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1.xml" ContentType="application/vnd.openxmlformats-officedocument.drawing+xml"/>
  <Override PartName="/xl/drawings/drawing10.xml" ContentType="application/vnd.openxmlformats-officedocument.drawing+xml"/>
  <Override PartName="/xl/drawings/drawing9.xml" ContentType="application/vnd.openxmlformats-officedocument.drawing+xml"/>
  <Override PartName="/xl/drawings/drawing8.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drawings/drawing2.xml" ContentType="application/vnd.openxmlformats-officedocument.drawing+xml"/>
  <Override PartName="/xl/drawings/drawing3.xml" ContentType="application/vnd.openxmlformats-officedocument.drawing+xml"/>
  <Override PartName="/xl/drawings/drawing7.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13.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12.xml" ContentType="application/vnd.openxmlformats-officedocument.spreadsheetml.worksheet+xml"/>
  <Override PartName="/xl/worksheets/sheet34.xml" ContentType="application/vnd.openxmlformats-officedocument.spreadsheetml.worksheet+xml"/>
  <Override PartName="/xl/worksheets/sheet36.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9.xml" ContentType="application/vnd.openxmlformats-officedocument.spreadsheetml.worksheet+xml"/>
  <Override PartName="/xl/worksheets/sheet3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externalLinks/externalLink32.xml" ContentType="application/vnd.openxmlformats-officedocument.spreadsheetml.externalLink+xml"/>
  <Override PartName="/xl/externalLinks/externalLink7.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1.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ustomProperty37.bin" ContentType="application/vnd.openxmlformats-officedocument.spreadsheetml.customProperty"/>
  <Override PartName="/xl/customProperty36.bin" ContentType="application/vnd.openxmlformats-officedocument.spreadsheetml.customProperty"/>
  <Override PartName="/xl/customProperty35.bin" ContentType="application/vnd.openxmlformats-officedocument.spreadsheetml.customProperty"/>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86.xml" ContentType="application/vnd.openxmlformats-officedocument.spreadsheetml.externalLink+xml"/>
  <Override PartName="/xl/externalLinks/externalLink85.xml" ContentType="application/vnd.openxmlformats-officedocument.spreadsheetml.externalLink+xml"/>
  <Override PartName="/xl/externalLinks/externalLink84.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08.xml" ContentType="application/vnd.openxmlformats-officedocument.spreadsheetml.externalLink+xml"/>
  <Override PartName="/xl/externalLinks/externalLink107.xml" ContentType="application/vnd.openxmlformats-officedocument.spreadsheetml.externalLink+xml"/>
  <Override PartName="/xl/externalLinks/externalLink106.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7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62.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externalLinks/externalLink16.xml" ContentType="application/vnd.openxmlformats-officedocument.spreadsheetml.externalLink+xml"/>
  <Override PartName="/xl/customProperty20.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5.bin" ContentType="application/vnd.openxmlformats-officedocument.spreadsheetml.customProperty"/>
  <Override PartName="/xl/externalLinks/externalLink15.xml" ContentType="application/vnd.openxmlformats-officedocument.spreadsheetml.externalLink+xml"/>
  <Override PartName="/xl/customProperty32.bin" ContentType="application/vnd.openxmlformats-officedocument.spreadsheetml.customProperty"/>
  <Override PartName="/xl/externalLinks/externalLink14.xml" ContentType="application/vnd.openxmlformats-officedocument.spreadsheetml.externalLink+xml"/>
  <Override PartName="/xl/customProperty33.bin" ContentType="application/vnd.openxmlformats-officedocument.spreadsheetml.customProperty"/>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customProperty34.bin" ContentType="application/vnd.openxmlformats-officedocument.spreadsheetml.customProperty"/>
  <Override PartName="/xl/customProperty31.bin" ContentType="application/vnd.openxmlformats-officedocument.spreadsheetml.customProperty"/>
  <Override PartName="/xl/customProperty30.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14.bin" ContentType="application/vnd.openxmlformats-officedocument.spreadsheetml.customProperty"/>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customProperty3.bin" ContentType="application/vnd.openxmlformats-officedocument.spreadsheetml.customProperty"/>
  <Override PartName="/xl/customProperty4.bin" ContentType="application/vnd.openxmlformats-officedocument.spreadsheetml.customProperty"/>
  <Override PartName="/xl/customProperty2.bin" ContentType="application/vnd.openxmlformats-officedocument.spreadsheetml.customProperty"/>
  <Override PartName="/xl/customProperty1.bin" ContentType="application/vnd.openxmlformats-officedocument.spreadsheetml.customProperty"/>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customProperty5.bin" ContentType="application/vnd.openxmlformats-officedocument.spreadsheetml.customProperty"/>
  <Override PartName="/xl/externalLinks/externalLink23.xml" ContentType="application/vnd.openxmlformats-officedocument.spreadsheetml.externalLink+xml"/>
  <Override PartName="/xl/externalLinks/externalLink20.xml" ContentType="application/vnd.openxmlformats-officedocument.spreadsheetml.externalLink+xml"/>
  <Override PartName="/xl/customProperty12.bin" ContentType="application/vnd.openxmlformats-officedocument.spreadsheetml.customProperty"/>
  <Override PartName="/xl/externalLinks/externalLink19.xml" ContentType="application/vnd.openxmlformats-officedocument.spreadsheetml.externalLink+xml"/>
  <Override PartName="/xl/customProperty13.bin" ContentType="application/vnd.openxmlformats-officedocument.spreadsheetml.customProperty"/>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customProperty11.bin" ContentType="application/vnd.openxmlformats-officedocument.spreadsheetml.customProperty"/>
  <Override PartName="/xl/externalLinks/externalLink21.xml" ContentType="application/vnd.openxmlformats-officedocument.spreadsheetml.externalLink+xml"/>
  <Override PartName="/xl/customProperty6.bin" ContentType="application/vnd.openxmlformats-officedocument.spreadsheetml.customProperty"/>
  <Override PartName="/xl/externalLinks/externalLink22.xml" ContentType="application/vnd.openxmlformats-officedocument.spreadsheetml.externalLink+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externalLinks/externalLink3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I:\GrpRevnu\PUBLIC\Low Income\2024 Filing\"/>
    </mc:Choice>
  </mc:AlternateContent>
  <bookViews>
    <workbookView xWindow="0" yWindow="0" windowWidth="23040" windowHeight="9495"/>
  </bookViews>
  <sheets>
    <sheet name="Revenue Requirement 24-25" sheetId="23" r:id="rId1"/>
    <sheet name="Summary of RR change" sheetId="9" r:id="rId2"/>
    <sheet name="Off Cycle. RR 2023-2024" sheetId="25" r:id="rId3"/>
    <sheet name="Subs. RR 2023-2024" sheetId="24" r:id="rId4"/>
    <sheet name="Org. RR 2023-2024" sheetId="1" r:id="rId5"/>
    <sheet name="AMP Funding " sheetId="43" r:id="rId6"/>
    <sheet name="2021 &amp; 2022 SQI Penalty" sheetId="26" r:id="rId7"/>
    <sheet name="2023-2024 E Rev Collected" sheetId="28" r:id="rId8"/>
    <sheet name="2023-2024 G Rev Collected" sheetId="27" r:id="rId9"/>
    <sheet name="True-ups of Prior Estimates" sheetId="41" r:id="rId10"/>
    <sheet name="CACAP-2 Recovery Collected" sheetId="18" r:id="rId11"/>
    <sheet name="LIHEAP Credit" sheetId="4" r:id="rId12"/>
    <sheet name="E Conversion Factor" sheetId="5" r:id="rId13"/>
    <sheet name="G Conversion Factor" sheetId="6" r:id="rId14"/>
    <sheet name="F24 Electric - Load" sheetId="36" r:id="rId15"/>
    <sheet name="F24 Gas - Load" sheetId="35" r:id="rId16"/>
    <sheet name="BDJ-18 2022 GRC Compl Filing" sheetId="17" r:id="rId17"/>
    <sheet name="Elec Sch 142 05-2024" sheetId="33" r:id="rId18"/>
    <sheet name="Gas Sch 142 05-2024" sheetId="34" r:id="rId19"/>
    <sheet name="2023 E Sch 129 Rates" sheetId="39" r:id="rId20"/>
    <sheet name="2023 E Sch 129 Rate Impacts" sheetId="44" r:id="rId21"/>
    <sheet name="2023 G Sch 129 Rates" sheetId="40" r:id="rId22"/>
    <sheet name="2022-2023 E Rev Collected+Fcst" sheetId="2" r:id="rId23"/>
    <sheet name="2022-2023 G Rev Collected +Fcst" sheetId="7" r:id="rId24"/>
    <sheet name="not used -&gt;&gt;&gt;" sheetId="29" r:id="rId25"/>
    <sheet name="Old E Conversion Factor" sheetId="37" r:id="rId26"/>
    <sheet name="Old G Conversion Factor" sheetId="38" r:id="rId27"/>
    <sheet name="Revenue Req 2022-2023" sheetId="8" r:id="rId28"/>
    <sheet name="F23 Electric - Load " sheetId="14" r:id="rId29"/>
    <sheet name="F23 Gas - Load" sheetId="15" r:id="rId30"/>
    <sheet name="2022 Elec&amp;Gas Forecast Revenue" sheetId="3" r:id="rId31"/>
    <sheet name="SQI Penalty" sheetId="19" r:id="rId32"/>
    <sheet name="2022 E Rates" sheetId="10" r:id="rId33"/>
    <sheet name="2022 G Rates" sheetId="11" r:id="rId34"/>
    <sheet name="Gas Sch 142 05-2023" sheetId="12" r:id="rId35"/>
    <sheet name="Elec Sch 142 05-2023" sheetId="13" r:id="rId36"/>
  </sheets>
  <externalReferences>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s>
  <definedNames>
    <definedName name="\0" localSheetId="2">[1]Jan!#REF!</definedName>
    <definedName name="\0" localSheetId="25">[1]Jan!#REF!</definedName>
    <definedName name="\0" localSheetId="26">[1]Jan!#REF!</definedName>
    <definedName name="\0" localSheetId="0">[1]Jan!#REF!</definedName>
    <definedName name="\0" localSheetId="3">[1]Jan!#REF!</definedName>
    <definedName name="\0">[1]Jan!#REF!</definedName>
    <definedName name="\A" localSheetId="2">#REF!</definedName>
    <definedName name="\A" localSheetId="25">#REF!</definedName>
    <definedName name="\A" localSheetId="26">#REF!</definedName>
    <definedName name="\A" localSheetId="0">#REF!</definedName>
    <definedName name="\A" localSheetId="3">#REF!</definedName>
    <definedName name="\A">#REF!</definedName>
    <definedName name="\B" localSheetId="2">#REF!</definedName>
    <definedName name="\B" localSheetId="25">#REF!</definedName>
    <definedName name="\B" localSheetId="26">#REF!</definedName>
    <definedName name="\B" localSheetId="0">#REF!</definedName>
    <definedName name="\B" localSheetId="3">#REF!</definedName>
    <definedName name="\B">#REF!</definedName>
    <definedName name="\BACK1" localSheetId="25">#REF!</definedName>
    <definedName name="\BACK1" localSheetId="26">#REF!</definedName>
    <definedName name="\BACK1" localSheetId="0">#REF!</definedName>
    <definedName name="\BACK1" localSheetId="3">#REF!</definedName>
    <definedName name="\BACK1">#REF!</definedName>
    <definedName name="\BLOCK" localSheetId="25">#REF!</definedName>
    <definedName name="\BLOCK" localSheetId="26">#REF!</definedName>
    <definedName name="\BLOCK" localSheetId="0">#REF!</definedName>
    <definedName name="\BLOCK">#REF!</definedName>
    <definedName name="\BLOCKT" localSheetId="25">#REF!</definedName>
    <definedName name="\BLOCKT" localSheetId="26">#REF!</definedName>
    <definedName name="\BLOCKT" localSheetId="0">#REF!</definedName>
    <definedName name="\BLOCKT">#REF!</definedName>
    <definedName name="\C" localSheetId="25">'[2]Sched 46'!#REF!</definedName>
    <definedName name="\C" localSheetId="26">'[2]Sched 46'!#REF!</definedName>
    <definedName name="\C" localSheetId="0">'[2]Sched 46'!#REF!</definedName>
    <definedName name="\C" localSheetId="3">'[2]Sched 46'!#REF!</definedName>
    <definedName name="\C">'[2]Sched 46'!#REF!</definedName>
    <definedName name="\COMP" localSheetId="25">#REF!</definedName>
    <definedName name="\COMP" localSheetId="26">#REF!</definedName>
    <definedName name="\COMP" localSheetId="0">#REF!</definedName>
    <definedName name="\COMP" localSheetId="3">#REF!</definedName>
    <definedName name="\COMP">#REF!</definedName>
    <definedName name="\COMPT" localSheetId="25">#REF!</definedName>
    <definedName name="\COMPT" localSheetId="26">#REF!</definedName>
    <definedName name="\COMPT" localSheetId="0">#REF!</definedName>
    <definedName name="\COMPT" localSheetId="3">#REF!</definedName>
    <definedName name="\COMPT">#REF!</definedName>
    <definedName name="\G" localSheetId="25">#REF!</definedName>
    <definedName name="\G" localSheetId="26">#REF!</definedName>
    <definedName name="\G" localSheetId="0">#REF!</definedName>
    <definedName name="\G" localSheetId="3">#REF!</definedName>
    <definedName name="\G">#REF!</definedName>
    <definedName name="\I" localSheetId="25">#REF!</definedName>
    <definedName name="\I" localSheetId="26">#REF!</definedName>
    <definedName name="\I" localSheetId="0">#REF!</definedName>
    <definedName name="\I">#REF!</definedName>
    <definedName name="\K" localSheetId="25">#REF!</definedName>
    <definedName name="\K" localSheetId="26">#REF!</definedName>
    <definedName name="\K" localSheetId="0">#REF!</definedName>
    <definedName name="\K">#REF!</definedName>
    <definedName name="\L" localSheetId="25">#REF!</definedName>
    <definedName name="\L" localSheetId="26">#REF!</definedName>
    <definedName name="\L" localSheetId="0">#REF!</definedName>
    <definedName name="\L">#REF!</definedName>
    <definedName name="\M" localSheetId="25">'[2]Sched 46'!#REF!</definedName>
    <definedName name="\M" localSheetId="26">'[2]Sched 46'!#REF!</definedName>
    <definedName name="\M" localSheetId="0">'[2]Sched 46'!#REF!</definedName>
    <definedName name="\M" localSheetId="3">'[2]Sched 46'!#REF!</definedName>
    <definedName name="\M">'[2]Sched 46'!#REF!</definedName>
    <definedName name="\P" localSheetId="25">'[2]Sched 46'!#REF!</definedName>
    <definedName name="\P" localSheetId="26">'[2]Sched 46'!#REF!</definedName>
    <definedName name="\P" localSheetId="0">'[2]Sched 46'!#REF!</definedName>
    <definedName name="\P" localSheetId="3">'[2]Sched 46'!#REF!</definedName>
    <definedName name="\P">'[2]Sched 46'!#REF!</definedName>
    <definedName name="\Q" localSheetId="25">[3]Actual!#REF!</definedName>
    <definedName name="\Q" localSheetId="26">[3]Actual!#REF!</definedName>
    <definedName name="\Q" localSheetId="0">[3]Actual!#REF!</definedName>
    <definedName name="\Q" localSheetId="3">[3]Actual!#REF!</definedName>
    <definedName name="\Q">[3]Actual!#REF!</definedName>
    <definedName name="\R" localSheetId="25">#REF!</definedName>
    <definedName name="\R" localSheetId="26">#REF!</definedName>
    <definedName name="\R" localSheetId="0">#REF!</definedName>
    <definedName name="\R" localSheetId="3">#REF!</definedName>
    <definedName name="\R">#REF!</definedName>
    <definedName name="\S" localSheetId="25">#REF!</definedName>
    <definedName name="\S" localSheetId="26">#REF!</definedName>
    <definedName name="\S" localSheetId="0">#REF!</definedName>
    <definedName name="\S" localSheetId="3">#REF!</definedName>
    <definedName name="\S">#REF!</definedName>
    <definedName name="\TABLE1" localSheetId="25">#REF!</definedName>
    <definedName name="\TABLE1" localSheetId="26">#REF!</definedName>
    <definedName name="\TABLE1" localSheetId="0">#REF!</definedName>
    <definedName name="\TABLE1" localSheetId="3">#REF!</definedName>
    <definedName name="\TABLE1">#REF!</definedName>
    <definedName name="\TABLE2" localSheetId="25">#REF!</definedName>
    <definedName name="\TABLE2" localSheetId="26">#REF!</definedName>
    <definedName name="\TABLE2" localSheetId="0">#REF!</definedName>
    <definedName name="\TABLE2">#REF!</definedName>
    <definedName name="\TABLEA" localSheetId="25">#REF!</definedName>
    <definedName name="\TABLEA" localSheetId="26">#REF!</definedName>
    <definedName name="\TABLEA" localSheetId="0">#REF!</definedName>
    <definedName name="\TABLEA">#REF!</definedName>
    <definedName name="\TBL2" localSheetId="25">#REF!</definedName>
    <definedName name="\TBL2" localSheetId="26">#REF!</definedName>
    <definedName name="\TBL2" localSheetId="0">#REF!</definedName>
    <definedName name="\TBL2">#REF!</definedName>
    <definedName name="\TBL3" localSheetId="25">#REF!</definedName>
    <definedName name="\TBL3" localSheetId="26">#REF!</definedName>
    <definedName name="\TBL3" localSheetId="0">#REF!</definedName>
    <definedName name="\TBL3">#REF!</definedName>
    <definedName name="\TBL4" localSheetId="25">#REF!</definedName>
    <definedName name="\TBL4" localSheetId="26">#REF!</definedName>
    <definedName name="\TBL4" localSheetId="0">#REF!</definedName>
    <definedName name="\TBL4">#REF!</definedName>
    <definedName name="\TBL5" localSheetId="25">#REF!</definedName>
    <definedName name="\TBL5" localSheetId="26">#REF!</definedName>
    <definedName name="\TBL5" localSheetId="0">#REF!</definedName>
    <definedName name="\TBL5">#REF!</definedName>
    <definedName name="\W" localSheetId="25">#REF!</definedName>
    <definedName name="\W" localSheetId="26">#REF!</definedName>
    <definedName name="\W" localSheetId="0">#REF!</definedName>
    <definedName name="\W">#REF!</definedName>
    <definedName name="\WORK1" localSheetId="25">#REF!</definedName>
    <definedName name="\WORK1" localSheetId="26">#REF!</definedName>
    <definedName name="\WORK1" localSheetId="0">#REF!</definedName>
    <definedName name="\WORK1">#REF!</definedName>
    <definedName name="\X" localSheetId="25">#REF!</definedName>
    <definedName name="\X" localSheetId="26">#REF!</definedName>
    <definedName name="\X" localSheetId="0">#REF!</definedName>
    <definedName name="\X">#REF!</definedName>
    <definedName name="\Z" localSheetId="25">#REF!</definedName>
    <definedName name="\Z" localSheetId="26">#REF!</definedName>
    <definedName name="\Z" localSheetId="0">#REF!</definedName>
    <definedName name="\Z">#REF!</definedName>
    <definedName name="_____________________six6" localSheetId="32" hidden="1">{#N/A,#N/A,FALSE,"CRPT";#N/A,#N/A,FALSE,"TREND";#N/A,#N/A,FALSE,"%Curve"}</definedName>
    <definedName name="_____________________six6" localSheetId="30" hidden="1">{#N/A,#N/A,FALSE,"CRPT";#N/A,#N/A,FALSE,"TREND";#N/A,#N/A,FALSE,"%Curve"}</definedName>
    <definedName name="_____________________six6" localSheetId="33" hidden="1">{#N/A,#N/A,FALSE,"CRPT";#N/A,#N/A,FALSE,"TREND";#N/A,#N/A,FALSE,"%Curve"}</definedName>
    <definedName name="_____________________six6" localSheetId="22" hidden="1">{#N/A,#N/A,FALSE,"CRPT";#N/A,#N/A,FALSE,"TREND";#N/A,#N/A,FALSE,"%Curve"}</definedName>
    <definedName name="_____________________six6" localSheetId="23" hidden="1">{#N/A,#N/A,FALSE,"CRPT";#N/A,#N/A,FALSE,"TREND";#N/A,#N/A,FALSE,"%Curve"}</definedName>
    <definedName name="_____________________six6" localSheetId="20" hidden="1">{#N/A,#N/A,FALSE,"CRPT";#N/A,#N/A,FALSE,"TREND";#N/A,#N/A,FALSE,"%Curve"}</definedName>
    <definedName name="_____________________six6" localSheetId="17" hidden="1">{#N/A,#N/A,FALSE,"CRPT";#N/A,#N/A,FALSE,"TREND";#N/A,#N/A,FALSE,"%Curve"}</definedName>
    <definedName name="_____________________six6" localSheetId="18" hidden="1">{#N/A,#N/A,FALSE,"CRPT";#N/A,#N/A,FALSE,"TREND";#N/A,#N/A,FALSE,"%Curve"}</definedName>
    <definedName name="_____________________six6" localSheetId="11" hidden="1">{#N/A,#N/A,FALSE,"CRPT";#N/A,#N/A,FALSE,"TREND";#N/A,#N/A,FALSE,"%Curve"}</definedName>
    <definedName name="_____________________six6" localSheetId="2" hidden="1">{#N/A,#N/A,FALSE,"CRPT";#N/A,#N/A,FALSE,"TREND";#N/A,#N/A,FALSE,"%Curve"}</definedName>
    <definedName name="_____________________six6" localSheetId="27" hidden="1">{#N/A,#N/A,FALSE,"CRPT";#N/A,#N/A,FALSE,"TREND";#N/A,#N/A,FALSE,"%Curve"}</definedName>
    <definedName name="_____________________six6" localSheetId="3" hidden="1">{#N/A,#N/A,FALSE,"CRPT";#N/A,#N/A,FALSE,"TREND";#N/A,#N/A,FALSE,"%Curve"}</definedName>
    <definedName name="_____________________six6" localSheetId="1" hidden="1">{#N/A,#N/A,FALSE,"CRPT";#N/A,#N/A,FALSE,"TREND";#N/A,#N/A,FALSE,"%Curve"}</definedName>
    <definedName name="_____________________six6" hidden="1">{#N/A,#N/A,FALSE,"CRPT";#N/A,#N/A,FALSE,"TREND";#N/A,#N/A,FALSE,"%Curve"}</definedName>
    <definedName name="____________________six6" localSheetId="32" hidden="1">{#N/A,#N/A,FALSE,"CRPT";#N/A,#N/A,FALSE,"TREND";#N/A,#N/A,FALSE,"%Curve"}</definedName>
    <definedName name="____________________six6" localSheetId="30" hidden="1">{#N/A,#N/A,FALSE,"CRPT";#N/A,#N/A,FALSE,"TREND";#N/A,#N/A,FALSE,"%Curve"}</definedName>
    <definedName name="____________________six6" localSheetId="33" hidden="1">{#N/A,#N/A,FALSE,"CRPT";#N/A,#N/A,FALSE,"TREND";#N/A,#N/A,FALSE,"%Curve"}</definedName>
    <definedName name="____________________six6" localSheetId="22" hidden="1">{#N/A,#N/A,FALSE,"CRPT";#N/A,#N/A,FALSE,"TREND";#N/A,#N/A,FALSE,"%Curve"}</definedName>
    <definedName name="____________________six6" localSheetId="23" hidden="1">{#N/A,#N/A,FALSE,"CRPT";#N/A,#N/A,FALSE,"TREND";#N/A,#N/A,FALSE,"%Curve"}</definedName>
    <definedName name="____________________six6" localSheetId="20" hidden="1">{#N/A,#N/A,FALSE,"CRPT";#N/A,#N/A,FALSE,"TREND";#N/A,#N/A,FALSE,"%Curve"}</definedName>
    <definedName name="____________________six6" localSheetId="17" hidden="1">{#N/A,#N/A,FALSE,"CRPT";#N/A,#N/A,FALSE,"TREND";#N/A,#N/A,FALSE,"%Curve"}</definedName>
    <definedName name="____________________six6" localSheetId="18" hidden="1">{#N/A,#N/A,FALSE,"CRPT";#N/A,#N/A,FALSE,"TREND";#N/A,#N/A,FALSE,"%Curve"}</definedName>
    <definedName name="____________________six6" localSheetId="11" hidden="1">{#N/A,#N/A,FALSE,"CRPT";#N/A,#N/A,FALSE,"TREND";#N/A,#N/A,FALSE,"%Curve"}</definedName>
    <definedName name="____________________six6" localSheetId="2" hidden="1">{#N/A,#N/A,FALSE,"CRPT";#N/A,#N/A,FALSE,"TREND";#N/A,#N/A,FALSE,"%Curve"}</definedName>
    <definedName name="____________________six6" localSheetId="27" hidden="1">{#N/A,#N/A,FALSE,"CRPT";#N/A,#N/A,FALSE,"TREND";#N/A,#N/A,FALSE,"%Curve"}</definedName>
    <definedName name="____________________six6" localSheetId="3" hidden="1">{#N/A,#N/A,FALSE,"CRPT";#N/A,#N/A,FALSE,"TREND";#N/A,#N/A,FALSE,"%Curve"}</definedName>
    <definedName name="____________________six6" localSheetId="1" hidden="1">{#N/A,#N/A,FALSE,"CRPT";#N/A,#N/A,FALSE,"TREND";#N/A,#N/A,FALSE,"%Curve"}</definedName>
    <definedName name="____________________six6" hidden="1">{#N/A,#N/A,FALSE,"CRPT";#N/A,#N/A,FALSE,"TREND";#N/A,#N/A,FALSE,"%Curve"}</definedName>
    <definedName name="____________________www1" localSheetId="32" hidden="1">{#N/A,#N/A,FALSE,"schA"}</definedName>
    <definedName name="____________________www1" localSheetId="30" hidden="1">{#N/A,#N/A,FALSE,"schA"}</definedName>
    <definedName name="____________________www1" localSheetId="33" hidden="1">{#N/A,#N/A,FALSE,"schA"}</definedName>
    <definedName name="____________________www1" localSheetId="22" hidden="1">{#N/A,#N/A,FALSE,"schA"}</definedName>
    <definedName name="____________________www1" localSheetId="23" hidden="1">{#N/A,#N/A,FALSE,"schA"}</definedName>
    <definedName name="____________________www1" localSheetId="20" hidden="1">{#N/A,#N/A,FALSE,"schA"}</definedName>
    <definedName name="____________________www1" localSheetId="17" hidden="1">{#N/A,#N/A,FALSE,"schA"}</definedName>
    <definedName name="____________________www1" localSheetId="18" hidden="1">{#N/A,#N/A,FALSE,"schA"}</definedName>
    <definedName name="____________________www1" localSheetId="11" hidden="1">{#N/A,#N/A,FALSE,"schA"}</definedName>
    <definedName name="____________________www1" localSheetId="2" hidden="1">{#N/A,#N/A,FALSE,"schA"}</definedName>
    <definedName name="____________________www1" localSheetId="27" hidden="1">{#N/A,#N/A,FALSE,"schA"}</definedName>
    <definedName name="____________________www1" localSheetId="3" hidden="1">{#N/A,#N/A,FALSE,"schA"}</definedName>
    <definedName name="____________________www1" localSheetId="1" hidden="1">{#N/A,#N/A,FALSE,"schA"}</definedName>
    <definedName name="____________________www1" hidden="1">{#N/A,#N/A,FALSE,"schA"}</definedName>
    <definedName name="__________________six6" localSheetId="32" hidden="1">{#N/A,#N/A,FALSE,"CRPT";#N/A,#N/A,FALSE,"TREND";#N/A,#N/A,FALSE,"%Curve"}</definedName>
    <definedName name="__________________six6" localSheetId="30" hidden="1">{#N/A,#N/A,FALSE,"CRPT";#N/A,#N/A,FALSE,"TREND";#N/A,#N/A,FALSE,"%Curve"}</definedName>
    <definedName name="__________________six6" localSheetId="33" hidden="1">{#N/A,#N/A,FALSE,"CRPT";#N/A,#N/A,FALSE,"TREND";#N/A,#N/A,FALSE,"%Curve"}</definedName>
    <definedName name="__________________six6" localSheetId="22" hidden="1">{#N/A,#N/A,FALSE,"CRPT";#N/A,#N/A,FALSE,"TREND";#N/A,#N/A,FALSE,"%Curve"}</definedName>
    <definedName name="__________________six6" localSheetId="23" hidden="1">{#N/A,#N/A,FALSE,"CRPT";#N/A,#N/A,FALSE,"TREND";#N/A,#N/A,FALSE,"%Curve"}</definedName>
    <definedName name="__________________six6" localSheetId="20" hidden="1">{#N/A,#N/A,FALSE,"CRPT";#N/A,#N/A,FALSE,"TREND";#N/A,#N/A,FALSE,"%Curve"}</definedName>
    <definedName name="__________________six6" localSheetId="17" hidden="1">{#N/A,#N/A,FALSE,"CRPT";#N/A,#N/A,FALSE,"TREND";#N/A,#N/A,FALSE,"%Curve"}</definedName>
    <definedName name="__________________six6" localSheetId="18" hidden="1">{#N/A,#N/A,FALSE,"CRPT";#N/A,#N/A,FALSE,"TREND";#N/A,#N/A,FALSE,"%Curve"}</definedName>
    <definedName name="__________________six6" localSheetId="11" hidden="1">{#N/A,#N/A,FALSE,"CRPT";#N/A,#N/A,FALSE,"TREND";#N/A,#N/A,FALSE,"%Curve"}</definedName>
    <definedName name="__________________six6" localSheetId="2" hidden="1">{#N/A,#N/A,FALSE,"CRPT";#N/A,#N/A,FALSE,"TREND";#N/A,#N/A,FALSE,"%Curve"}</definedName>
    <definedName name="__________________six6" localSheetId="27" hidden="1">{#N/A,#N/A,FALSE,"CRPT";#N/A,#N/A,FALSE,"TREND";#N/A,#N/A,FALSE,"%Curve"}</definedName>
    <definedName name="__________________six6" localSheetId="3" hidden="1">{#N/A,#N/A,FALSE,"CRPT";#N/A,#N/A,FALSE,"TREND";#N/A,#N/A,FALSE,"%Curve"}</definedName>
    <definedName name="__________________six6" localSheetId="1" hidden="1">{#N/A,#N/A,FALSE,"CRPT";#N/A,#N/A,FALSE,"TREND";#N/A,#N/A,FALSE,"%Curve"}</definedName>
    <definedName name="__________________six6" hidden="1">{#N/A,#N/A,FALSE,"CRPT";#N/A,#N/A,FALSE,"TREND";#N/A,#N/A,FALSE,"%Curve"}</definedName>
    <definedName name="__________________www1" localSheetId="32" hidden="1">{#N/A,#N/A,FALSE,"schA"}</definedName>
    <definedName name="__________________www1" localSheetId="30" hidden="1">{#N/A,#N/A,FALSE,"schA"}</definedName>
    <definedName name="__________________www1" localSheetId="33" hidden="1">{#N/A,#N/A,FALSE,"schA"}</definedName>
    <definedName name="__________________www1" localSheetId="22" hidden="1">{#N/A,#N/A,FALSE,"schA"}</definedName>
    <definedName name="__________________www1" localSheetId="23" hidden="1">{#N/A,#N/A,FALSE,"schA"}</definedName>
    <definedName name="__________________www1" localSheetId="20" hidden="1">{#N/A,#N/A,FALSE,"schA"}</definedName>
    <definedName name="__________________www1" localSheetId="17" hidden="1">{#N/A,#N/A,FALSE,"schA"}</definedName>
    <definedName name="__________________www1" localSheetId="18" hidden="1">{#N/A,#N/A,FALSE,"schA"}</definedName>
    <definedName name="__________________www1" localSheetId="11" hidden="1">{#N/A,#N/A,FALSE,"schA"}</definedName>
    <definedName name="__________________www1" localSheetId="2" hidden="1">{#N/A,#N/A,FALSE,"schA"}</definedName>
    <definedName name="__________________www1" localSheetId="27" hidden="1">{#N/A,#N/A,FALSE,"schA"}</definedName>
    <definedName name="__________________www1" localSheetId="3" hidden="1">{#N/A,#N/A,FALSE,"schA"}</definedName>
    <definedName name="__________________www1" localSheetId="1" hidden="1">{#N/A,#N/A,FALSE,"schA"}</definedName>
    <definedName name="__________________www1" hidden="1">{#N/A,#N/A,FALSE,"schA"}</definedName>
    <definedName name="_________________six6" localSheetId="32" hidden="1">{#N/A,#N/A,FALSE,"CRPT";#N/A,#N/A,FALSE,"TREND";#N/A,#N/A,FALSE,"%Curve"}</definedName>
    <definedName name="_________________six6" localSheetId="30" hidden="1">{#N/A,#N/A,FALSE,"CRPT";#N/A,#N/A,FALSE,"TREND";#N/A,#N/A,FALSE,"%Curve"}</definedName>
    <definedName name="_________________six6" localSheetId="33" hidden="1">{#N/A,#N/A,FALSE,"CRPT";#N/A,#N/A,FALSE,"TREND";#N/A,#N/A,FALSE,"%Curve"}</definedName>
    <definedName name="_________________six6" localSheetId="22" hidden="1">{#N/A,#N/A,FALSE,"CRPT";#N/A,#N/A,FALSE,"TREND";#N/A,#N/A,FALSE,"%Curve"}</definedName>
    <definedName name="_________________six6" localSheetId="23" hidden="1">{#N/A,#N/A,FALSE,"CRPT";#N/A,#N/A,FALSE,"TREND";#N/A,#N/A,FALSE,"%Curve"}</definedName>
    <definedName name="_________________six6" localSheetId="20" hidden="1">{#N/A,#N/A,FALSE,"CRPT";#N/A,#N/A,FALSE,"TREND";#N/A,#N/A,FALSE,"%Curve"}</definedName>
    <definedName name="_________________six6" localSheetId="17" hidden="1">{#N/A,#N/A,FALSE,"CRPT";#N/A,#N/A,FALSE,"TREND";#N/A,#N/A,FALSE,"%Curve"}</definedName>
    <definedName name="_________________six6" localSheetId="18" hidden="1">{#N/A,#N/A,FALSE,"CRPT";#N/A,#N/A,FALSE,"TREND";#N/A,#N/A,FALSE,"%Curve"}</definedName>
    <definedName name="_________________six6" localSheetId="11" hidden="1">{#N/A,#N/A,FALSE,"CRPT";#N/A,#N/A,FALSE,"TREND";#N/A,#N/A,FALSE,"%Curve"}</definedName>
    <definedName name="_________________six6" localSheetId="2" hidden="1">{#N/A,#N/A,FALSE,"CRPT";#N/A,#N/A,FALSE,"TREND";#N/A,#N/A,FALSE,"%Curve"}</definedName>
    <definedName name="_________________six6" localSheetId="27" hidden="1">{#N/A,#N/A,FALSE,"CRPT";#N/A,#N/A,FALSE,"TREND";#N/A,#N/A,FALSE,"%Curve"}</definedName>
    <definedName name="_________________six6" localSheetId="3" hidden="1">{#N/A,#N/A,FALSE,"CRPT";#N/A,#N/A,FALSE,"TREND";#N/A,#N/A,FALSE,"%Curve"}</definedName>
    <definedName name="_________________six6" localSheetId="1" hidden="1">{#N/A,#N/A,FALSE,"CRPT";#N/A,#N/A,FALSE,"TREND";#N/A,#N/A,FALSE,"%Curve"}</definedName>
    <definedName name="_________________six6" hidden="1">{#N/A,#N/A,FALSE,"CRPT";#N/A,#N/A,FALSE,"TREND";#N/A,#N/A,FALSE,"%Curve"}</definedName>
    <definedName name="_________________www1" localSheetId="32" hidden="1">{#N/A,#N/A,FALSE,"schA"}</definedName>
    <definedName name="_________________www1" localSheetId="30" hidden="1">{#N/A,#N/A,FALSE,"schA"}</definedName>
    <definedName name="_________________www1" localSheetId="33" hidden="1">{#N/A,#N/A,FALSE,"schA"}</definedName>
    <definedName name="_________________www1" localSheetId="22" hidden="1">{#N/A,#N/A,FALSE,"schA"}</definedName>
    <definedName name="_________________www1" localSheetId="23" hidden="1">{#N/A,#N/A,FALSE,"schA"}</definedName>
    <definedName name="_________________www1" localSheetId="20" hidden="1">{#N/A,#N/A,FALSE,"schA"}</definedName>
    <definedName name="_________________www1" localSheetId="17" hidden="1">{#N/A,#N/A,FALSE,"schA"}</definedName>
    <definedName name="_________________www1" localSheetId="18" hidden="1">{#N/A,#N/A,FALSE,"schA"}</definedName>
    <definedName name="_________________www1" localSheetId="11" hidden="1">{#N/A,#N/A,FALSE,"schA"}</definedName>
    <definedName name="_________________www1" localSheetId="2" hidden="1">{#N/A,#N/A,FALSE,"schA"}</definedName>
    <definedName name="_________________www1" localSheetId="27" hidden="1">{#N/A,#N/A,FALSE,"schA"}</definedName>
    <definedName name="_________________www1" localSheetId="3" hidden="1">{#N/A,#N/A,FALSE,"schA"}</definedName>
    <definedName name="_________________www1" localSheetId="1" hidden="1">{#N/A,#N/A,FALSE,"schA"}</definedName>
    <definedName name="_________________www1" hidden="1">{#N/A,#N/A,FALSE,"schA"}</definedName>
    <definedName name="________________six6" localSheetId="32" hidden="1">{#N/A,#N/A,FALSE,"CRPT";#N/A,#N/A,FALSE,"TREND";#N/A,#N/A,FALSE,"%Curve"}</definedName>
    <definedName name="________________six6" localSheetId="30" hidden="1">{#N/A,#N/A,FALSE,"CRPT";#N/A,#N/A,FALSE,"TREND";#N/A,#N/A,FALSE,"%Curve"}</definedName>
    <definedName name="________________six6" localSheetId="33" hidden="1">{#N/A,#N/A,FALSE,"CRPT";#N/A,#N/A,FALSE,"TREND";#N/A,#N/A,FALSE,"%Curve"}</definedName>
    <definedName name="________________six6" localSheetId="22" hidden="1">{#N/A,#N/A,FALSE,"CRPT";#N/A,#N/A,FALSE,"TREND";#N/A,#N/A,FALSE,"%Curve"}</definedName>
    <definedName name="________________six6" localSheetId="23" hidden="1">{#N/A,#N/A,FALSE,"CRPT";#N/A,#N/A,FALSE,"TREND";#N/A,#N/A,FALSE,"%Curve"}</definedName>
    <definedName name="________________six6" localSheetId="20" hidden="1">{#N/A,#N/A,FALSE,"CRPT";#N/A,#N/A,FALSE,"TREND";#N/A,#N/A,FALSE,"%Curve"}</definedName>
    <definedName name="________________six6" localSheetId="17" hidden="1">{#N/A,#N/A,FALSE,"CRPT";#N/A,#N/A,FALSE,"TREND";#N/A,#N/A,FALSE,"%Curve"}</definedName>
    <definedName name="________________six6" localSheetId="18" hidden="1">{#N/A,#N/A,FALSE,"CRPT";#N/A,#N/A,FALSE,"TREND";#N/A,#N/A,FALSE,"%Curve"}</definedName>
    <definedName name="________________six6" localSheetId="11" hidden="1">{#N/A,#N/A,FALSE,"CRPT";#N/A,#N/A,FALSE,"TREND";#N/A,#N/A,FALSE,"%Curve"}</definedName>
    <definedName name="________________six6" localSheetId="2" hidden="1">{#N/A,#N/A,FALSE,"CRPT";#N/A,#N/A,FALSE,"TREND";#N/A,#N/A,FALSE,"%Curve"}</definedName>
    <definedName name="________________six6" localSheetId="27" hidden="1">{#N/A,#N/A,FALSE,"CRPT";#N/A,#N/A,FALSE,"TREND";#N/A,#N/A,FALSE,"%Curve"}</definedName>
    <definedName name="________________six6" localSheetId="3" hidden="1">{#N/A,#N/A,FALSE,"CRPT";#N/A,#N/A,FALSE,"TREND";#N/A,#N/A,FALSE,"%Curve"}</definedName>
    <definedName name="________________six6" localSheetId="1" hidden="1">{#N/A,#N/A,FALSE,"CRPT";#N/A,#N/A,FALSE,"TREND";#N/A,#N/A,FALSE,"%Curve"}</definedName>
    <definedName name="________________six6" hidden="1">{#N/A,#N/A,FALSE,"CRPT";#N/A,#N/A,FALSE,"TREND";#N/A,#N/A,FALSE,"%Curve"}</definedName>
    <definedName name="________________www1" localSheetId="32" hidden="1">{#N/A,#N/A,FALSE,"schA"}</definedName>
    <definedName name="________________www1" localSheetId="30" hidden="1">{#N/A,#N/A,FALSE,"schA"}</definedName>
    <definedName name="________________www1" localSheetId="33" hidden="1">{#N/A,#N/A,FALSE,"schA"}</definedName>
    <definedName name="________________www1" localSheetId="22" hidden="1">{#N/A,#N/A,FALSE,"schA"}</definedName>
    <definedName name="________________www1" localSheetId="23" hidden="1">{#N/A,#N/A,FALSE,"schA"}</definedName>
    <definedName name="________________www1" localSheetId="20" hidden="1">{#N/A,#N/A,FALSE,"schA"}</definedName>
    <definedName name="________________www1" localSheetId="17" hidden="1">{#N/A,#N/A,FALSE,"schA"}</definedName>
    <definedName name="________________www1" localSheetId="18" hidden="1">{#N/A,#N/A,FALSE,"schA"}</definedName>
    <definedName name="________________www1" localSheetId="11" hidden="1">{#N/A,#N/A,FALSE,"schA"}</definedName>
    <definedName name="________________www1" localSheetId="2" hidden="1">{#N/A,#N/A,FALSE,"schA"}</definedName>
    <definedName name="________________www1" localSheetId="27" hidden="1">{#N/A,#N/A,FALSE,"schA"}</definedName>
    <definedName name="________________www1" localSheetId="3" hidden="1">{#N/A,#N/A,FALSE,"schA"}</definedName>
    <definedName name="________________www1" localSheetId="1" hidden="1">{#N/A,#N/A,FALSE,"schA"}</definedName>
    <definedName name="________________www1" hidden="1">{#N/A,#N/A,FALSE,"schA"}</definedName>
    <definedName name="_______________six6" localSheetId="32" hidden="1">{#N/A,#N/A,FALSE,"CRPT";#N/A,#N/A,FALSE,"TREND";#N/A,#N/A,FALSE,"%Curve"}</definedName>
    <definedName name="_______________six6" localSheetId="30" hidden="1">{#N/A,#N/A,FALSE,"CRPT";#N/A,#N/A,FALSE,"TREND";#N/A,#N/A,FALSE,"%Curve"}</definedName>
    <definedName name="_______________six6" localSheetId="33" hidden="1">{#N/A,#N/A,FALSE,"CRPT";#N/A,#N/A,FALSE,"TREND";#N/A,#N/A,FALSE,"%Curve"}</definedName>
    <definedName name="_______________six6" localSheetId="22" hidden="1">{#N/A,#N/A,FALSE,"CRPT";#N/A,#N/A,FALSE,"TREND";#N/A,#N/A,FALSE,"%Curve"}</definedName>
    <definedName name="_______________six6" localSheetId="23" hidden="1">{#N/A,#N/A,FALSE,"CRPT";#N/A,#N/A,FALSE,"TREND";#N/A,#N/A,FALSE,"%Curve"}</definedName>
    <definedName name="_______________six6" localSheetId="20" hidden="1">{#N/A,#N/A,FALSE,"CRPT";#N/A,#N/A,FALSE,"TREND";#N/A,#N/A,FALSE,"%Curve"}</definedName>
    <definedName name="_______________six6" localSheetId="17" hidden="1">{#N/A,#N/A,FALSE,"CRPT";#N/A,#N/A,FALSE,"TREND";#N/A,#N/A,FALSE,"%Curve"}</definedName>
    <definedName name="_______________six6" localSheetId="18" hidden="1">{#N/A,#N/A,FALSE,"CRPT";#N/A,#N/A,FALSE,"TREND";#N/A,#N/A,FALSE,"%Curve"}</definedName>
    <definedName name="_______________six6" localSheetId="11" hidden="1">{#N/A,#N/A,FALSE,"CRPT";#N/A,#N/A,FALSE,"TREND";#N/A,#N/A,FALSE,"%Curve"}</definedName>
    <definedName name="_______________six6" localSheetId="2" hidden="1">{#N/A,#N/A,FALSE,"CRPT";#N/A,#N/A,FALSE,"TREND";#N/A,#N/A,FALSE,"%Curve"}</definedName>
    <definedName name="_______________six6" localSheetId="27" hidden="1">{#N/A,#N/A,FALSE,"CRPT";#N/A,#N/A,FALSE,"TREND";#N/A,#N/A,FALSE,"%Curve"}</definedName>
    <definedName name="_______________six6" localSheetId="3" hidden="1">{#N/A,#N/A,FALSE,"CRPT";#N/A,#N/A,FALSE,"TREND";#N/A,#N/A,FALSE,"%Curve"}</definedName>
    <definedName name="_______________six6" localSheetId="1" hidden="1">{#N/A,#N/A,FALSE,"CRPT";#N/A,#N/A,FALSE,"TREND";#N/A,#N/A,FALSE,"%Curve"}</definedName>
    <definedName name="_______________six6" hidden="1">{#N/A,#N/A,FALSE,"CRPT";#N/A,#N/A,FALSE,"TREND";#N/A,#N/A,FALSE,"%Curve"}</definedName>
    <definedName name="_______________www1" localSheetId="32" hidden="1">{#N/A,#N/A,FALSE,"schA"}</definedName>
    <definedName name="_______________www1" localSheetId="30" hidden="1">{#N/A,#N/A,FALSE,"schA"}</definedName>
    <definedName name="_______________www1" localSheetId="33" hidden="1">{#N/A,#N/A,FALSE,"schA"}</definedName>
    <definedName name="_______________www1" localSheetId="22" hidden="1">{#N/A,#N/A,FALSE,"schA"}</definedName>
    <definedName name="_______________www1" localSheetId="23" hidden="1">{#N/A,#N/A,FALSE,"schA"}</definedName>
    <definedName name="_______________www1" localSheetId="20" hidden="1">{#N/A,#N/A,FALSE,"schA"}</definedName>
    <definedName name="_______________www1" localSheetId="17" hidden="1">{#N/A,#N/A,FALSE,"schA"}</definedName>
    <definedName name="_______________www1" localSheetId="18" hidden="1">{#N/A,#N/A,FALSE,"schA"}</definedName>
    <definedName name="_______________www1" localSheetId="11" hidden="1">{#N/A,#N/A,FALSE,"schA"}</definedName>
    <definedName name="_______________www1" localSheetId="2" hidden="1">{#N/A,#N/A,FALSE,"schA"}</definedName>
    <definedName name="_______________www1" localSheetId="27" hidden="1">{#N/A,#N/A,FALSE,"schA"}</definedName>
    <definedName name="_______________www1" localSheetId="3" hidden="1">{#N/A,#N/A,FALSE,"schA"}</definedName>
    <definedName name="_______________www1" localSheetId="1" hidden="1">{#N/A,#N/A,FALSE,"schA"}</definedName>
    <definedName name="_______________www1" hidden="1">{#N/A,#N/A,FALSE,"schA"}</definedName>
    <definedName name="______________six6" localSheetId="32" hidden="1">{#N/A,#N/A,FALSE,"CRPT";#N/A,#N/A,FALSE,"TREND";#N/A,#N/A,FALSE,"%Curve"}</definedName>
    <definedName name="______________six6" localSheetId="30" hidden="1">{#N/A,#N/A,FALSE,"CRPT";#N/A,#N/A,FALSE,"TREND";#N/A,#N/A,FALSE,"%Curve"}</definedName>
    <definedName name="______________six6" localSheetId="33" hidden="1">{#N/A,#N/A,FALSE,"CRPT";#N/A,#N/A,FALSE,"TREND";#N/A,#N/A,FALSE,"%Curve"}</definedName>
    <definedName name="______________six6" localSheetId="22" hidden="1">{#N/A,#N/A,FALSE,"CRPT";#N/A,#N/A,FALSE,"TREND";#N/A,#N/A,FALSE,"%Curve"}</definedName>
    <definedName name="______________six6" localSheetId="23" hidden="1">{#N/A,#N/A,FALSE,"CRPT";#N/A,#N/A,FALSE,"TREND";#N/A,#N/A,FALSE,"%Curve"}</definedName>
    <definedName name="______________six6" localSheetId="20" hidden="1">{#N/A,#N/A,FALSE,"CRPT";#N/A,#N/A,FALSE,"TREND";#N/A,#N/A,FALSE,"%Curve"}</definedName>
    <definedName name="______________six6" localSheetId="17" hidden="1">{#N/A,#N/A,FALSE,"CRPT";#N/A,#N/A,FALSE,"TREND";#N/A,#N/A,FALSE,"%Curve"}</definedName>
    <definedName name="______________six6" localSheetId="18" hidden="1">{#N/A,#N/A,FALSE,"CRPT";#N/A,#N/A,FALSE,"TREND";#N/A,#N/A,FALSE,"%Curve"}</definedName>
    <definedName name="______________six6" localSheetId="11" hidden="1">{#N/A,#N/A,FALSE,"CRPT";#N/A,#N/A,FALSE,"TREND";#N/A,#N/A,FALSE,"%Curve"}</definedName>
    <definedName name="______________six6" localSheetId="2" hidden="1">{#N/A,#N/A,FALSE,"CRPT";#N/A,#N/A,FALSE,"TREND";#N/A,#N/A,FALSE,"%Curve"}</definedName>
    <definedName name="______________six6" localSheetId="27" hidden="1">{#N/A,#N/A,FALSE,"CRPT";#N/A,#N/A,FALSE,"TREND";#N/A,#N/A,FALSE,"%Curve"}</definedName>
    <definedName name="______________six6" localSheetId="3" hidden="1">{#N/A,#N/A,FALSE,"CRPT";#N/A,#N/A,FALSE,"TREND";#N/A,#N/A,FALSE,"%Curve"}</definedName>
    <definedName name="______________six6" localSheetId="1" hidden="1">{#N/A,#N/A,FALSE,"CRPT";#N/A,#N/A,FALSE,"TREND";#N/A,#N/A,FALSE,"%Curve"}</definedName>
    <definedName name="______________six6" hidden="1">{#N/A,#N/A,FALSE,"CRPT";#N/A,#N/A,FALSE,"TREND";#N/A,#N/A,FALSE,"%Curve"}</definedName>
    <definedName name="______________www1" localSheetId="32" hidden="1">{#N/A,#N/A,FALSE,"schA"}</definedName>
    <definedName name="______________www1" localSheetId="30" hidden="1">{#N/A,#N/A,FALSE,"schA"}</definedName>
    <definedName name="______________www1" localSheetId="33" hidden="1">{#N/A,#N/A,FALSE,"schA"}</definedName>
    <definedName name="______________www1" localSheetId="22" hidden="1">{#N/A,#N/A,FALSE,"schA"}</definedName>
    <definedName name="______________www1" localSheetId="23" hidden="1">{#N/A,#N/A,FALSE,"schA"}</definedName>
    <definedName name="______________www1" localSheetId="20" hidden="1">{#N/A,#N/A,FALSE,"schA"}</definedName>
    <definedName name="______________www1" localSheetId="17" hidden="1">{#N/A,#N/A,FALSE,"schA"}</definedName>
    <definedName name="______________www1" localSheetId="18" hidden="1">{#N/A,#N/A,FALSE,"schA"}</definedName>
    <definedName name="______________www1" localSheetId="11" hidden="1">{#N/A,#N/A,FALSE,"schA"}</definedName>
    <definedName name="______________www1" localSheetId="2" hidden="1">{#N/A,#N/A,FALSE,"schA"}</definedName>
    <definedName name="______________www1" localSheetId="27" hidden="1">{#N/A,#N/A,FALSE,"schA"}</definedName>
    <definedName name="______________www1" localSheetId="3" hidden="1">{#N/A,#N/A,FALSE,"schA"}</definedName>
    <definedName name="______________www1" localSheetId="1" hidden="1">{#N/A,#N/A,FALSE,"schA"}</definedName>
    <definedName name="______________www1" hidden="1">{#N/A,#N/A,FALSE,"schA"}</definedName>
    <definedName name="_____________six6" localSheetId="32" hidden="1">{#N/A,#N/A,FALSE,"CRPT";#N/A,#N/A,FALSE,"TREND";#N/A,#N/A,FALSE,"%Curve"}</definedName>
    <definedName name="_____________six6" localSheetId="30" hidden="1">{#N/A,#N/A,FALSE,"CRPT";#N/A,#N/A,FALSE,"TREND";#N/A,#N/A,FALSE,"%Curve"}</definedName>
    <definedName name="_____________six6" localSheetId="33" hidden="1">{#N/A,#N/A,FALSE,"CRPT";#N/A,#N/A,FALSE,"TREND";#N/A,#N/A,FALSE,"%Curve"}</definedName>
    <definedName name="_____________six6" localSheetId="22" hidden="1">{#N/A,#N/A,FALSE,"CRPT";#N/A,#N/A,FALSE,"TREND";#N/A,#N/A,FALSE,"%Curve"}</definedName>
    <definedName name="_____________six6" localSheetId="23" hidden="1">{#N/A,#N/A,FALSE,"CRPT";#N/A,#N/A,FALSE,"TREND";#N/A,#N/A,FALSE,"%Curve"}</definedName>
    <definedName name="_____________six6" localSheetId="20" hidden="1">{#N/A,#N/A,FALSE,"CRPT";#N/A,#N/A,FALSE,"TREND";#N/A,#N/A,FALSE,"%Curve"}</definedName>
    <definedName name="_____________six6" localSheetId="17" hidden="1">{#N/A,#N/A,FALSE,"CRPT";#N/A,#N/A,FALSE,"TREND";#N/A,#N/A,FALSE,"%Curve"}</definedName>
    <definedName name="_____________six6" localSheetId="18" hidden="1">{#N/A,#N/A,FALSE,"CRPT";#N/A,#N/A,FALSE,"TREND";#N/A,#N/A,FALSE,"%Curve"}</definedName>
    <definedName name="_____________six6" localSheetId="11" hidden="1">{#N/A,#N/A,FALSE,"CRPT";#N/A,#N/A,FALSE,"TREND";#N/A,#N/A,FALSE,"%Curve"}</definedName>
    <definedName name="_____________six6" localSheetId="2" hidden="1">{#N/A,#N/A,FALSE,"CRPT";#N/A,#N/A,FALSE,"TREND";#N/A,#N/A,FALSE,"%Curve"}</definedName>
    <definedName name="_____________six6" localSheetId="27" hidden="1">{#N/A,#N/A,FALSE,"CRPT";#N/A,#N/A,FALSE,"TREND";#N/A,#N/A,FALSE,"%Curve"}</definedName>
    <definedName name="_____________six6" localSheetId="3" hidden="1">{#N/A,#N/A,FALSE,"CRPT";#N/A,#N/A,FALSE,"TREND";#N/A,#N/A,FALSE,"%Curve"}</definedName>
    <definedName name="_____________six6" localSheetId="1" hidden="1">{#N/A,#N/A,FALSE,"CRPT";#N/A,#N/A,FALSE,"TREND";#N/A,#N/A,FALSE,"%Curve"}</definedName>
    <definedName name="_____________six6" hidden="1">{#N/A,#N/A,FALSE,"CRPT";#N/A,#N/A,FALSE,"TREND";#N/A,#N/A,FALSE,"%Curve"}</definedName>
    <definedName name="_____________www1" localSheetId="32" hidden="1">{#N/A,#N/A,FALSE,"schA"}</definedName>
    <definedName name="_____________www1" localSheetId="30" hidden="1">{#N/A,#N/A,FALSE,"schA"}</definedName>
    <definedName name="_____________www1" localSheetId="33" hidden="1">{#N/A,#N/A,FALSE,"schA"}</definedName>
    <definedName name="_____________www1" localSheetId="22" hidden="1">{#N/A,#N/A,FALSE,"schA"}</definedName>
    <definedName name="_____________www1" localSheetId="23" hidden="1">{#N/A,#N/A,FALSE,"schA"}</definedName>
    <definedName name="_____________www1" localSheetId="20" hidden="1">{#N/A,#N/A,FALSE,"schA"}</definedName>
    <definedName name="_____________www1" localSheetId="17" hidden="1">{#N/A,#N/A,FALSE,"schA"}</definedName>
    <definedName name="_____________www1" localSheetId="18" hidden="1">{#N/A,#N/A,FALSE,"schA"}</definedName>
    <definedName name="_____________www1" localSheetId="11" hidden="1">{#N/A,#N/A,FALSE,"schA"}</definedName>
    <definedName name="_____________www1" localSheetId="2" hidden="1">{#N/A,#N/A,FALSE,"schA"}</definedName>
    <definedName name="_____________www1" localSheetId="27" hidden="1">{#N/A,#N/A,FALSE,"schA"}</definedName>
    <definedName name="_____________www1" localSheetId="3" hidden="1">{#N/A,#N/A,FALSE,"schA"}</definedName>
    <definedName name="_____________www1" localSheetId="1" hidden="1">{#N/A,#N/A,FALSE,"schA"}</definedName>
    <definedName name="_____________www1" hidden="1">{#N/A,#N/A,FALSE,"schA"}</definedName>
    <definedName name="____________six6" localSheetId="32" hidden="1">{#N/A,#N/A,FALSE,"CRPT";#N/A,#N/A,FALSE,"TREND";#N/A,#N/A,FALSE,"%Curve"}</definedName>
    <definedName name="____________six6" localSheetId="30" hidden="1">{#N/A,#N/A,FALSE,"CRPT";#N/A,#N/A,FALSE,"TREND";#N/A,#N/A,FALSE,"%Curve"}</definedName>
    <definedName name="____________six6" localSheetId="33" hidden="1">{#N/A,#N/A,FALSE,"CRPT";#N/A,#N/A,FALSE,"TREND";#N/A,#N/A,FALSE,"%Curve"}</definedName>
    <definedName name="____________six6" localSheetId="22" hidden="1">{#N/A,#N/A,FALSE,"CRPT";#N/A,#N/A,FALSE,"TREND";#N/A,#N/A,FALSE,"%Curve"}</definedName>
    <definedName name="____________six6" localSheetId="23" hidden="1">{#N/A,#N/A,FALSE,"CRPT";#N/A,#N/A,FALSE,"TREND";#N/A,#N/A,FALSE,"%Curve"}</definedName>
    <definedName name="____________six6" localSheetId="20" hidden="1">{#N/A,#N/A,FALSE,"CRPT";#N/A,#N/A,FALSE,"TREND";#N/A,#N/A,FALSE,"%Curve"}</definedName>
    <definedName name="____________six6" localSheetId="17" hidden="1">{#N/A,#N/A,FALSE,"CRPT";#N/A,#N/A,FALSE,"TREND";#N/A,#N/A,FALSE,"%Curve"}</definedName>
    <definedName name="____________six6" localSheetId="18" hidden="1">{#N/A,#N/A,FALSE,"CRPT";#N/A,#N/A,FALSE,"TREND";#N/A,#N/A,FALSE,"%Curve"}</definedName>
    <definedName name="____________six6" localSheetId="11" hidden="1">{#N/A,#N/A,FALSE,"CRPT";#N/A,#N/A,FALSE,"TREND";#N/A,#N/A,FALSE,"%Curve"}</definedName>
    <definedName name="____________six6" localSheetId="2" hidden="1">{#N/A,#N/A,FALSE,"CRPT";#N/A,#N/A,FALSE,"TREND";#N/A,#N/A,FALSE,"%Curve"}</definedName>
    <definedName name="____________six6" localSheetId="27" hidden="1">{#N/A,#N/A,FALSE,"CRPT";#N/A,#N/A,FALSE,"TREND";#N/A,#N/A,FALSE,"%Curve"}</definedName>
    <definedName name="____________six6" localSheetId="3" hidden="1">{#N/A,#N/A,FALSE,"CRPT";#N/A,#N/A,FALSE,"TREND";#N/A,#N/A,FALSE,"%Curve"}</definedName>
    <definedName name="____________six6" localSheetId="1" hidden="1">{#N/A,#N/A,FALSE,"CRPT";#N/A,#N/A,FALSE,"TREND";#N/A,#N/A,FALSE,"%Curve"}</definedName>
    <definedName name="____________six6" hidden="1">{#N/A,#N/A,FALSE,"CRPT";#N/A,#N/A,FALSE,"TREND";#N/A,#N/A,FALSE,"%Curve"}</definedName>
    <definedName name="____________www1" localSheetId="32" hidden="1">{#N/A,#N/A,FALSE,"schA"}</definedName>
    <definedName name="____________www1" localSheetId="30" hidden="1">{#N/A,#N/A,FALSE,"schA"}</definedName>
    <definedName name="____________www1" localSheetId="33" hidden="1">{#N/A,#N/A,FALSE,"schA"}</definedName>
    <definedName name="____________www1" localSheetId="22" hidden="1">{#N/A,#N/A,FALSE,"schA"}</definedName>
    <definedName name="____________www1" localSheetId="23" hidden="1">{#N/A,#N/A,FALSE,"schA"}</definedName>
    <definedName name="____________www1" localSheetId="20" hidden="1">{#N/A,#N/A,FALSE,"schA"}</definedName>
    <definedName name="____________www1" localSheetId="17" hidden="1">{#N/A,#N/A,FALSE,"schA"}</definedName>
    <definedName name="____________www1" localSheetId="18" hidden="1">{#N/A,#N/A,FALSE,"schA"}</definedName>
    <definedName name="____________www1" localSheetId="11" hidden="1">{#N/A,#N/A,FALSE,"schA"}</definedName>
    <definedName name="____________www1" localSheetId="2" hidden="1">{#N/A,#N/A,FALSE,"schA"}</definedName>
    <definedName name="____________www1" localSheetId="27" hidden="1">{#N/A,#N/A,FALSE,"schA"}</definedName>
    <definedName name="____________www1" localSheetId="3" hidden="1">{#N/A,#N/A,FALSE,"schA"}</definedName>
    <definedName name="____________www1" localSheetId="1" hidden="1">{#N/A,#N/A,FALSE,"schA"}</definedName>
    <definedName name="____________www1" hidden="1">{#N/A,#N/A,FALSE,"schA"}</definedName>
    <definedName name="___________six6" localSheetId="32" hidden="1">{#N/A,#N/A,FALSE,"CRPT";#N/A,#N/A,FALSE,"TREND";#N/A,#N/A,FALSE,"%Curve"}</definedName>
    <definedName name="___________six6" localSheetId="30" hidden="1">{#N/A,#N/A,FALSE,"CRPT";#N/A,#N/A,FALSE,"TREND";#N/A,#N/A,FALSE,"%Curve"}</definedName>
    <definedName name="___________six6" localSheetId="33" hidden="1">{#N/A,#N/A,FALSE,"CRPT";#N/A,#N/A,FALSE,"TREND";#N/A,#N/A,FALSE,"%Curve"}</definedName>
    <definedName name="___________six6" localSheetId="22" hidden="1">{#N/A,#N/A,FALSE,"CRPT";#N/A,#N/A,FALSE,"TREND";#N/A,#N/A,FALSE,"%Curve"}</definedName>
    <definedName name="___________six6" localSheetId="23" hidden="1">{#N/A,#N/A,FALSE,"CRPT";#N/A,#N/A,FALSE,"TREND";#N/A,#N/A,FALSE,"%Curve"}</definedName>
    <definedName name="___________six6" localSheetId="20" hidden="1">{#N/A,#N/A,FALSE,"CRPT";#N/A,#N/A,FALSE,"TREND";#N/A,#N/A,FALSE,"%Curve"}</definedName>
    <definedName name="___________six6" localSheetId="17" hidden="1">{#N/A,#N/A,FALSE,"CRPT";#N/A,#N/A,FALSE,"TREND";#N/A,#N/A,FALSE,"%Curve"}</definedName>
    <definedName name="___________six6" localSheetId="18" hidden="1">{#N/A,#N/A,FALSE,"CRPT";#N/A,#N/A,FALSE,"TREND";#N/A,#N/A,FALSE,"%Curve"}</definedName>
    <definedName name="___________six6" localSheetId="11" hidden="1">{#N/A,#N/A,FALSE,"CRPT";#N/A,#N/A,FALSE,"TREND";#N/A,#N/A,FALSE,"%Curve"}</definedName>
    <definedName name="___________six6" localSheetId="2" hidden="1">{#N/A,#N/A,FALSE,"CRPT";#N/A,#N/A,FALSE,"TREND";#N/A,#N/A,FALSE,"%Curve"}</definedName>
    <definedName name="___________six6" localSheetId="27" hidden="1">{#N/A,#N/A,FALSE,"CRPT";#N/A,#N/A,FALSE,"TREND";#N/A,#N/A,FALSE,"%Curve"}</definedName>
    <definedName name="___________six6" localSheetId="3" hidden="1">{#N/A,#N/A,FALSE,"CRPT";#N/A,#N/A,FALSE,"TREND";#N/A,#N/A,FALSE,"%Curve"}</definedName>
    <definedName name="___________six6" localSheetId="1" hidden="1">{#N/A,#N/A,FALSE,"CRPT";#N/A,#N/A,FALSE,"TREND";#N/A,#N/A,FALSE,"%Curve"}</definedName>
    <definedName name="___________six6" hidden="1">{#N/A,#N/A,FALSE,"CRPT";#N/A,#N/A,FALSE,"TREND";#N/A,#N/A,FALSE,"%Curve"}</definedName>
    <definedName name="___________www1" localSheetId="32" hidden="1">{#N/A,#N/A,FALSE,"schA"}</definedName>
    <definedName name="___________www1" localSheetId="30" hidden="1">{#N/A,#N/A,FALSE,"schA"}</definedName>
    <definedName name="___________www1" localSheetId="33" hidden="1">{#N/A,#N/A,FALSE,"schA"}</definedName>
    <definedName name="___________www1" localSheetId="22" hidden="1">{#N/A,#N/A,FALSE,"schA"}</definedName>
    <definedName name="___________www1" localSheetId="23" hidden="1">{#N/A,#N/A,FALSE,"schA"}</definedName>
    <definedName name="___________www1" localSheetId="20" hidden="1">{#N/A,#N/A,FALSE,"schA"}</definedName>
    <definedName name="___________www1" localSheetId="17" hidden="1">{#N/A,#N/A,FALSE,"schA"}</definedName>
    <definedName name="___________www1" localSheetId="18" hidden="1">{#N/A,#N/A,FALSE,"schA"}</definedName>
    <definedName name="___________www1" localSheetId="11" hidden="1">{#N/A,#N/A,FALSE,"schA"}</definedName>
    <definedName name="___________www1" localSheetId="2" hidden="1">{#N/A,#N/A,FALSE,"schA"}</definedName>
    <definedName name="___________www1" localSheetId="27" hidden="1">{#N/A,#N/A,FALSE,"schA"}</definedName>
    <definedName name="___________www1" localSheetId="3" hidden="1">{#N/A,#N/A,FALSE,"schA"}</definedName>
    <definedName name="___________www1" localSheetId="1" hidden="1">{#N/A,#N/A,FALSE,"schA"}</definedName>
    <definedName name="___________www1" hidden="1">{#N/A,#N/A,FALSE,"schA"}</definedName>
    <definedName name="__________six6" localSheetId="32" hidden="1">{#N/A,#N/A,FALSE,"CRPT";#N/A,#N/A,FALSE,"TREND";#N/A,#N/A,FALSE,"%Curve"}</definedName>
    <definedName name="__________six6" localSheetId="30" hidden="1">{#N/A,#N/A,FALSE,"CRPT";#N/A,#N/A,FALSE,"TREND";#N/A,#N/A,FALSE,"%Curve"}</definedName>
    <definedName name="__________six6" localSheetId="33" hidden="1">{#N/A,#N/A,FALSE,"CRPT";#N/A,#N/A,FALSE,"TREND";#N/A,#N/A,FALSE,"%Curve"}</definedName>
    <definedName name="__________six6" localSheetId="22" hidden="1">{#N/A,#N/A,FALSE,"CRPT";#N/A,#N/A,FALSE,"TREND";#N/A,#N/A,FALSE,"%Curve"}</definedName>
    <definedName name="__________six6" localSheetId="23" hidden="1">{#N/A,#N/A,FALSE,"CRPT";#N/A,#N/A,FALSE,"TREND";#N/A,#N/A,FALSE,"%Curve"}</definedName>
    <definedName name="__________six6" localSheetId="20" hidden="1">{#N/A,#N/A,FALSE,"CRPT";#N/A,#N/A,FALSE,"TREND";#N/A,#N/A,FALSE,"%Curve"}</definedName>
    <definedName name="__________six6" localSheetId="17" hidden="1">{#N/A,#N/A,FALSE,"CRPT";#N/A,#N/A,FALSE,"TREND";#N/A,#N/A,FALSE,"%Curve"}</definedName>
    <definedName name="__________six6" localSheetId="18" hidden="1">{#N/A,#N/A,FALSE,"CRPT";#N/A,#N/A,FALSE,"TREND";#N/A,#N/A,FALSE,"%Curve"}</definedName>
    <definedName name="__________six6" localSheetId="11" hidden="1">{#N/A,#N/A,FALSE,"CRPT";#N/A,#N/A,FALSE,"TREND";#N/A,#N/A,FALSE,"%Curve"}</definedName>
    <definedName name="__________six6" localSheetId="2" hidden="1">{#N/A,#N/A,FALSE,"CRPT";#N/A,#N/A,FALSE,"TREND";#N/A,#N/A,FALSE,"%Curve"}</definedName>
    <definedName name="__________six6" localSheetId="27" hidden="1">{#N/A,#N/A,FALSE,"CRPT";#N/A,#N/A,FALSE,"TREND";#N/A,#N/A,FALSE,"%Curve"}</definedName>
    <definedName name="__________six6" localSheetId="3" hidden="1">{#N/A,#N/A,FALSE,"CRPT";#N/A,#N/A,FALSE,"TREND";#N/A,#N/A,FALSE,"%Curve"}</definedName>
    <definedName name="__________six6" localSheetId="1" hidden="1">{#N/A,#N/A,FALSE,"CRPT";#N/A,#N/A,FALSE,"TREND";#N/A,#N/A,FALSE,"%Curve"}</definedName>
    <definedName name="__________six6" hidden="1">{#N/A,#N/A,FALSE,"CRPT";#N/A,#N/A,FALSE,"TREND";#N/A,#N/A,FALSE,"%Curve"}</definedName>
    <definedName name="__________www1" localSheetId="32" hidden="1">{#N/A,#N/A,FALSE,"schA"}</definedName>
    <definedName name="__________www1" localSheetId="30" hidden="1">{#N/A,#N/A,FALSE,"schA"}</definedName>
    <definedName name="__________www1" localSheetId="33" hidden="1">{#N/A,#N/A,FALSE,"schA"}</definedName>
    <definedName name="__________www1" localSheetId="22" hidden="1">{#N/A,#N/A,FALSE,"schA"}</definedName>
    <definedName name="__________www1" localSheetId="23" hidden="1">{#N/A,#N/A,FALSE,"schA"}</definedName>
    <definedName name="__________www1" localSheetId="20" hidden="1">{#N/A,#N/A,FALSE,"schA"}</definedName>
    <definedName name="__________www1" localSheetId="17" hidden="1">{#N/A,#N/A,FALSE,"schA"}</definedName>
    <definedName name="__________www1" localSheetId="18" hidden="1">{#N/A,#N/A,FALSE,"schA"}</definedName>
    <definedName name="__________www1" localSheetId="11" hidden="1">{#N/A,#N/A,FALSE,"schA"}</definedName>
    <definedName name="__________www1" localSheetId="2" hidden="1">{#N/A,#N/A,FALSE,"schA"}</definedName>
    <definedName name="__________www1" localSheetId="27" hidden="1">{#N/A,#N/A,FALSE,"schA"}</definedName>
    <definedName name="__________www1" localSheetId="3" hidden="1">{#N/A,#N/A,FALSE,"schA"}</definedName>
    <definedName name="__________www1" localSheetId="1" hidden="1">{#N/A,#N/A,FALSE,"schA"}</definedName>
    <definedName name="__________www1" hidden="1">{#N/A,#N/A,FALSE,"schA"}</definedName>
    <definedName name="_________six6" localSheetId="32" hidden="1">{#N/A,#N/A,FALSE,"CRPT";#N/A,#N/A,FALSE,"TREND";#N/A,#N/A,FALSE,"%Curve"}</definedName>
    <definedName name="_________six6" localSheetId="30" hidden="1">{#N/A,#N/A,FALSE,"CRPT";#N/A,#N/A,FALSE,"TREND";#N/A,#N/A,FALSE,"%Curve"}</definedName>
    <definedName name="_________six6" localSheetId="33" hidden="1">{#N/A,#N/A,FALSE,"CRPT";#N/A,#N/A,FALSE,"TREND";#N/A,#N/A,FALSE,"%Curve"}</definedName>
    <definedName name="_________six6" localSheetId="22" hidden="1">{#N/A,#N/A,FALSE,"CRPT";#N/A,#N/A,FALSE,"TREND";#N/A,#N/A,FALSE,"%Curve"}</definedName>
    <definedName name="_________six6" localSheetId="23" hidden="1">{#N/A,#N/A,FALSE,"CRPT";#N/A,#N/A,FALSE,"TREND";#N/A,#N/A,FALSE,"%Curve"}</definedName>
    <definedName name="_________six6" localSheetId="20" hidden="1">{#N/A,#N/A,FALSE,"CRPT";#N/A,#N/A,FALSE,"TREND";#N/A,#N/A,FALSE,"%Curve"}</definedName>
    <definedName name="_________six6" localSheetId="17" hidden="1">{#N/A,#N/A,FALSE,"CRPT";#N/A,#N/A,FALSE,"TREND";#N/A,#N/A,FALSE,"%Curve"}</definedName>
    <definedName name="_________six6" localSheetId="18" hidden="1">{#N/A,#N/A,FALSE,"CRPT";#N/A,#N/A,FALSE,"TREND";#N/A,#N/A,FALSE,"%Curve"}</definedName>
    <definedName name="_________six6" localSheetId="11" hidden="1">{#N/A,#N/A,FALSE,"CRPT";#N/A,#N/A,FALSE,"TREND";#N/A,#N/A,FALSE,"%Curve"}</definedName>
    <definedName name="_________six6" localSheetId="2" hidden="1">{#N/A,#N/A,FALSE,"CRPT";#N/A,#N/A,FALSE,"TREND";#N/A,#N/A,FALSE,"%Curve"}</definedName>
    <definedName name="_________six6" localSheetId="27" hidden="1">{#N/A,#N/A,FALSE,"CRPT";#N/A,#N/A,FALSE,"TREND";#N/A,#N/A,FALSE,"%Curve"}</definedName>
    <definedName name="_________six6" localSheetId="3" hidden="1">{#N/A,#N/A,FALSE,"CRPT";#N/A,#N/A,FALSE,"TREND";#N/A,#N/A,FALSE,"%Curve"}</definedName>
    <definedName name="_________six6" localSheetId="1" hidden="1">{#N/A,#N/A,FALSE,"CRPT";#N/A,#N/A,FALSE,"TREND";#N/A,#N/A,FALSE,"%Curve"}</definedName>
    <definedName name="_________six6" hidden="1">{#N/A,#N/A,FALSE,"CRPT";#N/A,#N/A,FALSE,"TREND";#N/A,#N/A,FALSE,"%Curve"}</definedName>
    <definedName name="_________www1" localSheetId="32" hidden="1">{#N/A,#N/A,FALSE,"schA"}</definedName>
    <definedName name="_________www1" localSheetId="30" hidden="1">{#N/A,#N/A,FALSE,"schA"}</definedName>
    <definedName name="_________www1" localSheetId="33" hidden="1">{#N/A,#N/A,FALSE,"schA"}</definedName>
    <definedName name="_________www1" localSheetId="22" hidden="1">{#N/A,#N/A,FALSE,"schA"}</definedName>
    <definedName name="_________www1" localSheetId="23" hidden="1">{#N/A,#N/A,FALSE,"schA"}</definedName>
    <definedName name="_________www1" localSheetId="20" hidden="1">{#N/A,#N/A,FALSE,"schA"}</definedName>
    <definedName name="_________www1" localSheetId="17" hidden="1">{#N/A,#N/A,FALSE,"schA"}</definedName>
    <definedName name="_________www1" localSheetId="18" hidden="1">{#N/A,#N/A,FALSE,"schA"}</definedName>
    <definedName name="_________www1" localSheetId="11" hidden="1">{#N/A,#N/A,FALSE,"schA"}</definedName>
    <definedName name="_________www1" localSheetId="2" hidden="1">{#N/A,#N/A,FALSE,"schA"}</definedName>
    <definedName name="_________www1" localSheetId="27" hidden="1">{#N/A,#N/A,FALSE,"schA"}</definedName>
    <definedName name="_________www1" localSheetId="3" hidden="1">{#N/A,#N/A,FALSE,"schA"}</definedName>
    <definedName name="_________www1" localSheetId="1" hidden="1">{#N/A,#N/A,FALSE,"schA"}</definedName>
    <definedName name="_________www1" hidden="1">{#N/A,#N/A,FALSE,"schA"}</definedName>
    <definedName name="________six6" localSheetId="32" hidden="1">{#N/A,#N/A,FALSE,"CRPT";#N/A,#N/A,FALSE,"TREND";#N/A,#N/A,FALSE,"%Curve"}</definedName>
    <definedName name="________six6" localSheetId="30" hidden="1">{#N/A,#N/A,FALSE,"CRPT";#N/A,#N/A,FALSE,"TREND";#N/A,#N/A,FALSE,"%Curve"}</definedName>
    <definedName name="________six6" localSheetId="33" hidden="1">{#N/A,#N/A,FALSE,"CRPT";#N/A,#N/A,FALSE,"TREND";#N/A,#N/A,FALSE,"%Curve"}</definedName>
    <definedName name="________six6" localSheetId="22" hidden="1">{#N/A,#N/A,FALSE,"CRPT";#N/A,#N/A,FALSE,"TREND";#N/A,#N/A,FALSE,"%Curve"}</definedName>
    <definedName name="________six6" localSheetId="23" hidden="1">{#N/A,#N/A,FALSE,"CRPT";#N/A,#N/A,FALSE,"TREND";#N/A,#N/A,FALSE,"%Curve"}</definedName>
    <definedName name="________six6" localSheetId="20" hidden="1">{#N/A,#N/A,FALSE,"CRPT";#N/A,#N/A,FALSE,"TREND";#N/A,#N/A,FALSE,"%Curve"}</definedName>
    <definedName name="________six6" localSheetId="17" hidden="1">{#N/A,#N/A,FALSE,"CRPT";#N/A,#N/A,FALSE,"TREND";#N/A,#N/A,FALSE,"%Curve"}</definedName>
    <definedName name="________six6" localSheetId="18" hidden="1">{#N/A,#N/A,FALSE,"CRPT";#N/A,#N/A,FALSE,"TREND";#N/A,#N/A,FALSE,"%Curve"}</definedName>
    <definedName name="________six6" localSheetId="11" hidden="1">{#N/A,#N/A,FALSE,"CRPT";#N/A,#N/A,FALSE,"TREND";#N/A,#N/A,FALSE,"%Curve"}</definedName>
    <definedName name="________six6" localSheetId="2" hidden="1">{#N/A,#N/A,FALSE,"CRPT";#N/A,#N/A,FALSE,"TREND";#N/A,#N/A,FALSE,"%Curve"}</definedName>
    <definedName name="________six6" localSheetId="27" hidden="1">{#N/A,#N/A,FALSE,"CRPT";#N/A,#N/A,FALSE,"TREND";#N/A,#N/A,FALSE,"%Curve"}</definedName>
    <definedName name="________six6" localSheetId="3" hidden="1">{#N/A,#N/A,FALSE,"CRPT";#N/A,#N/A,FALSE,"TREND";#N/A,#N/A,FALSE,"%Curve"}</definedName>
    <definedName name="________six6" localSheetId="1" hidden="1">{#N/A,#N/A,FALSE,"CRPT";#N/A,#N/A,FALSE,"TREND";#N/A,#N/A,FALSE,"%Curve"}</definedName>
    <definedName name="________six6" hidden="1">{#N/A,#N/A,FALSE,"CRPT";#N/A,#N/A,FALSE,"TREND";#N/A,#N/A,FALSE,"%Curve"}</definedName>
    <definedName name="________www1" localSheetId="32" hidden="1">{#N/A,#N/A,FALSE,"schA"}</definedName>
    <definedName name="________www1" localSheetId="30" hidden="1">{#N/A,#N/A,FALSE,"schA"}</definedName>
    <definedName name="________www1" localSheetId="33" hidden="1">{#N/A,#N/A,FALSE,"schA"}</definedName>
    <definedName name="________www1" localSheetId="22" hidden="1">{#N/A,#N/A,FALSE,"schA"}</definedName>
    <definedName name="________www1" localSheetId="23" hidden="1">{#N/A,#N/A,FALSE,"schA"}</definedName>
    <definedName name="________www1" localSheetId="20" hidden="1">{#N/A,#N/A,FALSE,"schA"}</definedName>
    <definedName name="________www1" localSheetId="17" hidden="1">{#N/A,#N/A,FALSE,"schA"}</definedName>
    <definedName name="________www1" localSheetId="18" hidden="1">{#N/A,#N/A,FALSE,"schA"}</definedName>
    <definedName name="________www1" localSheetId="11" hidden="1">{#N/A,#N/A,FALSE,"schA"}</definedName>
    <definedName name="________www1" localSheetId="2" hidden="1">{#N/A,#N/A,FALSE,"schA"}</definedName>
    <definedName name="________www1" localSheetId="27" hidden="1">{#N/A,#N/A,FALSE,"schA"}</definedName>
    <definedName name="________www1" localSheetId="3" hidden="1">{#N/A,#N/A,FALSE,"schA"}</definedName>
    <definedName name="________www1" localSheetId="1" hidden="1">{#N/A,#N/A,FALSE,"schA"}</definedName>
    <definedName name="________www1" hidden="1">{#N/A,#N/A,FALSE,"schA"}</definedName>
    <definedName name="_______ex1" localSheetId="32" hidden="1">{#N/A,#N/A,FALSE,"Summ";#N/A,#N/A,FALSE,"General"}</definedName>
    <definedName name="_______ex1" localSheetId="30" hidden="1">{#N/A,#N/A,FALSE,"Summ";#N/A,#N/A,FALSE,"General"}</definedName>
    <definedName name="_______ex1" localSheetId="33" hidden="1">{#N/A,#N/A,FALSE,"Summ";#N/A,#N/A,FALSE,"General"}</definedName>
    <definedName name="_______ex1" localSheetId="22" hidden="1">{#N/A,#N/A,FALSE,"Summ";#N/A,#N/A,FALSE,"General"}</definedName>
    <definedName name="_______ex1" localSheetId="23" hidden="1">{#N/A,#N/A,FALSE,"Summ";#N/A,#N/A,FALSE,"General"}</definedName>
    <definedName name="_______ex1" localSheetId="20" hidden="1">{#N/A,#N/A,FALSE,"Summ";#N/A,#N/A,FALSE,"General"}</definedName>
    <definedName name="_______ex1" localSheetId="17" hidden="1">{#N/A,#N/A,FALSE,"Summ";#N/A,#N/A,FALSE,"General"}</definedName>
    <definedName name="_______ex1" localSheetId="18" hidden="1">{#N/A,#N/A,FALSE,"Summ";#N/A,#N/A,FALSE,"General"}</definedName>
    <definedName name="_______ex1" localSheetId="11" hidden="1">{#N/A,#N/A,FALSE,"Summ";#N/A,#N/A,FALSE,"General"}</definedName>
    <definedName name="_______ex1" localSheetId="2" hidden="1">{#N/A,#N/A,FALSE,"Summ";#N/A,#N/A,FALSE,"General"}</definedName>
    <definedName name="_______ex1" localSheetId="27" hidden="1">{#N/A,#N/A,FALSE,"Summ";#N/A,#N/A,FALSE,"General"}</definedName>
    <definedName name="_______ex1" localSheetId="3" hidden="1">{#N/A,#N/A,FALSE,"Summ";#N/A,#N/A,FALSE,"General"}</definedName>
    <definedName name="_______ex1" localSheetId="1" hidden="1">{#N/A,#N/A,FALSE,"Summ";#N/A,#N/A,FALSE,"General"}</definedName>
    <definedName name="_______ex1" hidden="1">{#N/A,#N/A,FALSE,"Summ";#N/A,#N/A,FALSE,"General"}</definedName>
    <definedName name="_______new1" localSheetId="32" hidden="1">{#N/A,#N/A,FALSE,"Summ";#N/A,#N/A,FALSE,"General"}</definedName>
    <definedName name="_______new1" localSheetId="30" hidden="1">{#N/A,#N/A,FALSE,"Summ";#N/A,#N/A,FALSE,"General"}</definedName>
    <definedName name="_______new1" localSheetId="33" hidden="1">{#N/A,#N/A,FALSE,"Summ";#N/A,#N/A,FALSE,"General"}</definedName>
    <definedName name="_______new1" localSheetId="22" hidden="1">{#N/A,#N/A,FALSE,"Summ";#N/A,#N/A,FALSE,"General"}</definedName>
    <definedName name="_______new1" localSheetId="23" hidden="1">{#N/A,#N/A,FALSE,"Summ";#N/A,#N/A,FALSE,"General"}</definedName>
    <definedName name="_______new1" localSheetId="20" hidden="1">{#N/A,#N/A,FALSE,"Summ";#N/A,#N/A,FALSE,"General"}</definedName>
    <definedName name="_______new1" localSheetId="17" hidden="1">{#N/A,#N/A,FALSE,"Summ";#N/A,#N/A,FALSE,"General"}</definedName>
    <definedName name="_______new1" localSheetId="18" hidden="1">{#N/A,#N/A,FALSE,"Summ";#N/A,#N/A,FALSE,"General"}</definedName>
    <definedName name="_______new1" localSheetId="11" hidden="1">{#N/A,#N/A,FALSE,"Summ";#N/A,#N/A,FALSE,"General"}</definedName>
    <definedName name="_______new1" localSheetId="2" hidden="1">{#N/A,#N/A,FALSE,"Summ";#N/A,#N/A,FALSE,"General"}</definedName>
    <definedName name="_______new1" localSheetId="27" hidden="1">{#N/A,#N/A,FALSE,"Summ";#N/A,#N/A,FALSE,"General"}</definedName>
    <definedName name="_______new1" localSheetId="3" hidden="1">{#N/A,#N/A,FALSE,"Summ";#N/A,#N/A,FALSE,"General"}</definedName>
    <definedName name="_______new1" localSheetId="1" hidden="1">{#N/A,#N/A,FALSE,"Summ";#N/A,#N/A,FALSE,"General"}</definedName>
    <definedName name="_______new1" hidden="1">{#N/A,#N/A,FALSE,"Summ";#N/A,#N/A,FALSE,"General"}</definedName>
    <definedName name="_______six6" localSheetId="32" hidden="1">{#N/A,#N/A,FALSE,"CRPT";#N/A,#N/A,FALSE,"TREND";#N/A,#N/A,FALSE,"%Curve"}</definedName>
    <definedName name="_______six6" localSheetId="30" hidden="1">{#N/A,#N/A,FALSE,"CRPT";#N/A,#N/A,FALSE,"TREND";#N/A,#N/A,FALSE,"%Curve"}</definedName>
    <definedName name="_______six6" localSheetId="33" hidden="1">{#N/A,#N/A,FALSE,"CRPT";#N/A,#N/A,FALSE,"TREND";#N/A,#N/A,FALSE,"%Curve"}</definedName>
    <definedName name="_______six6" localSheetId="22" hidden="1">{#N/A,#N/A,FALSE,"CRPT";#N/A,#N/A,FALSE,"TREND";#N/A,#N/A,FALSE,"%Curve"}</definedName>
    <definedName name="_______six6" localSheetId="23" hidden="1">{#N/A,#N/A,FALSE,"CRPT";#N/A,#N/A,FALSE,"TREND";#N/A,#N/A,FALSE,"%Curve"}</definedName>
    <definedName name="_______six6" localSheetId="20" hidden="1">{#N/A,#N/A,FALSE,"CRPT";#N/A,#N/A,FALSE,"TREND";#N/A,#N/A,FALSE,"%Curve"}</definedName>
    <definedName name="_______six6" localSheetId="17" hidden="1">{#N/A,#N/A,FALSE,"CRPT";#N/A,#N/A,FALSE,"TREND";#N/A,#N/A,FALSE,"%Curve"}</definedName>
    <definedName name="_______six6" localSheetId="18" hidden="1">{#N/A,#N/A,FALSE,"CRPT";#N/A,#N/A,FALSE,"TREND";#N/A,#N/A,FALSE,"%Curve"}</definedName>
    <definedName name="_______six6" localSheetId="11" hidden="1">{#N/A,#N/A,FALSE,"CRPT";#N/A,#N/A,FALSE,"TREND";#N/A,#N/A,FALSE,"%Curve"}</definedName>
    <definedName name="_______six6" localSheetId="2" hidden="1">{#N/A,#N/A,FALSE,"CRPT";#N/A,#N/A,FALSE,"TREND";#N/A,#N/A,FALSE,"%Curve"}</definedName>
    <definedName name="_______six6" localSheetId="27" hidden="1">{#N/A,#N/A,FALSE,"CRPT";#N/A,#N/A,FALSE,"TREND";#N/A,#N/A,FALSE,"%Curve"}</definedName>
    <definedName name="_______six6" localSheetId="3" hidden="1">{#N/A,#N/A,FALSE,"CRPT";#N/A,#N/A,FALSE,"TREND";#N/A,#N/A,FALSE,"%Curve"}</definedName>
    <definedName name="_______six6" localSheetId="1" hidden="1">{#N/A,#N/A,FALSE,"CRPT";#N/A,#N/A,FALSE,"TREND";#N/A,#N/A,FALSE,"%Curve"}</definedName>
    <definedName name="_______six6" hidden="1">{#N/A,#N/A,FALSE,"CRPT";#N/A,#N/A,FALSE,"TREND";#N/A,#N/A,FALSE,"%Curve"}</definedName>
    <definedName name="_______www1" localSheetId="32" hidden="1">{#N/A,#N/A,FALSE,"schA"}</definedName>
    <definedName name="_______www1" localSheetId="30" hidden="1">{#N/A,#N/A,FALSE,"schA"}</definedName>
    <definedName name="_______www1" localSheetId="33" hidden="1">{#N/A,#N/A,FALSE,"schA"}</definedName>
    <definedName name="_______www1" localSheetId="22" hidden="1">{#N/A,#N/A,FALSE,"schA"}</definedName>
    <definedName name="_______www1" localSheetId="23" hidden="1">{#N/A,#N/A,FALSE,"schA"}</definedName>
    <definedName name="_______www1" localSheetId="20" hidden="1">{#N/A,#N/A,FALSE,"schA"}</definedName>
    <definedName name="_______www1" localSheetId="17" hidden="1">{#N/A,#N/A,FALSE,"schA"}</definedName>
    <definedName name="_______www1" localSheetId="18" hidden="1">{#N/A,#N/A,FALSE,"schA"}</definedName>
    <definedName name="_______www1" localSheetId="11" hidden="1">{#N/A,#N/A,FALSE,"schA"}</definedName>
    <definedName name="_______www1" localSheetId="2" hidden="1">{#N/A,#N/A,FALSE,"schA"}</definedName>
    <definedName name="_______www1" localSheetId="27" hidden="1">{#N/A,#N/A,FALSE,"schA"}</definedName>
    <definedName name="_______www1" localSheetId="3" hidden="1">{#N/A,#N/A,FALSE,"schA"}</definedName>
    <definedName name="_______www1" localSheetId="1" hidden="1">{#N/A,#N/A,FALSE,"schA"}</definedName>
    <definedName name="_______www1" hidden="1">{#N/A,#N/A,FALSE,"schA"}</definedName>
    <definedName name="______Apr05" localSheetId="25">#REF!</definedName>
    <definedName name="______Apr05" localSheetId="26">#REF!</definedName>
    <definedName name="______Apr05" localSheetId="0">#REF!</definedName>
    <definedName name="______Apr05" localSheetId="3">#REF!</definedName>
    <definedName name="______Apr05">#REF!</definedName>
    <definedName name="______Aug05" localSheetId="25">#REF!</definedName>
    <definedName name="______Aug05" localSheetId="26">#REF!</definedName>
    <definedName name="______Aug05" localSheetId="0">#REF!</definedName>
    <definedName name="______Aug05" localSheetId="3">#REF!</definedName>
    <definedName name="______Aug05">#REF!</definedName>
    <definedName name="______ex1" localSheetId="32" hidden="1">{#N/A,#N/A,FALSE,"Summ";#N/A,#N/A,FALSE,"General"}</definedName>
    <definedName name="______ex1" localSheetId="30" hidden="1">{#N/A,#N/A,FALSE,"Summ";#N/A,#N/A,FALSE,"General"}</definedName>
    <definedName name="______ex1" localSheetId="33" hidden="1">{#N/A,#N/A,FALSE,"Summ";#N/A,#N/A,FALSE,"General"}</definedName>
    <definedName name="______ex1" localSheetId="22" hidden="1">{#N/A,#N/A,FALSE,"Summ";#N/A,#N/A,FALSE,"General"}</definedName>
    <definedName name="______ex1" localSheetId="23" hidden="1">{#N/A,#N/A,FALSE,"Summ";#N/A,#N/A,FALSE,"General"}</definedName>
    <definedName name="______ex1" localSheetId="20" hidden="1">{#N/A,#N/A,FALSE,"Summ";#N/A,#N/A,FALSE,"General"}</definedName>
    <definedName name="______ex1" localSheetId="17" hidden="1">{#N/A,#N/A,FALSE,"Summ";#N/A,#N/A,FALSE,"General"}</definedName>
    <definedName name="______ex1" localSheetId="18" hidden="1">{#N/A,#N/A,FALSE,"Summ";#N/A,#N/A,FALSE,"General"}</definedName>
    <definedName name="______ex1" localSheetId="11" hidden="1">{#N/A,#N/A,FALSE,"Summ";#N/A,#N/A,FALSE,"General"}</definedName>
    <definedName name="______ex1" localSheetId="2" hidden="1">{#N/A,#N/A,FALSE,"Summ";#N/A,#N/A,FALSE,"General"}</definedName>
    <definedName name="______ex1" localSheetId="27" hidden="1">{#N/A,#N/A,FALSE,"Summ";#N/A,#N/A,FALSE,"General"}</definedName>
    <definedName name="______ex1" localSheetId="3" hidden="1">{#N/A,#N/A,FALSE,"Summ";#N/A,#N/A,FALSE,"General"}</definedName>
    <definedName name="______ex1" localSheetId="1" hidden="1">{#N/A,#N/A,FALSE,"Summ";#N/A,#N/A,FALSE,"General"}</definedName>
    <definedName name="______ex1" hidden="1">{#N/A,#N/A,FALSE,"Summ";#N/A,#N/A,FALSE,"General"}</definedName>
    <definedName name="______Feb05" localSheetId="25">#REF!</definedName>
    <definedName name="______Feb05" localSheetId="26">#REF!</definedName>
    <definedName name="______Feb05" localSheetId="0">#REF!</definedName>
    <definedName name="______Feb05" localSheetId="3">#REF!</definedName>
    <definedName name="______Feb05">#REF!</definedName>
    <definedName name="______Jan05" localSheetId="25">#REF!</definedName>
    <definedName name="______Jan05" localSheetId="26">#REF!</definedName>
    <definedName name="______Jan05" localSheetId="0">#REF!</definedName>
    <definedName name="______Jan05" localSheetId="3">#REF!</definedName>
    <definedName name="______Jan05">#REF!</definedName>
    <definedName name="______Jul05" localSheetId="25">#REF!</definedName>
    <definedName name="______Jul05" localSheetId="26">#REF!</definedName>
    <definedName name="______Jul05" localSheetId="0">#REF!</definedName>
    <definedName name="______Jul05" localSheetId="3">#REF!</definedName>
    <definedName name="______Jul05">#REF!</definedName>
    <definedName name="______Jun05" localSheetId="25">#REF!</definedName>
    <definedName name="______Jun05" localSheetId="26">#REF!</definedName>
    <definedName name="______Jun05" localSheetId="0">#REF!</definedName>
    <definedName name="______Jun05">#REF!</definedName>
    <definedName name="______Jun09">" BS!$AI$7:$AI$1643"</definedName>
    <definedName name="______Mar05" localSheetId="25">#REF!</definedName>
    <definedName name="______Mar05" localSheetId="26">#REF!</definedName>
    <definedName name="______Mar05" localSheetId="0">#REF!</definedName>
    <definedName name="______Mar05" localSheetId="3">#REF!</definedName>
    <definedName name="______Mar05">#REF!</definedName>
    <definedName name="______May05" localSheetId="25">#REF!</definedName>
    <definedName name="______May05" localSheetId="26">#REF!</definedName>
    <definedName name="______May05" localSheetId="0">#REF!</definedName>
    <definedName name="______May05" localSheetId="3">#REF!</definedName>
    <definedName name="______May05">#REF!</definedName>
    <definedName name="______new1" localSheetId="32" hidden="1">{#N/A,#N/A,FALSE,"Summ";#N/A,#N/A,FALSE,"General"}</definedName>
    <definedName name="______new1" localSheetId="30" hidden="1">{#N/A,#N/A,FALSE,"Summ";#N/A,#N/A,FALSE,"General"}</definedName>
    <definedName name="______new1" localSheetId="33" hidden="1">{#N/A,#N/A,FALSE,"Summ";#N/A,#N/A,FALSE,"General"}</definedName>
    <definedName name="______new1" localSheetId="22" hidden="1">{#N/A,#N/A,FALSE,"Summ";#N/A,#N/A,FALSE,"General"}</definedName>
    <definedName name="______new1" localSheetId="23" hidden="1">{#N/A,#N/A,FALSE,"Summ";#N/A,#N/A,FALSE,"General"}</definedName>
    <definedName name="______new1" localSheetId="20" hidden="1">{#N/A,#N/A,FALSE,"Summ";#N/A,#N/A,FALSE,"General"}</definedName>
    <definedName name="______new1" localSheetId="17" hidden="1">{#N/A,#N/A,FALSE,"Summ";#N/A,#N/A,FALSE,"General"}</definedName>
    <definedName name="______new1" localSheetId="18" hidden="1">{#N/A,#N/A,FALSE,"Summ";#N/A,#N/A,FALSE,"General"}</definedName>
    <definedName name="______new1" localSheetId="11" hidden="1">{#N/A,#N/A,FALSE,"Summ";#N/A,#N/A,FALSE,"General"}</definedName>
    <definedName name="______new1" localSheetId="2" hidden="1">{#N/A,#N/A,FALSE,"Summ";#N/A,#N/A,FALSE,"General"}</definedName>
    <definedName name="______new1" localSheetId="27" hidden="1">{#N/A,#N/A,FALSE,"Summ";#N/A,#N/A,FALSE,"General"}</definedName>
    <definedName name="______new1" localSheetId="3" hidden="1">{#N/A,#N/A,FALSE,"Summ";#N/A,#N/A,FALSE,"General"}</definedName>
    <definedName name="______new1" localSheetId="1" hidden="1">{#N/A,#N/A,FALSE,"Summ";#N/A,#N/A,FALSE,"General"}</definedName>
    <definedName name="______new1" hidden="1">{#N/A,#N/A,FALSE,"Summ";#N/A,#N/A,FALSE,"General"}</definedName>
    <definedName name="______Sep05" localSheetId="25">#REF!</definedName>
    <definedName name="______Sep05" localSheetId="26">#REF!</definedName>
    <definedName name="______Sep05" localSheetId="0">#REF!</definedName>
    <definedName name="______Sep05" localSheetId="3">#REF!</definedName>
    <definedName name="______Sep05">#REF!</definedName>
    <definedName name="______six6" localSheetId="32" hidden="1">{#N/A,#N/A,FALSE,"CRPT";#N/A,#N/A,FALSE,"TREND";#N/A,#N/A,FALSE,"%Curve"}</definedName>
    <definedName name="______six6" localSheetId="30" hidden="1">{#N/A,#N/A,FALSE,"CRPT";#N/A,#N/A,FALSE,"TREND";#N/A,#N/A,FALSE,"%Curve"}</definedName>
    <definedName name="______six6" localSheetId="33" hidden="1">{#N/A,#N/A,FALSE,"CRPT";#N/A,#N/A,FALSE,"TREND";#N/A,#N/A,FALSE,"%Curve"}</definedName>
    <definedName name="______six6" localSheetId="22" hidden="1">{#N/A,#N/A,FALSE,"CRPT";#N/A,#N/A,FALSE,"TREND";#N/A,#N/A,FALSE,"%Curve"}</definedName>
    <definedName name="______six6" localSheetId="23" hidden="1">{#N/A,#N/A,FALSE,"CRPT";#N/A,#N/A,FALSE,"TREND";#N/A,#N/A,FALSE,"%Curve"}</definedName>
    <definedName name="______six6" localSheetId="20" hidden="1">{#N/A,#N/A,FALSE,"CRPT";#N/A,#N/A,FALSE,"TREND";#N/A,#N/A,FALSE,"%Curve"}</definedName>
    <definedName name="______six6" localSheetId="17" hidden="1">{#N/A,#N/A,FALSE,"CRPT";#N/A,#N/A,FALSE,"TREND";#N/A,#N/A,FALSE,"%Curve"}</definedName>
    <definedName name="______six6" localSheetId="18" hidden="1">{#N/A,#N/A,FALSE,"CRPT";#N/A,#N/A,FALSE,"TREND";#N/A,#N/A,FALSE,"%Curve"}</definedName>
    <definedName name="______six6" localSheetId="11" hidden="1">{#N/A,#N/A,FALSE,"CRPT";#N/A,#N/A,FALSE,"TREND";#N/A,#N/A,FALSE,"%Curve"}</definedName>
    <definedName name="______six6" localSheetId="2" hidden="1">{#N/A,#N/A,FALSE,"CRPT";#N/A,#N/A,FALSE,"TREND";#N/A,#N/A,FALSE,"%Curve"}</definedName>
    <definedName name="______six6" localSheetId="27" hidden="1">{#N/A,#N/A,FALSE,"CRPT";#N/A,#N/A,FALSE,"TREND";#N/A,#N/A,FALSE,"%Curve"}</definedName>
    <definedName name="______six6" localSheetId="3" hidden="1">{#N/A,#N/A,FALSE,"CRPT";#N/A,#N/A,FALSE,"TREND";#N/A,#N/A,FALSE,"%Curve"}</definedName>
    <definedName name="______six6" localSheetId="1" hidden="1">{#N/A,#N/A,FALSE,"CRPT";#N/A,#N/A,FALSE,"TREND";#N/A,#N/A,FALSE,"%Curve"}</definedName>
    <definedName name="______six6" hidden="1">{#N/A,#N/A,FALSE,"CRPT";#N/A,#N/A,FALSE,"TREND";#N/A,#N/A,FALSE,"%Curve"}</definedName>
    <definedName name="______www1" localSheetId="32" hidden="1">{#N/A,#N/A,FALSE,"schA"}</definedName>
    <definedName name="______www1" localSheetId="30" hidden="1">{#N/A,#N/A,FALSE,"schA"}</definedName>
    <definedName name="______www1" localSheetId="33" hidden="1">{#N/A,#N/A,FALSE,"schA"}</definedName>
    <definedName name="______www1" localSheetId="22" hidden="1">{#N/A,#N/A,FALSE,"schA"}</definedName>
    <definedName name="______www1" localSheetId="23" hidden="1">{#N/A,#N/A,FALSE,"schA"}</definedName>
    <definedName name="______www1" localSheetId="20" hidden="1">{#N/A,#N/A,FALSE,"schA"}</definedName>
    <definedName name="______www1" localSheetId="17" hidden="1">{#N/A,#N/A,FALSE,"schA"}</definedName>
    <definedName name="______www1" localSheetId="18" hidden="1">{#N/A,#N/A,FALSE,"schA"}</definedName>
    <definedName name="______www1" localSheetId="11" hidden="1">{#N/A,#N/A,FALSE,"schA"}</definedName>
    <definedName name="______www1" localSheetId="2" hidden="1">{#N/A,#N/A,FALSE,"schA"}</definedName>
    <definedName name="______www1" localSheetId="27" hidden="1">{#N/A,#N/A,FALSE,"schA"}</definedName>
    <definedName name="______www1" localSheetId="3" hidden="1">{#N/A,#N/A,FALSE,"schA"}</definedName>
    <definedName name="______www1" localSheetId="1" hidden="1">{#N/A,#N/A,FALSE,"schA"}</definedName>
    <definedName name="______www1" hidden="1">{#N/A,#N/A,FALSE,"schA"}</definedName>
    <definedName name="_____Apr04" localSheetId="3">[4]BS!$U$7:$U$3582</definedName>
    <definedName name="_____Apr04">[5]BS!$U$7:$U$3582</definedName>
    <definedName name="_____Apr05" localSheetId="25">[6]BS!#REF!</definedName>
    <definedName name="_____Apr05" localSheetId="26">[6]BS!#REF!</definedName>
    <definedName name="_____Apr05" localSheetId="0">[6]BS!#REF!</definedName>
    <definedName name="_____Apr05" localSheetId="3">[6]BS!#REF!</definedName>
    <definedName name="_____Apr05">[6]BS!#REF!</definedName>
    <definedName name="_____Aug04" localSheetId="3">[4]BS!$Y$7:$Y$3582</definedName>
    <definedName name="_____Aug04">[5]BS!$Y$7:$Y$3582</definedName>
    <definedName name="_____Aug05" localSheetId="25">[6]BS!#REF!</definedName>
    <definedName name="_____Aug05" localSheetId="26">[6]BS!#REF!</definedName>
    <definedName name="_____Aug05" localSheetId="0">[6]BS!#REF!</definedName>
    <definedName name="_____Aug05" localSheetId="3">[6]BS!#REF!</definedName>
    <definedName name="_____Aug05">[6]BS!#REF!</definedName>
    <definedName name="_____Aug09" xml:space="preserve"> [7]BS!$Y$7:$Y$1726</definedName>
    <definedName name="_____DAT1" localSheetId="25">#REF!</definedName>
    <definedName name="_____DAT1" localSheetId="26">#REF!</definedName>
    <definedName name="_____DAT1" localSheetId="0">#REF!</definedName>
    <definedName name="_____DAT1" localSheetId="3">#REF!</definedName>
    <definedName name="_____DAT1">#REF!</definedName>
    <definedName name="_____DAT10" localSheetId="25">#REF!</definedName>
    <definedName name="_____DAT10" localSheetId="26">#REF!</definedName>
    <definedName name="_____DAT10" localSheetId="0">#REF!</definedName>
    <definedName name="_____DAT10" localSheetId="3">#REF!</definedName>
    <definedName name="_____DAT10">#REF!</definedName>
    <definedName name="_____DAT11" localSheetId="25">#REF!</definedName>
    <definedName name="_____DAT11" localSheetId="26">#REF!</definedName>
    <definedName name="_____DAT11" localSheetId="0">#REF!</definedName>
    <definedName name="_____DAT11" localSheetId="3">#REF!</definedName>
    <definedName name="_____DAT11">#REF!</definedName>
    <definedName name="_____DAT12" localSheetId="25">#REF!</definedName>
    <definedName name="_____DAT12" localSheetId="26">#REF!</definedName>
    <definedName name="_____DAT12" localSheetId="0">#REF!</definedName>
    <definedName name="_____DAT12">#REF!</definedName>
    <definedName name="_____DAT13" localSheetId="25">#REF!</definedName>
    <definedName name="_____DAT13" localSheetId="26">#REF!</definedName>
    <definedName name="_____DAT13" localSheetId="0">#REF!</definedName>
    <definedName name="_____DAT13">#REF!</definedName>
    <definedName name="_____DAT2" localSheetId="25">#REF!</definedName>
    <definedName name="_____DAT2" localSheetId="26">#REF!</definedName>
    <definedName name="_____DAT2" localSheetId="0">#REF!</definedName>
    <definedName name="_____DAT2">#REF!</definedName>
    <definedName name="_____DAT3" localSheetId="25">'[8]23600471-WA Utility Tax (Elect)'!#REF!</definedName>
    <definedName name="_____DAT3" localSheetId="26">'[8]23600471-WA Utility Tax (Elect)'!#REF!</definedName>
    <definedName name="_____DAT3" localSheetId="0">'[8]23600471-WA Utility Tax (Elect)'!#REF!</definedName>
    <definedName name="_____DAT3" localSheetId="3">'[8]23600471-WA Utility Tax (Elect)'!#REF!</definedName>
    <definedName name="_____DAT3">'[8]23600471-WA Utility Tax (Elect)'!#REF!</definedName>
    <definedName name="_____DAT4" localSheetId="25">#REF!</definedName>
    <definedName name="_____DAT4" localSheetId="26">#REF!</definedName>
    <definedName name="_____DAT4" localSheetId="0">#REF!</definedName>
    <definedName name="_____DAT4" localSheetId="3">#REF!</definedName>
    <definedName name="_____DAT4">#REF!</definedName>
    <definedName name="_____DAT5" localSheetId="25">#REF!</definedName>
    <definedName name="_____DAT5" localSheetId="26">#REF!</definedName>
    <definedName name="_____DAT5" localSheetId="0">#REF!</definedName>
    <definedName name="_____DAT5" localSheetId="3">#REF!</definedName>
    <definedName name="_____DAT5">#REF!</definedName>
    <definedName name="_____DAT6" localSheetId="25">#REF!</definedName>
    <definedName name="_____DAT6" localSheetId="26">#REF!</definedName>
    <definedName name="_____DAT6" localSheetId="0">#REF!</definedName>
    <definedName name="_____DAT6" localSheetId="3">#REF!</definedName>
    <definedName name="_____DAT6">#REF!</definedName>
    <definedName name="_____DAT7" localSheetId="25">#REF!</definedName>
    <definedName name="_____DAT7" localSheetId="26">#REF!</definedName>
    <definedName name="_____DAT7" localSheetId="0">#REF!</definedName>
    <definedName name="_____DAT7">#REF!</definedName>
    <definedName name="_____DAT8" localSheetId="25">#REF!</definedName>
    <definedName name="_____DAT8" localSheetId="26">#REF!</definedName>
    <definedName name="_____DAT8" localSheetId="0">#REF!</definedName>
    <definedName name="_____DAT8">#REF!</definedName>
    <definedName name="_____DAT9" localSheetId="25">#REF!</definedName>
    <definedName name="_____DAT9" localSheetId="26">#REF!</definedName>
    <definedName name="_____DAT9" localSheetId="0">#REF!</definedName>
    <definedName name="_____DAT9">#REF!</definedName>
    <definedName name="_____Dec03">[9]BS!$T$7:$T$3582</definedName>
    <definedName name="_____Dec04" localSheetId="3">[4]BS!$AC$7:$AC$3580</definedName>
    <definedName name="_____Dec04">[5]BS!$AC$7:$AC$3580</definedName>
    <definedName name="_____ex1" localSheetId="32" hidden="1">{#N/A,#N/A,FALSE,"Summ";#N/A,#N/A,FALSE,"General"}</definedName>
    <definedName name="_____ex1" localSheetId="30" hidden="1">{#N/A,#N/A,FALSE,"Summ";#N/A,#N/A,FALSE,"General"}</definedName>
    <definedName name="_____ex1" localSheetId="33" hidden="1">{#N/A,#N/A,FALSE,"Summ";#N/A,#N/A,FALSE,"General"}</definedName>
    <definedName name="_____ex1" localSheetId="22" hidden="1">{#N/A,#N/A,FALSE,"Summ";#N/A,#N/A,FALSE,"General"}</definedName>
    <definedName name="_____ex1" localSheetId="23" hidden="1">{#N/A,#N/A,FALSE,"Summ";#N/A,#N/A,FALSE,"General"}</definedName>
    <definedName name="_____ex1" localSheetId="20" hidden="1">{#N/A,#N/A,FALSE,"Summ";#N/A,#N/A,FALSE,"General"}</definedName>
    <definedName name="_____ex1" localSheetId="17" hidden="1">{#N/A,#N/A,FALSE,"Summ";#N/A,#N/A,FALSE,"General"}</definedName>
    <definedName name="_____ex1" localSheetId="18" hidden="1">{#N/A,#N/A,FALSE,"Summ";#N/A,#N/A,FALSE,"General"}</definedName>
    <definedName name="_____ex1" localSheetId="11" hidden="1">{#N/A,#N/A,FALSE,"Summ";#N/A,#N/A,FALSE,"General"}</definedName>
    <definedName name="_____ex1" localSheetId="2" hidden="1">{#N/A,#N/A,FALSE,"Summ";#N/A,#N/A,FALSE,"General"}</definedName>
    <definedName name="_____ex1" localSheetId="27" hidden="1">{#N/A,#N/A,FALSE,"Summ";#N/A,#N/A,FALSE,"General"}</definedName>
    <definedName name="_____ex1" localSheetId="3" hidden="1">{#N/A,#N/A,FALSE,"Summ";#N/A,#N/A,FALSE,"General"}</definedName>
    <definedName name="_____ex1" localSheetId="1" hidden="1">{#N/A,#N/A,FALSE,"Summ";#N/A,#N/A,FALSE,"General"}</definedName>
    <definedName name="_____ex1" hidden="1">{#N/A,#N/A,FALSE,"Summ";#N/A,#N/A,FALSE,"General"}</definedName>
    <definedName name="_____Feb04" localSheetId="3">[4]BS!$S$7:$S$3582</definedName>
    <definedName name="_____Feb04">[5]BS!$S$7:$S$3582</definedName>
    <definedName name="_____Feb05" localSheetId="25">[6]BS!#REF!</definedName>
    <definedName name="_____Feb05" localSheetId="26">[6]BS!#REF!</definedName>
    <definedName name="_____Feb05" localSheetId="0">[6]BS!#REF!</definedName>
    <definedName name="_____Feb05" localSheetId="3">[6]BS!#REF!</definedName>
    <definedName name="_____Feb05">[6]BS!#REF!</definedName>
    <definedName name="_____Jan04" localSheetId="3">[4]BS!$R$7:$R$3582</definedName>
    <definedName name="_____Jan04">[5]BS!$R$7:$R$3582</definedName>
    <definedName name="_____Jan05" localSheetId="25">[6]BS!#REF!</definedName>
    <definedName name="_____Jan05" localSheetId="26">[6]BS!#REF!</definedName>
    <definedName name="_____Jan05" localSheetId="0">[6]BS!#REF!</definedName>
    <definedName name="_____Jan05" localSheetId="3">[6]BS!#REF!</definedName>
    <definedName name="_____Jan05">[6]BS!#REF!</definedName>
    <definedName name="_____Jul04" localSheetId="3">[4]BS!$X$7:$X$3582</definedName>
    <definedName name="_____Jul04">[5]BS!$X$7:$X$3582</definedName>
    <definedName name="_____Jul05" localSheetId="25">[6]BS!#REF!</definedName>
    <definedName name="_____Jul05" localSheetId="26">[6]BS!#REF!</definedName>
    <definedName name="_____Jul05" localSheetId="0">[6]BS!#REF!</definedName>
    <definedName name="_____Jul05" localSheetId="3">[6]BS!#REF!</definedName>
    <definedName name="_____Jul05">[6]BS!#REF!</definedName>
    <definedName name="_____Jul09" xml:space="preserve"> [7]BS!$X$7:$X$1726</definedName>
    <definedName name="_____Jun04" localSheetId="3">[4]BS!$W$7:$W$3582</definedName>
    <definedName name="_____Jun04">[5]BS!$W$7:$W$3582</definedName>
    <definedName name="_____Jun05" localSheetId="25">[6]BS!#REF!</definedName>
    <definedName name="_____Jun05" localSheetId="26">[6]BS!#REF!</definedName>
    <definedName name="_____Jun05" localSheetId="0">[6]BS!#REF!</definedName>
    <definedName name="_____Jun05" localSheetId="3">[6]BS!#REF!</definedName>
    <definedName name="_____Jun05">[6]BS!#REF!</definedName>
    <definedName name="_____Jun09">" BS!$AI$7:$AI$1643"</definedName>
    <definedName name="_____Mar04" localSheetId="3">[4]BS!$T$7:$T$3582</definedName>
    <definedName name="_____Mar04">[5]BS!$T$7:$T$3582</definedName>
    <definedName name="_____Mar05" localSheetId="25">[6]BS!#REF!</definedName>
    <definedName name="_____Mar05" localSheetId="26">[6]BS!#REF!</definedName>
    <definedName name="_____Mar05" localSheetId="0">[6]BS!#REF!</definedName>
    <definedName name="_____Mar05" localSheetId="3">[6]BS!#REF!</definedName>
    <definedName name="_____Mar05">[6]BS!#REF!</definedName>
    <definedName name="_____May04" localSheetId="3">[4]BS!$V$7:$V$3582</definedName>
    <definedName name="_____May04">[5]BS!$V$7:$V$3582</definedName>
    <definedName name="_____May05" localSheetId="25">[6]BS!#REF!</definedName>
    <definedName name="_____May05" localSheetId="26">[6]BS!#REF!</definedName>
    <definedName name="_____May05" localSheetId="0">[6]BS!#REF!</definedName>
    <definedName name="_____May05" localSheetId="3">[6]BS!#REF!</definedName>
    <definedName name="_____May05">[6]BS!#REF!</definedName>
    <definedName name="_____new1" localSheetId="32" hidden="1">{#N/A,#N/A,FALSE,"Summ";#N/A,#N/A,FALSE,"General"}</definedName>
    <definedName name="_____new1" localSheetId="30" hidden="1">{#N/A,#N/A,FALSE,"Summ";#N/A,#N/A,FALSE,"General"}</definedName>
    <definedName name="_____new1" localSheetId="33" hidden="1">{#N/A,#N/A,FALSE,"Summ";#N/A,#N/A,FALSE,"General"}</definedName>
    <definedName name="_____new1" localSheetId="22" hidden="1">{#N/A,#N/A,FALSE,"Summ";#N/A,#N/A,FALSE,"General"}</definedName>
    <definedName name="_____new1" localSheetId="23" hidden="1">{#N/A,#N/A,FALSE,"Summ";#N/A,#N/A,FALSE,"General"}</definedName>
    <definedName name="_____new1" localSheetId="20" hidden="1">{#N/A,#N/A,FALSE,"Summ";#N/A,#N/A,FALSE,"General"}</definedName>
    <definedName name="_____new1" localSheetId="17" hidden="1">{#N/A,#N/A,FALSE,"Summ";#N/A,#N/A,FALSE,"General"}</definedName>
    <definedName name="_____new1" localSheetId="18" hidden="1">{#N/A,#N/A,FALSE,"Summ";#N/A,#N/A,FALSE,"General"}</definedName>
    <definedName name="_____new1" localSheetId="11" hidden="1">{#N/A,#N/A,FALSE,"Summ";#N/A,#N/A,FALSE,"General"}</definedName>
    <definedName name="_____new1" localSheetId="2" hidden="1">{#N/A,#N/A,FALSE,"Summ";#N/A,#N/A,FALSE,"General"}</definedName>
    <definedName name="_____new1" localSheetId="27" hidden="1">{#N/A,#N/A,FALSE,"Summ";#N/A,#N/A,FALSE,"General"}</definedName>
    <definedName name="_____new1" localSheetId="3" hidden="1">{#N/A,#N/A,FALSE,"Summ";#N/A,#N/A,FALSE,"General"}</definedName>
    <definedName name="_____new1" localSheetId="1" hidden="1">{#N/A,#N/A,FALSE,"Summ";#N/A,#N/A,FALSE,"General"}</definedName>
    <definedName name="_____new1" hidden="1">{#N/A,#N/A,FALSE,"Summ";#N/A,#N/A,FALSE,"General"}</definedName>
    <definedName name="_____Nov03">[9]BS!$S$7:$S$3582</definedName>
    <definedName name="_____Nov04" localSheetId="3">[4]BS!$AB$7:$AB$3582</definedName>
    <definedName name="_____Nov04">[5]BS!$AB$7:$AB$3582</definedName>
    <definedName name="_____Oct03">[9]BS!$R$7:$R$3582</definedName>
    <definedName name="_____Oct04" localSheetId="3">[4]BS!$AA$7:$AA$3582</definedName>
    <definedName name="_____Oct04">[5]BS!$AA$7:$AA$3582</definedName>
    <definedName name="_____Sep03">[9]BS!$Q$7:$Q$3582</definedName>
    <definedName name="_____Sep04" localSheetId="3">[4]BS!$Z$7:$Z$3582</definedName>
    <definedName name="_____Sep04">[5]BS!$Z$7:$Z$3582</definedName>
    <definedName name="_____Sep05" localSheetId="25">[6]BS!#REF!</definedName>
    <definedName name="_____Sep05" localSheetId="26">[6]BS!#REF!</definedName>
    <definedName name="_____Sep05" localSheetId="0">[6]BS!#REF!</definedName>
    <definedName name="_____Sep05" localSheetId="3">[6]BS!#REF!</definedName>
    <definedName name="_____Sep05">[6]BS!#REF!</definedName>
    <definedName name="_____six6" localSheetId="32" hidden="1">{#N/A,#N/A,FALSE,"CRPT";#N/A,#N/A,FALSE,"TREND";#N/A,#N/A,FALSE,"%Curve"}</definedName>
    <definedName name="_____six6" localSheetId="30" hidden="1">{#N/A,#N/A,FALSE,"CRPT";#N/A,#N/A,FALSE,"TREND";#N/A,#N/A,FALSE,"%Curve"}</definedName>
    <definedName name="_____six6" localSheetId="33" hidden="1">{#N/A,#N/A,FALSE,"CRPT";#N/A,#N/A,FALSE,"TREND";#N/A,#N/A,FALSE,"%Curve"}</definedName>
    <definedName name="_____six6" localSheetId="22" hidden="1">{#N/A,#N/A,FALSE,"CRPT";#N/A,#N/A,FALSE,"TREND";#N/A,#N/A,FALSE,"%Curve"}</definedName>
    <definedName name="_____six6" localSheetId="23" hidden="1">{#N/A,#N/A,FALSE,"CRPT";#N/A,#N/A,FALSE,"TREND";#N/A,#N/A,FALSE,"%Curve"}</definedName>
    <definedName name="_____six6" localSheetId="20" hidden="1">{#N/A,#N/A,FALSE,"CRPT";#N/A,#N/A,FALSE,"TREND";#N/A,#N/A,FALSE,"%Curve"}</definedName>
    <definedName name="_____six6" localSheetId="17" hidden="1">{#N/A,#N/A,FALSE,"CRPT";#N/A,#N/A,FALSE,"TREND";#N/A,#N/A,FALSE,"%Curve"}</definedName>
    <definedName name="_____six6" localSheetId="18" hidden="1">{#N/A,#N/A,FALSE,"CRPT";#N/A,#N/A,FALSE,"TREND";#N/A,#N/A,FALSE,"%Curve"}</definedName>
    <definedName name="_____six6" localSheetId="11" hidden="1">{#N/A,#N/A,FALSE,"CRPT";#N/A,#N/A,FALSE,"TREND";#N/A,#N/A,FALSE,"%Curve"}</definedName>
    <definedName name="_____six6" localSheetId="2" hidden="1">{#N/A,#N/A,FALSE,"CRPT";#N/A,#N/A,FALSE,"TREND";#N/A,#N/A,FALSE,"%Curve"}</definedName>
    <definedName name="_____six6" localSheetId="27" hidden="1">{#N/A,#N/A,FALSE,"CRPT";#N/A,#N/A,FALSE,"TREND";#N/A,#N/A,FALSE,"%Curve"}</definedName>
    <definedName name="_____six6" localSheetId="3" hidden="1">{#N/A,#N/A,FALSE,"CRPT";#N/A,#N/A,FALSE,"TREND";#N/A,#N/A,FALSE,"%Curve"}</definedName>
    <definedName name="_____six6" localSheetId="1" hidden="1">{#N/A,#N/A,FALSE,"CRPT";#N/A,#N/A,FALSE,"TREND";#N/A,#N/A,FALSE,"%Curve"}</definedName>
    <definedName name="_____six6" hidden="1">{#N/A,#N/A,FALSE,"CRPT";#N/A,#N/A,FALSE,"TREND";#N/A,#N/A,FALSE,"%Curve"}</definedName>
    <definedName name="_____www1" localSheetId="32" hidden="1">{#N/A,#N/A,FALSE,"schA"}</definedName>
    <definedName name="_____www1" localSheetId="30" hidden="1">{#N/A,#N/A,FALSE,"schA"}</definedName>
    <definedName name="_____www1" localSheetId="33" hidden="1">{#N/A,#N/A,FALSE,"schA"}</definedName>
    <definedName name="_____www1" localSheetId="22" hidden="1">{#N/A,#N/A,FALSE,"schA"}</definedName>
    <definedName name="_____www1" localSheetId="23" hidden="1">{#N/A,#N/A,FALSE,"schA"}</definedName>
    <definedName name="_____www1" localSheetId="20" hidden="1">{#N/A,#N/A,FALSE,"schA"}</definedName>
    <definedName name="_____www1" localSheetId="17" hidden="1">{#N/A,#N/A,FALSE,"schA"}</definedName>
    <definedName name="_____www1" localSheetId="18" hidden="1">{#N/A,#N/A,FALSE,"schA"}</definedName>
    <definedName name="_____www1" localSheetId="11" hidden="1">{#N/A,#N/A,FALSE,"schA"}</definedName>
    <definedName name="_____www1" localSheetId="2" hidden="1">{#N/A,#N/A,FALSE,"schA"}</definedName>
    <definedName name="_____www1" localSheetId="27" hidden="1">{#N/A,#N/A,FALSE,"schA"}</definedName>
    <definedName name="_____www1" localSheetId="3" hidden="1">{#N/A,#N/A,FALSE,"schA"}</definedName>
    <definedName name="_____www1" localSheetId="1" hidden="1">{#N/A,#N/A,FALSE,"schA"}</definedName>
    <definedName name="_____www1" hidden="1">{#N/A,#N/A,FALSE,"schA"}</definedName>
    <definedName name="____Apr04" localSheetId="3">[4]BS!$U$7:$U$3582</definedName>
    <definedName name="____Apr04">[5]BS!$U$7:$U$3582</definedName>
    <definedName name="____Aug04" localSheetId="3">[4]BS!$Y$7:$Y$3582</definedName>
    <definedName name="____Aug04">[5]BS!$Y$7:$Y$3582</definedName>
    <definedName name="____Aug09" xml:space="preserve"> [7]BS!$Y$7:$Y$1726</definedName>
    <definedName name="____DAT1" localSheetId="25">#REF!</definedName>
    <definedName name="____DAT1" localSheetId="26">#REF!</definedName>
    <definedName name="____DAT1" localSheetId="0">#REF!</definedName>
    <definedName name="____DAT1" localSheetId="3">#REF!</definedName>
    <definedName name="____DAT1">#REF!</definedName>
    <definedName name="____DAT10" localSheetId="25">#REF!</definedName>
    <definedName name="____DAT10" localSheetId="26">#REF!</definedName>
    <definedName name="____DAT10" localSheetId="0">#REF!</definedName>
    <definedName name="____DAT10" localSheetId="3">#REF!</definedName>
    <definedName name="____DAT10">#REF!</definedName>
    <definedName name="____DAT11" localSheetId="25">#REF!</definedName>
    <definedName name="____DAT11" localSheetId="26">#REF!</definedName>
    <definedName name="____DAT11" localSheetId="0">#REF!</definedName>
    <definedName name="____DAT11" localSheetId="3">#REF!</definedName>
    <definedName name="____DAT11">#REF!</definedName>
    <definedName name="____DAT12" localSheetId="25">#REF!</definedName>
    <definedName name="____DAT12" localSheetId="26">#REF!</definedName>
    <definedName name="____DAT12" localSheetId="0">#REF!</definedName>
    <definedName name="____DAT12">#REF!</definedName>
    <definedName name="____DAT13" localSheetId="25">#REF!</definedName>
    <definedName name="____DAT13" localSheetId="26">#REF!</definedName>
    <definedName name="____DAT13" localSheetId="0">#REF!</definedName>
    <definedName name="____DAT13">#REF!</definedName>
    <definedName name="____DAT2" localSheetId="25">#REF!</definedName>
    <definedName name="____DAT2" localSheetId="26">#REF!</definedName>
    <definedName name="____DAT2" localSheetId="0">#REF!</definedName>
    <definedName name="____DAT2">#REF!</definedName>
    <definedName name="____DAT3" localSheetId="25">#REF!</definedName>
    <definedName name="____DAT3" localSheetId="26">#REF!</definedName>
    <definedName name="____DAT3" localSheetId="0">#REF!</definedName>
    <definedName name="____DAT3">#REF!</definedName>
    <definedName name="____DAT4" localSheetId="25">#REF!</definedName>
    <definedName name="____DAT4" localSheetId="26">#REF!</definedName>
    <definedName name="____DAT4" localSheetId="0">#REF!</definedName>
    <definedName name="____DAT4">#REF!</definedName>
    <definedName name="____DAT5" localSheetId="25">#REF!</definedName>
    <definedName name="____DAT5" localSheetId="26">#REF!</definedName>
    <definedName name="____DAT5" localSheetId="0">#REF!</definedName>
    <definedName name="____DAT5">#REF!</definedName>
    <definedName name="____DAT6" localSheetId="25">#REF!</definedName>
    <definedName name="____DAT6" localSheetId="26">#REF!</definedName>
    <definedName name="____DAT6" localSheetId="0">#REF!</definedName>
    <definedName name="____DAT6">#REF!</definedName>
    <definedName name="____DAT7" localSheetId="25">#REF!</definedName>
    <definedName name="____DAT7" localSheetId="26">#REF!</definedName>
    <definedName name="____DAT7" localSheetId="0">#REF!</definedName>
    <definedName name="____DAT7">#REF!</definedName>
    <definedName name="____DAT8" localSheetId="25">#REF!</definedName>
    <definedName name="____DAT8" localSheetId="26">#REF!</definedName>
    <definedName name="____DAT8" localSheetId="0">#REF!</definedName>
    <definedName name="____DAT8">#REF!</definedName>
    <definedName name="____DAT9" localSheetId="25">#REF!</definedName>
    <definedName name="____DAT9" localSheetId="26">#REF!</definedName>
    <definedName name="____DAT9" localSheetId="0">#REF!</definedName>
    <definedName name="____DAT9">#REF!</definedName>
    <definedName name="____Dec03">[9]BS!$T$7:$T$3582</definedName>
    <definedName name="____Dec04" localSheetId="3">[4]BS!$AC$7:$AC$3580</definedName>
    <definedName name="____Dec04">[5]BS!$AC$7:$AC$3580</definedName>
    <definedName name="____ex1" localSheetId="32" hidden="1">{#N/A,#N/A,FALSE,"Summ";#N/A,#N/A,FALSE,"General"}</definedName>
    <definedName name="____ex1" localSheetId="30" hidden="1">{#N/A,#N/A,FALSE,"Summ";#N/A,#N/A,FALSE,"General"}</definedName>
    <definedName name="____ex1" localSheetId="33" hidden="1">{#N/A,#N/A,FALSE,"Summ";#N/A,#N/A,FALSE,"General"}</definedName>
    <definedName name="____ex1" localSheetId="22" hidden="1">{#N/A,#N/A,FALSE,"Summ";#N/A,#N/A,FALSE,"General"}</definedName>
    <definedName name="____ex1" localSheetId="23" hidden="1">{#N/A,#N/A,FALSE,"Summ";#N/A,#N/A,FALSE,"General"}</definedName>
    <definedName name="____ex1" localSheetId="20" hidden="1">{#N/A,#N/A,FALSE,"Summ";#N/A,#N/A,FALSE,"General"}</definedName>
    <definedName name="____ex1" localSheetId="17" hidden="1">{#N/A,#N/A,FALSE,"Summ";#N/A,#N/A,FALSE,"General"}</definedName>
    <definedName name="____ex1" localSheetId="18" hidden="1">{#N/A,#N/A,FALSE,"Summ";#N/A,#N/A,FALSE,"General"}</definedName>
    <definedName name="____ex1" localSheetId="11" hidden="1">{#N/A,#N/A,FALSE,"Summ";#N/A,#N/A,FALSE,"General"}</definedName>
    <definedName name="____ex1" localSheetId="2" hidden="1">{#N/A,#N/A,FALSE,"Summ";#N/A,#N/A,FALSE,"General"}</definedName>
    <definedName name="____ex1" localSheetId="27" hidden="1">{#N/A,#N/A,FALSE,"Summ";#N/A,#N/A,FALSE,"General"}</definedName>
    <definedName name="____ex1" localSheetId="3" hidden="1">{#N/A,#N/A,FALSE,"Summ";#N/A,#N/A,FALSE,"General"}</definedName>
    <definedName name="____ex1" localSheetId="1" hidden="1">{#N/A,#N/A,FALSE,"Summ";#N/A,#N/A,FALSE,"General"}</definedName>
    <definedName name="____ex1" hidden="1">{#N/A,#N/A,FALSE,"Summ";#N/A,#N/A,FALSE,"General"}</definedName>
    <definedName name="____Feb04" localSheetId="3">[4]BS!$S$7:$S$3582</definedName>
    <definedName name="____Feb04">[5]BS!$S$7:$S$3582</definedName>
    <definedName name="____Jan04" localSheetId="3">[4]BS!$R$7:$R$3582</definedName>
    <definedName name="____Jan04">[5]BS!$R$7:$R$3582</definedName>
    <definedName name="____Jul04" localSheetId="3">[4]BS!$X$7:$X$3582</definedName>
    <definedName name="____Jul04">[5]BS!$X$7:$X$3582</definedName>
    <definedName name="____Jul09" xml:space="preserve"> [7]BS!$X$7:$X$1726</definedName>
    <definedName name="____Jun04" localSheetId="3">[4]BS!$W$7:$W$3582</definedName>
    <definedName name="____Jun04">[5]BS!$W$7:$W$3582</definedName>
    <definedName name="____Jun09">" BS!$AI$7:$AI$1643"</definedName>
    <definedName name="____Mar04" localSheetId="3">[4]BS!$T$7:$T$3582</definedName>
    <definedName name="____Mar04">[5]BS!$T$7:$T$3582</definedName>
    <definedName name="____May04" localSheetId="3">[4]BS!$V$7:$V$3582</definedName>
    <definedName name="____May04">[5]BS!$V$7:$V$3582</definedName>
    <definedName name="____new1" localSheetId="32" hidden="1">{#N/A,#N/A,FALSE,"Summ";#N/A,#N/A,FALSE,"General"}</definedName>
    <definedName name="____new1" localSheetId="30" hidden="1">{#N/A,#N/A,FALSE,"Summ";#N/A,#N/A,FALSE,"General"}</definedName>
    <definedName name="____new1" localSheetId="33" hidden="1">{#N/A,#N/A,FALSE,"Summ";#N/A,#N/A,FALSE,"General"}</definedName>
    <definedName name="____new1" localSheetId="22" hidden="1">{#N/A,#N/A,FALSE,"Summ";#N/A,#N/A,FALSE,"General"}</definedName>
    <definedName name="____new1" localSheetId="23" hidden="1">{#N/A,#N/A,FALSE,"Summ";#N/A,#N/A,FALSE,"General"}</definedName>
    <definedName name="____new1" localSheetId="20" hidden="1">{#N/A,#N/A,FALSE,"Summ";#N/A,#N/A,FALSE,"General"}</definedName>
    <definedName name="____new1" localSheetId="17" hidden="1">{#N/A,#N/A,FALSE,"Summ";#N/A,#N/A,FALSE,"General"}</definedName>
    <definedName name="____new1" localSheetId="18" hidden="1">{#N/A,#N/A,FALSE,"Summ";#N/A,#N/A,FALSE,"General"}</definedName>
    <definedName name="____new1" localSheetId="11" hidden="1">{#N/A,#N/A,FALSE,"Summ";#N/A,#N/A,FALSE,"General"}</definedName>
    <definedName name="____new1" localSheetId="2" hidden="1">{#N/A,#N/A,FALSE,"Summ";#N/A,#N/A,FALSE,"General"}</definedName>
    <definedName name="____new1" localSheetId="27" hidden="1">{#N/A,#N/A,FALSE,"Summ";#N/A,#N/A,FALSE,"General"}</definedName>
    <definedName name="____new1" localSheetId="3" hidden="1">{#N/A,#N/A,FALSE,"Summ";#N/A,#N/A,FALSE,"General"}</definedName>
    <definedName name="____new1" localSheetId="1" hidden="1">{#N/A,#N/A,FALSE,"Summ";#N/A,#N/A,FALSE,"General"}</definedName>
    <definedName name="____new1" hidden="1">{#N/A,#N/A,FALSE,"Summ";#N/A,#N/A,FALSE,"General"}</definedName>
    <definedName name="____Nov03">[9]BS!$S$7:$S$3582</definedName>
    <definedName name="____Nov04" localSheetId="3">[4]BS!$AB$7:$AB$3582</definedName>
    <definedName name="____Nov04">[5]BS!$AB$7:$AB$3582</definedName>
    <definedName name="____Oct03">[9]BS!$R$7:$R$3582</definedName>
    <definedName name="____Oct04" localSheetId="3">[4]BS!$AA$7:$AA$3582</definedName>
    <definedName name="____Oct04">[5]BS!$AA$7:$AA$3582</definedName>
    <definedName name="____Sep03">[9]BS!$Q$7:$Q$3582</definedName>
    <definedName name="____Sep04" localSheetId="3">[4]BS!$Z$7:$Z$3582</definedName>
    <definedName name="____Sep04">[5]BS!$Z$7:$Z$3582</definedName>
    <definedName name="____six6" localSheetId="32" hidden="1">{#N/A,#N/A,FALSE,"CRPT";#N/A,#N/A,FALSE,"TREND";#N/A,#N/A,FALSE,"%Curve"}</definedName>
    <definedName name="____six6" localSheetId="30" hidden="1">{#N/A,#N/A,FALSE,"CRPT";#N/A,#N/A,FALSE,"TREND";#N/A,#N/A,FALSE,"%Curve"}</definedName>
    <definedName name="____six6" localSheetId="33" hidden="1">{#N/A,#N/A,FALSE,"CRPT";#N/A,#N/A,FALSE,"TREND";#N/A,#N/A,FALSE,"%Curve"}</definedName>
    <definedName name="____six6" localSheetId="22" hidden="1">{#N/A,#N/A,FALSE,"CRPT";#N/A,#N/A,FALSE,"TREND";#N/A,#N/A,FALSE,"%Curve"}</definedName>
    <definedName name="____six6" localSheetId="23" hidden="1">{#N/A,#N/A,FALSE,"CRPT";#N/A,#N/A,FALSE,"TREND";#N/A,#N/A,FALSE,"%Curve"}</definedName>
    <definedName name="____six6" localSheetId="20" hidden="1">{#N/A,#N/A,FALSE,"CRPT";#N/A,#N/A,FALSE,"TREND";#N/A,#N/A,FALSE,"%Curve"}</definedName>
    <definedName name="____six6" localSheetId="17" hidden="1">{#N/A,#N/A,FALSE,"CRPT";#N/A,#N/A,FALSE,"TREND";#N/A,#N/A,FALSE,"%Curve"}</definedName>
    <definedName name="____six6" localSheetId="18" hidden="1">{#N/A,#N/A,FALSE,"CRPT";#N/A,#N/A,FALSE,"TREND";#N/A,#N/A,FALSE,"%Curve"}</definedName>
    <definedName name="____six6" localSheetId="11" hidden="1">{#N/A,#N/A,FALSE,"CRPT";#N/A,#N/A,FALSE,"TREND";#N/A,#N/A,FALSE,"%Curve"}</definedName>
    <definedName name="____six6" localSheetId="2" hidden="1">{#N/A,#N/A,FALSE,"CRPT";#N/A,#N/A,FALSE,"TREND";#N/A,#N/A,FALSE,"%Curve"}</definedName>
    <definedName name="____six6" localSheetId="27" hidden="1">{#N/A,#N/A,FALSE,"CRPT";#N/A,#N/A,FALSE,"TREND";#N/A,#N/A,FALSE,"%Curve"}</definedName>
    <definedName name="____six6" localSheetId="3" hidden="1">{#N/A,#N/A,FALSE,"CRPT";#N/A,#N/A,FALSE,"TREND";#N/A,#N/A,FALSE,"%Curve"}</definedName>
    <definedName name="____six6" localSheetId="1" hidden="1">{#N/A,#N/A,FALSE,"CRPT";#N/A,#N/A,FALSE,"TREND";#N/A,#N/A,FALSE,"%Curve"}</definedName>
    <definedName name="____six6" hidden="1">{#N/A,#N/A,FALSE,"CRPT";#N/A,#N/A,FALSE,"TREND";#N/A,#N/A,FALSE,"%Curve"}</definedName>
    <definedName name="____www1" localSheetId="32" hidden="1">{#N/A,#N/A,FALSE,"schA"}</definedName>
    <definedName name="____www1" localSheetId="30" hidden="1">{#N/A,#N/A,FALSE,"schA"}</definedName>
    <definedName name="____www1" localSheetId="33" hidden="1">{#N/A,#N/A,FALSE,"schA"}</definedName>
    <definedName name="____www1" localSheetId="22" hidden="1">{#N/A,#N/A,FALSE,"schA"}</definedName>
    <definedName name="____www1" localSheetId="23" hidden="1">{#N/A,#N/A,FALSE,"schA"}</definedName>
    <definedName name="____www1" localSheetId="20" hidden="1">{#N/A,#N/A,FALSE,"schA"}</definedName>
    <definedName name="____www1" localSheetId="17" hidden="1">{#N/A,#N/A,FALSE,"schA"}</definedName>
    <definedName name="____www1" localSheetId="18" hidden="1">{#N/A,#N/A,FALSE,"schA"}</definedName>
    <definedName name="____www1" localSheetId="11" hidden="1">{#N/A,#N/A,FALSE,"schA"}</definedName>
    <definedName name="____www1" localSheetId="2" hidden="1">{#N/A,#N/A,FALSE,"schA"}</definedName>
    <definedName name="____www1" localSheetId="27" hidden="1">{#N/A,#N/A,FALSE,"schA"}</definedName>
    <definedName name="____www1" localSheetId="3" hidden="1">{#N/A,#N/A,FALSE,"schA"}</definedName>
    <definedName name="____www1" localSheetId="1" hidden="1">{#N/A,#N/A,FALSE,"schA"}</definedName>
    <definedName name="____www1" hidden="1">{#N/A,#N/A,FALSE,"schA"}</definedName>
    <definedName name="___Apr04" localSheetId="3">[4]BS!$U$7:$U$3582</definedName>
    <definedName name="___Apr04">[5]BS!$U$7:$U$3582</definedName>
    <definedName name="___Apr05" localSheetId="25">[6]BS!#REF!</definedName>
    <definedName name="___Apr05" localSheetId="26">[6]BS!#REF!</definedName>
    <definedName name="___Apr05" localSheetId="0">[6]BS!#REF!</definedName>
    <definedName name="___Apr05" localSheetId="3">[6]BS!#REF!</definedName>
    <definedName name="___Apr05">[6]BS!#REF!</definedName>
    <definedName name="___Aug04" localSheetId="3">[4]BS!$Y$7:$Y$3582</definedName>
    <definedName name="___Aug04">[5]BS!$Y$7:$Y$3582</definedName>
    <definedName name="___Aug05" localSheetId="25">[6]BS!#REF!</definedName>
    <definedName name="___Aug05" localSheetId="26">[6]BS!#REF!</definedName>
    <definedName name="___Aug05" localSheetId="0">[6]BS!#REF!</definedName>
    <definedName name="___Aug05" localSheetId="3">[6]BS!#REF!</definedName>
    <definedName name="___Aug05">[6]BS!#REF!</definedName>
    <definedName name="___Aug09" xml:space="preserve"> [7]BS!$Y$7:$Y$1726</definedName>
    <definedName name="___DAT1" localSheetId="25">#REF!</definedName>
    <definedName name="___DAT1" localSheetId="26">#REF!</definedName>
    <definedName name="___DAT1" localSheetId="0">#REF!</definedName>
    <definedName name="___DAT1" localSheetId="3">#REF!</definedName>
    <definedName name="___DAT1">#REF!</definedName>
    <definedName name="___DAT10" localSheetId="25">#REF!</definedName>
    <definedName name="___DAT10" localSheetId="26">#REF!</definedName>
    <definedName name="___DAT10" localSheetId="0">#REF!</definedName>
    <definedName name="___DAT10" localSheetId="3">#REF!</definedName>
    <definedName name="___DAT10">#REF!</definedName>
    <definedName name="___DAT11" localSheetId="25">#REF!</definedName>
    <definedName name="___DAT11" localSheetId="26">#REF!</definedName>
    <definedName name="___DAT11" localSheetId="0">#REF!</definedName>
    <definedName name="___DAT11" localSheetId="3">#REF!</definedName>
    <definedName name="___DAT11">#REF!</definedName>
    <definedName name="___DAT12" localSheetId="25">#REF!</definedName>
    <definedName name="___DAT12" localSheetId="26">#REF!</definedName>
    <definedName name="___DAT12" localSheetId="0">#REF!</definedName>
    <definedName name="___DAT12">#REF!</definedName>
    <definedName name="___DAT13" localSheetId="25">#REF!</definedName>
    <definedName name="___DAT13" localSheetId="26">#REF!</definedName>
    <definedName name="___DAT13" localSheetId="0">#REF!</definedName>
    <definedName name="___DAT13">#REF!</definedName>
    <definedName name="___DAT2" localSheetId="25">#REF!</definedName>
    <definedName name="___DAT2" localSheetId="26">#REF!</definedName>
    <definedName name="___DAT2" localSheetId="0">#REF!</definedName>
    <definedName name="___DAT2">#REF!</definedName>
    <definedName name="___DAT3" localSheetId="25">#REF!</definedName>
    <definedName name="___DAT3" localSheetId="26">#REF!</definedName>
    <definedName name="___DAT3" localSheetId="0">#REF!</definedName>
    <definedName name="___DAT3">#REF!</definedName>
    <definedName name="___DAT4" localSheetId="25">#REF!</definedName>
    <definedName name="___DAT4" localSheetId="26">#REF!</definedName>
    <definedName name="___DAT4" localSheetId="0">#REF!</definedName>
    <definedName name="___DAT4">#REF!</definedName>
    <definedName name="___DAT5" localSheetId="25">#REF!</definedName>
    <definedName name="___DAT5" localSheetId="26">#REF!</definedName>
    <definedName name="___DAT5" localSheetId="0">#REF!</definedName>
    <definedName name="___DAT5">#REF!</definedName>
    <definedName name="___DAT6" localSheetId="25">#REF!</definedName>
    <definedName name="___DAT6" localSheetId="26">#REF!</definedName>
    <definedName name="___DAT6" localSheetId="0">#REF!</definedName>
    <definedName name="___DAT6">#REF!</definedName>
    <definedName name="___DAT7" localSheetId="25">#REF!</definedName>
    <definedName name="___DAT7" localSheetId="26">#REF!</definedName>
    <definedName name="___DAT7" localSheetId="0">#REF!</definedName>
    <definedName name="___DAT7">#REF!</definedName>
    <definedName name="___DAT8" localSheetId="25">#REF!</definedName>
    <definedName name="___DAT8" localSheetId="26">#REF!</definedName>
    <definedName name="___DAT8" localSheetId="0">#REF!</definedName>
    <definedName name="___DAT8">#REF!</definedName>
    <definedName name="___DAT9" localSheetId="25">#REF!</definedName>
    <definedName name="___DAT9" localSheetId="26">#REF!</definedName>
    <definedName name="___DAT9" localSheetId="0">#REF!</definedName>
    <definedName name="___DAT9">#REF!</definedName>
    <definedName name="___Dec03">[9]BS!$T$7:$T$3582</definedName>
    <definedName name="___Dec04" localSheetId="3">[4]BS!$AC$7:$AC$3580</definedName>
    <definedName name="___Dec04">[5]BS!$AC$7:$AC$3580</definedName>
    <definedName name="___Dec05" localSheetId="25">#REF!</definedName>
    <definedName name="___Dec05" localSheetId="26">#REF!</definedName>
    <definedName name="___Dec05" localSheetId="0">#REF!</definedName>
    <definedName name="___Dec05" localSheetId="3">#REF!</definedName>
    <definedName name="___Dec05">#REF!</definedName>
    <definedName name="___ex1" localSheetId="32" hidden="1">{#N/A,#N/A,FALSE,"Summ";#N/A,#N/A,FALSE,"General"}</definedName>
    <definedName name="___ex1" localSheetId="30" hidden="1">{#N/A,#N/A,FALSE,"Summ";#N/A,#N/A,FALSE,"General"}</definedName>
    <definedName name="___ex1" localSheetId="33" hidden="1">{#N/A,#N/A,FALSE,"Summ";#N/A,#N/A,FALSE,"General"}</definedName>
    <definedName name="___ex1" localSheetId="22" hidden="1">{#N/A,#N/A,FALSE,"Summ";#N/A,#N/A,FALSE,"General"}</definedName>
    <definedName name="___ex1" localSheetId="23" hidden="1">{#N/A,#N/A,FALSE,"Summ";#N/A,#N/A,FALSE,"General"}</definedName>
    <definedName name="___ex1" localSheetId="20" hidden="1">{#N/A,#N/A,FALSE,"Summ";#N/A,#N/A,FALSE,"General"}</definedName>
    <definedName name="___ex1" localSheetId="17" hidden="1">{#N/A,#N/A,FALSE,"Summ";#N/A,#N/A,FALSE,"General"}</definedName>
    <definedName name="___ex1" localSheetId="18" hidden="1">{#N/A,#N/A,FALSE,"Summ";#N/A,#N/A,FALSE,"General"}</definedName>
    <definedName name="___ex1" localSheetId="11" hidden="1">{#N/A,#N/A,FALSE,"Summ";#N/A,#N/A,FALSE,"General"}</definedName>
    <definedName name="___ex1" localSheetId="2" hidden="1">{#N/A,#N/A,FALSE,"Summ";#N/A,#N/A,FALSE,"General"}</definedName>
    <definedName name="___ex1" localSheetId="27" hidden="1">{#N/A,#N/A,FALSE,"Summ";#N/A,#N/A,FALSE,"General"}</definedName>
    <definedName name="___ex1" localSheetId="3" hidden="1">{#N/A,#N/A,FALSE,"Summ";#N/A,#N/A,FALSE,"General"}</definedName>
    <definedName name="___ex1" localSheetId="1" hidden="1">{#N/A,#N/A,FALSE,"Summ";#N/A,#N/A,FALSE,"General"}</definedName>
    <definedName name="___ex1" hidden="1">{#N/A,#N/A,FALSE,"Summ";#N/A,#N/A,FALSE,"General"}</definedName>
    <definedName name="___Feb04" localSheetId="3">[4]BS!$S$7:$S$3582</definedName>
    <definedName name="___Feb04">[5]BS!$S$7:$S$3582</definedName>
    <definedName name="___Feb05" localSheetId="25">[6]BS!#REF!</definedName>
    <definedName name="___Feb05" localSheetId="26">[6]BS!#REF!</definedName>
    <definedName name="___Feb05" localSheetId="0">[6]BS!#REF!</definedName>
    <definedName name="___Feb05" localSheetId="3">[6]BS!#REF!</definedName>
    <definedName name="___Feb05">[6]BS!#REF!</definedName>
    <definedName name="___Jan04" localSheetId="3">[4]BS!$R$7:$R$3582</definedName>
    <definedName name="___Jan04">[5]BS!$R$7:$R$3582</definedName>
    <definedName name="___Jan05" localSheetId="25">[6]BS!#REF!</definedName>
    <definedName name="___Jan05" localSheetId="26">[6]BS!#REF!</definedName>
    <definedName name="___Jan05" localSheetId="0">[6]BS!#REF!</definedName>
    <definedName name="___Jan05" localSheetId="3">[6]BS!#REF!</definedName>
    <definedName name="___Jan05">[6]BS!#REF!</definedName>
    <definedName name="___Jan06" localSheetId="25">[10]BS!#REF!</definedName>
    <definedName name="___Jan06" localSheetId="26">[10]BS!#REF!</definedName>
    <definedName name="___Jan06" localSheetId="0">[10]BS!#REF!</definedName>
    <definedName name="___Jan06" localSheetId="3">[10]BS!#REF!</definedName>
    <definedName name="___Jan06">[10]BS!#REF!</definedName>
    <definedName name="___Jul04" localSheetId="3">[4]BS!$X$7:$X$3582</definedName>
    <definedName name="___Jul04">[5]BS!$X$7:$X$3582</definedName>
    <definedName name="___Jul05" localSheetId="25">[6]BS!#REF!</definedName>
    <definedName name="___Jul05" localSheetId="26">[6]BS!#REF!</definedName>
    <definedName name="___Jul05" localSheetId="0">[6]BS!#REF!</definedName>
    <definedName name="___Jul05" localSheetId="3">[6]BS!#REF!</definedName>
    <definedName name="___Jul05">[6]BS!#REF!</definedName>
    <definedName name="___Jul09" xml:space="preserve"> [7]BS!$X$7:$X$1726</definedName>
    <definedName name="___Jun04" localSheetId="3">[4]BS!$W$7:$W$3582</definedName>
    <definedName name="___Jun04">[5]BS!$W$7:$W$3582</definedName>
    <definedName name="___Jun05" localSheetId="25">[6]BS!#REF!</definedName>
    <definedName name="___Jun05" localSheetId="26">[6]BS!#REF!</definedName>
    <definedName name="___Jun05" localSheetId="0">[6]BS!#REF!</definedName>
    <definedName name="___Jun05" localSheetId="3">[6]BS!#REF!</definedName>
    <definedName name="___Jun05">[6]BS!#REF!</definedName>
    <definedName name="___Jun09">" BS!$AI$7:$AI$1643"</definedName>
    <definedName name="___Mar04" localSheetId="3">[4]BS!$T$7:$T$3582</definedName>
    <definedName name="___Mar04">[5]BS!$T$7:$T$3582</definedName>
    <definedName name="___Mar05" localSheetId="25">[6]BS!#REF!</definedName>
    <definedName name="___Mar05" localSheetId="26">[6]BS!#REF!</definedName>
    <definedName name="___Mar05" localSheetId="0">[6]BS!#REF!</definedName>
    <definedName name="___Mar05" localSheetId="3">[6]BS!#REF!</definedName>
    <definedName name="___Mar05">[6]BS!#REF!</definedName>
    <definedName name="___May04" localSheetId="3">[4]BS!$V$7:$V$3582</definedName>
    <definedName name="___May04">[5]BS!$V$7:$V$3582</definedName>
    <definedName name="___May05" localSheetId="25">[6]BS!#REF!</definedName>
    <definedName name="___May05" localSheetId="26">[6]BS!#REF!</definedName>
    <definedName name="___May05" localSheetId="0">[6]BS!#REF!</definedName>
    <definedName name="___May05" localSheetId="3">[6]BS!#REF!</definedName>
    <definedName name="___May05">[6]BS!#REF!</definedName>
    <definedName name="___mwh2" localSheetId="25">#REF!</definedName>
    <definedName name="___mwh2" localSheetId="26">#REF!</definedName>
    <definedName name="___mwh2" localSheetId="0">#REF!</definedName>
    <definedName name="___mwh2" localSheetId="3">#REF!</definedName>
    <definedName name="___mwh2">#REF!</definedName>
    <definedName name="___new1" localSheetId="32" hidden="1">{#N/A,#N/A,FALSE,"Summ";#N/A,#N/A,FALSE,"General"}</definedName>
    <definedName name="___new1" localSheetId="30" hidden="1">{#N/A,#N/A,FALSE,"Summ";#N/A,#N/A,FALSE,"General"}</definedName>
    <definedName name="___new1" localSheetId="33" hidden="1">{#N/A,#N/A,FALSE,"Summ";#N/A,#N/A,FALSE,"General"}</definedName>
    <definedName name="___new1" localSheetId="22" hidden="1">{#N/A,#N/A,FALSE,"Summ";#N/A,#N/A,FALSE,"General"}</definedName>
    <definedName name="___new1" localSheetId="23" hidden="1">{#N/A,#N/A,FALSE,"Summ";#N/A,#N/A,FALSE,"General"}</definedName>
    <definedName name="___new1" localSheetId="20" hidden="1">{#N/A,#N/A,FALSE,"Summ";#N/A,#N/A,FALSE,"General"}</definedName>
    <definedName name="___new1" localSheetId="17" hidden="1">{#N/A,#N/A,FALSE,"Summ";#N/A,#N/A,FALSE,"General"}</definedName>
    <definedName name="___new1" localSheetId="18" hidden="1">{#N/A,#N/A,FALSE,"Summ";#N/A,#N/A,FALSE,"General"}</definedName>
    <definedName name="___new1" localSheetId="11" hidden="1">{#N/A,#N/A,FALSE,"Summ";#N/A,#N/A,FALSE,"General"}</definedName>
    <definedName name="___new1" localSheetId="2" hidden="1">{#N/A,#N/A,FALSE,"Summ";#N/A,#N/A,FALSE,"General"}</definedName>
    <definedName name="___new1" localSheetId="27" hidden="1">{#N/A,#N/A,FALSE,"Summ";#N/A,#N/A,FALSE,"General"}</definedName>
    <definedName name="___new1" localSheetId="3" hidden="1">{#N/A,#N/A,FALSE,"Summ";#N/A,#N/A,FALSE,"General"}</definedName>
    <definedName name="___new1" localSheetId="1" hidden="1">{#N/A,#N/A,FALSE,"Summ";#N/A,#N/A,FALSE,"General"}</definedName>
    <definedName name="___new1" hidden="1">{#N/A,#N/A,FALSE,"Summ";#N/A,#N/A,FALSE,"General"}</definedName>
    <definedName name="___Nov03">[9]BS!$S$7:$S$3582</definedName>
    <definedName name="___Nov04" localSheetId="3">[4]BS!$AB$7:$AB$3582</definedName>
    <definedName name="___Nov04">[5]BS!$AB$7:$AB$3582</definedName>
    <definedName name="___Nov05" localSheetId="25">#REF!</definedName>
    <definedName name="___Nov05" localSheetId="26">#REF!</definedName>
    <definedName name="___Nov05" localSheetId="0">#REF!</definedName>
    <definedName name="___Nov05" localSheetId="3">#REF!</definedName>
    <definedName name="___Nov05">#REF!</definedName>
    <definedName name="___Oct03">[9]BS!$R$7:$R$3582</definedName>
    <definedName name="___Oct04" localSheetId="3">[4]BS!$AA$7:$AA$3582</definedName>
    <definedName name="___Oct04">[5]BS!$AA$7:$AA$3582</definedName>
    <definedName name="___Oct05" localSheetId="25">#REF!</definedName>
    <definedName name="___Oct05" localSheetId="26">#REF!</definedName>
    <definedName name="___Oct05" localSheetId="0">#REF!</definedName>
    <definedName name="___Oct05" localSheetId="3">#REF!</definedName>
    <definedName name="___Oct05">#REF!</definedName>
    <definedName name="___PC1">[11]CLASSIFIERS!$A$7:$IV$7</definedName>
    <definedName name="___PC2">[11]CLASSIFIERS!$A$10:$IV$10</definedName>
    <definedName name="___PC3">[11]CLASSIFIERS!$A$12:$IV$12</definedName>
    <definedName name="___PC4">[11]CLASSIFIERS!$A$13:$IV$13</definedName>
    <definedName name="___RES2005" localSheetId="25">#REF!</definedName>
    <definedName name="___RES2005" localSheetId="26">#REF!</definedName>
    <definedName name="___RES2005" localSheetId="0">#REF!</definedName>
    <definedName name="___RES2005" localSheetId="3">#REF!</definedName>
    <definedName name="___RES2005">#REF!</definedName>
    <definedName name="___SEC24">[11]EXTERNAL!$A$112:$IV$114</definedName>
    <definedName name="___Sep03">[9]BS!$Q$7:$Q$3582</definedName>
    <definedName name="___Sep04" localSheetId="3">[4]BS!$Z$7:$Z$3582</definedName>
    <definedName name="___Sep04">[5]BS!$Z$7:$Z$3582</definedName>
    <definedName name="___Sep05" localSheetId="25">[6]BS!#REF!</definedName>
    <definedName name="___Sep05" localSheetId="26">[6]BS!#REF!</definedName>
    <definedName name="___Sep05" localSheetId="0">[6]BS!#REF!</definedName>
    <definedName name="___Sep05" localSheetId="3">[6]BS!#REF!</definedName>
    <definedName name="___Sep05">[6]BS!#REF!</definedName>
    <definedName name="___six6" localSheetId="32" hidden="1">{#N/A,#N/A,FALSE,"CRPT";#N/A,#N/A,FALSE,"TREND";#N/A,#N/A,FALSE,"%Curve"}</definedName>
    <definedName name="___six6" localSheetId="30" hidden="1">{#N/A,#N/A,FALSE,"CRPT";#N/A,#N/A,FALSE,"TREND";#N/A,#N/A,FALSE,"%Curve"}</definedName>
    <definedName name="___six6" localSheetId="33" hidden="1">{#N/A,#N/A,FALSE,"CRPT";#N/A,#N/A,FALSE,"TREND";#N/A,#N/A,FALSE,"%Curve"}</definedName>
    <definedName name="___six6" localSheetId="22" hidden="1">{#N/A,#N/A,FALSE,"CRPT";#N/A,#N/A,FALSE,"TREND";#N/A,#N/A,FALSE,"%Curve"}</definedName>
    <definedName name="___six6" localSheetId="23" hidden="1">{#N/A,#N/A,FALSE,"CRPT";#N/A,#N/A,FALSE,"TREND";#N/A,#N/A,FALSE,"%Curve"}</definedName>
    <definedName name="___six6" localSheetId="20" hidden="1">{#N/A,#N/A,FALSE,"CRPT";#N/A,#N/A,FALSE,"TREND";#N/A,#N/A,FALSE,"%Curve"}</definedName>
    <definedName name="___six6" localSheetId="17" hidden="1">{#N/A,#N/A,FALSE,"CRPT";#N/A,#N/A,FALSE,"TREND";#N/A,#N/A,FALSE,"%Curve"}</definedName>
    <definedName name="___six6" localSheetId="18" hidden="1">{#N/A,#N/A,FALSE,"CRPT";#N/A,#N/A,FALSE,"TREND";#N/A,#N/A,FALSE,"%Curve"}</definedName>
    <definedName name="___six6" localSheetId="11" hidden="1">{#N/A,#N/A,FALSE,"CRPT";#N/A,#N/A,FALSE,"TREND";#N/A,#N/A,FALSE,"%Curve"}</definedName>
    <definedName name="___six6" localSheetId="2" hidden="1">{#N/A,#N/A,FALSE,"CRPT";#N/A,#N/A,FALSE,"TREND";#N/A,#N/A,FALSE,"%Curve"}</definedName>
    <definedName name="___six6" localSheetId="27" hidden="1">{#N/A,#N/A,FALSE,"CRPT";#N/A,#N/A,FALSE,"TREND";#N/A,#N/A,FALSE,"%Curve"}</definedName>
    <definedName name="___six6" localSheetId="3" hidden="1">{#N/A,#N/A,FALSE,"CRPT";#N/A,#N/A,FALSE,"TREND";#N/A,#N/A,FALSE,"%Curve"}</definedName>
    <definedName name="___six6" localSheetId="1" hidden="1">{#N/A,#N/A,FALSE,"CRPT";#N/A,#N/A,FALSE,"TREND";#N/A,#N/A,FALSE,"%Curve"}</definedName>
    <definedName name="___six6" hidden="1">{#N/A,#N/A,FALSE,"CRPT";#N/A,#N/A,FALSE,"TREND";#N/A,#N/A,FALSE,"%Curve"}</definedName>
    <definedName name="___www1" localSheetId="32" hidden="1">{#N/A,#N/A,FALSE,"schA"}</definedName>
    <definedName name="___www1" localSheetId="30" hidden="1">{#N/A,#N/A,FALSE,"schA"}</definedName>
    <definedName name="___www1" localSheetId="33" hidden="1">{#N/A,#N/A,FALSE,"schA"}</definedName>
    <definedName name="___www1" localSheetId="22" hidden="1">{#N/A,#N/A,FALSE,"schA"}</definedName>
    <definedName name="___www1" localSheetId="23" hidden="1">{#N/A,#N/A,FALSE,"schA"}</definedName>
    <definedName name="___www1" localSheetId="20" hidden="1">{#N/A,#N/A,FALSE,"schA"}</definedName>
    <definedName name="___www1" localSheetId="17" hidden="1">{#N/A,#N/A,FALSE,"schA"}</definedName>
    <definedName name="___www1" localSheetId="18" hidden="1">{#N/A,#N/A,FALSE,"schA"}</definedName>
    <definedName name="___www1" localSheetId="11" hidden="1">{#N/A,#N/A,FALSE,"schA"}</definedName>
    <definedName name="___www1" localSheetId="2" hidden="1">{#N/A,#N/A,FALSE,"schA"}</definedName>
    <definedName name="___www1" localSheetId="27" hidden="1">{#N/A,#N/A,FALSE,"schA"}</definedName>
    <definedName name="___www1" localSheetId="3" hidden="1">{#N/A,#N/A,FALSE,"schA"}</definedName>
    <definedName name="___www1" localSheetId="1" hidden="1">{#N/A,#N/A,FALSE,"schA"}</definedName>
    <definedName name="___www1" hidden="1">{#N/A,#N/A,FALSE,"schA"}</definedName>
    <definedName name="__123Graph_A" localSheetId="32">[12]Quant!$D$71:$O$71</definedName>
    <definedName name="__123Graph_A" localSheetId="17" hidden="1">#REF!</definedName>
    <definedName name="__123Graph_A" localSheetId="18" hidden="1">[12]Quant!$D$71:$O$71</definedName>
    <definedName name="__123Graph_A" localSheetId="25" hidden="1">[13]Inputs!#REF!</definedName>
    <definedName name="__123Graph_A" localSheetId="26" hidden="1">[13]Inputs!#REF!</definedName>
    <definedName name="__123Graph_A" localSheetId="0" hidden="1">[13]Inputs!#REF!</definedName>
    <definedName name="__123Graph_A" localSheetId="3" hidden="1">[13]Inputs!#REF!</definedName>
    <definedName name="__123Graph_A" hidden="1">[13]Inputs!#REF!</definedName>
    <definedName name="__123Graph_ABUDG6_DSCRPR" localSheetId="17" hidden="1">#REF!</definedName>
    <definedName name="__123Graph_ABUDG6_DSCRPR">[12]Quant!$D$71:$O$71</definedName>
    <definedName name="__123Graph_ABUDG6_ESCRPR1" localSheetId="17" hidden="1">#REF!</definedName>
    <definedName name="__123Graph_ABUDG6_ESCRPR1">[12]Quant!$D$100:$O$100</definedName>
    <definedName name="__123Graph_B" localSheetId="32">[12]Quant!$D$72:$O$72</definedName>
    <definedName name="__123Graph_B" localSheetId="17" hidden="1">#REF!</definedName>
    <definedName name="__123Graph_B" localSheetId="18" hidden="1">[12]Quant!$D$72:$O$72</definedName>
    <definedName name="__123Graph_B" localSheetId="25" hidden="1">[13]Inputs!#REF!</definedName>
    <definedName name="__123Graph_B" localSheetId="26" hidden="1">[13]Inputs!#REF!</definedName>
    <definedName name="__123Graph_B" localSheetId="0" hidden="1">[13]Inputs!#REF!</definedName>
    <definedName name="__123Graph_B" localSheetId="3" hidden="1">[13]Inputs!#REF!</definedName>
    <definedName name="__123Graph_B" hidden="1">[13]Inputs!#REF!</definedName>
    <definedName name="__123Graph_BBUDG6_DSCRPR" localSheetId="17" hidden="1">#REF!</definedName>
    <definedName name="__123Graph_BBUDG6_DSCRPR">[12]Quant!$D$72:$O$72</definedName>
    <definedName name="__123Graph_BBUDG6_ESCRPR1" localSheetId="17" hidden="1">#REF!</definedName>
    <definedName name="__123Graph_BBUDG6_ESCRPR1">[12]Quant!$D$88:$O$88</definedName>
    <definedName name="__123Graph_D" localSheetId="32" hidden="1">#REF!</definedName>
    <definedName name="__123Graph_D" localSheetId="33" hidden="1">#REF!</definedName>
    <definedName name="__123Graph_D" localSheetId="23" hidden="1">#REF!</definedName>
    <definedName name="__123Graph_D" localSheetId="17" hidden="1">#REF!</definedName>
    <definedName name="__123Graph_D" localSheetId="18" hidden="1">#REF!</definedName>
    <definedName name="__123Graph_D" localSheetId="11" hidden="1">#REF!</definedName>
    <definedName name="__123Graph_D" localSheetId="2" hidden="1">#REF!</definedName>
    <definedName name="__123Graph_D" localSheetId="25" hidden="1">#REF!</definedName>
    <definedName name="__123Graph_D" localSheetId="26" hidden="1">#REF!</definedName>
    <definedName name="__123Graph_D" localSheetId="27" hidden="1">#REF!</definedName>
    <definedName name="__123Graph_D" localSheetId="0" hidden="1">#REF!</definedName>
    <definedName name="__123Graph_D" localSheetId="1" hidden="1">#REF!</definedName>
    <definedName name="__123Graph_D" hidden="1">#REF!</definedName>
    <definedName name="__123Graph_E" hidden="1">[14]Input!$E$22:$E$37</definedName>
    <definedName name="__123Graph_ECURRENT" localSheetId="32" hidden="1">[15]ConsolidatingPL!#REF!</definedName>
    <definedName name="__123Graph_ECURRENT" localSheetId="33" hidden="1">[15]ConsolidatingPL!#REF!</definedName>
    <definedName name="__123Graph_ECURRENT" localSheetId="23" hidden="1">[15]ConsolidatingPL!#REF!</definedName>
    <definedName name="__123Graph_ECURRENT" localSheetId="17" hidden="1">#REF!</definedName>
    <definedName name="__123Graph_ECURRENT" localSheetId="18" hidden="1">[15]ConsolidatingPL!#REF!</definedName>
    <definedName name="__123Graph_ECURRENT" localSheetId="2" hidden="1">[15]ConsolidatingPL!#REF!</definedName>
    <definedName name="__123Graph_ECURRENT" localSheetId="25" hidden="1">[15]ConsolidatingPL!#REF!</definedName>
    <definedName name="__123Graph_ECURRENT" localSheetId="26" hidden="1">[15]ConsolidatingPL!#REF!</definedName>
    <definedName name="__123Graph_ECURRENT" localSheetId="27" hidden="1">[15]ConsolidatingPL!#REF!</definedName>
    <definedName name="__123Graph_ECURRENT" localSheetId="0" hidden="1">[15]ConsolidatingPL!#REF!</definedName>
    <definedName name="__123Graph_ECURRENT" localSheetId="1" hidden="1">[15]ConsolidatingPL!#REF!</definedName>
    <definedName name="__123Graph_ECURRENT" hidden="1">[15]ConsolidatingPL!#REF!</definedName>
    <definedName name="__123Graph_F" hidden="1">[14]Input!$D$22:$D$37</definedName>
    <definedName name="__123Graph_X" localSheetId="17" hidden="1">#REF!</definedName>
    <definedName name="__123Graph_X">[12]Quant!$D$5:$O$5</definedName>
    <definedName name="__123Graph_XBUDG6_DSCRPR" localSheetId="17" hidden="1">#REF!</definedName>
    <definedName name="__123Graph_XBUDG6_DSCRPR">[12]Quant!$D$5:$O$5</definedName>
    <definedName name="__123Graph_XBUDG6_ESCRPR1" localSheetId="17" hidden="1">#REF!</definedName>
    <definedName name="__123Graph_XBUDG6_ESCRPR1">[12]Quant!$D$5:$O$5</definedName>
    <definedName name="__Apr04" localSheetId="3">[4]BS!$U$7:$U$3582</definedName>
    <definedName name="__Apr04">[5]BS!$U$7:$U$3582</definedName>
    <definedName name="__Apr05" localSheetId="25">#REF!</definedName>
    <definedName name="__Apr05" localSheetId="26">#REF!</definedName>
    <definedName name="__Apr05" localSheetId="0">#REF!</definedName>
    <definedName name="__Apr05" localSheetId="3">#REF!</definedName>
    <definedName name="__Apr05">#REF!</definedName>
    <definedName name="__Aug04" localSheetId="3">[4]BS!$Y$7:$Y$3582</definedName>
    <definedName name="__Aug04">[5]BS!$Y$7:$Y$3582</definedName>
    <definedName name="__Aug05" localSheetId="25">#REF!</definedName>
    <definedName name="__Aug05" localSheetId="26">#REF!</definedName>
    <definedName name="__Aug05" localSheetId="0">#REF!</definedName>
    <definedName name="__Aug05" localSheetId="3">#REF!</definedName>
    <definedName name="__Aug05">#REF!</definedName>
    <definedName name="__Aug09" xml:space="preserve"> [7]BS!$Y$7:$Y$1726</definedName>
    <definedName name="__DAT1" localSheetId="25">#REF!</definedName>
    <definedName name="__DAT1" localSheetId="26">#REF!</definedName>
    <definedName name="__DAT1" localSheetId="0">#REF!</definedName>
    <definedName name="__DAT1" localSheetId="3">#REF!</definedName>
    <definedName name="__DAT1">#REF!</definedName>
    <definedName name="__DAT10" localSheetId="25">#REF!</definedName>
    <definedName name="__DAT10" localSheetId="26">#REF!</definedName>
    <definedName name="__DAT10" localSheetId="0">#REF!</definedName>
    <definedName name="__DAT10" localSheetId="3">#REF!</definedName>
    <definedName name="__DAT10">#REF!</definedName>
    <definedName name="__DAT11" localSheetId="25">#REF!</definedName>
    <definedName name="__DAT11" localSheetId="26">#REF!</definedName>
    <definedName name="__DAT11" localSheetId="0">#REF!</definedName>
    <definedName name="__DAT11" localSheetId="3">#REF!</definedName>
    <definedName name="__DAT11">#REF!</definedName>
    <definedName name="__DAT12" localSheetId="25">#REF!</definedName>
    <definedName name="__DAT12" localSheetId="26">#REF!</definedName>
    <definedName name="__DAT12" localSheetId="0">#REF!</definedName>
    <definedName name="__DAT12">#REF!</definedName>
    <definedName name="__DAT13" localSheetId="25">#REF!</definedName>
    <definedName name="__DAT13" localSheetId="26">#REF!</definedName>
    <definedName name="__DAT13" localSheetId="0">#REF!</definedName>
    <definedName name="__DAT13">#REF!</definedName>
    <definedName name="__DAT2" localSheetId="25">#REF!</definedName>
    <definedName name="__DAT2" localSheetId="26">#REF!</definedName>
    <definedName name="__DAT2" localSheetId="0">#REF!</definedName>
    <definedName name="__DAT2">#REF!</definedName>
    <definedName name="__DAT3" localSheetId="25">'[8]23600471-WA Utility Tax (Elect)'!#REF!</definedName>
    <definedName name="__DAT3" localSheetId="26">'[8]23600471-WA Utility Tax (Elect)'!#REF!</definedName>
    <definedName name="__DAT3" localSheetId="0">'[8]23600471-WA Utility Tax (Elect)'!#REF!</definedName>
    <definedName name="__DAT3" localSheetId="3">'[8]23600471-WA Utility Tax (Elect)'!#REF!</definedName>
    <definedName name="__DAT3">'[8]23600471-WA Utility Tax (Elect)'!#REF!</definedName>
    <definedName name="__DAT4" localSheetId="25">#REF!</definedName>
    <definedName name="__DAT4" localSheetId="26">#REF!</definedName>
    <definedName name="__DAT4" localSheetId="0">#REF!</definedName>
    <definedName name="__DAT4" localSheetId="3">#REF!</definedName>
    <definedName name="__DAT4">#REF!</definedName>
    <definedName name="__DAT5" localSheetId="25">#REF!</definedName>
    <definedName name="__DAT5" localSheetId="26">#REF!</definedName>
    <definedName name="__DAT5" localSheetId="0">#REF!</definedName>
    <definedName name="__DAT5" localSheetId="3">#REF!</definedName>
    <definedName name="__DAT5">#REF!</definedName>
    <definedName name="__DAT6" localSheetId="25">#REF!</definedName>
    <definedName name="__DAT6" localSheetId="26">#REF!</definedName>
    <definedName name="__DAT6" localSheetId="0">#REF!</definedName>
    <definedName name="__DAT6" localSheetId="3">#REF!</definedName>
    <definedName name="__DAT6">#REF!</definedName>
    <definedName name="__DAT7" localSheetId="25">#REF!</definedName>
    <definedName name="__DAT7" localSheetId="26">#REF!</definedName>
    <definedName name="__DAT7" localSheetId="0">#REF!</definedName>
    <definedName name="__DAT7">#REF!</definedName>
    <definedName name="__DAT8" localSheetId="25">#REF!</definedName>
    <definedName name="__DAT8" localSheetId="26">#REF!</definedName>
    <definedName name="__DAT8" localSheetId="0">#REF!</definedName>
    <definedName name="__DAT8">#REF!</definedName>
    <definedName name="__DAT9" localSheetId="25">#REF!</definedName>
    <definedName name="__DAT9" localSheetId="26">#REF!</definedName>
    <definedName name="__DAT9" localSheetId="0">#REF!</definedName>
    <definedName name="__DAT9">#REF!</definedName>
    <definedName name="__Dec03">[9]BS!$T$7:$T$3582</definedName>
    <definedName name="__Dec04" localSheetId="3">[4]BS!$AC$7:$AC$3580</definedName>
    <definedName name="__Dec04">[5]BS!$AC$7:$AC$3580</definedName>
    <definedName name="__Dec05" localSheetId="25">#REF!</definedName>
    <definedName name="__Dec05" localSheetId="26">#REF!</definedName>
    <definedName name="__Dec05" localSheetId="0">#REF!</definedName>
    <definedName name="__Dec05" localSheetId="3">#REF!</definedName>
    <definedName name="__Dec05">#REF!</definedName>
    <definedName name="__ex1" localSheetId="32" hidden="1">{#N/A,#N/A,FALSE,"Summ";#N/A,#N/A,FALSE,"General"}</definedName>
    <definedName name="__ex1" localSheetId="30" hidden="1">{#N/A,#N/A,FALSE,"Summ";#N/A,#N/A,FALSE,"General"}</definedName>
    <definedName name="__ex1" localSheetId="33" hidden="1">{#N/A,#N/A,FALSE,"Summ";#N/A,#N/A,FALSE,"General"}</definedName>
    <definedName name="__ex1" localSheetId="22" hidden="1">{#N/A,#N/A,FALSE,"Summ";#N/A,#N/A,FALSE,"General"}</definedName>
    <definedName name="__ex1" localSheetId="23" hidden="1">{#N/A,#N/A,FALSE,"Summ";#N/A,#N/A,FALSE,"General"}</definedName>
    <definedName name="__ex1" localSheetId="20" hidden="1">{#N/A,#N/A,FALSE,"Summ";#N/A,#N/A,FALSE,"General"}</definedName>
    <definedName name="__ex1" localSheetId="17" hidden="1">{#N/A,#N/A,FALSE,"Summ";#N/A,#N/A,FALSE,"General"}</definedName>
    <definedName name="__ex1" localSheetId="18" hidden="1">{#N/A,#N/A,FALSE,"Summ";#N/A,#N/A,FALSE,"General"}</definedName>
    <definedName name="__ex1" localSheetId="11" hidden="1">{#N/A,#N/A,FALSE,"Summ";#N/A,#N/A,FALSE,"General"}</definedName>
    <definedName name="__ex1" localSheetId="2" hidden="1">{#N/A,#N/A,FALSE,"Summ";#N/A,#N/A,FALSE,"General"}</definedName>
    <definedName name="__ex1" localSheetId="27" hidden="1">{#N/A,#N/A,FALSE,"Summ";#N/A,#N/A,FALSE,"General"}</definedName>
    <definedName name="__ex1" localSheetId="3" hidden="1">{#N/A,#N/A,FALSE,"Summ";#N/A,#N/A,FALSE,"General"}</definedName>
    <definedName name="__ex1" localSheetId="1" hidden="1">{#N/A,#N/A,FALSE,"Summ";#N/A,#N/A,FALSE,"General"}</definedName>
    <definedName name="__ex1" hidden="1">{#N/A,#N/A,FALSE,"Summ";#N/A,#N/A,FALSE,"General"}</definedName>
    <definedName name="__Feb04" localSheetId="3">[4]BS!$S$7:$S$3582</definedName>
    <definedName name="__Feb04">[5]BS!$S$7:$S$3582</definedName>
    <definedName name="__Feb05" localSheetId="25">#REF!</definedName>
    <definedName name="__Feb05" localSheetId="26">#REF!</definedName>
    <definedName name="__Feb05" localSheetId="0">#REF!</definedName>
    <definedName name="__Feb05" localSheetId="3">#REF!</definedName>
    <definedName name="__Feb05">#REF!</definedName>
    <definedName name="__IntlFixup" hidden="1">TRUE</definedName>
    <definedName name="__Jan04" localSheetId="3">[4]BS!$R$7:$R$3582</definedName>
    <definedName name="__Jan04">[5]BS!$R$7:$R$3582</definedName>
    <definedName name="__Jan05" localSheetId="25">#REF!</definedName>
    <definedName name="__Jan05" localSheetId="26">#REF!</definedName>
    <definedName name="__Jan05" localSheetId="0">#REF!</definedName>
    <definedName name="__Jan05" localSheetId="3">#REF!</definedName>
    <definedName name="__Jan05">#REF!</definedName>
    <definedName name="__Jan06" localSheetId="25">[10]BS!#REF!</definedName>
    <definedName name="__Jan06" localSheetId="26">[10]BS!#REF!</definedName>
    <definedName name="__Jan06" localSheetId="0">[10]BS!#REF!</definedName>
    <definedName name="__Jan06" localSheetId="3">[10]BS!#REF!</definedName>
    <definedName name="__Jan06">[10]BS!#REF!</definedName>
    <definedName name="__Jul04" localSheetId="3">[4]BS!$X$7:$X$3582</definedName>
    <definedName name="__Jul04">[5]BS!$X$7:$X$3582</definedName>
    <definedName name="__Jul05" localSheetId="25">#REF!</definedName>
    <definedName name="__Jul05" localSheetId="26">#REF!</definedName>
    <definedName name="__Jul05" localSheetId="0">#REF!</definedName>
    <definedName name="__Jul05" localSheetId="3">#REF!</definedName>
    <definedName name="__Jul05">#REF!</definedName>
    <definedName name="__Jul09" xml:space="preserve"> [7]BS!$X$7:$X$1726</definedName>
    <definedName name="__Jun04" localSheetId="3">[4]BS!$W$7:$W$3582</definedName>
    <definedName name="__Jun04">[5]BS!$W$7:$W$3582</definedName>
    <definedName name="__Jun05" localSheetId="25">#REF!</definedName>
    <definedName name="__Jun05" localSheetId="26">#REF!</definedName>
    <definedName name="__Jun05" localSheetId="0">#REF!</definedName>
    <definedName name="__Jun05" localSheetId="3">#REF!</definedName>
    <definedName name="__Jun05">#REF!</definedName>
    <definedName name="__Jun09">" BS!$AI$7:$AI$1643"</definedName>
    <definedName name="__Mar04" localSheetId="3">[4]BS!$T$7:$T$3582</definedName>
    <definedName name="__Mar04">[5]BS!$T$7:$T$3582</definedName>
    <definedName name="__Mar05" localSheetId="25">#REF!</definedName>
    <definedName name="__Mar05" localSheetId="26">#REF!</definedName>
    <definedName name="__Mar05" localSheetId="0">#REF!</definedName>
    <definedName name="__Mar05" localSheetId="3">#REF!</definedName>
    <definedName name="__Mar05">#REF!</definedName>
    <definedName name="__May04" localSheetId="3">[4]BS!$V$7:$V$3582</definedName>
    <definedName name="__May04">[5]BS!$V$7:$V$3582</definedName>
    <definedName name="__May05" localSheetId="25">#REF!</definedName>
    <definedName name="__May05" localSheetId="26">#REF!</definedName>
    <definedName name="__May05" localSheetId="0">#REF!</definedName>
    <definedName name="__May05" localSheetId="3">#REF!</definedName>
    <definedName name="__May05">#REF!</definedName>
    <definedName name="__mwh2" localSheetId="25">#REF!</definedName>
    <definedName name="__mwh2" localSheetId="26">#REF!</definedName>
    <definedName name="__mwh2" localSheetId="0">#REF!</definedName>
    <definedName name="__mwh2" localSheetId="3">#REF!</definedName>
    <definedName name="__mwh2">#REF!</definedName>
    <definedName name="__new1" localSheetId="32" hidden="1">{#N/A,#N/A,FALSE,"Summ";#N/A,#N/A,FALSE,"General"}</definedName>
    <definedName name="__new1" localSheetId="30" hidden="1">{#N/A,#N/A,FALSE,"Summ";#N/A,#N/A,FALSE,"General"}</definedName>
    <definedName name="__new1" localSheetId="33" hidden="1">{#N/A,#N/A,FALSE,"Summ";#N/A,#N/A,FALSE,"General"}</definedName>
    <definedName name="__new1" localSheetId="22" hidden="1">{#N/A,#N/A,FALSE,"Summ";#N/A,#N/A,FALSE,"General"}</definedName>
    <definedName name="__new1" localSheetId="23" hidden="1">{#N/A,#N/A,FALSE,"Summ";#N/A,#N/A,FALSE,"General"}</definedName>
    <definedName name="__new1" localSheetId="20" hidden="1">{#N/A,#N/A,FALSE,"Summ";#N/A,#N/A,FALSE,"General"}</definedName>
    <definedName name="__new1" localSheetId="17" hidden="1">{#N/A,#N/A,FALSE,"Summ";#N/A,#N/A,FALSE,"General"}</definedName>
    <definedName name="__new1" localSheetId="18" hidden="1">{#N/A,#N/A,FALSE,"Summ";#N/A,#N/A,FALSE,"General"}</definedName>
    <definedName name="__new1" localSheetId="11" hidden="1">{#N/A,#N/A,FALSE,"Summ";#N/A,#N/A,FALSE,"General"}</definedName>
    <definedName name="__new1" localSheetId="2" hidden="1">{#N/A,#N/A,FALSE,"Summ";#N/A,#N/A,FALSE,"General"}</definedName>
    <definedName name="__new1" localSheetId="27" hidden="1">{#N/A,#N/A,FALSE,"Summ";#N/A,#N/A,FALSE,"General"}</definedName>
    <definedName name="__new1" localSheetId="3" hidden="1">{#N/A,#N/A,FALSE,"Summ";#N/A,#N/A,FALSE,"General"}</definedName>
    <definedName name="__new1" localSheetId="1" hidden="1">{#N/A,#N/A,FALSE,"Summ";#N/A,#N/A,FALSE,"General"}</definedName>
    <definedName name="__new1" hidden="1">{#N/A,#N/A,FALSE,"Summ";#N/A,#N/A,FALSE,"General"}</definedName>
    <definedName name="__Nov03">[9]BS!$S$7:$S$3582</definedName>
    <definedName name="__Nov04" localSheetId="3">[4]BS!$AB$7:$AB$3582</definedName>
    <definedName name="__Nov04">[5]BS!$AB$7:$AB$3582</definedName>
    <definedName name="__Nov05" localSheetId="25">#REF!</definedName>
    <definedName name="__Nov05" localSheetId="26">#REF!</definedName>
    <definedName name="__Nov05" localSheetId="0">#REF!</definedName>
    <definedName name="__Nov05" localSheetId="3">#REF!</definedName>
    <definedName name="__Nov05">#REF!</definedName>
    <definedName name="__Oct03">[9]BS!$R$7:$R$3582</definedName>
    <definedName name="__Oct04" localSheetId="3">[4]BS!$AA$7:$AA$3582</definedName>
    <definedName name="__Oct04">[5]BS!$AA$7:$AA$3582</definedName>
    <definedName name="__Oct05" localSheetId="25">#REF!</definedName>
    <definedName name="__Oct05" localSheetId="26">#REF!</definedName>
    <definedName name="__Oct05" localSheetId="0">#REF!</definedName>
    <definedName name="__Oct05" localSheetId="3">#REF!</definedName>
    <definedName name="__Oct05">#REF!</definedName>
    <definedName name="__PC1">[11]CLASSIFIERS!$A$7:$IV$7</definedName>
    <definedName name="__PC2">[11]CLASSIFIERS!$A$10:$IV$10</definedName>
    <definedName name="__PC3">[11]CLASSIFIERS!$A$12:$IV$12</definedName>
    <definedName name="__PC4">[11]CLASSIFIERS!$A$13:$IV$13</definedName>
    <definedName name="__RES2005" localSheetId="25">#REF!</definedName>
    <definedName name="__RES2005" localSheetId="26">#REF!</definedName>
    <definedName name="__RES2005" localSheetId="0">#REF!</definedName>
    <definedName name="__RES2005" localSheetId="3">#REF!</definedName>
    <definedName name="__RES2005">#REF!</definedName>
    <definedName name="__SEC24">[11]EXTERNAL!$A$112:$IV$114</definedName>
    <definedName name="__Sep03">[9]BS!$Q$7:$Q$3582</definedName>
    <definedName name="__Sep04" localSheetId="3">[4]BS!$Z$7:$Z$3582</definedName>
    <definedName name="__Sep04">[5]BS!$Z$7:$Z$3582</definedName>
    <definedName name="__Sep05" localSheetId="25">#REF!</definedName>
    <definedName name="__Sep05" localSheetId="26">#REF!</definedName>
    <definedName name="__Sep05" localSheetId="0">#REF!</definedName>
    <definedName name="__Sep05" localSheetId="3">#REF!</definedName>
    <definedName name="__Sep05">#REF!</definedName>
    <definedName name="__six6" localSheetId="32" hidden="1">{#N/A,#N/A,FALSE,"CRPT";#N/A,#N/A,FALSE,"TREND";#N/A,#N/A,FALSE,"%Curve"}</definedName>
    <definedName name="__six6" localSheetId="30" hidden="1">{#N/A,#N/A,FALSE,"CRPT";#N/A,#N/A,FALSE,"TREND";#N/A,#N/A,FALSE,"%Curve"}</definedName>
    <definedName name="__six6" localSheetId="33" hidden="1">{#N/A,#N/A,FALSE,"CRPT";#N/A,#N/A,FALSE,"TREND";#N/A,#N/A,FALSE,"%Curve"}</definedName>
    <definedName name="__six6" localSheetId="22" hidden="1">{#N/A,#N/A,FALSE,"CRPT";#N/A,#N/A,FALSE,"TREND";#N/A,#N/A,FALSE,"%Curve"}</definedName>
    <definedName name="__six6" localSheetId="23" hidden="1">{#N/A,#N/A,FALSE,"CRPT";#N/A,#N/A,FALSE,"TREND";#N/A,#N/A,FALSE,"%Curve"}</definedName>
    <definedName name="__six6" localSheetId="20" hidden="1">{#N/A,#N/A,FALSE,"CRPT";#N/A,#N/A,FALSE,"TREND";#N/A,#N/A,FALSE,"%Curve"}</definedName>
    <definedName name="__six6" localSheetId="17" hidden="1">{#N/A,#N/A,FALSE,"CRPT";#N/A,#N/A,FALSE,"TREND";#N/A,#N/A,FALSE,"%Curve"}</definedName>
    <definedName name="__six6" localSheetId="18" hidden="1">{#N/A,#N/A,FALSE,"CRPT";#N/A,#N/A,FALSE,"TREND";#N/A,#N/A,FALSE,"%Curve"}</definedName>
    <definedName name="__six6" localSheetId="11" hidden="1">{#N/A,#N/A,FALSE,"CRPT";#N/A,#N/A,FALSE,"TREND";#N/A,#N/A,FALSE,"%Curve"}</definedName>
    <definedName name="__six6" localSheetId="2" hidden="1">{#N/A,#N/A,FALSE,"CRPT";#N/A,#N/A,FALSE,"TREND";#N/A,#N/A,FALSE,"%Curve"}</definedName>
    <definedName name="__six6" localSheetId="27" hidden="1">{#N/A,#N/A,FALSE,"CRPT";#N/A,#N/A,FALSE,"TREND";#N/A,#N/A,FALSE,"%Curve"}</definedName>
    <definedName name="__six6" localSheetId="3" hidden="1">{#N/A,#N/A,FALSE,"CRPT";#N/A,#N/A,FALSE,"TREND";#N/A,#N/A,FALSE,"%Curve"}</definedName>
    <definedName name="__six6" localSheetId="1" hidden="1">{#N/A,#N/A,FALSE,"CRPT";#N/A,#N/A,FALSE,"TREND";#N/A,#N/A,FALSE,"%Curve"}</definedName>
    <definedName name="__six6" hidden="1">{#N/A,#N/A,FALSE,"CRPT";#N/A,#N/A,FALSE,"TREND";#N/A,#N/A,FALSE,"%Curve"}</definedName>
    <definedName name="__www1" localSheetId="32" hidden="1">{#N/A,#N/A,FALSE,"schA"}</definedName>
    <definedName name="__www1" localSheetId="30" hidden="1">{#N/A,#N/A,FALSE,"schA"}</definedName>
    <definedName name="__www1" localSheetId="33" hidden="1">{#N/A,#N/A,FALSE,"schA"}</definedName>
    <definedName name="__www1" localSheetId="22" hidden="1">{#N/A,#N/A,FALSE,"schA"}</definedName>
    <definedName name="__www1" localSheetId="23" hidden="1">{#N/A,#N/A,FALSE,"schA"}</definedName>
    <definedName name="__www1" localSheetId="20" hidden="1">{#N/A,#N/A,FALSE,"schA"}</definedName>
    <definedName name="__www1" localSheetId="17" hidden="1">{#N/A,#N/A,FALSE,"schA"}</definedName>
    <definedName name="__www1" localSheetId="18" hidden="1">{#N/A,#N/A,FALSE,"schA"}</definedName>
    <definedName name="__www1" localSheetId="11" hidden="1">{#N/A,#N/A,FALSE,"schA"}</definedName>
    <definedName name="__www1" localSheetId="2" hidden="1">{#N/A,#N/A,FALSE,"schA"}</definedName>
    <definedName name="__www1" localSheetId="27" hidden="1">{#N/A,#N/A,FALSE,"schA"}</definedName>
    <definedName name="__www1" localSheetId="3" hidden="1">{#N/A,#N/A,FALSE,"schA"}</definedName>
    <definedName name="__www1" localSheetId="1" hidden="1">{#N/A,#N/A,FALSE,"schA"}</definedName>
    <definedName name="__www1" hidden="1">{#N/A,#N/A,FALSE,"schA"}</definedName>
    <definedName name="_1__123Graph_ABUDG6_D_ESCRPR" localSheetId="17" hidden="1">#REF!</definedName>
    <definedName name="_1__123Graph_ABUDG6_D_ESCRPR">[12]Quant!$D$71:$O$71</definedName>
    <definedName name="_1_94_12_94" localSheetId="25">[16]DT_A_DOL93!#REF!</definedName>
    <definedName name="_1_94_12_94" localSheetId="26">[16]DT_A_DOL93!#REF!</definedName>
    <definedName name="_1_94_12_94" localSheetId="0">[16]DT_A_DOL93!#REF!</definedName>
    <definedName name="_1_94_12_94" localSheetId="3">[16]DT_A_DOL93!#REF!</definedName>
    <definedName name="_1_94_12_94">[16]DT_A_DOL93!#REF!</definedName>
    <definedName name="_1_95_12_95" localSheetId="25">[16]DT_A_DOL93!#REF!</definedName>
    <definedName name="_1_95_12_95" localSheetId="26">[16]DT_A_DOL93!#REF!</definedName>
    <definedName name="_1_95_12_95" localSheetId="0">[16]DT_A_DOL93!#REF!</definedName>
    <definedName name="_1_95_12_95" localSheetId="3">[16]DT_A_DOL93!#REF!</definedName>
    <definedName name="_1_95_12_95">[16]DT_A_DOL93!#REF!</definedName>
    <definedName name="_1_96_12_96" localSheetId="25">[16]DT_A_DOL93!#REF!</definedName>
    <definedName name="_1_96_12_96" localSheetId="26">[16]DT_A_DOL93!#REF!</definedName>
    <definedName name="_1_96_12_96" localSheetId="0">[16]DT_A_DOL93!#REF!</definedName>
    <definedName name="_1_96_12_96" localSheetId="3">[16]DT_A_DOL93!#REF!</definedName>
    <definedName name="_1_96_12_96">[16]DT_A_DOL93!#REF!</definedName>
    <definedName name="_1_97_12_97" localSheetId="25">[16]DT_A_DOL93!#REF!</definedName>
    <definedName name="_1_97_12_97" localSheetId="26">[16]DT_A_DOL93!#REF!</definedName>
    <definedName name="_1_97_12_97" localSheetId="0">[16]DT_A_DOL93!#REF!</definedName>
    <definedName name="_1_97_12_97" localSheetId="3">[16]DT_A_DOL93!#REF!</definedName>
    <definedName name="_1_97_12_97">[16]DT_A_DOL93!#REF!</definedName>
    <definedName name="_1_98_12_98" localSheetId="25">[16]DT_A_DOL93!#REF!</definedName>
    <definedName name="_1_98_12_98" localSheetId="26">[16]DT_A_DOL93!#REF!</definedName>
    <definedName name="_1_98_12_98" localSheetId="0">[16]DT_A_DOL93!#REF!</definedName>
    <definedName name="_1_98_12_98">[16]DT_A_DOL93!#REF!</definedName>
    <definedName name="_11" localSheetId="25">#REF!</definedName>
    <definedName name="_11" localSheetId="26">#REF!</definedName>
    <definedName name="_11" localSheetId="0">#REF!</definedName>
    <definedName name="_11" localSheetId="3">#REF!</definedName>
    <definedName name="_11">#REF!</definedName>
    <definedName name="_1Price_Ta" localSheetId="25">#REF!</definedName>
    <definedName name="_1Price_Ta" localSheetId="26">#REF!</definedName>
    <definedName name="_1Price_Ta" localSheetId="0">#REF!</definedName>
    <definedName name="_1Price_Ta" localSheetId="3">#REF!</definedName>
    <definedName name="_1Price_Ta">#REF!</definedName>
    <definedName name="_2__123Graph_ABUDG6_Dtons_inv" localSheetId="32" hidden="1">[17]Quant!#REF!</definedName>
    <definedName name="_2__123Graph_ABUDG6_Dtons_inv" localSheetId="33" hidden="1">[17]Quant!#REF!</definedName>
    <definedName name="_2__123Graph_ABUDG6_Dtons_inv" localSheetId="17" hidden="1">#REF!</definedName>
    <definedName name="_2__123Graph_ABUDG6_Dtons_inv" localSheetId="18" hidden="1">[17]Quant!#REF!</definedName>
    <definedName name="_2__123Graph_ABUDG6_Dtons_inv" localSheetId="25" hidden="1">[17]Quant!#REF!</definedName>
    <definedName name="_2__123Graph_ABUDG6_Dtons_inv" localSheetId="26" hidden="1">[17]Quant!#REF!</definedName>
    <definedName name="_2__123Graph_ABUDG6_Dtons_inv" localSheetId="0" hidden="1">[17]Quant!#REF!</definedName>
    <definedName name="_2__123Graph_ABUDG6_Dtons_inv" localSheetId="3" hidden="1">[17]Quant!#REF!</definedName>
    <definedName name="_2__123Graph_ABUDG6_Dtons_inv" hidden="1">[17]Quant!#REF!</definedName>
    <definedName name="_2Price_Ta" localSheetId="25">#REF!</definedName>
    <definedName name="_2Price_Ta" localSheetId="26">#REF!</definedName>
    <definedName name="_2Price_Ta" localSheetId="0">#REF!</definedName>
    <definedName name="_2Price_Ta" localSheetId="3">#REF!</definedName>
    <definedName name="_2Price_Ta">#REF!</definedName>
    <definedName name="_3__123Graph_ABUDG6_Dtons_inv" localSheetId="32" hidden="1">[18]Quant!#REF!</definedName>
    <definedName name="_3__123Graph_ABUDG6_Dtons_inv" localSheetId="33" hidden="1">[18]Quant!#REF!</definedName>
    <definedName name="_3__123Graph_ABUDG6_Dtons_inv" localSheetId="17" hidden="1">#REF!</definedName>
    <definedName name="_3__123Graph_ABUDG6_Dtons_inv" localSheetId="18" hidden="1">[18]Quant!#REF!</definedName>
    <definedName name="_3__123Graph_ABUDG6_Dtons_inv" localSheetId="25" hidden="1">[18]Quant!#REF!</definedName>
    <definedName name="_3__123Graph_ABUDG6_Dtons_inv" localSheetId="26" hidden="1">[18]Quant!#REF!</definedName>
    <definedName name="_3__123Graph_ABUDG6_Dtons_inv" localSheetId="0" hidden="1">[18]Quant!#REF!</definedName>
    <definedName name="_3__123Graph_ABUDG6_Dtons_inv" localSheetId="3" hidden="1">[18]Quant!#REF!</definedName>
    <definedName name="_3__123Graph_ABUDG6_Dtons_inv" hidden="1">[18]Quant!#REF!</definedName>
    <definedName name="_3__123Graph_BBUDG6_D_ESCRPR" localSheetId="17" hidden="1">#REF!</definedName>
    <definedName name="_3__123Graph_BBUDG6_D_ESCRPR">[12]Quant!$D$72:$O$72</definedName>
    <definedName name="_31" localSheetId="25">#REF!</definedName>
    <definedName name="_31" localSheetId="26">#REF!</definedName>
    <definedName name="_31" localSheetId="0">#REF!</definedName>
    <definedName name="_31" localSheetId="3">#REF!</definedName>
    <definedName name="_31">#REF!</definedName>
    <definedName name="_36" localSheetId="25">#REF!</definedName>
    <definedName name="_36" localSheetId="26">#REF!</definedName>
    <definedName name="_36" localSheetId="0">#REF!</definedName>
    <definedName name="_36" localSheetId="3">#REF!</definedName>
    <definedName name="_36">#REF!</definedName>
    <definedName name="_4__123Graph_ABUDG6_Dtons_inv" localSheetId="32" hidden="1">'[19]Area D 2011'!#REF!</definedName>
    <definedName name="_4__123Graph_ABUDG6_Dtons_inv" localSheetId="33" hidden="1">'[19]Area D 2011'!#REF!</definedName>
    <definedName name="_4__123Graph_ABUDG6_Dtons_inv" localSheetId="17" hidden="1">#REF!</definedName>
    <definedName name="_4__123Graph_ABUDG6_Dtons_inv" localSheetId="18" hidden="1">'[19]Area D 2011'!#REF!</definedName>
    <definedName name="_4__123Graph_ABUDG6_Dtons_inv" localSheetId="2" hidden="1">'[19]Area D 2011'!#REF!</definedName>
    <definedName name="_4__123Graph_ABUDG6_Dtons_inv" localSheetId="25" hidden="1">'[19]Area D 2011'!#REF!</definedName>
    <definedName name="_4__123Graph_ABUDG6_Dtons_inv" localSheetId="26" hidden="1">'[19]Area D 2011'!#REF!</definedName>
    <definedName name="_4__123Graph_ABUDG6_Dtons_inv" localSheetId="0" hidden="1">'[19]Area D 2011'!#REF!</definedName>
    <definedName name="_4__123Graph_ABUDG6_Dtons_inv" hidden="1">'[19]Area D 2011'!#REF!</definedName>
    <definedName name="_4__123Graph_BBUDG6_Dtons_inv" localSheetId="17" hidden="1">#REF!</definedName>
    <definedName name="_4__123Graph_BBUDG6_Dtons_inv">[12]Quant!$D$9:$O$9</definedName>
    <definedName name="_41" localSheetId="25">#REF!</definedName>
    <definedName name="_41" localSheetId="26">#REF!</definedName>
    <definedName name="_41" localSheetId="0">#REF!</definedName>
    <definedName name="_41" localSheetId="3">#REF!</definedName>
    <definedName name="_41">#REF!</definedName>
    <definedName name="_43" localSheetId="25">#REF!</definedName>
    <definedName name="_43" localSheetId="26">#REF!</definedName>
    <definedName name="_43" localSheetId="0">#REF!</definedName>
    <definedName name="_43" localSheetId="3">#REF!</definedName>
    <definedName name="_43">#REF!</definedName>
    <definedName name="_5__123Graph_CBUDG6_D_ESCRPR" localSheetId="17" hidden="1">#REF!</definedName>
    <definedName name="_5__123Graph_CBUDG6_D_ESCRPR">[12]Quant!$D$100:$O$100</definedName>
    <definedName name="_50" localSheetId="25">#REF!</definedName>
    <definedName name="_50" localSheetId="26">#REF!</definedName>
    <definedName name="_50" localSheetId="0">#REF!</definedName>
    <definedName name="_50" localSheetId="3">#REF!</definedName>
    <definedName name="_50">#REF!</definedName>
    <definedName name="_51" localSheetId="25">#REF!</definedName>
    <definedName name="_51" localSheetId="26">#REF!</definedName>
    <definedName name="_51" localSheetId="0">#REF!</definedName>
    <definedName name="_51" localSheetId="3">#REF!</definedName>
    <definedName name="_51">#REF!</definedName>
    <definedName name="_57" localSheetId="25">#REF!</definedName>
    <definedName name="_57" localSheetId="26">#REF!</definedName>
    <definedName name="_57" localSheetId="0">#REF!</definedName>
    <definedName name="_57" localSheetId="3">#REF!</definedName>
    <definedName name="_57">#REF!</definedName>
    <definedName name="_6__123Graph_CBUDG6_D_ESCRPR" localSheetId="32" hidden="1">'[20]2012 Area AB BudgetSummary'!#REF!</definedName>
    <definedName name="_6__123Graph_CBUDG6_D_ESCRPR" localSheetId="33" hidden="1">'[20]2012 Area AB BudgetSummary'!#REF!</definedName>
    <definedName name="_6__123Graph_CBUDG6_D_ESCRPR" localSheetId="17" hidden="1">#REF!</definedName>
    <definedName name="_6__123Graph_CBUDG6_D_ESCRPR" localSheetId="18" hidden="1">'[20]2012 Area AB BudgetSummary'!#REF!</definedName>
    <definedName name="_6__123Graph_CBUDG6_D_ESCRPR" localSheetId="2" hidden="1">'[20]2012 Area AB BudgetSummary'!#REF!</definedName>
    <definedName name="_6__123Graph_CBUDG6_D_ESCRPR" localSheetId="25" hidden="1">'[20]2012 Area AB BudgetSummary'!#REF!</definedName>
    <definedName name="_6__123Graph_CBUDG6_D_ESCRPR" localSheetId="26" hidden="1">'[20]2012 Area AB BudgetSummary'!#REF!</definedName>
    <definedName name="_6__123Graph_CBUDG6_D_ESCRPR" localSheetId="0" hidden="1">'[20]2012 Area AB BudgetSummary'!#REF!</definedName>
    <definedName name="_6__123Graph_CBUDG6_D_ESCRPR" hidden="1">'[20]2012 Area AB BudgetSummary'!#REF!</definedName>
    <definedName name="_6__123Graph_DBUDG6_D_ESCRPR" localSheetId="17" hidden="1">#REF!</definedName>
    <definedName name="_6__123Graph_DBUDG6_D_ESCRPR">[12]Quant!$D$88:$O$88</definedName>
    <definedName name="_7__123Graph_CBUDG6_D_ESCRPR" localSheetId="32" hidden="1">'[19]Area D 2011'!#REF!</definedName>
    <definedName name="_7__123Graph_CBUDG6_D_ESCRPR" localSheetId="33" hidden="1">'[19]Area D 2011'!#REF!</definedName>
    <definedName name="_7__123Graph_CBUDG6_D_ESCRPR" localSheetId="17" hidden="1">#REF!</definedName>
    <definedName name="_7__123Graph_CBUDG6_D_ESCRPR" localSheetId="18" hidden="1">'[19]Area D 2011'!#REF!</definedName>
    <definedName name="_7__123Graph_CBUDG6_D_ESCRPR" localSheetId="2" hidden="1">'[19]Area D 2011'!#REF!</definedName>
    <definedName name="_7__123Graph_CBUDG6_D_ESCRPR" localSheetId="25" hidden="1">'[19]Area D 2011'!#REF!</definedName>
    <definedName name="_7__123Graph_CBUDG6_D_ESCRPR" localSheetId="26" hidden="1">'[19]Area D 2011'!#REF!</definedName>
    <definedName name="_7__123Graph_CBUDG6_D_ESCRPR" localSheetId="0" hidden="1">'[19]Area D 2011'!#REF!</definedName>
    <definedName name="_7__123Graph_CBUDG6_D_ESCRPR" hidden="1">'[19]Area D 2011'!#REF!</definedName>
    <definedName name="_7__123Graph_DBUDG6_D_ESCRPR" localSheetId="32" hidden="1">'[20]2012 Area AB BudgetSummary'!#REF!</definedName>
    <definedName name="_7__123Graph_DBUDG6_D_ESCRPR" localSheetId="33" hidden="1">'[20]2012 Area AB BudgetSummary'!#REF!</definedName>
    <definedName name="_7__123Graph_DBUDG6_D_ESCRPR" localSheetId="17" hidden="1">#REF!</definedName>
    <definedName name="_7__123Graph_DBUDG6_D_ESCRPR" localSheetId="18" hidden="1">'[20]2012 Area AB BudgetSummary'!#REF!</definedName>
    <definedName name="_7__123Graph_DBUDG6_D_ESCRPR" localSheetId="25" hidden="1">'[20]2012 Area AB BudgetSummary'!#REF!</definedName>
    <definedName name="_7__123Graph_DBUDG6_D_ESCRPR" localSheetId="26" hidden="1">'[20]2012 Area AB BudgetSummary'!#REF!</definedName>
    <definedName name="_7__123Graph_DBUDG6_D_ESCRPR" localSheetId="0" hidden="1">'[20]2012 Area AB BudgetSummary'!#REF!</definedName>
    <definedName name="_7__123Graph_DBUDG6_D_ESCRPR" hidden="1">'[20]2012 Area AB BudgetSummary'!#REF!</definedName>
    <definedName name="_7__123Graph_XBUDG6_D_ESCRPR" localSheetId="17" hidden="1">#REF!</definedName>
    <definedName name="_7__123Graph_XBUDG6_D_ESCRPR">[12]Quant!$D$5:$O$5</definedName>
    <definedName name="_8__123Graph_DBUDG6_D_ESCRPR" localSheetId="32" hidden="1">'[19]Area D 2011'!#REF!</definedName>
    <definedName name="_8__123Graph_DBUDG6_D_ESCRPR" localSheetId="33" hidden="1">'[19]Area D 2011'!#REF!</definedName>
    <definedName name="_8__123Graph_DBUDG6_D_ESCRPR" localSheetId="17" hidden="1">#REF!</definedName>
    <definedName name="_8__123Graph_DBUDG6_D_ESCRPR" localSheetId="18" hidden="1">'[19]Area D 2011'!#REF!</definedName>
    <definedName name="_8__123Graph_DBUDG6_D_ESCRPR" localSheetId="2" hidden="1">'[19]Area D 2011'!#REF!</definedName>
    <definedName name="_8__123Graph_DBUDG6_D_ESCRPR" localSheetId="25" hidden="1">'[19]Area D 2011'!#REF!</definedName>
    <definedName name="_8__123Graph_DBUDG6_D_ESCRPR" localSheetId="26" hidden="1">'[19]Area D 2011'!#REF!</definedName>
    <definedName name="_8__123Graph_DBUDG6_D_ESCRPR" localSheetId="0" hidden="1">'[19]Area D 2011'!#REF!</definedName>
    <definedName name="_8__123Graph_DBUDG6_D_ESCRPR" hidden="1">'[19]Area D 2011'!#REF!</definedName>
    <definedName name="_8__123Graph_XBUDG6_Dtons_inv" localSheetId="17" hidden="1">#REF!</definedName>
    <definedName name="_8__123Graph_XBUDG6_Dtons_inv">[12]Quant!$D$5:$O$5</definedName>
    <definedName name="_85" localSheetId="25">#REF!</definedName>
    <definedName name="_85" localSheetId="26">#REF!</definedName>
    <definedName name="_85" localSheetId="0">#REF!</definedName>
    <definedName name="_85" localSheetId="3">#REF!</definedName>
    <definedName name="_85">#REF!</definedName>
    <definedName name="_85_86" localSheetId="25">#REF!</definedName>
    <definedName name="_85_86" localSheetId="26">#REF!</definedName>
    <definedName name="_85_86" localSheetId="0">#REF!</definedName>
    <definedName name="_85_86" localSheetId="3">#REF!</definedName>
    <definedName name="_85_86">#REF!</definedName>
    <definedName name="_86" localSheetId="25">#REF!</definedName>
    <definedName name="_86" localSheetId="26">#REF!</definedName>
    <definedName name="_86" localSheetId="0">#REF!</definedName>
    <definedName name="_86" localSheetId="3">#REF!</definedName>
    <definedName name="_86">#REF!</definedName>
    <definedName name="_87" localSheetId="25">#REF!</definedName>
    <definedName name="_87" localSheetId="26">#REF!</definedName>
    <definedName name="_87" localSheetId="0">#REF!</definedName>
    <definedName name="_87">#REF!</definedName>
    <definedName name="_ALL_RATES" localSheetId="25">#REF!</definedName>
    <definedName name="_ALL_RATES" localSheetId="26">#REF!</definedName>
    <definedName name="_ALL_RATES" localSheetId="0">#REF!</definedName>
    <definedName name="_ALL_RATES">#REF!</definedName>
    <definedName name="_Apr04" localSheetId="3">[4]BS!$U$7:$U$3582</definedName>
    <definedName name="_Apr04">[5]BS!$U$7:$U$3582</definedName>
    <definedName name="_Apr05" localSheetId="25">#REF!</definedName>
    <definedName name="_Apr05" localSheetId="26">#REF!</definedName>
    <definedName name="_Apr05" localSheetId="0">#REF!</definedName>
    <definedName name="_Apr05" localSheetId="3">#REF!</definedName>
    <definedName name="_Apr05">#REF!</definedName>
    <definedName name="_Apr09" xml:space="preserve"> [7]BS!$U$7:$U$1726</definedName>
    <definedName name="_Apr17">[21]BS!$U$8:$U$2552</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Aug04" localSheetId="3">[4]BS!$Y$7:$Y$3582</definedName>
    <definedName name="_Aug04">[5]BS!$Y$7:$Y$3582</definedName>
    <definedName name="_Aug05" localSheetId="25">#REF!</definedName>
    <definedName name="_Aug05" localSheetId="26">#REF!</definedName>
    <definedName name="_Aug05" localSheetId="0">#REF!</definedName>
    <definedName name="_Aug05" localSheetId="3">#REF!</definedName>
    <definedName name="_Aug05">#REF!</definedName>
    <definedName name="_Aug09" xml:space="preserve"> [7]BS!$Y$7:$Y$1726</definedName>
    <definedName name="_Aug16">[21]BS!$M$8:$M$2551</definedName>
    <definedName name="_Aug17">[21]BS!$Y$8:$Y$2552</definedName>
    <definedName name="_B" localSheetId="25">'[22]Rate Design'!#REF!</definedName>
    <definedName name="_B" localSheetId="26">'[22]Rate Design'!#REF!</definedName>
    <definedName name="_B" localSheetId="0">'[22]Rate Design'!#REF!</definedName>
    <definedName name="_B" localSheetId="3">'[22]Rate Design'!#REF!</definedName>
    <definedName name="_B">'[22]Rate Design'!#REF!</definedName>
    <definedName name="_cd1" localSheetId="30" hidden="1">{"annual",#N/A,FALSE,"Pro Forma";#N/A,#N/A,FALSE,"Golf Operations"}</definedName>
    <definedName name="_cd1" localSheetId="22" hidden="1">{"annual",#N/A,FALSE,"Pro Forma";#N/A,#N/A,FALSE,"Golf Operations"}</definedName>
    <definedName name="_cd1" localSheetId="20" hidden="1">{"annual",#N/A,FALSE,"Pro Forma";#N/A,#N/A,FALSE,"Golf Operations"}</definedName>
    <definedName name="_cd1" localSheetId="11" hidden="1">{"annual",#N/A,FALSE,"Pro Forma";#N/A,#N/A,FALSE,"Golf Operations"}</definedName>
    <definedName name="_cd1" localSheetId="2" hidden="1">{"annual",#N/A,FALSE,"Pro Forma";#N/A,#N/A,FALSE,"Golf Operations"}</definedName>
    <definedName name="_cd1" localSheetId="3" hidden="1">{"annual",#N/A,FALSE,"Pro Forma";#N/A,#N/A,FALSE,"Golf Operations"}</definedName>
    <definedName name="_cd1" hidden="1">{"annual",#N/A,FALSE,"Pro Forma";#N/A,#N/A,FALSE,"Golf Operations"}</definedName>
    <definedName name="_DAT1" localSheetId="25">'[23]SAP 18230021'!#REF!</definedName>
    <definedName name="_DAT1" localSheetId="26">'[23]SAP 18230021'!#REF!</definedName>
    <definedName name="_DAT1" localSheetId="0">'[23]SAP 18230021'!#REF!</definedName>
    <definedName name="_DAT1">'[23]SAP 18230021'!#REF!</definedName>
    <definedName name="_DAT10" localSheetId="25">#REF!</definedName>
    <definedName name="_DAT10" localSheetId="26">#REF!</definedName>
    <definedName name="_DAT10" localSheetId="0">#REF!</definedName>
    <definedName name="_DAT10" localSheetId="3">#REF!</definedName>
    <definedName name="_DAT10">#REF!</definedName>
    <definedName name="_DAT11" localSheetId="25">#REF!</definedName>
    <definedName name="_DAT11" localSheetId="26">#REF!</definedName>
    <definedName name="_DAT11" localSheetId="0">#REF!</definedName>
    <definedName name="_DAT11" localSheetId="3">#REF!</definedName>
    <definedName name="_DAT11">#REF!</definedName>
    <definedName name="_DAT12" localSheetId="25">#REF!</definedName>
    <definedName name="_DAT12" localSheetId="26">#REF!</definedName>
    <definedName name="_DAT12" localSheetId="0">#REF!</definedName>
    <definedName name="_DAT12" localSheetId="3">#REF!</definedName>
    <definedName name="_DAT12">#REF!</definedName>
    <definedName name="_DAT13" localSheetId="25">#REF!</definedName>
    <definedName name="_DAT13" localSheetId="26">#REF!</definedName>
    <definedName name="_DAT13" localSheetId="0">#REF!</definedName>
    <definedName name="_DAT13">#REF!</definedName>
    <definedName name="_DAT2" localSheetId="25">#REF!</definedName>
    <definedName name="_DAT2" localSheetId="26">#REF!</definedName>
    <definedName name="_DAT2" localSheetId="0">#REF!</definedName>
    <definedName name="_DAT2">#REF!</definedName>
    <definedName name="_DAT3" localSheetId="25">#REF!</definedName>
    <definedName name="_DAT3" localSheetId="26">#REF!</definedName>
    <definedName name="_DAT3" localSheetId="0">#REF!</definedName>
    <definedName name="_DAT3">#REF!</definedName>
    <definedName name="_DAT4" localSheetId="25">#REF!</definedName>
    <definedName name="_DAT4" localSheetId="26">#REF!</definedName>
    <definedName name="_DAT4" localSheetId="0">#REF!</definedName>
    <definedName name="_DAT4">#REF!</definedName>
    <definedName name="_DAT5" localSheetId="25">#REF!</definedName>
    <definedName name="_DAT5" localSheetId="26">#REF!</definedName>
    <definedName name="_DAT5" localSheetId="0">#REF!</definedName>
    <definedName name="_DAT5">#REF!</definedName>
    <definedName name="_DAT6" localSheetId="25">#REF!</definedName>
    <definedName name="_DAT6" localSheetId="26">#REF!</definedName>
    <definedName name="_DAT6" localSheetId="0">#REF!</definedName>
    <definedName name="_DAT6">#REF!</definedName>
    <definedName name="_DAT7" localSheetId="25">#REF!</definedName>
    <definedName name="_DAT7" localSheetId="26">#REF!</definedName>
    <definedName name="_DAT7" localSheetId="0">#REF!</definedName>
    <definedName name="_DAT7">#REF!</definedName>
    <definedName name="_DAT8" localSheetId="25">#REF!</definedName>
    <definedName name="_DAT8" localSheetId="26">#REF!</definedName>
    <definedName name="_DAT8" localSheetId="0">#REF!</definedName>
    <definedName name="_DAT8">#REF!</definedName>
    <definedName name="_DAT9" localSheetId="25">'[23]SAP 18230021'!#REF!</definedName>
    <definedName name="_DAT9" localSheetId="26">'[23]SAP 18230021'!#REF!</definedName>
    <definedName name="_DAT9" localSheetId="0">'[23]SAP 18230021'!#REF!</definedName>
    <definedName name="_DAT9" localSheetId="3">'[23]SAP 18230021'!#REF!</definedName>
    <definedName name="_DAT9">'[23]SAP 18230021'!#REF!</definedName>
    <definedName name="_Dec03">[9]BS!$T$7:$T$3582</definedName>
    <definedName name="_Dec04" localSheetId="3">[4]BS!$AC$7:$AC$3580</definedName>
    <definedName name="_Dec04">[5]BS!$AC$7:$AC$3580</definedName>
    <definedName name="_Dec05" localSheetId="25">#REF!</definedName>
    <definedName name="_Dec05" localSheetId="26">#REF!</definedName>
    <definedName name="_Dec05" localSheetId="0">#REF!</definedName>
    <definedName name="_Dec05" localSheetId="3">#REF!</definedName>
    <definedName name="_Dec05">#REF!</definedName>
    <definedName name="_Dec08" xml:space="preserve"> [7]BS!$Q$7:$Q$1726</definedName>
    <definedName name="_Dec16">[21]BS!$Q$8:$Q$2553</definedName>
    <definedName name="_Dist_Values" localSheetId="25" hidden="1">#REF!</definedName>
    <definedName name="_Dist_Values" localSheetId="26" hidden="1">#REF!</definedName>
    <definedName name="_Dist_Values" localSheetId="0" hidden="1">#REF!</definedName>
    <definedName name="_Dist_Values" localSheetId="3" hidden="1">#REF!</definedName>
    <definedName name="_Dist_Values" hidden="1">#REF!</definedName>
    <definedName name="_End" localSheetId="25">#REF!</definedName>
    <definedName name="_End" localSheetId="26">#REF!</definedName>
    <definedName name="_End" localSheetId="0">#REF!</definedName>
    <definedName name="_End" localSheetId="3">#REF!</definedName>
    <definedName name="_End">#REF!</definedName>
    <definedName name="_ex1" localSheetId="32" hidden="1">{#N/A,#N/A,FALSE,"Summ";#N/A,#N/A,FALSE,"General"}</definedName>
    <definedName name="_ex1" localSheetId="30" hidden="1">{#N/A,#N/A,FALSE,"Summ";#N/A,#N/A,FALSE,"General"}</definedName>
    <definedName name="_ex1" localSheetId="33" hidden="1">{#N/A,#N/A,FALSE,"Summ";#N/A,#N/A,FALSE,"General"}</definedName>
    <definedName name="_ex1" localSheetId="22" hidden="1">{#N/A,#N/A,FALSE,"Summ";#N/A,#N/A,FALSE,"General"}</definedName>
    <definedName name="_ex1" localSheetId="23" hidden="1">{#N/A,#N/A,FALSE,"Summ";#N/A,#N/A,FALSE,"General"}</definedName>
    <definedName name="_ex1" localSheetId="20" hidden="1">{#N/A,#N/A,FALSE,"Summ";#N/A,#N/A,FALSE,"General"}</definedName>
    <definedName name="_ex1" localSheetId="17" hidden="1">{#N/A,#N/A,FALSE,"Summ";#N/A,#N/A,FALSE,"General"}</definedName>
    <definedName name="_ex1" localSheetId="18" hidden="1">{#N/A,#N/A,FALSE,"Summ";#N/A,#N/A,FALSE,"General"}</definedName>
    <definedName name="_ex1" localSheetId="11" hidden="1">{#N/A,#N/A,FALSE,"Summ";#N/A,#N/A,FALSE,"General"}</definedName>
    <definedName name="_ex1" localSheetId="2" hidden="1">{#N/A,#N/A,FALSE,"Summ";#N/A,#N/A,FALSE,"General"}</definedName>
    <definedName name="_ex1" localSheetId="27" hidden="1">{#N/A,#N/A,FALSE,"Summ";#N/A,#N/A,FALSE,"General"}</definedName>
    <definedName name="_ex1" localSheetId="3" hidden="1">{#N/A,#N/A,FALSE,"Summ";#N/A,#N/A,FALSE,"General"}</definedName>
    <definedName name="_ex1" localSheetId="1" hidden="1">{#N/A,#N/A,FALSE,"Summ";#N/A,#N/A,FALSE,"General"}</definedName>
    <definedName name="_ex1" hidden="1">{#N/A,#N/A,FALSE,"Summ";#N/A,#N/A,FALSE,"General"}</definedName>
    <definedName name="_Feb04" localSheetId="3">[4]BS!$S$7:$S$3582</definedName>
    <definedName name="_Feb04">[5]BS!$S$7:$S$3582</definedName>
    <definedName name="_Feb05" localSheetId="25">#REF!</definedName>
    <definedName name="_Feb05" localSheetId="26">#REF!</definedName>
    <definedName name="_Feb05" localSheetId="0">#REF!</definedName>
    <definedName name="_Feb05" localSheetId="3">#REF!</definedName>
    <definedName name="_Feb05">#REF!</definedName>
    <definedName name="_FEB09" xml:space="preserve"> [7]BS!$S$7:$S$1726</definedName>
    <definedName name="_Feb17">[21]BS!$S$8:$S$2552</definedName>
    <definedName name="_FEDERAL_INCOME_TAX">'[24]MJS-7'!$N$21</definedName>
    <definedName name="_Fill" localSheetId="32">[25]model!#REF!</definedName>
    <definedName name="_Fill" localSheetId="17" hidden="1">#REF!</definedName>
    <definedName name="_Fill" localSheetId="18" hidden="1">#REF!</definedName>
    <definedName name="_Fill" localSheetId="11" hidden="1">#REF!</definedName>
    <definedName name="_Fill" localSheetId="2" hidden="1">#REF!</definedName>
    <definedName name="_Fill" localSheetId="25" hidden="1">#REF!</definedName>
    <definedName name="_Fill" localSheetId="26" hidden="1">#REF!</definedName>
    <definedName name="_Fill" localSheetId="0" hidden="1">#REF!</definedName>
    <definedName name="_Fill" localSheetId="3" hidden="1">#REF!</definedName>
    <definedName name="_Fill" hidden="1">#REF!</definedName>
    <definedName name="_Filter" localSheetId="2">#REF!</definedName>
    <definedName name="_Filter" localSheetId="25">#REF!</definedName>
    <definedName name="_Filter" localSheetId="26">#REF!</definedName>
    <definedName name="_Filter" localSheetId="0">#REF!</definedName>
    <definedName name="_Filter" localSheetId="3">#REF!</definedName>
    <definedName name="_Filter">#REF!</definedName>
    <definedName name="_xlnm._FilterDatabase" localSheetId="11" hidden="1">#REF!</definedName>
    <definedName name="_xlnm._FilterDatabase" localSheetId="2" hidden="1">#REF!</definedName>
    <definedName name="_xlnm._FilterDatabase" localSheetId="25" hidden="1">#REF!</definedName>
    <definedName name="_xlnm._FilterDatabase" localSheetId="26" hidden="1">#REF!</definedName>
    <definedName name="_xlnm._FilterDatabase" localSheetId="0" hidden="1">#REF!</definedName>
    <definedName name="_xlnm._FilterDatabase" hidden="1">#REF!</definedName>
    <definedName name="_gr1" localSheetId="30" hidden="1">{"three",#N/A,FALSE,"Capital";"four",#N/A,FALSE,"Capital"}</definedName>
    <definedName name="_gr1" localSheetId="22" hidden="1">{"three",#N/A,FALSE,"Capital";"four",#N/A,FALSE,"Capital"}</definedName>
    <definedName name="_gr1" localSheetId="20" hidden="1">{"three",#N/A,FALSE,"Capital";"four",#N/A,FALSE,"Capital"}</definedName>
    <definedName name="_gr1" localSheetId="11" hidden="1">{"three",#N/A,FALSE,"Capital";"four",#N/A,FALSE,"Capital"}</definedName>
    <definedName name="_gr1" localSheetId="2" hidden="1">{"three",#N/A,FALSE,"Capital";"four",#N/A,FALSE,"Capital"}</definedName>
    <definedName name="_gr1" localSheetId="3" hidden="1">{"three",#N/A,FALSE,"Capital";"four",#N/A,FALSE,"Capital"}</definedName>
    <definedName name="_gr1" hidden="1">{"three",#N/A,FALSE,"Capital";"four",#N/A,FALSE,"Capital"}</definedName>
    <definedName name="_j1" localSheetId="30" hidden="1">{"PRINT",#N/A,TRUE,"APPA";"PRINT",#N/A,TRUE,"APS";"PRINT",#N/A,TRUE,"BHPL";"PRINT",#N/A,TRUE,"BHPL2";"PRINT",#N/A,TRUE,"CDWR";"PRINT",#N/A,TRUE,"EWEB";"PRINT",#N/A,TRUE,"LADWP";"PRINT",#N/A,TRUE,"NEVBASE"}</definedName>
    <definedName name="_j1" localSheetId="22" hidden="1">{"PRINT",#N/A,TRUE,"APPA";"PRINT",#N/A,TRUE,"APS";"PRINT",#N/A,TRUE,"BHPL";"PRINT",#N/A,TRUE,"BHPL2";"PRINT",#N/A,TRUE,"CDWR";"PRINT",#N/A,TRUE,"EWEB";"PRINT",#N/A,TRUE,"LADWP";"PRINT",#N/A,TRUE,"NEVBASE"}</definedName>
    <definedName name="_j1" localSheetId="20" hidden="1">{"PRINT",#N/A,TRUE,"APPA";"PRINT",#N/A,TRUE,"APS";"PRINT",#N/A,TRUE,"BHPL";"PRINT",#N/A,TRUE,"BHPL2";"PRINT",#N/A,TRUE,"CDWR";"PRINT",#N/A,TRUE,"EWEB";"PRINT",#N/A,TRUE,"LADWP";"PRINT",#N/A,TRUE,"NEVBASE"}</definedName>
    <definedName name="_j1" localSheetId="11" hidden="1">{"PRINT",#N/A,TRUE,"APPA";"PRINT",#N/A,TRUE,"APS";"PRINT",#N/A,TRUE,"BHPL";"PRINT",#N/A,TRUE,"BHPL2";"PRINT",#N/A,TRUE,"CDWR";"PRINT",#N/A,TRUE,"EWEB";"PRINT",#N/A,TRUE,"LADWP";"PRINT",#N/A,TRUE,"NEVBASE"}</definedName>
    <definedName name="_j1" localSheetId="2" hidden="1">{"PRINT",#N/A,TRUE,"APPA";"PRINT",#N/A,TRUE,"APS";"PRINT",#N/A,TRUE,"BHPL";"PRINT",#N/A,TRUE,"BHPL2";"PRINT",#N/A,TRUE,"CDWR";"PRINT",#N/A,TRUE,"EWEB";"PRINT",#N/A,TRUE,"LADWP";"PRINT",#N/A,TRUE,"NEVBASE"}</definedName>
    <definedName name="_j1" localSheetId="3" hidden="1">{"PRINT",#N/A,TRUE,"APPA";"PRINT",#N/A,TRUE,"APS";"PRINT",#N/A,TRUE,"BHPL";"PRINT",#N/A,TRUE,"BHPL2";"PRINT",#N/A,TRUE,"CDWR";"PRINT",#N/A,TRUE,"EWEB";"PRINT",#N/A,TRUE,"LADWP";"PRINT",#N/A,TRUE,"NEVBASE"}</definedName>
    <definedName name="_j1" hidden="1">{"PRINT",#N/A,TRUE,"APPA";"PRINT",#N/A,TRUE,"APS";"PRINT",#N/A,TRUE,"BHPL";"PRINT",#N/A,TRUE,"BHPL2";"PRINT",#N/A,TRUE,"CDWR";"PRINT",#N/A,TRUE,"EWEB";"PRINT",#N/A,TRUE,"LADWP";"PRINT",#N/A,TRUE,"NEVBASE"}</definedName>
    <definedName name="_j2" localSheetId="30" hidden="1">{"PRINT",#N/A,TRUE,"APPA";"PRINT",#N/A,TRUE,"APS";"PRINT",#N/A,TRUE,"BHPL";"PRINT",#N/A,TRUE,"BHPL2";"PRINT",#N/A,TRUE,"CDWR";"PRINT",#N/A,TRUE,"EWEB";"PRINT",#N/A,TRUE,"LADWP";"PRINT",#N/A,TRUE,"NEVBASE"}</definedName>
    <definedName name="_j2" localSheetId="22" hidden="1">{"PRINT",#N/A,TRUE,"APPA";"PRINT",#N/A,TRUE,"APS";"PRINT",#N/A,TRUE,"BHPL";"PRINT",#N/A,TRUE,"BHPL2";"PRINT",#N/A,TRUE,"CDWR";"PRINT",#N/A,TRUE,"EWEB";"PRINT",#N/A,TRUE,"LADWP";"PRINT",#N/A,TRUE,"NEVBASE"}</definedName>
    <definedName name="_j2" localSheetId="20" hidden="1">{"PRINT",#N/A,TRUE,"APPA";"PRINT",#N/A,TRUE,"APS";"PRINT",#N/A,TRUE,"BHPL";"PRINT",#N/A,TRUE,"BHPL2";"PRINT",#N/A,TRUE,"CDWR";"PRINT",#N/A,TRUE,"EWEB";"PRINT",#N/A,TRUE,"LADWP";"PRINT",#N/A,TRUE,"NEVBASE"}</definedName>
    <definedName name="_j2" localSheetId="11" hidden="1">{"PRINT",#N/A,TRUE,"APPA";"PRINT",#N/A,TRUE,"APS";"PRINT",#N/A,TRUE,"BHPL";"PRINT",#N/A,TRUE,"BHPL2";"PRINT",#N/A,TRUE,"CDWR";"PRINT",#N/A,TRUE,"EWEB";"PRINT",#N/A,TRUE,"LADWP";"PRINT",#N/A,TRUE,"NEVBASE"}</definedName>
    <definedName name="_j2" localSheetId="2" hidden="1">{"PRINT",#N/A,TRUE,"APPA";"PRINT",#N/A,TRUE,"APS";"PRINT",#N/A,TRUE,"BHPL";"PRINT",#N/A,TRUE,"BHPL2";"PRINT",#N/A,TRUE,"CDWR";"PRINT",#N/A,TRUE,"EWEB";"PRINT",#N/A,TRUE,"LADWP";"PRINT",#N/A,TRUE,"NEVBASE"}</definedName>
    <definedName name="_j2" localSheetId="3" hidden="1">{"PRINT",#N/A,TRUE,"APPA";"PRINT",#N/A,TRUE,"APS";"PRINT",#N/A,TRUE,"BHPL";"PRINT",#N/A,TRUE,"BHPL2";"PRINT",#N/A,TRUE,"CDWR";"PRINT",#N/A,TRUE,"EWEB";"PRINT",#N/A,TRUE,"LADWP";"PRINT",#N/A,TRUE,"NEVBASE"}</definedName>
    <definedName name="_j2" hidden="1">{"PRINT",#N/A,TRUE,"APPA";"PRINT",#N/A,TRUE,"APS";"PRINT",#N/A,TRUE,"BHPL";"PRINT",#N/A,TRUE,"BHPL2";"PRINT",#N/A,TRUE,"CDWR";"PRINT",#N/A,TRUE,"EWEB";"PRINT",#N/A,TRUE,"LADWP";"PRINT",#N/A,TRUE,"NEVBASE"}</definedName>
    <definedName name="_j3" localSheetId="30" hidden="1">{"PRINT",#N/A,TRUE,"APPA";"PRINT",#N/A,TRUE,"APS";"PRINT",#N/A,TRUE,"BHPL";"PRINT",#N/A,TRUE,"BHPL2";"PRINT",#N/A,TRUE,"CDWR";"PRINT",#N/A,TRUE,"EWEB";"PRINT",#N/A,TRUE,"LADWP";"PRINT",#N/A,TRUE,"NEVBASE"}</definedName>
    <definedName name="_j3" localSheetId="22" hidden="1">{"PRINT",#N/A,TRUE,"APPA";"PRINT",#N/A,TRUE,"APS";"PRINT",#N/A,TRUE,"BHPL";"PRINT",#N/A,TRUE,"BHPL2";"PRINT",#N/A,TRUE,"CDWR";"PRINT",#N/A,TRUE,"EWEB";"PRINT",#N/A,TRUE,"LADWP";"PRINT",#N/A,TRUE,"NEVBASE"}</definedName>
    <definedName name="_j3" localSheetId="20" hidden="1">{"PRINT",#N/A,TRUE,"APPA";"PRINT",#N/A,TRUE,"APS";"PRINT",#N/A,TRUE,"BHPL";"PRINT",#N/A,TRUE,"BHPL2";"PRINT",#N/A,TRUE,"CDWR";"PRINT",#N/A,TRUE,"EWEB";"PRINT",#N/A,TRUE,"LADWP";"PRINT",#N/A,TRUE,"NEVBASE"}</definedName>
    <definedName name="_j3" localSheetId="11" hidden="1">{"PRINT",#N/A,TRUE,"APPA";"PRINT",#N/A,TRUE,"APS";"PRINT",#N/A,TRUE,"BHPL";"PRINT",#N/A,TRUE,"BHPL2";"PRINT",#N/A,TRUE,"CDWR";"PRINT",#N/A,TRUE,"EWEB";"PRINT",#N/A,TRUE,"LADWP";"PRINT",#N/A,TRUE,"NEVBASE"}</definedName>
    <definedName name="_j3" localSheetId="2" hidden="1">{"PRINT",#N/A,TRUE,"APPA";"PRINT",#N/A,TRUE,"APS";"PRINT",#N/A,TRUE,"BHPL";"PRINT",#N/A,TRUE,"BHPL2";"PRINT",#N/A,TRUE,"CDWR";"PRINT",#N/A,TRUE,"EWEB";"PRINT",#N/A,TRUE,"LADWP";"PRINT",#N/A,TRUE,"NEVBASE"}</definedName>
    <definedName name="_j3" localSheetId="3" hidden="1">{"PRINT",#N/A,TRUE,"APPA";"PRINT",#N/A,TRUE,"APS";"PRINT",#N/A,TRUE,"BHPL";"PRINT",#N/A,TRUE,"BHPL2";"PRINT",#N/A,TRUE,"CDWR";"PRINT",#N/A,TRUE,"EWEB";"PRINT",#N/A,TRUE,"LADWP";"PRINT",#N/A,TRUE,"NEVBASE"}</definedName>
    <definedName name="_j3" hidden="1">{"PRINT",#N/A,TRUE,"APPA";"PRINT",#N/A,TRUE,"APS";"PRINT",#N/A,TRUE,"BHPL";"PRINT",#N/A,TRUE,"BHPL2";"PRINT",#N/A,TRUE,"CDWR";"PRINT",#N/A,TRUE,"EWEB";"PRINT",#N/A,TRUE,"LADWP";"PRINT",#N/A,TRUE,"NEVBASE"}</definedName>
    <definedName name="_j4" localSheetId="30" hidden="1">{"PRINT",#N/A,TRUE,"APPA";"PRINT",#N/A,TRUE,"APS";"PRINT",#N/A,TRUE,"BHPL";"PRINT",#N/A,TRUE,"BHPL2";"PRINT",#N/A,TRUE,"CDWR";"PRINT",#N/A,TRUE,"EWEB";"PRINT",#N/A,TRUE,"LADWP";"PRINT",#N/A,TRUE,"NEVBASE"}</definedName>
    <definedName name="_j4" localSheetId="22" hidden="1">{"PRINT",#N/A,TRUE,"APPA";"PRINT",#N/A,TRUE,"APS";"PRINT",#N/A,TRUE,"BHPL";"PRINT",#N/A,TRUE,"BHPL2";"PRINT",#N/A,TRUE,"CDWR";"PRINT",#N/A,TRUE,"EWEB";"PRINT",#N/A,TRUE,"LADWP";"PRINT",#N/A,TRUE,"NEVBASE"}</definedName>
    <definedName name="_j4" localSheetId="20" hidden="1">{"PRINT",#N/A,TRUE,"APPA";"PRINT",#N/A,TRUE,"APS";"PRINT",#N/A,TRUE,"BHPL";"PRINT",#N/A,TRUE,"BHPL2";"PRINT",#N/A,TRUE,"CDWR";"PRINT",#N/A,TRUE,"EWEB";"PRINT",#N/A,TRUE,"LADWP";"PRINT",#N/A,TRUE,"NEVBASE"}</definedName>
    <definedName name="_j4" localSheetId="11" hidden="1">{"PRINT",#N/A,TRUE,"APPA";"PRINT",#N/A,TRUE,"APS";"PRINT",#N/A,TRUE,"BHPL";"PRINT",#N/A,TRUE,"BHPL2";"PRINT",#N/A,TRUE,"CDWR";"PRINT",#N/A,TRUE,"EWEB";"PRINT",#N/A,TRUE,"LADWP";"PRINT",#N/A,TRUE,"NEVBASE"}</definedName>
    <definedName name="_j4" localSheetId="2" hidden="1">{"PRINT",#N/A,TRUE,"APPA";"PRINT",#N/A,TRUE,"APS";"PRINT",#N/A,TRUE,"BHPL";"PRINT",#N/A,TRUE,"BHPL2";"PRINT",#N/A,TRUE,"CDWR";"PRINT",#N/A,TRUE,"EWEB";"PRINT",#N/A,TRUE,"LADWP";"PRINT",#N/A,TRUE,"NEVBASE"}</definedName>
    <definedName name="_j4" localSheetId="3" hidden="1">{"PRINT",#N/A,TRUE,"APPA";"PRINT",#N/A,TRUE,"APS";"PRINT",#N/A,TRUE,"BHPL";"PRINT",#N/A,TRUE,"BHPL2";"PRINT",#N/A,TRUE,"CDWR";"PRINT",#N/A,TRUE,"EWEB";"PRINT",#N/A,TRUE,"LADWP";"PRINT",#N/A,TRUE,"NEVBASE"}</definedName>
    <definedName name="_j4" hidden="1">{"PRINT",#N/A,TRUE,"APPA";"PRINT",#N/A,TRUE,"APS";"PRINT",#N/A,TRUE,"BHPL";"PRINT",#N/A,TRUE,"BHPL2";"PRINT",#N/A,TRUE,"CDWR";"PRINT",#N/A,TRUE,"EWEB";"PRINT",#N/A,TRUE,"LADWP";"PRINT",#N/A,TRUE,"NEVBASE"}</definedName>
    <definedName name="_j5" localSheetId="30" hidden="1">{"PRINT",#N/A,TRUE,"APPA";"PRINT",#N/A,TRUE,"APS";"PRINT",#N/A,TRUE,"BHPL";"PRINT",#N/A,TRUE,"BHPL2";"PRINT",#N/A,TRUE,"CDWR";"PRINT",#N/A,TRUE,"EWEB";"PRINT",#N/A,TRUE,"LADWP";"PRINT",#N/A,TRUE,"NEVBASE"}</definedName>
    <definedName name="_j5" localSheetId="22" hidden="1">{"PRINT",#N/A,TRUE,"APPA";"PRINT",#N/A,TRUE,"APS";"PRINT",#N/A,TRUE,"BHPL";"PRINT",#N/A,TRUE,"BHPL2";"PRINT",#N/A,TRUE,"CDWR";"PRINT",#N/A,TRUE,"EWEB";"PRINT",#N/A,TRUE,"LADWP";"PRINT",#N/A,TRUE,"NEVBASE"}</definedName>
    <definedName name="_j5" localSheetId="20" hidden="1">{"PRINT",#N/A,TRUE,"APPA";"PRINT",#N/A,TRUE,"APS";"PRINT",#N/A,TRUE,"BHPL";"PRINT",#N/A,TRUE,"BHPL2";"PRINT",#N/A,TRUE,"CDWR";"PRINT",#N/A,TRUE,"EWEB";"PRINT",#N/A,TRUE,"LADWP";"PRINT",#N/A,TRUE,"NEVBASE"}</definedName>
    <definedName name="_j5" localSheetId="11" hidden="1">{"PRINT",#N/A,TRUE,"APPA";"PRINT",#N/A,TRUE,"APS";"PRINT",#N/A,TRUE,"BHPL";"PRINT",#N/A,TRUE,"BHPL2";"PRINT",#N/A,TRUE,"CDWR";"PRINT",#N/A,TRUE,"EWEB";"PRINT",#N/A,TRUE,"LADWP";"PRINT",#N/A,TRUE,"NEVBASE"}</definedName>
    <definedName name="_j5" localSheetId="2" hidden="1">{"PRINT",#N/A,TRUE,"APPA";"PRINT",#N/A,TRUE,"APS";"PRINT",#N/A,TRUE,"BHPL";"PRINT",#N/A,TRUE,"BHPL2";"PRINT",#N/A,TRUE,"CDWR";"PRINT",#N/A,TRUE,"EWEB";"PRINT",#N/A,TRUE,"LADWP";"PRINT",#N/A,TRUE,"NEVBASE"}</definedName>
    <definedName name="_j5" localSheetId="3" hidden="1">{"PRINT",#N/A,TRUE,"APPA";"PRINT",#N/A,TRUE,"APS";"PRINT",#N/A,TRUE,"BHPL";"PRINT",#N/A,TRUE,"BHPL2";"PRINT",#N/A,TRUE,"CDWR";"PRINT",#N/A,TRUE,"EWEB";"PRINT",#N/A,TRUE,"LADWP";"PRINT",#N/A,TRUE,"NEVBASE"}</definedName>
    <definedName name="_j5" hidden="1">{"PRINT",#N/A,TRUE,"APPA";"PRINT",#N/A,TRUE,"APS";"PRINT",#N/A,TRUE,"BHPL";"PRINT",#N/A,TRUE,"BHPL2";"PRINT",#N/A,TRUE,"CDWR";"PRINT",#N/A,TRUE,"EWEB";"PRINT",#N/A,TRUE,"LADWP";"PRINT",#N/A,TRUE,"NEVBASE"}</definedName>
    <definedName name="_Jan04" localSheetId="3">[4]BS!$R$7:$R$3582</definedName>
    <definedName name="_Jan04">[5]BS!$R$7:$R$3582</definedName>
    <definedName name="_Jan05" localSheetId="25">#REF!</definedName>
    <definedName name="_Jan05" localSheetId="26">#REF!</definedName>
    <definedName name="_Jan05" localSheetId="0">#REF!</definedName>
    <definedName name="_Jan05" localSheetId="3">#REF!</definedName>
    <definedName name="_Jan05">#REF!</definedName>
    <definedName name="_Jan06" localSheetId="25">[10]BS!#REF!</definedName>
    <definedName name="_Jan06" localSheetId="26">[10]BS!#REF!</definedName>
    <definedName name="_Jan06" localSheetId="0">[10]BS!#REF!</definedName>
    <definedName name="_Jan06" localSheetId="3">[10]BS!#REF!</definedName>
    <definedName name="_Jan06">[10]BS!#REF!</definedName>
    <definedName name="_Jan17">[21]BS!$R$8:$R$2553</definedName>
    <definedName name="_Jul04" localSheetId="3">[4]BS!$X$7:$X$3582</definedName>
    <definedName name="_Jul04">[5]BS!$X$7:$X$3582</definedName>
    <definedName name="_Jul05" localSheetId="25">#REF!</definedName>
    <definedName name="_Jul05" localSheetId="26">#REF!</definedName>
    <definedName name="_Jul05" localSheetId="0">#REF!</definedName>
    <definedName name="_Jul05" localSheetId="3">#REF!</definedName>
    <definedName name="_Jul05">#REF!</definedName>
    <definedName name="_Jul09" xml:space="preserve"> [7]BS!$X$7:$X$1726</definedName>
    <definedName name="_July16">[21]BS!$L$8:$L$2551</definedName>
    <definedName name="_July17">[21]BS!$X$8:$X$2553</definedName>
    <definedName name="_Jun04" localSheetId="3">[4]BS!$W$7:$W$3582</definedName>
    <definedName name="_Jun04">[5]BS!$W$7:$W$3582</definedName>
    <definedName name="_Jun05" localSheetId="25">#REF!</definedName>
    <definedName name="_Jun05" localSheetId="26">#REF!</definedName>
    <definedName name="_Jun05" localSheetId="0">#REF!</definedName>
    <definedName name="_Jun05" localSheetId="3">#REF!</definedName>
    <definedName name="_Jun05">#REF!</definedName>
    <definedName name="_Jun09" xml:space="preserve"> [7]BS!$W$7:$W$1726</definedName>
    <definedName name="_Jun16">[21]BS!$K$8:$K$2553</definedName>
    <definedName name="_Jun17">[21]BS!$W$8:$W$2553</definedName>
    <definedName name="_Key1" localSheetId="32" hidden="1">#REF!</definedName>
    <definedName name="_Key1" localSheetId="33" hidden="1">#REF!</definedName>
    <definedName name="_Key1" localSheetId="23" hidden="1">#REF!</definedName>
    <definedName name="_Key1" localSheetId="17" hidden="1">#REF!</definedName>
    <definedName name="_Key1" localSheetId="18" hidden="1">#REF!</definedName>
    <definedName name="_Key1" localSheetId="11" hidden="1">#REF!</definedName>
    <definedName name="_Key1" localSheetId="2" hidden="1">#REF!</definedName>
    <definedName name="_Key1" localSheetId="25" hidden="1">#REF!</definedName>
    <definedName name="_Key1" localSheetId="26" hidden="1">#REF!</definedName>
    <definedName name="_Key1" localSheetId="27" hidden="1">#REF!</definedName>
    <definedName name="_Key1" localSheetId="0" hidden="1">#REF!</definedName>
    <definedName name="_Key1" localSheetId="1" hidden="1">#REF!</definedName>
    <definedName name="_Key1" hidden="1">#REF!</definedName>
    <definedName name="_Key2" localSheetId="32" hidden="1">#REF!</definedName>
    <definedName name="_Key2" localSheetId="33" hidden="1">#REF!</definedName>
    <definedName name="_Key2" localSheetId="23" hidden="1">#REF!</definedName>
    <definedName name="_Key2" localSheetId="17" hidden="1">#REF!</definedName>
    <definedName name="_Key2" localSheetId="18" hidden="1">#REF!</definedName>
    <definedName name="_Key2" localSheetId="11" hidden="1">#REF!</definedName>
    <definedName name="_Key2" localSheetId="25" hidden="1">#REF!</definedName>
    <definedName name="_Key2" localSheetId="26" hidden="1">#REF!</definedName>
    <definedName name="_Key2" localSheetId="27" hidden="1">#REF!</definedName>
    <definedName name="_Key2" localSheetId="0" hidden="1">#REF!</definedName>
    <definedName name="_Key2" localSheetId="1" hidden="1">#REF!</definedName>
    <definedName name="_Key2" hidden="1">#REF!</definedName>
    <definedName name="_Mar04" localSheetId="3">[4]BS!$T$7:$T$3582</definedName>
    <definedName name="_Mar04">[5]BS!$T$7:$T$3582</definedName>
    <definedName name="_Mar05" localSheetId="25">#REF!</definedName>
    <definedName name="_Mar05" localSheetId="26">#REF!</definedName>
    <definedName name="_Mar05" localSheetId="0">#REF!</definedName>
    <definedName name="_Mar05" localSheetId="3">#REF!</definedName>
    <definedName name="_Mar05">#REF!</definedName>
    <definedName name="_Mar17">[21]BS!$T$8:$T$2552</definedName>
    <definedName name="_May04" localSheetId="3">[4]BS!$V$7:$V$3582</definedName>
    <definedName name="_May04">[5]BS!$V$7:$V$3582</definedName>
    <definedName name="_May05" localSheetId="25">#REF!</definedName>
    <definedName name="_May05" localSheetId="26">#REF!</definedName>
    <definedName name="_May05" localSheetId="0">#REF!</definedName>
    <definedName name="_May05" localSheetId="3">#REF!</definedName>
    <definedName name="_May05">#REF!</definedName>
    <definedName name="_May09" xml:space="preserve"> [7]BS!$V$7:$V$1726</definedName>
    <definedName name="_May16">[21]BS!$J$8:$J$2551</definedName>
    <definedName name="_May17">[21]BS!$V$8:$V$2552</definedName>
    <definedName name="_MEN2" localSheetId="25">[1]Jan!#REF!</definedName>
    <definedName name="_MEN2" localSheetId="26">[1]Jan!#REF!</definedName>
    <definedName name="_MEN2" localSheetId="0">[1]Jan!#REF!</definedName>
    <definedName name="_MEN2" localSheetId="3">[1]Jan!#REF!</definedName>
    <definedName name="_MEN2">[1]Jan!#REF!</definedName>
    <definedName name="_MEN3" localSheetId="25">[1]Jan!#REF!</definedName>
    <definedName name="_MEN3" localSheetId="26">[1]Jan!#REF!</definedName>
    <definedName name="_MEN3" localSheetId="0">[1]Jan!#REF!</definedName>
    <definedName name="_MEN3" localSheetId="3">[1]Jan!#REF!</definedName>
    <definedName name="_MEN3">[1]Jan!#REF!</definedName>
    <definedName name="_mwh2" localSheetId="25">#REF!</definedName>
    <definedName name="_mwh2" localSheetId="26">#REF!</definedName>
    <definedName name="_mwh2" localSheetId="0">#REF!</definedName>
    <definedName name="_mwh2" localSheetId="3">#REF!</definedName>
    <definedName name="_mwh2">#REF!</definedName>
    <definedName name="_new1" localSheetId="32" hidden="1">{#N/A,#N/A,FALSE,"Summ";#N/A,#N/A,FALSE,"General"}</definedName>
    <definedName name="_new1" localSheetId="30" hidden="1">{#N/A,#N/A,FALSE,"Summ";#N/A,#N/A,FALSE,"General"}</definedName>
    <definedName name="_new1" localSheetId="33" hidden="1">{#N/A,#N/A,FALSE,"Summ";#N/A,#N/A,FALSE,"General"}</definedName>
    <definedName name="_new1" localSheetId="22" hidden="1">{#N/A,#N/A,FALSE,"Summ";#N/A,#N/A,FALSE,"General"}</definedName>
    <definedName name="_new1" localSheetId="23" hidden="1">{#N/A,#N/A,FALSE,"Summ";#N/A,#N/A,FALSE,"General"}</definedName>
    <definedName name="_new1" localSheetId="20" hidden="1">{#N/A,#N/A,FALSE,"Summ";#N/A,#N/A,FALSE,"General"}</definedName>
    <definedName name="_new1" localSheetId="17" hidden="1">{#N/A,#N/A,FALSE,"Summ";#N/A,#N/A,FALSE,"General"}</definedName>
    <definedName name="_new1" localSheetId="18" hidden="1">{#N/A,#N/A,FALSE,"Summ";#N/A,#N/A,FALSE,"General"}</definedName>
    <definedName name="_new1" localSheetId="11" hidden="1">{#N/A,#N/A,FALSE,"Summ";#N/A,#N/A,FALSE,"General"}</definedName>
    <definedName name="_new1" localSheetId="2" hidden="1">{#N/A,#N/A,FALSE,"Summ";#N/A,#N/A,FALSE,"General"}</definedName>
    <definedName name="_new1" localSheetId="27" hidden="1">{#N/A,#N/A,FALSE,"Summ";#N/A,#N/A,FALSE,"General"}</definedName>
    <definedName name="_new1" localSheetId="3" hidden="1">{#N/A,#N/A,FALSE,"Summ";#N/A,#N/A,FALSE,"General"}</definedName>
    <definedName name="_new1" localSheetId="1" hidden="1">{#N/A,#N/A,FALSE,"Summ";#N/A,#N/A,FALSE,"General"}</definedName>
    <definedName name="_new1" hidden="1">{#N/A,#N/A,FALSE,"Summ";#N/A,#N/A,FALSE,"General"}</definedName>
    <definedName name="_Nov03">[9]BS!$S$7:$S$3582</definedName>
    <definedName name="_Nov04" localSheetId="3">[4]BS!$AB$7:$AB$3582</definedName>
    <definedName name="_Nov04">[5]BS!$AB$7:$AB$3582</definedName>
    <definedName name="_Nov05" localSheetId="25">#REF!</definedName>
    <definedName name="_Nov05" localSheetId="26">#REF!</definedName>
    <definedName name="_Nov05" localSheetId="0">#REF!</definedName>
    <definedName name="_Nov05" localSheetId="3">#REF!</definedName>
    <definedName name="_Nov05">#REF!</definedName>
    <definedName name="_Nov16">[21]BS!$P$8:$P$2556</definedName>
    <definedName name="_Oct03">[9]BS!$R$7:$R$3582</definedName>
    <definedName name="_Oct04" localSheetId="3">[4]BS!$AA$7:$AA$3582</definedName>
    <definedName name="_Oct04">[5]BS!$AA$7:$AA$3582</definedName>
    <definedName name="_Oct05" localSheetId="25">#REF!</definedName>
    <definedName name="_Oct05" localSheetId="26">#REF!</definedName>
    <definedName name="_Oct05" localSheetId="0">#REF!</definedName>
    <definedName name="_Oct05" localSheetId="3">#REF!</definedName>
    <definedName name="_Oct05">#REF!</definedName>
    <definedName name="_Oct09" xml:space="preserve"> [7]BS!$AA$7:$AA$1726</definedName>
    <definedName name="_Oct16">[21]BS!$O$8:$O$2553</definedName>
    <definedName name="_Oct17">[21]BS!$AA$8:$AA$2552</definedName>
    <definedName name="_OM1" localSheetId="30" hidden="1">{#N/A,#N/A,FALSE,"Summary";#N/A,#N/A,FALSE,"SmPlants";#N/A,#N/A,FALSE,"Utah";#N/A,#N/A,FALSE,"Idaho";#N/A,#N/A,FALSE,"Lewis River";#N/A,#N/A,FALSE,"NrthUmpq";#N/A,#N/A,FALSE,"KlamRog"}</definedName>
    <definedName name="_OM1" localSheetId="22" hidden="1">{#N/A,#N/A,FALSE,"Summary";#N/A,#N/A,FALSE,"SmPlants";#N/A,#N/A,FALSE,"Utah";#N/A,#N/A,FALSE,"Idaho";#N/A,#N/A,FALSE,"Lewis River";#N/A,#N/A,FALSE,"NrthUmpq";#N/A,#N/A,FALSE,"KlamRog"}</definedName>
    <definedName name="_OM1" localSheetId="20" hidden="1">{#N/A,#N/A,FALSE,"Summary";#N/A,#N/A,FALSE,"SmPlants";#N/A,#N/A,FALSE,"Utah";#N/A,#N/A,FALSE,"Idaho";#N/A,#N/A,FALSE,"Lewis River";#N/A,#N/A,FALSE,"NrthUmpq";#N/A,#N/A,FALSE,"KlamRog"}</definedName>
    <definedName name="_OM1" localSheetId="11" hidden="1">{#N/A,#N/A,FALSE,"Summary";#N/A,#N/A,FALSE,"SmPlants";#N/A,#N/A,FALSE,"Utah";#N/A,#N/A,FALSE,"Idaho";#N/A,#N/A,FALSE,"Lewis River";#N/A,#N/A,FALSE,"NrthUmpq";#N/A,#N/A,FALSE,"KlamRog"}</definedName>
    <definedName name="_OM1" localSheetId="2" hidden="1">{#N/A,#N/A,FALSE,"Summary";#N/A,#N/A,FALSE,"SmPlants";#N/A,#N/A,FALSE,"Utah";#N/A,#N/A,FALSE,"Idaho";#N/A,#N/A,FALSE,"Lewis River";#N/A,#N/A,FALSE,"NrthUmpq";#N/A,#N/A,FALSE,"KlamRog"}</definedName>
    <definedName name="_OM1" localSheetId="3" hidden="1">{#N/A,#N/A,FALSE,"Summary";#N/A,#N/A,FALSE,"SmPlants";#N/A,#N/A,FALSE,"Utah";#N/A,#N/A,FALSE,"Idaho";#N/A,#N/A,FALSE,"Lewis River";#N/A,#N/A,FALSE,"NrthUmpq";#N/A,#N/A,FALSE,"KlamRog"}</definedName>
    <definedName name="_OM1" hidden="1">{#N/A,#N/A,FALSE,"Summary";#N/A,#N/A,FALSE,"SmPlants";#N/A,#N/A,FALSE,"Utah";#N/A,#N/A,FALSE,"Idaho";#N/A,#N/A,FALSE,"Lewis River";#N/A,#N/A,FALSE,"NrthUmpq";#N/A,#N/A,FALSE,"KlamRog"}</definedName>
    <definedName name="_Order1" hidden="1">255</definedName>
    <definedName name="_Order2" hidden="1">255</definedName>
    <definedName name="_P" localSheetId="25">#REF!</definedName>
    <definedName name="_P" localSheetId="26">#REF!</definedName>
    <definedName name="_P" localSheetId="0">#REF!</definedName>
    <definedName name="_P" localSheetId="3">#REF!</definedName>
    <definedName name="_P">#REF!</definedName>
    <definedName name="_P_RD" localSheetId="25">#REF!</definedName>
    <definedName name="_P_RD" localSheetId="26">#REF!</definedName>
    <definedName name="_P_RD" localSheetId="0">#REF!</definedName>
    <definedName name="_P_RD" localSheetId="3">#REF!</definedName>
    <definedName name="_P_RD">#REF!</definedName>
    <definedName name="_Parse_In" localSheetId="32" hidden="1">#REF!</definedName>
    <definedName name="_Parse_In" localSheetId="33" hidden="1">#REF!</definedName>
    <definedName name="_Parse_In" localSheetId="23" hidden="1">#REF!</definedName>
    <definedName name="_Parse_In" localSheetId="17" hidden="1">#REF!</definedName>
    <definedName name="_Parse_In" localSheetId="18" hidden="1">#REF!</definedName>
    <definedName name="_Parse_In" localSheetId="11" hidden="1">#REF!</definedName>
    <definedName name="_Parse_In" localSheetId="25" hidden="1">#REF!</definedName>
    <definedName name="_Parse_In" localSheetId="26" hidden="1">#REF!</definedName>
    <definedName name="_Parse_In" localSheetId="27" hidden="1">#REF!</definedName>
    <definedName name="_Parse_In" localSheetId="0" hidden="1">#REF!</definedName>
    <definedName name="_Parse_In" localSheetId="1" hidden="1">#REF!</definedName>
    <definedName name="_Parse_In" hidden="1">#REF!</definedName>
    <definedName name="_PC1">[11]CLASSIFIERS!$A$7:$IV$7</definedName>
    <definedName name="_PC2">[11]CLASSIFIERS!$A$10:$IV$10</definedName>
    <definedName name="_PC3">[11]CLASSIFIERS!$A$12:$IV$12</definedName>
    <definedName name="_PC4">[11]CLASSIFIERS!$A$13:$IV$13</definedName>
    <definedName name="_PRINT_23_36" localSheetId="25">#REF!</definedName>
    <definedName name="_PRINT_23_36" localSheetId="26">#REF!</definedName>
    <definedName name="_PRINT_23_36" localSheetId="0">#REF!</definedName>
    <definedName name="_PRINT_23_36" localSheetId="3">#REF!</definedName>
    <definedName name="_PRINT_23_36">#REF!</definedName>
    <definedName name="_PRINT_85_58" localSheetId="25">#REF!</definedName>
    <definedName name="_PRINT_85_58" localSheetId="26">#REF!</definedName>
    <definedName name="_PRINT_85_58" localSheetId="0">#REF!</definedName>
    <definedName name="_PRINT_85_58" localSheetId="3">#REF!</definedName>
    <definedName name="_PRINT_85_58">#REF!</definedName>
    <definedName name="_RATE_DESIGN" localSheetId="25">#REF!</definedName>
    <definedName name="_RATE_DESIGN" localSheetId="26">#REF!</definedName>
    <definedName name="_RATE_DESIGN" localSheetId="0">#REF!</definedName>
    <definedName name="_RATE_DESIGN" localSheetId="3">#REF!</definedName>
    <definedName name="_RATE_DESIGN">#REF!</definedName>
    <definedName name="_Regression_Int" hidden="1">1</definedName>
    <definedName name="_Regression_Out" localSheetId="11" hidden="1">#REF!</definedName>
    <definedName name="_Regression_Out" localSheetId="25" hidden="1">#REF!</definedName>
    <definedName name="_Regression_Out" localSheetId="26" hidden="1">#REF!</definedName>
    <definedName name="_Regression_Out" localSheetId="0" hidden="1">#REF!</definedName>
    <definedName name="_Regression_Out" hidden="1">#REF!</definedName>
    <definedName name="_Regression_X" localSheetId="11" hidden="1">#REF!</definedName>
    <definedName name="_Regression_X" localSheetId="25" hidden="1">#REF!</definedName>
    <definedName name="_Regression_X" localSheetId="26" hidden="1">#REF!</definedName>
    <definedName name="_Regression_X" localSheetId="0" hidden="1">#REF!</definedName>
    <definedName name="_Regression_X" hidden="1">#REF!</definedName>
    <definedName name="_Regression_Y" localSheetId="11" hidden="1">#REF!</definedName>
    <definedName name="_Regression_Y" localSheetId="25" hidden="1">#REF!</definedName>
    <definedName name="_Regression_Y" localSheetId="26" hidden="1">#REF!</definedName>
    <definedName name="_Regression_Y" localSheetId="0" hidden="1">#REF!</definedName>
    <definedName name="_Regression_Y" hidden="1">#REF!</definedName>
    <definedName name="_RES" localSheetId="25">#REF!</definedName>
    <definedName name="_RES" localSheetId="26">#REF!</definedName>
    <definedName name="_RES" localSheetId="0">#REF!</definedName>
    <definedName name="_RES">#REF!</definedName>
    <definedName name="_RES2005" localSheetId="25">#REF!</definedName>
    <definedName name="_RES2005" localSheetId="26">#REF!</definedName>
    <definedName name="_RES2005" localSheetId="0">#REF!</definedName>
    <definedName name="_RES2005">#REF!</definedName>
    <definedName name="_SEC24">[11]EXTERNAL!$A$112:$IV$114</definedName>
    <definedName name="_Sep03">[26]BS!$AB$7:$AB$3420</definedName>
    <definedName name="_Sep04" localSheetId="3">[4]BS!$Z$7:$Z$3582</definedName>
    <definedName name="_Sep04">[5]BS!$Z$7:$Z$3582</definedName>
    <definedName name="_Sep05" localSheetId="25">#REF!</definedName>
    <definedName name="_Sep05" localSheetId="26">#REF!</definedName>
    <definedName name="_Sep05" localSheetId="0">#REF!</definedName>
    <definedName name="_Sep05" localSheetId="3">#REF!</definedName>
    <definedName name="_Sep05">#REF!</definedName>
    <definedName name="_Sept16">[21]BS!$N$8:$N$2556</definedName>
    <definedName name="_Sept17">[21]BS!$Z$8:$Z$2552</definedName>
    <definedName name="_six6" localSheetId="32" hidden="1">{#N/A,#N/A,FALSE,"CRPT";#N/A,#N/A,FALSE,"TREND";#N/A,#N/A,FALSE,"%Curve"}</definedName>
    <definedName name="_six6" localSheetId="30" hidden="1">{#N/A,#N/A,FALSE,"CRPT";#N/A,#N/A,FALSE,"TREND";#N/A,#N/A,FALSE,"%Curve"}</definedName>
    <definedName name="_six6" localSheetId="33" hidden="1">{#N/A,#N/A,FALSE,"CRPT";#N/A,#N/A,FALSE,"TREND";#N/A,#N/A,FALSE,"%Curve"}</definedName>
    <definedName name="_six6" localSheetId="22" hidden="1">{#N/A,#N/A,FALSE,"CRPT";#N/A,#N/A,FALSE,"TREND";#N/A,#N/A,FALSE,"%Curve"}</definedName>
    <definedName name="_six6" localSheetId="23" hidden="1">{#N/A,#N/A,FALSE,"CRPT";#N/A,#N/A,FALSE,"TREND";#N/A,#N/A,FALSE,"%Curve"}</definedName>
    <definedName name="_six6" localSheetId="20" hidden="1">{#N/A,#N/A,FALSE,"CRPT";#N/A,#N/A,FALSE,"TREND";#N/A,#N/A,FALSE,"%Curve"}</definedName>
    <definedName name="_six6" localSheetId="17" hidden="1">{#N/A,#N/A,FALSE,"CRPT";#N/A,#N/A,FALSE,"TREND";#N/A,#N/A,FALSE,"%Curve"}</definedName>
    <definedName name="_six6" localSheetId="18" hidden="1">{#N/A,#N/A,FALSE,"CRPT";#N/A,#N/A,FALSE,"TREND";#N/A,#N/A,FALSE,"%Curve"}</definedName>
    <definedName name="_six6" localSheetId="11" hidden="1">{#N/A,#N/A,FALSE,"CRPT";#N/A,#N/A,FALSE,"TREND";#N/A,#N/A,FALSE,"%Curve"}</definedName>
    <definedName name="_six6" localSheetId="2" hidden="1">{#N/A,#N/A,FALSE,"CRPT";#N/A,#N/A,FALSE,"TREND";#N/A,#N/A,FALSE,"%Curve"}</definedName>
    <definedName name="_six6" localSheetId="27" hidden="1">{#N/A,#N/A,FALSE,"CRPT";#N/A,#N/A,FALSE,"TREND";#N/A,#N/A,FALSE,"%Curve"}</definedName>
    <definedName name="_six6" localSheetId="3" hidden="1">{#N/A,#N/A,FALSE,"CRPT";#N/A,#N/A,FALSE,"TREND";#N/A,#N/A,FALSE,"%Curve"}</definedName>
    <definedName name="_six6" localSheetId="1" hidden="1">{#N/A,#N/A,FALSE,"CRPT";#N/A,#N/A,FALSE,"TREND";#N/A,#N/A,FALSE,"%Curve"}</definedName>
    <definedName name="_six6" hidden="1">{#N/A,#N/A,FALSE,"CRPT";#N/A,#N/A,FALSE,"TREND";#N/A,#N/A,FALSE,"%Curve"}</definedName>
    <definedName name="_Sort" localSheetId="32" hidden="1">#REF!</definedName>
    <definedName name="_Sort" localSheetId="33" hidden="1">#REF!</definedName>
    <definedName name="_Sort" localSheetId="23" hidden="1">#REF!</definedName>
    <definedName name="_Sort" localSheetId="17" hidden="1">#REF!</definedName>
    <definedName name="_Sort" localSheetId="18" hidden="1">#REF!</definedName>
    <definedName name="_Sort" localSheetId="11" hidden="1">#REF!</definedName>
    <definedName name="_Sort" localSheetId="2" hidden="1">#REF!</definedName>
    <definedName name="_Sort" localSheetId="25" hidden="1">#REF!</definedName>
    <definedName name="_Sort" localSheetId="26" hidden="1">#REF!</definedName>
    <definedName name="_Sort" localSheetId="27" hidden="1">#REF!</definedName>
    <definedName name="_Sort" localSheetId="0" hidden="1">#REF!</definedName>
    <definedName name="_Sort" localSheetId="1" hidden="1">#REF!</definedName>
    <definedName name="_Sort" hidden="1">#REF!</definedName>
    <definedName name="_Table2_Out" localSheetId="11" hidden="1">#REF!</definedName>
    <definedName name="_Table2_Out" localSheetId="25" hidden="1">#REF!</definedName>
    <definedName name="_Table2_Out" localSheetId="26" hidden="1">#REF!</definedName>
    <definedName name="_Table2_Out" localSheetId="0" hidden="1">#REF!</definedName>
    <definedName name="_Table2_Out" hidden="1">#REF!</definedName>
    <definedName name="_Testyear" localSheetId="3">'[27]KJB-6,13 Cmn Adj'!$B$7</definedName>
    <definedName name="_Testyear">'[28]KJB-6,13 Cmn Adj'!$B$7</definedName>
    <definedName name="_TOP1" localSheetId="25">[1]Jan!#REF!</definedName>
    <definedName name="_TOP1" localSheetId="26">[1]Jan!#REF!</definedName>
    <definedName name="_TOP1" localSheetId="0">[1]Jan!#REF!</definedName>
    <definedName name="_TOP1" localSheetId="3">[1]Jan!#REF!</definedName>
    <definedName name="_TOP1">[1]Jan!#REF!</definedName>
    <definedName name="_wr1" localSheetId="30" hidden="1">{"Output-3Column",#N/A,FALSE,"Output"}</definedName>
    <definedName name="_wr1" localSheetId="22" hidden="1">{"Output-3Column",#N/A,FALSE,"Output"}</definedName>
    <definedName name="_wr1" localSheetId="20" hidden="1">{"Output-3Column",#N/A,FALSE,"Output"}</definedName>
    <definedName name="_wr1" localSheetId="11" hidden="1">{"Output-3Column",#N/A,FALSE,"Output"}</definedName>
    <definedName name="_wr1" localSheetId="2" hidden="1">{"Output-3Column",#N/A,FALSE,"Output"}</definedName>
    <definedName name="_wr1" localSheetId="3" hidden="1">{"Output-3Column",#N/A,FALSE,"Output"}</definedName>
    <definedName name="_wr1" hidden="1">{"Output-3Column",#N/A,FALSE,"Output"}</definedName>
    <definedName name="_wrn1" localSheetId="30" hidden="1">{"Inflation-BaseYear",#N/A,FALSE,"Inputs"}</definedName>
    <definedName name="_wrn1" localSheetId="22" hidden="1">{"Inflation-BaseYear",#N/A,FALSE,"Inputs"}</definedName>
    <definedName name="_wrn1" localSheetId="20" hidden="1">{"Inflation-BaseYear",#N/A,FALSE,"Inputs"}</definedName>
    <definedName name="_wrn1" localSheetId="11" hidden="1">{"Inflation-BaseYear",#N/A,FALSE,"Inputs"}</definedName>
    <definedName name="_wrn1" localSheetId="2" hidden="1">{"Inflation-BaseYear",#N/A,FALSE,"Inputs"}</definedName>
    <definedName name="_wrn1" localSheetId="3" hidden="1">{"Inflation-BaseYear",#N/A,FALSE,"Inputs"}</definedName>
    <definedName name="_wrn1" hidden="1">{"Inflation-BaseYear",#N/A,FALSE,"Inputs"}</definedName>
    <definedName name="_www1" localSheetId="32" hidden="1">{#N/A,#N/A,FALSE,"schA"}</definedName>
    <definedName name="_www1" localSheetId="30" hidden="1">{#N/A,#N/A,FALSE,"schA"}</definedName>
    <definedName name="_www1" localSheetId="33" hidden="1">{#N/A,#N/A,FALSE,"schA"}</definedName>
    <definedName name="_www1" localSheetId="22" hidden="1">{#N/A,#N/A,FALSE,"schA"}</definedName>
    <definedName name="_www1" localSheetId="23" hidden="1">{#N/A,#N/A,FALSE,"schA"}</definedName>
    <definedName name="_www1" localSheetId="20" hidden="1">{#N/A,#N/A,FALSE,"schA"}</definedName>
    <definedName name="_www1" localSheetId="17" hidden="1">{#N/A,#N/A,FALSE,"schA"}</definedName>
    <definedName name="_www1" localSheetId="18" hidden="1">{#N/A,#N/A,FALSE,"schA"}</definedName>
    <definedName name="_www1" localSheetId="11" hidden="1">{#N/A,#N/A,FALSE,"schA"}</definedName>
    <definedName name="_www1" localSheetId="2" hidden="1">{#N/A,#N/A,FALSE,"schA"}</definedName>
    <definedName name="_www1" localSheetId="27" hidden="1">{#N/A,#N/A,FALSE,"schA"}</definedName>
    <definedName name="_www1" localSheetId="3" hidden="1">{#N/A,#N/A,FALSE,"schA"}</definedName>
    <definedName name="_www1" localSheetId="1" hidden="1">{#N/A,#N/A,FALSE,"schA"}</definedName>
    <definedName name="_www1" hidden="1">{#N/A,#N/A,FALSE,"schA"}</definedName>
    <definedName name="a" localSheetId="32">[29]model!$A$6</definedName>
    <definedName name="a" localSheetId="30" hidden="1">{"Print_Detail",#N/A,FALSE,"Redemption_Maturity Extract"}</definedName>
    <definedName name="a" localSheetId="22" hidden="1">{"Print_Detail",#N/A,FALSE,"Redemption_Maturity Extract"}</definedName>
    <definedName name="a" localSheetId="20" hidden="1">{"Print_Detail",#N/A,FALSE,"Redemption_Maturity Extract"}</definedName>
    <definedName name="a" localSheetId="17" hidden="1">{#N/A,#N/A,FALSE,"Coversheet";#N/A,#N/A,FALSE,"QA"}</definedName>
    <definedName name="a" localSheetId="18" hidden="1">{#N/A,#N/A,FALSE,"Coversheet";#N/A,#N/A,FALSE,"QA"}</definedName>
    <definedName name="a" localSheetId="11" hidden="1">{"Print_Detail",#N/A,FALSE,"Redemption_Maturity Extract"}</definedName>
    <definedName name="a" localSheetId="2" hidden="1">{"Print_Detail",#N/A,FALSE,"Redemption_Maturity Extract"}</definedName>
    <definedName name="a" localSheetId="3" hidden="1">{"Print_Detail",#N/A,FALSE,"Redemption_Maturity Extract"}</definedName>
    <definedName name="a" hidden="1">{"Print_Detail",#N/A,FALSE,"Redemption_Maturity Extract"}</definedName>
    <definedName name="aaa" localSheetId="3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3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3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2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2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2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2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localSheetId="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AAAAAAAAAAAAAA" localSheetId="32" hidden="1">{#N/A,#N/A,FALSE,"Coversheet";#N/A,#N/A,FALSE,"QA"}</definedName>
    <definedName name="AAAAAAAAAAAAAA" localSheetId="30" hidden="1">{#N/A,#N/A,FALSE,"Coversheet";#N/A,#N/A,FALSE,"QA"}</definedName>
    <definedName name="AAAAAAAAAAAAAA" localSheetId="33" hidden="1">{#N/A,#N/A,FALSE,"Coversheet";#N/A,#N/A,FALSE,"QA"}</definedName>
    <definedName name="AAAAAAAAAAAAAA" localSheetId="22" hidden="1">{#N/A,#N/A,FALSE,"Coversheet";#N/A,#N/A,FALSE,"QA"}</definedName>
    <definedName name="AAAAAAAAAAAAAA" localSheetId="23" hidden="1">{#N/A,#N/A,FALSE,"Coversheet";#N/A,#N/A,FALSE,"QA"}</definedName>
    <definedName name="AAAAAAAAAAAAAA" localSheetId="20" hidden="1">{#N/A,#N/A,FALSE,"Coversheet";#N/A,#N/A,FALSE,"QA"}</definedName>
    <definedName name="AAAAAAAAAAAAAA" localSheetId="17" hidden="1">{#N/A,#N/A,FALSE,"Coversheet";#N/A,#N/A,FALSE,"QA"}</definedName>
    <definedName name="AAAAAAAAAAAAAA" localSheetId="18" hidden="1">{#N/A,#N/A,FALSE,"Coversheet";#N/A,#N/A,FALSE,"QA"}</definedName>
    <definedName name="AAAAAAAAAAAAAA" localSheetId="11" hidden="1">{#N/A,#N/A,FALSE,"Coversheet";#N/A,#N/A,FALSE,"QA"}</definedName>
    <definedName name="AAAAAAAAAAAAAA" localSheetId="2" hidden="1">{#N/A,#N/A,FALSE,"Coversheet";#N/A,#N/A,FALSE,"QA"}</definedName>
    <definedName name="AAAAAAAAAAAAAA" localSheetId="27" hidden="1">{#N/A,#N/A,FALSE,"Coversheet";#N/A,#N/A,FALSE,"QA"}</definedName>
    <definedName name="AAAAAAAAAAAAAA" localSheetId="3" hidden="1">{#N/A,#N/A,FALSE,"Coversheet";#N/A,#N/A,FALSE,"QA"}</definedName>
    <definedName name="AAAAAAAAAAAAAA" localSheetId="1" hidden="1">{#N/A,#N/A,FALSE,"Coversheet";#N/A,#N/A,FALSE,"QA"}</definedName>
    <definedName name="AAAAAAAAAAAAAA" hidden="1">{#N/A,#N/A,FALSE,"Coversheet";#N/A,#N/A,FALSE,"QA"}</definedName>
    <definedName name="Access_Button1" hidden="1">"Headcount_Workbook_Schedules_List"</definedName>
    <definedName name="AccessCode" hidden="1">""""</definedName>
    <definedName name="AccessDatabase" localSheetId="32">"I:\COMTREL\FINICLE\TradeSummary.mdb"</definedName>
    <definedName name="AccessDatabase" localSheetId="12">"I:\COMTREL\FINICLE\TradeSummary.mdb"</definedName>
    <definedName name="AccessDatabase" localSheetId="13">"I:\COMTREL\FINICLE\TradeSummary.mdb"</definedName>
    <definedName name="AccessDatabase" localSheetId="25">"I:\COMTREL\FINICLE\TradeSummary.mdb"</definedName>
    <definedName name="AccessDatabase" localSheetId="26">"I:\COMTREL\FINICLE\TradeSummary.mdb"</definedName>
    <definedName name="AccessDatabase" hidden="1">"C:\ncux\bud\rms_inv.mdb"</definedName>
    <definedName name="accrual" localSheetId="25">[30]Sheet2!#REF!</definedName>
    <definedName name="accrual" localSheetId="26">[30]Sheet2!#REF!</definedName>
    <definedName name="accrual" localSheetId="0">[30]Sheet2!#REF!</definedName>
    <definedName name="accrual" localSheetId="3">[30]Sheet2!#REF!</definedName>
    <definedName name="accrual">[30]Sheet2!#REF!</definedName>
    <definedName name="accrual2" localSheetId="25">[30]Sheet2!#REF!</definedName>
    <definedName name="accrual2" localSheetId="26">[30]Sheet2!#REF!</definedName>
    <definedName name="accrual2" localSheetId="0">[30]Sheet2!#REF!</definedName>
    <definedName name="accrual2" localSheetId="3">[30]Sheet2!#REF!</definedName>
    <definedName name="accrual2">[30]Sheet2!#REF!</definedName>
    <definedName name="accrual3" localSheetId="25">[30]Sheet2!#REF!</definedName>
    <definedName name="accrual3" localSheetId="26">[30]Sheet2!#REF!</definedName>
    <definedName name="accrual3" localSheetId="0">[30]Sheet2!#REF!</definedName>
    <definedName name="accrual3" localSheetId="3">[30]Sheet2!#REF!</definedName>
    <definedName name="accrual3">[30]Sheet2!#REF!</definedName>
    <definedName name="Acct108364" localSheetId="25">'[31]Func Study'!#REF!</definedName>
    <definedName name="Acct108364" localSheetId="26">'[31]Func Study'!#REF!</definedName>
    <definedName name="Acct108364" localSheetId="0">'[31]Func Study'!#REF!</definedName>
    <definedName name="Acct108364" localSheetId="3">'[31]Func Study'!#REF!</definedName>
    <definedName name="Acct108364">'[31]Func Study'!#REF!</definedName>
    <definedName name="Acct108364S" localSheetId="25">'[31]Func Study'!#REF!</definedName>
    <definedName name="Acct108364S" localSheetId="26">'[31]Func Study'!#REF!</definedName>
    <definedName name="Acct108364S" localSheetId="0">'[31]Func Study'!#REF!</definedName>
    <definedName name="Acct108364S" localSheetId="3">'[31]Func Study'!#REF!</definedName>
    <definedName name="Acct108364S">'[31]Func Study'!#REF!</definedName>
    <definedName name="Acct228.42TROJD" localSheetId="25">'[32]Func Study'!#REF!</definedName>
    <definedName name="Acct228.42TROJD" localSheetId="26">'[32]Func Study'!#REF!</definedName>
    <definedName name="Acct228.42TROJD" localSheetId="0">'[32]Func Study'!#REF!</definedName>
    <definedName name="Acct228.42TROJD">'[32]Func Study'!#REF!</definedName>
    <definedName name="Acct2281SO">'[33]Func Study'!$H$2190</definedName>
    <definedName name="Acct2283SO">'[33]Func Study'!$H$2198</definedName>
    <definedName name="Acct22842TROJD" localSheetId="25">'[32]Func Study'!#REF!</definedName>
    <definedName name="Acct22842TROJD" localSheetId="26">'[32]Func Study'!#REF!</definedName>
    <definedName name="Acct22842TROJD" localSheetId="0">'[32]Func Study'!#REF!</definedName>
    <definedName name="Acct22842TROJD" localSheetId="3">'[32]Func Study'!#REF!</definedName>
    <definedName name="Acct22842TROJD">'[32]Func Study'!#REF!</definedName>
    <definedName name="Acct228SO">'[33]Func Study'!$H$2194</definedName>
    <definedName name="Acct350">'[33]Func Study'!$H$1628</definedName>
    <definedName name="Acct352">'[33]Func Study'!$H$1635</definedName>
    <definedName name="Acct353">'[33]Func Study'!$H$1641</definedName>
    <definedName name="Acct354">'[33]Func Study'!$H$1647</definedName>
    <definedName name="Acct355">'[33]Func Study'!$H$1654</definedName>
    <definedName name="Acct356">'[33]Func Study'!$H$1660</definedName>
    <definedName name="Acct357">'[33]Func Study'!$H$1666</definedName>
    <definedName name="Acct358">'[33]Func Study'!$H$1672</definedName>
    <definedName name="Acct359">'[33]Func Study'!$H$1678</definedName>
    <definedName name="Acct360">'[33]Func Study'!$H$1698</definedName>
    <definedName name="Acct361">'[33]Func Study'!$H$1704</definedName>
    <definedName name="Acct362">'[33]Func Study'!$H$1710</definedName>
    <definedName name="Acct364">'[33]Func Study'!$H$1717</definedName>
    <definedName name="Acct365">'[33]Func Study'!$H$1724</definedName>
    <definedName name="Acct366">'[33]Func Study'!$H$1731</definedName>
    <definedName name="Acct367">'[33]Func Study'!$H$1738</definedName>
    <definedName name="Acct368">'[33]Func Study'!$H$1744</definedName>
    <definedName name="Acct369">'[33]Func Study'!$H$1751</definedName>
    <definedName name="Acct370">'[33]Func Study'!$H$1762</definedName>
    <definedName name="Acct371">'[33]Func Study'!$H$1769</definedName>
    <definedName name="Acct372">'[33]Func Study'!$H$1776</definedName>
    <definedName name="Acct372A">'[33]Func Study'!$H$1775</definedName>
    <definedName name="Acct372DP">'[33]Func Study'!$H$1773</definedName>
    <definedName name="Acct372DS">'[33]Func Study'!$H$1774</definedName>
    <definedName name="Acct373">'[33]Func Study'!$H$1782</definedName>
    <definedName name="Acct41011" localSheetId="25">'[34]Functional Study'!#REF!</definedName>
    <definedName name="Acct41011" localSheetId="26">'[34]Functional Study'!#REF!</definedName>
    <definedName name="Acct41011" localSheetId="0">'[34]Functional Study'!#REF!</definedName>
    <definedName name="Acct41011" localSheetId="3">'[34]Functional Study'!#REF!</definedName>
    <definedName name="Acct41011">'[34]Functional Study'!#REF!</definedName>
    <definedName name="Acct41011BADDEBT" localSheetId="25">'[34]Functional Study'!#REF!</definedName>
    <definedName name="Acct41011BADDEBT" localSheetId="26">'[34]Functional Study'!#REF!</definedName>
    <definedName name="Acct41011BADDEBT" localSheetId="0">'[34]Functional Study'!#REF!</definedName>
    <definedName name="Acct41011BADDEBT" localSheetId="3">'[34]Functional Study'!#REF!</definedName>
    <definedName name="Acct41011BADDEBT">'[34]Functional Study'!#REF!</definedName>
    <definedName name="Acct41011DITEXP" localSheetId="25">'[34]Functional Study'!#REF!</definedName>
    <definedName name="Acct41011DITEXP" localSheetId="26">'[34]Functional Study'!#REF!</definedName>
    <definedName name="Acct41011DITEXP" localSheetId="0">'[34]Functional Study'!#REF!</definedName>
    <definedName name="Acct41011DITEXP" localSheetId="3">'[34]Functional Study'!#REF!</definedName>
    <definedName name="Acct41011DITEXP">'[34]Functional Study'!#REF!</definedName>
    <definedName name="Acct41011S" localSheetId="25">'[34]Functional Study'!#REF!</definedName>
    <definedName name="Acct41011S" localSheetId="26">'[34]Functional Study'!#REF!</definedName>
    <definedName name="Acct41011S" localSheetId="0">'[34]Functional Study'!#REF!</definedName>
    <definedName name="Acct41011S" localSheetId="3">'[34]Functional Study'!#REF!</definedName>
    <definedName name="Acct41011S">'[34]Functional Study'!#REF!</definedName>
    <definedName name="Acct41011SE" localSheetId="25">'[34]Functional Study'!#REF!</definedName>
    <definedName name="Acct41011SE" localSheetId="26">'[34]Functional Study'!#REF!</definedName>
    <definedName name="Acct41011SE" localSheetId="0">'[34]Functional Study'!#REF!</definedName>
    <definedName name="Acct41011SE">'[34]Functional Study'!#REF!</definedName>
    <definedName name="Acct41011SG1" localSheetId="25">'[34]Functional Study'!#REF!</definedName>
    <definedName name="Acct41011SG1" localSheetId="26">'[34]Functional Study'!#REF!</definedName>
    <definedName name="Acct41011SG1" localSheetId="0">'[34]Functional Study'!#REF!</definedName>
    <definedName name="Acct41011SG1">'[34]Functional Study'!#REF!</definedName>
    <definedName name="Acct41011SG2" localSheetId="25">'[34]Functional Study'!#REF!</definedName>
    <definedName name="Acct41011SG2" localSheetId="26">'[34]Functional Study'!#REF!</definedName>
    <definedName name="Acct41011SG2" localSheetId="0">'[34]Functional Study'!#REF!</definedName>
    <definedName name="Acct41011SG2">'[34]Functional Study'!#REF!</definedName>
    <definedName name="ACCT41011SGCT" localSheetId="25">'[34]Functional Study'!#REF!</definedName>
    <definedName name="ACCT41011SGCT" localSheetId="26">'[34]Functional Study'!#REF!</definedName>
    <definedName name="ACCT41011SGCT" localSheetId="0">'[34]Functional Study'!#REF!</definedName>
    <definedName name="ACCT41011SGCT">'[34]Functional Study'!#REF!</definedName>
    <definedName name="Acct41011SGPP" localSheetId="25">'[34]Functional Study'!#REF!</definedName>
    <definedName name="Acct41011SGPP" localSheetId="26">'[34]Functional Study'!#REF!</definedName>
    <definedName name="Acct41011SGPP" localSheetId="0">'[34]Functional Study'!#REF!</definedName>
    <definedName name="Acct41011SGPP">'[34]Functional Study'!#REF!</definedName>
    <definedName name="Acct41011SNP" localSheetId="25">'[34]Functional Study'!#REF!</definedName>
    <definedName name="Acct41011SNP" localSheetId="26">'[34]Functional Study'!#REF!</definedName>
    <definedName name="Acct41011SNP" localSheetId="0">'[34]Functional Study'!#REF!</definedName>
    <definedName name="Acct41011SNP">'[34]Functional Study'!#REF!</definedName>
    <definedName name="ACCT41011SNPD" localSheetId="25">'[34]Functional Study'!#REF!</definedName>
    <definedName name="ACCT41011SNPD" localSheetId="26">'[34]Functional Study'!#REF!</definedName>
    <definedName name="ACCT41011SNPD" localSheetId="0">'[34]Functional Study'!#REF!</definedName>
    <definedName name="ACCT41011SNPD">'[34]Functional Study'!#REF!</definedName>
    <definedName name="Acct41011SO" localSheetId="25">'[34]Functional Study'!#REF!</definedName>
    <definedName name="Acct41011SO" localSheetId="26">'[34]Functional Study'!#REF!</definedName>
    <definedName name="Acct41011SO" localSheetId="0">'[34]Functional Study'!#REF!</definedName>
    <definedName name="Acct41011SO">'[34]Functional Study'!#REF!</definedName>
    <definedName name="Acct41011TROJP" localSheetId="25">'[34]Functional Study'!#REF!</definedName>
    <definedName name="Acct41011TROJP" localSheetId="26">'[34]Functional Study'!#REF!</definedName>
    <definedName name="Acct41011TROJP" localSheetId="0">'[34]Functional Study'!#REF!</definedName>
    <definedName name="Acct41011TROJP">'[34]Functional Study'!#REF!</definedName>
    <definedName name="Acct41111" localSheetId="25">'[34]Functional Study'!#REF!</definedName>
    <definedName name="Acct41111" localSheetId="26">'[34]Functional Study'!#REF!</definedName>
    <definedName name="Acct41111" localSheetId="0">'[34]Functional Study'!#REF!</definedName>
    <definedName name="Acct41111">'[34]Functional Study'!#REF!</definedName>
    <definedName name="Acct41111BADDEBT" localSheetId="25">'[34]Functional Study'!#REF!</definedName>
    <definedName name="Acct41111BADDEBT" localSheetId="26">'[34]Functional Study'!#REF!</definedName>
    <definedName name="Acct41111BADDEBT" localSheetId="0">'[34]Functional Study'!#REF!</definedName>
    <definedName name="Acct41111BADDEBT">'[34]Functional Study'!#REF!</definedName>
    <definedName name="Acct41111DITEXP" localSheetId="25">'[34]Functional Study'!#REF!</definedName>
    <definedName name="Acct41111DITEXP" localSheetId="26">'[34]Functional Study'!#REF!</definedName>
    <definedName name="Acct41111DITEXP" localSheetId="0">'[34]Functional Study'!#REF!</definedName>
    <definedName name="Acct41111DITEXP">'[34]Functional Study'!#REF!</definedName>
    <definedName name="Acct41111S" localSheetId="25">'[34]Functional Study'!#REF!</definedName>
    <definedName name="Acct41111S" localSheetId="26">'[34]Functional Study'!#REF!</definedName>
    <definedName name="Acct41111S" localSheetId="0">'[34]Functional Study'!#REF!</definedName>
    <definedName name="Acct41111S">'[34]Functional Study'!#REF!</definedName>
    <definedName name="Acct41111SE" localSheetId="25">'[34]Functional Study'!#REF!</definedName>
    <definedName name="Acct41111SE" localSheetId="26">'[34]Functional Study'!#REF!</definedName>
    <definedName name="Acct41111SE" localSheetId="0">'[34]Functional Study'!#REF!</definedName>
    <definedName name="Acct41111SE">'[34]Functional Study'!#REF!</definedName>
    <definedName name="Acct41111SG1" localSheetId="25">'[34]Functional Study'!#REF!</definedName>
    <definedName name="Acct41111SG1" localSheetId="26">'[34]Functional Study'!#REF!</definedName>
    <definedName name="Acct41111SG1" localSheetId="0">'[34]Functional Study'!#REF!</definedName>
    <definedName name="Acct41111SG1">'[34]Functional Study'!#REF!</definedName>
    <definedName name="Acct41111SG2" localSheetId="25">'[34]Functional Study'!#REF!</definedName>
    <definedName name="Acct41111SG2" localSheetId="26">'[34]Functional Study'!#REF!</definedName>
    <definedName name="Acct41111SG2" localSheetId="0">'[34]Functional Study'!#REF!</definedName>
    <definedName name="Acct41111SG2">'[34]Functional Study'!#REF!</definedName>
    <definedName name="Acct41111SG3" localSheetId="25">'[34]Functional Study'!#REF!</definedName>
    <definedName name="Acct41111SG3" localSheetId="26">'[34]Functional Study'!#REF!</definedName>
    <definedName name="Acct41111SG3" localSheetId="0">'[34]Functional Study'!#REF!</definedName>
    <definedName name="Acct41111SG3">'[34]Functional Study'!#REF!</definedName>
    <definedName name="Acct41111SGPP" localSheetId="25">'[34]Functional Study'!#REF!</definedName>
    <definedName name="Acct41111SGPP" localSheetId="26">'[34]Functional Study'!#REF!</definedName>
    <definedName name="Acct41111SGPP" localSheetId="0">'[34]Functional Study'!#REF!</definedName>
    <definedName name="Acct41111SGPP">'[34]Functional Study'!#REF!</definedName>
    <definedName name="Acct41111SNP" localSheetId="25">'[34]Functional Study'!#REF!</definedName>
    <definedName name="Acct41111SNP" localSheetId="26">'[34]Functional Study'!#REF!</definedName>
    <definedName name="Acct41111SNP" localSheetId="0">'[34]Functional Study'!#REF!</definedName>
    <definedName name="Acct41111SNP">'[34]Functional Study'!#REF!</definedName>
    <definedName name="Acct41111SNTP" localSheetId="25">'[34]Functional Study'!#REF!</definedName>
    <definedName name="Acct41111SNTP" localSheetId="26">'[34]Functional Study'!#REF!</definedName>
    <definedName name="Acct41111SNTP" localSheetId="0">'[34]Functional Study'!#REF!</definedName>
    <definedName name="Acct41111SNTP">'[34]Functional Study'!#REF!</definedName>
    <definedName name="Acct41111SO" localSheetId="25">'[34]Functional Study'!#REF!</definedName>
    <definedName name="Acct41111SO" localSheetId="26">'[34]Functional Study'!#REF!</definedName>
    <definedName name="Acct41111SO" localSheetId="0">'[34]Functional Study'!#REF!</definedName>
    <definedName name="Acct41111SO">'[34]Functional Study'!#REF!</definedName>
    <definedName name="Acct41111TROJP" localSheetId="25">'[34]Functional Study'!#REF!</definedName>
    <definedName name="Acct41111TROJP" localSheetId="26">'[34]Functional Study'!#REF!</definedName>
    <definedName name="Acct41111TROJP" localSheetId="0">'[34]Functional Study'!#REF!</definedName>
    <definedName name="Acct41111TROJP">'[34]Functional Study'!#REF!</definedName>
    <definedName name="Acct411BADDEBT" localSheetId="25">'[34]Functional Study'!#REF!</definedName>
    <definedName name="Acct411BADDEBT" localSheetId="26">'[34]Functional Study'!#REF!</definedName>
    <definedName name="Acct411BADDEBT" localSheetId="0">'[34]Functional Study'!#REF!</definedName>
    <definedName name="Acct411BADDEBT">'[34]Functional Study'!#REF!</definedName>
    <definedName name="Acct411DGP" localSheetId="25">'[34]Functional Study'!#REF!</definedName>
    <definedName name="Acct411DGP" localSheetId="26">'[34]Functional Study'!#REF!</definedName>
    <definedName name="Acct411DGP" localSheetId="0">'[34]Functional Study'!#REF!</definedName>
    <definedName name="Acct411DGP">'[34]Functional Study'!#REF!</definedName>
    <definedName name="Acct411DGU" localSheetId="25">'[34]Functional Study'!#REF!</definedName>
    <definedName name="Acct411DGU" localSheetId="26">'[34]Functional Study'!#REF!</definedName>
    <definedName name="Acct411DGU" localSheetId="0">'[34]Functional Study'!#REF!</definedName>
    <definedName name="Acct411DGU">'[34]Functional Study'!#REF!</definedName>
    <definedName name="Acct411DITEXP" localSheetId="25">'[34]Functional Study'!#REF!</definedName>
    <definedName name="Acct411DITEXP" localSheetId="26">'[34]Functional Study'!#REF!</definedName>
    <definedName name="Acct411DITEXP" localSheetId="0">'[34]Functional Study'!#REF!</definedName>
    <definedName name="Acct411DITEXP">'[34]Functional Study'!#REF!</definedName>
    <definedName name="Acct411DNPP" localSheetId="25">'[34]Functional Study'!#REF!</definedName>
    <definedName name="Acct411DNPP" localSheetId="26">'[34]Functional Study'!#REF!</definedName>
    <definedName name="Acct411DNPP" localSheetId="0">'[34]Functional Study'!#REF!</definedName>
    <definedName name="Acct411DNPP">'[34]Functional Study'!#REF!</definedName>
    <definedName name="Acct411DNPTP" localSheetId="25">'[34]Functional Study'!#REF!</definedName>
    <definedName name="Acct411DNPTP" localSheetId="26">'[34]Functional Study'!#REF!</definedName>
    <definedName name="Acct411DNPTP" localSheetId="0">'[34]Functional Study'!#REF!</definedName>
    <definedName name="Acct411DNPTP">'[34]Functional Study'!#REF!</definedName>
    <definedName name="Acct411S" localSheetId="25">'[34]Functional Study'!#REF!</definedName>
    <definedName name="Acct411S" localSheetId="26">'[34]Functional Study'!#REF!</definedName>
    <definedName name="Acct411S" localSheetId="0">'[34]Functional Study'!#REF!</definedName>
    <definedName name="Acct411S">'[34]Functional Study'!#REF!</definedName>
    <definedName name="Acct411SE" localSheetId="25">'[34]Functional Study'!#REF!</definedName>
    <definedName name="Acct411SE" localSheetId="26">'[34]Functional Study'!#REF!</definedName>
    <definedName name="Acct411SE" localSheetId="0">'[34]Functional Study'!#REF!</definedName>
    <definedName name="Acct411SE">'[34]Functional Study'!#REF!</definedName>
    <definedName name="Acct411SG" localSheetId="25">'[34]Functional Study'!#REF!</definedName>
    <definedName name="Acct411SG" localSheetId="26">'[34]Functional Study'!#REF!</definedName>
    <definedName name="Acct411SG" localSheetId="0">'[34]Functional Study'!#REF!</definedName>
    <definedName name="Acct411SG">'[34]Functional Study'!#REF!</definedName>
    <definedName name="Acct411SGPP" localSheetId="25">'[34]Functional Study'!#REF!</definedName>
    <definedName name="Acct411SGPP" localSheetId="26">'[34]Functional Study'!#REF!</definedName>
    <definedName name="Acct411SGPP" localSheetId="0">'[34]Functional Study'!#REF!</definedName>
    <definedName name="Acct411SGPP">'[34]Functional Study'!#REF!</definedName>
    <definedName name="Acct411SO" localSheetId="25">'[34]Functional Study'!#REF!</definedName>
    <definedName name="Acct411SO" localSheetId="26">'[34]Functional Study'!#REF!</definedName>
    <definedName name="Acct411SO" localSheetId="0">'[34]Functional Study'!#REF!</definedName>
    <definedName name="Acct411SO">'[34]Functional Study'!#REF!</definedName>
    <definedName name="Acct411TROJP" localSheetId="25">'[34]Functional Study'!#REF!</definedName>
    <definedName name="Acct411TROJP" localSheetId="26">'[34]Functional Study'!#REF!</definedName>
    <definedName name="Acct411TROJP" localSheetId="0">'[34]Functional Study'!#REF!</definedName>
    <definedName name="Acct411TROJP">'[34]Functional Study'!#REF!</definedName>
    <definedName name="Acct447DGU" localSheetId="25">'[32]Func Study'!#REF!</definedName>
    <definedName name="Acct447DGU" localSheetId="26">'[32]Func Study'!#REF!</definedName>
    <definedName name="Acct447DGU" localSheetId="0">'[32]Func Study'!#REF!</definedName>
    <definedName name="Acct447DGU">'[32]Func Study'!#REF!</definedName>
    <definedName name="Acct448S">'[33]Func Study'!$H$274</definedName>
    <definedName name="Acct450S">'[33]Func Study'!$H$302</definedName>
    <definedName name="Acct451S">'[33]Func Study'!$H$307</definedName>
    <definedName name="Acct454S">'[33]Func Study'!$H$318</definedName>
    <definedName name="Acct456S">'[33]Func Study'!$H$325</definedName>
    <definedName name="Acct510" localSheetId="25">'[33]Func Study'!#REF!</definedName>
    <definedName name="Acct510" localSheetId="26">'[33]Func Study'!#REF!</definedName>
    <definedName name="Acct510" localSheetId="0">'[33]Func Study'!#REF!</definedName>
    <definedName name="Acct510" localSheetId="3">'[33]Func Study'!#REF!</definedName>
    <definedName name="Acct510">'[33]Func Study'!#REF!</definedName>
    <definedName name="Acct510DNPPSU" localSheetId="25">'[33]Func Study'!#REF!</definedName>
    <definedName name="Acct510DNPPSU" localSheetId="26">'[33]Func Study'!#REF!</definedName>
    <definedName name="Acct510DNPPSU" localSheetId="0">'[33]Func Study'!#REF!</definedName>
    <definedName name="Acct510DNPPSU" localSheetId="3">'[33]Func Study'!#REF!</definedName>
    <definedName name="Acct510DNPPSU">'[33]Func Study'!#REF!</definedName>
    <definedName name="ACCT510JBG" localSheetId="25">'[33]Func Study'!#REF!</definedName>
    <definedName name="ACCT510JBG" localSheetId="26">'[33]Func Study'!#REF!</definedName>
    <definedName name="ACCT510JBG" localSheetId="0">'[33]Func Study'!#REF!</definedName>
    <definedName name="ACCT510JBG" localSheetId="3">'[33]Func Study'!#REF!</definedName>
    <definedName name="ACCT510JBG">'[33]Func Study'!#REF!</definedName>
    <definedName name="ACCT510SSGCH" localSheetId="25">'[33]Func Study'!#REF!</definedName>
    <definedName name="ACCT510SSGCH" localSheetId="26">'[33]Func Study'!#REF!</definedName>
    <definedName name="ACCT510SSGCH" localSheetId="0">'[33]Func Study'!#REF!</definedName>
    <definedName name="ACCT510SSGCH" localSheetId="3">'[33]Func Study'!#REF!</definedName>
    <definedName name="ACCT510SSGCH">'[33]Func Study'!#REF!</definedName>
    <definedName name="ACCT557CAGE">'[33]Func Study'!$H$683</definedName>
    <definedName name="Acct557CT">'[33]Func Study'!$H$681</definedName>
    <definedName name="Acct580">'[33]Func Study'!$H$791</definedName>
    <definedName name="Acct581">'[33]Func Study'!$H$796</definedName>
    <definedName name="Acct582">'[33]Func Study'!$H$801</definedName>
    <definedName name="Acct583">'[33]Func Study'!$H$806</definedName>
    <definedName name="Acct584">'[33]Func Study'!$H$811</definedName>
    <definedName name="Acct585">'[33]Func Study'!$H$816</definedName>
    <definedName name="Acct586">'[33]Func Study'!$H$821</definedName>
    <definedName name="Acct587">'[33]Func Study'!$H$826</definedName>
    <definedName name="Acct588">'[33]Func Study'!$H$831</definedName>
    <definedName name="Acct589">'[33]Func Study'!$H$836</definedName>
    <definedName name="Acct590">'[33]Func Study'!$H$841</definedName>
    <definedName name="Acct591">'[33]Func Study'!$H$846</definedName>
    <definedName name="Acct592">'[33]Func Study'!$H$851</definedName>
    <definedName name="Acct593">'[33]Func Study'!$H$856</definedName>
    <definedName name="Acct594">'[33]Func Study'!$H$861</definedName>
    <definedName name="Acct595">'[33]Func Study'!$H$866</definedName>
    <definedName name="Acct596">'[33]Func Study'!$H$876</definedName>
    <definedName name="Acct597">'[33]Func Study'!$H$881</definedName>
    <definedName name="Acct598">'[33]Func Study'!$H$886</definedName>
    <definedName name="ACCT904SG" localSheetId="25">'[35]Functional Study'!#REF!</definedName>
    <definedName name="ACCT904SG" localSheetId="26">'[35]Functional Study'!#REF!</definedName>
    <definedName name="ACCT904SG" localSheetId="0">'[35]Functional Study'!#REF!</definedName>
    <definedName name="ACCT904SG" localSheetId="3">'[35]Functional Study'!#REF!</definedName>
    <definedName name="ACCT904SG">'[35]Functional Study'!#REF!</definedName>
    <definedName name="AcctAGA">'[33]Func Study'!$H$296</definedName>
    <definedName name="AcctDFAD" localSheetId="25">'[33]Func Study'!#REF!</definedName>
    <definedName name="AcctDFAD" localSheetId="26">'[33]Func Study'!#REF!</definedName>
    <definedName name="AcctDFAD" localSheetId="0">'[33]Func Study'!#REF!</definedName>
    <definedName name="AcctDFAD" localSheetId="3">'[33]Func Study'!#REF!</definedName>
    <definedName name="AcctDFAD">'[33]Func Study'!#REF!</definedName>
    <definedName name="AcctDFAP" localSheetId="25">'[33]Func Study'!#REF!</definedName>
    <definedName name="AcctDFAP" localSheetId="26">'[33]Func Study'!#REF!</definedName>
    <definedName name="AcctDFAP" localSheetId="0">'[33]Func Study'!#REF!</definedName>
    <definedName name="AcctDFAP" localSheetId="3">'[33]Func Study'!#REF!</definedName>
    <definedName name="AcctDFAP">'[33]Func Study'!#REF!</definedName>
    <definedName name="AcctDFAT" localSheetId="25">'[33]Func Study'!#REF!</definedName>
    <definedName name="AcctDFAT" localSheetId="26">'[33]Func Study'!#REF!</definedName>
    <definedName name="AcctDFAT" localSheetId="0">'[33]Func Study'!#REF!</definedName>
    <definedName name="AcctDFAT" localSheetId="3">'[33]Func Study'!#REF!</definedName>
    <definedName name="AcctDFAT">'[33]Func Study'!#REF!</definedName>
    <definedName name="AcctTable">[36]Variables!$AK$42:$AK$396</definedName>
    <definedName name="AcctTS0">'[33]Func Study'!$H$1686</definedName>
    <definedName name="Acq1Plant">'[37]Acquisition Inputs'!$C$8</definedName>
    <definedName name="Acq2Plant">'[37]Acquisition Inputs'!$C$70</definedName>
    <definedName name="ActualROR">'[32]G+T+D+R+M'!$H$61</definedName>
    <definedName name="ACwvu.allocations." localSheetId="25" hidden="1">#REF!</definedName>
    <definedName name="ACwvu.allocations." localSheetId="26" hidden="1">#REF!</definedName>
    <definedName name="ACwvu.allocations." localSheetId="0" hidden="1">#REF!</definedName>
    <definedName name="ACwvu.allocations." localSheetId="3" hidden="1">#REF!</definedName>
    <definedName name="ACwvu.allocations." hidden="1">#REF!</definedName>
    <definedName name="ACwvu.annual._.hotel." hidden="1">[38]development!$C$5</definedName>
    <definedName name="ACwvu.bottom._.line." localSheetId="25" hidden="1">[38]development!#REF!</definedName>
    <definedName name="ACwvu.bottom._.line." localSheetId="26" hidden="1">[38]development!#REF!</definedName>
    <definedName name="ACwvu.bottom._.line." localSheetId="0" hidden="1">[38]development!#REF!</definedName>
    <definedName name="ACwvu.bottom._.line." localSheetId="3" hidden="1">[38]development!#REF!</definedName>
    <definedName name="ACwvu.bottom._.line." hidden="1">[38]development!#REF!</definedName>
    <definedName name="ACwvu.cash._.flow." localSheetId="11" hidden="1">#REF!</definedName>
    <definedName name="ACwvu.cash._.flow." localSheetId="2" hidden="1">#REF!</definedName>
    <definedName name="ACwvu.cash._.flow." localSheetId="25" hidden="1">#REF!</definedName>
    <definedName name="ACwvu.cash._.flow." localSheetId="26" hidden="1">#REF!</definedName>
    <definedName name="ACwvu.cash._.flow." localSheetId="0" hidden="1">#REF!</definedName>
    <definedName name="ACwvu.cash._.flow." localSheetId="3" hidden="1">#REF!</definedName>
    <definedName name="ACwvu.cash._.flow." hidden="1">#REF!</definedName>
    <definedName name="ACwvu.combo." hidden="1">[38]development!$B$89</definedName>
    <definedName name="ACwvu.full." localSheetId="11" hidden="1">#REF!</definedName>
    <definedName name="ACwvu.full." localSheetId="2" hidden="1">#REF!</definedName>
    <definedName name="ACwvu.full." localSheetId="25" hidden="1">#REF!</definedName>
    <definedName name="ACwvu.full." localSheetId="26" hidden="1">#REF!</definedName>
    <definedName name="ACwvu.full." localSheetId="0" hidden="1">#REF!</definedName>
    <definedName name="ACwvu.full." localSheetId="3" hidden="1">#REF!</definedName>
    <definedName name="ACwvu.full." hidden="1">#REF!</definedName>
    <definedName name="ACwvu.offsite." localSheetId="11" hidden="1">#REF!</definedName>
    <definedName name="ACwvu.offsite." localSheetId="2" hidden="1">#REF!</definedName>
    <definedName name="ACwvu.offsite." localSheetId="25" hidden="1">#REF!</definedName>
    <definedName name="ACwvu.offsite." localSheetId="26" hidden="1">#REF!</definedName>
    <definedName name="ACwvu.offsite." localSheetId="0" hidden="1">#REF!</definedName>
    <definedName name="ACwvu.offsite." hidden="1">#REF!</definedName>
    <definedName name="ACwvu.onsite." localSheetId="11" hidden="1">#REF!</definedName>
    <definedName name="ACwvu.onsite." localSheetId="2" hidden="1">#REF!</definedName>
    <definedName name="ACwvu.onsite." localSheetId="25" hidden="1">#REF!</definedName>
    <definedName name="ACwvu.onsite." localSheetId="26" hidden="1">#REF!</definedName>
    <definedName name="ACwvu.onsite." localSheetId="0" hidden="1">#REF!</definedName>
    <definedName name="ACwvu.onsite." hidden="1">#REF!</definedName>
    <definedName name="Adj_AC_8" localSheetId="2">[39]Cover!#REF!</definedName>
    <definedName name="Adj_AC_8" localSheetId="25">[39]Cover!#REF!</definedName>
    <definedName name="Adj_AC_8" localSheetId="26">[39]Cover!#REF!</definedName>
    <definedName name="Adj_AC_8" localSheetId="0">[39]Cover!#REF!</definedName>
    <definedName name="Adj_AC_8" localSheetId="3">[39]Cover!#REF!</definedName>
    <definedName name="Adj_AC_8">[39]Cover!#REF!</definedName>
    <definedName name="Adj_Amt_8" localSheetId="2">[39]Cover!#REF!</definedName>
    <definedName name="Adj_Amt_8" localSheetId="25">[39]Cover!#REF!</definedName>
    <definedName name="Adj_Amt_8" localSheetId="26">[39]Cover!#REF!</definedName>
    <definedName name="Adj_Amt_8" localSheetId="0">[39]Cover!#REF!</definedName>
    <definedName name="Adj_Amt_8" localSheetId="3">[39]Cover!#REF!</definedName>
    <definedName name="Adj_Amt_8">[39]Cover!#REF!</definedName>
    <definedName name="Adj_Typ_8" localSheetId="2">[39]Cover!#REF!</definedName>
    <definedName name="Adj_Typ_8" localSheetId="25">[39]Cover!#REF!</definedName>
    <definedName name="Adj_Typ_8" localSheetId="26">[39]Cover!#REF!</definedName>
    <definedName name="Adj_Typ_8" localSheetId="0">[39]Cover!#REF!</definedName>
    <definedName name="Adj_Typ_8" localSheetId="3">[39]Cover!#REF!</definedName>
    <definedName name="Adj_Typ_8">[39]Cover!#REF!</definedName>
    <definedName name="ADJPTDCE.T">[11]INTERNAL!$A$31:$IV$33</definedName>
    <definedName name="Adjs2avg">[40]Inputs!$L$255:'[40]Inputs'!$T$505</definedName>
    <definedName name="After_Tax_Cash_Discount">'[41]Assumptions (Input)'!$D$37</definedName>
    <definedName name="afudc_flag">'[41]Assumptions (Input)'!$B$13</definedName>
    <definedName name="afudcrate" localSheetId="25">#REF!</definedName>
    <definedName name="afudcrate" localSheetId="26">#REF!</definedName>
    <definedName name="afudcrate" localSheetId="0">#REF!</definedName>
    <definedName name="afudcrate" localSheetId="3">#REF!</definedName>
    <definedName name="afudcrate">#REF!</definedName>
    <definedName name="afudctaxbasis" localSheetId="25">#REF!</definedName>
    <definedName name="afudctaxbasis" localSheetId="26">#REF!</definedName>
    <definedName name="afudctaxbasis" localSheetId="0">#REF!</definedName>
    <definedName name="afudctaxbasis" localSheetId="3">#REF!</definedName>
    <definedName name="afudctaxbasis">#REF!</definedName>
    <definedName name="all_total" localSheetId="25">'[2]Sched 46'!#REF!</definedName>
    <definedName name="all_total" localSheetId="26">'[2]Sched 46'!#REF!</definedName>
    <definedName name="all_total" localSheetId="0">'[2]Sched 46'!#REF!</definedName>
    <definedName name="all_total" localSheetId="3">'[2]Sched 46'!#REF!</definedName>
    <definedName name="all_total">'[2]Sched 46'!#REF!</definedName>
    <definedName name="ANCIL">[11]EXTERNAL!$A$163:$IV$165</definedName>
    <definedName name="anscount" hidden="1">2</definedName>
    <definedName name="apeek" localSheetId="25">#REF!</definedName>
    <definedName name="apeek" localSheetId="26">#REF!</definedName>
    <definedName name="apeek" localSheetId="0">#REF!</definedName>
    <definedName name="apeek" localSheetId="3">#REF!</definedName>
    <definedName name="apeek">#REF!</definedName>
    <definedName name="APR" localSheetId="25">[42]Backup!#REF!</definedName>
    <definedName name="APR" localSheetId="26">[42]Backup!#REF!</definedName>
    <definedName name="APR" localSheetId="0">[42]Backup!#REF!</definedName>
    <definedName name="APR" localSheetId="3">[42]Backup!#REF!</definedName>
    <definedName name="APR">[42]Backup!#REF!</definedName>
    <definedName name="Apr03AMA" localSheetId="25">'[43]BS C&amp;L'!#REF!</definedName>
    <definedName name="Apr03AMA" localSheetId="26">'[43]BS C&amp;L'!#REF!</definedName>
    <definedName name="Apr03AMA" localSheetId="0">'[43]BS C&amp;L'!#REF!</definedName>
    <definedName name="Apr03AMA" localSheetId="3">'[43]BS C&amp;L'!#REF!</definedName>
    <definedName name="Apr03AMA">'[43]BS C&amp;L'!#REF!</definedName>
    <definedName name="Apr04AMA" localSheetId="3">[4]BS!$AG$7:$AG$3582</definedName>
    <definedName name="Apr04AMA">[5]BS!$AG$7:$AG$3582</definedName>
    <definedName name="Apr05AMA" localSheetId="25">#REF!</definedName>
    <definedName name="Apr05AMA" localSheetId="26">#REF!</definedName>
    <definedName name="Apr05AMA" localSheetId="0">#REF!</definedName>
    <definedName name="Apr05AMA" localSheetId="3">#REF!</definedName>
    <definedName name="Apr05AMA">#REF!</definedName>
    <definedName name="APR09AMA">[7]BS!$AN$7:$AN$1725</definedName>
    <definedName name="Apr10AMA">[7]BS!$AZ$7:$AZ$1726</definedName>
    <definedName name="Apr17AMA">[21]BS!$AH$8:$AH$2554</definedName>
    <definedName name="APRT" localSheetId="25">#REF!</definedName>
    <definedName name="APRT" localSheetId="26">#REF!</definedName>
    <definedName name="APRT" localSheetId="0">#REF!</definedName>
    <definedName name="APRT" localSheetId="3">#REF!</definedName>
    <definedName name="APRT">#REF!</definedName>
    <definedName name="aquila_lookup">'[44]Cabot Gas Replacement'!$B$8:$F$16</definedName>
    <definedName name="AS2DocOpenMode">"AS2DocumentEdit"</definedName>
    <definedName name="asa" localSheetId="30" hidden="1">{"Factors Pages 1-2",#N/A,FALSE,"Factors";"Factors Page 3",#N/A,FALSE,"Factors";"Factors Page 4",#N/A,FALSE,"Factors";"Factors Page 5",#N/A,FALSE,"Factors";"Factors Pages 8-27",#N/A,FALSE,"Factors"}</definedName>
    <definedName name="asa" localSheetId="22" hidden="1">{"Factors Pages 1-2",#N/A,FALSE,"Factors";"Factors Page 3",#N/A,FALSE,"Factors";"Factors Page 4",#N/A,FALSE,"Factors";"Factors Page 5",#N/A,FALSE,"Factors";"Factors Pages 8-27",#N/A,FALSE,"Factors"}</definedName>
    <definedName name="asa" localSheetId="20" hidden="1">{"Factors Pages 1-2",#N/A,FALSE,"Factors";"Factors Page 3",#N/A,FALSE,"Factors";"Factors Page 4",#N/A,FALSE,"Factors";"Factors Page 5",#N/A,FALSE,"Factors";"Factors Pages 8-27",#N/A,FALSE,"Factors"}</definedName>
    <definedName name="asa" localSheetId="11" hidden="1">{"Factors Pages 1-2",#N/A,FALSE,"Factors";"Factors Page 3",#N/A,FALSE,"Factors";"Factors Page 4",#N/A,FALSE,"Factors";"Factors Page 5",#N/A,FALSE,"Factors";"Factors Pages 8-27",#N/A,FALSE,"Factors"}</definedName>
    <definedName name="asa" localSheetId="2" hidden="1">{"Factors Pages 1-2",#N/A,FALSE,"Factors";"Factors Page 3",#N/A,FALSE,"Factors";"Factors Page 4",#N/A,FALSE,"Factors";"Factors Page 5",#N/A,FALSE,"Factors";"Factors Pages 8-27",#N/A,FALSE,"Factors"}</definedName>
    <definedName name="asa" localSheetId="3" hidden="1">{"Factors Pages 1-2",#N/A,FALSE,"Factors";"Factors Page 3",#N/A,FALSE,"Factors";"Factors Page 4",#N/A,FALSE,"Factors";"Factors Page 5",#N/A,FALSE,"Factors";"Factors Pages 8-27",#N/A,FALSE,"Factors"}</definedName>
    <definedName name="asa" hidden="1">{"Factors Pages 1-2",#N/A,FALSE,"Factors";"Factors Page 3",#N/A,FALSE,"Factors";"Factors Page 4",#N/A,FALSE,"Factors";"Factors Page 5",#N/A,FALSE,"Factors";"Factors Pages 8-27",#N/A,FALSE,"Factors"}</definedName>
    <definedName name="Assessment_Rate">'[41]Assumptions (Input)'!$B$7</definedName>
    <definedName name="Asset_Class_Switch">[45]Assumptions!$D$5</definedName>
    <definedName name="Assume_Percent_Change" localSheetId="25">#REF!</definedName>
    <definedName name="Assume_Percent_Change" localSheetId="26">#REF!</definedName>
    <definedName name="Assume_Percent_Change" localSheetId="0">#REF!</definedName>
    <definedName name="Assume_Percent_Change" localSheetId="3">#REF!</definedName>
    <definedName name="Assume_Percent_Change">#REF!</definedName>
    <definedName name="AUG" localSheetId="25">[42]Backup!#REF!</definedName>
    <definedName name="AUG" localSheetId="26">[42]Backup!#REF!</definedName>
    <definedName name="AUG" localSheetId="0">[42]Backup!#REF!</definedName>
    <definedName name="AUG" localSheetId="3">[42]Backup!#REF!</definedName>
    <definedName name="AUG">[42]Backup!#REF!</definedName>
    <definedName name="Aug03AMA" localSheetId="25">'[43]BS C&amp;L'!#REF!</definedName>
    <definedName name="Aug03AMA" localSheetId="26">'[43]BS C&amp;L'!#REF!</definedName>
    <definedName name="Aug03AMA" localSheetId="0">'[43]BS C&amp;L'!#REF!</definedName>
    <definedName name="Aug03AMA" localSheetId="3">'[43]BS C&amp;L'!#REF!</definedName>
    <definedName name="Aug03AMA">'[43]BS C&amp;L'!#REF!</definedName>
    <definedName name="Aug04AMA" localSheetId="3">[4]BS!$AK$7:$AK$3582</definedName>
    <definedName name="Aug04AMA">[5]BS!$AK$7:$AK$3582</definedName>
    <definedName name="Aug05AMA" localSheetId="25">#REF!</definedName>
    <definedName name="Aug05AMA" localSheetId="26">#REF!</definedName>
    <definedName name="Aug05AMA" localSheetId="0">#REF!</definedName>
    <definedName name="Aug05AMA" localSheetId="3">#REF!</definedName>
    <definedName name="Aug05AMA">#REF!</definedName>
    <definedName name="Aug09AMA">[7]BS!$AR$7:$AR$1726</definedName>
    <definedName name="Aug17AMA">[21]BS!$AL$8:$AL$2553</definedName>
    <definedName name="augcf" localSheetId="25">#REF!</definedName>
    <definedName name="augcf" localSheetId="26">#REF!</definedName>
    <definedName name="augcf" localSheetId="0">#REF!</definedName>
    <definedName name="augcf" localSheetId="3">#REF!</definedName>
    <definedName name="augcf">#REF!</definedName>
    <definedName name="augcost" localSheetId="25">#REF!</definedName>
    <definedName name="augcost" localSheetId="26">#REF!</definedName>
    <definedName name="augcost" localSheetId="0">#REF!</definedName>
    <definedName name="augcost" localSheetId="3">#REF!</definedName>
    <definedName name="augcost">#REF!</definedName>
    <definedName name="AUGT" localSheetId="25">#REF!</definedName>
    <definedName name="AUGT" localSheetId="26">#REF!</definedName>
    <definedName name="AUGT" localSheetId="0">#REF!</definedName>
    <definedName name="AUGT" localSheetId="3">#REF!</definedName>
    <definedName name="AUGT">#REF!</definedName>
    <definedName name="Aurora_Prices">"Monthly Price Summary'!$C$4:$H$63"</definedName>
    <definedName name="AvgFactors">[36]Factors!$B$3:$P$99</definedName>
    <definedName name="b" localSheetId="32" hidden="1">{#N/A,#N/A,FALSE,"Coversheet";#N/A,#N/A,FALSE,"QA"}</definedName>
    <definedName name="b" localSheetId="30" hidden="1">{#N/A,#N/A,FALSE,"Coversheet";#N/A,#N/A,FALSE,"QA"}</definedName>
    <definedName name="b" localSheetId="33" hidden="1">{#N/A,#N/A,FALSE,"Coversheet";#N/A,#N/A,FALSE,"QA"}</definedName>
    <definedName name="b" localSheetId="22" hidden="1">{#N/A,#N/A,FALSE,"Coversheet";#N/A,#N/A,FALSE,"QA"}</definedName>
    <definedName name="b" localSheetId="23" hidden="1">{#N/A,#N/A,FALSE,"Coversheet";#N/A,#N/A,FALSE,"QA"}</definedName>
    <definedName name="b" localSheetId="20" hidden="1">{#N/A,#N/A,FALSE,"Coversheet";#N/A,#N/A,FALSE,"QA"}</definedName>
    <definedName name="b" localSheetId="17" hidden="1">{#N/A,#N/A,FALSE,"Coversheet";#N/A,#N/A,FALSE,"QA"}</definedName>
    <definedName name="b" localSheetId="18" hidden="1">{#N/A,#N/A,FALSE,"Coversheet";#N/A,#N/A,FALSE,"QA"}</definedName>
    <definedName name="b" localSheetId="11" hidden="1">{#N/A,#N/A,FALSE,"Coversheet";#N/A,#N/A,FALSE,"QA"}</definedName>
    <definedName name="b" localSheetId="2" hidden="1">{#N/A,#N/A,FALSE,"Coversheet";#N/A,#N/A,FALSE,"QA"}</definedName>
    <definedName name="b" localSheetId="27" hidden="1">{#N/A,#N/A,FALSE,"Coversheet";#N/A,#N/A,FALSE,"QA"}</definedName>
    <definedName name="b" localSheetId="3" hidden="1">{#N/A,#N/A,FALSE,"Coversheet";#N/A,#N/A,FALSE,"QA"}</definedName>
    <definedName name="b" localSheetId="1" hidden="1">{#N/A,#N/A,FALSE,"Coversheet";#N/A,#N/A,FALSE,"QA"}</definedName>
    <definedName name="b" hidden="1">{#N/A,#N/A,FALSE,"Coversheet";#N/A,#N/A,FALSE,"QA"}</definedName>
    <definedName name="BACK1" localSheetId="25">#REF!</definedName>
    <definedName name="BACK1" localSheetId="26">#REF!</definedName>
    <definedName name="BACK1" localSheetId="0">#REF!</definedName>
    <definedName name="BACK1" localSheetId="3">#REF!</definedName>
    <definedName name="BACK1">#REF!</definedName>
    <definedName name="BACK2" localSheetId="25">#REF!</definedName>
    <definedName name="BACK2" localSheetId="26">#REF!</definedName>
    <definedName name="BACK2" localSheetId="0">#REF!</definedName>
    <definedName name="BACK2" localSheetId="3">#REF!</definedName>
    <definedName name="BACK2">#REF!</definedName>
    <definedName name="BACK3" localSheetId="25">#REF!</definedName>
    <definedName name="BACK3" localSheetId="26">#REF!</definedName>
    <definedName name="BACK3" localSheetId="0">#REF!</definedName>
    <definedName name="BACK3" localSheetId="3">#REF!</definedName>
    <definedName name="BACK3">#REF!</definedName>
    <definedName name="BACKUP1" localSheetId="25">#REF!</definedName>
    <definedName name="BACKUP1" localSheetId="26">#REF!</definedName>
    <definedName name="BACKUP1" localSheetId="0">#REF!</definedName>
    <definedName name="BACKUP1">#REF!</definedName>
    <definedName name="BADDEBT" localSheetId="25">[25]model!#REF!</definedName>
    <definedName name="BADDEBT" localSheetId="26">[25]model!#REF!</definedName>
    <definedName name="BADDEBT" localSheetId="0">[25]model!#REF!</definedName>
    <definedName name="BADDEBT" localSheetId="3">[25]model!#REF!</definedName>
    <definedName name="BADDEBT">[25]model!#REF!</definedName>
    <definedName name="bal" localSheetId="25">[30]Sheet2!#REF!</definedName>
    <definedName name="bal" localSheetId="26">[30]Sheet2!#REF!</definedName>
    <definedName name="bal" localSheetId="0">[30]Sheet2!#REF!</definedName>
    <definedName name="bal" localSheetId="3">[30]Sheet2!#REF!</definedName>
    <definedName name="bal">[30]Sheet2!#REF!</definedName>
    <definedName name="balance" localSheetId="25">[30]Sheet2!#REF!</definedName>
    <definedName name="balance" localSheetId="26">[30]Sheet2!#REF!</definedName>
    <definedName name="balance" localSheetId="0">[30]Sheet2!#REF!</definedName>
    <definedName name="balance" localSheetId="3">[30]Sheet2!#REF!</definedName>
    <definedName name="balance">[30]Sheet2!#REF!</definedName>
    <definedName name="BD" localSheetId="25">#REF!</definedName>
    <definedName name="BD" localSheetId="26">#REF!</definedName>
    <definedName name="BD" localSheetId="0">#REF!</definedName>
    <definedName name="BD" localSheetId="3">#REF!</definedName>
    <definedName name="BD">#REF!</definedName>
    <definedName name="Beg_Unb_KWHs">[46]LeadSht!$L$10</definedName>
    <definedName name="BEm" localSheetId="32" hidden="1">#REF!</definedName>
    <definedName name="BEm" localSheetId="33" hidden="1">#REF!</definedName>
    <definedName name="BEm" localSheetId="23" hidden="1">#REF!</definedName>
    <definedName name="BEm" localSheetId="17" hidden="1">#REF!</definedName>
    <definedName name="BEm" localSheetId="18" hidden="1">#REF!</definedName>
    <definedName name="BEm" localSheetId="11" hidden="1">#REF!</definedName>
    <definedName name="BEm" localSheetId="2" hidden="1">#REF!</definedName>
    <definedName name="BEm" localSheetId="25" hidden="1">#REF!</definedName>
    <definedName name="BEm" localSheetId="26" hidden="1">#REF!</definedName>
    <definedName name="BEm" localSheetId="27" hidden="1">#REF!</definedName>
    <definedName name="BEm" localSheetId="0" hidden="1">#REF!</definedName>
    <definedName name="BEm" localSheetId="1" hidden="1">#REF!</definedName>
    <definedName name="BEm" hidden="1">#REF!</definedName>
    <definedName name="BEP" localSheetId="25">#REF!</definedName>
    <definedName name="BEP" localSheetId="26">#REF!</definedName>
    <definedName name="BEP" localSheetId="0">#REF!</definedName>
    <definedName name="BEP">#REF!</definedName>
    <definedName name="BEx0017DGUEDPCFJUPUZOOLJCS2B" localSheetId="32" hidden="1">#REF!</definedName>
    <definedName name="BEx0017DGUEDPCFJUPUZOOLJCS2B" localSheetId="33" hidden="1">#REF!</definedName>
    <definedName name="BEx0017DGUEDPCFJUPUZOOLJCS2B" localSheetId="23" hidden="1">#REF!</definedName>
    <definedName name="BEx0017DGUEDPCFJUPUZOOLJCS2B" localSheetId="17" hidden="1">#REF!</definedName>
    <definedName name="BEx0017DGUEDPCFJUPUZOOLJCS2B" localSheetId="18" hidden="1">#REF!</definedName>
    <definedName name="BEx0017DGUEDPCFJUPUZOOLJCS2B" localSheetId="11" hidden="1">#REF!</definedName>
    <definedName name="BEx0017DGUEDPCFJUPUZOOLJCS2B" localSheetId="25" hidden="1">#REF!</definedName>
    <definedName name="BEx0017DGUEDPCFJUPUZOOLJCS2B" localSheetId="26" hidden="1">#REF!</definedName>
    <definedName name="BEx0017DGUEDPCFJUPUZOOLJCS2B" localSheetId="27" hidden="1">#REF!</definedName>
    <definedName name="BEx0017DGUEDPCFJUPUZOOLJCS2B" localSheetId="0" hidden="1">#REF!</definedName>
    <definedName name="BEx0017DGUEDPCFJUPUZOOLJCS2B" localSheetId="1" hidden="1">#REF!</definedName>
    <definedName name="BEx0017DGUEDPCFJUPUZOOLJCS2B" hidden="1">#REF!</definedName>
    <definedName name="BEx001CNWHJ5RULCSFM36ZCGJ1UH" localSheetId="32" hidden="1">#REF!</definedName>
    <definedName name="BEx001CNWHJ5RULCSFM36ZCGJ1UH" localSheetId="33" hidden="1">#REF!</definedName>
    <definedName name="BEx001CNWHJ5RULCSFM36ZCGJ1UH" localSheetId="23" hidden="1">#REF!</definedName>
    <definedName name="BEx001CNWHJ5RULCSFM36ZCGJ1UH" localSheetId="17" hidden="1">#REF!</definedName>
    <definedName name="BEx001CNWHJ5RULCSFM36ZCGJ1UH" localSheetId="18" hidden="1">#REF!</definedName>
    <definedName name="BEx001CNWHJ5RULCSFM36ZCGJ1UH" localSheetId="11" hidden="1">#REF!</definedName>
    <definedName name="BEx001CNWHJ5RULCSFM36ZCGJ1UH" localSheetId="25" hidden="1">#REF!</definedName>
    <definedName name="BEx001CNWHJ5RULCSFM36ZCGJ1UH" localSheetId="26" hidden="1">#REF!</definedName>
    <definedName name="BEx001CNWHJ5RULCSFM36ZCGJ1UH" localSheetId="27" hidden="1">#REF!</definedName>
    <definedName name="BEx001CNWHJ5RULCSFM36ZCGJ1UH" localSheetId="0" hidden="1">#REF!</definedName>
    <definedName name="BEx001CNWHJ5RULCSFM36ZCGJ1UH" localSheetId="1" hidden="1">#REF!</definedName>
    <definedName name="BEx001CNWHJ5RULCSFM36ZCGJ1UH" hidden="1">#REF!</definedName>
    <definedName name="BEx004791UAJIJSN57OT7YBLNP82" localSheetId="32" hidden="1">#REF!</definedName>
    <definedName name="BEx004791UAJIJSN57OT7YBLNP82" localSheetId="33" hidden="1">#REF!</definedName>
    <definedName name="BEx004791UAJIJSN57OT7YBLNP82" localSheetId="23" hidden="1">#REF!</definedName>
    <definedName name="BEx004791UAJIJSN57OT7YBLNP82" localSheetId="17" hidden="1">#REF!</definedName>
    <definedName name="BEx004791UAJIJSN57OT7YBLNP82" localSheetId="18" hidden="1">#REF!</definedName>
    <definedName name="BEx004791UAJIJSN57OT7YBLNP82" localSheetId="11" hidden="1">#REF!</definedName>
    <definedName name="BEx004791UAJIJSN57OT7YBLNP82" localSheetId="25" hidden="1">#REF!</definedName>
    <definedName name="BEx004791UAJIJSN57OT7YBLNP82" localSheetId="26" hidden="1">#REF!</definedName>
    <definedName name="BEx004791UAJIJSN57OT7YBLNP82" localSheetId="27" hidden="1">#REF!</definedName>
    <definedName name="BEx004791UAJIJSN57OT7YBLNP82" localSheetId="0" hidden="1">#REF!</definedName>
    <definedName name="BEx004791UAJIJSN57OT7YBLNP82" localSheetId="1" hidden="1">#REF!</definedName>
    <definedName name="BEx004791UAJIJSN57OT7YBLNP82" hidden="1">#REF!</definedName>
    <definedName name="BEx008P2NVFDLBHL7IZ5WTMVOQ1F" localSheetId="32" hidden="1">#REF!</definedName>
    <definedName name="BEx008P2NVFDLBHL7IZ5WTMVOQ1F" localSheetId="33" hidden="1">#REF!</definedName>
    <definedName name="BEx008P2NVFDLBHL7IZ5WTMVOQ1F" localSheetId="23" hidden="1">#REF!</definedName>
    <definedName name="BEx008P2NVFDLBHL7IZ5WTMVOQ1F" localSheetId="17" hidden="1">#REF!</definedName>
    <definedName name="BEx008P2NVFDLBHL7IZ5WTMVOQ1F" localSheetId="18" hidden="1">#REF!</definedName>
    <definedName name="BEx008P2NVFDLBHL7IZ5WTMVOQ1F" localSheetId="11" hidden="1">#REF!</definedName>
    <definedName name="BEx008P2NVFDLBHL7IZ5WTMVOQ1F" localSheetId="25" hidden="1">#REF!</definedName>
    <definedName name="BEx008P2NVFDLBHL7IZ5WTMVOQ1F" localSheetId="26" hidden="1">#REF!</definedName>
    <definedName name="BEx008P2NVFDLBHL7IZ5WTMVOQ1F" localSheetId="27" hidden="1">#REF!</definedName>
    <definedName name="BEx008P2NVFDLBHL7IZ5WTMVOQ1F" localSheetId="0" hidden="1">#REF!</definedName>
    <definedName name="BEx008P2NVFDLBHL7IZ5WTMVOQ1F" localSheetId="1" hidden="1">#REF!</definedName>
    <definedName name="BEx008P2NVFDLBHL7IZ5WTMVOQ1F" hidden="1">#REF!</definedName>
    <definedName name="BEx009G00IN0JUIAQ4WE9NHTMQE2" localSheetId="32" hidden="1">#REF!</definedName>
    <definedName name="BEx009G00IN0JUIAQ4WE9NHTMQE2" localSheetId="33" hidden="1">#REF!</definedName>
    <definedName name="BEx009G00IN0JUIAQ4WE9NHTMQE2" localSheetId="23" hidden="1">#REF!</definedName>
    <definedName name="BEx009G00IN0JUIAQ4WE9NHTMQE2" localSheetId="17" hidden="1">#REF!</definedName>
    <definedName name="BEx009G00IN0JUIAQ4WE9NHTMQE2" localSheetId="18" hidden="1">#REF!</definedName>
    <definedName name="BEx009G00IN0JUIAQ4WE9NHTMQE2" localSheetId="11" hidden="1">#REF!</definedName>
    <definedName name="BEx009G00IN0JUIAQ4WE9NHTMQE2" localSheetId="25" hidden="1">#REF!</definedName>
    <definedName name="BEx009G00IN0JUIAQ4WE9NHTMQE2" localSheetId="26" hidden="1">#REF!</definedName>
    <definedName name="BEx009G00IN0JUIAQ4WE9NHTMQE2" localSheetId="27" hidden="1">#REF!</definedName>
    <definedName name="BEx009G00IN0JUIAQ4WE9NHTMQE2" localSheetId="0" hidden="1">#REF!</definedName>
    <definedName name="BEx009G00IN0JUIAQ4WE9NHTMQE2" localSheetId="1" hidden="1">#REF!</definedName>
    <definedName name="BEx009G00IN0JUIAQ4WE9NHTMQE2" hidden="1">#REF!</definedName>
    <definedName name="BEx00DXTY2JDVGWQKV8H7FG4SV30" localSheetId="32" hidden="1">#REF!</definedName>
    <definedName name="BEx00DXTY2JDVGWQKV8H7FG4SV30" localSheetId="33" hidden="1">#REF!</definedName>
    <definedName name="BEx00DXTY2JDVGWQKV8H7FG4SV30" localSheetId="23" hidden="1">#REF!</definedName>
    <definedName name="BEx00DXTY2JDVGWQKV8H7FG4SV30" localSheetId="17" hidden="1">#REF!</definedName>
    <definedName name="BEx00DXTY2JDVGWQKV8H7FG4SV30" localSheetId="18" hidden="1">#REF!</definedName>
    <definedName name="BEx00DXTY2JDVGWQKV8H7FG4SV30" localSheetId="11" hidden="1">#REF!</definedName>
    <definedName name="BEx00DXTY2JDVGWQKV8H7FG4SV30" localSheetId="25" hidden="1">#REF!</definedName>
    <definedName name="BEx00DXTY2JDVGWQKV8H7FG4SV30" localSheetId="26" hidden="1">#REF!</definedName>
    <definedName name="BEx00DXTY2JDVGWQKV8H7FG4SV30" localSheetId="27" hidden="1">#REF!</definedName>
    <definedName name="BEx00DXTY2JDVGWQKV8H7FG4SV30" localSheetId="0" hidden="1">#REF!</definedName>
    <definedName name="BEx00DXTY2JDVGWQKV8H7FG4SV30" localSheetId="1" hidden="1">#REF!</definedName>
    <definedName name="BEx00DXTY2JDVGWQKV8H7FG4SV30" hidden="1">#REF!</definedName>
    <definedName name="BEx00GHLTYRH5N2S6P78YW1CD30N" localSheetId="32" hidden="1">#REF!</definedName>
    <definedName name="BEx00GHLTYRH5N2S6P78YW1CD30N" localSheetId="33" hidden="1">#REF!</definedName>
    <definedName name="BEx00GHLTYRH5N2S6P78YW1CD30N" localSheetId="23" hidden="1">#REF!</definedName>
    <definedName name="BEx00GHLTYRH5N2S6P78YW1CD30N" localSheetId="17" hidden="1">#REF!</definedName>
    <definedName name="BEx00GHLTYRH5N2S6P78YW1CD30N" localSheetId="18" hidden="1">#REF!</definedName>
    <definedName name="BEx00GHLTYRH5N2S6P78YW1CD30N" localSheetId="11" hidden="1">#REF!</definedName>
    <definedName name="BEx00GHLTYRH5N2S6P78YW1CD30N" localSheetId="25" hidden="1">#REF!</definedName>
    <definedName name="BEx00GHLTYRH5N2S6P78YW1CD30N" localSheetId="26" hidden="1">#REF!</definedName>
    <definedName name="BEx00GHLTYRH5N2S6P78YW1CD30N" localSheetId="27" hidden="1">#REF!</definedName>
    <definedName name="BEx00GHLTYRH5N2S6P78YW1CD30N" localSheetId="0" hidden="1">#REF!</definedName>
    <definedName name="BEx00GHLTYRH5N2S6P78YW1CD30N" localSheetId="1" hidden="1">#REF!</definedName>
    <definedName name="BEx00GHLTYRH5N2S6P78YW1CD30N" hidden="1">#REF!</definedName>
    <definedName name="BEx00JC31DY11L45SEU4B10BIN6W" localSheetId="32" hidden="1">#REF!</definedName>
    <definedName name="BEx00JC31DY11L45SEU4B10BIN6W" localSheetId="33" hidden="1">#REF!</definedName>
    <definedName name="BEx00JC31DY11L45SEU4B10BIN6W" localSheetId="23" hidden="1">#REF!</definedName>
    <definedName name="BEx00JC31DY11L45SEU4B10BIN6W" localSheetId="17" hidden="1">#REF!</definedName>
    <definedName name="BEx00JC31DY11L45SEU4B10BIN6W" localSheetId="18" hidden="1">#REF!</definedName>
    <definedName name="BEx00JC31DY11L45SEU4B10BIN6W" localSheetId="11" hidden="1">#REF!</definedName>
    <definedName name="BEx00JC31DY11L45SEU4B10BIN6W" localSheetId="25" hidden="1">#REF!</definedName>
    <definedName name="BEx00JC31DY11L45SEU4B10BIN6W" localSheetId="26" hidden="1">#REF!</definedName>
    <definedName name="BEx00JC31DY11L45SEU4B10BIN6W" localSheetId="27" hidden="1">#REF!</definedName>
    <definedName name="BEx00JC31DY11L45SEU4B10BIN6W" localSheetId="0" hidden="1">#REF!</definedName>
    <definedName name="BEx00JC31DY11L45SEU4B10BIN6W" localSheetId="1" hidden="1">#REF!</definedName>
    <definedName name="BEx00JC31DY11L45SEU4B10BIN6W" hidden="1">#REF!</definedName>
    <definedName name="BEx00KZHZBHP3TDV1YMX4B19B95O" localSheetId="32" hidden="1">#REF!</definedName>
    <definedName name="BEx00KZHZBHP3TDV1YMX4B19B95O" localSheetId="33" hidden="1">#REF!</definedName>
    <definedName name="BEx00KZHZBHP3TDV1YMX4B19B95O" localSheetId="23" hidden="1">#REF!</definedName>
    <definedName name="BEx00KZHZBHP3TDV1YMX4B19B95O" localSheetId="17" hidden="1">#REF!</definedName>
    <definedName name="BEx00KZHZBHP3TDV1YMX4B19B95O" localSheetId="18" hidden="1">#REF!</definedName>
    <definedName name="BEx00KZHZBHP3TDV1YMX4B19B95O" localSheetId="11" hidden="1">#REF!</definedName>
    <definedName name="BEx00KZHZBHP3TDV1YMX4B19B95O" localSheetId="25" hidden="1">#REF!</definedName>
    <definedName name="BEx00KZHZBHP3TDV1YMX4B19B95O" localSheetId="26" hidden="1">#REF!</definedName>
    <definedName name="BEx00KZHZBHP3TDV1YMX4B19B95O" localSheetId="27" hidden="1">#REF!</definedName>
    <definedName name="BEx00KZHZBHP3TDV1YMX4B19B95O" localSheetId="0" hidden="1">#REF!</definedName>
    <definedName name="BEx00KZHZBHP3TDV1YMX4B19B95O" localSheetId="1" hidden="1">#REF!</definedName>
    <definedName name="BEx00KZHZBHP3TDV1YMX4B19B95O" hidden="1">#REF!</definedName>
    <definedName name="BEx00P11V7HA4MS6XYY3P4BPVXML" localSheetId="32" hidden="1">#REF!</definedName>
    <definedName name="BEx00P11V7HA4MS6XYY3P4BPVXML" localSheetId="33" hidden="1">#REF!</definedName>
    <definedName name="BEx00P11V7HA4MS6XYY3P4BPVXML" localSheetId="23" hidden="1">#REF!</definedName>
    <definedName name="BEx00P11V7HA4MS6XYY3P4BPVXML" localSheetId="17" hidden="1">#REF!</definedName>
    <definedName name="BEx00P11V7HA4MS6XYY3P4BPVXML" localSheetId="18" hidden="1">#REF!</definedName>
    <definedName name="BEx00P11V7HA4MS6XYY3P4BPVXML" localSheetId="11" hidden="1">#REF!</definedName>
    <definedName name="BEx00P11V7HA4MS6XYY3P4BPVXML" localSheetId="25" hidden="1">#REF!</definedName>
    <definedName name="BEx00P11V7HA4MS6XYY3P4BPVXML" localSheetId="26" hidden="1">#REF!</definedName>
    <definedName name="BEx00P11V7HA4MS6XYY3P4BPVXML" localSheetId="27" hidden="1">#REF!</definedName>
    <definedName name="BEx00P11V7HA4MS6XYY3P4BPVXML" localSheetId="0" hidden="1">#REF!</definedName>
    <definedName name="BEx00P11V7HA4MS6XYY3P4BPVXML" localSheetId="1" hidden="1">#REF!</definedName>
    <definedName name="BEx00P11V7HA4MS6XYY3P4BPVXML" hidden="1">#REF!</definedName>
    <definedName name="BEx00PBV7V99V7M3LDYUTF31MUFJ" localSheetId="32" hidden="1">#REF!</definedName>
    <definedName name="BEx00PBV7V99V7M3LDYUTF31MUFJ" localSheetId="33" hidden="1">#REF!</definedName>
    <definedName name="BEx00PBV7V99V7M3LDYUTF31MUFJ" localSheetId="23" hidden="1">#REF!</definedName>
    <definedName name="BEx00PBV7V99V7M3LDYUTF31MUFJ" localSheetId="17" hidden="1">#REF!</definedName>
    <definedName name="BEx00PBV7V99V7M3LDYUTF31MUFJ" localSheetId="18" hidden="1">#REF!</definedName>
    <definedName name="BEx00PBV7V99V7M3LDYUTF31MUFJ" localSheetId="11" hidden="1">#REF!</definedName>
    <definedName name="BEx00PBV7V99V7M3LDYUTF31MUFJ" localSheetId="25" hidden="1">#REF!</definedName>
    <definedName name="BEx00PBV7V99V7M3LDYUTF31MUFJ" localSheetId="26" hidden="1">#REF!</definedName>
    <definedName name="BEx00PBV7V99V7M3LDYUTF31MUFJ" localSheetId="27" hidden="1">#REF!</definedName>
    <definedName name="BEx00PBV7V99V7M3LDYUTF31MUFJ" localSheetId="0" hidden="1">#REF!</definedName>
    <definedName name="BEx00PBV7V99V7M3LDYUTF31MUFJ" localSheetId="1" hidden="1">#REF!</definedName>
    <definedName name="BEx00PBV7V99V7M3LDYUTF31MUFJ" hidden="1">#REF!</definedName>
    <definedName name="BEx00SMIQJ55EVB7T24CORX0JWQO" localSheetId="32" hidden="1">#REF!</definedName>
    <definedName name="BEx00SMIQJ55EVB7T24CORX0JWQO" localSheetId="33" hidden="1">#REF!</definedName>
    <definedName name="BEx00SMIQJ55EVB7T24CORX0JWQO" localSheetId="23" hidden="1">#REF!</definedName>
    <definedName name="BEx00SMIQJ55EVB7T24CORX0JWQO" localSheetId="17" hidden="1">#REF!</definedName>
    <definedName name="BEx00SMIQJ55EVB7T24CORX0JWQO" localSheetId="18" hidden="1">#REF!</definedName>
    <definedName name="BEx00SMIQJ55EVB7T24CORX0JWQO" localSheetId="11" hidden="1">#REF!</definedName>
    <definedName name="BEx00SMIQJ55EVB7T24CORX0JWQO" localSheetId="25" hidden="1">#REF!</definedName>
    <definedName name="BEx00SMIQJ55EVB7T24CORX0JWQO" localSheetId="26" hidden="1">#REF!</definedName>
    <definedName name="BEx00SMIQJ55EVB7T24CORX0JWQO" localSheetId="27" hidden="1">#REF!</definedName>
    <definedName name="BEx00SMIQJ55EVB7T24CORX0JWQO" localSheetId="0" hidden="1">#REF!</definedName>
    <definedName name="BEx00SMIQJ55EVB7T24CORX0JWQO" localSheetId="1" hidden="1">#REF!</definedName>
    <definedName name="BEx00SMIQJ55EVB7T24CORX0JWQO" hidden="1">#REF!</definedName>
    <definedName name="BEx010V7DB7O7Z9NHSX27HZK4H76" localSheetId="32" hidden="1">#REF!</definedName>
    <definedName name="BEx010V7DB7O7Z9NHSX27HZK4H76" localSheetId="33" hidden="1">#REF!</definedName>
    <definedName name="BEx010V7DB7O7Z9NHSX27HZK4H76" localSheetId="23" hidden="1">#REF!</definedName>
    <definedName name="BEx010V7DB7O7Z9NHSX27HZK4H76" localSheetId="17" hidden="1">#REF!</definedName>
    <definedName name="BEx010V7DB7O7Z9NHSX27HZK4H76" localSheetId="18" hidden="1">#REF!</definedName>
    <definedName name="BEx010V7DB7O7Z9NHSX27HZK4H76" localSheetId="11" hidden="1">#REF!</definedName>
    <definedName name="BEx010V7DB7O7Z9NHSX27HZK4H76" localSheetId="25" hidden="1">#REF!</definedName>
    <definedName name="BEx010V7DB7O7Z9NHSX27HZK4H76" localSheetId="26" hidden="1">#REF!</definedName>
    <definedName name="BEx010V7DB7O7Z9NHSX27HZK4H76" localSheetId="27" hidden="1">#REF!</definedName>
    <definedName name="BEx010V7DB7O7Z9NHSX27HZK4H76" localSheetId="0" hidden="1">#REF!</definedName>
    <definedName name="BEx010V7DB7O7Z9NHSX27HZK4H76" localSheetId="1" hidden="1">#REF!</definedName>
    <definedName name="BEx010V7DB7O7Z9NHSX27HZK4H76" hidden="1">#REF!</definedName>
    <definedName name="BEx012IKS6YVHG9KTG2FAKRSMYLU" localSheetId="32" hidden="1">#REF!</definedName>
    <definedName name="BEx012IKS6YVHG9KTG2FAKRSMYLU" localSheetId="33" hidden="1">#REF!</definedName>
    <definedName name="BEx012IKS6YVHG9KTG2FAKRSMYLU" localSheetId="23" hidden="1">#REF!</definedName>
    <definedName name="BEx012IKS6YVHG9KTG2FAKRSMYLU" localSheetId="17" hidden="1">#REF!</definedName>
    <definedName name="BEx012IKS6YVHG9KTG2FAKRSMYLU" localSheetId="18" hidden="1">#REF!</definedName>
    <definedName name="BEx012IKS6YVHG9KTG2FAKRSMYLU" localSheetId="11" hidden="1">#REF!</definedName>
    <definedName name="BEx012IKS6YVHG9KTG2FAKRSMYLU" localSheetId="25" hidden="1">#REF!</definedName>
    <definedName name="BEx012IKS6YVHG9KTG2FAKRSMYLU" localSheetId="26" hidden="1">#REF!</definedName>
    <definedName name="BEx012IKS6YVHG9KTG2FAKRSMYLU" localSheetId="27" hidden="1">#REF!</definedName>
    <definedName name="BEx012IKS6YVHG9KTG2FAKRSMYLU" localSheetId="0" hidden="1">#REF!</definedName>
    <definedName name="BEx012IKS6YVHG9KTG2FAKRSMYLU" localSheetId="1" hidden="1">#REF!</definedName>
    <definedName name="BEx012IKS6YVHG9KTG2FAKRSMYLU" hidden="1">#REF!</definedName>
    <definedName name="BEx01HY6E3GJ66ABU5ABN26V6Q13" localSheetId="32" hidden="1">#REF!</definedName>
    <definedName name="BEx01HY6E3GJ66ABU5ABN26V6Q13" localSheetId="33" hidden="1">#REF!</definedName>
    <definedName name="BEx01HY6E3GJ66ABU5ABN26V6Q13" localSheetId="23" hidden="1">#REF!</definedName>
    <definedName name="BEx01HY6E3GJ66ABU5ABN26V6Q13" localSheetId="17" hidden="1">#REF!</definedName>
    <definedName name="BEx01HY6E3GJ66ABU5ABN26V6Q13" localSheetId="18" hidden="1">#REF!</definedName>
    <definedName name="BEx01HY6E3GJ66ABU5ABN26V6Q13" localSheetId="11" hidden="1">#REF!</definedName>
    <definedName name="BEx01HY6E3GJ66ABU5ABN26V6Q13" localSheetId="25" hidden="1">#REF!</definedName>
    <definedName name="BEx01HY6E3GJ66ABU5ABN26V6Q13" localSheetId="26" hidden="1">#REF!</definedName>
    <definedName name="BEx01HY6E3GJ66ABU5ABN26V6Q13" localSheetId="27" hidden="1">#REF!</definedName>
    <definedName name="BEx01HY6E3GJ66ABU5ABN26V6Q13" localSheetId="0" hidden="1">#REF!</definedName>
    <definedName name="BEx01HY6E3GJ66ABU5ABN26V6Q13" localSheetId="1" hidden="1">#REF!</definedName>
    <definedName name="BEx01HY6E3GJ66ABU5ABN26V6Q13" hidden="1">#REF!</definedName>
    <definedName name="BEx01PW5YQKEGAR8JDDI5OARYXDF" localSheetId="32" hidden="1">#REF!</definedName>
    <definedName name="BEx01PW5YQKEGAR8JDDI5OARYXDF" localSheetId="33" hidden="1">#REF!</definedName>
    <definedName name="BEx01PW5YQKEGAR8JDDI5OARYXDF" localSheetId="23" hidden="1">#REF!</definedName>
    <definedName name="BEx01PW5YQKEGAR8JDDI5OARYXDF" localSheetId="17" hidden="1">#REF!</definedName>
    <definedName name="BEx01PW5YQKEGAR8JDDI5OARYXDF" localSheetId="18" hidden="1">#REF!</definedName>
    <definedName name="BEx01PW5YQKEGAR8JDDI5OARYXDF" localSheetId="11" hidden="1">#REF!</definedName>
    <definedName name="BEx01PW5YQKEGAR8JDDI5OARYXDF" localSheetId="25" hidden="1">#REF!</definedName>
    <definedName name="BEx01PW5YQKEGAR8JDDI5OARYXDF" localSheetId="26" hidden="1">#REF!</definedName>
    <definedName name="BEx01PW5YQKEGAR8JDDI5OARYXDF" localSheetId="27" hidden="1">#REF!</definedName>
    <definedName name="BEx01PW5YQKEGAR8JDDI5OARYXDF" localSheetId="0" hidden="1">#REF!</definedName>
    <definedName name="BEx01PW5YQKEGAR8JDDI5OARYXDF" localSheetId="1" hidden="1">#REF!</definedName>
    <definedName name="BEx01PW5YQKEGAR8JDDI5OARYXDF" hidden="1">#REF!</definedName>
    <definedName name="BEx01QCB2ERCAYYOFDP3OQRWUU60" localSheetId="32" hidden="1">#REF!</definedName>
    <definedName name="BEx01QCB2ERCAYYOFDP3OQRWUU60" localSheetId="33" hidden="1">#REF!</definedName>
    <definedName name="BEx01QCB2ERCAYYOFDP3OQRWUU60" localSheetId="23" hidden="1">#REF!</definedName>
    <definedName name="BEx01QCB2ERCAYYOFDP3OQRWUU60" localSheetId="17" hidden="1">#REF!</definedName>
    <definedName name="BEx01QCB2ERCAYYOFDP3OQRWUU60" localSheetId="18" hidden="1">#REF!</definedName>
    <definedName name="BEx01QCB2ERCAYYOFDP3OQRWUU60" localSheetId="11" hidden="1">#REF!</definedName>
    <definedName name="BEx01QCB2ERCAYYOFDP3OQRWUU60" localSheetId="25" hidden="1">#REF!</definedName>
    <definedName name="BEx01QCB2ERCAYYOFDP3OQRWUU60" localSheetId="26" hidden="1">#REF!</definedName>
    <definedName name="BEx01QCB2ERCAYYOFDP3OQRWUU60" localSheetId="27" hidden="1">#REF!</definedName>
    <definedName name="BEx01QCB2ERCAYYOFDP3OQRWUU60" localSheetId="0" hidden="1">#REF!</definedName>
    <definedName name="BEx01QCB2ERCAYYOFDP3OQRWUU60" localSheetId="1" hidden="1">#REF!</definedName>
    <definedName name="BEx01QCB2ERCAYYOFDP3OQRWUU60" hidden="1">#REF!</definedName>
    <definedName name="BEx01U37NQSMTGJRU8EGTJORBJ6H" localSheetId="32" hidden="1">#REF!</definedName>
    <definedName name="BEx01U37NQSMTGJRU8EGTJORBJ6H" localSheetId="33" hidden="1">#REF!</definedName>
    <definedName name="BEx01U37NQSMTGJRU8EGTJORBJ6H" localSheetId="23" hidden="1">#REF!</definedName>
    <definedName name="BEx01U37NQSMTGJRU8EGTJORBJ6H" localSheetId="17" hidden="1">#REF!</definedName>
    <definedName name="BEx01U37NQSMTGJRU8EGTJORBJ6H" localSheetId="18" hidden="1">#REF!</definedName>
    <definedName name="BEx01U37NQSMTGJRU8EGTJORBJ6H" localSheetId="11" hidden="1">#REF!</definedName>
    <definedName name="BEx01U37NQSMTGJRU8EGTJORBJ6H" localSheetId="25" hidden="1">#REF!</definedName>
    <definedName name="BEx01U37NQSMTGJRU8EGTJORBJ6H" localSheetId="26" hidden="1">#REF!</definedName>
    <definedName name="BEx01U37NQSMTGJRU8EGTJORBJ6H" localSheetId="27" hidden="1">#REF!</definedName>
    <definedName name="BEx01U37NQSMTGJRU8EGTJORBJ6H" localSheetId="0" hidden="1">#REF!</definedName>
    <definedName name="BEx01U37NQSMTGJRU8EGTJORBJ6H" localSheetId="1" hidden="1">#REF!</definedName>
    <definedName name="BEx01U37NQSMTGJRU8EGTJORBJ6H" hidden="1">#REF!</definedName>
    <definedName name="BEx01XJ94SHJ1YQ7ORPW0RQGKI2H" localSheetId="32" hidden="1">#REF!</definedName>
    <definedName name="BEx01XJ94SHJ1YQ7ORPW0RQGKI2H" localSheetId="33" hidden="1">#REF!</definedName>
    <definedName name="BEx01XJ94SHJ1YQ7ORPW0RQGKI2H" localSheetId="23" hidden="1">#REF!</definedName>
    <definedName name="BEx01XJ94SHJ1YQ7ORPW0RQGKI2H" localSheetId="17" hidden="1">#REF!</definedName>
    <definedName name="BEx01XJ94SHJ1YQ7ORPW0RQGKI2H" localSheetId="18" hidden="1">#REF!</definedName>
    <definedName name="BEx01XJ94SHJ1YQ7ORPW0RQGKI2H" localSheetId="11" hidden="1">#REF!</definedName>
    <definedName name="BEx01XJ94SHJ1YQ7ORPW0RQGKI2H" localSheetId="25" hidden="1">#REF!</definedName>
    <definedName name="BEx01XJ94SHJ1YQ7ORPW0RQGKI2H" localSheetId="26" hidden="1">#REF!</definedName>
    <definedName name="BEx01XJ94SHJ1YQ7ORPW0RQGKI2H" localSheetId="27" hidden="1">#REF!</definedName>
    <definedName name="BEx01XJ94SHJ1YQ7ORPW0RQGKI2H" localSheetId="0" hidden="1">#REF!</definedName>
    <definedName name="BEx01XJ94SHJ1YQ7ORPW0RQGKI2H" localSheetId="1" hidden="1">#REF!</definedName>
    <definedName name="BEx01XJ94SHJ1YQ7ORPW0RQGKI2H" hidden="1">#REF!</definedName>
    <definedName name="BEx028BOZCS2MQO9MODVS6F7NCA3" localSheetId="32" hidden="1">#REF!</definedName>
    <definedName name="BEx028BOZCS2MQO9MODVS6F7NCA3" localSheetId="33" hidden="1">#REF!</definedName>
    <definedName name="BEx028BOZCS2MQO9MODVS6F7NCA3" localSheetId="23" hidden="1">#REF!</definedName>
    <definedName name="BEx028BOZCS2MQO9MODVS6F7NCA3" localSheetId="17" hidden="1">#REF!</definedName>
    <definedName name="BEx028BOZCS2MQO9MODVS6F7NCA3" localSheetId="18" hidden="1">#REF!</definedName>
    <definedName name="BEx028BOZCS2MQO9MODVS6F7NCA3" localSheetId="11" hidden="1">#REF!</definedName>
    <definedName name="BEx028BOZCS2MQO9MODVS6F7NCA3" localSheetId="25" hidden="1">#REF!</definedName>
    <definedName name="BEx028BOZCS2MQO9MODVS6F7NCA3" localSheetId="26" hidden="1">#REF!</definedName>
    <definedName name="BEx028BOZCS2MQO9MODVS6F7NCA3" localSheetId="27" hidden="1">#REF!</definedName>
    <definedName name="BEx028BOZCS2MQO9MODVS6F7NCA3" localSheetId="0" hidden="1">#REF!</definedName>
    <definedName name="BEx028BOZCS2MQO9MODVS6F7NCA3" localSheetId="1" hidden="1">#REF!</definedName>
    <definedName name="BEx028BOZCS2MQO9MODVS6F7NCA3" hidden="1">#REF!</definedName>
    <definedName name="BEx02DPUYNH76938V8GVORY8LRY1" localSheetId="32" hidden="1">#REF!</definedName>
    <definedName name="BEx02DPUYNH76938V8GVORY8LRY1" localSheetId="33" hidden="1">#REF!</definedName>
    <definedName name="BEx02DPUYNH76938V8GVORY8LRY1" localSheetId="23" hidden="1">#REF!</definedName>
    <definedName name="BEx02DPUYNH76938V8GVORY8LRY1" localSheetId="17" hidden="1">#REF!</definedName>
    <definedName name="BEx02DPUYNH76938V8GVORY8LRY1" localSheetId="18" hidden="1">#REF!</definedName>
    <definedName name="BEx02DPUYNH76938V8GVORY8LRY1" localSheetId="11" hidden="1">#REF!</definedName>
    <definedName name="BEx02DPUYNH76938V8GVORY8LRY1" localSheetId="25" hidden="1">#REF!</definedName>
    <definedName name="BEx02DPUYNH76938V8GVORY8LRY1" localSheetId="26" hidden="1">#REF!</definedName>
    <definedName name="BEx02DPUYNH76938V8GVORY8LRY1" localSheetId="27" hidden="1">#REF!</definedName>
    <definedName name="BEx02DPUYNH76938V8GVORY8LRY1" localSheetId="0" hidden="1">#REF!</definedName>
    <definedName name="BEx02DPUYNH76938V8GVORY8LRY1" localSheetId="1" hidden="1">#REF!</definedName>
    <definedName name="BEx02DPUYNH76938V8GVORY8LRY1" hidden="1">#REF!</definedName>
    <definedName name="BEx02PEP6DY4K1JGB0HHS3B6QOGZ" localSheetId="32" hidden="1">#REF!</definedName>
    <definedName name="BEx02PEP6DY4K1JGB0HHS3B6QOGZ" localSheetId="33" hidden="1">#REF!</definedName>
    <definedName name="BEx02PEP6DY4K1JGB0HHS3B6QOGZ" localSheetId="23" hidden="1">#REF!</definedName>
    <definedName name="BEx02PEP6DY4K1JGB0HHS3B6QOGZ" localSheetId="17" hidden="1">#REF!</definedName>
    <definedName name="BEx02PEP6DY4K1JGB0HHS3B6QOGZ" localSheetId="18" hidden="1">#REF!</definedName>
    <definedName name="BEx02PEP6DY4K1JGB0HHS3B6QOGZ" localSheetId="11" hidden="1">#REF!</definedName>
    <definedName name="BEx02PEP6DY4K1JGB0HHS3B6QOGZ" localSheetId="25" hidden="1">#REF!</definedName>
    <definedName name="BEx02PEP6DY4K1JGB0HHS3B6QOGZ" localSheetId="26" hidden="1">#REF!</definedName>
    <definedName name="BEx02PEP6DY4K1JGB0HHS3B6QOGZ" localSheetId="27" hidden="1">#REF!</definedName>
    <definedName name="BEx02PEP6DY4K1JGB0HHS3B6QOGZ" localSheetId="0" hidden="1">#REF!</definedName>
    <definedName name="BEx02PEP6DY4K1JGB0HHS3B6QOGZ" localSheetId="1" hidden="1">#REF!</definedName>
    <definedName name="BEx02PEP6DY4K1JGB0HHS3B6QOGZ" hidden="1">#REF!</definedName>
    <definedName name="BEx02Q08R9G839Q4RFGG9026C7PX" localSheetId="32" hidden="1">#REF!</definedName>
    <definedName name="BEx02Q08R9G839Q4RFGG9026C7PX" localSheetId="33" hidden="1">#REF!</definedName>
    <definedName name="BEx02Q08R9G839Q4RFGG9026C7PX" localSheetId="23" hidden="1">#REF!</definedName>
    <definedName name="BEx02Q08R9G839Q4RFGG9026C7PX" localSheetId="17" hidden="1">#REF!</definedName>
    <definedName name="BEx02Q08R9G839Q4RFGG9026C7PX" localSheetId="18" hidden="1">#REF!</definedName>
    <definedName name="BEx02Q08R9G839Q4RFGG9026C7PX" localSheetId="11" hidden="1">#REF!</definedName>
    <definedName name="BEx02Q08R9G839Q4RFGG9026C7PX" localSheetId="25" hidden="1">#REF!</definedName>
    <definedName name="BEx02Q08R9G839Q4RFGG9026C7PX" localSheetId="26" hidden="1">#REF!</definedName>
    <definedName name="BEx02Q08R9G839Q4RFGG9026C7PX" localSheetId="27" hidden="1">#REF!</definedName>
    <definedName name="BEx02Q08R9G839Q4RFGG9026C7PX" localSheetId="0" hidden="1">#REF!</definedName>
    <definedName name="BEx02Q08R9G839Q4RFGG9026C7PX" localSheetId="1" hidden="1">#REF!</definedName>
    <definedName name="BEx02Q08R9G839Q4RFGG9026C7PX" hidden="1">#REF!</definedName>
    <definedName name="BEx02SEL3Z1QWGAHXDPUA9WLTTPS" localSheetId="32" hidden="1">#REF!</definedName>
    <definedName name="BEx02SEL3Z1QWGAHXDPUA9WLTTPS" localSheetId="33" hidden="1">#REF!</definedName>
    <definedName name="BEx02SEL3Z1QWGAHXDPUA9WLTTPS" localSheetId="23" hidden="1">#REF!</definedName>
    <definedName name="BEx02SEL3Z1QWGAHXDPUA9WLTTPS" localSheetId="17" hidden="1">#REF!</definedName>
    <definedName name="BEx02SEL3Z1QWGAHXDPUA9WLTTPS" localSheetId="18" hidden="1">#REF!</definedName>
    <definedName name="BEx02SEL3Z1QWGAHXDPUA9WLTTPS" localSheetId="11" hidden="1">#REF!</definedName>
    <definedName name="BEx02SEL3Z1QWGAHXDPUA9WLTTPS" localSheetId="25" hidden="1">#REF!</definedName>
    <definedName name="BEx02SEL3Z1QWGAHXDPUA9WLTTPS" localSheetId="26" hidden="1">#REF!</definedName>
    <definedName name="BEx02SEL3Z1QWGAHXDPUA9WLTTPS" localSheetId="27" hidden="1">#REF!</definedName>
    <definedName name="BEx02SEL3Z1QWGAHXDPUA9WLTTPS" localSheetId="0" hidden="1">#REF!</definedName>
    <definedName name="BEx02SEL3Z1QWGAHXDPUA9WLTTPS" localSheetId="1" hidden="1">#REF!</definedName>
    <definedName name="BEx02SEL3Z1QWGAHXDPUA9WLTTPS" hidden="1">#REF!</definedName>
    <definedName name="BEx02Y3KJZH5BGDM9QEZ1PVVI114" localSheetId="32" hidden="1">#REF!</definedName>
    <definedName name="BEx02Y3KJZH5BGDM9QEZ1PVVI114" localSheetId="33" hidden="1">#REF!</definedName>
    <definedName name="BEx02Y3KJZH5BGDM9QEZ1PVVI114" localSheetId="23" hidden="1">#REF!</definedName>
    <definedName name="BEx02Y3KJZH5BGDM9QEZ1PVVI114" localSheetId="17" hidden="1">#REF!</definedName>
    <definedName name="BEx02Y3KJZH5BGDM9QEZ1PVVI114" localSheetId="18" hidden="1">#REF!</definedName>
    <definedName name="BEx02Y3KJZH5BGDM9QEZ1PVVI114" localSheetId="11" hidden="1">#REF!</definedName>
    <definedName name="BEx02Y3KJZH5BGDM9QEZ1PVVI114" localSheetId="25" hidden="1">#REF!</definedName>
    <definedName name="BEx02Y3KJZH5BGDM9QEZ1PVVI114" localSheetId="26" hidden="1">#REF!</definedName>
    <definedName name="BEx02Y3KJZH5BGDM9QEZ1PVVI114" localSheetId="27" hidden="1">#REF!</definedName>
    <definedName name="BEx02Y3KJZH5BGDM9QEZ1PVVI114" localSheetId="0" hidden="1">#REF!</definedName>
    <definedName name="BEx02Y3KJZH5BGDM9QEZ1PVVI114" localSheetId="1" hidden="1">#REF!</definedName>
    <definedName name="BEx02Y3KJZH5BGDM9QEZ1PVVI114" hidden="1">#REF!</definedName>
    <definedName name="BEx0313GRLLASDTVPW5DHTXHE74M" localSheetId="32" hidden="1">#REF!</definedName>
    <definedName name="BEx0313GRLLASDTVPW5DHTXHE74M" localSheetId="33" hidden="1">#REF!</definedName>
    <definedName name="BEx0313GRLLASDTVPW5DHTXHE74M" localSheetId="23" hidden="1">#REF!</definedName>
    <definedName name="BEx0313GRLLASDTVPW5DHTXHE74M" localSheetId="17" hidden="1">#REF!</definedName>
    <definedName name="BEx0313GRLLASDTVPW5DHTXHE74M" localSheetId="18" hidden="1">#REF!</definedName>
    <definedName name="BEx0313GRLLASDTVPW5DHTXHE74M" localSheetId="11" hidden="1">#REF!</definedName>
    <definedName name="BEx0313GRLLASDTVPW5DHTXHE74M" localSheetId="25" hidden="1">#REF!</definedName>
    <definedName name="BEx0313GRLLASDTVPW5DHTXHE74M" localSheetId="26" hidden="1">#REF!</definedName>
    <definedName name="BEx0313GRLLASDTVPW5DHTXHE74M" localSheetId="27" hidden="1">#REF!</definedName>
    <definedName name="BEx0313GRLLASDTVPW5DHTXHE74M" localSheetId="0" hidden="1">#REF!</definedName>
    <definedName name="BEx0313GRLLASDTVPW5DHTXHE74M" localSheetId="1" hidden="1">#REF!</definedName>
    <definedName name="BEx0313GRLLASDTVPW5DHTXHE74M" hidden="1">#REF!</definedName>
    <definedName name="BEx1F0SOZ3H5XUHXD7O01TCR8T6J" localSheetId="32" hidden="1">#REF!</definedName>
    <definedName name="BEx1F0SOZ3H5XUHXD7O01TCR8T6J" localSheetId="33" hidden="1">#REF!</definedName>
    <definedName name="BEx1F0SOZ3H5XUHXD7O01TCR8T6J" localSheetId="23" hidden="1">#REF!</definedName>
    <definedName name="BEx1F0SOZ3H5XUHXD7O01TCR8T6J" localSheetId="17" hidden="1">#REF!</definedName>
    <definedName name="BEx1F0SOZ3H5XUHXD7O01TCR8T6J" localSheetId="18" hidden="1">#REF!</definedName>
    <definedName name="BEx1F0SOZ3H5XUHXD7O01TCR8T6J" localSheetId="11" hidden="1">#REF!</definedName>
    <definedName name="BEx1F0SOZ3H5XUHXD7O01TCR8T6J" localSheetId="25" hidden="1">#REF!</definedName>
    <definedName name="BEx1F0SOZ3H5XUHXD7O01TCR8T6J" localSheetId="26" hidden="1">#REF!</definedName>
    <definedName name="BEx1F0SOZ3H5XUHXD7O01TCR8T6J" localSheetId="27" hidden="1">#REF!</definedName>
    <definedName name="BEx1F0SOZ3H5XUHXD7O01TCR8T6J" localSheetId="0" hidden="1">#REF!</definedName>
    <definedName name="BEx1F0SOZ3H5XUHXD7O01TCR8T6J" localSheetId="1" hidden="1">#REF!</definedName>
    <definedName name="BEx1F0SOZ3H5XUHXD7O01TCR8T6J" hidden="1">#REF!</definedName>
    <definedName name="BEx1F9HL824UCNCVZ2U62J4KZCX8" localSheetId="32" hidden="1">#REF!</definedName>
    <definedName name="BEx1F9HL824UCNCVZ2U62J4KZCX8" localSheetId="33" hidden="1">#REF!</definedName>
    <definedName name="BEx1F9HL824UCNCVZ2U62J4KZCX8" localSheetId="23" hidden="1">#REF!</definedName>
    <definedName name="BEx1F9HL824UCNCVZ2U62J4KZCX8" localSheetId="17" hidden="1">#REF!</definedName>
    <definedName name="BEx1F9HL824UCNCVZ2U62J4KZCX8" localSheetId="18" hidden="1">#REF!</definedName>
    <definedName name="BEx1F9HL824UCNCVZ2U62J4KZCX8" localSheetId="11" hidden="1">#REF!</definedName>
    <definedName name="BEx1F9HL824UCNCVZ2U62J4KZCX8" localSheetId="25" hidden="1">#REF!</definedName>
    <definedName name="BEx1F9HL824UCNCVZ2U62J4KZCX8" localSheetId="26" hidden="1">#REF!</definedName>
    <definedName name="BEx1F9HL824UCNCVZ2U62J4KZCX8" localSheetId="27" hidden="1">#REF!</definedName>
    <definedName name="BEx1F9HL824UCNCVZ2U62J4KZCX8" localSheetId="0" hidden="1">#REF!</definedName>
    <definedName name="BEx1F9HL824UCNCVZ2U62J4KZCX8" localSheetId="1" hidden="1">#REF!</definedName>
    <definedName name="BEx1F9HL824UCNCVZ2U62J4KZCX8" hidden="1">#REF!</definedName>
    <definedName name="BEx1FEVSJKTI1Q1Z874QZVFSJSVA" localSheetId="32" hidden="1">#REF!</definedName>
    <definedName name="BEx1FEVSJKTI1Q1Z874QZVFSJSVA" localSheetId="33" hidden="1">#REF!</definedName>
    <definedName name="BEx1FEVSJKTI1Q1Z874QZVFSJSVA" localSheetId="23" hidden="1">#REF!</definedName>
    <definedName name="BEx1FEVSJKTI1Q1Z874QZVFSJSVA" localSheetId="17" hidden="1">#REF!</definedName>
    <definedName name="BEx1FEVSJKTI1Q1Z874QZVFSJSVA" localSheetId="18" hidden="1">#REF!</definedName>
    <definedName name="BEx1FEVSJKTI1Q1Z874QZVFSJSVA" localSheetId="11" hidden="1">#REF!</definedName>
    <definedName name="BEx1FEVSJKTI1Q1Z874QZVFSJSVA" localSheetId="25" hidden="1">#REF!</definedName>
    <definedName name="BEx1FEVSJKTI1Q1Z874QZVFSJSVA" localSheetId="26" hidden="1">#REF!</definedName>
    <definedName name="BEx1FEVSJKTI1Q1Z874QZVFSJSVA" localSheetId="27" hidden="1">#REF!</definedName>
    <definedName name="BEx1FEVSJKTI1Q1Z874QZVFSJSVA" localSheetId="0" hidden="1">#REF!</definedName>
    <definedName name="BEx1FEVSJKTI1Q1Z874QZVFSJSVA" localSheetId="1" hidden="1">#REF!</definedName>
    <definedName name="BEx1FEVSJKTI1Q1Z874QZVFSJSVA" hidden="1">#REF!</definedName>
    <definedName name="BEx1FGDRUHHLI1GBHELT4PK0LY4V" localSheetId="32" hidden="1">#REF!</definedName>
    <definedName name="BEx1FGDRUHHLI1GBHELT4PK0LY4V" localSheetId="33" hidden="1">#REF!</definedName>
    <definedName name="BEx1FGDRUHHLI1GBHELT4PK0LY4V" localSheetId="23" hidden="1">#REF!</definedName>
    <definedName name="BEx1FGDRUHHLI1GBHELT4PK0LY4V" localSheetId="17" hidden="1">#REF!</definedName>
    <definedName name="BEx1FGDRUHHLI1GBHELT4PK0LY4V" localSheetId="18" hidden="1">#REF!</definedName>
    <definedName name="BEx1FGDRUHHLI1GBHELT4PK0LY4V" localSheetId="11" hidden="1">#REF!</definedName>
    <definedName name="BEx1FGDRUHHLI1GBHELT4PK0LY4V" localSheetId="25" hidden="1">#REF!</definedName>
    <definedName name="BEx1FGDRUHHLI1GBHELT4PK0LY4V" localSheetId="26" hidden="1">#REF!</definedName>
    <definedName name="BEx1FGDRUHHLI1GBHELT4PK0LY4V" localSheetId="27" hidden="1">#REF!</definedName>
    <definedName name="BEx1FGDRUHHLI1GBHELT4PK0LY4V" localSheetId="0" hidden="1">#REF!</definedName>
    <definedName name="BEx1FGDRUHHLI1GBHELT4PK0LY4V" localSheetId="1" hidden="1">#REF!</definedName>
    <definedName name="BEx1FGDRUHHLI1GBHELT4PK0LY4V" hidden="1">#REF!</definedName>
    <definedName name="BEx1FJZ7GKO99IYTP6GGGF7EUL3Z" localSheetId="32" hidden="1">#REF!</definedName>
    <definedName name="BEx1FJZ7GKO99IYTP6GGGF7EUL3Z" localSheetId="33" hidden="1">#REF!</definedName>
    <definedName name="BEx1FJZ7GKO99IYTP6GGGF7EUL3Z" localSheetId="23" hidden="1">#REF!</definedName>
    <definedName name="BEx1FJZ7GKO99IYTP6GGGF7EUL3Z" localSheetId="17" hidden="1">#REF!</definedName>
    <definedName name="BEx1FJZ7GKO99IYTP6GGGF7EUL3Z" localSheetId="18" hidden="1">#REF!</definedName>
    <definedName name="BEx1FJZ7GKO99IYTP6GGGF7EUL3Z" localSheetId="11" hidden="1">#REF!</definedName>
    <definedName name="BEx1FJZ7GKO99IYTP6GGGF7EUL3Z" localSheetId="25" hidden="1">#REF!</definedName>
    <definedName name="BEx1FJZ7GKO99IYTP6GGGF7EUL3Z" localSheetId="26" hidden="1">#REF!</definedName>
    <definedName name="BEx1FJZ7GKO99IYTP6GGGF7EUL3Z" localSheetId="27" hidden="1">#REF!</definedName>
    <definedName name="BEx1FJZ7GKO99IYTP6GGGF7EUL3Z" localSheetId="0" hidden="1">#REF!</definedName>
    <definedName name="BEx1FJZ7GKO99IYTP6GGGF7EUL3Z" localSheetId="1" hidden="1">#REF!</definedName>
    <definedName name="BEx1FJZ7GKO99IYTP6GGGF7EUL3Z" hidden="1">#REF!</definedName>
    <definedName name="BEx1FPDH0YKYQXDHUTFIQLIF34J8" localSheetId="32" hidden="1">#REF!</definedName>
    <definedName name="BEx1FPDH0YKYQXDHUTFIQLIF34J8" localSheetId="33" hidden="1">#REF!</definedName>
    <definedName name="BEx1FPDH0YKYQXDHUTFIQLIF34J8" localSheetId="23" hidden="1">#REF!</definedName>
    <definedName name="BEx1FPDH0YKYQXDHUTFIQLIF34J8" localSheetId="17" hidden="1">#REF!</definedName>
    <definedName name="BEx1FPDH0YKYQXDHUTFIQLIF34J8" localSheetId="18" hidden="1">#REF!</definedName>
    <definedName name="BEx1FPDH0YKYQXDHUTFIQLIF34J8" localSheetId="11" hidden="1">#REF!</definedName>
    <definedName name="BEx1FPDH0YKYQXDHUTFIQLIF34J8" localSheetId="25" hidden="1">#REF!</definedName>
    <definedName name="BEx1FPDH0YKYQXDHUTFIQLIF34J8" localSheetId="26" hidden="1">#REF!</definedName>
    <definedName name="BEx1FPDH0YKYQXDHUTFIQLIF34J8" localSheetId="27" hidden="1">#REF!</definedName>
    <definedName name="BEx1FPDH0YKYQXDHUTFIQLIF34J8" localSheetId="0" hidden="1">#REF!</definedName>
    <definedName name="BEx1FPDH0YKYQXDHUTFIQLIF34J8" localSheetId="1" hidden="1">#REF!</definedName>
    <definedName name="BEx1FPDH0YKYQXDHUTFIQLIF34J8" hidden="1">#REF!</definedName>
    <definedName name="BEx1FQ9SZAGL2HEKRB046EOQDWOX" localSheetId="32" hidden="1">#REF!</definedName>
    <definedName name="BEx1FQ9SZAGL2HEKRB046EOQDWOX" localSheetId="33" hidden="1">#REF!</definedName>
    <definedName name="BEx1FQ9SZAGL2HEKRB046EOQDWOX" localSheetId="23" hidden="1">#REF!</definedName>
    <definedName name="BEx1FQ9SZAGL2HEKRB046EOQDWOX" localSheetId="17" hidden="1">#REF!</definedName>
    <definedName name="BEx1FQ9SZAGL2HEKRB046EOQDWOX" localSheetId="18" hidden="1">#REF!</definedName>
    <definedName name="BEx1FQ9SZAGL2HEKRB046EOQDWOX" localSheetId="11" hidden="1">#REF!</definedName>
    <definedName name="BEx1FQ9SZAGL2HEKRB046EOQDWOX" localSheetId="25" hidden="1">#REF!</definedName>
    <definedName name="BEx1FQ9SZAGL2HEKRB046EOQDWOX" localSheetId="26" hidden="1">#REF!</definedName>
    <definedName name="BEx1FQ9SZAGL2HEKRB046EOQDWOX" localSheetId="27" hidden="1">#REF!</definedName>
    <definedName name="BEx1FQ9SZAGL2HEKRB046EOQDWOX" localSheetId="0" hidden="1">#REF!</definedName>
    <definedName name="BEx1FQ9SZAGL2HEKRB046EOQDWOX" localSheetId="1" hidden="1">#REF!</definedName>
    <definedName name="BEx1FQ9SZAGL2HEKRB046EOQDWOX" hidden="1">#REF!</definedName>
    <definedName name="BEx1FZV2CM77TBH1R6YYV9P06KA2" localSheetId="32" hidden="1">#REF!</definedName>
    <definedName name="BEx1FZV2CM77TBH1R6YYV9P06KA2" localSheetId="33" hidden="1">#REF!</definedName>
    <definedName name="BEx1FZV2CM77TBH1R6YYV9P06KA2" localSheetId="23" hidden="1">#REF!</definedName>
    <definedName name="BEx1FZV2CM77TBH1R6YYV9P06KA2" localSheetId="17" hidden="1">#REF!</definedName>
    <definedName name="BEx1FZV2CM77TBH1R6YYV9P06KA2" localSheetId="18" hidden="1">#REF!</definedName>
    <definedName name="BEx1FZV2CM77TBH1R6YYV9P06KA2" localSheetId="11" hidden="1">#REF!</definedName>
    <definedName name="BEx1FZV2CM77TBH1R6YYV9P06KA2" localSheetId="25" hidden="1">#REF!</definedName>
    <definedName name="BEx1FZV2CM77TBH1R6YYV9P06KA2" localSheetId="26" hidden="1">#REF!</definedName>
    <definedName name="BEx1FZV2CM77TBH1R6YYV9P06KA2" localSheetId="27" hidden="1">#REF!</definedName>
    <definedName name="BEx1FZV2CM77TBH1R6YYV9P06KA2" localSheetId="0" hidden="1">#REF!</definedName>
    <definedName name="BEx1FZV2CM77TBH1R6YYV9P06KA2" localSheetId="1" hidden="1">#REF!</definedName>
    <definedName name="BEx1FZV2CM77TBH1R6YYV9P06KA2" hidden="1">#REF!</definedName>
    <definedName name="BEx1G59AY8195JTUM6P18VXUFJ3E" localSheetId="32" hidden="1">#REF!</definedName>
    <definedName name="BEx1G59AY8195JTUM6P18VXUFJ3E" localSheetId="33" hidden="1">#REF!</definedName>
    <definedName name="BEx1G59AY8195JTUM6P18VXUFJ3E" localSheetId="23" hidden="1">#REF!</definedName>
    <definedName name="BEx1G59AY8195JTUM6P18VXUFJ3E" localSheetId="17" hidden="1">#REF!</definedName>
    <definedName name="BEx1G59AY8195JTUM6P18VXUFJ3E" localSheetId="18" hidden="1">#REF!</definedName>
    <definedName name="BEx1G59AY8195JTUM6P18VXUFJ3E" localSheetId="11" hidden="1">#REF!</definedName>
    <definedName name="BEx1G59AY8195JTUM6P18VXUFJ3E" localSheetId="25" hidden="1">#REF!</definedName>
    <definedName name="BEx1G59AY8195JTUM6P18VXUFJ3E" localSheetId="26" hidden="1">#REF!</definedName>
    <definedName name="BEx1G59AY8195JTUM6P18VXUFJ3E" localSheetId="27" hidden="1">#REF!</definedName>
    <definedName name="BEx1G59AY8195JTUM6P18VXUFJ3E" localSheetId="0" hidden="1">#REF!</definedName>
    <definedName name="BEx1G59AY8195JTUM6P18VXUFJ3E" localSheetId="1" hidden="1">#REF!</definedName>
    <definedName name="BEx1G59AY8195JTUM6P18VXUFJ3E" hidden="1">#REF!</definedName>
    <definedName name="BEx1GKUDMCV60BOZT0SENCT0MD8L" localSheetId="32" hidden="1">#REF!</definedName>
    <definedName name="BEx1GKUDMCV60BOZT0SENCT0MD8L" localSheetId="33" hidden="1">#REF!</definedName>
    <definedName name="BEx1GKUDMCV60BOZT0SENCT0MD8L" localSheetId="23" hidden="1">#REF!</definedName>
    <definedName name="BEx1GKUDMCV60BOZT0SENCT0MD8L" localSheetId="17" hidden="1">#REF!</definedName>
    <definedName name="BEx1GKUDMCV60BOZT0SENCT0MD8L" localSheetId="18" hidden="1">#REF!</definedName>
    <definedName name="BEx1GKUDMCV60BOZT0SENCT0MD8L" localSheetId="11" hidden="1">#REF!</definedName>
    <definedName name="BEx1GKUDMCV60BOZT0SENCT0MD8L" localSheetId="25" hidden="1">#REF!</definedName>
    <definedName name="BEx1GKUDMCV60BOZT0SENCT0MD8L" localSheetId="26" hidden="1">#REF!</definedName>
    <definedName name="BEx1GKUDMCV60BOZT0SENCT0MD8L" localSheetId="27" hidden="1">#REF!</definedName>
    <definedName name="BEx1GKUDMCV60BOZT0SENCT0MD8L" localSheetId="0" hidden="1">#REF!</definedName>
    <definedName name="BEx1GKUDMCV60BOZT0SENCT0MD8L" localSheetId="1" hidden="1">#REF!</definedName>
    <definedName name="BEx1GKUDMCV60BOZT0SENCT0MD8L" hidden="1">#REF!</definedName>
    <definedName name="BEx1GUVQ5L0JCX3E4SROI4WBYVTO" localSheetId="32" hidden="1">#REF!</definedName>
    <definedName name="BEx1GUVQ5L0JCX3E4SROI4WBYVTO" localSheetId="33" hidden="1">#REF!</definedName>
    <definedName name="BEx1GUVQ5L0JCX3E4SROI4WBYVTO" localSheetId="23" hidden="1">#REF!</definedName>
    <definedName name="BEx1GUVQ5L0JCX3E4SROI4WBYVTO" localSheetId="17" hidden="1">#REF!</definedName>
    <definedName name="BEx1GUVQ5L0JCX3E4SROI4WBYVTO" localSheetId="18" hidden="1">#REF!</definedName>
    <definedName name="BEx1GUVQ5L0JCX3E4SROI4WBYVTO" localSheetId="11" hidden="1">#REF!</definedName>
    <definedName name="BEx1GUVQ5L0JCX3E4SROI4WBYVTO" localSheetId="25" hidden="1">#REF!</definedName>
    <definedName name="BEx1GUVQ5L0JCX3E4SROI4WBYVTO" localSheetId="26" hidden="1">#REF!</definedName>
    <definedName name="BEx1GUVQ5L0JCX3E4SROI4WBYVTO" localSheetId="27" hidden="1">#REF!</definedName>
    <definedName name="BEx1GUVQ5L0JCX3E4SROI4WBYVTO" localSheetId="0" hidden="1">#REF!</definedName>
    <definedName name="BEx1GUVQ5L0JCX3E4SROI4WBYVTO" localSheetId="1" hidden="1">#REF!</definedName>
    <definedName name="BEx1GUVQ5L0JCX3E4SROI4WBYVTO" hidden="1">#REF!</definedName>
    <definedName name="BEx1GVMRHFXUP6XYYY9NR12PV5TF" localSheetId="32" hidden="1">#REF!</definedName>
    <definedName name="BEx1GVMRHFXUP6XYYY9NR12PV5TF" localSheetId="33" hidden="1">#REF!</definedName>
    <definedName name="BEx1GVMRHFXUP6XYYY9NR12PV5TF" localSheetId="23" hidden="1">#REF!</definedName>
    <definedName name="BEx1GVMRHFXUP6XYYY9NR12PV5TF" localSheetId="17" hidden="1">#REF!</definedName>
    <definedName name="BEx1GVMRHFXUP6XYYY9NR12PV5TF" localSheetId="18" hidden="1">#REF!</definedName>
    <definedName name="BEx1GVMRHFXUP6XYYY9NR12PV5TF" localSheetId="11" hidden="1">#REF!</definedName>
    <definedName name="BEx1GVMRHFXUP6XYYY9NR12PV5TF" localSheetId="25" hidden="1">#REF!</definedName>
    <definedName name="BEx1GVMRHFXUP6XYYY9NR12PV5TF" localSheetId="26" hidden="1">#REF!</definedName>
    <definedName name="BEx1GVMRHFXUP6XYYY9NR12PV5TF" localSheetId="27" hidden="1">#REF!</definedName>
    <definedName name="BEx1GVMRHFXUP6XYYY9NR12PV5TF" localSheetId="0" hidden="1">#REF!</definedName>
    <definedName name="BEx1GVMRHFXUP6XYYY9NR12PV5TF" localSheetId="1" hidden="1">#REF!</definedName>
    <definedName name="BEx1GVMRHFXUP6XYYY9NR12PV5TF" hidden="1">#REF!</definedName>
    <definedName name="BEx1H6KIT7BHUH6MDDWC935V9N47" localSheetId="32" hidden="1">#REF!</definedName>
    <definedName name="BEx1H6KIT7BHUH6MDDWC935V9N47" localSheetId="33" hidden="1">#REF!</definedName>
    <definedName name="BEx1H6KIT7BHUH6MDDWC935V9N47" localSheetId="23" hidden="1">#REF!</definedName>
    <definedName name="BEx1H6KIT7BHUH6MDDWC935V9N47" localSheetId="17" hidden="1">#REF!</definedName>
    <definedName name="BEx1H6KIT7BHUH6MDDWC935V9N47" localSheetId="18" hidden="1">#REF!</definedName>
    <definedName name="BEx1H6KIT7BHUH6MDDWC935V9N47" localSheetId="11" hidden="1">#REF!</definedName>
    <definedName name="BEx1H6KIT7BHUH6MDDWC935V9N47" localSheetId="25" hidden="1">#REF!</definedName>
    <definedName name="BEx1H6KIT7BHUH6MDDWC935V9N47" localSheetId="26" hidden="1">#REF!</definedName>
    <definedName name="BEx1H6KIT7BHUH6MDDWC935V9N47" localSheetId="27" hidden="1">#REF!</definedName>
    <definedName name="BEx1H6KIT7BHUH6MDDWC935V9N47" localSheetId="0" hidden="1">#REF!</definedName>
    <definedName name="BEx1H6KIT7BHUH6MDDWC935V9N47" localSheetId="1" hidden="1">#REF!</definedName>
    <definedName name="BEx1H6KIT7BHUH6MDDWC935V9N47" hidden="1">#REF!</definedName>
    <definedName name="BEx1HA60AI3STEJQZAQ0RA3Q3AZV" localSheetId="32" hidden="1">#REF!</definedName>
    <definedName name="BEx1HA60AI3STEJQZAQ0RA3Q3AZV" localSheetId="33" hidden="1">#REF!</definedName>
    <definedName name="BEx1HA60AI3STEJQZAQ0RA3Q3AZV" localSheetId="23" hidden="1">#REF!</definedName>
    <definedName name="BEx1HA60AI3STEJQZAQ0RA3Q3AZV" localSheetId="17" hidden="1">#REF!</definedName>
    <definedName name="BEx1HA60AI3STEJQZAQ0RA3Q3AZV" localSheetId="18" hidden="1">#REF!</definedName>
    <definedName name="BEx1HA60AI3STEJQZAQ0RA3Q3AZV" localSheetId="11" hidden="1">#REF!</definedName>
    <definedName name="BEx1HA60AI3STEJQZAQ0RA3Q3AZV" localSheetId="25" hidden="1">#REF!</definedName>
    <definedName name="BEx1HA60AI3STEJQZAQ0RA3Q3AZV" localSheetId="26" hidden="1">#REF!</definedName>
    <definedName name="BEx1HA60AI3STEJQZAQ0RA3Q3AZV" localSheetId="27" hidden="1">#REF!</definedName>
    <definedName name="BEx1HA60AI3STEJQZAQ0RA3Q3AZV" localSheetId="0" hidden="1">#REF!</definedName>
    <definedName name="BEx1HA60AI3STEJQZAQ0RA3Q3AZV" localSheetId="1" hidden="1">#REF!</definedName>
    <definedName name="BEx1HA60AI3STEJQZAQ0RA3Q3AZV" hidden="1">#REF!</definedName>
    <definedName name="BEx1HB2DBVO5N6V2WX7BEHUFYTFU" localSheetId="32" hidden="1">#REF!</definedName>
    <definedName name="BEx1HB2DBVO5N6V2WX7BEHUFYTFU" localSheetId="33" hidden="1">#REF!</definedName>
    <definedName name="BEx1HB2DBVO5N6V2WX7BEHUFYTFU" localSheetId="23" hidden="1">#REF!</definedName>
    <definedName name="BEx1HB2DBVO5N6V2WX7BEHUFYTFU" localSheetId="17" hidden="1">#REF!</definedName>
    <definedName name="BEx1HB2DBVO5N6V2WX7BEHUFYTFU" localSheetId="18" hidden="1">#REF!</definedName>
    <definedName name="BEx1HB2DBVO5N6V2WX7BEHUFYTFU" localSheetId="11" hidden="1">#REF!</definedName>
    <definedName name="BEx1HB2DBVO5N6V2WX7BEHUFYTFU" localSheetId="25" hidden="1">#REF!</definedName>
    <definedName name="BEx1HB2DBVO5N6V2WX7BEHUFYTFU" localSheetId="26" hidden="1">#REF!</definedName>
    <definedName name="BEx1HB2DBVO5N6V2WX7BEHUFYTFU" localSheetId="27" hidden="1">#REF!</definedName>
    <definedName name="BEx1HB2DBVO5N6V2WX7BEHUFYTFU" localSheetId="0" hidden="1">#REF!</definedName>
    <definedName name="BEx1HB2DBVO5N6V2WX7BEHUFYTFU" localSheetId="1" hidden="1">#REF!</definedName>
    <definedName name="BEx1HB2DBVO5N6V2WX7BEHUFYTFU" hidden="1">#REF!</definedName>
    <definedName name="BEx1HDGOOJ3SKHYMWUZJ1P0RQZ9N" localSheetId="32" hidden="1">#REF!</definedName>
    <definedName name="BEx1HDGOOJ3SKHYMWUZJ1P0RQZ9N" localSheetId="33" hidden="1">#REF!</definedName>
    <definedName name="BEx1HDGOOJ3SKHYMWUZJ1P0RQZ9N" localSheetId="23" hidden="1">#REF!</definedName>
    <definedName name="BEx1HDGOOJ3SKHYMWUZJ1P0RQZ9N" localSheetId="17" hidden="1">#REF!</definedName>
    <definedName name="BEx1HDGOOJ3SKHYMWUZJ1P0RQZ9N" localSheetId="18" hidden="1">#REF!</definedName>
    <definedName name="BEx1HDGOOJ3SKHYMWUZJ1P0RQZ9N" localSheetId="11" hidden="1">#REF!</definedName>
    <definedName name="BEx1HDGOOJ3SKHYMWUZJ1P0RQZ9N" localSheetId="25" hidden="1">#REF!</definedName>
    <definedName name="BEx1HDGOOJ3SKHYMWUZJ1P0RQZ9N" localSheetId="26" hidden="1">#REF!</definedName>
    <definedName name="BEx1HDGOOJ3SKHYMWUZJ1P0RQZ9N" localSheetId="27" hidden="1">#REF!</definedName>
    <definedName name="BEx1HDGOOJ3SKHYMWUZJ1P0RQZ9N" localSheetId="0" hidden="1">#REF!</definedName>
    <definedName name="BEx1HDGOOJ3SKHYMWUZJ1P0RQZ9N" localSheetId="1" hidden="1">#REF!</definedName>
    <definedName name="BEx1HDGOOJ3SKHYMWUZJ1P0RQZ9N" hidden="1">#REF!</definedName>
    <definedName name="BEx1HDM5ZXSJG6JQEMSFV52PZ10V" localSheetId="32" hidden="1">#REF!</definedName>
    <definedName name="BEx1HDM5ZXSJG6JQEMSFV52PZ10V" localSheetId="33" hidden="1">#REF!</definedName>
    <definedName name="BEx1HDM5ZXSJG6JQEMSFV52PZ10V" localSheetId="23" hidden="1">#REF!</definedName>
    <definedName name="BEx1HDM5ZXSJG6JQEMSFV52PZ10V" localSheetId="17" hidden="1">#REF!</definedName>
    <definedName name="BEx1HDM5ZXSJG6JQEMSFV52PZ10V" localSheetId="18" hidden="1">#REF!</definedName>
    <definedName name="BEx1HDM5ZXSJG6JQEMSFV52PZ10V" localSheetId="11" hidden="1">#REF!</definedName>
    <definedName name="BEx1HDM5ZXSJG6JQEMSFV52PZ10V" localSheetId="25" hidden="1">#REF!</definedName>
    <definedName name="BEx1HDM5ZXSJG6JQEMSFV52PZ10V" localSheetId="26" hidden="1">#REF!</definedName>
    <definedName name="BEx1HDM5ZXSJG6JQEMSFV52PZ10V" localSheetId="27" hidden="1">#REF!</definedName>
    <definedName name="BEx1HDM5ZXSJG6JQEMSFV52PZ10V" localSheetId="0" hidden="1">#REF!</definedName>
    <definedName name="BEx1HDM5ZXSJG6JQEMSFV52PZ10V" localSheetId="1" hidden="1">#REF!</definedName>
    <definedName name="BEx1HDM5ZXSJG6JQEMSFV52PZ10V" hidden="1">#REF!</definedName>
    <definedName name="BEx1HETBBZVN5F43LKOFMC4QB0CR" localSheetId="32" hidden="1">#REF!</definedName>
    <definedName name="BEx1HETBBZVN5F43LKOFMC4QB0CR" localSheetId="33" hidden="1">#REF!</definedName>
    <definedName name="BEx1HETBBZVN5F43LKOFMC4QB0CR" localSheetId="23" hidden="1">#REF!</definedName>
    <definedName name="BEx1HETBBZVN5F43LKOFMC4QB0CR" localSheetId="17" hidden="1">#REF!</definedName>
    <definedName name="BEx1HETBBZVN5F43LKOFMC4QB0CR" localSheetId="18" hidden="1">#REF!</definedName>
    <definedName name="BEx1HETBBZVN5F43LKOFMC4QB0CR" localSheetId="11" hidden="1">#REF!</definedName>
    <definedName name="BEx1HETBBZVN5F43LKOFMC4QB0CR" localSheetId="25" hidden="1">#REF!</definedName>
    <definedName name="BEx1HETBBZVN5F43LKOFMC4QB0CR" localSheetId="26" hidden="1">#REF!</definedName>
    <definedName name="BEx1HETBBZVN5F43LKOFMC4QB0CR" localSheetId="27" hidden="1">#REF!</definedName>
    <definedName name="BEx1HETBBZVN5F43LKOFMC4QB0CR" localSheetId="0" hidden="1">#REF!</definedName>
    <definedName name="BEx1HETBBZVN5F43LKOFMC4QB0CR" localSheetId="1" hidden="1">#REF!</definedName>
    <definedName name="BEx1HETBBZVN5F43LKOFMC4QB0CR" hidden="1">#REF!</definedName>
    <definedName name="BEx1HGWNWPLNXICOTP90TKQVVE4E" localSheetId="32" hidden="1">#REF!</definedName>
    <definedName name="BEx1HGWNWPLNXICOTP90TKQVVE4E" localSheetId="33" hidden="1">#REF!</definedName>
    <definedName name="BEx1HGWNWPLNXICOTP90TKQVVE4E" localSheetId="23" hidden="1">#REF!</definedName>
    <definedName name="BEx1HGWNWPLNXICOTP90TKQVVE4E" localSheetId="17" hidden="1">#REF!</definedName>
    <definedName name="BEx1HGWNWPLNXICOTP90TKQVVE4E" localSheetId="18" hidden="1">#REF!</definedName>
    <definedName name="BEx1HGWNWPLNXICOTP90TKQVVE4E" localSheetId="11" hidden="1">#REF!</definedName>
    <definedName name="BEx1HGWNWPLNXICOTP90TKQVVE4E" localSheetId="25" hidden="1">#REF!</definedName>
    <definedName name="BEx1HGWNWPLNXICOTP90TKQVVE4E" localSheetId="26" hidden="1">#REF!</definedName>
    <definedName name="BEx1HGWNWPLNXICOTP90TKQVVE4E" localSheetId="27" hidden="1">#REF!</definedName>
    <definedName name="BEx1HGWNWPLNXICOTP90TKQVVE4E" localSheetId="0" hidden="1">#REF!</definedName>
    <definedName name="BEx1HGWNWPLNXICOTP90TKQVVE4E" localSheetId="1" hidden="1">#REF!</definedName>
    <definedName name="BEx1HGWNWPLNXICOTP90TKQVVE4E" hidden="1">#REF!</definedName>
    <definedName name="BEx1HIPLJZABY0EMUOTZN0EQMDPU" localSheetId="32" hidden="1">#REF!</definedName>
    <definedName name="BEx1HIPLJZABY0EMUOTZN0EQMDPU" localSheetId="33" hidden="1">#REF!</definedName>
    <definedName name="BEx1HIPLJZABY0EMUOTZN0EQMDPU" localSheetId="23" hidden="1">#REF!</definedName>
    <definedName name="BEx1HIPLJZABY0EMUOTZN0EQMDPU" localSheetId="17" hidden="1">#REF!</definedName>
    <definedName name="BEx1HIPLJZABY0EMUOTZN0EQMDPU" localSheetId="18" hidden="1">#REF!</definedName>
    <definedName name="BEx1HIPLJZABY0EMUOTZN0EQMDPU" localSheetId="11" hidden="1">#REF!</definedName>
    <definedName name="BEx1HIPLJZABY0EMUOTZN0EQMDPU" localSheetId="25" hidden="1">#REF!</definedName>
    <definedName name="BEx1HIPLJZABY0EMUOTZN0EQMDPU" localSheetId="26" hidden="1">#REF!</definedName>
    <definedName name="BEx1HIPLJZABY0EMUOTZN0EQMDPU" localSheetId="27" hidden="1">#REF!</definedName>
    <definedName name="BEx1HIPLJZABY0EMUOTZN0EQMDPU" localSheetId="0" hidden="1">#REF!</definedName>
    <definedName name="BEx1HIPLJZABY0EMUOTZN0EQMDPU" localSheetId="1" hidden="1">#REF!</definedName>
    <definedName name="BEx1HIPLJZABY0EMUOTZN0EQMDPU" hidden="1">#REF!</definedName>
    <definedName name="BEx1HO94JIRX219MPWMB5E5XZ04X" localSheetId="32" hidden="1">#REF!</definedName>
    <definedName name="BEx1HO94JIRX219MPWMB5E5XZ04X" localSheetId="33" hidden="1">#REF!</definedName>
    <definedName name="BEx1HO94JIRX219MPWMB5E5XZ04X" localSheetId="23" hidden="1">#REF!</definedName>
    <definedName name="BEx1HO94JIRX219MPWMB5E5XZ04X" localSheetId="17" hidden="1">#REF!</definedName>
    <definedName name="BEx1HO94JIRX219MPWMB5E5XZ04X" localSheetId="18" hidden="1">#REF!</definedName>
    <definedName name="BEx1HO94JIRX219MPWMB5E5XZ04X" localSheetId="11" hidden="1">#REF!</definedName>
    <definedName name="BEx1HO94JIRX219MPWMB5E5XZ04X" localSheetId="25" hidden="1">#REF!</definedName>
    <definedName name="BEx1HO94JIRX219MPWMB5E5XZ04X" localSheetId="26" hidden="1">#REF!</definedName>
    <definedName name="BEx1HO94JIRX219MPWMB5E5XZ04X" localSheetId="27" hidden="1">#REF!</definedName>
    <definedName name="BEx1HO94JIRX219MPWMB5E5XZ04X" localSheetId="0" hidden="1">#REF!</definedName>
    <definedName name="BEx1HO94JIRX219MPWMB5E5XZ04X" localSheetId="1" hidden="1">#REF!</definedName>
    <definedName name="BEx1HO94JIRX219MPWMB5E5XZ04X" hidden="1">#REF!</definedName>
    <definedName name="BEx1HQNF6KHM21E3XLW0NMSSEI9S" localSheetId="32" hidden="1">#REF!</definedName>
    <definedName name="BEx1HQNF6KHM21E3XLW0NMSSEI9S" localSheetId="33" hidden="1">#REF!</definedName>
    <definedName name="BEx1HQNF6KHM21E3XLW0NMSSEI9S" localSheetId="23" hidden="1">#REF!</definedName>
    <definedName name="BEx1HQNF6KHM21E3XLW0NMSSEI9S" localSheetId="17" hidden="1">#REF!</definedName>
    <definedName name="BEx1HQNF6KHM21E3XLW0NMSSEI9S" localSheetId="18" hidden="1">#REF!</definedName>
    <definedName name="BEx1HQNF6KHM21E3XLW0NMSSEI9S" localSheetId="11" hidden="1">#REF!</definedName>
    <definedName name="BEx1HQNF6KHM21E3XLW0NMSSEI9S" localSheetId="25" hidden="1">#REF!</definedName>
    <definedName name="BEx1HQNF6KHM21E3XLW0NMSSEI9S" localSheetId="26" hidden="1">#REF!</definedName>
    <definedName name="BEx1HQNF6KHM21E3XLW0NMSSEI9S" localSheetId="27" hidden="1">#REF!</definedName>
    <definedName name="BEx1HQNF6KHM21E3XLW0NMSSEI9S" localSheetId="0" hidden="1">#REF!</definedName>
    <definedName name="BEx1HQNF6KHM21E3XLW0NMSSEI9S" localSheetId="1" hidden="1">#REF!</definedName>
    <definedName name="BEx1HQNF6KHM21E3XLW0NMSSEI9S" hidden="1">#REF!</definedName>
    <definedName name="BEx1HSLNWIW4S97ZBYY7I7M5YVH4" localSheetId="32" hidden="1">#REF!</definedName>
    <definedName name="BEx1HSLNWIW4S97ZBYY7I7M5YVH4" localSheetId="33" hidden="1">#REF!</definedName>
    <definedName name="BEx1HSLNWIW4S97ZBYY7I7M5YVH4" localSheetId="23" hidden="1">#REF!</definedName>
    <definedName name="BEx1HSLNWIW4S97ZBYY7I7M5YVH4" localSheetId="17" hidden="1">#REF!</definedName>
    <definedName name="BEx1HSLNWIW4S97ZBYY7I7M5YVH4" localSheetId="18" hidden="1">#REF!</definedName>
    <definedName name="BEx1HSLNWIW4S97ZBYY7I7M5YVH4" localSheetId="11" hidden="1">#REF!</definedName>
    <definedName name="BEx1HSLNWIW4S97ZBYY7I7M5YVH4" localSheetId="25" hidden="1">#REF!</definedName>
    <definedName name="BEx1HSLNWIW4S97ZBYY7I7M5YVH4" localSheetId="26" hidden="1">#REF!</definedName>
    <definedName name="BEx1HSLNWIW4S97ZBYY7I7M5YVH4" localSheetId="27" hidden="1">#REF!</definedName>
    <definedName name="BEx1HSLNWIW4S97ZBYY7I7M5YVH4" localSheetId="0" hidden="1">#REF!</definedName>
    <definedName name="BEx1HSLNWIW4S97ZBYY7I7M5YVH4" localSheetId="1" hidden="1">#REF!</definedName>
    <definedName name="BEx1HSLNWIW4S97ZBYY7I7M5YVH4" hidden="1">#REF!</definedName>
    <definedName name="BEx1HZCBBWLB2BTNOXP319ZDEVOJ" localSheetId="32" hidden="1">#REF!</definedName>
    <definedName name="BEx1HZCBBWLB2BTNOXP319ZDEVOJ" localSheetId="33" hidden="1">#REF!</definedName>
    <definedName name="BEx1HZCBBWLB2BTNOXP319ZDEVOJ" localSheetId="23" hidden="1">#REF!</definedName>
    <definedName name="BEx1HZCBBWLB2BTNOXP319ZDEVOJ" localSheetId="17" hidden="1">#REF!</definedName>
    <definedName name="BEx1HZCBBWLB2BTNOXP319ZDEVOJ" localSheetId="18" hidden="1">#REF!</definedName>
    <definedName name="BEx1HZCBBWLB2BTNOXP319ZDEVOJ" localSheetId="11" hidden="1">#REF!</definedName>
    <definedName name="BEx1HZCBBWLB2BTNOXP319ZDEVOJ" localSheetId="25" hidden="1">#REF!</definedName>
    <definedName name="BEx1HZCBBWLB2BTNOXP319ZDEVOJ" localSheetId="26" hidden="1">#REF!</definedName>
    <definedName name="BEx1HZCBBWLB2BTNOXP319ZDEVOJ" localSheetId="27" hidden="1">#REF!</definedName>
    <definedName name="BEx1HZCBBWLB2BTNOXP319ZDEVOJ" localSheetId="0" hidden="1">#REF!</definedName>
    <definedName name="BEx1HZCBBWLB2BTNOXP319ZDEVOJ" localSheetId="1" hidden="1">#REF!</definedName>
    <definedName name="BEx1HZCBBWLB2BTNOXP319ZDEVOJ" hidden="1">#REF!</definedName>
    <definedName name="BEx1I4QKTILCKZUSOJCVZN7SNHL5" localSheetId="32" hidden="1">#REF!</definedName>
    <definedName name="BEx1I4QKTILCKZUSOJCVZN7SNHL5" localSheetId="33" hidden="1">#REF!</definedName>
    <definedName name="BEx1I4QKTILCKZUSOJCVZN7SNHL5" localSheetId="23" hidden="1">#REF!</definedName>
    <definedName name="BEx1I4QKTILCKZUSOJCVZN7SNHL5" localSheetId="17" hidden="1">#REF!</definedName>
    <definedName name="BEx1I4QKTILCKZUSOJCVZN7SNHL5" localSheetId="18" hidden="1">#REF!</definedName>
    <definedName name="BEx1I4QKTILCKZUSOJCVZN7SNHL5" localSheetId="11" hidden="1">#REF!</definedName>
    <definedName name="BEx1I4QKTILCKZUSOJCVZN7SNHL5" localSheetId="25" hidden="1">#REF!</definedName>
    <definedName name="BEx1I4QKTILCKZUSOJCVZN7SNHL5" localSheetId="26" hidden="1">#REF!</definedName>
    <definedName name="BEx1I4QKTILCKZUSOJCVZN7SNHL5" localSheetId="27" hidden="1">#REF!</definedName>
    <definedName name="BEx1I4QKTILCKZUSOJCVZN7SNHL5" localSheetId="0" hidden="1">#REF!</definedName>
    <definedName name="BEx1I4QKTILCKZUSOJCVZN7SNHL5" localSheetId="1" hidden="1">#REF!</definedName>
    <definedName name="BEx1I4QKTILCKZUSOJCVZN7SNHL5" hidden="1">#REF!</definedName>
    <definedName name="BEx1IE0ZP7RIFM9FI24S9I6AAJ14" localSheetId="32" hidden="1">#REF!</definedName>
    <definedName name="BEx1IE0ZP7RIFM9FI24S9I6AAJ14" localSheetId="33" hidden="1">#REF!</definedName>
    <definedName name="BEx1IE0ZP7RIFM9FI24S9I6AAJ14" localSheetId="23" hidden="1">#REF!</definedName>
    <definedName name="BEx1IE0ZP7RIFM9FI24S9I6AAJ14" localSheetId="17" hidden="1">#REF!</definedName>
    <definedName name="BEx1IE0ZP7RIFM9FI24S9I6AAJ14" localSheetId="18" hidden="1">#REF!</definedName>
    <definedName name="BEx1IE0ZP7RIFM9FI24S9I6AAJ14" localSheetId="11" hidden="1">#REF!</definedName>
    <definedName name="BEx1IE0ZP7RIFM9FI24S9I6AAJ14" localSheetId="25" hidden="1">#REF!</definedName>
    <definedName name="BEx1IE0ZP7RIFM9FI24S9I6AAJ14" localSheetId="26" hidden="1">#REF!</definedName>
    <definedName name="BEx1IE0ZP7RIFM9FI24S9I6AAJ14" localSheetId="27" hidden="1">#REF!</definedName>
    <definedName name="BEx1IE0ZP7RIFM9FI24S9I6AAJ14" localSheetId="0" hidden="1">#REF!</definedName>
    <definedName name="BEx1IE0ZP7RIFM9FI24S9I6AAJ14" localSheetId="1" hidden="1">#REF!</definedName>
    <definedName name="BEx1IE0ZP7RIFM9FI24S9I6AAJ14" hidden="1">#REF!</definedName>
    <definedName name="BEx1IGQ5B697MNDOE06MVSR0H58E" localSheetId="32" hidden="1">#REF!</definedName>
    <definedName name="BEx1IGQ5B697MNDOE06MVSR0H58E" localSheetId="33" hidden="1">#REF!</definedName>
    <definedName name="BEx1IGQ5B697MNDOE06MVSR0H58E" localSheetId="23" hidden="1">#REF!</definedName>
    <definedName name="BEx1IGQ5B697MNDOE06MVSR0H58E" localSheetId="17" hidden="1">#REF!</definedName>
    <definedName name="BEx1IGQ5B697MNDOE06MVSR0H58E" localSheetId="18" hidden="1">#REF!</definedName>
    <definedName name="BEx1IGQ5B697MNDOE06MVSR0H58E" localSheetId="11" hidden="1">#REF!</definedName>
    <definedName name="BEx1IGQ5B697MNDOE06MVSR0H58E" localSheetId="25" hidden="1">#REF!</definedName>
    <definedName name="BEx1IGQ5B697MNDOE06MVSR0H58E" localSheetId="26" hidden="1">#REF!</definedName>
    <definedName name="BEx1IGQ5B697MNDOE06MVSR0H58E" localSheetId="27" hidden="1">#REF!</definedName>
    <definedName name="BEx1IGQ5B697MNDOE06MVSR0H58E" localSheetId="0" hidden="1">#REF!</definedName>
    <definedName name="BEx1IGQ5B697MNDOE06MVSR0H58E" localSheetId="1" hidden="1">#REF!</definedName>
    <definedName name="BEx1IGQ5B697MNDOE06MVSR0H58E" hidden="1">#REF!</definedName>
    <definedName name="BEx1IKRPW8MLB9Y485M1TL2IT9SH" localSheetId="32" hidden="1">#REF!</definedName>
    <definedName name="BEx1IKRPW8MLB9Y485M1TL2IT9SH" localSheetId="33" hidden="1">#REF!</definedName>
    <definedName name="BEx1IKRPW8MLB9Y485M1TL2IT9SH" localSheetId="23" hidden="1">#REF!</definedName>
    <definedName name="BEx1IKRPW8MLB9Y485M1TL2IT9SH" localSheetId="17" hidden="1">#REF!</definedName>
    <definedName name="BEx1IKRPW8MLB9Y485M1TL2IT9SH" localSheetId="18" hidden="1">#REF!</definedName>
    <definedName name="BEx1IKRPW8MLB9Y485M1TL2IT9SH" localSheetId="11" hidden="1">#REF!</definedName>
    <definedName name="BEx1IKRPW8MLB9Y485M1TL2IT9SH" localSheetId="25" hidden="1">#REF!</definedName>
    <definedName name="BEx1IKRPW8MLB9Y485M1TL2IT9SH" localSheetId="26" hidden="1">#REF!</definedName>
    <definedName name="BEx1IKRPW8MLB9Y485M1TL2IT9SH" localSheetId="27" hidden="1">#REF!</definedName>
    <definedName name="BEx1IKRPW8MLB9Y485M1TL2IT9SH" localSheetId="0" hidden="1">#REF!</definedName>
    <definedName name="BEx1IKRPW8MLB9Y485M1TL2IT9SH" localSheetId="1" hidden="1">#REF!</definedName>
    <definedName name="BEx1IKRPW8MLB9Y485M1TL2IT9SH" hidden="1">#REF!</definedName>
    <definedName name="BEx1IPKCFCT3TL9MSO1LSYJ2VJ2X" localSheetId="32" hidden="1">#REF!</definedName>
    <definedName name="BEx1IPKCFCT3TL9MSO1LSYJ2VJ2X" localSheetId="33" hidden="1">#REF!</definedName>
    <definedName name="BEx1IPKCFCT3TL9MSO1LSYJ2VJ2X" localSheetId="23" hidden="1">#REF!</definedName>
    <definedName name="BEx1IPKCFCT3TL9MSO1LSYJ2VJ2X" localSheetId="17" hidden="1">#REF!</definedName>
    <definedName name="BEx1IPKCFCT3TL9MSO1LSYJ2VJ2X" localSheetId="18" hidden="1">#REF!</definedName>
    <definedName name="BEx1IPKCFCT3TL9MSO1LSYJ2VJ2X" localSheetId="11" hidden="1">#REF!</definedName>
    <definedName name="BEx1IPKCFCT3TL9MSO1LSYJ2VJ2X" localSheetId="25" hidden="1">#REF!</definedName>
    <definedName name="BEx1IPKCFCT3TL9MSO1LSYJ2VJ2X" localSheetId="26" hidden="1">#REF!</definedName>
    <definedName name="BEx1IPKCFCT3TL9MSO1LSYJ2VJ2X" localSheetId="27" hidden="1">#REF!</definedName>
    <definedName name="BEx1IPKCFCT3TL9MSO1LSYJ2VJ2X" localSheetId="0" hidden="1">#REF!</definedName>
    <definedName name="BEx1IPKCFCT3TL9MSO1LSYJ2VJ2X" localSheetId="1" hidden="1">#REF!</definedName>
    <definedName name="BEx1IPKCFCT3TL9MSO1LSYJ2VJ2X" hidden="1">#REF!</definedName>
    <definedName name="BEx1IW5PQTTMD62XZ287XF2O3FBQ" localSheetId="32" hidden="1">#REF!</definedName>
    <definedName name="BEx1IW5PQTTMD62XZ287XF2O3FBQ" localSheetId="33" hidden="1">#REF!</definedName>
    <definedName name="BEx1IW5PQTTMD62XZ287XF2O3FBQ" localSheetId="23" hidden="1">#REF!</definedName>
    <definedName name="BEx1IW5PQTTMD62XZ287XF2O3FBQ" localSheetId="17" hidden="1">#REF!</definedName>
    <definedName name="BEx1IW5PQTTMD62XZ287XF2O3FBQ" localSheetId="18" hidden="1">#REF!</definedName>
    <definedName name="BEx1IW5PQTTMD62XZ287XF2O3FBQ" localSheetId="11" hidden="1">#REF!</definedName>
    <definedName name="BEx1IW5PQTTMD62XZ287XF2O3FBQ" localSheetId="25" hidden="1">#REF!</definedName>
    <definedName name="BEx1IW5PQTTMD62XZ287XF2O3FBQ" localSheetId="26" hidden="1">#REF!</definedName>
    <definedName name="BEx1IW5PQTTMD62XZ287XF2O3FBQ" localSheetId="27" hidden="1">#REF!</definedName>
    <definedName name="BEx1IW5PQTTMD62XZ287XF2O3FBQ" localSheetId="0" hidden="1">#REF!</definedName>
    <definedName name="BEx1IW5PQTTMD62XZ287XF2O3FBQ" localSheetId="1" hidden="1">#REF!</definedName>
    <definedName name="BEx1IW5PQTTMD62XZ287XF2O3FBQ" hidden="1">#REF!</definedName>
    <definedName name="BEx1J0CSSHDJGBJUHVOEMCF2P4DL" localSheetId="32" hidden="1">#REF!</definedName>
    <definedName name="BEx1J0CSSHDJGBJUHVOEMCF2P4DL" localSheetId="33" hidden="1">#REF!</definedName>
    <definedName name="BEx1J0CSSHDJGBJUHVOEMCF2P4DL" localSheetId="23" hidden="1">#REF!</definedName>
    <definedName name="BEx1J0CSSHDJGBJUHVOEMCF2P4DL" localSheetId="17" hidden="1">#REF!</definedName>
    <definedName name="BEx1J0CSSHDJGBJUHVOEMCF2P4DL" localSheetId="18" hidden="1">#REF!</definedName>
    <definedName name="BEx1J0CSSHDJGBJUHVOEMCF2P4DL" localSheetId="11" hidden="1">#REF!</definedName>
    <definedName name="BEx1J0CSSHDJGBJUHVOEMCF2P4DL" localSheetId="25" hidden="1">#REF!</definedName>
    <definedName name="BEx1J0CSSHDJGBJUHVOEMCF2P4DL" localSheetId="26" hidden="1">#REF!</definedName>
    <definedName name="BEx1J0CSSHDJGBJUHVOEMCF2P4DL" localSheetId="27" hidden="1">#REF!</definedName>
    <definedName name="BEx1J0CSSHDJGBJUHVOEMCF2P4DL" localSheetId="0" hidden="1">#REF!</definedName>
    <definedName name="BEx1J0CSSHDJGBJUHVOEMCF2P4DL" localSheetId="1" hidden="1">#REF!</definedName>
    <definedName name="BEx1J0CSSHDJGBJUHVOEMCF2P4DL" hidden="1">#REF!</definedName>
    <definedName name="BEx1J0NL6D3ILC18B48AL0VNEN9A" localSheetId="32" hidden="1">#REF!</definedName>
    <definedName name="BEx1J0NL6D3ILC18B48AL0VNEN9A" localSheetId="33" hidden="1">#REF!</definedName>
    <definedName name="BEx1J0NL6D3ILC18B48AL0VNEN9A" localSheetId="23" hidden="1">#REF!</definedName>
    <definedName name="BEx1J0NL6D3ILC18B48AL0VNEN9A" localSheetId="17" hidden="1">#REF!</definedName>
    <definedName name="BEx1J0NL6D3ILC18B48AL0VNEN9A" localSheetId="18" hidden="1">#REF!</definedName>
    <definedName name="BEx1J0NL6D3ILC18B48AL0VNEN9A" localSheetId="11" hidden="1">#REF!</definedName>
    <definedName name="BEx1J0NL6D3ILC18B48AL0VNEN9A" localSheetId="25" hidden="1">#REF!</definedName>
    <definedName name="BEx1J0NL6D3ILC18B48AL0VNEN9A" localSheetId="26" hidden="1">#REF!</definedName>
    <definedName name="BEx1J0NL6D3ILC18B48AL0VNEN9A" localSheetId="27" hidden="1">#REF!</definedName>
    <definedName name="BEx1J0NL6D3ILC18B48AL0VNEN9A" localSheetId="0" hidden="1">#REF!</definedName>
    <definedName name="BEx1J0NL6D3ILC18B48AL0VNEN9A" localSheetId="1" hidden="1">#REF!</definedName>
    <definedName name="BEx1J0NL6D3ILC18B48AL0VNEN9A" hidden="1">#REF!</definedName>
    <definedName name="BEx1J7E8VCGLPYU82QXVUG5N3ZAI" localSheetId="32" hidden="1">#REF!</definedName>
    <definedName name="BEx1J7E8VCGLPYU82QXVUG5N3ZAI" localSheetId="33" hidden="1">#REF!</definedName>
    <definedName name="BEx1J7E8VCGLPYU82QXVUG5N3ZAI" localSheetId="23" hidden="1">#REF!</definedName>
    <definedName name="BEx1J7E8VCGLPYU82QXVUG5N3ZAI" localSheetId="17" hidden="1">#REF!</definedName>
    <definedName name="BEx1J7E8VCGLPYU82QXVUG5N3ZAI" localSheetId="18" hidden="1">#REF!</definedName>
    <definedName name="BEx1J7E8VCGLPYU82QXVUG5N3ZAI" localSheetId="11" hidden="1">#REF!</definedName>
    <definedName name="BEx1J7E8VCGLPYU82QXVUG5N3ZAI" localSheetId="25" hidden="1">#REF!</definedName>
    <definedName name="BEx1J7E8VCGLPYU82QXVUG5N3ZAI" localSheetId="26" hidden="1">#REF!</definedName>
    <definedName name="BEx1J7E8VCGLPYU82QXVUG5N3ZAI" localSheetId="27" hidden="1">#REF!</definedName>
    <definedName name="BEx1J7E8VCGLPYU82QXVUG5N3ZAI" localSheetId="0" hidden="1">#REF!</definedName>
    <definedName name="BEx1J7E8VCGLPYU82QXVUG5N3ZAI" localSheetId="1" hidden="1">#REF!</definedName>
    <definedName name="BEx1J7E8VCGLPYU82QXVUG5N3ZAI" hidden="1">#REF!</definedName>
    <definedName name="BEx1JGE2YQWH8S25USOY08XVGO0D" localSheetId="32" hidden="1">#REF!</definedName>
    <definedName name="BEx1JGE2YQWH8S25USOY08XVGO0D" localSheetId="33" hidden="1">#REF!</definedName>
    <definedName name="BEx1JGE2YQWH8S25USOY08XVGO0D" localSheetId="23" hidden="1">#REF!</definedName>
    <definedName name="BEx1JGE2YQWH8S25USOY08XVGO0D" localSheetId="17" hidden="1">#REF!</definedName>
    <definedName name="BEx1JGE2YQWH8S25USOY08XVGO0D" localSheetId="18" hidden="1">#REF!</definedName>
    <definedName name="BEx1JGE2YQWH8S25USOY08XVGO0D" localSheetId="11" hidden="1">#REF!</definedName>
    <definedName name="BEx1JGE2YQWH8S25USOY08XVGO0D" localSheetId="25" hidden="1">#REF!</definedName>
    <definedName name="BEx1JGE2YQWH8S25USOY08XVGO0D" localSheetId="26" hidden="1">#REF!</definedName>
    <definedName name="BEx1JGE2YQWH8S25USOY08XVGO0D" localSheetId="27" hidden="1">#REF!</definedName>
    <definedName name="BEx1JGE2YQWH8S25USOY08XVGO0D" localSheetId="0" hidden="1">#REF!</definedName>
    <definedName name="BEx1JGE2YQWH8S25USOY08XVGO0D" localSheetId="1" hidden="1">#REF!</definedName>
    <definedName name="BEx1JGE2YQWH8S25USOY08XVGO0D" hidden="1">#REF!</definedName>
    <definedName name="BEx1JJJC9T1W7HY4V7HP1S1W4JO1" localSheetId="32" hidden="1">#REF!</definedName>
    <definedName name="BEx1JJJC9T1W7HY4V7HP1S1W4JO1" localSheetId="33" hidden="1">#REF!</definedName>
    <definedName name="BEx1JJJC9T1W7HY4V7HP1S1W4JO1" localSheetId="23" hidden="1">#REF!</definedName>
    <definedName name="BEx1JJJC9T1W7HY4V7HP1S1W4JO1" localSheetId="17" hidden="1">#REF!</definedName>
    <definedName name="BEx1JJJC9T1W7HY4V7HP1S1W4JO1" localSheetId="18" hidden="1">#REF!</definedName>
    <definedName name="BEx1JJJC9T1W7HY4V7HP1S1W4JO1" localSheetId="11" hidden="1">#REF!</definedName>
    <definedName name="BEx1JJJC9T1W7HY4V7HP1S1W4JO1" localSheetId="25" hidden="1">#REF!</definedName>
    <definedName name="BEx1JJJC9T1W7HY4V7HP1S1W4JO1" localSheetId="26" hidden="1">#REF!</definedName>
    <definedName name="BEx1JJJC9T1W7HY4V7HP1S1W4JO1" localSheetId="27" hidden="1">#REF!</definedName>
    <definedName name="BEx1JJJC9T1W7HY4V7HP1S1W4JO1" localSheetId="0" hidden="1">#REF!</definedName>
    <definedName name="BEx1JJJC9T1W7HY4V7HP1S1W4JO1" localSheetId="1" hidden="1">#REF!</definedName>
    <definedName name="BEx1JJJC9T1W7HY4V7HP1S1W4JO1" hidden="1">#REF!</definedName>
    <definedName name="BEx1JKKZSJ7DI4PTFVI9VVFMB1X2" localSheetId="32" hidden="1">#REF!</definedName>
    <definedName name="BEx1JKKZSJ7DI4PTFVI9VVFMB1X2" localSheetId="33" hidden="1">#REF!</definedName>
    <definedName name="BEx1JKKZSJ7DI4PTFVI9VVFMB1X2" localSheetId="23" hidden="1">#REF!</definedName>
    <definedName name="BEx1JKKZSJ7DI4PTFVI9VVFMB1X2" localSheetId="17" hidden="1">#REF!</definedName>
    <definedName name="BEx1JKKZSJ7DI4PTFVI9VVFMB1X2" localSheetId="18" hidden="1">#REF!</definedName>
    <definedName name="BEx1JKKZSJ7DI4PTFVI9VVFMB1X2" localSheetId="11" hidden="1">#REF!</definedName>
    <definedName name="BEx1JKKZSJ7DI4PTFVI9VVFMB1X2" localSheetId="25" hidden="1">#REF!</definedName>
    <definedName name="BEx1JKKZSJ7DI4PTFVI9VVFMB1X2" localSheetId="26" hidden="1">#REF!</definedName>
    <definedName name="BEx1JKKZSJ7DI4PTFVI9VVFMB1X2" localSheetId="27" hidden="1">#REF!</definedName>
    <definedName name="BEx1JKKZSJ7DI4PTFVI9VVFMB1X2" localSheetId="0" hidden="1">#REF!</definedName>
    <definedName name="BEx1JKKZSJ7DI4PTFVI9VVFMB1X2" localSheetId="1" hidden="1">#REF!</definedName>
    <definedName name="BEx1JKKZSJ7DI4PTFVI9VVFMB1X2" hidden="1">#REF!</definedName>
    <definedName name="BEx1JUBQFRVMASSFK4B3V0AD7YP9" localSheetId="32" hidden="1">#REF!</definedName>
    <definedName name="BEx1JUBQFRVMASSFK4B3V0AD7YP9" localSheetId="33" hidden="1">#REF!</definedName>
    <definedName name="BEx1JUBQFRVMASSFK4B3V0AD7YP9" localSheetId="23" hidden="1">#REF!</definedName>
    <definedName name="BEx1JUBQFRVMASSFK4B3V0AD7YP9" localSheetId="17" hidden="1">#REF!</definedName>
    <definedName name="BEx1JUBQFRVMASSFK4B3V0AD7YP9" localSheetId="18" hidden="1">#REF!</definedName>
    <definedName name="BEx1JUBQFRVMASSFK4B3V0AD7YP9" localSheetId="11" hidden="1">#REF!</definedName>
    <definedName name="BEx1JUBQFRVMASSFK4B3V0AD7YP9" localSheetId="25" hidden="1">#REF!</definedName>
    <definedName name="BEx1JUBQFRVMASSFK4B3V0AD7YP9" localSheetId="26" hidden="1">#REF!</definedName>
    <definedName name="BEx1JUBQFRVMASSFK4B3V0AD7YP9" localSheetId="27" hidden="1">#REF!</definedName>
    <definedName name="BEx1JUBQFRVMASSFK4B3V0AD7YP9" localSheetId="0" hidden="1">#REF!</definedName>
    <definedName name="BEx1JUBQFRVMASSFK4B3V0AD7YP9" localSheetId="1" hidden="1">#REF!</definedName>
    <definedName name="BEx1JUBQFRVMASSFK4B3V0AD7YP9" hidden="1">#REF!</definedName>
    <definedName name="BEx1JVTOATZGRJFXGXPJJLC4DOBE" localSheetId="32" hidden="1">#REF!</definedName>
    <definedName name="BEx1JVTOATZGRJFXGXPJJLC4DOBE" localSheetId="33" hidden="1">#REF!</definedName>
    <definedName name="BEx1JVTOATZGRJFXGXPJJLC4DOBE" localSheetId="23" hidden="1">#REF!</definedName>
    <definedName name="BEx1JVTOATZGRJFXGXPJJLC4DOBE" localSheetId="17" hidden="1">#REF!</definedName>
    <definedName name="BEx1JVTOATZGRJFXGXPJJLC4DOBE" localSheetId="18" hidden="1">#REF!</definedName>
    <definedName name="BEx1JVTOATZGRJFXGXPJJLC4DOBE" localSheetId="11" hidden="1">#REF!</definedName>
    <definedName name="BEx1JVTOATZGRJFXGXPJJLC4DOBE" localSheetId="25" hidden="1">#REF!</definedName>
    <definedName name="BEx1JVTOATZGRJFXGXPJJLC4DOBE" localSheetId="26" hidden="1">#REF!</definedName>
    <definedName name="BEx1JVTOATZGRJFXGXPJJLC4DOBE" localSheetId="27" hidden="1">#REF!</definedName>
    <definedName name="BEx1JVTOATZGRJFXGXPJJLC4DOBE" localSheetId="0" hidden="1">#REF!</definedName>
    <definedName name="BEx1JVTOATZGRJFXGXPJJLC4DOBE" localSheetId="1" hidden="1">#REF!</definedName>
    <definedName name="BEx1JVTOATZGRJFXGXPJJLC4DOBE" hidden="1">#REF!</definedName>
    <definedName name="BEx1JXBM5W4YRWNQ0P95QQS6JWD6" localSheetId="32" hidden="1">#REF!</definedName>
    <definedName name="BEx1JXBM5W4YRWNQ0P95QQS6JWD6" localSheetId="33" hidden="1">#REF!</definedName>
    <definedName name="BEx1JXBM5W4YRWNQ0P95QQS6JWD6" localSheetId="23" hidden="1">#REF!</definedName>
    <definedName name="BEx1JXBM5W4YRWNQ0P95QQS6JWD6" localSheetId="17" hidden="1">#REF!</definedName>
    <definedName name="BEx1JXBM5W4YRWNQ0P95QQS6JWD6" localSheetId="18" hidden="1">#REF!</definedName>
    <definedName name="BEx1JXBM5W4YRWNQ0P95QQS6JWD6" localSheetId="11" hidden="1">#REF!</definedName>
    <definedName name="BEx1JXBM5W4YRWNQ0P95QQS6JWD6" localSheetId="25" hidden="1">#REF!</definedName>
    <definedName name="BEx1JXBM5W4YRWNQ0P95QQS6JWD6" localSheetId="26" hidden="1">#REF!</definedName>
    <definedName name="BEx1JXBM5W4YRWNQ0P95QQS6JWD6" localSheetId="27" hidden="1">#REF!</definedName>
    <definedName name="BEx1JXBM5W4YRWNQ0P95QQS6JWD6" localSheetId="0" hidden="1">#REF!</definedName>
    <definedName name="BEx1JXBM5W4YRWNQ0P95QQS6JWD6" localSheetId="1" hidden="1">#REF!</definedName>
    <definedName name="BEx1JXBM5W4YRWNQ0P95QQS6JWD6" hidden="1">#REF!</definedName>
    <definedName name="BEx1KGY9QEHZ9QSARMQUTQKRK4UX" localSheetId="32" hidden="1">#REF!</definedName>
    <definedName name="BEx1KGY9QEHZ9QSARMQUTQKRK4UX" localSheetId="33" hidden="1">#REF!</definedName>
    <definedName name="BEx1KGY9QEHZ9QSARMQUTQKRK4UX" localSheetId="23" hidden="1">#REF!</definedName>
    <definedName name="BEx1KGY9QEHZ9QSARMQUTQKRK4UX" localSheetId="17" hidden="1">#REF!</definedName>
    <definedName name="BEx1KGY9QEHZ9QSARMQUTQKRK4UX" localSheetId="18" hidden="1">#REF!</definedName>
    <definedName name="BEx1KGY9QEHZ9QSARMQUTQKRK4UX" localSheetId="11" hidden="1">#REF!</definedName>
    <definedName name="BEx1KGY9QEHZ9QSARMQUTQKRK4UX" localSheetId="25" hidden="1">#REF!</definedName>
    <definedName name="BEx1KGY9QEHZ9QSARMQUTQKRK4UX" localSheetId="26" hidden="1">#REF!</definedName>
    <definedName name="BEx1KGY9QEHZ9QSARMQUTQKRK4UX" localSheetId="27" hidden="1">#REF!</definedName>
    <definedName name="BEx1KGY9QEHZ9QSARMQUTQKRK4UX" localSheetId="0" hidden="1">#REF!</definedName>
    <definedName name="BEx1KGY9QEHZ9QSARMQUTQKRK4UX" localSheetId="1" hidden="1">#REF!</definedName>
    <definedName name="BEx1KGY9QEHZ9QSARMQUTQKRK4UX" hidden="1">#REF!</definedName>
    <definedName name="BEx1KIWH5MOLR00SBECT39NS3AJ1" localSheetId="32" hidden="1">#REF!</definedName>
    <definedName name="BEx1KIWH5MOLR00SBECT39NS3AJ1" localSheetId="33" hidden="1">#REF!</definedName>
    <definedName name="BEx1KIWH5MOLR00SBECT39NS3AJ1" localSheetId="23" hidden="1">#REF!</definedName>
    <definedName name="BEx1KIWH5MOLR00SBECT39NS3AJ1" localSheetId="17" hidden="1">#REF!</definedName>
    <definedName name="BEx1KIWH5MOLR00SBECT39NS3AJ1" localSheetId="18" hidden="1">#REF!</definedName>
    <definedName name="BEx1KIWH5MOLR00SBECT39NS3AJ1" localSheetId="11" hidden="1">#REF!</definedName>
    <definedName name="BEx1KIWH5MOLR00SBECT39NS3AJ1" localSheetId="25" hidden="1">#REF!</definedName>
    <definedName name="BEx1KIWH5MOLR00SBECT39NS3AJ1" localSheetId="26" hidden="1">#REF!</definedName>
    <definedName name="BEx1KIWH5MOLR00SBECT39NS3AJ1" localSheetId="27" hidden="1">#REF!</definedName>
    <definedName name="BEx1KIWH5MOLR00SBECT39NS3AJ1" localSheetId="0" hidden="1">#REF!</definedName>
    <definedName name="BEx1KIWH5MOLR00SBECT39NS3AJ1" localSheetId="1" hidden="1">#REF!</definedName>
    <definedName name="BEx1KIWH5MOLR00SBECT39NS3AJ1" hidden="1">#REF!</definedName>
    <definedName name="BEx1KKP1ELIF2UII2FWVGL7M1X7J" localSheetId="32" hidden="1">#REF!</definedName>
    <definedName name="BEx1KKP1ELIF2UII2FWVGL7M1X7J" localSheetId="33" hidden="1">#REF!</definedName>
    <definedName name="BEx1KKP1ELIF2UII2FWVGL7M1X7J" localSheetId="23" hidden="1">#REF!</definedName>
    <definedName name="BEx1KKP1ELIF2UII2FWVGL7M1X7J" localSheetId="17" hidden="1">#REF!</definedName>
    <definedName name="BEx1KKP1ELIF2UII2FWVGL7M1X7J" localSheetId="18" hidden="1">#REF!</definedName>
    <definedName name="BEx1KKP1ELIF2UII2FWVGL7M1X7J" localSheetId="11" hidden="1">#REF!</definedName>
    <definedName name="BEx1KKP1ELIF2UII2FWVGL7M1X7J" localSheetId="25" hidden="1">#REF!</definedName>
    <definedName name="BEx1KKP1ELIF2UII2FWVGL7M1X7J" localSheetId="26" hidden="1">#REF!</definedName>
    <definedName name="BEx1KKP1ELIF2UII2FWVGL7M1X7J" localSheetId="27" hidden="1">#REF!</definedName>
    <definedName name="BEx1KKP1ELIF2UII2FWVGL7M1X7J" localSheetId="0" hidden="1">#REF!</definedName>
    <definedName name="BEx1KKP1ELIF2UII2FWVGL7M1X7J" localSheetId="1" hidden="1">#REF!</definedName>
    <definedName name="BEx1KKP1ELIF2UII2FWVGL7M1X7J" hidden="1">#REF!</definedName>
    <definedName name="BEx1KQJKIAPZKE9YDYH5HKXX52FM" localSheetId="32" hidden="1">#REF!</definedName>
    <definedName name="BEx1KQJKIAPZKE9YDYH5HKXX52FM" localSheetId="33" hidden="1">#REF!</definedName>
    <definedName name="BEx1KQJKIAPZKE9YDYH5HKXX52FM" localSheetId="23" hidden="1">#REF!</definedName>
    <definedName name="BEx1KQJKIAPZKE9YDYH5HKXX52FM" localSheetId="17" hidden="1">#REF!</definedName>
    <definedName name="BEx1KQJKIAPZKE9YDYH5HKXX52FM" localSheetId="18" hidden="1">#REF!</definedName>
    <definedName name="BEx1KQJKIAPZKE9YDYH5HKXX52FM" localSheetId="11" hidden="1">#REF!</definedName>
    <definedName name="BEx1KQJKIAPZKE9YDYH5HKXX52FM" localSheetId="25" hidden="1">#REF!</definedName>
    <definedName name="BEx1KQJKIAPZKE9YDYH5HKXX52FM" localSheetId="26" hidden="1">#REF!</definedName>
    <definedName name="BEx1KQJKIAPZKE9YDYH5HKXX52FM" localSheetId="27" hidden="1">#REF!</definedName>
    <definedName name="BEx1KQJKIAPZKE9YDYH5HKXX52FM" localSheetId="0" hidden="1">#REF!</definedName>
    <definedName name="BEx1KQJKIAPZKE9YDYH5HKXX52FM" localSheetId="1" hidden="1">#REF!</definedName>
    <definedName name="BEx1KQJKIAPZKE9YDYH5HKXX52FM" hidden="1">#REF!</definedName>
    <definedName name="BEx1KUVWMB0QCWA3RBE4CADFVRIS" localSheetId="32" hidden="1">#REF!</definedName>
    <definedName name="BEx1KUVWMB0QCWA3RBE4CADFVRIS" localSheetId="33" hidden="1">#REF!</definedName>
    <definedName name="BEx1KUVWMB0QCWA3RBE4CADFVRIS" localSheetId="23" hidden="1">#REF!</definedName>
    <definedName name="BEx1KUVWMB0QCWA3RBE4CADFVRIS" localSheetId="17" hidden="1">#REF!</definedName>
    <definedName name="BEx1KUVWMB0QCWA3RBE4CADFVRIS" localSheetId="18" hidden="1">#REF!</definedName>
    <definedName name="BEx1KUVWMB0QCWA3RBE4CADFVRIS" localSheetId="11" hidden="1">#REF!</definedName>
    <definedName name="BEx1KUVWMB0QCWA3RBE4CADFVRIS" localSheetId="25" hidden="1">#REF!</definedName>
    <definedName name="BEx1KUVWMB0QCWA3RBE4CADFVRIS" localSheetId="26" hidden="1">#REF!</definedName>
    <definedName name="BEx1KUVWMB0QCWA3RBE4CADFVRIS" localSheetId="27" hidden="1">#REF!</definedName>
    <definedName name="BEx1KUVWMB0QCWA3RBE4CADFVRIS" localSheetId="0" hidden="1">#REF!</definedName>
    <definedName name="BEx1KUVWMB0QCWA3RBE4CADFVRIS" localSheetId="1" hidden="1">#REF!</definedName>
    <definedName name="BEx1KUVWMB0QCWA3RBE4CADFVRIS" hidden="1">#REF!</definedName>
    <definedName name="BEx1L0AAH7PV8PPQQDBP5AI4TLYP" localSheetId="32" hidden="1">#REF!</definedName>
    <definedName name="BEx1L0AAH7PV8PPQQDBP5AI4TLYP" localSheetId="33" hidden="1">#REF!</definedName>
    <definedName name="BEx1L0AAH7PV8PPQQDBP5AI4TLYP" localSheetId="23" hidden="1">#REF!</definedName>
    <definedName name="BEx1L0AAH7PV8PPQQDBP5AI4TLYP" localSheetId="17" hidden="1">#REF!</definedName>
    <definedName name="BEx1L0AAH7PV8PPQQDBP5AI4TLYP" localSheetId="18" hidden="1">#REF!</definedName>
    <definedName name="BEx1L0AAH7PV8PPQQDBP5AI4TLYP" localSheetId="11" hidden="1">#REF!</definedName>
    <definedName name="BEx1L0AAH7PV8PPQQDBP5AI4TLYP" localSheetId="25" hidden="1">#REF!</definedName>
    <definedName name="BEx1L0AAH7PV8PPQQDBP5AI4TLYP" localSheetId="26" hidden="1">#REF!</definedName>
    <definedName name="BEx1L0AAH7PV8PPQQDBP5AI4TLYP" localSheetId="27" hidden="1">#REF!</definedName>
    <definedName name="BEx1L0AAH7PV8PPQQDBP5AI4TLYP" localSheetId="0" hidden="1">#REF!</definedName>
    <definedName name="BEx1L0AAH7PV8PPQQDBP5AI4TLYP" localSheetId="1" hidden="1">#REF!</definedName>
    <definedName name="BEx1L0AAH7PV8PPQQDBP5AI4TLYP" hidden="1">#REF!</definedName>
    <definedName name="BEx1L2OG1SDFK2TPXELJ77YP4NI2" localSheetId="32" hidden="1">#REF!</definedName>
    <definedName name="BEx1L2OG1SDFK2TPXELJ77YP4NI2" localSheetId="33" hidden="1">#REF!</definedName>
    <definedName name="BEx1L2OG1SDFK2TPXELJ77YP4NI2" localSheetId="23" hidden="1">#REF!</definedName>
    <definedName name="BEx1L2OG1SDFK2TPXELJ77YP4NI2" localSheetId="17" hidden="1">#REF!</definedName>
    <definedName name="BEx1L2OG1SDFK2TPXELJ77YP4NI2" localSheetId="18" hidden="1">#REF!</definedName>
    <definedName name="BEx1L2OG1SDFK2TPXELJ77YP4NI2" localSheetId="11" hidden="1">#REF!</definedName>
    <definedName name="BEx1L2OG1SDFK2TPXELJ77YP4NI2" localSheetId="25" hidden="1">#REF!</definedName>
    <definedName name="BEx1L2OG1SDFK2TPXELJ77YP4NI2" localSheetId="26" hidden="1">#REF!</definedName>
    <definedName name="BEx1L2OG1SDFK2TPXELJ77YP4NI2" localSheetId="27" hidden="1">#REF!</definedName>
    <definedName name="BEx1L2OG1SDFK2TPXELJ77YP4NI2" localSheetId="0" hidden="1">#REF!</definedName>
    <definedName name="BEx1L2OG1SDFK2TPXELJ77YP4NI2" localSheetId="1" hidden="1">#REF!</definedName>
    <definedName name="BEx1L2OG1SDFK2TPXELJ77YP4NI2" hidden="1">#REF!</definedName>
    <definedName name="BEx1L6Q60MWRDJB4L20LK0XPA0Z2" localSheetId="32" hidden="1">#REF!</definedName>
    <definedName name="BEx1L6Q60MWRDJB4L20LK0XPA0Z2" localSheetId="33" hidden="1">#REF!</definedName>
    <definedName name="BEx1L6Q60MWRDJB4L20LK0XPA0Z2" localSheetId="23" hidden="1">#REF!</definedName>
    <definedName name="BEx1L6Q60MWRDJB4L20LK0XPA0Z2" localSheetId="17" hidden="1">#REF!</definedName>
    <definedName name="BEx1L6Q60MWRDJB4L20LK0XPA0Z2" localSheetId="18" hidden="1">#REF!</definedName>
    <definedName name="BEx1L6Q60MWRDJB4L20LK0XPA0Z2" localSheetId="11" hidden="1">#REF!</definedName>
    <definedName name="BEx1L6Q60MWRDJB4L20LK0XPA0Z2" localSheetId="25" hidden="1">#REF!</definedName>
    <definedName name="BEx1L6Q60MWRDJB4L20LK0XPA0Z2" localSheetId="26" hidden="1">#REF!</definedName>
    <definedName name="BEx1L6Q60MWRDJB4L20LK0XPA0Z2" localSheetId="27" hidden="1">#REF!</definedName>
    <definedName name="BEx1L6Q60MWRDJB4L20LK0XPA0Z2" localSheetId="0" hidden="1">#REF!</definedName>
    <definedName name="BEx1L6Q60MWRDJB4L20LK0XPA0Z2" localSheetId="1" hidden="1">#REF!</definedName>
    <definedName name="BEx1L6Q60MWRDJB4L20LK0XPA0Z2" hidden="1">#REF!</definedName>
    <definedName name="BEx1L7BSEFOLQDNZWMLUNBRO08T4" localSheetId="32" hidden="1">#REF!</definedName>
    <definedName name="BEx1L7BSEFOLQDNZWMLUNBRO08T4" localSheetId="33" hidden="1">#REF!</definedName>
    <definedName name="BEx1L7BSEFOLQDNZWMLUNBRO08T4" localSheetId="23" hidden="1">#REF!</definedName>
    <definedName name="BEx1L7BSEFOLQDNZWMLUNBRO08T4" localSheetId="17" hidden="1">#REF!</definedName>
    <definedName name="BEx1L7BSEFOLQDNZWMLUNBRO08T4" localSheetId="18" hidden="1">#REF!</definedName>
    <definedName name="BEx1L7BSEFOLQDNZWMLUNBRO08T4" localSheetId="11" hidden="1">#REF!</definedName>
    <definedName name="BEx1L7BSEFOLQDNZWMLUNBRO08T4" localSheetId="25" hidden="1">#REF!</definedName>
    <definedName name="BEx1L7BSEFOLQDNZWMLUNBRO08T4" localSheetId="26" hidden="1">#REF!</definedName>
    <definedName name="BEx1L7BSEFOLQDNZWMLUNBRO08T4" localSheetId="27" hidden="1">#REF!</definedName>
    <definedName name="BEx1L7BSEFOLQDNZWMLUNBRO08T4" localSheetId="0" hidden="1">#REF!</definedName>
    <definedName name="BEx1L7BSEFOLQDNZWMLUNBRO08T4" localSheetId="1" hidden="1">#REF!</definedName>
    <definedName name="BEx1L7BSEFOLQDNZWMLUNBRO08T4" hidden="1">#REF!</definedName>
    <definedName name="BEx1LD63FP2Z4BR9TKSHOZW9KKZ5" localSheetId="32" hidden="1">#REF!</definedName>
    <definedName name="BEx1LD63FP2Z4BR9TKSHOZW9KKZ5" localSheetId="33" hidden="1">#REF!</definedName>
    <definedName name="BEx1LD63FP2Z4BR9TKSHOZW9KKZ5" localSheetId="23" hidden="1">#REF!</definedName>
    <definedName name="BEx1LD63FP2Z4BR9TKSHOZW9KKZ5" localSheetId="17" hidden="1">#REF!</definedName>
    <definedName name="BEx1LD63FP2Z4BR9TKSHOZW9KKZ5" localSheetId="18" hidden="1">#REF!</definedName>
    <definedName name="BEx1LD63FP2Z4BR9TKSHOZW9KKZ5" localSheetId="11" hidden="1">#REF!</definedName>
    <definedName name="BEx1LD63FP2Z4BR9TKSHOZW9KKZ5" localSheetId="25" hidden="1">#REF!</definedName>
    <definedName name="BEx1LD63FP2Z4BR9TKSHOZW9KKZ5" localSheetId="26" hidden="1">#REF!</definedName>
    <definedName name="BEx1LD63FP2Z4BR9TKSHOZW9KKZ5" localSheetId="27" hidden="1">#REF!</definedName>
    <definedName name="BEx1LD63FP2Z4BR9TKSHOZW9KKZ5" localSheetId="0" hidden="1">#REF!</definedName>
    <definedName name="BEx1LD63FP2Z4BR9TKSHOZW9KKZ5" localSheetId="1" hidden="1">#REF!</definedName>
    <definedName name="BEx1LD63FP2Z4BR9TKSHOZW9KKZ5" hidden="1">#REF!</definedName>
    <definedName name="BEx1LDMB9RW982DUILM2WPT5VWQ3" localSheetId="32" hidden="1">#REF!</definedName>
    <definedName name="BEx1LDMB9RW982DUILM2WPT5VWQ3" localSheetId="33" hidden="1">#REF!</definedName>
    <definedName name="BEx1LDMB9RW982DUILM2WPT5VWQ3" localSheetId="23" hidden="1">#REF!</definedName>
    <definedName name="BEx1LDMB9RW982DUILM2WPT5VWQ3" localSheetId="17" hidden="1">#REF!</definedName>
    <definedName name="BEx1LDMB9RW982DUILM2WPT5VWQ3" localSheetId="18" hidden="1">#REF!</definedName>
    <definedName name="BEx1LDMB9RW982DUILM2WPT5VWQ3" localSheetId="11" hidden="1">#REF!</definedName>
    <definedName name="BEx1LDMB9RW982DUILM2WPT5VWQ3" localSheetId="25" hidden="1">#REF!</definedName>
    <definedName name="BEx1LDMB9RW982DUILM2WPT5VWQ3" localSheetId="26" hidden="1">#REF!</definedName>
    <definedName name="BEx1LDMB9RW982DUILM2WPT5VWQ3" localSheetId="27" hidden="1">#REF!</definedName>
    <definedName name="BEx1LDMB9RW982DUILM2WPT5VWQ3" localSheetId="0" hidden="1">#REF!</definedName>
    <definedName name="BEx1LDMB9RW982DUILM2WPT5VWQ3" localSheetId="1" hidden="1">#REF!</definedName>
    <definedName name="BEx1LDMB9RW982DUILM2WPT5VWQ3" hidden="1">#REF!</definedName>
    <definedName name="BEx1LFF2UQ13XL4X1I2WBD73NZ21" localSheetId="32" hidden="1">#REF!</definedName>
    <definedName name="BEx1LFF2UQ13XL4X1I2WBD73NZ21" localSheetId="33" hidden="1">#REF!</definedName>
    <definedName name="BEx1LFF2UQ13XL4X1I2WBD73NZ21" localSheetId="23" hidden="1">#REF!</definedName>
    <definedName name="BEx1LFF2UQ13XL4X1I2WBD73NZ21" localSheetId="17" hidden="1">#REF!</definedName>
    <definedName name="BEx1LFF2UQ13XL4X1I2WBD73NZ21" localSheetId="18" hidden="1">#REF!</definedName>
    <definedName name="BEx1LFF2UQ13XL4X1I2WBD73NZ21" localSheetId="11" hidden="1">#REF!</definedName>
    <definedName name="BEx1LFF2UQ13XL4X1I2WBD73NZ21" localSheetId="25" hidden="1">#REF!</definedName>
    <definedName name="BEx1LFF2UQ13XL4X1I2WBD73NZ21" localSheetId="26" hidden="1">#REF!</definedName>
    <definedName name="BEx1LFF2UQ13XL4X1I2WBD73NZ21" localSheetId="27" hidden="1">#REF!</definedName>
    <definedName name="BEx1LFF2UQ13XL4X1I2WBD73NZ21" localSheetId="0" hidden="1">#REF!</definedName>
    <definedName name="BEx1LFF2UQ13XL4X1I2WBD73NZ21" localSheetId="1" hidden="1">#REF!</definedName>
    <definedName name="BEx1LFF2UQ13XL4X1I2WBD73NZ21" hidden="1">#REF!</definedName>
    <definedName name="BEx1LKTB33LO23ACTADIVRY7ZNFC" localSheetId="32" hidden="1">#REF!</definedName>
    <definedName name="BEx1LKTB33LO23ACTADIVRY7ZNFC" localSheetId="33" hidden="1">#REF!</definedName>
    <definedName name="BEx1LKTB33LO23ACTADIVRY7ZNFC" localSheetId="23" hidden="1">#REF!</definedName>
    <definedName name="BEx1LKTB33LO23ACTADIVRY7ZNFC" localSheetId="17" hidden="1">#REF!</definedName>
    <definedName name="BEx1LKTB33LO23ACTADIVRY7ZNFC" localSheetId="18" hidden="1">#REF!</definedName>
    <definedName name="BEx1LKTB33LO23ACTADIVRY7ZNFC" localSheetId="11" hidden="1">#REF!</definedName>
    <definedName name="BEx1LKTB33LO23ACTADIVRY7ZNFC" localSheetId="25" hidden="1">#REF!</definedName>
    <definedName name="BEx1LKTB33LO23ACTADIVRY7ZNFC" localSheetId="26" hidden="1">#REF!</definedName>
    <definedName name="BEx1LKTB33LO23ACTADIVRY7ZNFC" localSheetId="27" hidden="1">#REF!</definedName>
    <definedName name="BEx1LKTB33LO23ACTADIVRY7ZNFC" localSheetId="0" hidden="1">#REF!</definedName>
    <definedName name="BEx1LKTB33LO23ACTADIVRY7ZNFC" localSheetId="1" hidden="1">#REF!</definedName>
    <definedName name="BEx1LKTB33LO23ACTADIVRY7ZNFC" hidden="1">#REF!</definedName>
    <definedName name="BEx1LQNKVZAXGSEPDAM8AWU2FHHJ" localSheetId="32" hidden="1">#REF!</definedName>
    <definedName name="BEx1LQNKVZAXGSEPDAM8AWU2FHHJ" localSheetId="33" hidden="1">#REF!</definedName>
    <definedName name="BEx1LQNKVZAXGSEPDAM8AWU2FHHJ" localSheetId="23" hidden="1">#REF!</definedName>
    <definedName name="BEx1LQNKVZAXGSEPDAM8AWU2FHHJ" localSheetId="17" hidden="1">#REF!</definedName>
    <definedName name="BEx1LQNKVZAXGSEPDAM8AWU2FHHJ" localSheetId="18" hidden="1">#REF!</definedName>
    <definedName name="BEx1LQNKVZAXGSEPDAM8AWU2FHHJ" localSheetId="11" hidden="1">#REF!</definedName>
    <definedName name="BEx1LQNKVZAXGSEPDAM8AWU2FHHJ" localSheetId="25" hidden="1">#REF!</definedName>
    <definedName name="BEx1LQNKVZAXGSEPDAM8AWU2FHHJ" localSheetId="26" hidden="1">#REF!</definedName>
    <definedName name="BEx1LQNKVZAXGSEPDAM8AWU2FHHJ" localSheetId="27" hidden="1">#REF!</definedName>
    <definedName name="BEx1LQNKVZAXGSEPDAM8AWU2FHHJ" localSheetId="0" hidden="1">#REF!</definedName>
    <definedName name="BEx1LQNKVZAXGSEPDAM8AWU2FHHJ" localSheetId="1" hidden="1">#REF!</definedName>
    <definedName name="BEx1LQNKVZAXGSEPDAM8AWU2FHHJ" hidden="1">#REF!</definedName>
    <definedName name="BEx1LRPGDQCOEMW8YT80J1XCDCIV" localSheetId="32" hidden="1">#REF!</definedName>
    <definedName name="BEx1LRPGDQCOEMW8YT80J1XCDCIV" localSheetId="33" hidden="1">#REF!</definedName>
    <definedName name="BEx1LRPGDQCOEMW8YT80J1XCDCIV" localSheetId="23" hidden="1">#REF!</definedName>
    <definedName name="BEx1LRPGDQCOEMW8YT80J1XCDCIV" localSheetId="17" hidden="1">#REF!</definedName>
    <definedName name="BEx1LRPGDQCOEMW8YT80J1XCDCIV" localSheetId="18" hidden="1">#REF!</definedName>
    <definedName name="BEx1LRPGDQCOEMW8YT80J1XCDCIV" localSheetId="11" hidden="1">#REF!</definedName>
    <definedName name="BEx1LRPGDQCOEMW8YT80J1XCDCIV" localSheetId="25" hidden="1">#REF!</definedName>
    <definedName name="BEx1LRPGDQCOEMW8YT80J1XCDCIV" localSheetId="26" hidden="1">#REF!</definedName>
    <definedName name="BEx1LRPGDQCOEMW8YT80J1XCDCIV" localSheetId="27" hidden="1">#REF!</definedName>
    <definedName name="BEx1LRPGDQCOEMW8YT80J1XCDCIV" localSheetId="0" hidden="1">#REF!</definedName>
    <definedName name="BEx1LRPGDQCOEMW8YT80J1XCDCIV" localSheetId="1" hidden="1">#REF!</definedName>
    <definedName name="BEx1LRPGDQCOEMW8YT80J1XCDCIV" hidden="1">#REF!</definedName>
    <definedName name="BEx1LRUSJW4JG54X07QWD9R27WV9" localSheetId="32" hidden="1">#REF!</definedName>
    <definedName name="BEx1LRUSJW4JG54X07QWD9R27WV9" localSheetId="33" hidden="1">#REF!</definedName>
    <definedName name="BEx1LRUSJW4JG54X07QWD9R27WV9" localSheetId="23" hidden="1">#REF!</definedName>
    <definedName name="BEx1LRUSJW4JG54X07QWD9R27WV9" localSheetId="17" hidden="1">#REF!</definedName>
    <definedName name="BEx1LRUSJW4JG54X07QWD9R27WV9" localSheetId="18" hidden="1">#REF!</definedName>
    <definedName name="BEx1LRUSJW4JG54X07QWD9R27WV9" localSheetId="11" hidden="1">#REF!</definedName>
    <definedName name="BEx1LRUSJW4JG54X07QWD9R27WV9" localSheetId="25" hidden="1">#REF!</definedName>
    <definedName name="BEx1LRUSJW4JG54X07QWD9R27WV9" localSheetId="26" hidden="1">#REF!</definedName>
    <definedName name="BEx1LRUSJW4JG54X07QWD9R27WV9" localSheetId="27" hidden="1">#REF!</definedName>
    <definedName name="BEx1LRUSJW4JG54X07QWD9R27WV9" localSheetId="0" hidden="1">#REF!</definedName>
    <definedName name="BEx1LRUSJW4JG54X07QWD9R27WV9" localSheetId="1" hidden="1">#REF!</definedName>
    <definedName name="BEx1LRUSJW4JG54X07QWD9R27WV9" hidden="1">#REF!</definedName>
    <definedName name="BEx1M1WBK5T0LP1AK2JYV6W87ID6" localSheetId="32" hidden="1">#REF!</definedName>
    <definedName name="BEx1M1WBK5T0LP1AK2JYV6W87ID6" localSheetId="33" hidden="1">#REF!</definedName>
    <definedName name="BEx1M1WBK5T0LP1AK2JYV6W87ID6" localSheetId="23" hidden="1">#REF!</definedName>
    <definedName name="BEx1M1WBK5T0LP1AK2JYV6W87ID6" localSheetId="17" hidden="1">#REF!</definedName>
    <definedName name="BEx1M1WBK5T0LP1AK2JYV6W87ID6" localSheetId="18" hidden="1">#REF!</definedName>
    <definedName name="BEx1M1WBK5T0LP1AK2JYV6W87ID6" localSheetId="11" hidden="1">#REF!</definedName>
    <definedName name="BEx1M1WBK5T0LP1AK2JYV6W87ID6" localSheetId="25" hidden="1">#REF!</definedName>
    <definedName name="BEx1M1WBK5T0LP1AK2JYV6W87ID6" localSheetId="26" hidden="1">#REF!</definedName>
    <definedName name="BEx1M1WBK5T0LP1AK2JYV6W87ID6" localSheetId="27" hidden="1">#REF!</definedName>
    <definedName name="BEx1M1WBK5T0LP1AK2JYV6W87ID6" localSheetId="0" hidden="1">#REF!</definedName>
    <definedName name="BEx1M1WBK5T0LP1AK2JYV6W87ID6" localSheetId="1" hidden="1">#REF!</definedName>
    <definedName name="BEx1M1WBK5T0LP1AK2JYV6W87ID6" hidden="1">#REF!</definedName>
    <definedName name="BEx1M51HHDYGIT8PON7U8ICL2S95" localSheetId="32" hidden="1">#REF!</definedName>
    <definedName name="BEx1M51HHDYGIT8PON7U8ICL2S95" localSheetId="33" hidden="1">#REF!</definedName>
    <definedName name="BEx1M51HHDYGIT8PON7U8ICL2S95" localSheetId="23" hidden="1">#REF!</definedName>
    <definedName name="BEx1M51HHDYGIT8PON7U8ICL2S95" localSheetId="17" hidden="1">#REF!</definedName>
    <definedName name="BEx1M51HHDYGIT8PON7U8ICL2S95" localSheetId="18" hidden="1">#REF!</definedName>
    <definedName name="BEx1M51HHDYGIT8PON7U8ICL2S95" localSheetId="11" hidden="1">#REF!</definedName>
    <definedName name="BEx1M51HHDYGIT8PON7U8ICL2S95" localSheetId="25" hidden="1">#REF!</definedName>
    <definedName name="BEx1M51HHDYGIT8PON7U8ICL2S95" localSheetId="26" hidden="1">#REF!</definedName>
    <definedName name="BEx1M51HHDYGIT8PON7U8ICL2S95" localSheetId="27" hidden="1">#REF!</definedName>
    <definedName name="BEx1M51HHDYGIT8PON7U8ICL2S95" localSheetId="0" hidden="1">#REF!</definedName>
    <definedName name="BEx1M51HHDYGIT8PON7U8ICL2S95" localSheetId="1" hidden="1">#REF!</definedName>
    <definedName name="BEx1M51HHDYGIT8PON7U8ICL2S95" hidden="1">#REF!</definedName>
    <definedName name="BEx1MP4FWKV0QYXE13PX9JSNA270" localSheetId="32" hidden="1">#REF!</definedName>
    <definedName name="BEx1MP4FWKV0QYXE13PX9JSNA270" localSheetId="33" hidden="1">#REF!</definedName>
    <definedName name="BEx1MP4FWKV0QYXE13PX9JSNA270" localSheetId="23" hidden="1">#REF!</definedName>
    <definedName name="BEx1MP4FWKV0QYXE13PX9JSNA270" localSheetId="17" hidden="1">#REF!</definedName>
    <definedName name="BEx1MP4FWKV0QYXE13PX9JSNA270" localSheetId="18" hidden="1">#REF!</definedName>
    <definedName name="BEx1MP4FWKV0QYXE13PX9JSNA270" localSheetId="11" hidden="1">#REF!</definedName>
    <definedName name="BEx1MP4FWKV0QYXE13PX9JSNA270" localSheetId="25" hidden="1">#REF!</definedName>
    <definedName name="BEx1MP4FWKV0QYXE13PX9JSNA270" localSheetId="26" hidden="1">#REF!</definedName>
    <definedName name="BEx1MP4FWKV0QYXE13PX9JSNA270" localSheetId="27" hidden="1">#REF!</definedName>
    <definedName name="BEx1MP4FWKV0QYXE13PX9JSNA270" localSheetId="0" hidden="1">#REF!</definedName>
    <definedName name="BEx1MP4FWKV0QYXE13PX9JSNA270" localSheetId="1" hidden="1">#REF!</definedName>
    <definedName name="BEx1MP4FWKV0QYXE13PX9JSNA270" hidden="1">#REF!</definedName>
    <definedName name="BEx1MSV791FSS4CZQKG04NHT3F79" localSheetId="32" hidden="1">#REF!</definedName>
    <definedName name="BEx1MSV791FSS4CZQKG04NHT3F79" localSheetId="33" hidden="1">#REF!</definedName>
    <definedName name="BEx1MSV791FSS4CZQKG04NHT3F79" localSheetId="23" hidden="1">#REF!</definedName>
    <definedName name="BEx1MSV791FSS4CZQKG04NHT3F79" localSheetId="17" hidden="1">#REF!</definedName>
    <definedName name="BEx1MSV791FSS4CZQKG04NHT3F79" localSheetId="18" hidden="1">#REF!</definedName>
    <definedName name="BEx1MSV791FSS4CZQKG04NHT3F79" localSheetId="11" hidden="1">#REF!</definedName>
    <definedName name="BEx1MSV791FSS4CZQKG04NHT3F79" localSheetId="25" hidden="1">#REF!</definedName>
    <definedName name="BEx1MSV791FSS4CZQKG04NHT3F79" localSheetId="26" hidden="1">#REF!</definedName>
    <definedName name="BEx1MSV791FSS4CZQKG04NHT3F79" localSheetId="27" hidden="1">#REF!</definedName>
    <definedName name="BEx1MSV791FSS4CZQKG04NHT3F79" localSheetId="0" hidden="1">#REF!</definedName>
    <definedName name="BEx1MSV791FSS4CZQKG04NHT3F79" localSheetId="1" hidden="1">#REF!</definedName>
    <definedName name="BEx1MSV791FSS4CZQKG04NHT3F79" hidden="1">#REF!</definedName>
    <definedName name="BEx1MTRKKVCHOZ0YGID6HZ49LJTO" localSheetId="32" hidden="1">#REF!</definedName>
    <definedName name="BEx1MTRKKVCHOZ0YGID6HZ49LJTO" localSheetId="33" hidden="1">#REF!</definedName>
    <definedName name="BEx1MTRKKVCHOZ0YGID6HZ49LJTO" localSheetId="23" hidden="1">#REF!</definedName>
    <definedName name="BEx1MTRKKVCHOZ0YGID6HZ49LJTO" localSheetId="17" hidden="1">#REF!</definedName>
    <definedName name="BEx1MTRKKVCHOZ0YGID6HZ49LJTO" localSheetId="18" hidden="1">#REF!</definedName>
    <definedName name="BEx1MTRKKVCHOZ0YGID6HZ49LJTO" localSheetId="11" hidden="1">#REF!</definedName>
    <definedName name="BEx1MTRKKVCHOZ0YGID6HZ49LJTO" localSheetId="25" hidden="1">#REF!</definedName>
    <definedName name="BEx1MTRKKVCHOZ0YGID6HZ49LJTO" localSheetId="26" hidden="1">#REF!</definedName>
    <definedName name="BEx1MTRKKVCHOZ0YGID6HZ49LJTO" localSheetId="27" hidden="1">#REF!</definedName>
    <definedName name="BEx1MTRKKVCHOZ0YGID6HZ49LJTO" localSheetId="0" hidden="1">#REF!</definedName>
    <definedName name="BEx1MTRKKVCHOZ0YGID6HZ49LJTO" localSheetId="1" hidden="1">#REF!</definedName>
    <definedName name="BEx1MTRKKVCHOZ0YGID6HZ49LJTO" hidden="1">#REF!</definedName>
    <definedName name="BEx1N3CUJ3UX61X38ZAJVPEN4KMC" localSheetId="32" hidden="1">#REF!</definedName>
    <definedName name="BEx1N3CUJ3UX61X38ZAJVPEN4KMC" localSheetId="33" hidden="1">#REF!</definedName>
    <definedName name="BEx1N3CUJ3UX61X38ZAJVPEN4KMC" localSheetId="23" hidden="1">#REF!</definedName>
    <definedName name="BEx1N3CUJ3UX61X38ZAJVPEN4KMC" localSheetId="17" hidden="1">#REF!</definedName>
    <definedName name="BEx1N3CUJ3UX61X38ZAJVPEN4KMC" localSheetId="18" hidden="1">#REF!</definedName>
    <definedName name="BEx1N3CUJ3UX61X38ZAJVPEN4KMC" localSheetId="11" hidden="1">#REF!</definedName>
    <definedName name="BEx1N3CUJ3UX61X38ZAJVPEN4KMC" localSheetId="25" hidden="1">#REF!</definedName>
    <definedName name="BEx1N3CUJ3UX61X38ZAJVPEN4KMC" localSheetId="26" hidden="1">#REF!</definedName>
    <definedName name="BEx1N3CUJ3UX61X38ZAJVPEN4KMC" localSheetId="27" hidden="1">#REF!</definedName>
    <definedName name="BEx1N3CUJ3UX61X38ZAJVPEN4KMC" localSheetId="0" hidden="1">#REF!</definedName>
    <definedName name="BEx1N3CUJ3UX61X38ZAJVPEN4KMC" localSheetId="1" hidden="1">#REF!</definedName>
    <definedName name="BEx1N3CUJ3UX61X38ZAJVPEN4KMC" hidden="1">#REF!</definedName>
    <definedName name="BEx1N5R5IJ3CG6CL344F5KWPINEO" localSheetId="32" hidden="1">#REF!</definedName>
    <definedName name="BEx1N5R5IJ3CG6CL344F5KWPINEO" localSheetId="33" hidden="1">#REF!</definedName>
    <definedName name="BEx1N5R5IJ3CG6CL344F5KWPINEO" localSheetId="23" hidden="1">#REF!</definedName>
    <definedName name="BEx1N5R5IJ3CG6CL344F5KWPINEO" localSheetId="17" hidden="1">#REF!</definedName>
    <definedName name="BEx1N5R5IJ3CG6CL344F5KWPINEO" localSheetId="18" hidden="1">#REF!</definedName>
    <definedName name="BEx1N5R5IJ3CG6CL344F5KWPINEO" localSheetId="11" hidden="1">#REF!</definedName>
    <definedName name="BEx1N5R5IJ3CG6CL344F5KWPINEO" localSheetId="25" hidden="1">#REF!</definedName>
    <definedName name="BEx1N5R5IJ3CG6CL344F5KWPINEO" localSheetId="26" hidden="1">#REF!</definedName>
    <definedName name="BEx1N5R5IJ3CG6CL344F5KWPINEO" localSheetId="27" hidden="1">#REF!</definedName>
    <definedName name="BEx1N5R5IJ3CG6CL344F5KWPINEO" localSheetId="0" hidden="1">#REF!</definedName>
    <definedName name="BEx1N5R5IJ3CG6CL344F5KWPINEO" localSheetId="1" hidden="1">#REF!</definedName>
    <definedName name="BEx1N5R5IJ3CG6CL344F5KWPINEO" hidden="1">#REF!</definedName>
    <definedName name="BEx1NFCFVPBS7XURQ8Y0BZEGPBVP" localSheetId="32" hidden="1">#REF!</definedName>
    <definedName name="BEx1NFCFVPBS7XURQ8Y0BZEGPBVP" localSheetId="33" hidden="1">#REF!</definedName>
    <definedName name="BEx1NFCFVPBS7XURQ8Y0BZEGPBVP" localSheetId="23" hidden="1">#REF!</definedName>
    <definedName name="BEx1NFCFVPBS7XURQ8Y0BZEGPBVP" localSheetId="17" hidden="1">#REF!</definedName>
    <definedName name="BEx1NFCFVPBS7XURQ8Y0BZEGPBVP" localSheetId="18" hidden="1">#REF!</definedName>
    <definedName name="BEx1NFCFVPBS7XURQ8Y0BZEGPBVP" localSheetId="11" hidden="1">#REF!</definedName>
    <definedName name="BEx1NFCFVPBS7XURQ8Y0BZEGPBVP" localSheetId="25" hidden="1">#REF!</definedName>
    <definedName name="BEx1NFCFVPBS7XURQ8Y0BZEGPBVP" localSheetId="26" hidden="1">#REF!</definedName>
    <definedName name="BEx1NFCFVPBS7XURQ8Y0BZEGPBVP" localSheetId="27" hidden="1">#REF!</definedName>
    <definedName name="BEx1NFCFVPBS7XURQ8Y0BZEGPBVP" localSheetId="0" hidden="1">#REF!</definedName>
    <definedName name="BEx1NFCFVPBS7XURQ8Y0BZEGPBVP" localSheetId="1" hidden="1">#REF!</definedName>
    <definedName name="BEx1NFCFVPBS7XURQ8Y0BZEGPBVP" hidden="1">#REF!</definedName>
    <definedName name="BEx1NM34KQTO1LDNSAFD1L82UZFG" localSheetId="32" hidden="1">#REF!</definedName>
    <definedName name="BEx1NM34KQTO1LDNSAFD1L82UZFG" localSheetId="33" hidden="1">#REF!</definedName>
    <definedName name="BEx1NM34KQTO1LDNSAFD1L82UZFG" localSheetId="23" hidden="1">#REF!</definedName>
    <definedName name="BEx1NM34KQTO1LDNSAFD1L82UZFG" localSheetId="17" hidden="1">#REF!</definedName>
    <definedName name="BEx1NM34KQTO1LDNSAFD1L82UZFG" localSheetId="18" hidden="1">#REF!</definedName>
    <definedName name="BEx1NM34KQTO1LDNSAFD1L82UZFG" localSheetId="11" hidden="1">#REF!</definedName>
    <definedName name="BEx1NM34KQTO1LDNSAFD1L82UZFG" localSheetId="25" hidden="1">#REF!</definedName>
    <definedName name="BEx1NM34KQTO1LDNSAFD1L82UZFG" localSheetId="26" hidden="1">#REF!</definedName>
    <definedName name="BEx1NM34KQTO1LDNSAFD1L82UZFG" localSheetId="27" hidden="1">#REF!</definedName>
    <definedName name="BEx1NM34KQTO1LDNSAFD1L82UZFG" localSheetId="0" hidden="1">#REF!</definedName>
    <definedName name="BEx1NM34KQTO1LDNSAFD1L82UZFG" localSheetId="1" hidden="1">#REF!</definedName>
    <definedName name="BEx1NM34KQTO1LDNSAFD1L82UZFG" hidden="1">#REF!</definedName>
    <definedName name="BEx1NO6TXZVOGCUWCCRTXRXWW0XL" localSheetId="32" hidden="1">#REF!</definedName>
    <definedName name="BEx1NO6TXZVOGCUWCCRTXRXWW0XL" localSheetId="33" hidden="1">#REF!</definedName>
    <definedName name="BEx1NO6TXZVOGCUWCCRTXRXWW0XL" localSheetId="23" hidden="1">#REF!</definedName>
    <definedName name="BEx1NO6TXZVOGCUWCCRTXRXWW0XL" localSheetId="17" hidden="1">#REF!</definedName>
    <definedName name="BEx1NO6TXZVOGCUWCCRTXRXWW0XL" localSheetId="18" hidden="1">#REF!</definedName>
    <definedName name="BEx1NO6TXZVOGCUWCCRTXRXWW0XL" localSheetId="11" hidden="1">#REF!</definedName>
    <definedName name="BEx1NO6TXZVOGCUWCCRTXRXWW0XL" localSheetId="25" hidden="1">#REF!</definedName>
    <definedName name="BEx1NO6TXZVOGCUWCCRTXRXWW0XL" localSheetId="26" hidden="1">#REF!</definedName>
    <definedName name="BEx1NO6TXZVOGCUWCCRTXRXWW0XL" localSheetId="27" hidden="1">#REF!</definedName>
    <definedName name="BEx1NO6TXZVOGCUWCCRTXRXWW0XL" localSheetId="0" hidden="1">#REF!</definedName>
    <definedName name="BEx1NO6TXZVOGCUWCCRTXRXWW0XL" localSheetId="1" hidden="1">#REF!</definedName>
    <definedName name="BEx1NO6TXZVOGCUWCCRTXRXWW0XL" hidden="1">#REF!</definedName>
    <definedName name="BEx1NS8EU5P9FQV3S0WRTXI5L361" localSheetId="32" hidden="1">#REF!</definedName>
    <definedName name="BEx1NS8EU5P9FQV3S0WRTXI5L361" localSheetId="33" hidden="1">#REF!</definedName>
    <definedName name="BEx1NS8EU5P9FQV3S0WRTXI5L361" localSheetId="23" hidden="1">#REF!</definedName>
    <definedName name="BEx1NS8EU5P9FQV3S0WRTXI5L361" localSheetId="17" hidden="1">#REF!</definedName>
    <definedName name="BEx1NS8EU5P9FQV3S0WRTXI5L361" localSheetId="18" hidden="1">#REF!</definedName>
    <definedName name="BEx1NS8EU5P9FQV3S0WRTXI5L361" localSheetId="11" hidden="1">#REF!</definedName>
    <definedName name="BEx1NS8EU5P9FQV3S0WRTXI5L361" localSheetId="25" hidden="1">#REF!</definedName>
    <definedName name="BEx1NS8EU5P9FQV3S0WRTXI5L361" localSheetId="26" hidden="1">#REF!</definedName>
    <definedName name="BEx1NS8EU5P9FQV3S0WRTXI5L361" localSheetId="27" hidden="1">#REF!</definedName>
    <definedName name="BEx1NS8EU5P9FQV3S0WRTXI5L361" localSheetId="0" hidden="1">#REF!</definedName>
    <definedName name="BEx1NS8EU5P9FQV3S0WRTXI5L361" localSheetId="1" hidden="1">#REF!</definedName>
    <definedName name="BEx1NS8EU5P9FQV3S0WRTXI5L361" hidden="1">#REF!</definedName>
    <definedName name="BEx1NUBX5VUYZFKQH69FN6BTLWCR" localSheetId="32" hidden="1">#REF!</definedName>
    <definedName name="BEx1NUBX5VUYZFKQH69FN6BTLWCR" localSheetId="33" hidden="1">#REF!</definedName>
    <definedName name="BEx1NUBX5VUYZFKQH69FN6BTLWCR" localSheetId="23" hidden="1">#REF!</definedName>
    <definedName name="BEx1NUBX5VUYZFKQH69FN6BTLWCR" localSheetId="17" hidden="1">#REF!</definedName>
    <definedName name="BEx1NUBX5VUYZFKQH69FN6BTLWCR" localSheetId="18" hidden="1">#REF!</definedName>
    <definedName name="BEx1NUBX5VUYZFKQH69FN6BTLWCR" localSheetId="11" hidden="1">#REF!</definedName>
    <definedName name="BEx1NUBX5VUYZFKQH69FN6BTLWCR" localSheetId="25" hidden="1">#REF!</definedName>
    <definedName name="BEx1NUBX5VUYZFKQH69FN6BTLWCR" localSheetId="26" hidden="1">#REF!</definedName>
    <definedName name="BEx1NUBX5VUYZFKQH69FN6BTLWCR" localSheetId="27" hidden="1">#REF!</definedName>
    <definedName name="BEx1NUBX5VUYZFKQH69FN6BTLWCR" localSheetId="0" hidden="1">#REF!</definedName>
    <definedName name="BEx1NUBX5VUYZFKQH69FN6BTLWCR" localSheetId="1" hidden="1">#REF!</definedName>
    <definedName name="BEx1NUBX5VUYZFKQH69FN6BTLWCR" hidden="1">#REF!</definedName>
    <definedName name="BEx1NZ4K1L8UON80Y2A4RASKWGNP" localSheetId="32" hidden="1">#REF!</definedName>
    <definedName name="BEx1NZ4K1L8UON80Y2A4RASKWGNP" localSheetId="33" hidden="1">#REF!</definedName>
    <definedName name="BEx1NZ4K1L8UON80Y2A4RASKWGNP" localSheetId="23" hidden="1">#REF!</definedName>
    <definedName name="BEx1NZ4K1L8UON80Y2A4RASKWGNP" localSheetId="17" hidden="1">#REF!</definedName>
    <definedName name="BEx1NZ4K1L8UON80Y2A4RASKWGNP" localSheetId="18" hidden="1">#REF!</definedName>
    <definedName name="BEx1NZ4K1L8UON80Y2A4RASKWGNP" localSheetId="11" hidden="1">#REF!</definedName>
    <definedName name="BEx1NZ4K1L8UON80Y2A4RASKWGNP" localSheetId="25" hidden="1">#REF!</definedName>
    <definedName name="BEx1NZ4K1L8UON80Y2A4RASKWGNP" localSheetId="26" hidden="1">#REF!</definedName>
    <definedName name="BEx1NZ4K1L8UON80Y2A4RASKWGNP" localSheetId="27" hidden="1">#REF!</definedName>
    <definedName name="BEx1NZ4K1L8UON80Y2A4RASKWGNP" localSheetId="0" hidden="1">#REF!</definedName>
    <definedName name="BEx1NZ4K1L8UON80Y2A4RASKWGNP" localSheetId="1" hidden="1">#REF!</definedName>
    <definedName name="BEx1NZ4K1L8UON80Y2A4RASKWGNP" hidden="1">#REF!</definedName>
    <definedName name="BEx1O24FB2CPATAGE3T7L1NBQQO1" localSheetId="32" hidden="1">#REF!</definedName>
    <definedName name="BEx1O24FB2CPATAGE3T7L1NBQQO1" localSheetId="33" hidden="1">#REF!</definedName>
    <definedName name="BEx1O24FB2CPATAGE3T7L1NBQQO1" localSheetId="23" hidden="1">#REF!</definedName>
    <definedName name="BEx1O24FB2CPATAGE3T7L1NBQQO1" localSheetId="17" hidden="1">#REF!</definedName>
    <definedName name="BEx1O24FB2CPATAGE3T7L1NBQQO1" localSheetId="18" hidden="1">#REF!</definedName>
    <definedName name="BEx1O24FB2CPATAGE3T7L1NBQQO1" localSheetId="11" hidden="1">#REF!</definedName>
    <definedName name="BEx1O24FB2CPATAGE3T7L1NBQQO1" localSheetId="25" hidden="1">#REF!</definedName>
    <definedName name="BEx1O24FB2CPATAGE3T7L1NBQQO1" localSheetId="26" hidden="1">#REF!</definedName>
    <definedName name="BEx1O24FB2CPATAGE3T7L1NBQQO1" localSheetId="27" hidden="1">#REF!</definedName>
    <definedName name="BEx1O24FB2CPATAGE3T7L1NBQQO1" localSheetId="0" hidden="1">#REF!</definedName>
    <definedName name="BEx1O24FB2CPATAGE3T7L1NBQQO1" localSheetId="1" hidden="1">#REF!</definedName>
    <definedName name="BEx1O24FB2CPATAGE3T7L1NBQQO1" hidden="1">#REF!</definedName>
    <definedName name="BEx1OLAZ915OGYWP0QP1QQWDLCRX" localSheetId="32" hidden="1">#REF!</definedName>
    <definedName name="BEx1OLAZ915OGYWP0QP1QQWDLCRX" localSheetId="33" hidden="1">#REF!</definedName>
    <definedName name="BEx1OLAZ915OGYWP0QP1QQWDLCRX" localSheetId="23" hidden="1">#REF!</definedName>
    <definedName name="BEx1OLAZ915OGYWP0QP1QQWDLCRX" localSheetId="17" hidden="1">#REF!</definedName>
    <definedName name="BEx1OLAZ915OGYWP0QP1QQWDLCRX" localSheetId="18" hidden="1">#REF!</definedName>
    <definedName name="BEx1OLAZ915OGYWP0QP1QQWDLCRX" localSheetId="11" hidden="1">#REF!</definedName>
    <definedName name="BEx1OLAZ915OGYWP0QP1QQWDLCRX" localSheetId="25" hidden="1">#REF!</definedName>
    <definedName name="BEx1OLAZ915OGYWP0QP1QQWDLCRX" localSheetId="26" hidden="1">#REF!</definedName>
    <definedName name="BEx1OLAZ915OGYWP0QP1QQWDLCRX" localSheetId="27" hidden="1">#REF!</definedName>
    <definedName name="BEx1OLAZ915OGYWP0QP1QQWDLCRX" localSheetId="0" hidden="1">#REF!</definedName>
    <definedName name="BEx1OLAZ915OGYWP0QP1QQWDLCRX" localSheetId="1" hidden="1">#REF!</definedName>
    <definedName name="BEx1OLAZ915OGYWP0QP1QQWDLCRX" hidden="1">#REF!</definedName>
    <definedName name="BEx1OO5ER042IS6IC4TLDI75JNVH" localSheetId="32" hidden="1">#REF!</definedName>
    <definedName name="BEx1OO5ER042IS6IC4TLDI75JNVH" localSheetId="33" hidden="1">#REF!</definedName>
    <definedName name="BEx1OO5ER042IS6IC4TLDI75JNVH" localSheetId="23" hidden="1">#REF!</definedName>
    <definedName name="BEx1OO5ER042IS6IC4TLDI75JNVH" localSheetId="17" hidden="1">#REF!</definedName>
    <definedName name="BEx1OO5ER042IS6IC4TLDI75JNVH" localSheetId="18" hidden="1">#REF!</definedName>
    <definedName name="BEx1OO5ER042IS6IC4TLDI75JNVH" localSheetId="11" hidden="1">#REF!</definedName>
    <definedName name="BEx1OO5ER042IS6IC4TLDI75JNVH" localSheetId="25" hidden="1">#REF!</definedName>
    <definedName name="BEx1OO5ER042IS6IC4TLDI75JNVH" localSheetId="26" hidden="1">#REF!</definedName>
    <definedName name="BEx1OO5ER042IS6IC4TLDI75JNVH" localSheetId="27" hidden="1">#REF!</definedName>
    <definedName name="BEx1OO5ER042IS6IC4TLDI75JNVH" localSheetId="0" hidden="1">#REF!</definedName>
    <definedName name="BEx1OO5ER042IS6IC4TLDI75JNVH" localSheetId="1" hidden="1">#REF!</definedName>
    <definedName name="BEx1OO5ER042IS6IC4TLDI75JNVH" hidden="1">#REF!</definedName>
    <definedName name="BEx1OTE54CBSUT8FWKRALEDCUWN4" localSheetId="32" hidden="1">#REF!</definedName>
    <definedName name="BEx1OTE54CBSUT8FWKRALEDCUWN4" localSheetId="33" hidden="1">#REF!</definedName>
    <definedName name="BEx1OTE54CBSUT8FWKRALEDCUWN4" localSheetId="23" hidden="1">#REF!</definedName>
    <definedName name="BEx1OTE54CBSUT8FWKRALEDCUWN4" localSheetId="17" hidden="1">#REF!</definedName>
    <definedName name="BEx1OTE54CBSUT8FWKRALEDCUWN4" localSheetId="18" hidden="1">#REF!</definedName>
    <definedName name="BEx1OTE54CBSUT8FWKRALEDCUWN4" localSheetId="11" hidden="1">#REF!</definedName>
    <definedName name="BEx1OTE54CBSUT8FWKRALEDCUWN4" localSheetId="25" hidden="1">#REF!</definedName>
    <definedName name="BEx1OTE54CBSUT8FWKRALEDCUWN4" localSheetId="26" hidden="1">#REF!</definedName>
    <definedName name="BEx1OTE54CBSUT8FWKRALEDCUWN4" localSheetId="27" hidden="1">#REF!</definedName>
    <definedName name="BEx1OTE54CBSUT8FWKRALEDCUWN4" localSheetId="0" hidden="1">#REF!</definedName>
    <definedName name="BEx1OTE54CBSUT8FWKRALEDCUWN4" localSheetId="1" hidden="1">#REF!</definedName>
    <definedName name="BEx1OTE54CBSUT8FWKRALEDCUWN4" hidden="1">#REF!</definedName>
    <definedName name="BEx1OVSMPADTX95QUOX34KZQ8EDY" localSheetId="32" hidden="1">#REF!</definedName>
    <definedName name="BEx1OVSMPADTX95QUOX34KZQ8EDY" localSheetId="33" hidden="1">#REF!</definedName>
    <definedName name="BEx1OVSMPADTX95QUOX34KZQ8EDY" localSheetId="23" hidden="1">#REF!</definedName>
    <definedName name="BEx1OVSMPADTX95QUOX34KZQ8EDY" localSheetId="17" hidden="1">#REF!</definedName>
    <definedName name="BEx1OVSMPADTX95QUOX34KZQ8EDY" localSheetId="18" hidden="1">#REF!</definedName>
    <definedName name="BEx1OVSMPADTX95QUOX34KZQ8EDY" localSheetId="11" hidden="1">#REF!</definedName>
    <definedName name="BEx1OVSMPADTX95QUOX34KZQ8EDY" localSheetId="25" hidden="1">#REF!</definedName>
    <definedName name="BEx1OVSMPADTX95QUOX34KZQ8EDY" localSheetId="26" hidden="1">#REF!</definedName>
    <definedName name="BEx1OVSMPADTX95QUOX34KZQ8EDY" localSheetId="27" hidden="1">#REF!</definedName>
    <definedName name="BEx1OVSMPADTX95QUOX34KZQ8EDY" localSheetId="0" hidden="1">#REF!</definedName>
    <definedName name="BEx1OVSMPADTX95QUOX34KZQ8EDY" localSheetId="1" hidden="1">#REF!</definedName>
    <definedName name="BEx1OVSMPADTX95QUOX34KZQ8EDY" hidden="1">#REF!</definedName>
    <definedName name="BEx1OWJJ0DP4628GCVVRQ9X0DRHQ" localSheetId="32" hidden="1">#REF!</definedName>
    <definedName name="BEx1OWJJ0DP4628GCVVRQ9X0DRHQ" localSheetId="33" hidden="1">#REF!</definedName>
    <definedName name="BEx1OWJJ0DP4628GCVVRQ9X0DRHQ" localSheetId="23" hidden="1">#REF!</definedName>
    <definedName name="BEx1OWJJ0DP4628GCVVRQ9X0DRHQ" localSheetId="17" hidden="1">#REF!</definedName>
    <definedName name="BEx1OWJJ0DP4628GCVVRQ9X0DRHQ" localSheetId="18" hidden="1">#REF!</definedName>
    <definedName name="BEx1OWJJ0DP4628GCVVRQ9X0DRHQ" localSheetId="11" hidden="1">#REF!</definedName>
    <definedName name="BEx1OWJJ0DP4628GCVVRQ9X0DRHQ" localSheetId="25" hidden="1">#REF!</definedName>
    <definedName name="BEx1OWJJ0DP4628GCVVRQ9X0DRHQ" localSheetId="26" hidden="1">#REF!</definedName>
    <definedName name="BEx1OWJJ0DP4628GCVVRQ9X0DRHQ" localSheetId="27" hidden="1">#REF!</definedName>
    <definedName name="BEx1OWJJ0DP4628GCVVRQ9X0DRHQ" localSheetId="0" hidden="1">#REF!</definedName>
    <definedName name="BEx1OWJJ0DP4628GCVVRQ9X0DRHQ" localSheetId="1" hidden="1">#REF!</definedName>
    <definedName name="BEx1OWJJ0DP4628GCVVRQ9X0DRHQ" hidden="1">#REF!</definedName>
    <definedName name="BEx1OX544IO9FQJI7YYQGZCEHB3O" localSheetId="32" hidden="1">#REF!</definedName>
    <definedName name="BEx1OX544IO9FQJI7YYQGZCEHB3O" localSheetId="33" hidden="1">#REF!</definedName>
    <definedName name="BEx1OX544IO9FQJI7YYQGZCEHB3O" localSheetId="23" hidden="1">#REF!</definedName>
    <definedName name="BEx1OX544IO9FQJI7YYQGZCEHB3O" localSheetId="17" hidden="1">#REF!</definedName>
    <definedName name="BEx1OX544IO9FQJI7YYQGZCEHB3O" localSheetId="18" hidden="1">#REF!</definedName>
    <definedName name="BEx1OX544IO9FQJI7YYQGZCEHB3O" localSheetId="11" hidden="1">#REF!</definedName>
    <definedName name="BEx1OX544IO9FQJI7YYQGZCEHB3O" localSheetId="25" hidden="1">#REF!</definedName>
    <definedName name="BEx1OX544IO9FQJI7YYQGZCEHB3O" localSheetId="26" hidden="1">#REF!</definedName>
    <definedName name="BEx1OX544IO9FQJI7YYQGZCEHB3O" localSheetId="27" hidden="1">#REF!</definedName>
    <definedName name="BEx1OX544IO9FQJI7YYQGZCEHB3O" localSheetId="0" hidden="1">#REF!</definedName>
    <definedName name="BEx1OX544IO9FQJI7YYQGZCEHB3O" localSheetId="1" hidden="1">#REF!</definedName>
    <definedName name="BEx1OX544IO9FQJI7YYQGZCEHB3O" hidden="1">#REF!</definedName>
    <definedName name="BEx1OY6SVEUT2EQ26P7EKEND342G" localSheetId="32" hidden="1">#REF!</definedName>
    <definedName name="BEx1OY6SVEUT2EQ26P7EKEND342G" localSheetId="33" hidden="1">#REF!</definedName>
    <definedName name="BEx1OY6SVEUT2EQ26P7EKEND342G" localSheetId="23" hidden="1">#REF!</definedName>
    <definedName name="BEx1OY6SVEUT2EQ26P7EKEND342G" localSheetId="17" hidden="1">#REF!</definedName>
    <definedName name="BEx1OY6SVEUT2EQ26P7EKEND342G" localSheetId="18" hidden="1">#REF!</definedName>
    <definedName name="BEx1OY6SVEUT2EQ26P7EKEND342G" localSheetId="11" hidden="1">#REF!</definedName>
    <definedName name="BEx1OY6SVEUT2EQ26P7EKEND342G" localSheetId="25" hidden="1">#REF!</definedName>
    <definedName name="BEx1OY6SVEUT2EQ26P7EKEND342G" localSheetId="26" hidden="1">#REF!</definedName>
    <definedName name="BEx1OY6SVEUT2EQ26P7EKEND342G" localSheetId="27" hidden="1">#REF!</definedName>
    <definedName name="BEx1OY6SVEUT2EQ26P7EKEND342G" localSheetId="0" hidden="1">#REF!</definedName>
    <definedName name="BEx1OY6SVEUT2EQ26P7EKEND342G" localSheetId="1" hidden="1">#REF!</definedName>
    <definedName name="BEx1OY6SVEUT2EQ26P7EKEND342G" hidden="1">#REF!</definedName>
    <definedName name="BEx1OYN1LPIPI12O9G6F7QAOS9T4" localSheetId="32" hidden="1">#REF!</definedName>
    <definedName name="BEx1OYN1LPIPI12O9G6F7QAOS9T4" localSheetId="33" hidden="1">#REF!</definedName>
    <definedName name="BEx1OYN1LPIPI12O9G6F7QAOS9T4" localSheetId="23" hidden="1">#REF!</definedName>
    <definedName name="BEx1OYN1LPIPI12O9G6F7QAOS9T4" localSheetId="17" hidden="1">#REF!</definedName>
    <definedName name="BEx1OYN1LPIPI12O9G6F7QAOS9T4" localSheetId="18" hidden="1">#REF!</definedName>
    <definedName name="BEx1OYN1LPIPI12O9G6F7QAOS9T4" localSheetId="11" hidden="1">#REF!</definedName>
    <definedName name="BEx1OYN1LPIPI12O9G6F7QAOS9T4" localSheetId="25" hidden="1">#REF!</definedName>
    <definedName name="BEx1OYN1LPIPI12O9G6F7QAOS9T4" localSheetId="26" hidden="1">#REF!</definedName>
    <definedName name="BEx1OYN1LPIPI12O9G6F7QAOS9T4" localSheetId="27" hidden="1">#REF!</definedName>
    <definedName name="BEx1OYN1LPIPI12O9G6F7QAOS9T4" localSheetId="0" hidden="1">#REF!</definedName>
    <definedName name="BEx1OYN1LPIPI12O9G6F7QAOS9T4" localSheetId="1" hidden="1">#REF!</definedName>
    <definedName name="BEx1OYN1LPIPI12O9G6F7QAOS9T4" hidden="1">#REF!</definedName>
    <definedName name="BEx1P1HHKJA799O3YZXQAX6KFH58" localSheetId="32" hidden="1">#REF!</definedName>
    <definedName name="BEx1P1HHKJA799O3YZXQAX6KFH58" localSheetId="33" hidden="1">#REF!</definedName>
    <definedName name="BEx1P1HHKJA799O3YZXQAX6KFH58" localSheetId="23" hidden="1">#REF!</definedName>
    <definedName name="BEx1P1HHKJA799O3YZXQAX6KFH58" localSheetId="17" hidden="1">#REF!</definedName>
    <definedName name="BEx1P1HHKJA799O3YZXQAX6KFH58" localSheetId="18" hidden="1">#REF!</definedName>
    <definedName name="BEx1P1HHKJA799O3YZXQAX6KFH58" localSheetId="11" hidden="1">#REF!</definedName>
    <definedName name="BEx1P1HHKJA799O3YZXQAX6KFH58" localSheetId="25" hidden="1">#REF!</definedName>
    <definedName name="BEx1P1HHKJA799O3YZXQAX6KFH58" localSheetId="26" hidden="1">#REF!</definedName>
    <definedName name="BEx1P1HHKJA799O3YZXQAX6KFH58" localSheetId="27" hidden="1">#REF!</definedName>
    <definedName name="BEx1P1HHKJA799O3YZXQAX6KFH58" localSheetId="0" hidden="1">#REF!</definedName>
    <definedName name="BEx1P1HHKJA799O3YZXQAX6KFH58" localSheetId="1" hidden="1">#REF!</definedName>
    <definedName name="BEx1P1HHKJA799O3YZXQAX6KFH58" hidden="1">#REF!</definedName>
    <definedName name="BEx1P34W467WGPOXPK292QFJIPHJ" localSheetId="32" hidden="1">#REF!</definedName>
    <definedName name="BEx1P34W467WGPOXPK292QFJIPHJ" localSheetId="33" hidden="1">#REF!</definedName>
    <definedName name="BEx1P34W467WGPOXPK292QFJIPHJ" localSheetId="23" hidden="1">#REF!</definedName>
    <definedName name="BEx1P34W467WGPOXPK292QFJIPHJ" localSheetId="17" hidden="1">#REF!</definedName>
    <definedName name="BEx1P34W467WGPOXPK292QFJIPHJ" localSheetId="18" hidden="1">#REF!</definedName>
    <definedName name="BEx1P34W467WGPOXPK292QFJIPHJ" localSheetId="11" hidden="1">#REF!</definedName>
    <definedName name="BEx1P34W467WGPOXPK292QFJIPHJ" localSheetId="25" hidden="1">#REF!</definedName>
    <definedName name="BEx1P34W467WGPOXPK292QFJIPHJ" localSheetId="26" hidden="1">#REF!</definedName>
    <definedName name="BEx1P34W467WGPOXPK292QFJIPHJ" localSheetId="27" hidden="1">#REF!</definedName>
    <definedName name="BEx1P34W467WGPOXPK292QFJIPHJ" localSheetId="0" hidden="1">#REF!</definedName>
    <definedName name="BEx1P34W467WGPOXPK292QFJIPHJ" localSheetId="1" hidden="1">#REF!</definedName>
    <definedName name="BEx1P34W467WGPOXPK292QFJIPHJ" hidden="1">#REF!</definedName>
    <definedName name="BEx1P76FRYAB1BWA5RJS4KOB3G9I" localSheetId="32" hidden="1">#REF!</definedName>
    <definedName name="BEx1P76FRYAB1BWA5RJS4KOB3G9I" localSheetId="33" hidden="1">#REF!</definedName>
    <definedName name="BEx1P76FRYAB1BWA5RJS4KOB3G9I" localSheetId="23" hidden="1">#REF!</definedName>
    <definedName name="BEx1P76FRYAB1BWA5RJS4KOB3G9I" localSheetId="17" hidden="1">#REF!</definedName>
    <definedName name="BEx1P76FRYAB1BWA5RJS4KOB3G9I" localSheetId="18" hidden="1">#REF!</definedName>
    <definedName name="BEx1P76FRYAB1BWA5RJS4KOB3G9I" localSheetId="11" hidden="1">#REF!</definedName>
    <definedName name="BEx1P76FRYAB1BWA5RJS4KOB3G9I" localSheetId="25" hidden="1">#REF!</definedName>
    <definedName name="BEx1P76FRYAB1BWA5RJS4KOB3G9I" localSheetId="26" hidden="1">#REF!</definedName>
    <definedName name="BEx1P76FRYAB1BWA5RJS4KOB3G9I" localSheetId="27" hidden="1">#REF!</definedName>
    <definedName name="BEx1P76FRYAB1BWA5RJS4KOB3G9I" localSheetId="0" hidden="1">#REF!</definedName>
    <definedName name="BEx1P76FRYAB1BWA5RJS4KOB3G9I" localSheetId="1" hidden="1">#REF!</definedName>
    <definedName name="BEx1P76FRYAB1BWA5RJS4KOB3G9I" hidden="1">#REF!</definedName>
    <definedName name="BEx1P7S1J4TKGVJ43C2Q2R3M9WRB" localSheetId="32" hidden="1">#REF!</definedName>
    <definedName name="BEx1P7S1J4TKGVJ43C2Q2R3M9WRB" localSheetId="33" hidden="1">#REF!</definedName>
    <definedName name="BEx1P7S1J4TKGVJ43C2Q2R3M9WRB" localSheetId="23" hidden="1">#REF!</definedName>
    <definedName name="BEx1P7S1J4TKGVJ43C2Q2R3M9WRB" localSheetId="17" hidden="1">#REF!</definedName>
    <definedName name="BEx1P7S1J4TKGVJ43C2Q2R3M9WRB" localSheetId="18" hidden="1">#REF!</definedName>
    <definedName name="BEx1P7S1J4TKGVJ43C2Q2R3M9WRB" localSheetId="11" hidden="1">#REF!</definedName>
    <definedName name="BEx1P7S1J4TKGVJ43C2Q2R3M9WRB" localSheetId="25" hidden="1">#REF!</definedName>
    <definedName name="BEx1P7S1J4TKGVJ43C2Q2R3M9WRB" localSheetId="26" hidden="1">#REF!</definedName>
    <definedName name="BEx1P7S1J4TKGVJ43C2Q2R3M9WRB" localSheetId="27" hidden="1">#REF!</definedName>
    <definedName name="BEx1P7S1J4TKGVJ43C2Q2R3M9WRB" localSheetId="0" hidden="1">#REF!</definedName>
    <definedName name="BEx1P7S1J4TKGVJ43C2Q2R3M9WRB" localSheetId="1" hidden="1">#REF!</definedName>
    <definedName name="BEx1P7S1J4TKGVJ43C2Q2R3M9WRB" hidden="1">#REF!</definedName>
    <definedName name="BEx1P8OF6WY3IH8SO71KQOU83V3Y" localSheetId="32" hidden="1">#REF!</definedName>
    <definedName name="BEx1P8OF6WY3IH8SO71KQOU83V3Y" localSheetId="33" hidden="1">#REF!</definedName>
    <definedName name="BEx1P8OF6WY3IH8SO71KQOU83V3Y" localSheetId="23" hidden="1">#REF!</definedName>
    <definedName name="BEx1P8OF6WY3IH8SO71KQOU83V3Y" localSheetId="17" hidden="1">#REF!</definedName>
    <definedName name="BEx1P8OF6WY3IH8SO71KQOU83V3Y" localSheetId="18" hidden="1">#REF!</definedName>
    <definedName name="BEx1P8OF6WY3IH8SO71KQOU83V3Y" localSheetId="11" hidden="1">#REF!</definedName>
    <definedName name="BEx1P8OF6WY3IH8SO71KQOU83V3Y" localSheetId="25" hidden="1">#REF!</definedName>
    <definedName name="BEx1P8OF6WY3IH8SO71KQOU83V3Y" localSheetId="26" hidden="1">#REF!</definedName>
    <definedName name="BEx1P8OF6WY3IH8SO71KQOU83V3Y" localSheetId="27" hidden="1">#REF!</definedName>
    <definedName name="BEx1P8OF6WY3IH8SO71KQOU83V3Y" localSheetId="0" hidden="1">#REF!</definedName>
    <definedName name="BEx1P8OF6WY3IH8SO71KQOU83V3Y" localSheetId="1" hidden="1">#REF!</definedName>
    <definedName name="BEx1P8OF6WY3IH8SO71KQOU83V3Y" hidden="1">#REF!</definedName>
    <definedName name="BEx1PA11BLPVZM8RC5BL46WX8YB5" localSheetId="32" hidden="1">#REF!</definedName>
    <definedName name="BEx1PA11BLPVZM8RC5BL46WX8YB5" localSheetId="33" hidden="1">#REF!</definedName>
    <definedName name="BEx1PA11BLPVZM8RC5BL46WX8YB5" localSheetId="23" hidden="1">#REF!</definedName>
    <definedName name="BEx1PA11BLPVZM8RC5BL46WX8YB5" localSheetId="17" hidden="1">#REF!</definedName>
    <definedName name="BEx1PA11BLPVZM8RC5BL46WX8YB5" localSheetId="18" hidden="1">#REF!</definedName>
    <definedName name="BEx1PA11BLPVZM8RC5BL46WX8YB5" localSheetId="11" hidden="1">#REF!</definedName>
    <definedName name="BEx1PA11BLPVZM8RC5BL46WX8YB5" localSheetId="25" hidden="1">#REF!</definedName>
    <definedName name="BEx1PA11BLPVZM8RC5BL46WX8YB5" localSheetId="26" hidden="1">#REF!</definedName>
    <definedName name="BEx1PA11BLPVZM8RC5BL46WX8YB5" localSheetId="27" hidden="1">#REF!</definedName>
    <definedName name="BEx1PA11BLPVZM8RC5BL46WX8YB5" localSheetId="0" hidden="1">#REF!</definedName>
    <definedName name="BEx1PA11BLPVZM8RC5BL46WX8YB5" localSheetId="1" hidden="1">#REF!</definedName>
    <definedName name="BEx1PA11BLPVZM8RC5BL46WX8YB5" hidden="1">#REF!</definedName>
    <definedName name="BEx1PAMMMZTO2BTR6YLZ9ASMPS4N" localSheetId="32" hidden="1">#REF!</definedName>
    <definedName name="BEx1PAMMMZTO2BTR6YLZ9ASMPS4N" localSheetId="33" hidden="1">#REF!</definedName>
    <definedName name="BEx1PAMMMZTO2BTR6YLZ9ASMPS4N" localSheetId="23" hidden="1">#REF!</definedName>
    <definedName name="BEx1PAMMMZTO2BTR6YLZ9ASMPS4N" localSheetId="17" hidden="1">#REF!</definedName>
    <definedName name="BEx1PAMMMZTO2BTR6YLZ9ASMPS4N" localSheetId="18" hidden="1">#REF!</definedName>
    <definedName name="BEx1PAMMMZTO2BTR6YLZ9ASMPS4N" localSheetId="11" hidden="1">#REF!</definedName>
    <definedName name="BEx1PAMMMZTO2BTR6YLZ9ASMPS4N" localSheetId="25" hidden="1">#REF!</definedName>
    <definedName name="BEx1PAMMMZTO2BTR6YLZ9ASMPS4N" localSheetId="26" hidden="1">#REF!</definedName>
    <definedName name="BEx1PAMMMZTO2BTR6YLZ9ASMPS4N" localSheetId="27" hidden="1">#REF!</definedName>
    <definedName name="BEx1PAMMMZTO2BTR6YLZ9ASMPS4N" localSheetId="0" hidden="1">#REF!</definedName>
    <definedName name="BEx1PAMMMZTO2BTR6YLZ9ASMPS4N" localSheetId="1" hidden="1">#REF!</definedName>
    <definedName name="BEx1PAMMMZTO2BTR6YLZ9ASMPS4N" hidden="1">#REF!</definedName>
    <definedName name="BEx1PBZ4BEFIPGMQXT9T8S4PZ2IM" localSheetId="32" hidden="1">#REF!</definedName>
    <definedName name="BEx1PBZ4BEFIPGMQXT9T8S4PZ2IM" localSheetId="33" hidden="1">#REF!</definedName>
    <definedName name="BEx1PBZ4BEFIPGMQXT9T8S4PZ2IM" localSheetId="23" hidden="1">#REF!</definedName>
    <definedName name="BEx1PBZ4BEFIPGMQXT9T8S4PZ2IM" localSheetId="17" hidden="1">#REF!</definedName>
    <definedName name="BEx1PBZ4BEFIPGMQXT9T8S4PZ2IM" localSheetId="18" hidden="1">#REF!</definedName>
    <definedName name="BEx1PBZ4BEFIPGMQXT9T8S4PZ2IM" localSheetId="11" hidden="1">#REF!</definedName>
    <definedName name="BEx1PBZ4BEFIPGMQXT9T8S4PZ2IM" localSheetId="25" hidden="1">#REF!</definedName>
    <definedName name="BEx1PBZ4BEFIPGMQXT9T8S4PZ2IM" localSheetId="26" hidden="1">#REF!</definedName>
    <definedName name="BEx1PBZ4BEFIPGMQXT9T8S4PZ2IM" localSheetId="27" hidden="1">#REF!</definedName>
    <definedName name="BEx1PBZ4BEFIPGMQXT9T8S4PZ2IM" localSheetId="0" hidden="1">#REF!</definedName>
    <definedName name="BEx1PBZ4BEFIPGMQXT9T8S4PZ2IM" localSheetId="1" hidden="1">#REF!</definedName>
    <definedName name="BEx1PBZ4BEFIPGMQXT9T8S4PZ2IM" hidden="1">#REF!</definedName>
    <definedName name="BEx1PJMAAUI73DAR3XUON2UMXTBS" localSheetId="32" hidden="1">#REF!</definedName>
    <definedName name="BEx1PJMAAUI73DAR3XUON2UMXTBS" localSheetId="33" hidden="1">#REF!</definedName>
    <definedName name="BEx1PJMAAUI73DAR3XUON2UMXTBS" localSheetId="23" hidden="1">#REF!</definedName>
    <definedName name="BEx1PJMAAUI73DAR3XUON2UMXTBS" localSheetId="17" hidden="1">#REF!</definedName>
    <definedName name="BEx1PJMAAUI73DAR3XUON2UMXTBS" localSheetId="18" hidden="1">#REF!</definedName>
    <definedName name="BEx1PJMAAUI73DAR3XUON2UMXTBS" localSheetId="11" hidden="1">#REF!</definedName>
    <definedName name="BEx1PJMAAUI73DAR3XUON2UMXTBS" localSheetId="25" hidden="1">#REF!</definedName>
    <definedName name="BEx1PJMAAUI73DAR3XUON2UMXTBS" localSheetId="26" hidden="1">#REF!</definedName>
    <definedName name="BEx1PJMAAUI73DAR3XUON2UMXTBS" localSheetId="27" hidden="1">#REF!</definedName>
    <definedName name="BEx1PJMAAUI73DAR3XUON2UMXTBS" localSheetId="0" hidden="1">#REF!</definedName>
    <definedName name="BEx1PJMAAUI73DAR3XUON2UMXTBS" localSheetId="1" hidden="1">#REF!</definedName>
    <definedName name="BEx1PJMAAUI73DAR3XUON2UMXTBS" hidden="1">#REF!</definedName>
    <definedName name="BEx1PLF2CFSXBZPVI6CJ534EIJDN" localSheetId="32" hidden="1">#REF!</definedName>
    <definedName name="BEx1PLF2CFSXBZPVI6CJ534EIJDN" localSheetId="33" hidden="1">#REF!</definedName>
    <definedName name="BEx1PLF2CFSXBZPVI6CJ534EIJDN" localSheetId="23" hidden="1">#REF!</definedName>
    <definedName name="BEx1PLF2CFSXBZPVI6CJ534EIJDN" localSheetId="17" hidden="1">#REF!</definedName>
    <definedName name="BEx1PLF2CFSXBZPVI6CJ534EIJDN" localSheetId="18" hidden="1">#REF!</definedName>
    <definedName name="BEx1PLF2CFSXBZPVI6CJ534EIJDN" localSheetId="11" hidden="1">#REF!</definedName>
    <definedName name="BEx1PLF2CFSXBZPVI6CJ534EIJDN" localSheetId="25" hidden="1">#REF!</definedName>
    <definedName name="BEx1PLF2CFSXBZPVI6CJ534EIJDN" localSheetId="26" hidden="1">#REF!</definedName>
    <definedName name="BEx1PLF2CFSXBZPVI6CJ534EIJDN" localSheetId="27" hidden="1">#REF!</definedName>
    <definedName name="BEx1PLF2CFSXBZPVI6CJ534EIJDN" localSheetId="0" hidden="1">#REF!</definedName>
    <definedName name="BEx1PLF2CFSXBZPVI6CJ534EIJDN" localSheetId="1" hidden="1">#REF!</definedName>
    <definedName name="BEx1PLF2CFSXBZPVI6CJ534EIJDN" hidden="1">#REF!</definedName>
    <definedName name="BEx1PMWZB2DO6EM9BKLUICZJ65HD" localSheetId="32" hidden="1">#REF!</definedName>
    <definedName name="BEx1PMWZB2DO6EM9BKLUICZJ65HD" localSheetId="33" hidden="1">#REF!</definedName>
    <definedName name="BEx1PMWZB2DO6EM9BKLUICZJ65HD" localSheetId="23" hidden="1">#REF!</definedName>
    <definedName name="BEx1PMWZB2DO6EM9BKLUICZJ65HD" localSheetId="17" hidden="1">#REF!</definedName>
    <definedName name="BEx1PMWZB2DO6EM9BKLUICZJ65HD" localSheetId="18" hidden="1">#REF!</definedName>
    <definedName name="BEx1PMWZB2DO6EM9BKLUICZJ65HD" localSheetId="11" hidden="1">#REF!</definedName>
    <definedName name="BEx1PMWZB2DO6EM9BKLUICZJ65HD" localSheetId="25" hidden="1">#REF!</definedName>
    <definedName name="BEx1PMWZB2DO6EM9BKLUICZJ65HD" localSheetId="26" hidden="1">#REF!</definedName>
    <definedName name="BEx1PMWZB2DO6EM9BKLUICZJ65HD" localSheetId="27" hidden="1">#REF!</definedName>
    <definedName name="BEx1PMWZB2DO6EM9BKLUICZJ65HD" localSheetId="0" hidden="1">#REF!</definedName>
    <definedName name="BEx1PMWZB2DO6EM9BKLUICZJ65HD" localSheetId="1" hidden="1">#REF!</definedName>
    <definedName name="BEx1PMWZB2DO6EM9BKLUICZJ65HD" hidden="1">#REF!</definedName>
    <definedName name="BEx1PU3X6U0EVLY9569KVBPAH7XU" localSheetId="32" hidden="1">#REF!</definedName>
    <definedName name="BEx1PU3X6U0EVLY9569KVBPAH7XU" localSheetId="33" hidden="1">#REF!</definedName>
    <definedName name="BEx1PU3X6U0EVLY9569KVBPAH7XU" localSheetId="23" hidden="1">#REF!</definedName>
    <definedName name="BEx1PU3X6U0EVLY9569KVBPAH7XU" localSheetId="17" hidden="1">#REF!</definedName>
    <definedName name="BEx1PU3X6U0EVLY9569KVBPAH7XU" localSheetId="18" hidden="1">#REF!</definedName>
    <definedName name="BEx1PU3X6U0EVLY9569KVBPAH7XU" localSheetId="11" hidden="1">#REF!</definedName>
    <definedName name="BEx1PU3X6U0EVLY9569KVBPAH7XU" localSheetId="25" hidden="1">#REF!</definedName>
    <definedName name="BEx1PU3X6U0EVLY9569KVBPAH7XU" localSheetId="26" hidden="1">#REF!</definedName>
    <definedName name="BEx1PU3X6U0EVLY9569KVBPAH7XU" localSheetId="27" hidden="1">#REF!</definedName>
    <definedName name="BEx1PU3X6U0EVLY9569KVBPAH7XU" localSheetId="0" hidden="1">#REF!</definedName>
    <definedName name="BEx1PU3X6U0EVLY9569KVBPAH7XU" localSheetId="1" hidden="1">#REF!</definedName>
    <definedName name="BEx1PU3X6U0EVLY9569KVBPAH7XU" hidden="1">#REF!</definedName>
    <definedName name="BEx1Q9OV5AOW28OUGRFCD3ZFVWC3" localSheetId="32" hidden="1">#REF!</definedName>
    <definedName name="BEx1Q9OV5AOW28OUGRFCD3ZFVWC3" localSheetId="33" hidden="1">#REF!</definedName>
    <definedName name="BEx1Q9OV5AOW28OUGRFCD3ZFVWC3" localSheetId="23" hidden="1">#REF!</definedName>
    <definedName name="BEx1Q9OV5AOW28OUGRFCD3ZFVWC3" localSheetId="17" hidden="1">#REF!</definedName>
    <definedName name="BEx1Q9OV5AOW28OUGRFCD3ZFVWC3" localSheetId="18" hidden="1">#REF!</definedName>
    <definedName name="BEx1Q9OV5AOW28OUGRFCD3ZFVWC3" localSheetId="11" hidden="1">#REF!</definedName>
    <definedName name="BEx1Q9OV5AOW28OUGRFCD3ZFVWC3" localSheetId="25" hidden="1">#REF!</definedName>
    <definedName name="BEx1Q9OV5AOW28OUGRFCD3ZFVWC3" localSheetId="26" hidden="1">#REF!</definedName>
    <definedName name="BEx1Q9OV5AOW28OUGRFCD3ZFVWC3" localSheetId="27" hidden="1">#REF!</definedName>
    <definedName name="BEx1Q9OV5AOW28OUGRFCD3ZFVWC3" localSheetId="0" hidden="1">#REF!</definedName>
    <definedName name="BEx1Q9OV5AOW28OUGRFCD3ZFVWC3" localSheetId="1" hidden="1">#REF!</definedName>
    <definedName name="BEx1Q9OV5AOW28OUGRFCD3ZFVWC3" hidden="1">#REF!</definedName>
    <definedName name="BEx1QA54J2A4I7IBQR19BTY28ZMR" localSheetId="32" hidden="1">#REF!</definedName>
    <definedName name="BEx1QA54J2A4I7IBQR19BTY28ZMR" localSheetId="33" hidden="1">#REF!</definedName>
    <definedName name="BEx1QA54J2A4I7IBQR19BTY28ZMR" localSheetId="23" hidden="1">#REF!</definedName>
    <definedName name="BEx1QA54J2A4I7IBQR19BTY28ZMR" localSheetId="17" hidden="1">#REF!</definedName>
    <definedName name="BEx1QA54J2A4I7IBQR19BTY28ZMR" localSheetId="18" hidden="1">#REF!</definedName>
    <definedName name="BEx1QA54J2A4I7IBQR19BTY28ZMR" localSheetId="11" hidden="1">#REF!</definedName>
    <definedName name="BEx1QA54J2A4I7IBQR19BTY28ZMR" localSheetId="25" hidden="1">#REF!</definedName>
    <definedName name="BEx1QA54J2A4I7IBQR19BTY28ZMR" localSheetId="26" hidden="1">#REF!</definedName>
    <definedName name="BEx1QA54J2A4I7IBQR19BTY28ZMR" localSheetId="27" hidden="1">#REF!</definedName>
    <definedName name="BEx1QA54J2A4I7IBQR19BTY28ZMR" localSheetId="0" hidden="1">#REF!</definedName>
    <definedName name="BEx1QA54J2A4I7IBQR19BTY28ZMR" localSheetId="1" hidden="1">#REF!</definedName>
    <definedName name="BEx1QA54J2A4I7IBQR19BTY28ZMR" hidden="1">#REF!</definedName>
    <definedName name="BEx1QD50TNYYZ6YO943BWHPB9UD9" localSheetId="32" hidden="1">#REF!</definedName>
    <definedName name="BEx1QD50TNYYZ6YO943BWHPB9UD9" localSheetId="33" hidden="1">#REF!</definedName>
    <definedName name="BEx1QD50TNYYZ6YO943BWHPB9UD9" localSheetId="23" hidden="1">#REF!</definedName>
    <definedName name="BEx1QD50TNYYZ6YO943BWHPB9UD9" localSheetId="17" hidden="1">#REF!</definedName>
    <definedName name="BEx1QD50TNYYZ6YO943BWHPB9UD9" localSheetId="18" hidden="1">#REF!</definedName>
    <definedName name="BEx1QD50TNYYZ6YO943BWHPB9UD9" localSheetId="11" hidden="1">#REF!</definedName>
    <definedName name="BEx1QD50TNYYZ6YO943BWHPB9UD9" localSheetId="25" hidden="1">#REF!</definedName>
    <definedName name="BEx1QD50TNYYZ6YO943BWHPB9UD9" localSheetId="26" hidden="1">#REF!</definedName>
    <definedName name="BEx1QD50TNYYZ6YO943BWHPB9UD9" localSheetId="27" hidden="1">#REF!</definedName>
    <definedName name="BEx1QD50TNYYZ6YO943BWHPB9UD9" localSheetId="0" hidden="1">#REF!</definedName>
    <definedName name="BEx1QD50TNYYZ6YO943BWHPB9UD9" localSheetId="1" hidden="1">#REF!</definedName>
    <definedName name="BEx1QD50TNYYZ6YO943BWHPB9UD9" hidden="1">#REF!</definedName>
    <definedName name="BEx1QMQAHG3KQUK59DVM68SWKZIZ" localSheetId="32" hidden="1">#REF!</definedName>
    <definedName name="BEx1QMQAHG3KQUK59DVM68SWKZIZ" localSheetId="33" hidden="1">#REF!</definedName>
    <definedName name="BEx1QMQAHG3KQUK59DVM68SWKZIZ" localSheetId="23" hidden="1">#REF!</definedName>
    <definedName name="BEx1QMQAHG3KQUK59DVM68SWKZIZ" localSheetId="17" hidden="1">#REF!</definedName>
    <definedName name="BEx1QMQAHG3KQUK59DVM68SWKZIZ" localSheetId="18" hidden="1">#REF!</definedName>
    <definedName name="BEx1QMQAHG3KQUK59DVM68SWKZIZ" localSheetId="11" hidden="1">#REF!</definedName>
    <definedName name="BEx1QMQAHG3KQUK59DVM68SWKZIZ" localSheetId="25" hidden="1">#REF!</definedName>
    <definedName name="BEx1QMQAHG3KQUK59DVM68SWKZIZ" localSheetId="26" hidden="1">#REF!</definedName>
    <definedName name="BEx1QMQAHG3KQUK59DVM68SWKZIZ" localSheetId="27" hidden="1">#REF!</definedName>
    <definedName name="BEx1QMQAHG3KQUK59DVM68SWKZIZ" localSheetId="0" hidden="1">#REF!</definedName>
    <definedName name="BEx1QMQAHG3KQUK59DVM68SWKZIZ" localSheetId="1" hidden="1">#REF!</definedName>
    <definedName name="BEx1QMQAHG3KQUK59DVM68SWKZIZ" hidden="1">#REF!</definedName>
    <definedName name="BEx1R9YFKJCMSEST8OVCAO5E47FO" localSheetId="32" hidden="1">#REF!</definedName>
    <definedName name="BEx1R9YFKJCMSEST8OVCAO5E47FO" localSheetId="33" hidden="1">#REF!</definedName>
    <definedName name="BEx1R9YFKJCMSEST8OVCAO5E47FO" localSheetId="23" hidden="1">#REF!</definedName>
    <definedName name="BEx1R9YFKJCMSEST8OVCAO5E47FO" localSheetId="17" hidden="1">#REF!</definedName>
    <definedName name="BEx1R9YFKJCMSEST8OVCAO5E47FO" localSheetId="18" hidden="1">#REF!</definedName>
    <definedName name="BEx1R9YFKJCMSEST8OVCAO5E47FO" localSheetId="11" hidden="1">#REF!</definedName>
    <definedName name="BEx1R9YFKJCMSEST8OVCAO5E47FO" localSheetId="25" hidden="1">#REF!</definedName>
    <definedName name="BEx1R9YFKJCMSEST8OVCAO5E47FO" localSheetId="26" hidden="1">#REF!</definedName>
    <definedName name="BEx1R9YFKJCMSEST8OVCAO5E47FO" localSheetId="27" hidden="1">#REF!</definedName>
    <definedName name="BEx1R9YFKJCMSEST8OVCAO5E47FO" localSheetId="0" hidden="1">#REF!</definedName>
    <definedName name="BEx1R9YFKJCMSEST8OVCAO5E47FO" localSheetId="1" hidden="1">#REF!</definedName>
    <definedName name="BEx1R9YFKJCMSEST8OVCAO5E47FO" hidden="1">#REF!</definedName>
    <definedName name="BEx1RBGC06B3T52OIC0EQ1KGVP1I" localSheetId="32" hidden="1">#REF!</definedName>
    <definedName name="BEx1RBGC06B3T52OIC0EQ1KGVP1I" localSheetId="33" hidden="1">#REF!</definedName>
    <definedName name="BEx1RBGC06B3T52OIC0EQ1KGVP1I" localSheetId="23" hidden="1">#REF!</definedName>
    <definedName name="BEx1RBGC06B3T52OIC0EQ1KGVP1I" localSheetId="17" hidden="1">#REF!</definedName>
    <definedName name="BEx1RBGC06B3T52OIC0EQ1KGVP1I" localSheetId="18" hidden="1">#REF!</definedName>
    <definedName name="BEx1RBGC06B3T52OIC0EQ1KGVP1I" localSheetId="11" hidden="1">#REF!</definedName>
    <definedName name="BEx1RBGC06B3T52OIC0EQ1KGVP1I" localSheetId="25" hidden="1">#REF!</definedName>
    <definedName name="BEx1RBGC06B3T52OIC0EQ1KGVP1I" localSheetId="26" hidden="1">#REF!</definedName>
    <definedName name="BEx1RBGC06B3T52OIC0EQ1KGVP1I" localSheetId="27" hidden="1">#REF!</definedName>
    <definedName name="BEx1RBGC06B3T52OIC0EQ1KGVP1I" localSheetId="0" hidden="1">#REF!</definedName>
    <definedName name="BEx1RBGC06B3T52OIC0EQ1KGVP1I" localSheetId="1" hidden="1">#REF!</definedName>
    <definedName name="BEx1RBGC06B3T52OIC0EQ1KGVP1I" hidden="1">#REF!</definedName>
    <definedName name="BEx1RRC7X4NI1CU4EO5XYE2GVARJ" localSheetId="32" hidden="1">#REF!</definedName>
    <definedName name="BEx1RRC7X4NI1CU4EO5XYE2GVARJ" localSheetId="33" hidden="1">#REF!</definedName>
    <definedName name="BEx1RRC7X4NI1CU4EO5XYE2GVARJ" localSheetId="23" hidden="1">#REF!</definedName>
    <definedName name="BEx1RRC7X4NI1CU4EO5XYE2GVARJ" localSheetId="17" hidden="1">#REF!</definedName>
    <definedName name="BEx1RRC7X4NI1CU4EO5XYE2GVARJ" localSheetId="18" hidden="1">#REF!</definedName>
    <definedName name="BEx1RRC7X4NI1CU4EO5XYE2GVARJ" localSheetId="11" hidden="1">#REF!</definedName>
    <definedName name="BEx1RRC7X4NI1CU4EO5XYE2GVARJ" localSheetId="25" hidden="1">#REF!</definedName>
    <definedName name="BEx1RRC7X4NI1CU4EO5XYE2GVARJ" localSheetId="26" hidden="1">#REF!</definedName>
    <definedName name="BEx1RRC7X4NI1CU4EO5XYE2GVARJ" localSheetId="27" hidden="1">#REF!</definedName>
    <definedName name="BEx1RRC7X4NI1CU4EO5XYE2GVARJ" localSheetId="0" hidden="1">#REF!</definedName>
    <definedName name="BEx1RRC7X4NI1CU4EO5XYE2GVARJ" localSheetId="1" hidden="1">#REF!</definedName>
    <definedName name="BEx1RRC7X4NI1CU4EO5XYE2GVARJ" hidden="1">#REF!</definedName>
    <definedName name="BEx1RZA1NCGT832L7EMR7GMF588W" localSheetId="32" hidden="1">#REF!</definedName>
    <definedName name="BEx1RZA1NCGT832L7EMR7GMF588W" localSheetId="33" hidden="1">#REF!</definedName>
    <definedName name="BEx1RZA1NCGT832L7EMR7GMF588W" localSheetId="23" hidden="1">#REF!</definedName>
    <definedName name="BEx1RZA1NCGT832L7EMR7GMF588W" localSheetId="17" hidden="1">#REF!</definedName>
    <definedName name="BEx1RZA1NCGT832L7EMR7GMF588W" localSheetId="18" hidden="1">#REF!</definedName>
    <definedName name="BEx1RZA1NCGT832L7EMR7GMF588W" localSheetId="11" hidden="1">#REF!</definedName>
    <definedName name="BEx1RZA1NCGT832L7EMR7GMF588W" localSheetId="25" hidden="1">#REF!</definedName>
    <definedName name="BEx1RZA1NCGT832L7EMR7GMF588W" localSheetId="26" hidden="1">#REF!</definedName>
    <definedName name="BEx1RZA1NCGT832L7EMR7GMF588W" localSheetId="27" hidden="1">#REF!</definedName>
    <definedName name="BEx1RZA1NCGT832L7EMR7GMF588W" localSheetId="0" hidden="1">#REF!</definedName>
    <definedName name="BEx1RZA1NCGT832L7EMR7GMF588W" localSheetId="1" hidden="1">#REF!</definedName>
    <definedName name="BEx1RZA1NCGT832L7EMR7GMF588W" hidden="1">#REF!</definedName>
    <definedName name="BEx1S0XGIPUSZQUCSGWSK10GKW7Y" localSheetId="32" hidden="1">#REF!</definedName>
    <definedName name="BEx1S0XGIPUSZQUCSGWSK10GKW7Y" localSheetId="33" hidden="1">#REF!</definedName>
    <definedName name="BEx1S0XGIPUSZQUCSGWSK10GKW7Y" localSheetId="23" hidden="1">#REF!</definedName>
    <definedName name="BEx1S0XGIPUSZQUCSGWSK10GKW7Y" localSheetId="17" hidden="1">#REF!</definedName>
    <definedName name="BEx1S0XGIPUSZQUCSGWSK10GKW7Y" localSheetId="18" hidden="1">#REF!</definedName>
    <definedName name="BEx1S0XGIPUSZQUCSGWSK10GKW7Y" localSheetId="11" hidden="1">#REF!</definedName>
    <definedName name="BEx1S0XGIPUSZQUCSGWSK10GKW7Y" localSheetId="25" hidden="1">#REF!</definedName>
    <definedName name="BEx1S0XGIPUSZQUCSGWSK10GKW7Y" localSheetId="26" hidden="1">#REF!</definedName>
    <definedName name="BEx1S0XGIPUSZQUCSGWSK10GKW7Y" localSheetId="27" hidden="1">#REF!</definedName>
    <definedName name="BEx1S0XGIPUSZQUCSGWSK10GKW7Y" localSheetId="0" hidden="1">#REF!</definedName>
    <definedName name="BEx1S0XGIPUSZQUCSGWSK10GKW7Y" localSheetId="1" hidden="1">#REF!</definedName>
    <definedName name="BEx1S0XGIPUSZQUCSGWSK10GKW7Y" hidden="1">#REF!</definedName>
    <definedName name="BEx1S5VFNKIXHTTCWSV60UC50EZ8" localSheetId="32" hidden="1">#REF!</definedName>
    <definedName name="BEx1S5VFNKIXHTTCWSV60UC50EZ8" localSheetId="33" hidden="1">#REF!</definedName>
    <definedName name="BEx1S5VFNKIXHTTCWSV60UC50EZ8" localSheetId="23" hidden="1">#REF!</definedName>
    <definedName name="BEx1S5VFNKIXHTTCWSV60UC50EZ8" localSheetId="17" hidden="1">#REF!</definedName>
    <definedName name="BEx1S5VFNKIXHTTCWSV60UC50EZ8" localSheetId="18" hidden="1">#REF!</definedName>
    <definedName name="BEx1S5VFNKIXHTTCWSV60UC50EZ8" localSheetId="11" hidden="1">#REF!</definedName>
    <definedName name="BEx1S5VFNKIXHTTCWSV60UC50EZ8" localSheetId="25" hidden="1">#REF!</definedName>
    <definedName name="BEx1S5VFNKIXHTTCWSV60UC50EZ8" localSheetId="26" hidden="1">#REF!</definedName>
    <definedName name="BEx1S5VFNKIXHTTCWSV60UC50EZ8" localSheetId="27" hidden="1">#REF!</definedName>
    <definedName name="BEx1S5VFNKIXHTTCWSV60UC50EZ8" localSheetId="0" hidden="1">#REF!</definedName>
    <definedName name="BEx1S5VFNKIXHTTCWSV60UC50EZ8" localSheetId="1" hidden="1">#REF!</definedName>
    <definedName name="BEx1S5VFNKIXHTTCWSV60UC50EZ8" hidden="1">#REF!</definedName>
    <definedName name="BEx1SK3U02H0RGKEYXW7ZMCEOF3V" localSheetId="32" hidden="1">#REF!</definedName>
    <definedName name="BEx1SK3U02H0RGKEYXW7ZMCEOF3V" localSheetId="33" hidden="1">#REF!</definedName>
    <definedName name="BEx1SK3U02H0RGKEYXW7ZMCEOF3V" localSheetId="23" hidden="1">#REF!</definedName>
    <definedName name="BEx1SK3U02H0RGKEYXW7ZMCEOF3V" localSheetId="17" hidden="1">#REF!</definedName>
    <definedName name="BEx1SK3U02H0RGKEYXW7ZMCEOF3V" localSheetId="18" hidden="1">#REF!</definedName>
    <definedName name="BEx1SK3U02H0RGKEYXW7ZMCEOF3V" localSheetId="11" hidden="1">#REF!</definedName>
    <definedName name="BEx1SK3U02H0RGKEYXW7ZMCEOF3V" localSheetId="25" hidden="1">#REF!</definedName>
    <definedName name="BEx1SK3U02H0RGKEYXW7ZMCEOF3V" localSheetId="26" hidden="1">#REF!</definedName>
    <definedName name="BEx1SK3U02H0RGKEYXW7ZMCEOF3V" localSheetId="27" hidden="1">#REF!</definedName>
    <definedName name="BEx1SK3U02H0RGKEYXW7ZMCEOF3V" localSheetId="0" hidden="1">#REF!</definedName>
    <definedName name="BEx1SK3U02H0RGKEYXW7ZMCEOF3V" localSheetId="1" hidden="1">#REF!</definedName>
    <definedName name="BEx1SK3U02H0RGKEYXW7ZMCEOF3V" hidden="1">#REF!</definedName>
    <definedName name="BEx1SSNEZINBJT29QVS62VS1THT4" localSheetId="32" hidden="1">#REF!</definedName>
    <definedName name="BEx1SSNEZINBJT29QVS62VS1THT4" localSheetId="33" hidden="1">#REF!</definedName>
    <definedName name="BEx1SSNEZINBJT29QVS62VS1THT4" localSheetId="23" hidden="1">#REF!</definedName>
    <definedName name="BEx1SSNEZINBJT29QVS62VS1THT4" localSheetId="17" hidden="1">#REF!</definedName>
    <definedName name="BEx1SSNEZINBJT29QVS62VS1THT4" localSheetId="18" hidden="1">#REF!</definedName>
    <definedName name="BEx1SSNEZINBJT29QVS62VS1THT4" localSheetId="11" hidden="1">#REF!</definedName>
    <definedName name="BEx1SSNEZINBJT29QVS62VS1THT4" localSheetId="25" hidden="1">#REF!</definedName>
    <definedName name="BEx1SSNEZINBJT29QVS62VS1THT4" localSheetId="26" hidden="1">#REF!</definedName>
    <definedName name="BEx1SSNEZINBJT29QVS62VS1THT4" localSheetId="27" hidden="1">#REF!</definedName>
    <definedName name="BEx1SSNEZINBJT29QVS62VS1THT4" localSheetId="0" hidden="1">#REF!</definedName>
    <definedName name="BEx1SSNEZINBJT29QVS62VS1THT4" localSheetId="1" hidden="1">#REF!</definedName>
    <definedName name="BEx1SSNEZINBJT29QVS62VS1THT4" hidden="1">#REF!</definedName>
    <definedName name="BEx1SVNCHNANBJIDIQVB8AFK4HAN" localSheetId="32" hidden="1">#REF!</definedName>
    <definedName name="BEx1SVNCHNANBJIDIQVB8AFK4HAN" localSheetId="33" hidden="1">#REF!</definedName>
    <definedName name="BEx1SVNCHNANBJIDIQVB8AFK4HAN" localSheetId="23" hidden="1">#REF!</definedName>
    <definedName name="BEx1SVNCHNANBJIDIQVB8AFK4HAN" localSheetId="17" hidden="1">#REF!</definedName>
    <definedName name="BEx1SVNCHNANBJIDIQVB8AFK4HAN" localSheetId="18" hidden="1">#REF!</definedName>
    <definedName name="BEx1SVNCHNANBJIDIQVB8AFK4HAN" localSheetId="11" hidden="1">#REF!</definedName>
    <definedName name="BEx1SVNCHNANBJIDIQVB8AFK4HAN" localSheetId="25" hidden="1">#REF!</definedName>
    <definedName name="BEx1SVNCHNANBJIDIQVB8AFK4HAN" localSheetId="26" hidden="1">#REF!</definedName>
    <definedName name="BEx1SVNCHNANBJIDIQVB8AFK4HAN" localSheetId="27" hidden="1">#REF!</definedName>
    <definedName name="BEx1SVNCHNANBJIDIQVB8AFK4HAN" localSheetId="0" hidden="1">#REF!</definedName>
    <definedName name="BEx1SVNCHNANBJIDIQVB8AFK4HAN" localSheetId="1" hidden="1">#REF!</definedName>
    <definedName name="BEx1SVNCHNANBJIDIQVB8AFK4HAN" hidden="1">#REF!</definedName>
    <definedName name="BEx1SY74DYVEPAQ9TGGGXKJA025O" localSheetId="32" hidden="1">#REF!</definedName>
    <definedName name="BEx1SY74DYVEPAQ9TGGGXKJA025O" localSheetId="33" hidden="1">#REF!</definedName>
    <definedName name="BEx1SY74DYVEPAQ9TGGGXKJA025O" localSheetId="23" hidden="1">#REF!</definedName>
    <definedName name="BEx1SY74DYVEPAQ9TGGGXKJA025O" localSheetId="17" hidden="1">#REF!</definedName>
    <definedName name="BEx1SY74DYVEPAQ9TGGGXKJA025O" localSheetId="18" hidden="1">#REF!</definedName>
    <definedName name="BEx1SY74DYVEPAQ9TGGGXKJA025O" localSheetId="11" hidden="1">#REF!</definedName>
    <definedName name="BEx1SY74DYVEPAQ9TGGGXKJA025O" localSheetId="25" hidden="1">#REF!</definedName>
    <definedName name="BEx1SY74DYVEPAQ9TGGGXKJA025O" localSheetId="26" hidden="1">#REF!</definedName>
    <definedName name="BEx1SY74DYVEPAQ9TGGGXKJA025O" localSheetId="27" hidden="1">#REF!</definedName>
    <definedName name="BEx1SY74DYVEPAQ9TGGGXKJA025O" localSheetId="0" hidden="1">#REF!</definedName>
    <definedName name="BEx1SY74DYVEPAQ9TGGGXKJA025O" localSheetId="1" hidden="1">#REF!</definedName>
    <definedName name="BEx1SY74DYVEPAQ9TGGGXKJA025O" hidden="1">#REF!</definedName>
    <definedName name="BEx1TJ0WLS9O7KNSGIPWTYHDYI1D" localSheetId="32" hidden="1">#REF!</definedName>
    <definedName name="BEx1TJ0WLS9O7KNSGIPWTYHDYI1D" localSheetId="33" hidden="1">#REF!</definedName>
    <definedName name="BEx1TJ0WLS9O7KNSGIPWTYHDYI1D" localSheetId="23" hidden="1">#REF!</definedName>
    <definedName name="BEx1TJ0WLS9O7KNSGIPWTYHDYI1D" localSheetId="17" hidden="1">#REF!</definedName>
    <definedName name="BEx1TJ0WLS9O7KNSGIPWTYHDYI1D" localSheetId="18" hidden="1">#REF!</definedName>
    <definedName name="BEx1TJ0WLS9O7KNSGIPWTYHDYI1D" localSheetId="11" hidden="1">#REF!</definedName>
    <definedName name="BEx1TJ0WLS9O7KNSGIPWTYHDYI1D" localSheetId="25" hidden="1">#REF!</definedName>
    <definedName name="BEx1TJ0WLS9O7KNSGIPWTYHDYI1D" localSheetId="26" hidden="1">#REF!</definedName>
    <definedName name="BEx1TJ0WLS9O7KNSGIPWTYHDYI1D" localSheetId="27" hidden="1">#REF!</definedName>
    <definedName name="BEx1TJ0WLS9O7KNSGIPWTYHDYI1D" localSheetId="0" hidden="1">#REF!</definedName>
    <definedName name="BEx1TJ0WLS9O7KNSGIPWTYHDYI1D" localSheetId="1" hidden="1">#REF!</definedName>
    <definedName name="BEx1TJ0WLS9O7KNSGIPWTYHDYI1D" hidden="1">#REF!</definedName>
    <definedName name="BEx1TUPQAYGAI13ZC7FU1FJXFAPM" localSheetId="32" hidden="1">#REF!</definedName>
    <definedName name="BEx1TUPQAYGAI13ZC7FU1FJXFAPM" localSheetId="33" hidden="1">#REF!</definedName>
    <definedName name="BEx1TUPQAYGAI13ZC7FU1FJXFAPM" localSheetId="23" hidden="1">#REF!</definedName>
    <definedName name="BEx1TUPQAYGAI13ZC7FU1FJXFAPM" localSheetId="17" hidden="1">#REF!</definedName>
    <definedName name="BEx1TUPQAYGAI13ZC7FU1FJXFAPM" localSheetId="18" hidden="1">#REF!</definedName>
    <definedName name="BEx1TUPQAYGAI13ZC7FU1FJXFAPM" localSheetId="11" hidden="1">#REF!</definedName>
    <definedName name="BEx1TUPQAYGAI13ZC7FU1FJXFAPM" localSheetId="25" hidden="1">#REF!</definedName>
    <definedName name="BEx1TUPQAYGAI13ZC7FU1FJXFAPM" localSheetId="26" hidden="1">#REF!</definedName>
    <definedName name="BEx1TUPQAYGAI13ZC7FU1FJXFAPM" localSheetId="27" hidden="1">#REF!</definedName>
    <definedName name="BEx1TUPQAYGAI13ZC7FU1FJXFAPM" localSheetId="0" hidden="1">#REF!</definedName>
    <definedName name="BEx1TUPQAYGAI13ZC7FU1FJXFAPM" localSheetId="1" hidden="1">#REF!</definedName>
    <definedName name="BEx1TUPQAYGAI13ZC7FU1FJXFAPM" hidden="1">#REF!</definedName>
    <definedName name="BEx1TY0F9W7EOF31FZXITWEYBSRT" localSheetId="32" hidden="1">#REF!</definedName>
    <definedName name="BEx1TY0F9W7EOF31FZXITWEYBSRT" localSheetId="33" hidden="1">#REF!</definedName>
    <definedName name="BEx1TY0F9W7EOF31FZXITWEYBSRT" localSheetId="23" hidden="1">#REF!</definedName>
    <definedName name="BEx1TY0F9W7EOF31FZXITWEYBSRT" localSheetId="17" hidden="1">#REF!</definedName>
    <definedName name="BEx1TY0F9W7EOF31FZXITWEYBSRT" localSheetId="18" hidden="1">#REF!</definedName>
    <definedName name="BEx1TY0F9W7EOF31FZXITWEYBSRT" localSheetId="11" hidden="1">#REF!</definedName>
    <definedName name="BEx1TY0F9W7EOF31FZXITWEYBSRT" localSheetId="25" hidden="1">#REF!</definedName>
    <definedName name="BEx1TY0F9W7EOF31FZXITWEYBSRT" localSheetId="26" hidden="1">#REF!</definedName>
    <definedName name="BEx1TY0F9W7EOF31FZXITWEYBSRT" localSheetId="27" hidden="1">#REF!</definedName>
    <definedName name="BEx1TY0F9W7EOF31FZXITWEYBSRT" localSheetId="0" hidden="1">#REF!</definedName>
    <definedName name="BEx1TY0F9W7EOF31FZXITWEYBSRT" localSheetId="1" hidden="1">#REF!</definedName>
    <definedName name="BEx1TY0F9W7EOF31FZXITWEYBSRT" hidden="1">#REF!</definedName>
    <definedName name="BEx1U7WFO8OZKB1EBF4H386JW91L" localSheetId="32" hidden="1">#REF!</definedName>
    <definedName name="BEx1U7WFO8OZKB1EBF4H386JW91L" localSheetId="33" hidden="1">#REF!</definedName>
    <definedName name="BEx1U7WFO8OZKB1EBF4H386JW91L" localSheetId="23" hidden="1">#REF!</definedName>
    <definedName name="BEx1U7WFO8OZKB1EBF4H386JW91L" localSheetId="17" hidden="1">#REF!</definedName>
    <definedName name="BEx1U7WFO8OZKB1EBF4H386JW91L" localSheetId="18" hidden="1">#REF!</definedName>
    <definedName name="BEx1U7WFO8OZKB1EBF4H386JW91L" localSheetId="11" hidden="1">#REF!</definedName>
    <definedName name="BEx1U7WFO8OZKB1EBF4H386JW91L" localSheetId="25" hidden="1">#REF!</definedName>
    <definedName name="BEx1U7WFO8OZKB1EBF4H386JW91L" localSheetId="26" hidden="1">#REF!</definedName>
    <definedName name="BEx1U7WFO8OZKB1EBF4H386JW91L" localSheetId="27" hidden="1">#REF!</definedName>
    <definedName name="BEx1U7WFO8OZKB1EBF4H386JW91L" localSheetId="0" hidden="1">#REF!</definedName>
    <definedName name="BEx1U7WFO8OZKB1EBF4H386JW91L" localSheetId="1" hidden="1">#REF!</definedName>
    <definedName name="BEx1U7WFO8OZKB1EBF4H386JW91L" hidden="1">#REF!</definedName>
    <definedName name="BEx1U87938YR9N6HYI24KVBKLOS3" localSheetId="32" hidden="1">#REF!</definedName>
    <definedName name="BEx1U87938YR9N6HYI24KVBKLOS3" localSheetId="33" hidden="1">#REF!</definedName>
    <definedName name="BEx1U87938YR9N6HYI24KVBKLOS3" localSheetId="23" hidden="1">#REF!</definedName>
    <definedName name="BEx1U87938YR9N6HYI24KVBKLOS3" localSheetId="17" hidden="1">#REF!</definedName>
    <definedName name="BEx1U87938YR9N6HYI24KVBKLOS3" localSheetId="18" hidden="1">#REF!</definedName>
    <definedName name="BEx1U87938YR9N6HYI24KVBKLOS3" localSheetId="11" hidden="1">#REF!</definedName>
    <definedName name="BEx1U87938YR9N6HYI24KVBKLOS3" localSheetId="25" hidden="1">#REF!</definedName>
    <definedName name="BEx1U87938YR9N6HYI24KVBKLOS3" localSheetId="26" hidden="1">#REF!</definedName>
    <definedName name="BEx1U87938YR9N6HYI24KVBKLOS3" localSheetId="27" hidden="1">#REF!</definedName>
    <definedName name="BEx1U87938YR9N6HYI24KVBKLOS3" localSheetId="0" hidden="1">#REF!</definedName>
    <definedName name="BEx1U87938YR9N6HYI24KVBKLOS3" localSheetId="1" hidden="1">#REF!</definedName>
    <definedName name="BEx1U87938YR9N6HYI24KVBKLOS3" hidden="1">#REF!</definedName>
    <definedName name="BEx1U9P6VQWSVRICLZR9DYRMN61U" localSheetId="32" hidden="1">#REF!</definedName>
    <definedName name="BEx1U9P6VQWSVRICLZR9DYRMN61U" localSheetId="33" hidden="1">#REF!</definedName>
    <definedName name="BEx1U9P6VQWSVRICLZR9DYRMN61U" localSheetId="23" hidden="1">#REF!</definedName>
    <definedName name="BEx1U9P6VQWSVRICLZR9DYRMN61U" localSheetId="17" hidden="1">#REF!</definedName>
    <definedName name="BEx1U9P6VQWSVRICLZR9DYRMN61U" localSheetId="18" hidden="1">#REF!</definedName>
    <definedName name="BEx1U9P6VQWSVRICLZR9DYRMN61U" localSheetId="11" hidden="1">#REF!</definedName>
    <definedName name="BEx1U9P6VQWSVRICLZR9DYRMN61U" localSheetId="25" hidden="1">#REF!</definedName>
    <definedName name="BEx1U9P6VQWSVRICLZR9DYRMN61U" localSheetId="26" hidden="1">#REF!</definedName>
    <definedName name="BEx1U9P6VQWSVRICLZR9DYRMN61U" localSheetId="27" hidden="1">#REF!</definedName>
    <definedName name="BEx1U9P6VQWSVRICLZR9DYRMN61U" localSheetId="0" hidden="1">#REF!</definedName>
    <definedName name="BEx1U9P6VQWSVRICLZR9DYRMN61U" localSheetId="1" hidden="1">#REF!</definedName>
    <definedName name="BEx1U9P6VQWSVRICLZR9DYRMN61U" hidden="1">#REF!</definedName>
    <definedName name="BEx1UESH4KDWHYESQU2IE55RS3LI" localSheetId="32" hidden="1">#REF!</definedName>
    <definedName name="BEx1UESH4KDWHYESQU2IE55RS3LI" localSheetId="33" hidden="1">#REF!</definedName>
    <definedName name="BEx1UESH4KDWHYESQU2IE55RS3LI" localSheetId="23" hidden="1">#REF!</definedName>
    <definedName name="BEx1UESH4KDWHYESQU2IE55RS3LI" localSheetId="17" hidden="1">#REF!</definedName>
    <definedName name="BEx1UESH4KDWHYESQU2IE55RS3LI" localSheetId="18" hidden="1">#REF!</definedName>
    <definedName name="BEx1UESH4KDWHYESQU2IE55RS3LI" localSheetId="11" hidden="1">#REF!</definedName>
    <definedName name="BEx1UESH4KDWHYESQU2IE55RS3LI" localSheetId="25" hidden="1">#REF!</definedName>
    <definedName name="BEx1UESH4KDWHYESQU2IE55RS3LI" localSheetId="26" hidden="1">#REF!</definedName>
    <definedName name="BEx1UESH4KDWHYESQU2IE55RS3LI" localSheetId="27" hidden="1">#REF!</definedName>
    <definedName name="BEx1UESH4KDWHYESQU2IE55RS3LI" localSheetId="0" hidden="1">#REF!</definedName>
    <definedName name="BEx1UESH4KDWHYESQU2IE55RS3LI" localSheetId="1" hidden="1">#REF!</definedName>
    <definedName name="BEx1UESH4KDWHYESQU2IE55RS3LI" hidden="1">#REF!</definedName>
    <definedName name="BEx1UI8N9KTCPSOJ7RDW0T8UEBNP" localSheetId="32" hidden="1">#REF!</definedName>
    <definedName name="BEx1UI8N9KTCPSOJ7RDW0T8UEBNP" localSheetId="33" hidden="1">#REF!</definedName>
    <definedName name="BEx1UI8N9KTCPSOJ7RDW0T8UEBNP" localSheetId="23" hidden="1">#REF!</definedName>
    <definedName name="BEx1UI8N9KTCPSOJ7RDW0T8UEBNP" localSheetId="17" hidden="1">#REF!</definedName>
    <definedName name="BEx1UI8N9KTCPSOJ7RDW0T8UEBNP" localSheetId="18" hidden="1">#REF!</definedName>
    <definedName name="BEx1UI8N9KTCPSOJ7RDW0T8UEBNP" localSheetId="11" hidden="1">#REF!</definedName>
    <definedName name="BEx1UI8N9KTCPSOJ7RDW0T8UEBNP" localSheetId="25" hidden="1">#REF!</definedName>
    <definedName name="BEx1UI8N9KTCPSOJ7RDW0T8UEBNP" localSheetId="26" hidden="1">#REF!</definedName>
    <definedName name="BEx1UI8N9KTCPSOJ7RDW0T8UEBNP" localSheetId="27" hidden="1">#REF!</definedName>
    <definedName name="BEx1UI8N9KTCPSOJ7RDW0T8UEBNP" localSheetId="0" hidden="1">#REF!</definedName>
    <definedName name="BEx1UI8N9KTCPSOJ7RDW0T8UEBNP" localSheetId="1" hidden="1">#REF!</definedName>
    <definedName name="BEx1UI8N9KTCPSOJ7RDW0T8UEBNP" hidden="1">#REF!</definedName>
    <definedName name="BEx1UML0HHJFHA5TBOYQ24I3RV1W" localSheetId="32" hidden="1">#REF!</definedName>
    <definedName name="BEx1UML0HHJFHA5TBOYQ24I3RV1W" localSheetId="33" hidden="1">#REF!</definedName>
    <definedName name="BEx1UML0HHJFHA5TBOYQ24I3RV1W" localSheetId="23" hidden="1">#REF!</definedName>
    <definedName name="BEx1UML0HHJFHA5TBOYQ24I3RV1W" localSheetId="17" hidden="1">#REF!</definedName>
    <definedName name="BEx1UML0HHJFHA5TBOYQ24I3RV1W" localSheetId="18" hidden="1">#REF!</definedName>
    <definedName name="BEx1UML0HHJFHA5TBOYQ24I3RV1W" localSheetId="11" hidden="1">#REF!</definedName>
    <definedName name="BEx1UML0HHJFHA5TBOYQ24I3RV1W" localSheetId="25" hidden="1">#REF!</definedName>
    <definedName name="BEx1UML0HHJFHA5TBOYQ24I3RV1W" localSheetId="26" hidden="1">#REF!</definedName>
    <definedName name="BEx1UML0HHJFHA5TBOYQ24I3RV1W" localSheetId="27" hidden="1">#REF!</definedName>
    <definedName name="BEx1UML0HHJFHA5TBOYQ24I3RV1W" localSheetId="0" hidden="1">#REF!</definedName>
    <definedName name="BEx1UML0HHJFHA5TBOYQ24I3RV1W" localSheetId="1" hidden="1">#REF!</definedName>
    <definedName name="BEx1UML0HHJFHA5TBOYQ24I3RV1W" hidden="1">#REF!</definedName>
    <definedName name="BEx1UO8ENOJNYCNX5Z95TBIJ3MKP" localSheetId="32" hidden="1">#REF!</definedName>
    <definedName name="BEx1UO8ENOJNYCNX5Z95TBIJ3MKP" localSheetId="33" hidden="1">#REF!</definedName>
    <definedName name="BEx1UO8ENOJNYCNX5Z95TBIJ3MKP" localSheetId="23" hidden="1">#REF!</definedName>
    <definedName name="BEx1UO8ENOJNYCNX5Z95TBIJ3MKP" localSheetId="17" hidden="1">#REF!</definedName>
    <definedName name="BEx1UO8ENOJNYCNX5Z95TBIJ3MKP" localSheetId="18" hidden="1">#REF!</definedName>
    <definedName name="BEx1UO8ENOJNYCNX5Z95TBIJ3MKP" localSheetId="11" hidden="1">#REF!</definedName>
    <definedName name="BEx1UO8ENOJNYCNX5Z95TBIJ3MKP" localSheetId="25" hidden="1">#REF!</definedName>
    <definedName name="BEx1UO8ENOJNYCNX5Z95TBIJ3MKP" localSheetId="26" hidden="1">#REF!</definedName>
    <definedName name="BEx1UO8ENOJNYCNX5Z95TBIJ3MKP" localSheetId="27" hidden="1">#REF!</definedName>
    <definedName name="BEx1UO8ENOJNYCNX5Z95TBIJ3MKP" localSheetId="0" hidden="1">#REF!</definedName>
    <definedName name="BEx1UO8ENOJNYCNX5Z95TBIJ3MKP" localSheetId="1" hidden="1">#REF!</definedName>
    <definedName name="BEx1UO8ENOJNYCNX5Z95TBIJ3MKP" hidden="1">#REF!</definedName>
    <definedName name="BEx1UUDIQPZ23XQ79GUL0RAWRSCK" localSheetId="32" hidden="1">#REF!</definedName>
    <definedName name="BEx1UUDIQPZ23XQ79GUL0RAWRSCK" localSheetId="33" hidden="1">#REF!</definedName>
    <definedName name="BEx1UUDIQPZ23XQ79GUL0RAWRSCK" localSheetId="23" hidden="1">#REF!</definedName>
    <definedName name="BEx1UUDIQPZ23XQ79GUL0RAWRSCK" localSheetId="17" hidden="1">#REF!</definedName>
    <definedName name="BEx1UUDIQPZ23XQ79GUL0RAWRSCK" localSheetId="18" hidden="1">#REF!</definedName>
    <definedName name="BEx1UUDIQPZ23XQ79GUL0RAWRSCK" localSheetId="11" hidden="1">#REF!</definedName>
    <definedName name="BEx1UUDIQPZ23XQ79GUL0RAWRSCK" localSheetId="25" hidden="1">#REF!</definedName>
    <definedName name="BEx1UUDIQPZ23XQ79GUL0RAWRSCK" localSheetId="26" hidden="1">#REF!</definedName>
    <definedName name="BEx1UUDIQPZ23XQ79GUL0RAWRSCK" localSheetId="27" hidden="1">#REF!</definedName>
    <definedName name="BEx1UUDIQPZ23XQ79GUL0RAWRSCK" localSheetId="0" hidden="1">#REF!</definedName>
    <definedName name="BEx1UUDIQPZ23XQ79GUL0RAWRSCK" localSheetId="1" hidden="1">#REF!</definedName>
    <definedName name="BEx1UUDIQPZ23XQ79GUL0RAWRSCK" hidden="1">#REF!</definedName>
    <definedName name="BEx1V67SEV778NVW68J8W5SND1J7" localSheetId="32" hidden="1">#REF!</definedName>
    <definedName name="BEx1V67SEV778NVW68J8W5SND1J7" localSheetId="33" hidden="1">#REF!</definedName>
    <definedName name="BEx1V67SEV778NVW68J8W5SND1J7" localSheetId="23" hidden="1">#REF!</definedName>
    <definedName name="BEx1V67SEV778NVW68J8W5SND1J7" localSheetId="17" hidden="1">#REF!</definedName>
    <definedName name="BEx1V67SEV778NVW68J8W5SND1J7" localSheetId="18" hidden="1">#REF!</definedName>
    <definedName name="BEx1V67SEV778NVW68J8W5SND1J7" localSheetId="11" hidden="1">#REF!</definedName>
    <definedName name="BEx1V67SEV778NVW68J8W5SND1J7" localSheetId="25" hidden="1">#REF!</definedName>
    <definedName name="BEx1V67SEV778NVW68J8W5SND1J7" localSheetId="26" hidden="1">#REF!</definedName>
    <definedName name="BEx1V67SEV778NVW68J8W5SND1J7" localSheetId="27" hidden="1">#REF!</definedName>
    <definedName name="BEx1V67SEV778NVW68J8W5SND1J7" localSheetId="0" hidden="1">#REF!</definedName>
    <definedName name="BEx1V67SEV778NVW68J8W5SND1J7" localSheetId="1" hidden="1">#REF!</definedName>
    <definedName name="BEx1V67SEV778NVW68J8W5SND1J7" hidden="1">#REF!</definedName>
    <definedName name="BEx1VIY9SQLRESD11CC4PHYT0XSG" localSheetId="32" hidden="1">#REF!</definedName>
    <definedName name="BEx1VIY9SQLRESD11CC4PHYT0XSG" localSheetId="33" hidden="1">#REF!</definedName>
    <definedName name="BEx1VIY9SQLRESD11CC4PHYT0XSG" localSheetId="23" hidden="1">#REF!</definedName>
    <definedName name="BEx1VIY9SQLRESD11CC4PHYT0XSG" localSheetId="17" hidden="1">#REF!</definedName>
    <definedName name="BEx1VIY9SQLRESD11CC4PHYT0XSG" localSheetId="18" hidden="1">#REF!</definedName>
    <definedName name="BEx1VIY9SQLRESD11CC4PHYT0XSG" localSheetId="11" hidden="1">#REF!</definedName>
    <definedName name="BEx1VIY9SQLRESD11CC4PHYT0XSG" localSheetId="25" hidden="1">#REF!</definedName>
    <definedName name="BEx1VIY9SQLRESD11CC4PHYT0XSG" localSheetId="26" hidden="1">#REF!</definedName>
    <definedName name="BEx1VIY9SQLRESD11CC4PHYT0XSG" localSheetId="27" hidden="1">#REF!</definedName>
    <definedName name="BEx1VIY9SQLRESD11CC4PHYT0XSG" localSheetId="0" hidden="1">#REF!</definedName>
    <definedName name="BEx1VIY9SQLRESD11CC4PHYT0XSG" localSheetId="1" hidden="1">#REF!</definedName>
    <definedName name="BEx1VIY9SQLRESD11CC4PHYT0XSG" hidden="1">#REF!</definedName>
    <definedName name="BEx1W3170EJU6QEJR4F8E2ULUU2U" localSheetId="32" hidden="1">#REF!</definedName>
    <definedName name="BEx1W3170EJU6QEJR4F8E2ULUU2U" localSheetId="33" hidden="1">#REF!</definedName>
    <definedName name="BEx1W3170EJU6QEJR4F8E2ULUU2U" localSheetId="23" hidden="1">#REF!</definedName>
    <definedName name="BEx1W3170EJU6QEJR4F8E2ULUU2U" localSheetId="17" hidden="1">#REF!</definedName>
    <definedName name="BEx1W3170EJU6QEJR4F8E2ULUU2U" localSheetId="18" hidden="1">#REF!</definedName>
    <definedName name="BEx1W3170EJU6QEJR4F8E2ULUU2U" localSheetId="11" hidden="1">#REF!</definedName>
    <definedName name="BEx1W3170EJU6QEJR4F8E2ULUU2U" localSheetId="25" hidden="1">#REF!</definedName>
    <definedName name="BEx1W3170EJU6QEJR4F8E2ULUU2U" localSheetId="26" hidden="1">#REF!</definedName>
    <definedName name="BEx1W3170EJU6QEJR4F8E2ULUU2U" localSheetId="27" hidden="1">#REF!</definedName>
    <definedName name="BEx1W3170EJU6QEJR4F8E2ULUU2U" localSheetId="0" hidden="1">#REF!</definedName>
    <definedName name="BEx1W3170EJU6QEJR4F8E2ULUU2U" localSheetId="1" hidden="1">#REF!</definedName>
    <definedName name="BEx1W3170EJU6QEJR4F8E2ULUU2U" hidden="1">#REF!</definedName>
    <definedName name="BEx1WC67EH10SC38QWX3WEA5KH3A" localSheetId="32" hidden="1">#REF!</definedName>
    <definedName name="BEx1WC67EH10SC38QWX3WEA5KH3A" localSheetId="33" hidden="1">#REF!</definedName>
    <definedName name="BEx1WC67EH10SC38QWX3WEA5KH3A" localSheetId="23" hidden="1">#REF!</definedName>
    <definedName name="BEx1WC67EH10SC38QWX3WEA5KH3A" localSheetId="17" hidden="1">#REF!</definedName>
    <definedName name="BEx1WC67EH10SC38QWX3WEA5KH3A" localSheetId="18" hidden="1">#REF!</definedName>
    <definedName name="BEx1WC67EH10SC38QWX3WEA5KH3A" localSheetId="11" hidden="1">#REF!</definedName>
    <definedName name="BEx1WC67EH10SC38QWX3WEA5KH3A" localSheetId="25" hidden="1">#REF!</definedName>
    <definedName name="BEx1WC67EH10SC38QWX3WEA5KH3A" localSheetId="26" hidden="1">#REF!</definedName>
    <definedName name="BEx1WC67EH10SC38QWX3WEA5KH3A" localSheetId="27" hidden="1">#REF!</definedName>
    <definedName name="BEx1WC67EH10SC38QWX3WEA5KH3A" localSheetId="0" hidden="1">#REF!</definedName>
    <definedName name="BEx1WC67EH10SC38QWX3WEA5KH3A" localSheetId="1" hidden="1">#REF!</definedName>
    <definedName name="BEx1WC67EH10SC38QWX3WEA5KH3A" hidden="1">#REF!</definedName>
    <definedName name="BEx1WDTMC6W73PJPTY0JYLKOA883" localSheetId="32" hidden="1">#REF!</definedName>
    <definedName name="BEx1WDTMC6W73PJPTY0JYLKOA883" localSheetId="33" hidden="1">#REF!</definedName>
    <definedName name="BEx1WDTMC6W73PJPTY0JYLKOA883" localSheetId="23" hidden="1">#REF!</definedName>
    <definedName name="BEx1WDTMC6W73PJPTY0JYLKOA883" localSheetId="17" hidden="1">#REF!</definedName>
    <definedName name="BEx1WDTMC6W73PJPTY0JYLKOA883" localSheetId="18" hidden="1">#REF!</definedName>
    <definedName name="BEx1WDTMC6W73PJPTY0JYLKOA883" localSheetId="11" hidden="1">#REF!</definedName>
    <definedName name="BEx1WDTMC6W73PJPTY0JYLKOA883" localSheetId="25" hidden="1">#REF!</definedName>
    <definedName name="BEx1WDTMC6W73PJPTY0JYLKOA883" localSheetId="26" hidden="1">#REF!</definedName>
    <definedName name="BEx1WDTMC6W73PJPTY0JYLKOA883" localSheetId="27" hidden="1">#REF!</definedName>
    <definedName name="BEx1WDTMC6W73PJPTY0JYLKOA883" localSheetId="0" hidden="1">#REF!</definedName>
    <definedName name="BEx1WDTMC6W73PJPTY0JYLKOA883" localSheetId="1" hidden="1">#REF!</definedName>
    <definedName name="BEx1WDTMC6W73PJPTY0JYLKOA883" hidden="1">#REF!</definedName>
    <definedName name="BEx1WGYTKZZIPM1577W5FEYKFH3V" localSheetId="32" hidden="1">#REF!</definedName>
    <definedName name="BEx1WGYTKZZIPM1577W5FEYKFH3V" localSheetId="33" hidden="1">#REF!</definedName>
    <definedName name="BEx1WGYTKZZIPM1577W5FEYKFH3V" localSheetId="23" hidden="1">#REF!</definedName>
    <definedName name="BEx1WGYTKZZIPM1577W5FEYKFH3V" localSheetId="17" hidden="1">#REF!</definedName>
    <definedName name="BEx1WGYTKZZIPM1577W5FEYKFH3V" localSheetId="18" hidden="1">#REF!</definedName>
    <definedName name="BEx1WGYTKZZIPM1577W5FEYKFH3V" localSheetId="11" hidden="1">#REF!</definedName>
    <definedName name="BEx1WGYTKZZIPM1577W5FEYKFH3V" localSheetId="25" hidden="1">#REF!</definedName>
    <definedName name="BEx1WGYTKZZIPM1577W5FEYKFH3V" localSheetId="26" hidden="1">#REF!</definedName>
    <definedName name="BEx1WGYTKZZIPM1577W5FEYKFH3V" localSheetId="27" hidden="1">#REF!</definedName>
    <definedName name="BEx1WGYTKZZIPM1577W5FEYKFH3V" localSheetId="0" hidden="1">#REF!</definedName>
    <definedName name="BEx1WGYTKZZIPM1577W5FEYKFH3V" localSheetId="1" hidden="1">#REF!</definedName>
    <definedName name="BEx1WGYTKZZIPM1577W5FEYKFH3V" hidden="1">#REF!</definedName>
    <definedName name="BEx1WHPURIV3D3PTJJ359H1OP7ZV" localSheetId="32" hidden="1">#REF!</definedName>
    <definedName name="BEx1WHPURIV3D3PTJJ359H1OP7ZV" localSheetId="33" hidden="1">#REF!</definedName>
    <definedName name="BEx1WHPURIV3D3PTJJ359H1OP7ZV" localSheetId="23" hidden="1">#REF!</definedName>
    <definedName name="BEx1WHPURIV3D3PTJJ359H1OP7ZV" localSheetId="17" hidden="1">#REF!</definedName>
    <definedName name="BEx1WHPURIV3D3PTJJ359H1OP7ZV" localSheetId="18" hidden="1">#REF!</definedName>
    <definedName name="BEx1WHPURIV3D3PTJJ359H1OP7ZV" localSheetId="11" hidden="1">#REF!</definedName>
    <definedName name="BEx1WHPURIV3D3PTJJ359H1OP7ZV" localSheetId="25" hidden="1">#REF!</definedName>
    <definedName name="BEx1WHPURIV3D3PTJJ359H1OP7ZV" localSheetId="26" hidden="1">#REF!</definedName>
    <definedName name="BEx1WHPURIV3D3PTJJ359H1OP7ZV" localSheetId="27" hidden="1">#REF!</definedName>
    <definedName name="BEx1WHPURIV3D3PTJJ359H1OP7ZV" localSheetId="0" hidden="1">#REF!</definedName>
    <definedName name="BEx1WHPURIV3D3PTJJ359H1OP7ZV" localSheetId="1" hidden="1">#REF!</definedName>
    <definedName name="BEx1WHPURIV3D3PTJJ359H1OP7ZV" hidden="1">#REF!</definedName>
    <definedName name="BEx1WLBBR45RLDQX9FCLJWUUQX5R" localSheetId="32" hidden="1">#REF!</definedName>
    <definedName name="BEx1WLBBR45RLDQX9FCLJWUUQX5R" localSheetId="33" hidden="1">#REF!</definedName>
    <definedName name="BEx1WLBBR45RLDQX9FCLJWUUQX5R" localSheetId="23" hidden="1">#REF!</definedName>
    <definedName name="BEx1WLBBR45RLDQX9FCLJWUUQX5R" localSheetId="17" hidden="1">#REF!</definedName>
    <definedName name="BEx1WLBBR45RLDQX9FCLJWUUQX5R" localSheetId="18" hidden="1">#REF!</definedName>
    <definedName name="BEx1WLBBR45RLDQX9FCLJWUUQX5R" localSheetId="11" hidden="1">#REF!</definedName>
    <definedName name="BEx1WLBBR45RLDQX9FCLJWUUQX5R" localSheetId="25" hidden="1">#REF!</definedName>
    <definedName name="BEx1WLBBR45RLDQX9FCLJWUUQX5R" localSheetId="26" hidden="1">#REF!</definedName>
    <definedName name="BEx1WLBBR45RLDQX9FCLJWUUQX5R" localSheetId="27" hidden="1">#REF!</definedName>
    <definedName name="BEx1WLBBR45RLDQX9FCLJWUUQX5R" localSheetId="0" hidden="1">#REF!</definedName>
    <definedName name="BEx1WLBBR45RLDQX9FCLJWUUQX5R" localSheetId="1" hidden="1">#REF!</definedName>
    <definedName name="BEx1WLBBR45RLDQX9FCLJWUUQX5R" hidden="1">#REF!</definedName>
    <definedName name="BEx1WLWY2CR1WRD694JJSWSDFAIR" localSheetId="32" hidden="1">#REF!</definedName>
    <definedName name="BEx1WLWY2CR1WRD694JJSWSDFAIR" localSheetId="33" hidden="1">#REF!</definedName>
    <definedName name="BEx1WLWY2CR1WRD694JJSWSDFAIR" localSheetId="23" hidden="1">#REF!</definedName>
    <definedName name="BEx1WLWY2CR1WRD694JJSWSDFAIR" localSheetId="17" hidden="1">#REF!</definedName>
    <definedName name="BEx1WLWY2CR1WRD694JJSWSDFAIR" localSheetId="18" hidden="1">#REF!</definedName>
    <definedName name="BEx1WLWY2CR1WRD694JJSWSDFAIR" localSheetId="11" hidden="1">#REF!</definedName>
    <definedName name="BEx1WLWY2CR1WRD694JJSWSDFAIR" localSheetId="25" hidden="1">#REF!</definedName>
    <definedName name="BEx1WLWY2CR1WRD694JJSWSDFAIR" localSheetId="26" hidden="1">#REF!</definedName>
    <definedName name="BEx1WLWY2CR1WRD694JJSWSDFAIR" localSheetId="27" hidden="1">#REF!</definedName>
    <definedName name="BEx1WLWY2CR1WRD694JJSWSDFAIR" localSheetId="0" hidden="1">#REF!</definedName>
    <definedName name="BEx1WLWY2CR1WRD694JJSWSDFAIR" localSheetId="1" hidden="1">#REF!</definedName>
    <definedName name="BEx1WLWY2CR1WRD694JJSWSDFAIR" hidden="1">#REF!</definedName>
    <definedName name="BEx1WMD1LWPWRIK6GGAJRJAHJM8I" localSheetId="32" hidden="1">#REF!</definedName>
    <definedName name="BEx1WMD1LWPWRIK6GGAJRJAHJM8I" localSheetId="33" hidden="1">#REF!</definedName>
    <definedName name="BEx1WMD1LWPWRIK6GGAJRJAHJM8I" localSheetId="23" hidden="1">#REF!</definedName>
    <definedName name="BEx1WMD1LWPWRIK6GGAJRJAHJM8I" localSheetId="17" hidden="1">#REF!</definedName>
    <definedName name="BEx1WMD1LWPWRIK6GGAJRJAHJM8I" localSheetId="18" hidden="1">#REF!</definedName>
    <definedName name="BEx1WMD1LWPWRIK6GGAJRJAHJM8I" localSheetId="11" hidden="1">#REF!</definedName>
    <definedName name="BEx1WMD1LWPWRIK6GGAJRJAHJM8I" localSheetId="25" hidden="1">#REF!</definedName>
    <definedName name="BEx1WMD1LWPWRIK6GGAJRJAHJM8I" localSheetId="26" hidden="1">#REF!</definedName>
    <definedName name="BEx1WMD1LWPWRIK6GGAJRJAHJM8I" localSheetId="27" hidden="1">#REF!</definedName>
    <definedName name="BEx1WMD1LWPWRIK6GGAJRJAHJM8I" localSheetId="0" hidden="1">#REF!</definedName>
    <definedName name="BEx1WMD1LWPWRIK6GGAJRJAHJM8I" localSheetId="1" hidden="1">#REF!</definedName>
    <definedName name="BEx1WMD1LWPWRIK6GGAJRJAHJM8I" hidden="1">#REF!</definedName>
    <definedName name="BEx1WR0D41MR174LBF3P9E3K0J51" localSheetId="32" hidden="1">#REF!</definedName>
    <definedName name="BEx1WR0D41MR174LBF3P9E3K0J51" localSheetId="33" hidden="1">#REF!</definedName>
    <definedName name="BEx1WR0D41MR174LBF3P9E3K0J51" localSheetId="23" hidden="1">#REF!</definedName>
    <definedName name="BEx1WR0D41MR174LBF3P9E3K0J51" localSheetId="17" hidden="1">#REF!</definedName>
    <definedName name="BEx1WR0D41MR174LBF3P9E3K0J51" localSheetId="18" hidden="1">#REF!</definedName>
    <definedName name="BEx1WR0D41MR174LBF3P9E3K0J51" localSheetId="11" hidden="1">#REF!</definedName>
    <definedName name="BEx1WR0D41MR174LBF3P9E3K0J51" localSheetId="25" hidden="1">#REF!</definedName>
    <definedName name="BEx1WR0D41MR174LBF3P9E3K0J51" localSheetId="26" hidden="1">#REF!</definedName>
    <definedName name="BEx1WR0D41MR174LBF3P9E3K0J51" localSheetId="27" hidden="1">#REF!</definedName>
    <definedName name="BEx1WR0D41MR174LBF3P9E3K0J51" localSheetId="0" hidden="1">#REF!</definedName>
    <definedName name="BEx1WR0D41MR174LBF3P9E3K0J51" localSheetId="1" hidden="1">#REF!</definedName>
    <definedName name="BEx1WR0D41MR174LBF3P9E3K0J51" hidden="1">#REF!</definedName>
    <definedName name="BEx1WT3VU2F7OSUQZHBIV4KTTFJ4" localSheetId="32" hidden="1">#REF!</definedName>
    <definedName name="BEx1WT3VU2F7OSUQZHBIV4KTTFJ4" localSheetId="33" hidden="1">#REF!</definedName>
    <definedName name="BEx1WT3VU2F7OSUQZHBIV4KTTFJ4" localSheetId="23" hidden="1">#REF!</definedName>
    <definedName name="BEx1WT3VU2F7OSUQZHBIV4KTTFJ4" localSheetId="17" hidden="1">#REF!</definedName>
    <definedName name="BEx1WT3VU2F7OSUQZHBIV4KTTFJ4" localSheetId="18" hidden="1">#REF!</definedName>
    <definedName name="BEx1WT3VU2F7OSUQZHBIV4KTTFJ4" localSheetId="11" hidden="1">#REF!</definedName>
    <definedName name="BEx1WT3VU2F7OSUQZHBIV4KTTFJ4" localSheetId="25" hidden="1">#REF!</definedName>
    <definedName name="BEx1WT3VU2F7OSUQZHBIV4KTTFJ4" localSheetId="26" hidden="1">#REF!</definedName>
    <definedName name="BEx1WT3VU2F7OSUQZHBIV4KTTFJ4" localSheetId="27" hidden="1">#REF!</definedName>
    <definedName name="BEx1WT3VU2F7OSUQZHBIV4KTTFJ4" localSheetId="0" hidden="1">#REF!</definedName>
    <definedName name="BEx1WT3VU2F7OSUQZHBIV4KTTFJ4" localSheetId="1" hidden="1">#REF!</definedName>
    <definedName name="BEx1WT3VU2F7OSUQZHBIV4KTTFJ4" hidden="1">#REF!</definedName>
    <definedName name="BEx1WUB1FAS5PHU33TJ60SUHR618" localSheetId="32" hidden="1">#REF!</definedName>
    <definedName name="BEx1WUB1FAS5PHU33TJ60SUHR618" localSheetId="33" hidden="1">#REF!</definedName>
    <definedName name="BEx1WUB1FAS5PHU33TJ60SUHR618" localSheetId="23" hidden="1">#REF!</definedName>
    <definedName name="BEx1WUB1FAS5PHU33TJ60SUHR618" localSheetId="17" hidden="1">#REF!</definedName>
    <definedName name="BEx1WUB1FAS5PHU33TJ60SUHR618" localSheetId="18" hidden="1">#REF!</definedName>
    <definedName name="BEx1WUB1FAS5PHU33TJ60SUHR618" localSheetId="11" hidden="1">#REF!</definedName>
    <definedName name="BEx1WUB1FAS5PHU33TJ60SUHR618" localSheetId="25" hidden="1">#REF!</definedName>
    <definedName name="BEx1WUB1FAS5PHU33TJ60SUHR618" localSheetId="26" hidden="1">#REF!</definedName>
    <definedName name="BEx1WUB1FAS5PHU33TJ60SUHR618" localSheetId="27" hidden="1">#REF!</definedName>
    <definedName name="BEx1WUB1FAS5PHU33TJ60SUHR618" localSheetId="0" hidden="1">#REF!</definedName>
    <definedName name="BEx1WUB1FAS5PHU33TJ60SUHR618" localSheetId="1" hidden="1">#REF!</definedName>
    <definedName name="BEx1WUB1FAS5PHU33TJ60SUHR618" hidden="1">#REF!</definedName>
    <definedName name="BEx1WX04G0INSPPG9NTNR3DYR6PZ" localSheetId="32" hidden="1">#REF!</definedName>
    <definedName name="BEx1WX04G0INSPPG9NTNR3DYR6PZ" localSheetId="33" hidden="1">#REF!</definedName>
    <definedName name="BEx1WX04G0INSPPG9NTNR3DYR6PZ" localSheetId="23" hidden="1">#REF!</definedName>
    <definedName name="BEx1WX04G0INSPPG9NTNR3DYR6PZ" localSheetId="17" hidden="1">#REF!</definedName>
    <definedName name="BEx1WX04G0INSPPG9NTNR3DYR6PZ" localSheetId="18" hidden="1">#REF!</definedName>
    <definedName name="BEx1WX04G0INSPPG9NTNR3DYR6PZ" localSheetId="11" hidden="1">#REF!</definedName>
    <definedName name="BEx1WX04G0INSPPG9NTNR3DYR6PZ" localSheetId="25" hidden="1">#REF!</definedName>
    <definedName name="BEx1WX04G0INSPPG9NTNR3DYR6PZ" localSheetId="26" hidden="1">#REF!</definedName>
    <definedName name="BEx1WX04G0INSPPG9NTNR3DYR6PZ" localSheetId="27" hidden="1">#REF!</definedName>
    <definedName name="BEx1WX04G0INSPPG9NTNR3DYR6PZ" localSheetId="0" hidden="1">#REF!</definedName>
    <definedName name="BEx1WX04G0INSPPG9NTNR3DYR6PZ" localSheetId="1" hidden="1">#REF!</definedName>
    <definedName name="BEx1WX04G0INSPPG9NTNR3DYR6PZ" hidden="1">#REF!</definedName>
    <definedName name="BEx1X3LHU9DPG01VWX2IF65TRATF" localSheetId="32" hidden="1">#REF!</definedName>
    <definedName name="BEx1X3LHU9DPG01VWX2IF65TRATF" localSheetId="33" hidden="1">#REF!</definedName>
    <definedName name="BEx1X3LHU9DPG01VWX2IF65TRATF" localSheetId="23" hidden="1">#REF!</definedName>
    <definedName name="BEx1X3LHU9DPG01VWX2IF65TRATF" localSheetId="17" hidden="1">#REF!</definedName>
    <definedName name="BEx1X3LHU9DPG01VWX2IF65TRATF" localSheetId="18" hidden="1">#REF!</definedName>
    <definedName name="BEx1X3LHU9DPG01VWX2IF65TRATF" localSheetId="11" hidden="1">#REF!</definedName>
    <definedName name="BEx1X3LHU9DPG01VWX2IF65TRATF" localSheetId="25" hidden="1">#REF!</definedName>
    <definedName name="BEx1X3LHU9DPG01VWX2IF65TRATF" localSheetId="26" hidden="1">#REF!</definedName>
    <definedName name="BEx1X3LHU9DPG01VWX2IF65TRATF" localSheetId="27" hidden="1">#REF!</definedName>
    <definedName name="BEx1X3LHU9DPG01VWX2IF65TRATF" localSheetId="0" hidden="1">#REF!</definedName>
    <definedName name="BEx1X3LHU9DPG01VWX2IF65TRATF" localSheetId="1" hidden="1">#REF!</definedName>
    <definedName name="BEx1X3LHU9DPG01VWX2IF65TRATF" hidden="1">#REF!</definedName>
    <definedName name="BEx1XFL3ISYW3FU1DQ3US0DYA8NQ" localSheetId="32" hidden="1">#REF!</definedName>
    <definedName name="BEx1XFL3ISYW3FU1DQ3US0DYA8NQ" localSheetId="33" hidden="1">#REF!</definedName>
    <definedName name="BEx1XFL3ISYW3FU1DQ3US0DYA8NQ" localSheetId="23" hidden="1">#REF!</definedName>
    <definedName name="BEx1XFL3ISYW3FU1DQ3US0DYA8NQ" localSheetId="17" hidden="1">#REF!</definedName>
    <definedName name="BEx1XFL3ISYW3FU1DQ3US0DYA8NQ" localSheetId="18" hidden="1">#REF!</definedName>
    <definedName name="BEx1XFL3ISYW3FU1DQ3US0DYA8NQ" localSheetId="11" hidden="1">#REF!</definedName>
    <definedName name="BEx1XFL3ISYW3FU1DQ3US0DYA8NQ" localSheetId="25" hidden="1">#REF!</definedName>
    <definedName name="BEx1XFL3ISYW3FU1DQ3US0DYA8NQ" localSheetId="26" hidden="1">#REF!</definedName>
    <definedName name="BEx1XFL3ISYW3FU1DQ3US0DYA8NQ" localSheetId="27" hidden="1">#REF!</definedName>
    <definedName name="BEx1XFL3ISYW3FU1DQ3US0DYA8NQ" localSheetId="0" hidden="1">#REF!</definedName>
    <definedName name="BEx1XFL3ISYW3FU1DQ3US0DYA8NQ" localSheetId="1" hidden="1">#REF!</definedName>
    <definedName name="BEx1XFL3ISYW3FU1DQ3US0DYA8NQ" hidden="1">#REF!</definedName>
    <definedName name="BEx1XK8AAMO0AH0Z1OUKW30CA7EQ" localSheetId="32" hidden="1">#REF!</definedName>
    <definedName name="BEx1XK8AAMO0AH0Z1OUKW30CA7EQ" localSheetId="33" hidden="1">#REF!</definedName>
    <definedName name="BEx1XK8AAMO0AH0Z1OUKW30CA7EQ" localSheetId="23" hidden="1">#REF!</definedName>
    <definedName name="BEx1XK8AAMO0AH0Z1OUKW30CA7EQ" localSheetId="17" hidden="1">#REF!</definedName>
    <definedName name="BEx1XK8AAMO0AH0Z1OUKW30CA7EQ" localSheetId="18" hidden="1">#REF!</definedName>
    <definedName name="BEx1XK8AAMO0AH0Z1OUKW30CA7EQ" localSheetId="11" hidden="1">#REF!</definedName>
    <definedName name="BEx1XK8AAMO0AH0Z1OUKW30CA7EQ" localSheetId="25" hidden="1">#REF!</definedName>
    <definedName name="BEx1XK8AAMO0AH0Z1OUKW30CA7EQ" localSheetId="26" hidden="1">#REF!</definedName>
    <definedName name="BEx1XK8AAMO0AH0Z1OUKW30CA7EQ" localSheetId="27" hidden="1">#REF!</definedName>
    <definedName name="BEx1XK8AAMO0AH0Z1OUKW30CA7EQ" localSheetId="0" hidden="1">#REF!</definedName>
    <definedName name="BEx1XK8AAMO0AH0Z1OUKW30CA7EQ" localSheetId="1" hidden="1">#REF!</definedName>
    <definedName name="BEx1XK8AAMO0AH0Z1OUKW30CA7EQ" hidden="1">#REF!</definedName>
    <definedName name="BEx1XL4MZ7C80495GHQRWOBS16PQ" localSheetId="32" hidden="1">#REF!</definedName>
    <definedName name="BEx1XL4MZ7C80495GHQRWOBS16PQ" localSheetId="33" hidden="1">#REF!</definedName>
    <definedName name="BEx1XL4MZ7C80495GHQRWOBS16PQ" localSheetId="23" hidden="1">#REF!</definedName>
    <definedName name="BEx1XL4MZ7C80495GHQRWOBS16PQ" localSheetId="17" hidden="1">#REF!</definedName>
    <definedName name="BEx1XL4MZ7C80495GHQRWOBS16PQ" localSheetId="18" hidden="1">#REF!</definedName>
    <definedName name="BEx1XL4MZ7C80495GHQRWOBS16PQ" localSheetId="11" hidden="1">#REF!</definedName>
    <definedName name="BEx1XL4MZ7C80495GHQRWOBS16PQ" localSheetId="25" hidden="1">#REF!</definedName>
    <definedName name="BEx1XL4MZ7C80495GHQRWOBS16PQ" localSheetId="26" hidden="1">#REF!</definedName>
    <definedName name="BEx1XL4MZ7C80495GHQRWOBS16PQ" localSheetId="27" hidden="1">#REF!</definedName>
    <definedName name="BEx1XL4MZ7C80495GHQRWOBS16PQ" localSheetId="0" hidden="1">#REF!</definedName>
    <definedName name="BEx1XL4MZ7C80495GHQRWOBS16PQ" localSheetId="1" hidden="1">#REF!</definedName>
    <definedName name="BEx1XL4MZ7C80495GHQRWOBS16PQ" hidden="1">#REF!</definedName>
    <definedName name="BEx1Y2IGS2K95E1M51PEF9KJZ0KB" localSheetId="32" hidden="1">#REF!</definedName>
    <definedName name="BEx1Y2IGS2K95E1M51PEF9KJZ0KB" localSheetId="33" hidden="1">#REF!</definedName>
    <definedName name="BEx1Y2IGS2K95E1M51PEF9KJZ0KB" localSheetId="23" hidden="1">#REF!</definedName>
    <definedName name="BEx1Y2IGS2K95E1M51PEF9KJZ0KB" localSheetId="17" hidden="1">#REF!</definedName>
    <definedName name="BEx1Y2IGS2K95E1M51PEF9KJZ0KB" localSheetId="18" hidden="1">#REF!</definedName>
    <definedName name="BEx1Y2IGS2K95E1M51PEF9KJZ0KB" localSheetId="11" hidden="1">#REF!</definedName>
    <definedName name="BEx1Y2IGS2K95E1M51PEF9KJZ0KB" localSheetId="25" hidden="1">#REF!</definedName>
    <definedName name="BEx1Y2IGS2K95E1M51PEF9KJZ0KB" localSheetId="26" hidden="1">#REF!</definedName>
    <definedName name="BEx1Y2IGS2K95E1M51PEF9KJZ0KB" localSheetId="27" hidden="1">#REF!</definedName>
    <definedName name="BEx1Y2IGS2K95E1M51PEF9KJZ0KB" localSheetId="0" hidden="1">#REF!</definedName>
    <definedName name="BEx1Y2IGS2K95E1M51PEF9KJZ0KB" localSheetId="1" hidden="1">#REF!</definedName>
    <definedName name="BEx1Y2IGS2K95E1M51PEF9KJZ0KB" hidden="1">#REF!</definedName>
    <definedName name="BEx1Y3PKK83X2FN9SAALFHOWKMRQ" localSheetId="32" hidden="1">#REF!</definedName>
    <definedName name="BEx1Y3PKK83X2FN9SAALFHOWKMRQ" localSheetId="33" hidden="1">#REF!</definedName>
    <definedName name="BEx1Y3PKK83X2FN9SAALFHOWKMRQ" localSheetId="23" hidden="1">#REF!</definedName>
    <definedName name="BEx1Y3PKK83X2FN9SAALFHOWKMRQ" localSheetId="17" hidden="1">#REF!</definedName>
    <definedName name="BEx1Y3PKK83X2FN9SAALFHOWKMRQ" localSheetId="18" hidden="1">#REF!</definedName>
    <definedName name="BEx1Y3PKK83X2FN9SAALFHOWKMRQ" localSheetId="11" hidden="1">#REF!</definedName>
    <definedName name="BEx1Y3PKK83X2FN9SAALFHOWKMRQ" localSheetId="25" hidden="1">#REF!</definedName>
    <definedName name="BEx1Y3PKK83X2FN9SAALFHOWKMRQ" localSheetId="26" hidden="1">#REF!</definedName>
    <definedName name="BEx1Y3PKK83X2FN9SAALFHOWKMRQ" localSheetId="27" hidden="1">#REF!</definedName>
    <definedName name="BEx1Y3PKK83X2FN9SAALFHOWKMRQ" localSheetId="0" hidden="1">#REF!</definedName>
    <definedName name="BEx1Y3PKK83X2FN9SAALFHOWKMRQ" localSheetId="1" hidden="1">#REF!</definedName>
    <definedName name="BEx1Y3PKK83X2FN9SAALFHOWKMRQ" hidden="1">#REF!</definedName>
    <definedName name="BEx1YL3DJ7Y4AZ01ERCOGW0FJ26T" localSheetId="32" hidden="1">#REF!</definedName>
    <definedName name="BEx1YL3DJ7Y4AZ01ERCOGW0FJ26T" localSheetId="33" hidden="1">#REF!</definedName>
    <definedName name="BEx1YL3DJ7Y4AZ01ERCOGW0FJ26T" localSheetId="23" hidden="1">#REF!</definedName>
    <definedName name="BEx1YL3DJ7Y4AZ01ERCOGW0FJ26T" localSheetId="17" hidden="1">#REF!</definedName>
    <definedName name="BEx1YL3DJ7Y4AZ01ERCOGW0FJ26T" localSheetId="18" hidden="1">#REF!</definedName>
    <definedName name="BEx1YL3DJ7Y4AZ01ERCOGW0FJ26T" localSheetId="11" hidden="1">#REF!</definedName>
    <definedName name="BEx1YL3DJ7Y4AZ01ERCOGW0FJ26T" localSheetId="25" hidden="1">#REF!</definedName>
    <definedName name="BEx1YL3DJ7Y4AZ01ERCOGW0FJ26T" localSheetId="26" hidden="1">#REF!</definedName>
    <definedName name="BEx1YL3DJ7Y4AZ01ERCOGW0FJ26T" localSheetId="27" hidden="1">#REF!</definedName>
    <definedName name="BEx1YL3DJ7Y4AZ01ERCOGW0FJ26T" localSheetId="0" hidden="1">#REF!</definedName>
    <definedName name="BEx1YL3DJ7Y4AZ01ERCOGW0FJ26T" localSheetId="1" hidden="1">#REF!</definedName>
    <definedName name="BEx1YL3DJ7Y4AZ01ERCOGW0FJ26T" hidden="1">#REF!</definedName>
    <definedName name="BEx1Z2RYHSVD1H37817SN93VMURZ" localSheetId="32" hidden="1">#REF!</definedName>
    <definedName name="BEx1Z2RYHSVD1H37817SN93VMURZ" localSheetId="33" hidden="1">#REF!</definedName>
    <definedName name="BEx1Z2RYHSVD1H37817SN93VMURZ" localSheetId="23" hidden="1">#REF!</definedName>
    <definedName name="BEx1Z2RYHSVD1H37817SN93VMURZ" localSheetId="17" hidden="1">#REF!</definedName>
    <definedName name="BEx1Z2RYHSVD1H37817SN93VMURZ" localSheetId="18" hidden="1">#REF!</definedName>
    <definedName name="BEx1Z2RYHSVD1H37817SN93VMURZ" localSheetId="11" hidden="1">#REF!</definedName>
    <definedName name="BEx1Z2RYHSVD1H37817SN93VMURZ" localSheetId="25" hidden="1">#REF!</definedName>
    <definedName name="BEx1Z2RYHSVD1H37817SN93VMURZ" localSheetId="26" hidden="1">#REF!</definedName>
    <definedName name="BEx1Z2RYHSVD1H37817SN93VMURZ" localSheetId="27" hidden="1">#REF!</definedName>
    <definedName name="BEx1Z2RYHSVD1H37817SN93VMURZ" localSheetId="0" hidden="1">#REF!</definedName>
    <definedName name="BEx1Z2RYHSVD1H37817SN93VMURZ" localSheetId="1" hidden="1">#REF!</definedName>
    <definedName name="BEx1Z2RYHSVD1H37817SN93VMURZ" hidden="1">#REF!</definedName>
    <definedName name="BEx3AMAKWI6458B67VKZO56MCNJW" localSheetId="32" hidden="1">#REF!</definedName>
    <definedName name="BEx3AMAKWI6458B67VKZO56MCNJW" localSheetId="33" hidden="1">#REF!</definedName>
    <definedName name="BEx3AMAKWI6458B67VKZO56MCNJW" localSheetId="23" hidden="1">#REF!</definedName>
    <definedName name="BEx3AMAKWI6458B67VKZO56MCNJW" localSheetId="17" hidden="1">#REF!</definedName>
    <definedName name="BEx3AMAKWI6458B67VKZO56MCNJW" localSheetId="18" hidden="1">#REF!</definedName>
    <definedName name="BEx3AMAKWI6458B67VKZO56MCNJW" localSheetId="11" hidden="1">#REF!</definedName>
    <definedName name="BEx3AMAKWI6458B67VKZO56MCNJW" localSheetId="25" hidden="1">#REF!</definedName>
    <definedName name="BEx3AMAKWI6458B67VKZO56MCNJW" localSheetId="26" hidden="1">#REF!</definedName>
    <definedName name="BEx3AMAKWI6458B67VKZO56MCNJW" localSheetId="27" hidden="1">#REF!</definedName>
    <definedName name="BEx3AMAKWI6458B67VKZO56MCNJW" localSheetId="0" hidden="1">#REF!</definedName>
    <definedName name="BEx3AMAKWI6458B67VKZO56MCNJW" localSheetId="1" hidden="1">#REF!</definedName>
    <definedName name="BEx3AMAKWI6458B67VKZO56MCNJW" hidden="1">#REF!</definedName>
    <definedName name="BEx3AOOVM42G82TNF53W0EKXLUSI" localSheetId="32" hidden="1">#REF!</definedName>
    <definedName name="BEx3AOOVM42G82TNF53W0EKXLUSI" localSheetId="33" hidden="1">#REF!</definedName>
    <definedName name="BEx3AOOVM42G82TNF53W0EKXLUSI" localSheetId="23" hidden="1">#REF!</definedName>
    <definedName name="BEx3AOOVM42G82TNF53W0EKXLUSI" localSheetId="17" hidden="1">#REF!</definedName>
    <definedName name="BEx3AOOVM42G82TNF53W0EKXLUSI" localSheetId="18" hidden="1">#REF!</definedName>
    <definedName name="BEx3AOOVM42G82TNF53W0EKXLUSI" localSheetId="11" hidden="1">#REF!</definedName>
    <definedName name="BEx3AOOVM42G82TNF53W0EKXLUSI" localSheetId="25" hidden="1">#REF!</definedName>
    <definedName name="BEx3AOOVM42G82TNF53W0EKXLUSI" localSheetId="26" hidden="1">#REF!</definedName>
    <definedName name="BEx3AOOVM42G82TNF53W0EKXLUSI" localSheetId="27" hidden="1">#REF!</definedName>
    <definedName name="BEx3AOOVM42G82TNF53W0EKXLUSI" localSheetId="0" hidden="1">#REF!</definedName>
    <definedName name="BEx3AOOVM42G82TNF53W0EKXLUSI" localSheetId="1" hidden="1">#REF!</definedName>
    <definedName name="BEx3AOOVM42G82TNF53W0EKXLUSI" hidden="1">#REF!</definedName>
    <definedName name="BEx3AZH9W4SUFCAHNDOQ728R9V4L" localSheetId="32" hidden="1">#REF!</definedName>
    <definedName name="BEx3AZH9W4SUFCAHNDOQ728R9V4L" localSheetId="33" hidden="1">#REF!</definedName>
    <definedName name="BEx3AZH9W4SUFCAHNDOQ728R9V4L" localSheetId="23" hidden="1">#REF!</definedName>
    <definedName name="BEx3AZH9W4SUFCAHNDOQ728R9V4L" localSheetId="17" hidden="1">#REF!</definedName>
    <definedName name="BEx3AZH9W4SUFCAHNDOQ728R9V4L" localSheetId="18" hidden="1">#REF!</definedName>
    <definedName name="BEx3AZH9W4SUFCAHNDOQ728R9V4L" localSheetId="11" hidden="1">#REF!</definedName>
    <definedName name="BEx3AZH9W4SUFCAHNDOQ728R9V4L" localSheetId="25" hidden="1">#REF!</definedName>
    <definedName name="BEx3AZH9W4SUFCAHNDOQ728R9V4L" localSheetId="26" hidden="1">#REF!</definedName>
    <definedName name="BEx3AZH9W4SUFCAHNDOQ728R9V4L" localSheetId="27" hidden="1">#REF!</definedName>
    <definedName name="BEx3AZH9W4SUFCAHNDOQ728R9V4L" localSheetId="0" hidden="1">#REF!</definedName>
    <definedName name="BEx3AZH9W4SUFCAHNDOQ728R9V4L" localSheetId="1" hidden="1">#REF!</definedName>
    <definedName name="BEx3AZH9W4SUFCAHNDOQ728R9V4L" hidden="1">#REF!</definedName>
    <definedName name="BEx3BNR9ES4KY7Q1DK83KC5NDGL8" localSheetId="32" hidden="1">#REF!</definedName>
    <definedName name="BEx3BNR9ES4KY7Q1DK83KC5NDGL8" localSheetId="33" hidden="1">#REF!</definedName>
    <definedName name="BEx3BNR9ES4KY7Q1DK83KC5NDGL8" localSheetId="23" hidden="1">#REF!</definedName>
    <definedName name="BEx3BNR9ES4KY7Q1DK83KC5NDGL8" localSheetId="17" hidden="1">#REF!</definedName>
    <definedName name="BEx3BNR9ES4KY7Q1DK83KC5NDGL8" localSheetId="18" hidden="1">#REF!</definedName>
    <definedName name="BEx3BNR9ES4KY7Q1DK83KC5NDGL8" localSheetId="11" hidden="1">#REF!</definedName>
    <definedName name="BEx3BNR9ES4KY7Q1DK83KC5NDGL8" localSheetId="25" hidden="1">#REF!</definedName>
    <definedName name="BEx3BNR9ES4KY7Q1DK83KC5NDGL8" localSheetId="26" hidden="1">#REF!</definedName>
    <definedName name="BEx3BNR9ES4KY7Q1DK83KC5NDGL8" localSheetId="27" hidden="1">#REF!</definedName>
    <definedName name="BEx3BNR9ES4KY7Q1DK83KC5NDGL8" localSheetId="0" hidden="1">#REF!</definedName>
    <definedName name="BEx3BNR9ES4KY7Q1DK83KC5NDGL8" localSheetId="1" hidden="1">#REF!</definedName>
    <definedName name="BEx3BNR9ES4KY7Q1DK83KC5NDGL8" hidden="1">#REF!</definedName>
    <definedName name="BEx3BQR5VZXNQ4H949ORM8ESU3B3" localSheetId="32" hidden="1">#REF!</definedName>
    <definedName name="BEx3BQR5VZXNQ4H949ORM8ESU3B3" localSheetId="33" hidden="1">#REF!</definedName>
    <definedName name="BEx3BQR5VZXNQ4H949ORM8ESU3B3" localSheetId="23" hidden="1">#REF!</definedName>
    <definedName name="BEx3BQR5VZXNQ4H949ORM8ESU3B3" localSheetId="17" hidden="1">#REF!</definedName>
    <definedName name="BEx3BQR5VZXNQ4H949ORM8ESU3B3" localSheetId="18" hidden="1">#REF!</definedName>
    <definedName name="BEx3BQR5VZXNQ4H949ORM8ESU3B3" localSheetId="11" hidden="1">#REF!</definedName>
    <definedName name="BEx3BQR5VZXNQ4H949ORM8ESU3B3" localSheetId="25" hidden="1">#REF!</definedName>
    <definedName name="BEx3BQR5VZXNQ4H949ORM8ESU3B3" localSheetId="26" hidden="1">#REF!</definedName>
    <definedName name="BEx3BQR5VZXNQ4H949ORM8ESU3B3" localSheetId="27" hidden="1">#REF!</definedName>
    <definedName name="BEx3BQR5VZXNQ4H949ORM8ESU3B3" localSheetId="0" hidden="1">#REF!</definedName>
    <definedName name="BEx3BQR5VZXNQ4H949ORM8ESU3B3" localSheetId="1" hidden="1">#REF!</definedName>
    <definedName name="BEx3BQR5VZXNQ4H949ORM8ESU3B3" hidden="1">#REF!</definedName>
    <definedName name="BEx3BTLL3ASJN134DLEQTQM70VZM" localSheetId="32" hidden="1">#REF!</definedName>
    <definedName name="BEx3BTLL3ASJN134DLEQTQM70VZM" localSheetId="33" hidden="1">#REF!</definedName>
    <definedName name="BEx3BTLL3ASJN134DLEQTQM70VZM" localSheetId="23" hidden="1">#REF!</definedName>
    <definedName name="BEx3BTLL3ASJN134DLEQTQM70VZM" localSheetId="17" hidden="1">#REF!</definedName>
    <definedName name="BEx3BTLL3ASJN134DLEQTQM70VZM" localSheetId="18" hidden="1">#REF!</definedName>
    <definedName name="BEx3BTLL3ASJN134DLEQTQM70VZM" localSheetId="11" hidden="1">#REF!</definedName>
    <definedName name="BEx3BTLL3ASJN134DLEQTQM70VZM" localSheetId="25" hidden="1">#REF!</definedName>
    <definedName name="BEx3BTLL3ASJN134DLEQTQM70VZM" localSheetId="26" hidden="1">#REF!</definedName>
    <definedName name="BEx3BTLL3ASJN134DLEQTQM70VZM" localSheetId="27" hidden="1">#REF!</definedName>
    <definedName name="BEx3BTLL3ASJN134DLEQTQM70VZM" localSheetId="0" hidden="1">#REF!</definedName>
    <definedName name="BEx3BTLL3ASJN134DLEQTQM70VZM" localSheetId="1" hidden="1">#REF!</definedName>
    <definedName name="BEx3BTLL3ASJN134DLEQTQM70VZM" hidden="1">#REF!</definedName>
    <definedName name="BEx3BW5CTV0DJU5AQS3ZQFK2VLF3" localSheetId="32" hidden="1">#REF!</definedName>
    <definedName name="BEx3BW5CTV0DJU5AQS3ZQFK2VLF3" localSheetId="33" hidden="1">#REF!</definedName>
    <definedName name="BEx3BW5CTV0DJU5AQS3ZQFK2VLF3" localSheetId="23" hidden="1">#REF!</definedName>
    <definedName name="BEx3BW5CTV0DJU5AQS3ZQFK2VLF3" localSheetId="17" hidden="1">#REF!</definedName>
    <definedName name="BEx3BW5CTV0DJU5AQS3ZQFK2VLF3" localSheetId="18" hidden="1">#REF!</definedName>
    <definedName name="BEx3BW5CTV0DJU5AQS3ZQFK2VLF3" localSheetId="11" hidden="1">#REF!</definedName>
    <definedName name="BEx3BW5CTV0DJU5AQS3ZQFK2VLF3" localSheetId="25" hidden="1">#REF!</definedName>
    <definedName name="BEx3BW5CTV0DJU5AQS3ZQFK2VLF3" localSheetId="26" hidden="1">#REF!</definedName>
    <definedName name="BEx3BW5CTV0DJU5AQS3ZQFK2VLF3" localSheetId="27" hidden="1">#REF!</definedName>
    <definedName name="BEx3BW5CTV0DJU5AQS3ZQFK2VLF3" localSheetId="0" hidden="1">#REF!</definedName>
    <definedName name="BEx3BW5CTV0DJU5AQS3ZQFK2VLF3" localSheetId="1" hidden="1">#REF!</definedName>
    <definedName name="BEx3BW5CTV0DJU5AQS3ZQFK2VLF3" hidden="1">#REF!</definedName>
    <definedName name="BEx3BYP0FG369M7G3JEFLMMXAKTS" localSheetId="32" hidden="1">#REF!</definedName>
    <definedName name="BEx3BYP0FG369M7G3JEFLMMXAKTS" localSheetId="33" hidden="1">#REF!</definedName>
    <definedName name="BEx3BYP0FG369M7G3JEFLMMXAKTS" localSheetId="23" hidden="1">#REF!</definedName>
    <definedName name="BEx3BYP0FG369M7G3JEFLMMXAKTS" localSheetId="17" hidden="1">#REF!</definedName>
    <definedName name="BEx3BYP0FG369M7G3JEFLMMXAKTS" localSheetId="18" hidden="1">#REF!</definedName>
    <definedName name="BEx3BYP0FG369M7G3JEFLMMXAKTS" localSheetId="11" hidden="1">#REF!</definedName>
    <definedName name="BEx3BYP0FG369M7G3JEFLMMXAKTS" localSheetId="25" hidden="1">#REF!</definedName>
    <definedName name="BEx3BYP0FG369M7G3JEFLMMXAKTS" localSheetId="26" hidden="1">#REF!</definedName>
    <definedName name="BEx3BYP0FG369M7G3JEFLMMXAKTS" localSheetId="27" hidden="1">#REF!</definedName>
    <definedName name="BEx3BYP0FG369M7G3JEFLMMXAKTS" localSheetId="0" hidden="1">#REF!</definedName>
    <definedName name="BEx3BYP0FG369M7G3JEFLMMXAKTS" localSheetId="1" hidden="1">#REF!</definedName>
    <definedName name="BEx3BYP0FG369M7G3JEFLMMXAKTS" hidden="1">#REF!</definedName>
    <definedName name="BEx3C2QR0WUD19QSVO8EMIPNQJKH" localSheetId="32" hidden="1">#REF!</definedName>
    <definedName name="BEx3C2QR0WUD19QSVO8EMIPNQJKH" localSheetId="33" hidden="1">#REF!</definedName>
    <definedName name="BEx3C2QR0WUD19QSVO8EMIPNQJKH" localSheetId="23" hidden="1">#REF!</definedName>
    <definedName name="BEx3C2QR0WUD19QSVO8EMIPNQJKH" localSheetId="17" hidden="1">#REF!</definedName>
    <definedName name="BEx3C2QR0WUD19QSVO8EMIPNQJKH" localSheetId="18" hidden="1">#REF!</definedName>
    <definedName name="BEx3C2QR0WUD19QSVO8EMIPNQJKH" localSheetId="11" hidden="1">#REF!</definedName>
    <definedName name="BEx3C2QR0WUD19QSVO8EMIPNQJKH" localSheetId="25" hidden="1">#REF!</definedName>
    <definedName name="BEx3C2QR0WUD19QSVO8EMIPNQJKH" localSheetId="26" hidden="1">#REF!</definedName>
    <definedName name="BEx3C2QR0WUD19QSVO8EMIPNQJKH" localSheetId="27" hidden="1">#REF!</definedName>
    <definedName name="BEx3C2QR0WUD19QSVO8EMIPNQJKH" localSheetId="0" hidden="1">#REF!</definedName>
    <definedName name="BEx3C2QR0WUD19QSVO8EMIPNQJKH" localSheetId="1" hidden="1">#REF!</definedName>
    <definedName name="BEx3C2QR0WUD19QSVO8EMIPNQJKH" hidden="1">#REF!</definedName>
    <definedName name="BEx3CKFCCPZZ6ROLAT5C1DZNIC1U" localSheetId="32" hidden="1">#REF!</definedName>
    <definedName name="BEx3CKFCCPZZ6ROLAT5C1DZNIC1U" localSheetId="33" hidden="1">#REF!</definedName>
    <definedName name="BEx3CKFCCPZZ6ROLAT5C1DZNIC1U" localSheetId="23" hidden="1">#REF!</definedName>
    <definedName name="BEx3CKFCCPZZ6ROLAT5C1DZNIC1U" localSheetId="17" hidden="1">#REF!</definedName>
    <definedName name="BEx3CKFCCPZZ6ROLAT5C1DZNIC1U" localSheetId="18" hidden="1">#REF!</definedName>
    <definedName name="BEx3CKFCCPZZ6ROLAT5C1DZNIC1U" localSheetId="11" hidden="1">#REF!</definedName>
    <definedName name="BEx3CKFCCPZZ6ROLAT5C1DZNIC1U" localSheetId="25" hidden="1">#REF!</definedName>
    <definedName name="BEx3CKFCCPZZ6ROLAT5C1DZNIC1U" localSheetId="26" hidden="1">#REF!</definedName>
    <definedName name="BEx3CKFCCPZZ6ROLAT5C1DZNIC1U" localSheetId="27" hidden="1">#REF!</definedName>
    <definedName name="BEx3CKFCCPZZ6ROLAT5C1DZNIC1U" localSheetId="0" hidden="1">#REF!</definedName>
    <definedName name="BEx3CKFCCPZZ6ROLAT5C1DZNIC1U" localSheetId="1" hidden="1">#REF!</definedName>
    <definedName name="BEx3CKFCCPZZ6ROLAT5C1DZNIC1U" hidden="1">#REF!</definedName>
    <definedName name="BEx3CO0SVO4WLH0DO43DCHYDTH1P" localSheetId="32" hidden="1">#REF!</definedName>
    <definedName name="BEx3CO0SVO4WLH0DO43DCHYDTH1P" localSheetId="33" hidden="1">#REF!</definedName>
    <definedName name="BEx3CO0SVO4WLH0DO43DCHYDTH1P" localSheetId="23" hidden="1">#REF!</definedName>
    <definedName name="BEx3CO0SVO4WLH0DO43DCHYDTH1P" localSheetId="17" hidden="1">#REF!</definedName>
    <definedName name="BEx3CO0SVO4WLH0DO43DCHYDTH1P" localSheetId="18" hidden="1">#REF!</definedName>
    <definedName name="BEx3CO0SVO4WLH0DO43DCHYDTH1P" localSheetId="11" hidden="1">#REF!</definedName>
    <definedName name="BEx3CO0SVO4WLH0DO43DCHYDTH1P" localSheetId="25" hidden="1">#REF!</definedName>
    <definedName name="BEx3CO0SVO4WLH0DO43DCHYDTH1P" localSheetId="26" hidden="1">#REF!</definedName>
    <definedName name="BEx3CO0SVO4WLH0DO43DCHYDTH1P" localSheetId="27" hidden="1">#REF!</definedName>
    <definedName name="BEx3CO0SVO4WLH0DO43DCHYDTH1P" localSheetId="0" hidden="1">#REF!</definedName>
    <definedName name="BEx3CO0SVO4WLH0DO43DCHYDTH1P" localSheetId="1" hidden="1">#REF!</definedName>
    <definedName name="BEx3CO0SVO4WLH0DO43DCHYDTH1P" hidden="1">#REF!</definedName>
    <definedName name="BEx3CPDAEBC12450MVHX6S78ILBS" localSheetId="32" hidden="1">#REF!</definedName>
    <definedName name="BEx3CPDAEBC12450MVHX6S78ILBS" localSheetId="33" hidden="1">#REF!</definedName>
    <definedName name="BEx3CPDAEBC12450MVHX6S78ILBS" localSheetId="23" hidden="1">#REF!</definedName>
    <definedName name="BEx3CPDAEBC12450MVHX6S78ILBS" localSheetId="17" hidden="1">#REF!</definedName>
    <definedName name="BEx3CPDAEBC12450MVHX6S78ILBS" localSheetId="18" hidden="1">#REF!</definedName>
    <definedName name="BEx3CPDAEBC12450MVHX6S78ILBS" localSheetId="11" hidden="1">#REF!</definedName>
    <definedName name="BEx3CPDAEBC12450MVHX6S78ILBS" localSheetId="25" hidden="1">#REF!</definedName>
    <definedName name="BEx3CPDAEBC12450MVHX6S78ILBS" localSheetId="26" hidden="1">#REF!</definedName>
    <definedName name="BEx3CPDAEBC12450MVHX6S78ILBS" localSheetId="27" hidden="1">#REF!</definedName>
    <definedName name="BEx3CPDAEBC12450MVHX6S78ILBS" localSheetId="0" hidden="1">#REF!</definedName>
    <definedName name="BEx3CPDAEBC12450MVHX6S78ILBS" localSheetId="1" hidden="1">#REF!</definedName>
    <definedName name="BEx3CPDAEBC12450MVHX6S78ILBS" hidden="1">#REF!</definedName>
    <definedName name="BEx3CQ9OQ7E1YH93NADGWWEH0HD5" localSheetId="32" hidden="1">#REF!</definedName>
    <definedName name="BEx3CQ9OQ7E1YH93NADGWWEH0HD5" localSheetId="33" hidden="1">#REF!</definedName>
    <definedName name="BEx3CQ9OQ7E1YH93NADGWWEH0HD5" localSheetId="23" hidden="1">#REF!</definedName>
    <definedName name="BEx3CQ9OQ7E1YH93NADGWWEH0HD5" localSheetId="17" hidden="1">#REF!</definedName>
    <definedName name="BEx3CQ9OQ7E1YH93NADGWWEH0HD5" localSheetId="18" hidden="1">#REF!</definedName>
    <definedName name="BEx3CQ9OQ7E1YH93NADGWWEH0HD5" localSheetId="11" hidden="1">#REF!</definedName>
    <definedName name="BEx3CQ9OQ7E1YH93NADGWWEH0HD5" localSheetId="25" hidden="1">#REF!</definedName>
    <definedName name="BEx3CQ9OQ7E1YH93NADGWWEH0HD5" localSheetId="26" hidden="1">#REF!</definedName>
    <definedName name="BEx3CQ9OQ7E1YH93NADGWWEH0HD5" localSheetId="27" hidden="1">#REF!</definedName>
    <definedName name="BEx3CQ9OQ7E1YH93NADGWWEH0HD5" localSheetId="0" hidden="1">#REF!</definedName>
    <definedName name="BEx3CQ9OQ7E1YH93NADGWWEH0HD5" localSheetId="1" hidden="1">#REF!</definedName>
    <definedName name="BEx3CQ9OQ7E1YH93NADGWWEH0HD5" hidden="1">#REF!</definedName>
    <definedName name="BEx3D9G6QTSPF9UYI4X0XY0VE896" localSheetId="32" hidden="1">#REF!</definedName>
    <definedName name="BEx3D9G6QTSPF9UYI4X0XY0VE896" localSheetId="33" hidden="1">#REF!</definedName>
    <definedName name="BEx3D9G6QTSPF9UYI4X0XY0VE896" localSheetId="23" hidden="1">#REF!</definedName>
    <definedName name="BEx3D9G6QTSPF9UYI4X0XY0VE896" localSheetId="17" hidden="1">#REF!</definedName>
    <definedName name="BEx3D9G6QTSPF9UYI4X0XY0VE896" localSheetId="18" hidden="1">#REF!</definedName>
    <definedName name="BEx3D9G6QTSPF9UYI4X0XY0VE896" localSheetId="11" hidden="1">#REF!</definedName>
    <definedName name="BEx3D9G6QTSPF9UYI4X0XY0VE896" localSheetId="25" hidden="1">#REF!</definedName>
    <definedName name="BEx3D9G6QTSPF9UYI4X0XY0VE896" localSheetId="26" hidden="1">#REF!</definedName>
    <definedName name="BEx3D9G6QTSPF9UYI4X0XY0VE896" localSheetId="27" hidden="1">#REF!</definedName>
    <definedName name="BEx3D9G6QTSPF9UYI4X0XY0VE896" localSheetId="0" hidden="1">#REF!</definedName>
    <definedName name="BEx3D9G6QTSPF9UYI4X0XY0VE896" localSheetId="1" hidden="1">#REF!</definedName>
    <definedName name="BEx3D9G6QTSPF9UYI4X0XY0VE896" hidden="1">#REF!</definedName>
    <definedName name="BEx3DCQU9PBRXIMLO62KS5RLH447" localSheetId="32" hidden="1">#REF!</definedName>
    <definedName name="BEx3DCQU9PBRXIMLO62KS5RLH447" localSheetId="33" hidden="1">#REF!</definedName>
    <definedName name="BEx3DCQU9PBRXIMLO62KS5RLH447" localSheetId="23" hidden="1">#REF!</definedName>
    <definedName name="BEx3DCQU9PBRXIMLO62KS5RLH447" localSheetId="17" hidden="1">#REF!</definedName>
    <definedName name="BEx3DCQU9PBRXIMLO62KS5RLH447" localSheetId="18" hidden="1">#REF!</definedName>
    <definedName name="BEx3DCQU9PBRXIMLO62KS5RLH447" localSheetId="11" hidden="1">#REF!</definedName>
    <definedName name="BEx3DCQU9PBRXIMLO62KS5RLH447" localSheetId="25" hidden="1">#REF!</definedName>
    <definedName name="BEx3DCQU9PBRXIMLO62KS5RLH447" localSheetId="26" hidden="1">#REF!</definedName>
    <definedName name="BEx3DCQU9PBRXIMLO62KS5RLH447" localSheetId="27" hidden="1">#REF!</definedName>
    <definedName name="BEx3DCQU9PBRXIMLO62KS5RLH447" localSheetId="0" hidden="1">#REF!</definedName>
    <definedName name="BEx3DCQU9PBRXIMLO62KS5RLH447" localSheetId="1" hidden="1">#REF!</definedName>
    <definedName name="BEx3DCQU9PBRXIMLO62KS5RLH447" hidden="1">#REF!</definedName>
    <definedName name="BEx3DQ8EH7C7L4XQAOL3NRRVRRT3" localSheetId="32" hidden="1">#REF!</definedName>
    <definedName name="BEx3DQ8EH7C7L4XQAOL3NRRVRRT3" localSheetId="33" hidden="1">#REF!</definedName>
    <definedName name="BEx3DQ8EH7C7L4XQAOL3NRRVRRT3" localSheetId="23" hidden="1">#REF!</definedName>
    <definedName name="BEx3DQ8EH7C7L4XQAOL3NRRVRRT3" localSheetId="17" hidden="1">#REF!</definedName>
    <definedName name="BEx3DQ8EH7C7L4XQAOL3NRRVRRT3" localSheetId="18" hidden="1">#REF!</definedName>
    <definedName name="BEx3DQ8EH7C7L4XQAOL3NRRVRRT3" localSheetId="11" hidden="1">#REF!</definedName>
    <definedName name="BEx3DQ8EH7C7L4XQAOL3NRRVRRT3" localSheetId="25" hidden="1">#REF!</definedName>
    <definedName name="BEx3DQ8EH7C7L4XQAOL3NRRVRRT3" localSheetId="26" hidden="1">#REF!</definedName>
    <definedName name="BEx3DQ8EH7C7L4XQAOL3NRRVRRT3" localSheetId="27" hidden="1">#REF!</definedName>
    <definedName name="BEx3DQ8EH7C7L4XQAOL3NRRVRRT3" localSheetId="0" hidden="1">#REF!</definedName>
    <definedName name="BEx3DQ8EH7C7L4XQAOL3NRRVRRT3" localSheetId="1" hidden="1">#REF!</definedName>
    <definedName name="BEx3DQ8EH7C7L4XQAOL3NRRVRRT3" hidden="1">#REF!</definedName>
    <definedName name="BEx3EF99FD6QNNCNOKDEE67JHTUJ" localSheetId="32" hidden="1">#REF!</definedName>
    <definedName name="BEx3EF99FD6QNNCNOKDEE67JHTUJ" localSheetId="33" hidden="1">#REF!</definedName>
    <definedName name="BEx3EF99FD6QNNCNOKDEE67JHTUJ" localSheetId="23" hidden="1">#REF!</definedName>
    <definedName name="BEx3EF99FD6QNNCNOKDEE67JHTUJ" localSheetId="17" hidden="1">#REF!</definedName>
    <definedName name="BEx3EF99FD6QNNCNOKDEE67JHTUJ" localSheetId="18" hidden="1">#REF!</definedName>
    <definedName name="BEx3EF99FD6QNNCNOKDEE67JHTUJ" localSheetId="11" hidden="1">#REF!</definedName>
    <definedName name="BEx3EF99FD6QNNCNOKDEE67JHTUJ" localSheetId="25" hidden="1">#REF!</definedName>
    <definedName name="BEx3EF99FD6QNNCNOKDEE67JHTUJ" localSheetId="26" hidden="1">#REF!</definedName>
    <definedName name="BEx3EF99FD6QNNCNOKDEE67JHTUJ" localSheetId="27" hidden="1">#REF!</definedName>
    <definedName name="BEx3EF99FD6QNNCNOKDEE67JHTUJ" localSheetId="0" hidden="1">#REF!</definedName>
    <definedName name="BEx3EF99FD6QNNCNOKDEE67JHTUJ" localSheetId="1" hidden="1">#REF!</definedName>
    <definedName name="BEx3EF99FD6QNNCNOKDEE67JHTUJ" hidden="1">#REF!</definedName>
    <definedName name="BEx3EGLXG4AU8GXIFP26DZ61E6EP" localSheetId="32" hidden="1">#REF!</definedName>
    <definedName name="BEx3EGLXG4AU8GXIFP26DZ61E6EP" localSheetId="33" hidden="1">#REF!</definedName>
    <definedName name="BEx3EGLXG4AU8GXIFP26DZ61E6EP" localSheetId="23" hidden="1">#REF!</definedName>
    <definedName name="BEx3EGLXG4AU8GXIFP26DZ61E6EP" localSheetId="17" hidden="1">#REF!</definedName>
    <definedName name="BEx3EGLXG4AU8GXIFP26DZ61E6EP" localSheetId="18" hidden="1">#REF!</definedName>
    <definedName name="BEx3EGLXG4AU8GXIFP26DZ61E6EP" localSheetId="11" hidden="1">#REF!</definedName>
    <definedName name="BEx3EGLXG4AU8GXIFP26DZ61E6EP" localSheetId="25" hidden="1">#REF!</definedName>
    <definedName name="BEx3EGLXG4AU8GXIFP26DZ61E6EP" localSheetId="26" hidden="1">#REF!</definedName>
    <definedName name="BEx3EGLXG4AU8GXIFP26DZ61E6EP" localSheetId="27" hidden="1">#REF!</definedName>
    <definedName name="BEx3EGLXG4AU8GXIFP26DZ61E6EP" localSheetId="0" hidden="1">#REF!</definedName>
    <definedName name="BEx3EGLXG4AU8GXIFP26DZ61E6EP" localSheetId="1" hidden="1">#REF!</definedName>
    <definedName name="BEx3EGLXG4AU8GXIFP26DZ61E6EP" hidden="1">#REF!</definedName>
    <definedName name="BEx3EHCSERZ2O2OAG8Y95UPG2IY9" localSheetId="32" hidden="1">#REF!</definedName>
    <definedName name="BEx3EHCSERZ2O2OAG8Y95UPG2IY9" localSheetId="33" hidden="1">#REF!</definedName>
    <definedName name="BEx3EHCSERZ2O2OAG8Y95UPG2IY9" localSheetId="23" hidden="1">#REF!</definedName>
    <definedName name="BEx3EHCSERZ2O2OAG8Y95UPG2IY9" localSheetId="17" hidden="1">#REF!</definedName>
    <definedName name="BEx3EHCSERZ2O2OAG8Y95UPG2IY9" localSheetId="18" hidden="1">#REF!</definedName>
    <definedName name="BEx3EHCSERZ2O2OAG8Y95UPG2IY9" localSheetId="11" hidden="1">#REF!</definedName>
    <definedName name="BEx3EHCSERZ2O2OAG8Y95UPG2IY9" localSheetId="25" hidden="1">#REF!</definedName>
    <definedName name="BEx3EHCSERZ2O2OAG8Y95UPG2IY9" localSheetId="26" hidden="1">#REF!</definedName>
    <definedName name="BEx3EHCSERZ2O2OAG8Y95UPG2IY9" localSheetId="27" hidden="1">#REF!</definedName>
    <definedName name="BEx3EHCSERZ2O2OAG8Y95UPG2IY9" localSheetId="0" hidden="1">#REF!</definedName>
    <definedName name="BEx3EHCSERZ2O2OAG8Y95UPG2IY9" localSheetId="1" hidden="1">#REF!</definedName>
    <definedName name="BEx3EHCSERZ2O2OAG8Y95UPG2IY9" hidden="1">#REF!</definedName>
    <definedName name="BEx3EJR3TCJDYS7ZXNDS5N9KTGIK" localSheetId="32" hidden="1">#REF!</definedName>
    <definedName name="BEx3EJR3TCJDYS7ZXNDS5N9KTGIK" localSheetId="33" hidden="1">#REF!</definedName>
    <definedName name="BEx3EJR3TCJDYS7ZXNDS5N9KTGIK" localSheetId="23" hidden="1">#REF!</definedName>
    <definedName name="BEx3EJR3TCJDYS7ZXNDS5N9KTGIK" localSheetId="17" hidden="1">#REF!</definedName>
    <definedName name="BEx3EJR3TCJDYS7ZXNDS5N9KTGIK" localSheetId="18" hidden="1">#REF!</definedName>
    <definedName name="BEx3EJR3TCJDYS7ZXNDS5N9KTGIK" localSheetId="11" hidden="1">#REF!</definedName>
    <definedName name="BEx3EJR3TCJDYS7ZXNDS5N9KTGIK" localSheetId="25" hidden="1">#REF!</definedName>
    <definedName name="BEx3EJR3TCJDYS7ZXNDS5N9KTGIK" localSheetId="26" hidden="1">#REF!</definedName>
    <definedName name="BEx3EJR3TCJDYS7ZXNDS5N9KTGIK" localSheetId="27" hidden="1">#REF!</definedName>
    <definedName name="BEx3EJR3TCJDYS7ZXNDS5N9KTGIK" localSheetId="0" hidden="1">#REF!</definedName>
    <definedName name="BEx3EJR3TCJDYS7ZXNDS5N9KTGIK" localSheetId="1" hidden="1">#REF!</definedName>
    <definedName name="BEx3EJR3TCJDYS7ZXNDS5N9KTGIK" hidden="1">#REF!</definedName>
    <definedName name="BEx3ELJTTBS6P05CNISMGOJOA60V" localSheetId="32" hidden="1">#REF!</definedName>
    <definedName name="BEx3ELJTTBS6P05CNISMGOJOA60V" localSheetId="33" hidden="1">#REF!</definedName>
    <definedName name="BEx3ELJTTBS6P05CNISMGOJOA60V" localSheetId="23" hidden="1">#REF!</definedName>
    <definedName name="BEx3ELJTTBS6P05CNISMGOJOA60V" localSheetId="17" hidden="1">#REF!</definedName>
    <definedName name="BEx3ELJTTBS6P05CNISMGOJOA60V" localSheetId="18" hidden="1">#REF!</definedName>
    <definedName name="BEx3ELJTTBS6P05CNISMGOJOA60V" localSheetId="11" hidden="1">#REF!</definedName>
    <definedName name="BEx3ELJTTBS6P05CNISMGOJOA60V" localSheetId="25" hidden="1">#REF!</definedName>
    <definedName name="BEx3ELJTTBS6P05CNISMGOJOA60V" localSheetId="26" hidden="1">#REF!</definedName>
    <definedName name="BEx3ELJTTBS6P05CNISMGOJOA60V" localSheetId="27" hidden="1">#REF!</definedName>
    <definedName name="BEx3ELJTTBS6P05CNISMGOJOA60V" localSheetId="0" hidden="1">#REF!</definedName>
    <definedName name="BEx3ELJTTBS6P05CNISMGOJOA60V" localSheetId="1" hidden="1">#REF!</definedName>
    <definedName name="BEx3ELJTTBS6P05CNISMGOJOA60V" hidden="1">#REF!</definedName>
    <definedName name="BEx3EQSLJBDDJRHNX19PBFCKNY2I" localSheetId="32" hidden="1">#REF!</definedName>
    <definedName name="BEx3EQSLJBDDJRHNX19PBFCKNY2I" localSheetId="33" hidden="1">#REF!</definedName>
    <definedName name="BEx3EQSLJBDDJRHNX19PBFCKNY2I" localSheetId="23" hidden="1">#REF!</definedName>
    <definedName name="BEx3EQSLJBDDJRHNX19PBFCKNY2I" localSheetId="17" hidden="1">#REF!</definedName>
    <definedName name="BEx3EQSLJBDDJRHNX19PBFCKNY2I" localSheetId="18" hidden="1">#REF!</definedName>
    <definedName name="BEx3EQSLJBDDJRHNX19PBFCKNY2I" localSheetId="11" hidden="1">#REF!</definedName>
    <definedName name="BEx3EQSLJBDDJRHNX19PBFCKNY2I" localSheetId="25" hidden="1">#REF!</definedName>
    <definedName name="BEx3EQSLJBDDJRHNX19PBFCKNY2I" localSheetId="26" hidden="1">#REF!</definedName>
    <definedName name="BEx3EQSLJBDDJRHNX19PBFCKNY2I" localSheetId="27" hidden="1">#REF!</definedName>
    <definedName name="BEx3EQSLJBDDJRHNX19PBFCKNY2I" localSheetId="0" hidden="1">#REF!</definedName>
    <definedName name="BEx3EQSLJBDDJRHNX19PBFCKNY2I" localSheetId="1" hidden="1">#REF!</definedName>
    <definedName name="BEx3EQSLJBDDJRHNX19PBFCKNY2I" hidden="1">#REF!</definedName>
    <definedName name="BEx3EUUAX947Q5N6MY6W0KSNY78Y" localSheetId="32" hidden="1">#REF!</definedName>
    <definedName name="BEx3EUUAX947Q5N6MY6W0KSNY78Y" localSheetId="33" hidden="1">#REF!</definedName>
    <definedName name="BEx3EUUAX947Q5N6MY6W0KSNY78Y" localSheetId="23" hidden="1">#REF!</definedName>
    <definedName name="BEx3EUUAX947Q5N6MY6W0KSNY78Y" localSheetId="17" hidden="1">#REF!</definedName>
    <definedName name="BEx3EUUAX947Q5N6MY6W0KSNY78Y" localSheetId="18" hidden="1">#REF!</definedName>
    <definedName name="BEx3EUUAX947Q5N6MY6W0KSNY78Y" localSheetId="11" hidden="1">#REF!</definedName>
    <definedName name="BEx3EUUAX947Q5N6MY6W0KSNY78Y" localSheetId="25" hidden="1">#REF!</definedName>
    <definedName name="BEx3EUUAX947Q5N6MY6W0KSNY78Y" localSheetId="26" hidden="1">#REF!</definedName>
    <definedName name="BEx3EUUAX947Q5N6MY6W0KSNY78Y" localSheetId="27" hidden="1">#REF!</definedName>
    <definedName name="BEx3EUUAX947Q5N6MY6W0KSNY78Y" localSheetId="0" hidden="1">#REF!</definedName>
    <definedName name="BEx3EUUAX947Q5N6MY6W0KSNY78Y" localSheetId="1" hidden="1">#REF!</definedName>
    <definedName name="BEx3EUUAX947Q5N6MY6W0KSNY78Y" hidden="1">#REF!</definedName>
    <definedName name="BEx3F3OJYKFH63TY4TBS69H5CI8M" localSheetId="32" hidden="1">#REF!</definedName>
    <definedName name="BEx3F3OJYKFH63TY4TBS69H5CI8M" localSheetId="33" hidden="1">#REF!</definedName>
    <definedName name="BEx3F3OJYKFH63TY4TBS69H5CI8M" localSheetId="23" hidden="1">#REF!</definedName>
    <definedName name="BEx3F3OJYKFH63TY4TBS69H5CI8M" localSheetId="17" hidden="1">#REF!</definedName>
    <definedName name="BEx3F3OJYKFH63TY4TBS69H5CI8M" localSheetId="18" hidden="1">#REF!</definedName>
    <definedName name="BEx3F3OJYKFH63TY4TBS69H5CI8M" localSheetId="11" hidden="1">#REF!</definedName>
    <definedName name="BEx3F3OJYKFH63TY4TBS69H5CI8M" localSheetId="25" hidden="1">#REF!</definedName>
    <definedName name="BEx3F3OJYKFH63TY4TBS69H5CI8M" localSheetId="26" hidden="1">#REF!</definedName>
    <definedName name="BEx3F3OJYKFH63TY4TBS69H5CI8M" localSheetId="27" hidden="1">#REF!</definedName>
    <definedName name="BEx3F3OJYKFH63TY4TBS69H5CI8M" localSheetId="0" hidden="1">#REF!</definedName>
    <definedName name="BEx3F3OJYKFH63TY4TBS69H5CI8M" localSheetId="1" hidden="1">#REF!</definedName>
    <definedName name="BEx3F3OJYKFH63TY4TBS69H5CI8M" hidden="1">#REF!</definedName>
    <definedName name="BEx3FHMD1P5XBCH23ZKIFO6ZTCNB" localSheetId="32" hidden="1">#REF!</definedName>
    <definedName name="BEx3FHMD1P5XBCH23ZKIFO6ZTCNB" localSheetId="33" hidden="1">#REF!</definedName>
    <definedName name="BEx3FHMD1P5XBCH23ZKIFO6ZTCNB" localSheetId="23" hidden="1">#REF!</definedName>
    <definedName name="BEx3FHMD1P5XBCH23ZKIFO6ZTCNB" localSheetId="17" hidden="1">#REF!</definedName>
    <definedName name="BEx3FHMD1P5XBCH23ZKIFO6ZTCNB" localSheetId="18" hidden="1">#REF!</definedName>
    <definedName name="BEx3FHMD1P5XBCH23ZKIFO6ZTCNB" localSheetId="11" hidden="1">#REF!</definedName>
    <definedName name="BEx3FHMD1P5XBCH23ZKIFO6ZTCNB" localSheetId="25" hidden="1">#REF!</definedName>
    <definedName name="BEx3FHMD1P5XBCH23ZKIFO6ZTCNB" localSheetId="26" hidden="1">#REF!</definedName>
    <definedName name="BEx3FHMD1P5XBCH23ZKIFO6ZTCNB" localSheetId="27" hidden="1">#REF!</definedName>
    <definedName name="BEx3FHMD1P5XBCH23ZKIFO6ZTCNB" localSheetId="0" hidden="1">#REF!</definedName>
    <definedName name="BEx3FHMD1P5XBCH23ZKIFO6ZTCNB" localSheetId="1" hidden="1">#REF!</definedName>
    <definedName name="BEx3FHMD1P5XBCH23ZKIFO6ZTCNB" hidden="1">#REF!</definedName>
    <definedName name="BEx3FI2G3YYIACQHXNXEA15M8ZK5" localSheetId="32" hidden="1">#REF!</definedName>
    <definedName name="BEx3FI2G3YYIACQHXNXEA15M8ZK5" localSheetId="33" hidden="1">#REF!</definedName>
    <definedName name="BEx3FI2G3YYIACQHXNXEA15M8ZK5" localSheetId="23" hidden="1">#REF!</definedName>
    <definedName name="BEx3FI2G3YYIACQHXNXEA15M8ZK5" localSheetId="17" hidden="1">#REF!</definedName>
    <definedName name="BEx3FI2G3YYIACQHXNXEA15M8ZK5" localSheetId="18" hidden="1">#REF!</definedName>
    <definedName name="BEx3FI2G3YYIACQHXNXEA15M8ZK5" localSheetId="11" hidden="1">#REF!</definedName>
    <definedName name="BEx3FI2G3YYIACQHXNXEA15M8ZK5" localSheetId="25" hidden="1">#REF!</definedName>
    <definedName name="BEx3FI2G3YYIACQHXNXEA15M8ZK5" localSheetId="26" hidden="1">#REF!</definedName>
    <definedName name="BEx3FI2G3YYIACQHXNXEA15M8ZK5" localSheetId="27" hidden="1">#REF!</definedName>
    <definedName name="BEx3FI2G3YYIACQHXNXEA15M8ZK5" localSheetId="0" hidden="1">#REF!</definedName>
    <definedName name="BEx3FI2G3YYIACQHXNXEA15M8ZK5" localSheetId="1" hidden="1">#REF!</definedName>
    <definedName name="BEx3FI2G3YYIACQHXNXEA15M8ZK5" hidden="1">#REF!</definedName>
    <definedName name="BEx3FJ9MHSLDK8W91GO85FX1GX57" localSheetId="32" hidden="1">#REF!</definedName>
    <definedName name="BEx3FJ9MHSLDK8W91GO85FX1GX57" localSheetId="33" hidden="1">#REF!</definedName>
    <definedName name="BEx3FJ9MHSLDK8W91GO85FX1GX57" localSheetId="23" hidden="1">#REF!</definedName>
    <definedName name="BEx3FJ9MHSLDK8W91GO85FX1GX57" localSheetId="17" hidden="1">#REF!</definedName>
    <definedName name="BEx3FJ9MHSLDK8W91GO85FX1GX57" localSheetId="18" hidden="1">#REF!</definedName>
    <definedName name="BEx3FJ9MHSLDK8W91GO85FX1GX57" localSheetId="11" hidden="1">#REF!</definedName>
    <definedName name="BEx3FJ9MHSLDK8W91GO85FX1GX57" localSheetId="25" hidden="1">#REF!</definedName>
    <definedName name="BEx3FJ9MHSLDK8W91GO85FX1GX57" localSheetId="26" hidden="1">#REF!</definedName>
    <definedName name="BEx3FJ9MHSLDK8W91GO85FX1GX57" localSheetId="27" hidden="1">#REF!</definedName>
    <definedName name="BEx3FJ9MHSLDK8W91GO85FX1GX57" localSheetId="0" hidden="1">#REF!</definedName>
    <definedName name="BEx3FJ9MHSLDK8W91GO85FX1GX57" localSheetId="1" hidden="1">#REF!</definedName>
    <definedName name="BEx3FJ9MHSLDK8W91GO85FX1GX57" hidden="1">#REF!</definedName>
    <definedName name="BEx3FR251HFU7A33PU01SJUENL2B" localSheetId="32" hidden="1">#REF!</definedName>
    <definedName name="BEx3FR251HFU7A33PU01SJUENL2B" localSheetId="33" hidden="1">#REF!</definedName>
    <definedName name="BEx3FR251HFU7A33PU01SJUENL2B" localSheetId="23" hidden="1">#REF!</definedName>
    <definedName name="BEx3FR251HFU7A33PU01SJUENL2B" localSheetId="17" hidden="1">#REF!</definedName>
    <definedName name="BEx3FR251HFU7A33PU01SJUENL2B" localSheetId="18" hidden="1">#REF!</definedName>
    <definedName name="BEx3FR251HFU7A33PU01SJUENL2B" localSheetId="11" hidden="1">#REF!</definedName>
    <definedName name="BEx3FR251HFU7A33PU01SJUENL2B" localSheetId="25" hidden="1">#REF!</definedName>
    <definedName name="BEx3FR251HFU7A33PU01SJUENL2B" localSheetId="26" hidden="1">#REF!</definedName>
    <definedName name="BEx3FR251HFU7A33PU01SJUENL2B" localSheetId="27" hidden="1">#REF!</definedName>
    <definedName name="BEx3FR251HFU7A33PU01SJUENL2B" localSheetId="0" hidden="1">#REF!</definedName>
    <definedName name="BEx3FR251HFU7A33PU01SJUENL2B" localSheetId="1" hidden="1">#REF!</definedName>
    <definedName name="BEx3FR251HFU7A33PU01SJUENL2B" hidden="1">#REF!</definedName>
    <definedName name="BEx3FX7EJL47JSLSWP3EOC265WAE" localSheetId="32" hidden="1">#REF!</definedName>
    <definedName name="BEx3FX7EJL47JSLSWP3EOC265WAE" localSheetId="33" hidden="1">#REF!</definedName>
    <definedName name="BEx3FX7EJL47JSLSWP3EOC265WAE" localSheetId="23" hidden="1">#REF!</definedName>
    <definedName name="BEx3FX7EJL47JSLSWP3EOC265WAE" localSheetId="17" hidden="1">#REF!</definedName>
    <definedName name="BEx3FX7EJL47JSLSWP3EOC265WAE" localSheetId="18" hidden="1">#REF!</definedName>
    <definedName name="BEx3FX7EJL47JSLSWP3EOC265WAE" localSheetId="11" hidden="1">#REF!</definedName>
    <definedName name="BEx3FX7EJL47JSLSWP3EOC265WAE" localSheetId="25" hidden="1">#REF!</definedName>
    <definedName name="BEx3FX7EJL47JSLSWP3EOC265WAE" localSheetId="26" hidden="1">#REF!</definedName>
    <definedName name="BEx3FX7EJL47JSLSWP3EOC265WAE" localSheetId="27" hidden="1">#REF!</definedName>
    <definedName name="BEx3FX7EJL47JSLSWP3EOC265WAE" localSheetId="0" hidden="1">#REF!</definedName>
    <definedName name="BEx3FX7EJL47JSLSWP3EOC265WAE" localSheetId="1" hidden="1">#REF!</definedName>
    <definedName name="BEx3FX7EJL47JSLSWP3EOC265WAE" hidden="1">#REF!</definedName>
    <definedName name="BEx3G201R8NLJ6FIHO2QS0SW9QVV" localSheetId="32" hidden="1">#REF!</definedName>
    <definedName name="BEx3G201R8NLJ6FIHO2QS0SW9QVV" localSheetId="33" hidden="1">#REF!</definedName>
    <definedName name="BEx3G201R8NLJ6FIHO2QS0SW9QVV" localSheetId="23" hidden="1">#REF!</definedName>
    <definedName name="BEx3G201R8NLJ6FIHO2QS0SW9QVV" localSheetId="17" hidden="1">#REF!</definedName>
    <definedName name="BEx3G201R8NLJ6FIHO2QS0SW9QVV" localSheetId="18" hidden="1">#REF!</definedName>
    <definedName name="BEx3G201R8NLJ6FIHO2QS0SW9QVV" localSheetId="11" hidden="1">#REF!</definedName>
    <definedName name="BEx3G201R8NLJ6FIHO2QS0SW9QVV" localSheetId="25" hidden="1">#REF!</definedName>
    <definedName name="BEx3G201R8NLJ6FIHO2QS0SW9QVV" localSheetId="26" hidden="1">#REF!</definedName>
    <definedName name="BEx3G201R8NLJ6FIHO2QS0SW9QVV" localSheetId="27" hidden="1">#REF!</definedName>
    <definedName name="BEx3G201R8NLJ6FIHO2QS0SW9QVV" localSheetId="0" hidden="1">#REF!</definedName>
    <definedName name="BEx3G201R8NLJ6FIHO2QS0SW9QVV" localSheetId="1" hidden="1">#REF!</definedName>
    <definedName name="BEx3G201R8NLJ6FIHO2QS0SW9QVV" hidden="1">#REF!</definedName>
    <definedName name="BEx3G2LL2II66XY5YCDPG4JE13A3" localSheetId="32" hidden="1">#REF!</definedName>
    <definedName name="BEx3G2LL2II66XY5YCDPG4JE13A3" localSheetId="33" hidden="1">#REF!</definedName>
    <definedName name="BEx3G2LL2II66XY5YCDPG4JE13A3" localSheetId="23" hidden="1">#REF!</definedName>
    <definedName name="BEx3G2LL2II66XY5YCDPG4JE13A3" localSheetId="17" hidden="1">#REF!</definedName>
    <definedName name="BEx3G2LL2II66XY5YCDPG4JE13A3" localSheetId="18" hidden="1">#REF!</definedName>
    <definedName name="BEx3G2LL2II66XY5YCDPG4JE13A3" localSheetId="11" hidden="1">#REF!</definedName>
    <definedName name="BEx3G2LL2II66XY5YCDPG4JE13A3" localSheetId="25" hidden="1">#REF!</definedName>
    <definedName name="BEx3G2LL2II66XY5YCDPG4JE13A3" localSheetId="26" hidden="1">#REF!</definedName>
    <definedName name="BEx3G2LL2II66XY5YCDPG4JE13A3" localSheetId="27" hidden="1">#REF!</definedName>
    <definedName name="BEx3G2LL2II66XY5YCDPG4JE13A3" localSheetId="0" hidden="1">#REF!</definedName>
    <definedName name="BEx3G2LL2II66XY5YCDPG4JE13A3" localSheetId="1" hidden="1">#REF!</definedName>
    <definedName name="BEx3G2LL2II66XY5YCDPG4JE13A3" hidden="1">#REF!</definedName>
    <definedName name="BEx3G2WA0DTYY9D8AGHHOBTPE2B2" localSheetId="32" hidden="1">#REF!</definedName>
    <definedName name="BEx3G2WA0DTYY9D8AGHHOBTPE2B2" localSheetId="33" hidden="1">#REF!</definedName>
    <definedName name="BEx3G2WA0DTYY9D8AGHHOBTPE2B2" localSheetId="23" hidden="1">#REF!</definedName>
    <definedName name="BEx3G2WA0DTYY9D8AGHHOBTPE2B2" localSheetId="17" hidden="1">#REF!</definedName>
    <definedName name="BEx3G2WA0DTYY9D8AGHHOBTPE2B2" localSheetId="18" hidden="1">#REF!</definedName>
    <definedName name="BEx3G2WA0DTYY9D8AGHHOBTPE2B2" localSheetId="11" hidden="1">#REF!</definedName>
    <definedName name="BEx3G2WA0DTYY9D8AGHHOBTPE2B2" localSheetId="25" hidden="1">#REF!</definedName>
    <definedName name="BEx3G2WA0DTYY9D8AGHHOBTPE2B2" localSheetId="26" hidden="1">#REF!</definedName>
    <definedName name="BEx3G2WA0DTYY9D8AGHHOBTPE2B2" localSheetId="27" hidden="1">#REF!</definedName>
    <definedName name="BEx3G2WA0DTYY9D8AGHHOBTPE2B2" localSheetId="0" hidden="1">#REF!</definedName>
    <definedName name="BEx3G2WA0DTYY9D8AGHHOBTPE2B2" localSheetId="1" hidden="1">#REF!</definedName>
    <definedName name="BEx3G2WA0DTYY9D8AGHHOBTPE2B2" hidden="1">#REF!</definedName>
    <definedName name="BEx3GCXR6IAS0B6WJ03GJVH7CO52" localSheetId="32" hidden="1">#REF!</definedName>
    <definedName name="BEx3GCXR6IAS0B6WJ03GJVH7CO52" localSheetId="33" hidden="1">#REF!</definedName>
    <definedName name="BEx3GCXR6IAS0B6WJ03GJVH7CO52" localSheetId="23" hidden="1">#REF!</definedName>
    <definedName name="BEx3GCXR6IAS0B6WJ03GJVH7CO52" localSheetId="17" hidden="1">#REF!</definedName>
    <definedName name="BEx3GCXR6IAS0B6WJ03GJVH7CO52" localSheetId="18" hidden="1">#REF!</definedName>
    <definedName name="BEx3GCXR6IAS0B6WJ03GJVH7CO52" localSheetId="11" hidden="1">#REF!</definedName>
    <definedName name="BEx3GCXR6IAS0B6WJ03GJVH7CO52" localSheetId="25" hidden="1">#REF!</definedName>
    <definedName name="BEx3GCXR6IAS0B6WJ03GJVH7CO52" localSheetId="26" hidden="1">#REF!</definedName>
    <definedName name="BEx3GCXR6IAS0B6WJ03GJVH7CO52" localSheetId="27" hidden="1">#REF!</definedName>
    <definedName name="BEx3GCXR6IAS0B6WJ03GJVH7CO52" localSheetId="0" hidden="1">#REF!</definedName>
    <definedName name="BEx3GCXR6IAS0B6WJ03GJVH7CO52" localSheetId="1" hidden="1">#REF!</definedName>
    <definedName name="BEx3GCXR6IAS0B6WJ03GJVH7CO52" hidden="1">#REF!</definedName>
    <definedName name="BEx3GEVV18SEQDI1JGY7EN6D1GT1" localSheetId="32" hidden="1">#REF!</definedName>
    <definedName name="BEx3GEVV18SEQDI1JGY7EN6D1GT1" localSheetId="33" hidden="1">#REF!</definedName>
    <definedName name="BEx3GEVV18SEQDI1JGY7EN6D1GT1" localSheetId="23" hidden="1">#REF!</definedName>
    <definedName name="BEx3GEVV18SEQDI1JGY7EN6D1GT1" localSheetId="17" hidden="1">#REF!</definedName>
    <definedName name="BEx3GEVV18SEQDI1JGY7EN6D1GT1" localSheetId="18" hidden="1">#REF!</definedName>
    <definedName name="BEx3GEVV18SEQDI1JGY7EN6D1GT1" localSheetId="11" hidden="1">#REF!</definedName>
    <definedName name="BEx3GEVV18SEQDI1JGY7EN6D1GT1" localSheetId="25" hidden="1">#REF!</definedName>
    <definedName name="BEx3GEVV18SEQDI1JGY7EN6D1GT1" localSheetId="26" hidden="1">#REF!</definedName>
    <definedName name="BEx3GEVV18SEQDI1JGY7EN6D1GT1" localSheetId="27" hidden="1">#REF!</definedName>
    <definedName name="BEx3GEVV18SEQDI1JGY7EN6D1GT1" localSheetId="0" hidden="1">#REF!</definedName>
    <definedName name="BEx3GEVV18SEQDI1JGY7EN6D1GT1" localSheetId="1" hidden="1">#REF!</definedName>
    <definedName name="BEx3GEVV18SEQDI1JGY7EN6D1GT1" hidden="1">#REF!</definedName>
    <definedName name="BEx3GKFH64MKQX61S7DYTZ15JCPY" localSheetId="32" hidden="1">#REF!</definedName>
    <definedName name="BEx3GKFH64MKQX61S7DYTZ15JCPY" localSheetId="33" hidden="1">#REF!</definedName>
    <definedName name="BEx3GKFH64MKQX61S7DYTZ15JCPY" localSheetId="23" hidden="1">#REF!</definedName>
    <definedName name="BEx3GKFH64MKQX61S7DYTZ15JCPY" localSheetId="17" hidden="1">#REF!</definedName>
    <definedName name="BEx3GKFH64MKQX61S7DYTZ15JCPY" localSheetId="18" hidden="1">#REF!</definedName>
    <definedName name="BEx3GKFH64MKQX61S7DYTZ15JCPY" localSheetId="11" hidden="1">#REF!</definedName>
    <definedName name="BEx3GKFH64MKQX61S7DYTZ15JCPY" localSheetId="25" hidden="1">#REF!</definedName>
    <definedName name="BEx3GKFH64MKQX61S7DYTZ15JCPY" localSheetId="26" hidden="1">#REF!</definedName>
    <definedName name="BEx3GKFH64MKQX61S7DYTZ15JCPY" localSheetId="27" hidden="1">#REF!</definedName>
    <definedName name="BEx3GKFH64MKQX61S7DYTZ15JCPY" localSheetId="0" hidden="1">#REF!</definedName>
    <definedName name="BEx3GKFH64MKQX61S7DYTZ15JCPY" localSheetId="1" hidden="1">#REF!</definedName>
    <definedName name="BEx3GKFH64MKQX61S7DYTZ15JCPY" hidden="1">#REF!</definedName>
    <definedName name="BEx3GMJ1Y6UU02DLRL0QXCEKDA6C" localSheetId="32" hidden="1">#REF!</definedName>
    <definedName name="BEx3GMJ1Y6UU02DLRL0QXCEKDA6C" localSheetId="33" hidden="1">#REF!</definedName>
    <definedName name="BEx3GMJ1Y6UU02DLRL0QXCEKDA6C" localSheetId="23" hidden="1">#REF!</definedName>
    <definedName name="BEx3GMJ1Y6UU02DLRL0QXCEKDA6C" localSheetId="17" hidden="1">#REF!</definedName>
    <definedName name="BEx3GMJ1Y6UU02DLRL0QXCEKDA6C" localSheetId="18" hidden="1">#REF!</definedName>
    <definedName name="BEx3GMJ1Y6UU02DLRL0QXCEKDA6C" localSheetId="11" hidden="1">#REF!</definedName>
    <definedName name="BEx3GMJ1Y6UU02DLRL0QXCEKDA6C" localSheetId="25" hidden="1">#REF!</definedName>
    <definedName name="BEx3GMJ1Y6UU02DLRL0QXCEKDA6C" localSheetId="26" hidden="1">#REF!</definedName>
    <definedName name="BEx3GMJ1Y6UU02DLRL0QXCEKDA6C" localSheetId="27" hidden="1">#REF!</definedName>
    <definedName name="BEx3GMJ1Y6UU02DLRL0QXCEKDA6C" localSheetId="0" hidden="1">#REF!</definedName>
    <definedName name="BEx3GMJ1Y6UU02DLRL0QXCEKDA6C" localSheetId="1" hidden="1">#REF!</definedName>
    <definedName name="BEx3GMJ1Y6UU02DLRL0QXCEKDA6C" hidden="1">#REF!</definedName>
    <definedName name="BEx3GN4LY0135CBDIN1TU2UEODGF" localSheetId="32" hidden="1">#REF!</definedName>
    <definedName name="BEx3GN4LY0135CBDIN1TU2UEODGF" localSheetId="33" hidden="1">#REF!</definedName>
    <definedName name="BEx3GN4LY0135CBDIN1TU2UEODGF" localSheetId="23" hidden="1">#REF!</definedName>
    <definedName name="BEx3GN4LY0135CBDIN1TU2UEODGF" localSheetId="17" hidden="1">#REF!</definedName>
    <definedName name="BEx3GN4LY0135CBDIN1TU2UEODGF" localSheetId="18" hidden="1">#REF!</definedName>
    <definedName name="BEx3GN4LY0135CBDIN1TU2UEODGF" localSheetId="11" hidden="1">#REF!</definedName>
    <definedName name="BEx3GN4LY0135CBDIN1TU2UEODGF" localSheetId="25" hidden="1">#REF!</definedName>
    <definedName name="BEx3GN4LY0135CBDIN1TU2UEODGF" localSheetId="26" hidden="1">#REF!</definedName>
    <definedName name="BEx3GN4LY0135CBDIN1TU2UEODGF" localSheetId="27" hidden="1">#REF!</definedName>
    <definedName name="BEx3GN4LY0135CBDIN1TU2UEODGF" localSheetId="0" hidden="1">#REF!</definedName>
    <definedName name="BEx3GN4LY0135CBDIN1TU2UEODGF" localSheetId="1" hidden="1">#REF!</definedName>
    <definedName name="BEx3GN4LY0135CBDIN1TU2UEODGF" hidden="1">#REF!</definedName>
    <definedName name="BEx3GPDH2AH4QKT4OOSN563XUHBD" localSheetId="32" hidden="1">#REF!</definedName>
    <definedName name="BEx3GPDH2AH4QKT4OOSN563XUHBD" localSheetId="33" hidden="1">#REF!</definedName>
    <definedName name="BEx3GPDH2AH4QKT4OOSN563XUHBD" localSheetId="23" hidden="1">#REF!</definedName>
    <definedName name="BEx3GPDH2AH4QKT4OOSN563XUHBD" localSheetId="17" hidden="1">#REF!</definedName>
    <definedName name="BEx3GPDH2AH4QKT4OOSN563XUHBD" localSheetId="18" hidden="1">#REF!</definedName>
    <definedName name="BEx3GPDH2AH4QKT4OOSN563XUHBD" localSheetId="11" hidden="1">#REF!</definedName>
    <definedName name="BEx3GPDH2AH4QKT4OOSN563XUHBD" localSheetId="25" hidden="1">#REF!</definedName>
    <definedName name="BEx3GPDH2AH4QKT4OOSN563XUHBD" localSheetId="26" hidden="1">#REF!</definedName>
    <definedName name="BEx3GPDH2AH4QKT4OOSN563XUHBD" localSheetId="27" hidden="1">#REF!</definedName>
    <definedName name="BEx3GPDH2AH4QKT4OOSN563XUHBD" localSheetId="0" hidden="1">#REF!</definedName>
    <definedName name="BEx3GPDH2AH4QKT4OOSN563XUHBD" localSheetId="1" hidden="1">#REF!</definedName>
    <definedName name="BEx3GPDH2AH4QKT4OOSN563XUHBD" hidden="1">#REF!</definedName>
    <definedName name="BEx3GRGZOH1A62SHC133FKNN9K23" localSheetId="32" hidden="1">#REF!</definedName>
    <definedName name="BEx3GRGZOH1A62SHC133FKNN9K23" localSheetId="33" hidden="1">#REF!</definedName>
    <definedName name="BEx3GRGZOH1A62SHC133FKNN9K23" localSheetId="23" hidden="1">#REF!</definedName>
    <definedName name="BEx3GRGZOH1A62SHC133FKNN9K23" localSheetId="17" hidden="1">#REF!</definedName>
    <definedName name="BEx3GRGZOH1A62SHC133FKNN9K23" localSheetId="18" hidden="1">#REF!</definedName>
    <definedName name="BEx3GRGZOH1A62SHC133FKNN9K23" localSheetId="11" hidden="1">#REF!</definedName>
    <definedName name="BEx3GRGZOH1A62SHC133FKNN9K23" localSheetId="25" hidden="1">#REF!</definedName>
    <definedName name="BEx3GRGZOH1A62SHC133FKNN9K23" localSheetId="26" hidden="1">#REF!</definedName>
    <definedName name="BEx3GRGZOH1A62SHC133FKNN9K23" localSheetId="27" hidden="1">#REF!</definedName>
    <definedName name="BEx3GRGZOH1A62SHC133FKNN9K23" localSheetId="0" hidden="1">#REF!</definedName>
    <definedName name="BEx3GRGZOH1A62SHC133FKNN9K23" localSheetId="1" hidden="1">#REF!</definedName>
    <definedName name="BEx3GRGZOH1A62SHC133FKNN9K23" hidden="1">#REF!</definedName>
    <definedName name="BEx3GS2LABKJSRV8GPZLJZVX7NMJ" localSheetId="32" hidden="1">#REF!</definedName>
    <definedName name="BEx3GS2LABKJSRV8GPZLJZVX7NMJ" localSheetId="33" hidden="1">#REF!</definedName>
    <definedName name="BEx3GS2LABKJSRV8GPZLJZVX7NMJ" localSheetId="23" hidden="1">#REF!</definedName>
    <definedName name="BEx3GS2LABKJSRV8GPZLJZVX7NMJ" localSheetId="17" hidden="1">#REF!</definedName>
    <definedName name="BEx3GS2LABKJSRV8GPZLJZVX7NMJ" localSheetId="18" hidden="1">#REF!</definedName>
    <definedName name="BEx3GS2LABKJSRV8GPZLJZVX7NMJ" localSheetId="11" hidden="1">#REF!</definedName>
    <definedName name="BEx3GS2LABKJSRV8GPZLJZVX7NMJ" localSheetId="25" hidden="1">#REF!</definedName>
    <definedName name="BEx3GS2LABKJSRV8GPZLJZVX7NMJ" localSheetId="26" hidden="1">#REF!</definedName>
    <definedName name="BEx3GS2LABKJSRV8GPZLJZVX7NMJ" localSheetId="27" hidden="1">#REF!</definedName>
    <definedName name="BEx3GS2LABKJSRV8GPZLJZVX7NMJ" localSheetId="0" hidden="1">#REF!</definedName>
    <definedName name="BEx3GS2LABKJSRV8GPZLJZVX7NMJ" localSheetId="1" hidden="1">#REF!</definedName>
    <definedName name="BEx3GS2LABKJSRV8GPZLJZVX7NMJ" hidden="1">#REF!</definedName>
    <definedName name="BEx3H05W7OEBR6W6YJKGD6W5M3I1" localSheetId="32" hidden="1">#REF!</definedName>
    <definedName name="BEx3H05W7OEBR6W6YJKGD6W5M3I1" localSheetId="33" hidden="1">#REF!</definedName>
    <definedName name="BEx3H05W7OEBR6W6YJKGD6W5M3I1" localSheetId="23" hidden="1">#REF!</definedName>
    <definedName name="BEx3H05W7OEBR6W6YJKGD6W5M3I1" localSheetId="17" hidden="1">#REF!</definedName>
    <definedName name="BEx3H05W7OEBR6W6YJKGD6W5M3I1" localSheetId="18" hidden="1">#REF!</definedName>
    <definedName name="BEx3H05W7OEBR6W6YJKGD6W5M3I1" localSheetId="11" hidden="1">#REF!</definedName>
    <definedName name="BEx3H05W7OEBR6W6YJKGD6W5M3I1" localSheetId="25" hidden="1">#REF!</definedName>
    <definedName name="BEx3H05W7OEBR6W6YJKGD6W5M3I1" localSheetId="26" hidden="1">#REF!</definedName>
    <definedName name="BEx3H05W7OEBR6W6YJKGD6W5M3I1" localSheetId="27" hidden="1">#REF!</definedName>
    <definedName name="BEx3H05W7OEBR6W6YJKGD6W5M3I1" localSheetId="0" hidden="1">#REF!</definedName>
    <definedName name="BEx3H05W7OEBR6W6YJKGD6W5M3I1" localSheetId="1" hidden="1">#REF!</definedName>
    <definedName name="BEx3H05W7OEBR6W6YJKGD6W5M3I1" hidden="1">#REF!</definedName>
    <definedName name="BEx3H244GCME7ZDNAXG6ZSJ64ZRE" localSheetId="32" hidden="1">#REF!</definedName>
    <definedName name="BEx3H244GCME7ZDNAXG6ZSJ64ZRE" localSheetId="33" hidden="1">#REF!</definedName>
    <definedName name="BEx3H244GCME7ZDNAXG6ZSJ64ZRE" localSheetId="23" hidden="1">#REF!</definedName>
    <definedName name="BEx3H244GCME7ZDNAXG6ZSJ64ZRE" localSheetId="17" hidden="1">#REF!</definedName>
    <definedName name="BEx3H244GCME7ZDNAXG6ZSJ64ZRE" localSheetId="18" hidden="1">#REF!</definedName>
    <definedName name="BEx3H244GCME7ZDNAXG6ZSJ64ZRE" localSheetId="11" hidden="1">#REF!</definedName>
    <definedName name="BEx3H244GCME7ZDNAXG6ZSJ64ZRE" localSheetId="25" hidden="1">#REF!</definedName>
    <definedName name="BEx3H244GCME7ZDNAXG6ZSJ64ZRE" localSheetId="26" hidden="1">#REF!</definedName>
    <definedName name="BEx3H244GCME7ZDNAXG6ZSJ64ZRE" localSheetId="27" hidden="1">#REF!</definedName>
    <definedName name="BEx3H244GCME7ZDNAXG6ZSJ64ZRE" localSheetId="0" hidden="1">#REF!</definedName>
    <definedName name="BEx3H244GCME7ZDNAXG6ZSJ64ZRE" localSheetId="1" hidden="1">#REF!</definedName>
    <definedName name="BEx3H244GCME7ZDNAXG6ZSJ64ZRE" hidden="1">#REF!</definedName>
    <definedName name="BEx3H5UX2GZFZZT657YR76RHW5I6" localSheetId="32" hidden="1">#REF!</definedName>
    <definedName name="BEx3H5UX2GZFZZT657YR76RHW5I6" localSheetId="33" hidden="1">#REF!</definedName>
    <definedName name="BEx3H5UX2GZFZZT657YR76RHW5I6" localSheetId="23" hidden="1">#REF!</definedName>
    <definedName name="BEx3H5UX2GZFZZT657YR76RHW5I6" localSheetId="17" hidden="1">#REF!</definedName>
    <definedName name="BEx3H5UX2GZFZZT657YR76RHW5I6" localSheetId="18" hidden="1">#REF!</definedName>
    <definedName name="BEx3H5UX2GZFZZT657YR76RHW5I6" localSheetId="11" hidden="1">#REF!</definedName>
    <definedName name="BEx3H5UX2GZFZZT657YR76RHW5I6" localSheetId="25" hidden="1">#REF!</definedName>
    <definedName name="BEx3H5UX2GZFZZT657YR76RHW5I6" localSheetId="26" hidden="1">#REF!</definedName>
    <definedName name="BEx3H5UX2GZFZZT657YR76RHW5I6" localSheetId="27" hidden="1">#REF!</definedName>
    <definedName name="BEx3H5UX2GZFZZT657YR76RHW5I6" localSheetId="0" hidden="1">#REF!</definedName>
    <definedName name="BEx3H5UX2GZFZZT657YR76RHW5I6" localSheetId="1" hidden="1">#REF!</definedName>
    <definedName name="BEx3H5UX2GZFZZT657YR76RHW5I6" hidden="1">#REF!</definedName>
    <definedName name="BEx3HACPKDZVUOS9WBDCCFJB46DK" localSheetId="32" hidden="1">#REF!</definedName>
    <definedName name="BEx3HACPKDZVUOS9WBDCCFJB46DK" localSheetId="33" hidden="1">#REF!</definedName>
    <definedName name="BEx3HACPKDZVUOS9WBDCCFJB46DK" localSheetId="23" hidden="1">#REF!</definedName>
    <definedName name="BEx3HACPKDZVUOS9WBDCCFJB46DK" localSheetId="17" hidden="1">#REF!</definedName>
    <definedName name="BEx3HACPKDZVUOS9WBDCCFJB46DK" localSheetId="18" hidden="1">#REF!</definedName>
    <definedName name="BEx3HACPKDZVUOS9WBDCCFJB46DK" localSheetId="11" hidden="1">#REF!</definedName>
    <definedName name="BEx3HACPKDZVUOS9WBDCCFJB46DK" localSheetId="25" hidden="1">#REF!</definedName>
    <definedName name="BEx3HACPKDZVUOS9WBDCCFJB46DK" localSheetId="26" hidden="1">#REF!</definedName>
    <definedName name="BEx3HACPKDZVUOS9WBDCCFJB46DK" localSheetId="27" hidden="1">#REF!</definedName>
    <definedName name="BEx3HACPKDZVUOS9WBDCCFJB46DK" localSheetId="0" hidden="1">#REF!</definedName>
    <definedName name="BEx3HACPKDZVUOS9WBDCCFJB46DK" localSheetId="1" hidden="1">#REF!</definedName>
    <definedName name="BEx3HACPKDZVUOS9WBDCCFJB46DK" hidden="1">#REF!</definedName>
    <definedName name="BEx3HMSEFOP6DBM4R97XA6B7NFG6" localSheetId="32" hidden="1">#REF!</definedName>
    <definedName name="BEx3HMSEFOP6DBM4R97XA6B7NFG6" localSheetId="33" hidden="1">#REF!</definedName>
    <definedName name="BEx3HMSEFOP6DBM4R97XA6B7NFG6" localSheetId="23" hidden="1">#REF!</definedName>
    <definedName name="BEx3HMSEFOP6DBM4R97XA6B7NFG6" localSheetId="17" hidden="1">#REF!</definedName>
    <definedName name="BEx3HMSEFOP6DBM4R97XA6B7NFG6" localSheetId="18" hidden="1">#REF!</definedName>
    <definedName name="BEx3HMSEFOP6DBM4R97XA6B7NFG6" localSheetId="11" hidden="1">#REF!</definedName>
    <definedName name="BEx3HMSEFOP6DBM4R97XA6B7NFG6" localSheetId="25" hidden="1">#REF!</definedName>
    <definedName name="BEx3HMSEFOP6DBM4R97XA6B7NFG6" localSheetId="26" hidden="1">#REF!</definedName>
    <definedName name="BEx3HMSEFOP6DBM4R97XA6B7NFG6" localSheetId="27" hidden="1">#REF!</definedName>
    <definedName name="BEx3HMSEFOP6DBM4R97XA6B7NFG6" localSheetId="0" hidden="1">#REF!</definedName>
    <definedName name="BEx3HMSEFOP6DBM4R97XA6B7NFG6" localSheetId="1" hidden="1">#REF!</definedName>
    <definedName name="BEx3HMSEFOP6DBM4R97XA6B7NFG6" hidden="1">#REF!</definedName>
    <definedName name="BEx3HWJ5SQSD2CVCQNR183X44FR8" localSheetId="32" hidden="1">#REF!</definedName>
    <definedName name="BEx3HWJ5SQSD2CVCQNR183X44FR8" localSheetId="33" hidden="1">#REF!</definedName>
    <definedName name="BEx3HWJ5SQSD2CVCQNR183X44FR8" localSheetId="23" hidden="1">#REF!</definedName>
    <definedName name="BEx3HWJ5SQSD2CVCQNR183X44FR8" localSheetId="17" hidden="1">#REF!</definedName>
    <definedName name="BEx3HWJ5SQSD2CVCQNR183X44FR8" localSheetId="18" hidden="1">#REF!</definedName>
    <definedName name="BEx3HWJ5SQSD2CVCQNR183X44FR8" localSheetId="11" hidden="1">#REF!</definedName>
    <definedName name="BEx3HWJ5SQSD2CVCQNR183X44FR8" localSheetId="25" hidden="1">#REF!</definedName>
    <definedName name="BEx3HWJ5SQSD2CVCQNR183X44FR8" localSheetId="26" hidden="1">#REF!</definedName>
    <definedName name="BEx3HWJ5SQSD2CVCQNR183X44FR8" localSheetId="27" hidden="1">#REF!</definedName>
    <definedName name="BEx3HWJ5SQSD2CVCQNR183X44FR8" localSheetId="0" hidden="1">#REF!</definedName>
    <definedName name="BEx3HWJ5SQSD2CVCQNR183X44FR8" localSheetId="1" hidden="1">#REF!</definedName>
    <definedName name="BEx3HWJ5SQSD2CVCQNR183X44FR8" hidden="1">#REF!</definedName>
    <definedName name="BEx3I09YVXO0G4X7KGSA4WGORM35" localSheetId="32" hidden="1">#REF!</definedName>
    <definedName name="BEx3I09YVXO0G4X7KGSA4WGORM35" localSheetId="33" hidden="1">#REF!</definedName>
    <definedName name="BEx3I09YVXO0G4X7KGSA4WGORM35" localSheetId="23" hidden="1">#REF!</definedName>
    <definedName name="BEx3I09YVXO0G4X7KGSA4WGORM35" localSheetId="17" hidden="1">#REF!</definedName>
    <definedName name="BEx3I09YVXO0G4X7KGSA4WGORM35" localSheetId="18" hidden="1">#REF!</definedName>
    <definedName name="BEx3I09YVXO0G4X7KGSA4WGORM35" localSheetId="11" hidden="1">#REF!</definedName>
    <definedName name="BEx3I09YVXO0G4X7KGSA4WGORM35" localSheetId="25" hidden="1">#REF!</definedName>
    <definedName name="BEx3I09YVXO0G4X7KGSA4WGORM35" localSheetId="26" hidden="1">#REF!</definedName>
    <definedName name="BEx3I09YVXO0G4X7KGSA4WGORM35" localSheetId="27" hidden="1">#REF!</definedName>
    <definedName name="BEx3I09YVXO0G4X7KGSA4WGORM35" localSheetId="0" hidden="1">#REF!</definedName>
    <definedName name="BEx3I09YVXO0G4X7KGSA4WGORM35" localSheetId="1" hidden="1">#REF!</definedName>
    <definedName name="BEx3I09YVXO0G4X7KGSA4WGORM35" hidden="1">#REF!</definedName>
    <definedName name="BEx3I3KN8WAL54AYYACGCUM43J9W" localSheetId="32" hidden="1">#REF!</definedName>
    <definedName name="BEx3I3KN8WAL54AYYACGCUM43J9W" localSheetId="33" hidden="1">#REF!</definedName>
    <definedName name="BEx3I3KN8WAL54AYYACGCUM43J9W" localSheetId="23" hidden="1">#REF!</definedName>
    <definedName name="BEx3I3KN8WAL54AYYACGCUM43J9W" localSheetId="17" hidden="1">#REF!</definedName>
    <definedName name="BEx3I3KN8WAL54AYYACGCUM43J9W" localSheetId="18" hidden="1">#REF!</definedName>
    <definedName name="BEx3I3KN8WAL54AYYACGCUM43J9W" localSheetId="11" hidden="1">#REF!</definedName>
    <definedName name="BEx3I3KN8WAL54AYYACGCUM43J9W" localSheetId="25" hidden="1">#REF!</definedName>
    <definedName name="BEx3I3KN8WAL54AYYACGCUM43J9W" localSheetId="26" hidden="1">#REF!</definedName>
    <definedName name="BEx3I3KN8WAL54AYYACGCUM43J9W" localSheetId="27" hidden="1">#REF!</definedName>
    <definedName name="BEx3I3KN8WAL54AYYACGCUM43J9W" localSheetId="0" hidden="1">#REF!</definedName>
    <definedName name="BEx3I3KN8WAL54AYYACGCUM43J9W" localSheetId="1" hidden="1">#REF!</definedName>
    <definedName name="BEx3I3KN8WAL54AYYACGCUM43J9W" hidden="1">#REF!</definedName>
    <definedName name="BEx3ICF1GY8HQEBIU9S43PDJ90BX" localSheetId="32" hidden="1">#REF!</definedName>
    <definedName name="BEx3ICF1GY8HQEBIU9S43PDJ90BX" localSheetId="33" hidden="1">#REF!</definedName>
    <definedName name="BEx3ICF1GY8HQEBIU9S43PDJ90BX" localSheetId="23" hidden="1">#REF!</definedName>
    <definedName name="BEx3ICF1GY8HQEBIU9S43PDJ90BX" localSheetId="17" hidden="1">#REF!</definedName>
    <definedName name="BEx3ICF1GY8HQEBIU9S43PDJ90BX" localSheetId="18" hidden="1">#REF!</definedName>
    <definedName name="BEx3ICF1GY8HQEBIU9S43PDJ90BX" localSheetId="11" hidden="1">#REF!</definedName>
    <definedName name="BEx3ICF1GY8HQEBIU9S43PDJ90BX" localSheetId="25" hidden="1">#REF!</definedName>
    <definedName name="BEx3ICF1GY8HQEBIU9S43PDJ90BX" localSheetId="26" hidden="1">#REF!</definedName>
    <definedName name="BEx3ICF1GY8HQEBIU9S43PDJ90BX" localSheetId="27" hidden="1">#REF!</definedName>
    <definedName name="BEx3ICF1GY8HQEBIU9S43PDJ90BX" localSheetId="0" hidden="1">#REF!</definedName>
    <definedName name="BEx3ICF1GY8HQEBIU9S43PDJ90BX" localSheetId="1" hidden="1">#REF!</definedName>
    <definedName name="BEx3ICF1GY8HQEBIU9S43PDJ90BX" hidden="1">#REF!</definedName>
    <definedName name="BEx3IYAH2DEBFWO8F94H4MXE3RLY" localSheetId="32" hidden="1">#REF!</definedName>
    <definedName name="BEx3IYAH2DEBFWO8F94H4MXE3RLY" localSheetId="33" hidden="1">#REF!</definedName>
    <definedName name="BEx3IYAH2DEBFWO8F94H4MXE3RLY" localSheetId="23" hidden="1">#REF!</definedName>
    <definedName name="BEx3IYAH2DEBFWO8F94H4MXE3RLY" localSheetId="17" hidden="1">#REF!</definedName>
    <definedName name="BEx3IYAH2DEBFWO8F94H4MXE3RLY" localSheetId="18" hidden="1">#REF!</definedName>
    <definedName name="BEx3IYAH2DEBFWO8F94H4MXE3RLY" localSheetId="11" hidden="1">#REF!</definedName>
    <definedName name="BEx3IYAH2DEBFWO8F94H4MXE3RLY" localSheetId="25" hidden="1">#REF!</definedName>
    <definedName name="BEx3IYAH2DEBFWO8F94H4MXE3RLY" localSheetId="26" hidden="1">#REF!</definedName>
    <definedName name="BEx3IYAH2DEBFWO8F94H4MXE3RLY" localSheetId="27" hidden="1">#REF!</definedName>
    <definedName name="BEx3IYAH2DEBFWO8F94H4MXE3RLY" localSheetId="0" hidden="1">#REF!</definedName>
    <definedName name="BEx3IYAH2DEBFWO8F94H4MXE3RLY" localSheetId="1" hidden="1">#REF!</definedName>
    <definedName name="BEx3IYAH2DEBFWO8F94H4MXE3RLY" hidden="1">#REF!</definedName>
    <definedName name="BEx3IZSG3932LSWHR5YV78IVRPCK" localSheetId="32" hidden="1">#REF!</definedName>
    <definedName name="BEx3IZSG3932LSWHR5YV78IVRPCK" localSheetId="33" hidden="1">#REF!</definedName>
    <definedName name="BEx3IZSG3932LSWHR5YV78IVRPCK" localSheetId="23" hidden="1">#REF!</definedName>
    <definedName name="BEx3IZSG3932LSWHR5YV78IVRPCK" localSheetId="17" hidden="1">#REF!</definedName>
    <definedName name="BEx3IZSG3932LSWHR5YV78IVRPCK" localSheetId="18" hidden="1">#REF!</definedName>
    <definedName name="BEx3IZSG3932LSWHR5YV78IVRPCK" localSheetId="11" hidden="1">#REF!</definedName>
    <definedName name="BEx3IZSG3932LSWHR5YV78IVRPCK" localSheetId="25" hidden="1">#REF!</definedName>
    <definedName name="BEx3IZSG3932LSWHR5YV78IVRPCK" localSheetId="26" hidden="1">#REF!</definedName>
    <definedName name="BEx3IZSG3932LSWHR5YV78IVRPCK" localSheetId="27" hidden="1">#REF!</definedName>
    <definedName name="BEx3IZSG3932LSWHR5YV78IVRPCK" localSheetId="0" hidden="1">#REF!</definedName>
    <definedName name="BEx3IZSG3932LSWHR5YV78IVRPCK" localSheetId="1" hidden="1">#REF!</definedName>
    <definedName name="BEx3IZSG3932LSWHR5YV78IVRPCK" hidden="1">#REF!</definedName>
    <definedName name="BEx3IZXXSYEW50379N2EAFWO8DZV" localSheetId="32" hidden="1">#REF!</definedName>
    <definedName name="BEx3IZXXSYEW50379N2EAFWO8DZV" localSheetId="33" hidden="1">#REF!</definedName>
    <definedName name="BEx3IZXXSYEW50379N2EAFWO8DZV" localSheetId="23" hidden="1">#REF!</definedName>
    <definedName name="BEx3IZXXSYEW50379N2EAFWO8DZV" localSheetId="17" hidden="1">#REF!</definedName>
    <definedName name="BEx3IZXXSYEW50379N2EAFWO8DZV" localSheetId="18" hidden="1">#REF!</definedName>
    <definedName name="BEx3IZXXSYEW50379N2EAFWO8DZV" localSheetId="11" hidden="1">#REF!</definedName>
    <definedName name="BEx3IZXXSYEW50379N2EAFWO8DZV" localSheetId="25" hidden="1">#REF!</definedName>
    <definedName name="BEx3IZXXSYEW50379N2EAFWO8DZV" localSheetId="26" hidden="1">#REF!</definedName>
    <definedName name="BEx3IZXXSYEW50379N2EAFWO8DZV" localSheetId="27" hidden="1">#REF!</definedName>
    <definedName name="BEx3IZXXSYEW50379N2EAFWO8DZV" localSheetId="0" hidden="1">#REF!</definedName>
    <definedName name="BEx3IZXXSYEW50379N2EAFWO8DZV" localSheetId="1" hidden="1">#REF!</definedName>
    <definedName name="BEx3IZXXSYEW50379N2EAFWO8DZV" hidden="1">#REF!</definedName>
    <definedName name="BEx3J1VZVGTKT4ATPO9O5JCSFTTR" localSheetId="32" hidden="1">#REF!</definedName>
    <definedName name="BEx3J1VZVGTKT4ATPO9O5JCSFTTR" localSheetId="33" hidden="1">#REF!</definedName>
    <definedName name="BEx3J1VZVGTKT4ATPO9O5JCSFTTR" localSheetId="23" hidden="1">#REF!</definedName>
    <definedName name="BEx3J1VZVGTKT4ATPO9O5JCSFTTR" localSheetId="17" hidden="1">#REF!</definedName>
    <definedName name="BEx3J1VZVGTKT4ATPO9O5JCSFTTR" localSheetId="18" hidden="1">#REF!</definedName>
    <definedName name="BEx3J1VZVGTKT4ATPO9O5JCSFTTR" localSheetId="11" hidden="1">#REF!</definedName>
    <definedName name="BEx3J1VZVGTKT4ATPO9O5JCSFTTR" localSheetId="25" hidden="1">#REF!</definedName>
    <definedName name="BEx3J1VZVGTKT4ATPO9O5JCSFTTR" localSheetId="26" hidden="1">#REF!</definedName>
    <definedName name="BEx3J1VZVGTKT4ATPO9O5JCSFTTR" localSheetId="27" hidden="1">#REF!</definedName>
    <definedName name="BEx3J1VZVGTKT4ATPO9O5JCSFTTR" localSheetId="0" hidden="1">#REF!</definedName>
    <definedName name="BEx3J1VZVGTKT4ATPO9O5JCSFTTR" localSheetId="1" hidden="1">#REF!</definedName>
    <definedName name="BEx3J1VZVGTKT4ATPO9O5JCSFTTR" hidden="1">#REF!</definedName>
    <definedName name="BEx3JC2TY7JNAAC3L7QHVPQXLGQ8" localSheetId="32" hidden="1">#REF!</definedName>
    <definedName name="BEx3JC2TY7JNAAC3L7QHVPQXLGQ8" localSheetId="33" hidden="1">#REF!</definedName>
    <definedName name="BEx3JC2TY7JNAAC3L7QHVPQXLGQ8" localSheetId="23" hidden="1">#REF!</definedName>
    <definedName name="BEx3JC2TY7JNAAC3L7QHVPQXLGQ8" localSheetId="17" hidden="1">#REF!</definedName>
    <definedName name="BEx3JC2TY7JNAAC3L7QHVPQXLGQ8" localSheetId="18" hidden="1">#REF!</definedName>
    <definedName name="BEx3JC2TY7JNAAC3L7QHVPQXLGQ8" localSheetId="11" hidden="1">#REF!</definedName>
    <definedName name="BEx3JC2TY7JNAAC3L7QHVPQXLGQ8" localSheetId="25" hidden="1">#REF!</definedName>
    <definedName name="BEx3JC2TY7JNAAC3L7QHVPQXLGQ8" localSheetId="26" hidden="1">#REF!</definedName>
    <definedName name="BEx3JC2TY7JNAAC3L7QHVPQXLGQ8" localSheetId="27" hidden="1">#REF!</definedName>
    <definedName name="BEx3JC2TY7JNAAC3L7QHVPQXLGQ8" localSheetId="0" hidden="1">#REF!</definedName>
    <definedName name="BEx3JC2TY7JNAAC3L7QHVPQXLGQ8" localSheetId="1" hidden="1">#REF!</definedName>
    <definedName name="BEx3JC2TY7JNAAC3L7QHVPQXLGQ8" hidden="1">#REF!</definedName>
    <definedName name="BEx3JMF5D7ODCJ7THAJTC1GFSG95" localSheetId="32" hidden="1">#REF!</definedName>
    <definedName name="BEx3JMF5D7ODCJ7THAJTC1GFSG95" localSheetId="33" hidden="1">#REF!</definedName>
    <definedName name="BEx3JMF5D7ODCJ7THAJTC1GFSG95" localSheetId="23" hidden="1">#REF!</definedName>
    <definedName name="BEx3JMF5D7ODCJ7THAJTC1GFSG95" localSheetId="17" hidden="1">#REF!</definedName>
    <definedName name="BEx3JMF5D7ODCJ7THAJTC1GFSG95" localSheetId="18" hidden="1">#REF!</definedName>
    <definedName name="BEx3JMF5D7ODCJ7THAJTC1GFSG95" localSheetId="11" hidden="1">#REF!</definedName>
    <definedName name="BEx3JMF5D7ODCJ7THAJTC1GFSG95" localSheetId="25" hidden="1">#REF!</definedName>
    <definedName name="BEx3JMF5D7ODCJ7THAJTC1GFSG95" localSheetId="26" hidden="1">#REF!</definedName>
    <definedName name="BEx3JMF5D7ODCJ7THAJTC1GFSG95" localSheetId="27" hidden="1">#REF!</definedName>
    <definedName name="BEx3JMF5D7ODCJ7THAJTC1GFSG95" localSheetId="0" hidden="1">#REF!</definedName>
    <definedName name="BEx3JMF5D7ODCJ7THAJTC1GFSG95" localSheetId="1" hidden="1">#REF!</definedName>
    <definedName name="BEx3JMF5D7ODCJ7THAJTC1GFSG95" hidden="1">#REF!</definedName>
    <definedName name="BEx3JX23SYDIGOGM4Y0CQFBW8ZBV" localSheetId="32" hidden="1">#REF!</definedName>
    <definedName name="BEx3JX23SYDIGOGM4Y0CQFBW8ZBV" localSheetId="33" hidden="1">#REF!</definedName>
    <definedName name="BEx3JX23SYDIGOGM4Y0CQFBW8ZBV" localSheetId="23" hidden="1">#REF!</definedName>
    <definedName name="BEx3JX23SYDIGOGM4Y0CQFBW8ZBV" localSheetId="17" hidden="1">#REF!</definedName>
    <definedName name="BEx3JX23SYDIGOGM4Y0CQFBW8ZBV" localSheetId="18" hidden="1">#REF!</definedName>
    <definedName name="BEx3JX23SYDIGOGM4Y0CQFBW8ZBV" localSheetId="11" hidden="1">#REF!</definedName>
    <definedName name="BEx3JX23SYDIGOGM4Y0CQFBW8ZBV" localSheetId="25" hidden="1">#REF!</definedName>
    <definedName name="BEx3JX23SYDIGOGM4Y0CQFBW8ZBV" localSheetId="26" hidden="1">#REF!</definedName>
    <definedName name="BEx3JX23SYDIGOGM4Y0CQFBW8ZBV" localSheetId="27" hidden="1">#REF!</definedName>
    <definedName name="BEx3JX23SYDIGOGM4Y0CQFBW8ZBV" localSheetId="0" hidden="1">#REF!</definedName>
    <definedName name="BEx3JX23SYDIGOGM4Y0CQFBW8ZBV" localSheetId="1" hidden="1">#REF!</definedName>
    <definedName name="BEx3JX23SYDIGOGM4Y0CQFBW8ZBV" hidden="1">#REF!</definedName>
    <definedName name="BEx3JXCXCVBZJGV5VEG9MJEI01AL" localSheetId="32" hidden="1">#REF!</definedName>
    <definedName name="BEx3JXCXCVBZJGV5VEG9MJEI01AL" localSheetId="33" hidden="1">#REF!</definedName>
    <definedName name="BEx3JXCXCVBZJGV5VEG9MJEI01AL" localSheetId="23" hidden="1">#REF!</definedName>
    <definedName name="BEx3JXCXCVBZJGV5VEG9MJEI01AL" localSheetId="17" hidden="1">#REF!</definedName>
    <definedName name="BEx3JXCXCVBZJGV5VEG9MJEI01AL" localSheetId="18" hidden="1">#REF!</definedName>
    <definedName name="BEx3JXCXCVBZJGV5VEG9MJEI01AL" localSheetId="11" hidden="1">#REF!</definedName>
    <definedName name="BEx3JXCXCVBZJGV5VEG9MJEI01AL" localSheetId="25" hidden="1">#REF!</definedName>
    <definedName name="BEx3JXCXCVBZJGV5VEG9MJEI01AL" localSheetId="26" hidden="1">#REF!</definedName>
    <definedName name="BEx3JXCXCVBZJGV5VEG9MJEI01AL" localSheetId="27" hidden="1">#REF!</definedName>
    <definedName name="BEx3JXCXCVBZJGV5VEG9MJEI01AL" localSheetId="0" hidden="1">#REF!</definedName>
    <definedName name="BEx3JXCXCVBZJGV5VEG9MJEI01AL" localSheetId="1" hidden="1">#REF!</definedName>
    <definedName name="BEx3JXCXCVBZJGV5VEG9MJEI01AL" hidden="1">#REF!</definedName>
    <definedName name="BEx3JYK2N7X59TPJSKYZ77ENY8SS" localSheetId="32" hidden="1">#REF!</definedName>
    <definedName name="BEx3JYK2N7X59TPJSKYZ77ENY8SS" localSheetId="33" hidden="1">#REF!</definedName>
    <definedName name="BEx3JYK2N7X59TPJSKYZ77ENY8SS" localSheetId="23" hidden="1">#REF!</definedName>
    <definedName name="BEx3JYK2N7X59TPJSKYZ77ENY8SS" localSheetId="17" hidden="1">#REF!</definedName>
    <definedName name="BEx3JYK2N7X59TPJSKYZ77ENY8SS" localSheetId="18" hidden="1">#REF!</definedName>
    <definedName name="BEx3JYK2N7X59TPJSKYZ77ENY8SS" localSheetId="11" hidden="1">#REF!</definedName>
    <definedName name="BEx3JYK2N7X59TPJSKYZ77ENY8SS" localSheetId="25" hidden="1">#REF!</definedName>
    <definedName name="BEx3JYK2N7X59TPJSKYZ77ENY8SS" localSheetId="26" hidden="1">#REF!</definedName>
    <definedName name="BEx3JYK2N7X59TPJSKYZ77ENY8SS" localSheetId="27" hidden="1">#REF!</definedName>
    <definedName name="BEx3JYK2N7X59TPJSKYZ77ENY8SS" localSheetId="0" hidden="1">#REF!</definedName>
    <definedName name="BEx3JYK2N7X59TPJSKYZ77ENY8SS" localSheetId="1" hidden="1">#REF!</definedName>
    <definedName name="BEx3JYK2N7X59TPJSKYZ77ENY8SS" hidden="1">#REF!</definedName>
    <definedName name="BEx3K13PSDK50JLCLD0GX8L4TWAH" localSheetId="32" hidden="1">#REF!</definedName>
    <definedName name="BEx3K13PSDK50JLCLD0GX8L4TWAH" localSheetId="33" hidden="1">#REF!</definedName>
    <definedName name="BEx3K13PSDK50JLCLD0GX8L4TWAH" localSheetId="23" hidden="1">#REF!</definedName>
    <definedName name="BEx3K13PSDK50JLCLD0GX8L4TWAH" localSheetId="17" hidden="1">#REF!</definedName>
    <definedName name="BEx3K13PSDK50JLCLD0GX8L4TWAH" localSheetId="18" hidden="1">#REF!</definedName>
    <definedName name="BEx3K13PSDK50JLCLD0GX8L4TWAH" localSheetId="11" hidden="1">#REF!</definedName>
    <definedName name="BEx3K13PSDK50JLCLD0GX8L4TWAH" localSheetId="25" hidden="1">#REF!</definedName>
    <definedName name="BEx3K13PSDK50JLCLD0GX8L4TWAH" localSheetId="26" hidden="1">#REF!</definedName>
    <definedName name="BEx3K13PSDK50JLCLD0GX8L4TWAH" localSheetId="27" hidden="1">#REF!</definedName>
    <definedName name="BEx3K13PSDK50JLCLD0GX8L4TWAH" localSheetId="0" hidden="1">#REF!</definedName>
    <definedName name="BEx3K13PSDK50JLCLD0GX8L4TWAH" localSheetId="1" hidden="1">#REF!</definedName>
    <definedName name="BEx3K13PSDK50JLCLD0GX8L4TWAH" hidden="1">#REF!</definedName>
    <definedName name="BEx3K4EII7GU1CG0BN7UL15M6J8Z" localSheetId="32" hidden="1">#REF!</definedName>
    <definedName name="BEx3K4EII7GU1CG0BN7UL15M6J8Z" localSheetId="33" hidden="1">#REF!</definedName>
    <definedName name="BEx3K4EII7GU1CG0BN7UL15M6J8Z" localSheetId="23" hidden="1">#REF!</definedName>
    <definedName name="BEx3K4EII7GU1CG0BN7UL15M6J8Z" localSheetId="17" hidden="1">#REF!</definedName>
    <definedName name="BEx3K4EII7GU1CG0BN7UL15M6J8Z" localSheetId="18" hidden="1">#REF!</definedName>
    <definedName name="BEx3K4EII7GU1CG0BN7UL15M6J8Z" localSheetId="11" hidden="1">#REF!</definedName>
    <definedName name="BEx3K4EII7GU1CG0BN7UL15M6J8Z" localSheetId="25" hidden="1">#REF!</definedName>
    <definedName name="BEx3K4EII7GU1CG0BN7UL15M6J8Z" localSheetId="26" hidden="1">#REF!</definedName>
    <definedName name="BEx3K4EII7GU1CG0BN7UL15M6J8Z" localSheetId="27" hidden="1">#REF!</definedName>
    <definedName name="BEx3K4EII7GU1CG0BN7UL15M6J8Z" localSheetId="0" hidden="1">#REF!</definedName>
    <definedName name="BEx3K4EII7GU1CG0BN7UL15M6J8Z" localSheetId="1" hidden="1">#REF!</definedName>
    <definedName name="BEx3K4EII7GU1CG0BN7UL15M6J8Z" hidden="1">#REF!</definedName>
    <definedName name="BEx3K4ZXQUQ2KYZF74B84SO48XMW" localSheetId="32" hidden="1">#REF!</definedName>
    <definedName name="BEx3K4ZXQUQ2KYZF74B84SO48XMW" localSheetId="33" hidden="1">#REF!</definedName>
    <definedName name="BEx3K4ZXQUQ2KYZF74B84SO48XMW" localSheetId="23" hidden="1">#REF!</definedName>
    <definedName name="BEx3K4ZXQUQ2KYZF74B84SO48XMW" localSheetId="17" hidden="1">#REF!</definedName>
    <definedName name="BEx3K4ZXQUQ2KYZF74B84SO48XMW" localSheetId="18" hidden="1">#REF!</definedName>
    <definedName name="BEx3K4ZXQUQ2KYZF74B84SO48XMW" localSheetId="11" hidden="1">#REF!</definedName>
    <definedName name="BEx3K4ZXQUQ2KYZF74B84SO48XMW" localSheetId="25" hidden="1">#REF!</definedName>
    <definedName name="BEx3K4ZXQUQ2KYZF74B84SO48XMW" localSheetId="26" hidden="1">#REF!</definedName>
    <definedName name="BEx3K4ZXQUQ2KYZF74B84SO48XMW" localSheetId="27" hidden="1">#REF!</definedName>
    <definedName name="BEx3K4ZXQUQ2KYZF74B84SO48XMW" localSheetId="0" hidden="1">#REF!</definedName>
    <definedName name="BEx3K4ZXQUQ2KYZF74B84SO48XMW" localSheetId="1" hidden="1">#REF!</definedName>
    <definedName name="BEx3K4ZXQUQ2KYZF74B84SO48XMW" hidden="1">#REF!</definedName>
    <definedName name="BEx3KEFXUCVNVPH7KSEGAZYX13B5" localSheetId="32" hidden="1">#REF!</definedName>
    <definedName name="BEx3KEFXUCVNVPH7KSEGAZYX13B5" localSheetId="33" hidden="1">#REF!</definedName>
    <definedName name="BEx3KEFXUCVNVPH7KSEGAZYX13B5" localSheetId="23" hidden="1">#REF!</definedName>
    <definedName name="BEx3KEFXUCVNVPH7KSEGAZYX13B5" localSheetId="17" hidden="1">#REF!</definedName>
    <definedName name="BEx3KEFXUCVNVPH7KSEGAZYX13B5" localSheetId="18" hidden="1">#REF!</definedName>
    <definedName name="BEx3KEFXUCVNVPH7KSEGAZYX13B5" localSheetId="11" hidden="1">#REF!</definedName>
    <definedName name="BEx3KEFXUCVNVPH7KSEGAZYX13B5" localSheetId="25" hidden="1">#REF!</definedName>
    <definedName name="BEx3KEFXUCVNVPH7KSEGAZYX13B5" localSheetId="26" hidden="1">#REF!</definedName>
    <definedName name="BEx3KEFXUCVNVPH7KSEGAZYX13B5" localSheetId="27" hidden="1">#REF!</definedName>
    <definedName name="BEx3KEFXUCVNVPH7KSEGAZYX13B5" localSheetId="0" hidden="1">#REF!</definedName>
    <definedName name="BEx3KEFXUCVNVPH7KSEGAZYX13B5" localSheetId="1" hidden="1">#REF!</definedName>
    <definedName name="BEx3KEFXUCVNVPH7KSEGAZYX13B5" hidden="1">#REF!</definedName>
    <definedName name="BEx3KFXUAF6YXAA47B7Q6X9B3VGB" localSheetId="32" hidden="1">#REF!</definedName>
    <definedName name="BEx3KFXUAF6YXAA47B7Q6X9B3VGB" localSheetId="33" hidden="1">#REF!</definedName>
    <definedName name="BEx3KFXUAF6YXAA47B7Q6X9B3VGB" localSheetId="23" hidden="1">#REF!</definedName>
    <definedName name="BEx3KFXUAF6YXAA47B7Q6X9B3VGB" localSheetId="17" hidden="1">#REF!</definedName>
    <definedName name="BEx3KFXUAF6YXAA47B7Q6X9B3VGB" localSheetId="18" hidden="1">#REF!</definedName>
    <definedName name="BEx3KFXUAF6YXAA47B7Q6X9B3VGB" localSheetId="11" hidden="1">#REF!</definedName>
    <definedName name="BEx3KFXUAF6YXAA47B7Q6X9B3VGB" localSheetId="25" hidden="1">#REF!</definedName>
    <definedName name="BEx3KFXUAF6YXAA47B7Q6X9B3VGB" localSheetId="26" hidden="1">#REF!</definedName>
    <definedName name="BEx3KFXUAF6YXAA47B7Q6X9B3VGB" localSheetId="27" hidden="1">#REF!</definedName>
    <definedName name="BEx3KFXUAF6YXAA47B7Q6X9B3VGB" localSheetId="0" hidden="1">#REF!</definedName>
    <definedName name="BEx3KFXUAF6YXAA47B7Q6X9B3VGB" localSheetId="1" hidden="1">#REF!</definedName>
    <definedName name="BEx3KFXUAF6YXAA47B7Q6X9B3VGB" hidden="1">#REF!</definedName>
    <definedName name="BEx3KIXQYOGMPK4WJJAVBRX4NR28" localSheetId="32" hidden="1">#REF!</definedName>
    <definedName name="BEx3KIXQYOGMPK4WJJAVBRX4NR28" localSheetId="33" hidden="1">#REF!</definedName>
    <definedName name="BEx3KIXQYOGMPK4WJJAVBRX4NR28" localSheetId="23" hidden="1">#REF!</definedName>
    <definedName name="BEx3KIXQYOGMPK4WJJAVBRX4NR28" localSheetId="17" hidden="1">#REF!</definedName>
    <definedName name="BEx3KIXQYOGMPK4WJJAVBRX4NR28" localSheetId="18" hidden="1">#REF!</definedName>
    <definedName name="BEx3KIXQYOGMPK4WJJAVBRX4NR28" localSheetId="11" hidden="1">#REF!</definedName>
    <definedName name="BEx3KIXQYOGMPK4WJJAVBRX4NR28" localSheetId="25" hidden="1">#REF!</definedName>
    <definedName name="BEx3KIXQYOGMPK4WJJAVBRX4NR28" localSheetId="26" hidden="1">#REF!</definedName>
    <definedName name="BEx3KIXQYOGMPK4WJJAVBRX4NR28" localSheetId="27" hidden="1">#REF!</definedName>
    <definedName name="BEx3KIXQYOGMPK4WJJAVBRX4NR28" localSheetId="0" hidden="1">#REF!</definedName>
    <definedName name="BEx3KIXQYOGMPK4WJJAVBRX4NR28" localSheetId="1" hidden="1">#REF!</definedName>
    <definedName name="BEx3KIXQYOGMPK4WJJAVBRX4NR28" hidden="1">#REF!</definedName>
    <definedName name="BEx3KJOMVOSFZVJUL3GKCNP6DQDS" localSheetId="32" hidden="1">#REF!</definedName>
    <definedName name="BEx3KJOMVOSFZVJUL3GKCNP6DQDS" localSheetId="33" hidden="1">#REF!</definedName>
    <definedName name="BEx3KJOMVOSFZVJUL3GKCNP6DQDS" localSheetId="23" hidden="1">#REF!</definedName>
    <definedName name="BEx3KJOMVOSFZVJUL3GKCNP6DQDS" localSheetId="17" hidden="1">#REF!</definedName>
    <definedName name="BEx3KJOMVOSFZVJUL3GKCNP6DQDS" localSheetId="18" hidden="1">#REF!</definedName>
    <definedName name="BEx3KJOMVOSFZVJUL3GKCNP6DQDS" localSheetId="11" hidden="1">#REF!</definedName>
    <definedName name="BEx3KJOMVOSFZVJUL3GKCNP6DQDS" localSheetId="25" hidden="1">#REF!</definedName>
    <definedName name="BEx3KJOMVOSFZVJUL3GKCNP6DQDS" localSheetId="26" hidden="1">#REF!</definedName>
    <definedName name="BEx3KJOMVOSFZVJUL3GKCNP6DQDS" localSheetId="27" hidden="1">#REF!</definedName>
    <definedName name="BEx3KJOMVOSFZVJUL3GKCNP6DQDS" localSheetId="0" hidden="1">#REF!</definedName>
    <definedName name="BEx3KJOMVOSFZVJUL3GKCNP6DQDS" localSheetId="1" hidden="1">#REF!</definedName>
    <definedName name="BEx3KJOMVOSFZVJUL3GKCNP6DQDS" hidden="1">#REF!</definedName>
    <definedName name="BEx3KP2VRBMORK0QEAZUYCXL3DHJ" localSheetId="32" hidden="1">#REF!</definedName>
    <definedName name="BEx3KP2VRBMORK0QEAZUYCXL3DHJ" localSheetId="33" hidden="1">#REF!</definedName>
    <definedName name="BEx3KP2VRBMORK0QEAZUYCXL3DHJ" localSheetId="23" hidden="1">#REF!</definedName>
    <definedName name="BEx3KP2VRBMORK0QEAZUYCXL3DHJ" localSheetId="17" hidden="1">#REF!</definedName>
    <definedName name="BEx3KP2VRBMORK0QEAZUYCXL3DHJ" localSheetId="18" hidden="1">#REF!</definedName>
    <definedName name="BEx3KP2VRBMORK0QEAZUYCXL3DHJ" localSheetId="11" hidden="1">#REF!</definedName>
    <definedName name="BEx3KP2VRBMORK0QEAZUYCXL3DHJ" localSheetId="25" hidden="1">#REF!</definedName>
    <definedName name="BEx3KP2VRBMORK0QEAZUYCXL3DHJ" localSheetId="26" hidden="1">#REF!</definedName>
    <definedName name="BEx3KP2VRBMORK0QEAZUYCXL3DHJ" localSheetId="27" hidden="1">#REF!</definedName>
    <definedName name="BEx3KP2VRBMORK0QEAZUYCXL3DHJ" localSheetId="0" hidden="1">#REF!</definedName>
    <definedName name="BEx3KP2VRBMORK0QEAZUYCXL3DHJ" localSheetId="1" hidden="1">#REF!</definedName>
    <definedName name="BEx3KP2VRBMORK0QEAZUYCXL3DHJ" hidden="1">#REF!</definedName>
    <definedName name="BEx3L4IN3LI4C26SITKTGAH27CDU" localSheetId="32" hidden="1">#REF!</definedName>
    <definedName name="BEx3L4IN3LI4C26SITKTGAH27CDU" localSheetId="33" hidden="1">#REF!</definedName>
    <definedName name="BEx3L4IN3LI4C26SITKTGAH27CDU" localSheetId="23" hidden="1">#REF!</definedName>
    <definedName name="BEx3L4IN3LI4C26SITKTGAH27CDU" localSheetId="17" hidden="1">#REF!</definedName>
    <definedName name="BEx3L4IN3LI4C26SITKTGAH27CDU" localSheetId="18" hidden="1">#REF!</definedName>
    <definedName name="BEx3L4IN3LI4C26SITKTGAH27CDU" localSheetId="11" hidden="1">#REF!</definedName>
    <definedName name="BEx3L4IN3LI4C26SITKTGAH27CDU" localSheetId="25" hidden="1">#REF!</definedName>
    <definedName name="BEx3L4IN3LI4C26SITKTGAH27CDU" localSheetId="26" hidden="1">#REF!</definedName>
    <definedName name="BEx3L4IN3LI4C26SITKTGAH27CDU" localSheetId="27" hidden="1">#REF!</definedName>
    <definedName name="BEx3L4IN3LI4C26SITKTGAH27CDU" localSheetId="0" hidden="1">#REF!</definedName>
    <definedName name="BEx3L4IN3LI4C26SITKTGAH27CDU" localSheetId="1" hidden="1">#REF!</definedName>
    <definedName name="BEx3L4IN3LI4C26SITKTGAH27CDU" hidden="1">#REF!</definedName>
    <definedName name="BEx3L4YQ0J7ZU0M5QM6YIPCEYC9K" localSheetId="32" hidden="1">#REF!</definedName>
    <definedName name="BEx3L4YQ0J7ZU0M5QM6YIPCEYC9K" localSheetId="33" hidden="1">#REF!</definedName>
    <definedName name="BEx3L4YQ0J7ZU0M5QM6YIPCEYC9K" localSheetId="23" hidden="1">#REF!</definedName>
    <definedName name="BEx3L4YQ0J7ZU0M5QM6YIPCEYC9K" localSheetId="17" hidden="1">#REF!</definedName>
    <definedName name="BEx3L4YQ0J7ZU0M5QM6YIPCEYC9K" localSheetId="18" hidden="1">#REF!</definedName>
    <definedName name="BEx3L4YQ0J7ZU0M5QM6YIPCEYC9K" localSheetId="11" hidden="1">#REF!</definedName>
    <definedName name="BEx3L4YQ0J7ZU0M5QM6YIPCEYC9K" localSheetId="25" hidden="1">#REF!</definedName>
    <definedName name="BEx3L4YQ0J7ZU0M5QM6YIPCEYC9K" localSheetId="26" hidden="1">#REF!</definedName>
    <definedName name="BEx3L4YQ0J7ZU0M5QM6YIPCEYC9K" localSheetId="27" hidden="1">#REF!</definedName>
    <definedName name="BEx3L4YQ0J7ZU0M5QM6YIPCEYC9K" localSheetId="0" hidden="1">#REF!</definedName>
    <definedName name="BEx3L4YQ0J7ZU0M5QM6YIPCEYC9K" localSheetId="1" hidden="1">#REF!</definedName>
    <definedName name="BEx3L4YQ0J7ZU0M5QM6YIPCEYC9K" hidden="1">#REF!</definedName>
    <definedName name="BEx3L60DJOR7NQN42G7YSAODP1EX" localSheetId="32" hidden="1">#REF!</definedName>
    <definedName name="BEx3L60DJOR7NQN42G7YSAODP1EX" localSheetId="33" hidden="1">#REF!</definedName>
    <definedName name="BEx3L60DJOR7NQN42G7YSAODP1EX" localSheetId="23" hidden="1">#REF!</definedName>
    <definedName name="BEx3L60DJOR7NQN42G7YSAODP1EX" localSheetId="17" hidden="1">#REF!</definedName>
    <definedName name="BEx3L60DJOR7NQN42G7YSAODP1EX" localSheetId="18" hidden="1">#REF!</definedName>
    <definedName name="BEx3L60DJOR7NQN42G7YSAODP1EX" localSheetId="11" hidden="1">#REF!</definedName>
    <definedName name="BEx3L60DJOR7NQN42G7YSAODP1EX" localSheetId="25" hidden="1">#REF!</definedName>
    <definedName name="BEx3L60DJOR7NQN42G7YSAODP1EX" localSheetId="26" hidden="1">#REF!</definedName>
    <definedName name="BEx3L60DJOR7NQN42G7YSAODP1EX" localSheetId="27" hidden="1">#REF!</definedName>
    <definedName name="BEx3L60DJOR7NQN42G7YSAODP1EX" localSheetId="0" hidden="1">#REF!</definedName>
    <definedName name="BEx3L60DJOR7NQN42G7YSAODP1EX" localSheetId="1" hidden="1">#REF!</definedName>
    <definedName name="BEx3L60DJOR7NQN42G7YSAODP1EX" hidden="1">#REF!</definedName>
    <definedName name="BEx3L7D0PI38HWZ7VADU16C9E33D" localSheetId="32" hidden="1">#REF!</definedName>
    <definedName name="BEx3L7D0PI38HWZ7VADU16C9E33D" localSheetId="33" hidden="1">#REF!</definedName>
    <definedName name="BEx3L7D0PI38HWZ7VADU16C9E33D" localSheetId="23" hidden="1">#REF!</definedName>
    <definedName name="BEx3L7D0PI38HWZ7VADU16C9E33D" localSheetId="17" hidden="1">#REF!</definedName>
    <definedName name="BEx3L7D0PI38HWZ7VADU16C9E33D" localSheetId="18" hidden="1">#REF!</definedName>
    <definedName name="BEx3L7D0PI38HWZ7VADU16C9E33D" localSheetId="11" hidden="1">#REF!</definedName>
    <definedName name="BEx3L7D0PI38HWZ7VADU16C9E33D" localSheetId="25" hidden="1">#REF!</definedName>
    <definedName name="BEx3L7D0PI38HWZ7VADU16C9E33D" localSheetId="26" hidden="1">#REF!</definedName>
    <definedName name="BEx3L7D0PI38HWZ7VADU16C9E33D" localSheetId="27" hidden="1">#REF!</definedName>
    <definedName name="BEx3L7D0PI38HWZ7VADU16C9E33D" localSheetId="0" hidden="1">#REF!</definedName>
    <definedName name="BEx3L7D0PI38HWZ7VADU16C9E33D" localSheetId="1" hidden="1">#REF!</definedName>
    <definedName name="BEx3L7D0PI38HWZ7VADU16C9E33D" hidden="1">#REF!</definedName>
    <definedName name="BEx3LANPY1HT49TAH98H4B9RC1D4" localSheetId="32" hidden="1">#REF!</definedName>
    <definedName name="BEx3LANPY1HT49TAH98H4B9RC1D4" localSheetId="33" hidden="1">#REF!</definedName>
    <definedName name="BEx3LANPY1HT49TAH98H4B9RC1D4" localSheetId="23" hidden="1">#REF!</definedName>
    <definedName name="BEx3LANPY1HT49TAH98H4B9RC1D4" localSheetId="17" hidden="1">#REF!</definedName>
    <definedName name="BEx3LANPY1HT49TAH98H4B9RC1D4" localSheetId="18" hidden="1">#REF!</definedName>
    <definedName name="BEx3LANPY1HT49TAH98H4B9RC1D4" localSheetId="11" hidden="1">#REF!</definedName>
    <definedName name="BEx3LANPY1HT49TAH98H4B9RC1D4" localSheetId="25" hidden="1">#REF!</definedName>
    <definedName name="BEx3LANPY1HT49TAH98H4B9RC1D4" localSheetId="26" hidden="1">#REF!</definedName>
    <definedName name="BEx3LANPY1HT49TAH98H4B9RC1D4" localSheetId="27" hidden="1">#REF!</definedName>
    <definedName name="BEx3LANPY1HT49TAH98H4B9RC1D4" localSheetId="0" hidden="1">#REF!</definedName>
    <definedName name="BEx3LANPY1HT49TAH98H4B9RC1D4" localSheetId="1" hidden="1">#REF!</definedName>
    <definedName name="BEx3LANPY1HT49TAH98H4B9RC1D4" hidden="1">#REF!</definedName>
    <definedName name="BEx3LM1PR4Y7KINKMTMKR984GX8Q" localSheetId="32" hidden="1">#REF!</definedName>
    <definedName name="BEx3LM1PR4Y7KINKMTMKR984GX8Q" localSheetId="33" hidden="1">#REF!</definedName>
    <definedName name="BEx3LM1PR4Y7KINKMTMKR984GX8Q" localSheetId="23" hidden="1">#REF!</definedName>
    <definedName name="BEx3LM1PR4Y7KINKMTMKR984GX8Q" localSheetId="17" hidden="1">#REF!</definedName>
    <definedName name="BEx3LM1PR4Y7KINKMTMKR984GX8Q" localSheetId="18" hidden="1">#REF!</definedName>
    <definedName name="BEx3LM1PR4Y7KINKMTMKR984GX8Q" localSheetId="11" hidden="1">#REF!</definedName>
    <definedName name="BEx3LM1PR4Y7KINKMTMKR984GX8Q" localSheetId="25" hidden="1">#REF!</definedName>
    <definedName name="BEx3LM1PR4Y7KINKMTMKR984GX8Q" localSheetId="26" hidden="1">#REF!</definedName>
    <definedName name="BEx3LM1PR4Y7KINKMTMKR984GX8Q" localSheetId="27" hidden="1">#REF!</definedName>
    <definedName name="BEx3LM1PR4Y7KINKMTMKR984GX8Q" localSheetId="0" hidden="1">#REF!</definedName>
    <definedName name="BEx3LM1PR4Y7KINKMTMKR984GX8Q" localSheetId="1" hidden="1">#REF!</definedName>
    <definedName name="BEx3LM1PR4Y7KINKMTMKR984GX8Q" hidden="1">#REF!</definedName>
    <definedName name="BEx3LM1PWWC9WH0R5TX5K06V559U" localSheetId="32" hidden="1">#REF!</definedName>
    <definedName name="BEx3LM1PWWC9WH0R5TX5K06V559U" localSheetId="33" hidden="1">#REF!</definedName>
    <definedName name="BEx3LM1PWWC9WH0R5TX5K06V559U" localSheetId="23" hidden="1">#REF!</definedName>
    <definedName name="BEx3LM1PWWC9WH0R5TX5K06V559U" localSheetId="17" hidden="1">#REF!</definedName>
    <definedName name="BEx3LM1PWWC9WH0R5TX5K06V559U" localSheetId="18" hidden="1">#REF!</definedName>
    <definedName name="BEx3LM1PWWC9WH0R5TX5K06V559U" localSheetId="11" hidden="1">#REF!</definedName>
    <definedName name="BEx3LM1PWWC9WH0R5TX5K06V559U" localSheetId="25" hidden="1">#REF!</definedName>
    <definedName name="BEx3LM1PWWC9WH0R5TX5K06V559U" localSheetId="26" hidden="1">#REF!</definedName>
    <definedName name="BEx3LM1PWWC9WH0R5TX5K06V559U" localSheetId="27" hidden="1">#REF!</definedName>
    <definedName name="BEx3LM1PWWC9WH0R5TX5K06V559U" localSheetId="0" hidden="1">#REF!</definedName>
    <definedName name="BEx3LM1PWWC9WH0R5TX5K06V559U" localSheetId="1" hidden="1">#REF!</definedName>
    <definedName name="BEx3LM1PWWC9WH0R5TX5K06V559U" hidden="1">#REF!</definedName>
    <definedName name="BEx3LPCEZ1C0XEKNCM3YT09JWCUO" localSheetId="32" hidden="1">#REF!</definedName>
    <definedName name="BEx3LPCEZ1C0XEKNCM3YT09JWCUO" localSheetId="33" hidden="1">#REF!</definedName>
    <definedName name="BEx3LPCEZ1C0XEKNCM3YT09JWCUO" localSheetId="23" hidden="1">#REF!</definedName>
    <definedName name="BEx3LPCEZ1C0XEKNCM3YT09JWCUO" localSheetId="17" hidden="1">#REF!</definedName>
    <definedName name="BEx3LPCEZ1C0XEKNCM3YT09JWCUO" localSheetId="18" hidden="1">#REF!</definedName>
    <definedName name="BEx3LPCEZ1C0XEKNCM3YT09JWCUO" localSheetId="11" hidden="1">#REF!</definedName>
    <definedName name="BEx3LPCEZ1C0XEKNCM3YT09JWCUO" localSheetId="25" hidden="1">#REF!</definedName>
    <definedName name="BEx3LPCEZ1C0XEKNCM3YT09JWCUO" localSheetId="26" hidden="1">#REF!</definedName>
    <definedName name="BEx3LPCEZ1C0XEKNCM3YT09JWCUO" localSheetId="27" hidden="1">#REF!</definedName>
    <definedName name="BEx3LPCEZ1C0XEKNCM3YT09JWCUO" localSheetId="0" hidden="1">#REF!</definedName>
    <definedName name="BEx3LPCEZ1C0XEKNCM3YT09JWCUO" localSheetId="1" hidden="1">#REF!</definedName>
    <definedName name="BEx3LPCEZ1C0XEKNCM3YT09JWCUO" hidden="1">#REF!</definedName>
    <definedName name="BEx3LSXW33WR1ECIMRYUPFBJXGGH" localSheetId="32" hidden="1">#REF!</definedName>
    <definedName name="BEx3LSXW33WR1ECIMRYUPFBJXGGH" localSheetId="33" hidden="1">#REF!</definedName>
    <definedName name="BEx3LSXW33WR1ECIMRYUPFBJXGGH" localSheetId="23" hidden="1">#REF!</definedName>
    <definedName name="BEx3LSXW33WR1ECIMRYUPFBJXGGH" localSheetId="17" hidden="1">#REF!</definedName>
    <definedName name="BEx3LSXW33WR1ECIMRYUPFBJXGGH" localSheetId="18" hidden="1">#REF!</definedName>
    <definedName name="BEx3LSXW33WR1ECIMRYUPFBJXGGH" localSheetId="11" hidden="1">#REF!</definedName>
    <definedName name="BEx3LSXW33WR1ECIMRYUPFBJXGGH" localSheetId="25" hidden="1">#REF!</definedName>
    <definedName name="BEx3LSXW33WR1ECIMRYUPFBJXGGH" localSheetId="26" hidden="1">#REF!</definedName>
    <definedName name="BEx3LSXW33WR1ECIMRYUPFBJXGGH" localSheetId="27" hidden="1">#REF!</definedName>
    <definedName name="BEx3LSXW33WR1ECIMRYUPFBJXGGH" localSheetId="0" hidden="1">#REF!</definedName>
    <definedName name="BEx3LSXW33WR1ECIMRYUPFBJXGGH" localSheetId="1" hidden="1">#REF!</definedName>
    <definedName name="BEx3LSXW33WR1ECIMRYUPFBJXGGH" hidden="1">#REF!</definedName>
    <definedName name="BEx3M1MR1K1NQD03H74BFWOK4MWQ" localSheetId="32" hidden="1">#REF!</definedName>
    <definedName name="BEx3M1MR1K1NQD03H74BFWOK4MWQ" localSheetId="33" hidden="1">#REF!</definedName>
    <definedName name="BEx3M1MR1K1NQD03H74BFWOK4MWQ" localSheetId="23" hidden="1">#REF!</definedName>
    <definedName name="BEx3M1MR1K1NQD03H74BFWOK4MWQ" localSheetId="17" hidden="1">#REF!</definedName>
    <definedName name="BEx3M1MR1K1NQD03H74BFWOK4MWQ" localSheetId="18" hidden="1">#REF!</definedName>
    <definedName name="BEx3M1MR1K1NQD03H74BFWOK4MWQ" localSheetId="11" hidden="1">#REF!</definedName>
    <definedName name="BEx3M1MR1K1NQD03H74BFWOK4MWQ" localSheetId="25" hidden="1">#REF!</definedName>
    <definedName name="BEx3M1MR1K1NQD03H74BFWOK4MWQ" localSheetId="26" hidden="1">#REF!</definedName>
    <definedName name="BEx3M1MR1K1NQD03H74BFWOK4MWQ" localSheetId="27" hidden="1">#REF!</definedName>
    <definedName name="BEx3M1MR1K1NQD03H74BFWOK4MWQ" localSheetId="0" hidden="1">#REF!</definedName>
    <definedName name="BEx3M1MR1K1NQD03H74BFWOK4MWQ" localSheetId="1" hidden="1">#REF!</definedName>
    <definedName name="BEx3M1MR1K1NQD03H74BFWOK4MWQ" hidden="1">#REF!</definedName>
    <definedName name="BEx3M4H77MYUKOOD31H9F80NMVK8" localSheetId="32" hidden="1">#REF!</definedName>
    <definedName name="BEx3M4H77MYUKOOD31H9F80NMVK8" localSheetId="33" hidden="1">#REF!</definedName>
    <definedName name="BEx3M4H77MYUKOOD31H9F80NMVK8" localSheetId="23" hidden="1">#REF!</definedName>
    <definedName name="BEx3M4H77MYUKOOD31H9F80NMVK8" localSheetId="17" hidden="1">#REF!</definedName>
    <definedName name="BEx3M4H77MYUKOOD31H9F80NMVK8" localSheetId="18" hidden="1">#REF!</definedName>
    <definedName name="BEx3M4H77MYUKOOD31H9F80NMVK8" localSheetId="11" hidden="1">#REF!</definedName>
    <definedName name="BEx3M4H77MYUKOOD31H9F80NMVK8" localSheetId="25" hidden="1">#REF!</definedName>
    <definedName name="BEx3M4H77MYUKOOD31H9F80NMVK8" localSheetId="26" hidden="1">#REF!</definedName>
    <definedName name="BEx3M4H77MYUKOOD31H9F80NMVK8" localSheetId="27" hidden="1">#REF!</definedName>
    <definedName name="BEx3M4H77MYUKOOD31H9F80NMVK8" localSheetId="0" hidden="1">#REF!</definedName>
    <definedName name="BEx3M4H77MYUKOOD31H9F80NMVK8" localSheetId="1" hidden="1">#REF!</definedName>
    <definedName name="BEx3M4H77MYUKOOD31H9F80NMVK8" hidden="1">#REF!</definedName>
    <definedName name="BEx3M9VFX329PZWYC4DMZ6P3W9R2" localSheetId="32" hidden="1">#REF!</definedName>
    <definedName name="BEx3M9VFX329PZWYC4DMZ6P3W9R2" localSheetId="33" hidden="1">#REF!</definedName>
    <definedName name="BEx3M9VFX329PZWYC4DMZ6P3W9R2" localSheetId="23" hidden="1">#REF!</definedName>
    <definedName name="BEx3M9VFX329PZWYC4DMZ6P3W9R2" localSheetId="17" hidden="1">#REF!</definedName>
    <definedName name="BEx3M9VFX329PZWYC4DMZ6P3W9R2" localSheetId="18" hidden="1">#REF!</definedName>
    <definedName name="BEx3M9VFX329PZWYC4DMZ6P3W9R2" localSheetId="11" hidden="1">#REF!</definedName>
    <definedName name="BEx3M9VFX329PZWYC4DMZ6P3W9R2" localSheetId="25" hidden="1">#REF!</definedName>
    <definedName name="BEx3M9VFX329PZWYC4DMZ6P3W9R2" localSheetId="26" hidden="1">#REF!</definedName>
    <definedName name="BEx3M9VFX329PZWYC4DMZ6P3W9R2" localSheetId="27" hidden="1">#REF!</definedName>
    <definedName name="BEx3M9VFX329PZWYC4DMZ6P3W9R2" localSheetId="0" hidden="1">#REF!</definedName>
    <definedName name="BEx3M9VFX329PZWYC4DMZ6P3W9R2" localSheetId="1" hidden="1">#REF!</definedName>
    <definedName name="BEx3M9VFX329PZWYC4DMZ6P3W9R2" hidden="1">#REF!</definedName>
    <definedName name="BEx3MCQ0VEBV0CZXDS505L38EQ8N" localSheetId="32" hidden="1">#REF!</definedName>
    <definedName name="BEx3MCQ0VEBV0CZXDS505L38EQ8N" localSheetId="33" hidden="1">#REF!</definedName>
    <definedName name="BEx3MCQ0VEBV0CZXDS505L38EQ8N" localSheetId="23" hidden="1">#REF!</definedName>
    <definedName name="BEx3MCQ0VEBV0CZXDS505L38EQ8N" localSheetId="17" hidden="1">#REF!</definedName>
    <definedName name="BEx3MCQ0VEBV0CZXDS505L38EQ8N" localSheetId="18" hidden="1">#REF!</definedName>
    <definedName name="BEx3MCQ0VEBV0CZXDS505L38EQ8N" localSheetId="11" hidden="1">#REF!</definedName>
    <definedName name="BEx3MCQ0VEBV0CZXDS505L38EQ8N" localSheetId="25" hidden="1">#REF!</definedName>
    <definedName name="BEx3MCQ0VEBV0CZXDS505L38EQ8N" localSheetId="26" hidden="1">#REF!</definedName>
    <definedName name="BEx3MCQ0VEBV0CZXDS505L38EQ8N" localSheetId="27" hidden="1">#REF!</definedName>
    <definedName name="BEx3MCQ0VEBV0CZXDS505L38EQ8N" localSheetId="0" hidden="1">#REF!</definedName>
    <definedName name="BEx3MCQ0VEBV0CZXDS505L38EQ8N" localSheetId="1" hidden="1">#REF!</definedName>
    <definedName name="BEx3MCQ0VEBV0CZXDS505L38EQ8N" hidden="1">#REF!</definedName>
    <definedName name="BEx3MEYV5LQY0BAL7V3CFAFVOM3T" localSheetId="32" hidden="1">#REF!</definedName>
    <definedName name="BEx3MEYV5LQY0BAL7V3CFAFVOM3T" localSheetId="33" hidden="1">#REF!</definedName>
    <definedName name="BEx3MEYV5LQY0BAL7V3CFAFVOM3T" localSheetId="23" hidden="1">#REF!</definedName>
    <definedName name="BEx3MEYV5LQY0BAL7V3CFAFVOM3T" localSheetId="17" hidden="1">#REF!</definedName>
    <definedName name="BEx3MEYV5LQY0BAL7V3CFAFVOM3T" localSheetId="18" hidden="1">#REF!</definedName>
    <definedName name="BEx3MEYV5LQY0BAL7V3CFAFVOM3T" localSheetId="11" hidden="1">#REF!</definedName>
    <definedName name="BEx3MEYV5LQY0BAL7V3CFAFVOM3T" localSheetId="25" hidden="1">#REF!</definedName>
    <definedName name="BEx3MEYV5LQY0BAL7V3CFAFVOM3T" localSheetId="26" hidden="1">#REF!</definedName>
    <definedName name="BEx3MEYV5LQY0BAL7V3CFAFVOM3T" localSheetId="27" hidden="1">#REF!</definedName>
    <definedName name="BEx3MEYV5LQY0BAL7V3CFAFVOM3T" localSheetId="0" hidden="1">#REF!</definedName>
    <definedName name="BEx3MEYV5LQY0BAL7V3CFAFVOM3T" localSheetId="1" hidden="1">#REF!</definedName>
    <definedName name="BEx3MEYV5LQY0BAL7V3CFAFVOM3T" hidden="1">#REF!</definedName>
    <definedName name="BEx3MF9LX8G8DXGARRYNTDH542WG" localSheetId="32" hidden="1">#REF!</definedName>
    <definedName name="BEx3MF9LX8G8DXGARRYNTDH542WG" localSheetId="33" hidden="1">#REF!</definedName>
    <definedName name="BEx3MF9LX8G8DXGARRYNTDH542WG" localSheetId="23" hidden="1">#REF!</definedName>
    <definedName name="BEx3MF9LX8G8DXGARRYNTDH542WG" localSheetId="17" hidden="1">#REF!</definedName>
    <definedName name="BEx3MF9LX8G8DXGARRYNTDH542WG" localSheetId="18" hidden="1">#REF!</definedName>
    <definedName name="BEx3MF9LX8G8DXGARRYNTDH542WG" localSheetId="11" hidden="1">#REF!</definedName>
    <definedName name="BEx3MF9LX8G8DXGARRYNTDH542WG" localSheetId="25" hidden="1">#REF!</definedName>
    <definedName name="BEx3MF9LX8G8DXGARRYNTDH542WG" localSheetId="26" hidden="1">#REF!</definedName>
    <definedName name="BEx3MF9LX8G8DXGARRYNTDH542WG" localSheetId="27" hidden="1">#REF!</definedName>
    <definedName name="BEx3MF9LX8G8DXGARRYNTDH542WG" localSheetId="0" hidden="1">#REF!</definedName>
    <definedName name="BEx3MF9LX8G8DXGARRYNTDH542WG" localSheetId="1" hidden="1">#REF!</definedName>
    <definedName name="BEx3MF9LX8G8DXGARRYNTDH542WG" hidden="1">#REF!</definedName>
    <definedName name="BEx3MREOFWJQEYMCMBL7ZE06NBN6" localSheetId="32" hidden="1">#REF!</definedName>
    <definedName name="BEx3MREOFWJQEYMCMBL7ZE06NBN6" localSheetId="33" hidden="1">#REF!</definedName>
    <definedName name="BEx3MREOFWJQEYMCMBL7ZE06NBN6" localSheetId="23" hidden="1">#REF!</definedName>
    <definedName name="BEx3MREOFWJQEYMCMBL7ZE06NBN6" localSheetId="17" hidden="1">#REF!</definedName>
    <definedName name="BEx3MREOFWJQEYMCMBL7ZE06NBN6" localSheetId="18" hidden="1">#REF!</definedName>
    <definedName name="BEx3MREOFWJQEYMCMBL7ZE06NBN6" localSheetId="11" hidden="1">#REF!</definedName>
    <definedName name="BEx3MREOFWJQEYMCMBL7ZE06NBN6" localSheetId="25" hidden="1">#REF!</definedName>
    <definedName name="BEx3MREOFWJQEYMCMBL7ZE06NBN6" localSheetId="26" hidden="1">#REF!</definedName>
    <definedName name="BEx3MREOFWJQEYMCMBL7ZE06NBN6" localSheetId="27" hidden="1">#REF!</definedName>
    <definedName name="BEx3MREOFWJQEYMCMBL7ZE06NBN6" localSheetId="0" hidden="1">#REF!</definedName>
    <definedName name="BEx3MREOFWJQEYMCMBL7ZE06NBN6" localSheetId="1" hidden="1">#REF!</definedName>
    <definedName name="BEx3MREOFWJQEYMCMBL7ZE06NBN6" hidden="1">#REF!</definedName>
    <definedName name="BEx3MSGD8I6KBFD4XFWYGH3DKUK3" localSheetId="32" hidden="1">#REF!</definedName>
    <definedName name="BEx3MSGD8I6KBFD4XFWYGH3DKUK3" localSheetId="33" hidden="1">#REF!</definedName>
    <definedName name="BEx3MSGD8I6KBFD4XFWYGH3DKUK3" localSheetId="23" hidden="1">#REF!</definedName>
    <definedName name="BEx3MSGD8I6KBFD4XFWYGH3DKUK3" localSheetId="17" hidden="1">#REF!</definedName>
    <definedName name="BEx3MSGD8I6KBFD4XFWYGH3DKUK3" localSheetId="18" hidden="1">#REF!</definedName>
    <definedName name="BEx3MSGD8I6KBFD4XFWYGH3DKUK3" localSheetId="11" hidden="1">#REF!</definedName>
    <definedName name="BEx3MSGD8I6KBFD4XFWYGH3DKUK3" localSheetId="25" hidden="1">#REF!</definedName>
    <definedName name="BEx3MSGD8I6KBFD4XFWYGH3DKUK3" localSheetId="26" hidden="1">#REF!</definedName>
    <definedName name="BEx3MSGD8I6KBFD4XFWYGH3DKUK3" localSheetId="27" hidden="1">#REF!</definedName>
    <definedName name="BEx3MSGD8I6KBFD4XFWYGH3DKUK3" localSheetId="0" hidden="1">#REF!</definedName>
    <definedName name="BEx3MSGD8I6KBFD4XFWYGH3DKUK3" localSheetId="1" hidden="1">#REF!</definedName>
    <definedName name="BEx3MSGD8I6KBFD4XFWYGH3DKUK3" hidden="1">#REF!</definedName>
    <definedName name="BEx3NDQFYEWZAUGWFMGT2R7E7RBT" localSheetId="32" hidden="1">#REF!</definedName>
    <definedName name="BEx3NDQFYEWZAUGWFMGT2R7E7RBT" localSheetId="33" hidden="1">#REF!</definedName>
    <definedName name="BEx3NDQFYEWZAUGWFMGT2R7E7RBT" localSheetId="23" hidden="1">#REF!</definedName>
    <definedName name="BEx3NDQFYEWZAUGWFMGT2R7E7RBT" localSheetId="17" hidden="1">#REF!</definedName>
    <definedName name="BEx3NDQFYEWZAUGWFMGT2R7E7RBT" localSheetId="18" hidden="1">#REF!</definedName>
    <definedName name="BEx3NDQFYEWZAUGWFMGT2R7E7RBT" localSheetId="11" hidden="1">#REF!</definedName>
    <definedName name="BEx3NDQFYEWZAUGWFMGT2R7E7RBT" localSheetId="25" hidden="1">#REF!</definedName>
    <definedName name="BEx3NDQFYEWZAUGWFMGT2R7E7RBT" localSheetId="26" hidden="1">#REF!</definedName>
    <definedName name="BEx3NDQFYEWZAUGWFMGT2R7E7RBT" localSheetId="27" hidden="1">#REF!</definedName>
    <definedName name="BEx3NDQFYEWZAUGWFMGT2R7E7RBT" localSheetId="0" hidden="1">#REF!</definedName>
    <definedName name="BEx3NDQFYEWZAUGWFMGT2R7E7RBT" localSheetId="1" hidden="1">#REF!</definedName>
    <definedName name="BEx3NDQFYEWZAUGWFMGT2R7E7RBT" hidden="1">#REF!</definedName>
    <definedName name="BEx3NGQBX2HEDKOCDX0TX1TGBB3P" localSheetId="32" hidden="1">#REF!</definedName>
    <definedName name="BEx3NGQBX2HEDKOCDX0TX1TGBB3P" localSheetId="33" hidden="1">#REF!</definedName>
    <definedName name="BEx3NGQBX2HEDKOCDX0TX1TGBB3P" localSheetId="23" hidden="1">#REF!</definedName>
    <definedName name="BEx3NGQBX2HEDKOCDX0TX1TGBB3P" localSheetId="17" hidden="1">#REF!</definedName>
    <definedName name="BEx3NGQBX2HEDKOCDX0TX1TGBB3P" localSheetId="18" hidden="1">#REF!</definedName>
    <definedName name="BEx3NGQBX2HEDKOCDX0TX1TGBB3P" localSheetId="11" hidden="1">#REF!</definedName>
    <definedName name="BEx3NGQBX2HEDKOCDX0TX1TGBB3P" localSheetId="25" hidden="1">#REF!</definedName>
    <definedName name="BEx3NGQBX2HEDKOCDX0TX1TGBB3P" localSheetId="26" hidden="1">#REF!</definedName>
    <definedName name="BEx3NGQBX2HEDKOCDX0TX1TGBB3P" localSheetId="27" hidden="1">#REF!</definedName>
    <definedName name="BEx3NGQBX2HEDKOCDX0TX1TGBB3P" localSheetId="0" hidden="1">#REF!</definedName>
    <definedName name="BEx3NGQBX2HEDKOCDX0TX1TGBB3P" localSheetId="1" hidden="1">#REF!</definedName>
    <definedName name="BEx3NGQBX2HEDKOCDX0TX1TGBB3P" hidden="1">#REF!</definedName>
    <definedName name="BEx3NLIZ7PHF2XE59ECZ3MD04ZG1" localSheetId="32" hidden="1">#REF!</definedName>
    <definedName name="BEx3NLIZ7PHF2XE59ECZ3MD04ZG1" localSheetId="33" hidden="1">#REF!</definedName>
    <definedName name="BEx3NLIZ7PHF2XE59ECZ3MD04ZG1" localSheetId="23" hidden="1">#REF!</definedName>
    <definedName name="BEx3NLIZ7PHF2XE59ECZ3MD04ZG1" localSheetId="17" hidden="1">#REF!</definedName>
    <definedName name="BEx3NLIZ7PHF2XE59ECZ3MD04ZG1" localSheetId="18" hidden="1">#REF!</definedName>
    <definedName name="BEx3NLIZ7PHF2XE59ECZ3MD04ZG1" localSheetId="11" hidden="1">#REF!</definedName>
    <definedName name="BEx3NLIZ7PHF2XE59ECZ3MD04ZG1" localSheetId="25" hidden="1">#REF!</definedName>
    <definedName name="BEx3NLIZ7PHF2XE59ECZ3MD04ZG1" localSheetId="26" hidden="1">#REF!</definedName>
    <definedName name="BEx3NLIZ7PHF2XE59ECZ3MD04ZG1" localSheetId="27" hidden="1">#REF!</definedName>
    <definedName name="BEx3NLIZ7PHF2XE59ECZ3MD04ZG1" localSheetId="0" hidden="1">#REF!</definedName>
    <definedName name="BEx3NLIZ7PHF2XE59ECZ3MD04ZG1" localSheetId="1" hidden="1">#REF!</definedName>
    <definedName name="BEx3NLIZ7PHF2XE59ECZ3MD04ZG1" hidden="1">#REF!</definedName>
    <definedName name="BEx3NMQ4BVC94728AUM7CCX7UHTU" localSheetId="32" hidden="1">#REF!</definedName>
    <definedName name="BEx3NMQ4BVC94728AUM7CCX7UHTU" localSheetId="33" hidden="1">#REF!</definedName>
    <definedName name="BEx3NMQ4BVC94728AUM7CCX7UHTU" localSheetId="23" hidden="1">#REF!</definedName>
    <definedName name="BEx3NMQ4BVC94728AUM7CCX7UHTU" localSheetId="17" hidden="1">#REF!</definedName>
    <definedName name="BEx3NMQ4BVC94728AUM7CCX7UHTU" localSheetId="18" hidden="1">#REF!</definedName>
    <definedName name="BEx3NMQ4BVC94728AUM7CCX7UHTU" localSheetId="11" hidden="1">#REF!</definedName>
    <definedName name="BEx3NMQ4BVC94728AUM7CCX7UHTU" localSheetId="25" hidden="1">#REF!</definedName>
    <definedName name="BEx3NMQ4BVC94728AUM7CCX7UHTU" localSheetId="26" hidden="1">#REF!</definedName>
    <definedName name="BEx3NMQ4BVC94728AUM7CCX7UHTU" localSheetId="27" hidden="1">#REF!</definedName>
    <definedName name="BEx3NMQ4BVC94728AUM7CCX7UHTU" localSheetId="0" hidden="1">#REF!</definedName>
    <definedName name="BEx3NMQ4BVC94728AUM7CCX7UHTU" localSheetId="1" hidden="1">#REF!</definedName>
    <definedName name="BEx3NMQ4BVC94728AUM7CCX7UHTU" hidden="1">#REF!</definedName>
    <definedName name="BEx3NR2I4OUFP3Z2QZEDU2PIFIDI" localSheetId="32" hidden="1">#REF!</definedName>
    <definedName name="BEx3NR2I4OUFP3Z2QZEDU2PIFIDI" localSheetId="33" hidden="1">#REF!</definedName>
    <definedName name="BEx3NR2I4OUFP3Z2QZEDU2PIFIDI" localSheetId="23" hidden="1">#REF!</definedName>
    <definedName name="BEx3NR2I4OUFP3Z2QZEDU2PIFIDI" localSheetId="17" hidden="1">#REF!</definedName>
    <definedName name="BEx3NR2I4OUFP3Z2QZEDU2PIFIDI" localSheetId="18" hidden="1">#REF!</definedName>
    <definedName name="BEx3NR2I4OUFP3Z2QZEDU2PIFIDI" localSheetId="11" hidden="1">#REF!</definedName>
    <definedName name="BEx3NR2I4OUFP3Z2QZEDU2PIFIDI" localSheetId="25" hidden="1">#REF!</definedName>
    <definedName name="BEx3NR2I4OUFP3Z2QZEDU2PIFIDI" localSheetId="26" hidden="1">#REF!</definedName>
    <definedName name="BEx3NR2I4OUFP3Z2QZEDU2PIFIDI" localSheetId="27" hidden="1">#REF!</definedName>
    <definedName name="BEx3NR2I4OUFP3Z2QZEDU2PIFIDI" localSheetId="0" hidden="1">#REF!</definedName>
    <definedName name="BEx3NR2I4OUFP3Z2QZEDU2PIFIDI" localSheetId="1" hidden="1">#REF!</definedName>
    <definedName name="BEx3NR2I4OUFP3Z2QZEDU2PIFIDI" hidden="1">#REF!</definedName>
    <definedName name="BEx3O19B8FTTAPVT5DZXQGQXWFR8" localSheetId="32" hidden="1">#REF!</definedName>
    <definedName name="BEx3O19B8FTTAPVT5DZXQGQXWFR8" localSheetId="33" hidden="1">#REF!</definedName>
    <definedName name="BEx3O19B8FTTAPVT5DZXQGQXWFR8" localSheetId="23" hidden="1">#REF!</definedName>
    <definedName name="BEx3O19B8FTTAPVT5DZXQGQXWFR8" localSheetId="17" hidden="1">#REF!</definedName>
    <definedName name="BEx3O19B8FTTAPVT5DZXQGQXWFR8" localSheetId="18" hidden="1">#REF!</definedName>
    <definedName name="BEx3O19B8FTTAPVT5DZXQGQXWFR8" localSheetId="11" hidden="1">#REF!</definedName>
    <definedName name="BEx3O19B8FTTAPVT5DZXQGQXWFR8" localSheetId="25" hidden="1">#REF!</definedName>
    <definedName name="BEx3O19B8FTTAPVT5DZXQGQXWFR8" localSheetId="26" hidden="1">#REF!</definedName>
    <definedName name="BEx3O19B8FTTAPVT5DZXQGQXWFR8" localSheetId="27" hidden="1">#REF!</definedName>
    <definedName name="BEx3O19B8FTTAPVT5DZXQGQXWFR8" localSheetId="0" hidden="1">#REF!</definedName>
    <definedName name="BEx3O19B8FTTAPVT5DZXQGQXWFR8" localSheetId="1" hidden="1">#REF!</definedName>
    <definedName name="BEx3O19B8FTTAPVT5DZXQGQXWFR8" hidden="1">#REF!</definedName>
    <definedName name="BEx3O85IKWARA6NCJOLRBRJFMEWW" localSheetId="32" hidden="1">[47]ZZCOOM_M03_Q004!#REF!</definedName>
    <definedName name="BEx3O85IKWARA6NCJOLRBRJFMEWW" localSheetId="33" hidden="1">[47]ZZCOOM_M03_Q004!#REF!</definedName>
    <definedName name="BEx3O85IKWARA6NCJOLRBRJFMEWW" localSheetId="23" hidden="1">[47]ZZCOOM_M03_Q004!#REF!</definedName>
    <definedName name="BEx3O85IKWARA6NCJOLRBRJFMEWW" localSheetId="17" hidden="1">#REF!</definedName>
    <definedName name="BEx3O85IKWARA6NCJOLRBRJFMEWW" localSheetId="18" hidden="1">#REF!</definedName>
    <definedName name="BEx3O85IKWARA6NCJOLRBRJFMEWW" localSheetId="11" hidden="1">[47]ZZCOOM_M03_Q004!#REF!</definedName>
    <definedName name="BEx3O85IKWARA6NCJOLRBRJFMEWW" localSheetId="2" hidden="1">[47]ZZCOOM_M03_Q004!#REF!</definedName>
    <definedName name="BEx3O85IKWARA6NCJOLRBRJFMEWW" localSheetId="25" hidden="1">[47]ZZCOOM_M03_Q004!#REF!</definedName>
    <definedName name="BEx3O85IKWARA6NCJOLRBRJFMEWW" localSheetId="26" hidden="1">[47]ZZCOOM_M03_Q004!#REF!</definedName>
    <definedName name="BEx3O85IKWARA6NCJOLRBRJFMEWW" localSheetId="27" hidden="1">[47]ZZCOOM_M03_Q004!#REF!</definedName>
    <definedName name="BEx3O85IKWARA6NCJOLRBRJFMEWW" localSheetId="0" hidden="1">[47]ZZCOOM_M03_Q004!#REF!</definedName>
    <definedName name="BEx3O85IKWARA6NCJOLRBRJFMEWW" localSheetId="1" hidden="1">[47]ZZCOOM_M03_Q004!#REF!</definedName>
    <definedName name="BEx3O85IKWARA6NCJOLRBRJFMEWW" hidden="1">[47]ZZCOOM_M03_Q004!#REF!</definedName>
    <definedName name="BEx3OJZSCGFRW7SVGBFI0X9DNVMM" localSheetId="32" hidden="1">#REF!</definedName>
    <definedName name="BEx3OJZSCGFRW7SVGBFI0X9DNVMM" localSheetId="33" hidden="1">#REF!</definedName>
    <definedName name="BEx3OJZSCGFRW7SVGBFI0X9DNVMM" localSheetId="23" hidden="1">#REF!</definedName>
    <definedName name="BEx3OJZSCGFRW7SVGBFI0X9DNVMM" localSheetId="17" hidden="1">#REF!</definedName>
    <definedName name="BEx3OJZSCGFRW7SVGBFI0X9DNVMM" localSheetId="18" hidden="1">#REF!</definedName>
    <definedName name="BEx3OJZSCGFRW7SVGBFI0X9DNVMM" localSheetId="11" hidden="1">#REF!</definedName>
    <definedName name="BEx3OJZSCGFRW7SVGBFI0X9DNVMM" localSheetId="2" hidden="1">#REF!</definedName>
    <definedName name="BEx3OJZSCGFRW7SVGBFI0X9DNVMM" localSheetId="25" hidden="1">#REF!</definedName>
    <definedName name="BEx3OJZSCGFRW7SVGBFI0X9DNVMM" localSheetId="26" hidden="1">#REF!</definedName>
    <definedName name="BEx3OJZSCGFRW7SVGBFI0X9DNVMM" localSheetId="27" hidden="1">#REF!</definedName>
    <definedName name="BEx3OJZSCGFRW7SVGBFI0X9DNVMM" localSheetId="0" hidden="1">#REF!</definedName>
    <definedName name="BEx3OJZSCGFRW7SVGBFI0X9DNVMM" localSheetId="1" hidden="1">#REF!</definedName>
    <definedName name="BEx3OJZSCGFRW7SVGBFI0X9DNVMM" hidden="1">#REF!</definedName>
    <definedName name="BEx3ORSBUXAF21MKEY90YJV9AY9A" localSheetId="32" hidden="1">#REF!</definedName>
    <definedName name="BEx3ORSBUXAF21MKEY90YJV9AY9A" localSheetId="33" hidden="1">#REF!</definedName>
    <definedName name="BEx3ORSBUXAF21MKEY90YJV9AY9A" localSheetId="23" hidden="1">#REF!</definedName>
    <definedName name="BEx3ORSBUXAF21MKEY90YJV9AY9A" localSheetId="17" hidden="1">#REF!</definedName>
    <definedName name="BEx3ORSBUXAF21MKEY90YJV9AY9A" localSheetId="18" hidden="1">#REF!</definedName>
    <definedName name="BEx3ORSBUXAF21MKEY90YJV9AY9A" localSheetId="11" hidden="1">#REF!</definedName>
    <definedName name="BEx3ORSBUXAF21MKEY90YJV9AY9A" localSheetId="25" hidden="1">#REF!</definedName>
    <definedName name="BEx3ORSBUXAF21MKEY90YJV9AY9A" localSheetId="26" hidden="1">#REF!</definedName>
    <definedName name="BEx3ORSBUXAF21MKEY90YJV9AY9A" localSheetId="27" hidden="1">#REF!</definedName>
    <definedName name="BEx3ORSBUXAF21MKEY90YJV9AY9A" localSheetId="0" hidden="1">#REF!</definedName>
    <definedName name="BEx3ORSBUXAF21MKEY90YJV9AY9A" localSheetId="1" hidden="1">#REF!</definedName>
    <definedName name="BEx3ORSBUXAF21MKEY90YJV9AY9A" hidden="1">#REF!</definedName>
    <definedName name="BEx3OUS0N576NJN078Y1BWUWQK6B" localSheetId="32" hidden="1">#REF!</definedName>
    <definedName name="BEx3OUS0N576NJN078Y1BWUWQK6B" localSheetId="33" hidden="1">#REF!</definedName>
    <definedName name="BEx3OUS0N576NJN078Y1BWUWQK6B" localSheetId="23" hidden="1">#REF!</definedName>
    <definedName name="BEx3OUS0N576NJN078Y1BWUWQK6B" localSheetId="17" hidden="1">#REF!</definedName>
    <definedName name="BEx3OUS0N576NJN078Y1BWUWQK6B" localSheetId="18" hidden="1">#REF!</definedName>
    <definedName name="BEx3OUS0N576NJN078Y1BWUWQK6B" localSheetId="11" hidden="1">#REF!</definedName>
    <definedName name="BEx3OUS0N576NJN078Y1BWUWQK6B" localSheetId="25" hidden="1">#REF!</definedName>
    <definedName name="BEx3OUS0N576NJN078Y1BWUWQK6B" localSheetId="26" hidden="1">#REF!</definedName>
    <definedName name="BEx3OUS0N576NJN078Y1BWUWQK6B" localSheetId="27" hidden="1">#REF!</definedName>
    <definedName name="BEx3OUS0N576NJN078Y1BWUWQK6B" localSheetId="0" hidden="1">#REF!</definedName>
    <definedName name="BEx3OUS0N576NJN078Y1BWUWQK6B" localSheetId="1" hidden="1">#REF!</definedName>
    <definedName name="BEx3OUS0N576NJN078Y1BWUWQK6B" hidden="1">#REF!</definedName>
    <definedName name="BEx3OV8BH6PYNZT7C246LOAU9SVX" localSheetId="32" hidden="1">#REF!</definedName>
    <definedName name="BEx3OV8BH6PYNZT7C246LOAU9SVX" localSheetId="33" hidden="1">#REF!</definedName>
    <definedName name="BEx3OV8BH6PYNZT7C246LOAU9SVX" localSheetId="23" hidden="1">#REF!</definedName>
    <definedName name="BEx3OV8BH6PYNZT7C246LOAU9SVX" localSheetId="17" hidden="1">#REF!</definedName>
    <definedName name="BEx3OV8BH6PYNZT7C246LOAU9SVX" localSheetId="18" hidden="1">#REF!</definedName>
    <definedName name="BEx3OV8BH6PYNZT7C246LOAU9SVX" localSheetId="11" hidden="1">#REF!</definedName>
    <definedName name="BEx3OV8BH6PYNZT7C246LOAU9SVX" localSheetId="25" hidden="1">#REF!</definedName>
    <definedName name="BEx3OV8BH6PYNZT7C246LOAU9SVX" localSheetId="26" hidden="1">#REF!</definedName>
    <definedName name="BEx3OV8BH6PYNZT7C246LOAU9SVX" localSheetId="27" hidden="1">#REF!</definedName>
    <definedName name="BEx3OV8BH6PYNZT7C246LOAU9SVX" localSheetId="0" hidden="1">#REF!</definedName>
    <definedName name="BEx3OV8BH6PYNZT7C246LOAU9SVX" localSheetId="1" hidden="1">#REF!</definedName>
    <definedName name="BEx3OV8BH6PYNZT7C246LOAU9SVX" hidden="1">#REF!</definedName>
    <definedName name="BEx3OXRYJZUEY6E72UJU0PHLMYAR" localSheetId="32" hidden="1">#REF!</definedName>
    <definedName name="BEx3OXRYJZUEY6E72UJU0PHLMYAR" localSheetId="33" hidden="1">#REF!</definedName>
    <definedName name="BEx3OXRYJZUEY6E72UJU0PHLMYAR" localSheetId="23" hidden="1">#REF!</definedName>
    <definedName name="BEx3OXRYJZUEY6E72UJU0PHLMYAR" localSheetId="17" hidden="1">#REF!</definedName>
    <definedName name="BEx3OXRYJZUEY6E72UJU0PHLMYAR" localSheetId="18" hidden="1">#REF!</definedName>
    <definedName name="BEx3OXRYJZUEY6E72UJU0PHLMYAR" localSheetId="11" hidden="1">#REF!</definedName>
    <definedName name="BEx3OXRYJZUEY6E72UJU0PHLMYAR" localSheetId="25" hidden="1">#REF!</definedName>
    <definedName name="BEx3OXRYJZUEY6E72UJU0PHLMYAR" localSheetId="26" hidden="1">#REF!</definedName>
    <definedName name="BEx3OXRYJZUEY6E72UJU0PHLMYAR" localSheetId="27" hidden="1">#REF!</definedName>
    <definedName name="BEx3OXRYJZUEY6E72UJU0PHLMYAR" localSheetId="0" hidden="1">#REF!</definedName>
    <definedName name="BEx3OXRYJZUEY6E72UJU0PHLMYAR" localSheetId="1" hidden="1">#REF!</definedName>
    <definedName name="BEx3OXRYJZUEY6E72UJU0PHLMYAR" hidden="1">#REF!</definedName>
    <definedName name="BEx3P3RP5PYI4BJVYGNU1V7KT5EH" localSheetId="32" hidden="1">#REF!</definedName>
    <definedName name="BEx3P3RP5PYI4BJVYGNU1V7KT5EH" localSheetId="33" hidden="1">#REF!</definedName>
    <definedName name="BEx3P3RP5PYI4BJVYGNU1V7KT5EH" localSheetId="23" hidden="1">#REF!</definedName>
    <definedName name="BEx3P3RP5PYI4BJVYGNU1V7KT5EH" localSheetId="17" hidden="1">#REF!</definedName>
    <definedName name="BEx3P3RP5PYI4BJVYGNU1V7KT5EH" localSheetId="18" hidden="1">#REF!</definedName>
    <definedName name="BEx3P3RP5PYI4BJVYGNU1V7KT5EH" localSheetId="11" hidden="1">#REF!</definedName>
    <definedName name="BEx3P3RP5PYI4BJVYGNU1V7KT5EH" localSheetId="25" hidden="1">#REF!</definedName>
    <definedName name="BEx3P3RP5PYI4BJVYGNU1V7KT5EH" localSheetId="26" hidden="1">#REF!</definedName>
    <definedName name="BEx3P3RP5PYI4BJVYGNU1V7KT5EH" localSheetId="27" hidden="1">#REF!</definedName>
    <definedName name="BEx3P3RP5PYI4BJVYGNU1V7KT5EH" localSheetId="0" hidden="1">#REF!</definedName>
    <definedName name="BEx3P3RP5PYI4BJVYGNU1V7KT5EH" localSheetId="1" hidden="1">#REF!</definedName>
    <definedName name="BEx3P3RP5PYI4BJVYGNU1V7KT5EH" hidden="1">#REF!</definedName>
    <definedName name="BEx3P59TTRSGQY888P5C1O7M2PQT" localSheetId="32" hidden="1">#REF!</definedName>
    <definedName name="BEx3P59TTRSGQY888P5C1O7M2PQT" localSheetId="33" hidden="1">#REF!</definedName>
    <definedName name="BEx3P59TTRSGQY888P5C1O7M2PQT" localSheetId="23" hidden="1">#REF!</definedName>
    <definedName name="BEx3P59TTRSGQY888P5C1O7M2PQT" localSheetId="17" hidden="1">#REF!</definedName>
    <definedName name="BEx3P59TTRSGQY888P5C1O7M2PQT" localSheetId="18" hidden="1">#REF!</definedName>
    <definedName name="BEx3P59TTRSGQY888P5C1O7M2PQT" localSheetId="11" hidden="1">#REF!</definedName>
    <definedName name="BEx3P59TTRSGQY888P5C1O7M2PQT" localSheetId="25" hidden="1">#REF!</definedName>
    <definedName name="BEx3P59TTRSGQY888P5C1O7M2PQT" localSheetId="26" hidden="1">#REF!</definedName>
    <definedName name="BEx3P59TTRSGQY888P5C1O7M2PQT" localSheetId="27" hidden="1">#REF!</definedName>
    <definedName name="BEx3P59TTRSGQY888P5C1O7M2PQT" localSheetId="0" hidden="1">#REF!</definedName>
    <definedName name="BEx3P59TTRSGQY888P5C1O7M2PQT" localSheetId="1" hidden="1">#REF!</definedName>
    <definedName name="BEx3P59TTRSGQY888P5C1O7M2PQT" hidden="1">#REF!</definedName>
    <definedName name="BEx3PDNRRNKD5GOUBUQFXAHIXLD9" localSheetId="32" hidden="1">#REF!</definedName>
    <definedName name="BEx3PDNRRNKD5GOUBUQFXAHIXLD9" localSheetId="33" hidden="1">#REF!</definedName>
    <definedName name="BEx3PDNRRNKD5GOUBUQFXAHIXLD9" localSheetId="23" hidden="1">#REF!</definedName>
    <definedName name="BEx3PDNRRNKD5GOUBUQFXAHIXLD9" localSheetId="17" hidden="1">#REF!</definedName>
    <definedName name="BEx3PDNRRNKD5GOUBUQFXAHIXLD9" localSheetId="18" hidden="1">#REF!</definedName>
    <definedName name="BEx3PDNRRNKD5GOUBUQFXAHIXLD9" localSheetId="11" hidden="1">#REF!</definedName>
    <definedName name="BEx3PDNRRNKD5GOUBUQFXAHIXLD9" localSheetId="25" hidden="1">#REF!</definedName>
    <definedName name="BEx3PDNRRNKD5GOUBUQFXAHIXLD9" localSheetId="26" hidden="1">#REF!</definedName>
    <definedName name="BEx3PDNRRNKD5GOUBUQFXAHIXLD9" localSheetId="27" hidden="1">#REF!</definedName>
    <definedName name="BEx3PDNRRNKD5GOUBUQFXAHIXLD9" localSheetId="0" hidden="1">#REF!</definedName>
    <definedName name="BEx3PDNRRNKD5GOUBUQFXAHIXLD9" localSheetId="1" hidden="1">#REF!</definedName>
    <definedName name="BEx3PDNRRNKD5GOUBUQFXAHIXLD9" hidden="1">#REF!</definedName>
    <definedName name="BEx3PDT8GNPWLLN02IH1XPV90XYK" localSheetId="32" hidden="1">#REF!</definedName>
    <definedName name="BEx3PDT8GNPWLLN02IH1XPV90XYK" localSheetId="33" hidden="1">#REF!</definedName>
    <definedName name="BEx3PDT8GNPWLLN02IH1XPV90XYK" localSheetId="23" hidden="1">#REF!</definedName>
    <definedName name="BEx3PDT8GNPWLLN02IH1XPV90XYK" localSheetId="17" hidden="1">#REF!</definedName>
    <definedName name="BEx3PDT8GNPWLLN02IH1XPV90XYK" localSheetId="18" hidden="1">#REF!</definedName>
    <definedName name="BEx3PDT8GNPWLLN02IH1XPV90XYK" localSheetId="11" hidden="1">#REF!</definedName>
    <definedName name="BEx3PDT8GNPWLLN02IH1XPV90XYK" localSheetId="25" hidden="1">#REF!</definedName>
    <definedName name="BEx3PDT8GNPWLLN02IH1XPV90XYK" localSheetId="26" hidden="1">#REF!</definedName>
    <definedName name="BEx3PDT8GNPWLLN02IH1XPV90XYK" localSheetId="27" hidden="1">#REF!</definedName>
    <definedName name="BEx3PDT8GNPWLLN02IH1XPV90XYK" localSheetId="0" hidden="1">#REF!</definedName>
    <definedName name="BEx3PDT8GNPWLLN02IH1XPV90XYK" localSheetId="1" hidden="1">#REF!</definedName>
    <definedName name="BEx3PDT8GNPWLLN02IH1XPV90XYK" hidden="1">#REF!</definedName>
    <definedName name="BEx3PKEMDW8KZEP11IL927C5O7I2" localSheetId="32" hidden="1">#REF!</definedName>
    <definedName name="BEx3PKEMDW8KZEP11IL927C5O7I2" localSheetId="33" hidden="1">#REF!</definedName>
    <definedName name="BEx3PKEMDW8KZEP11IL927C5O7I2" localSheetId="23" hidden="1">#REF!</definedName>
    <definedName name="BEx3PKEMDW8KZEP11IL927C5O7I2" localSheetId="17" hidden="1">#REF!</definedName>
    <definedName name="BEx3PKEMDW8KZEP11IL927C5O7I2" localSheetId="18" hidden="1">#REF!</definedName>
    <definedName name="BEx3PKEMDW8KZEP11IL927C5O7I2" localSheetId="11" hidden="1">#REF!</definedName>
    <definedName name="BEx3PKEMDW8KZEP11IL927C5O7I2" localSheetId="25" hidden="1">#REF!</definedName>
    <definedName name="BEx3PKEMDW8KZEP11IL927C5O7I2" localSheetId="26" hidden="1">#REF!</definedName>
    <definedName name="BEx3PKEMDW8KZEP11IL927C5O7I2" localSheetId="27" hidden="1">#REF!</definedName>
    <definedName name="BEx3PKEMDW8KZEP11IL927C5O7I2" localSheetId="0" hidden="1">#REF!</definedName>
    <definedName name="BEx3PKEMDW8KZEP11IL927C5O7I2" localSheetId="1" hidden="1">#REF!</definedName>
    <definedName name="BEx3PKEMDW8KZEP11IL927C5O7I2" hidden="1">#REF!</definedName>
    <definedName name="BEx3PKJZ1Z7L9S6KV8KXVS6B2FX4" localSheetId="32" hidden="1">#REF!</definedName>
    <definedName name="BEx3PKJZ1Z7L9S6KV8KXVS6B2FX4" localSheetId="33" hidden="1">#REF!</definedName>
    <definedName name="BEx3PKJZ1Z7L9S6KV8KXVS6B2FX4" localSheetId="23" hidden="1">#REF!</definedName>
    <definedName name="BEx3PKJZ1Z7L9S6KV8KXVS6B2FX4" localSheetId="17" hidden="1">#REF!</definedName>
    <definedName name="BEx3PKJZ1Z7L9S6KV8KXVS6B2FX4" localSheetId="18" hidden="1">#REF!</definedName>
    <definedName name="BEx3PKJZ1Z7L9S6KV8KXVS6B2FX4" localSheetId="11" hidden="1">#REF!</definedName>
    <definedName name="BEx3PKJZ1Z7L9S6KV8KXVS6B2FX4" localSheetId="25" hidden="1">#REF!</definedName>
    <definedName name="BEx3PKJZ1Z7L9S6KV8KXVS6B2FX4" localSheetId="26" hidden="1">#REF!</definedName>
    <definedName name="BEx3PKJZ1Z7L9S6KV8KXVS6B2FX4" localSheetId="27" hidden="1">#REF!</definedName>
    <definedName name="BEx3PKJZ1Z7L9S6KV8KXVS6B2FX4" localSheetId="0" hidden="1">#REF!</definedName>
    <definedName name="BEx3PKJZ1Z7L9S6KV8KXVS6B2FX4" localSheetId="1" hidden="1">#REF!</definedName>
    <definedName name="BEx3PKJZ1Z7L9S6KV8KXVS6B2FX4" hidden="1">#REF!</definedName>
    <definedName name="BEx3PMNG53Z5HY138H99QOMTX8W3" localSheetId="32" hidden="1">#REF!</definedName>
    <definedName name="BEx3PMNG53Z5HY138H99QOMTX8W3" localSheetId="33" hidden="1">#REF!</definedName>
    <definedName name="BEx3PMNG53Z5HY138H99QOMTX8W3" localSheetId="23" hidden="1">#REF!</definedName>
    <definedName name="BEx3PMNG53Z5HY138H99QOMTX8W3" localSheetId="17" hidden="1">#REF!</definedName>
    <definedName name="BEx3PMNG53Z5HY138H99QOMTX8W3" localSheetId="18" hidden="1">#REF!</definedName>
    <definedName name="BEx3PMNG53Z5HY138H99QOMTX8W3" localSheetId="11" hidden="1">#REF!</definedName>
    <definedName name="BEx3PMNG53Z5HY138H99QOMTX8W3" localSheetId="25" hidden="1">#REF!</definedName>
    <definedName name="BEx3PMNG53Z5HY138H99QOMTX8W3" localSheetId="26" hidden="1">#REF!</definedName>
    <definedName name="BEx3PMNG53Z5HY138H99QOMTX8W3" localSheetId="27" hidden="1">#REF!</definedName>
    <definedName name="BEx3PMNG53Z5HY138H99QOMTX8W3" localSheetId="0" hidden="1">#REF!</definedName>
    <definedName name="BEx3PMNG53Z5HY138H99QOMTX8W3" localSheetId="1" hidden="1">#REF!</definedName>
    <definedName name="BEx3PMNG53Z5HY138H99QOMTX8W3" hidden="1">#REF!</definedName>
    <definedName name="BEx3PP1RRSFZ8UC0JC9R91W6LNKW" localSheetId="32" hidden="1">#REF!</definedName>
    <definedName name="BEx3PP1RRSFZ8UC0JC9R91W6LNKW" localSheetId="33" hidden="1">#REF!</definedName>
    <definedName name="BEx3PP1RRSFZ8UC0JC9R91W6LNKW" localSheetId="23" hidden="1">#REF!</definedName>
    <definedName name="BEx3PP1RRSFZ8UC0JC9R91W6LNKW" localSheetId="17" hidden="1">#REF!</definedName>
    <definedName name="BEx3PP1RRSFZ8UC0JC9R91W6LNKW" localSheetId="18" hidden="1">#REF!</definedName>
    <definedName name="BEx3PP1RRSFZ8UC0JC9R91W6LNKW" localSheetId="11" hidden="1">#REF!</definedName>
    <definedName name="BEx3PP1RRSFZ8UC0JC9R91W6LNKW" localSheetId="25" hidden="1">#REF!</definedName>
    <definedName name="BEx3PP1RRSFZ8UC0JC9R91W6LNKW" localSheetId="26" hidden="1">#REF!</definedName>
    <definedName name="BEx3PP1RRSFZ8UC0JC9R91W6LNKW" localSheetId="27" hidden="1">#REF!</definedName>
    <definedName name="BEx3PP1RRSFZ8UC0JC9R91W6LNKW" localSheetId="0" hidden="1">#REF!</definedName>
    <definedName name="BEx3PP1RRSFZ8UC0JC9R91W6LNKW" localSheetId="1" hidden="1">#REF!</definedName>
    <definedName name="BEx3PP1RRSFZ8UC0JC9R91W6LNKW" hidden="1">#REF!</definedName>
    <definedName name="BEx3PRQW017D7T1X732WDV7L1KP8" localSheetId="32" hidden="1">#REF!</definedName>
    <definedName name="BEx3PRQW017D7T1X732WDV7L1KP8" localSheetId="33" hidden="1">#REF!</definedName>
    <definedName name="BEx3PRQW017D7T1X732WDV7L1KP8" localSheetId="23" hidden="1">#REF!</definedName>
    <definedName name="BEx3PRQW017D7T1X732WDV7L1KP8" localSheetId="17" hidden="1">#REF!</definedName>
    <definedName name="BEx3PRQW017D7T1X732WDV7L1KP8" localSheetId="18" hidden="1">#REF!</definedName>
    <definedName name="BEx3PRQW017D7T1X732WDV7L1KP8" localSheetId="11" hidden="1">#REF!</definedName>
    <definedName name="BEx3PRQW017D7T1X732WDV7L1KP8" localSheetId="25" hidden="1">#REF!</definedName>
    <definedName name="BEx3PRQW017D7T1X732WDV7L1KP8" localSheetId="26" hidden="1">#REF!</definedName>
    <definedName name="BEx3PRQW017D7T1X732WDV7L1KP8" localSheetId="27" hidden="1">#REF!</definedName>
    <definedName name="BEx3PRQW017D7T1X732WDV7L1KP8" localSheetId="0" hidden="1">#REF!</definedName>
    <definedName name="BEx3PRQW017D7T1X732WDV7L1KP8" localSheetId="1" hidden="1">#REF!</definedName>
    <definedName name="BEx3PRQW017D7T1X732WDV7L1KP8" hidden="1">#REF!</definedName>
    <definedName name="BEx3PVXYZC8WB9ZJE7OCKUXZ46EA" localSheetId="32" hidden="1">#REF!</definedName>
    <definedName name="BEx3PVXYZC8WB9ZJE7OCKUXZ46EA" localSheetId="33" hidden="1">#REF!</definedName>
    <definedName name="BEx3PVXYZC8WB9ZJE7OCKUXZ46EA" localSheetId="23" hidden="1">#REF!</definedName>
    <definedName name="BEx3PVXYZC8WB9ZJE7OCKUXZ46EA" localSheetId="17" hidden="1">#REF!</definedName>
    <definedName name="BEx3PVXYZC8WB9ZJE7OCKUXZ46EA" localSheetId="18" hidden="1">#REF!</definedName>
    <definedName name="BEx3PVXYZC8WB9ZJE7OCKUXZ46EA" localSheetId="11" hidden="1">#REF!</definedName>
    <definedName name="BEx3PVXYZC8WB9ZJE7OCKUXZ46EA" localSheetId="25" hidden="1">#REF!</definedName>
    <definedName name="BEx3PVXYZC8WB9ZJE7OCKUXZ46EA" localSheetId="26" hidden="1">#REF!</definedName>
    <definedName name="BEx3PVXYZC8WB9ZJE7OCKUXZ46EA" localSheetId="27" hidden="1">#REF!</definedName>
    <definedName name="BEx3PVXYZC8WB9ZJE7OCKUXZ46EA" localSheetId="0" hidden="1">#REF!</definedName>
    <definedName name="BEx3PVXYZC8WB9ZJE7OCKUXZ46EA" localSheetId="1" hidden="1">#REF!</definedName>
    <definedName name="BEx3PVXYZC8WB9ZJE7OCKUXZ46EA" hidden="1">#REF!</definedName>
    <definedName name="BEx3Q0VWPU5EQECK7MQ47TYJ3SWW" localSheetId="32" hidden="1">#REF!</definedName>
    <definedName name="BEx3Q0VWPU5EQECK7MQ47TYJ3SWW" localSheetId="33" hidden="1">#REF!</definedName>
    <definedName name="BEx3Q0VWPU5EQECK7MQ47TYJ3SWW" localSheetId="23" hidden="1">#REF!</definedName>
    <definedName name="BEx3Q0VWPU5EQECK7MQ47TYJ3SWW" localSheetId="17" hidden="1">#REF!</definedName>
    <definedName name="BEx3Q0VWPU5EQECK7MQ47TYJ3SWW" localSheetId="18" hidden="1">#REF!</definedName>
    <definedName name="BEx3Q0VWPU5EQECK7MQ47TYJ3SWW" localSheetId="11" hidden="1">#REF!</definedName>
    <definedName name="BEx3Q0VWPU5EQECK7MQ47TYJ3SWW" localSheetId="25" hidden="1">#REF!</definedName>
    <definedName name="BEx3Q0VWPU5EQECK7MQ47TYJ3SWW" localSheetId="26" hidden="1">#REF!</definedName>
    <definedName name="BEx3Q0VWPU5EQECK7MQ47TYJ3SWW" localSheetId="27" hidden="1">#REF!</definedName>
    <definedName name="BEx3Q0VWPU5EQECK7MQ47TYJ3SWW" localSheetId="0" hidden="1">#REF!</definedName>
    <definedName name="BEx3Q0VWPU5EQECK7MQ47TYJ3SWW" localSheetId="1" hidden="1">#REF!</definedName>
    <definedName name="BEx3Q0VWPU5EQECK7MQ47TYJ3SWW" hidden="1">#REF!</definedName>
    <definedName name="BEx3Q7BZ9PUXK2RLIOFSIS9AHU1B" localSheetId="32" hidden="1">#REF!</definedName>
    <definedName name="BEx3Q7BZ9PUXK2RLIOFSIS9AHU1B" localSheetId="33" hidden="1">#REF!</definedName>
    <definedName name="BEx3Q7BZ9PUXK2RLIOFSIS9AHU1B" localSheetId="23" hidden="1">#REF!</definedName>
    <definedName name="BEx3Q7BZ9PUXK2RLIOFSIS9AHU1B" localSheetId="17" hidden="1">#REF!</definedName>
    <definedName name="BEx3Q7BZ9PUXK2RLIOFSIS9AHU1B" localSheetId="18" hidden="1">#REF!</definedName>
    <definedName name="BEx3Q7BZ9PUXK2RLIOFSIS9AHU1B" localSheetId="11" hidden="1">#REF!</definedName>
    <definedName name="BEx3Q7BZ9PUXK2RLIOFSIS9AHU1B" localSheetId="25" hidden="1">#REF!</definedName>
    <definedName name="BEx3Q7BZ9PUXK2RLIOFSIS9AHU1B" localSheetId="26" hidden="1">#REF!</definedName>
    <definedName name="BEx3Q7BZ9PUXK2RLIOFSIS9AHU1B" localSheetId="27" hidden="1">#REF!</definedName>
    <definedName name="BEx3Q7BZ9PUXK2RLIOFSIS9AHU1B" localSheetId="0" hidden="1">#REF!</definedName>
    <definedName name="BEx3Q7BZ9PUXK2RLIOFSIS9AHU1B" localSheetId="1" hidden="1">#REF!</definedName>
    <definedName name="BEx3Q7BZ9PUXK2RLIOFSIS9AHU1B" hidden="1">#REF!</definedName>
    <definedName name="BEx3Q8J42S9VU6EAN2Y28MR6DF88" localSheetId="32" hidden="1">#REF!</definedName>
    <definedName name="BEx3Q8J42S9VU6EAN2Y28MR6DF88" localSheetId="33" hidden="1">#REF!</definedName>
    <definedName name="BEx3Q8J42S9VU6EAN2Y28MR6DF88" localSheetId="23" hidden="1">#REF!</definedName>
    <definedName name="BEx3Q8J42S9VU6EAN2Y28MR6DF88" localSheetId="17" hidden="1">#REF!</definedName>
    <definedName name="BEx3Q8J42S9VU6EAN2Y28MR6DF88" localSheetId="18" hidden="1">#REF!</definedName>
    <definedName name="BEx3Q8J42S9VU6EAN2Y28MR6DF88" localSheetId="11" hidden="1">#REF!</definedName>
    <definedName name="BEx3Q8J42S9VU6EAN2Y28MR6DF88" localSheetId="25" hidden="1">#REF!</definedName>
    <definedName name="BEx3Q8J42S9VU6EAN2Y28MR6DF88" localSheetId="26" hidden="1">#REF!</definedName>
    <definedName name="BEx3Q8J42S9VU6EAN2Y28MR6DF88" localSheetId="27" hidden="1">#REF!</definedName>
    <definedName name="BEx3Q8J42S9VU6EAN2Y28MR6DF88" localSheetId="0" hidden="1">#REF!</definedName>
    <definedName name="BEx3Q8J42S9VU6EAN2Y28MR6DF88" localSheetId="1" hidden="1">#REF!</definedName>
    <definedName name="BEx3Q8J42S9VU6EAN2Y28MR6DF88" hidden="1">#REF!</definedName>
    <definedName name="BEx3QCFD2TBUF95ZN83Q7JPV97FK" localSheetId="32" hidden="1">#REF!</definedName>
    <definedName name="BEx3QCFD2TBUF95ZN83Q7JPV97FK" localSheetId="33" hidden="1">#REF!</definedName>
    <definedName name="BEx3QCFD2TBUF95ZN83Q7JPV97FK" localSheetId="23" hidden="1">#REF!</definedName>
    <definedName name="BEx3QCFD2TBUF95ZN83Q7JPV97FK" localSheetId="17" hidden="1">#REF!</definedName>
    <definedName name="BEx3QCFD2TBUF95ZN83Q7JPV97FK" localSheetId="18" hidden="1">#REF!</definedName>
    <definedName name="BEx3QCFD2TBUF95ZN83Q7JPV97FK" localSheetId="11" hidden="1">#REF!</definedName>
    <definedName name="BEx3QCFD2TBUF95ZN83Q7JPV97FK" localSheetId="25" hidden="1">#REF!</definedName>
    <definedName name="BEx3QCFD2TBUF95ZN83Q7JPV97FK" localSheetId="26" hidden="1">#REF!</definedName>
    <definedName name="BEx3QCFD2TBUF95ZN83Q7JPV97FK" localSheetId="27" hidden="1">#REF!</definedName>
    <definedName name="BEx3QCFD2TBUF95ZN83Q7JPV97FK" localSheetId="0" hidden="1">#REF!</definedName>
    <definedName name="BEx3QCFD2TBUF95ZN83Q7JPV97FK" localSheetId="1" hidden="1">#REF!</definedName>
    <definedName name="BEx3QCFD2TBUF95ZN83Q7JPV97FK" hidden="1">#REF!</definedName>
    <definedName name="BEx3QEDFOYFY5NBTININ5W4RLD4Q" localSheetId="32" hidden="1">#REF!</definedName>
    <definedName name="BEx3QEDFOYFY5NBTININ5W4RLD4Q" localSheetId="33" hidden="1">#REF!</definedName>
    <definedName name="BEx3QEDFOYFY5NBTININ5W4RLD4Q" localSheetId="23" hidden="1">#REF!</definedName>
    <definedName name="BEx3QEDFOYFY5NBTININ5W4RLD4Q" localSheetId="17" hidden="1">#REF!</definedName>
    <definedName name="BEx3QEDFOYFY5NBTININ5W4RLD4Q" localSheetId="18" hidden="1">#REF!</definedName>
    <definedName name="BEx3QEDFOYFY5NBTININ5W4RLD4Q" localSheetId="11" hidden="1">#REF!</definedName>
    <definedName name="BEx3QEDFOYFY5NBTININ5W4RLD4Q" localSheetId="25" hidden="1">#REF!</definedName>
    <definedName name="BEx3QEDFOYFY5NBTININ5W4RLD4Q" localSheetId="26" hidden="1">#REF!</definedName>
    <definedName name="BEx3QEDFOYFY5NBTININ5W4RLD4Q" localSheetId="27" hidden="1">#REF!</definedName>
    <definedName name="BEx3QEDFOYFY5NBTININ5W4RLD4Q" localSheetId="0" hidden="1">#REF!</definedName>
    <definedName name="BEx3QEDFOYFY5NBTININ5W4RLD4Q" localSheetId="1" hidden="1">#REF!</definedName>
    <definedName name="BEx3QEDFOYFY5NBTININ5W4RLD4Q" hidden="1">#REF!</definedName>
    <definedName name="BEx3QIKJ3U962US1Q564NZDLU8LD" localSheetId="32" hidden="1">#REF!</definedName>
    <definedName name="BEx3QIKJ3U962US1Q564NZDLU8LD" localSheetId="33" hidden="1">#REF!</definedName>
    <definedName name="BEx3QIKJ3U962US1Q564NZDLU8LD" localSheetId="23" hidden="1">#REF!</definedName>
    <definedName name="BEx3QIKJ3U962US1Q564NZDLU8LD" localSheetId="17" hidden="1">#REF!</definedName>
    <definedName name="BEx3QIKJ3U962US1Q564NZDLU8LD" localSheetId="18" hidden="1">#REF!</definedName>
    <definedName name="BEx3QIKJ3U962US1Q564NZDLU8LD" localSheetId="11" hidden="1">#REF!</definedName>
    <definedName name="BEx3QIKJ3U962US1Q564NZDLU8LD" localSheetId="25" hidden="1">#REF!</definedName>
    <definedName name="BEx3QIKJ3U962US1Q564NZDLU8LD" localSheetId="26" hidden="1">#REF!</definedName>
    <definedName name="BEx3QIKJ3U962US1Q564NZDLU8LD" localSheetId="27" hidden="1">#REF!</definedName>
    <definedName name="BEx3QIKJ3U962US1Q564NZDLU8LD" localSheetId="0" hidden="1">#REF!</definedName>
    <definedName name="BEx3QIKJ3U962US1Q564NZDLU8LD" localSheetId="1" hidden="1">#REF!</definedName>
    <definedName name="BEx3QIKJ3U962US1Q564NZDLU8LD" hidden="1">#REF!</definedName>
    <definedName name="BEx3QLF3RHHBNUFLUWEROBZDF1U4" localSheetId="32" hidden="1">#REF!</definedName>
    <definedName name="BEx3QLF3RHHBNUFLUWEROBZDF1U4" localSheetId="33" hidden="1">#REF!</definedName>
    <definedName name="BEx3QLF3RHHBNUFLUWEROBZDF1U4" localSheetId="23" hidden="1">#REF!</definedName>
    <definedName name="BEx3QLF3RHHBNUFLUWEROBZDF1U4" localSheetId="17" hidden="1">#REF!</definedName>
    <definedName name="BEx3QLF3RHHBNUFLUWEROBZDF1U4" localSheetId="18" hidden="1">#REF!</definedName>
    <definedName name="BEx3QLF3RHHBNUFLUWEROBZDF1U4" localSheetId="11" hidden="1">#REF!</definedName>
    <definedName name="BEx3QLF3RHHBNUFLUWEROBZDF1U4" localSheetId="25" hidden="1">#REF!</definedName>
    <definedName name="BEx3QLF3RHHBNUFLUWEROBZDF1U4" localSheetId="26" hidden="1">#REF!</definedName>
    <definedName name="BEx3QLF3RHHBNUFLUWEROBZDF1U4" localSheetId="27" hidden="1">#REF!</definedName>
    <definedName name="BEx3QLF3RHHBNUFLUWEROBZDF1U4" localSheetId="0" hidden="1">#REF!</definedName>
    <definedName name="BEx3QLF3RHHBNUFLUWEROBZDF1U4" localSheetId="1" hidden="1">#REF!</definedName>
    <definedName name="BEx3QLF3RHHBNUFLUWEROBZDF1U4" hidden="1">#REF!</definedName>
    <definedName name="BEx3QR9D45DHW50VQ7Y3Q1AXPOB9" localSheetId="32" hidden="1">#REF!</definedName>
    <definedName name="BEx3QR9D45DHW50VQ7Y3Q1AXPOB9" localSheetId="33" hidden="1">#REF!</definedName>
    <definedName name="BEx3QR9D45DHW50VQ7Y3Q1AXPOB9" localSheetId="23" hidden="1">#REF!</definedName>
    <definedName name="BEx3QR9D45DHW50VQ7Y3Q1AXPOB9" localSheetId="17" hidden="1">#REF!</definedName>
    <definedName name="BEx3QR9D45DHW50VQ7Y3Q1AXPOB9" localSheetId="18" hidden="1">#REF!</definedName>
    <definedName name="BEx3QR9D45DHW50VQ7Y3Q1AXPOB9" localSheetId="11" hidden="1">#REF!</definedName>
    <definedName name="BEx3QR9D45DHW50VQ7Y3Q1AXPOB9" localSheetId="25" hidden="1">#REF!</definedName>
    <definedName name="BEx3QR9D45DHW50VQ7Y3Q1AXPOB9" localSheetId="26" hidden="1">#REF!</definedName>
    <definedName name="BEx3QR9D45DHW50VQ7Y3Q1AXPOB9" localSheetId="27" hidden="1">#REF!</definedName>
    <definedName name="BEx3QR9D45DHW50VQ7Y3Q1AXPOB9" localSheetId="0" hidden="1">#REF!</definedName>
    <definedName name="BEx3QR9D45DHW50VQ7Y3Q1AXPOB9" localSheetId="1" hidden="1">#REF!</definedName>
    <definedName name="BEx3QR9D45DHW50VQ7Y3Q1AXPOB9" hidden="1">#REF!</definedName>
    <definedName name="BEx3QSWT2S5KWG6U2V9711IYDQBM" localSheetId="32" hidden="1">#REF!</definedName>
    <definedName name="BEx3QSWT2S5KWG6U2V9711IYDQBM" localSheetId="33" hidden="1">#REF!</definedName>
    <definedName name="BEx3QSWT2S5KWG6U2V9711IYDQBM" localSheetId="23" hidden="1">#REF!</definedName>
    <definedName name="BEx3QSWT2S5KWG6U2V9711IYDQBM" localSheetId="17" hidden="1">#REF!</definedName>
    <definedName name="BEx3QSWT2S5KWG6U2V9711IYDQBM" localSheetId="18" hidden="1">#REF!</definedName>
    <definedName name="BEx3QSWT2S5KWG6U2V9711IYDQBM" localSheetId="11" hidden="1">#REF!</definedName>
    <definedName name="BEx3QSWT2S5KWG6U2V9711IYDQBM" localSheetId="25" hidden="1">#REF!</definedName>
    <definedName name="BEx3QSWT2S5KWG6U2V9711IYDQBM" localSheetId="26" hidden="1">#REF!</definedName>
    <definedName name="BEx3QSWT2S5KWG6U2V9711IYDQBM" localSheetId="27" hidden="1">#REF!</definedName>
    <definedName name="BEx3QSWT2S5KWG6U2V9711IYDQBM" localSheetId="0" hidden="1">#REF!</definedName>
    <definedName name="BEx3QSWT2S5KWG6U2V9711IYDQBM" localSheetId="1" hidden="1">#REF!</definedName>
    <definedName name="BEx3QSWT2S5KWG6U2V9711IYDQBM" hidden="1">#REF!</definedName>
    <definedName name="BEx3QVGG7Q2X4HZHJAM35A8T3VR7" localSheetId="32" hidden="1">#REF!</definedName>
    <definedName name="BEx3QVGG7Q2X4HZHJAM35A8T3VR7" localSheetId="33" hidden="1">#REF!</definedName>
    <definedName name="BEx3QVGG7Q2X4HZHJAM35A8T3VR7" localSheetId="23" hidden="1">#REF!</definedName>
    <definedName name="BEx3QVGG7Q2X4HZHJAM35A8T3VR7" localSheetId="17" hidden="1">#REF!</definedName>
    <definedName name="BEx3QVGG7Q2X4HZHJAM35A8T3VR7" localSheetId="18" hidden="1">#REF!</definedName>
    <definedName name="BEx3QVGG7Q2X4HZHJAM35A8T3VR7" localSheetId="11" hidden="1">#REF!</definedName>
    <definedName name="BEx3QVGG7Q2X4HZHJAM35A8T3VR7" localSheetId="25" hidden="1">#REF!</definedName>
    <definedName name="BEx3QVGG7Q2X4HZHJAM35A8T3VR7" localSheetId="26" hidden="1">#REF!</definedName>
    <definedName name="BEx3QVGG7Q2X4HZHJAM35A8T3VR7" localSheetId="27" hidden="1">#REF!</definedName>
    <definedName name="BEx3QVGG7Q2X4HZHJAM35A8T3VR7" localSheetId="0" hidden="1">#REF!</definedName>
    <definedName name="BEx3QVGG7Q2X4HZHJAM35A8T3VR7" localSheetId="1" hidden="1">#REF!</definedName>
    <definedName name="BEx3QVGG7Q2X4HZHJAM35A8T3VR7" hidden="1">#REF!</definedName>
    <definedName name="BEx3R0JUB9YN8PHPPQTAMIT1IHWK" localSheetId="32" hidden="1">#REF!</definedName>
    <definedName name="BEx3R0JUB9YN8PHPPQTAMIT1IHWK" localSheetId="33" hidden="1">#REF!</definedName>
    <definedName name="BEx3R0JUB9YN8PHPPQTAMIT1IHWK" localSheetId="23" hidden="1">#REF!</definedName>
    <definedName name="BEx3R0JUB9YN8PHPPQTAMIT1IHWK" localSheetId="17" hidden="1">#REF!</definedName>
    <definedName name="BEx3R0JUB9YN8PHPPQTAMIT1IHWK" localSheetId="18" hidden="1">#REF!</definedName>
    <definedName name="BEx3R0JUB9YN8PHPPQTAMIT1IHWK" localSheetId="11" hidden="1">#REF!</definedName>
    <definedName name="BEx3R0JUB9YN8PHPPQTAMIT1IHWK" localSheetId="25" hidden="1">#REF!</definedName>
    <definedName name="BEx3R0JUB9YN8PHPPQTAMIT1IHWK" localSheetId="26" hidden="1">#REF!</definedName>
    <definedName name="BEx3R0JUB9YN8PHPPQTAMIT1IHWK" localSheetId="27" hidden="1">#REF!</definedName>
    <definedName name="BEx3R0JUB9YN8PHPPQTAMIT1IHWK" localSheetId="0" hidden="1">#REF!</definedName>
    <definedName name="BEx3R0JUB9YN8PHPPQTAMIT1IHWK" localSheetId="1" hidden="1">#REF!</definedName>
    <definedName name="BEx3R0JUB9YN8PHPPQTAMIT1IHWK" hidden="1">#REF!</definedName>
    <definedName name="BEx3R81NFRO7M81VHVKOBFT0QBIL" localSheetId="32" hidden="1">#REF!</definedName>
    <definedName name="BEx3R81NFRO7M81VHVKOBFT0QBIL" localSheetId="33" hidden="1">#REF!</definedName>
    <definedName name="BEx3R81NFRO7M81VHVKOBFT0QBIL" localSheetId="23" hidden="1">#REF!</definedName>
    <definedName name="BEx3R81NFRO7M81VHVKOBFT0QBIL" localSheetId="17" hidden="1">#REF!</definedName>
    <definedName name="BEx3R81NFRO7M81VHVKOBFT0QBIL" localSheetId="18" hidden="1">#REF!</definedName>
    <definedName name="BEx3R81NFRO7M81VHVKOBFT0QBIL" localSheetId="11" hidden="1">#REF!</definedName>
    <definedName name="BEx3R81NFRO7M81VHVKOBFT0QBIL" localSheetId="25" hidden="1">#REF!</definedName>
    <definedName name="BEx3R81NFRO7M81VHVKOBFT0QBIL" localSheetId="26" hidden="1">#REF!</definedName>
    <definedName name="BEx3R81NFRO7M81VHVKOBFT0QBIL" localSheetId="27" hidden="1">#REF!</definedName>
    <definedName name="BEx3R81NFRO7M81VHVKOBFT0QBIL" localSheetId="0" hidden="1">#REF!</definedName>
    <definedName name="BEx3R81NFRO7M81VHVKOBFT0QBIL" localSheetId="1" hidden="1">#REF!</definedName>
    <definedName name="BEx3R81NFRO7M81VHVKOBFT0QBIL" hidden="1">#REF!</definedName>
    <definedName name="BEx3RHC2ZD5UFS6QD4OPFCNNMWH1" localSheetId="32" hidden="1">#REF!</definedName>
    <definedName name="BEx3RHC2ZD5UFS6QD4OPFCNNMWH1" localSheetId="33" hidden="1">#REF!</definedName>
    <definedName name="BEx3RHC2ZD5UFS6QD4OPFCNNMWH1" localSheetId="23" hidden="1">#REF!</definedName>
    <definedName name="BEx3RHC2ZD5UFS6QD4OPFCNNMWH1" localSheetId="17" hidden="1">#REF!</definedName>
    <definedName name="BEx3RHC2ZD5UFS6QD4OPFCNNMWH1" localSheetId="18" hidden="1">#REF!</definedName>
    <definedName name="BEx3RHC2ZD5UFS6QD4OPFCNNMWH1" localSheetId="11" hidden="1">#REF!</definedName>
    <definedName name="BEx3RHC2ZD5UFS6QD4OPFCNNMWH1" localSheetId="25" hidden="1">#REF!</definedName>
    <definedName name="BEx3RHC2ZD5UFS6QD4OPFCNNMWH1" localSheetId="26" hidden="1">#REF!</definedName>
    <definedName name="BEx3RHC2ZD5UFS6QD4OPFCNNMWH1" localSheetId="27" hidden="1">#REF!</definedName>
    <definedName name="BEx3RHC2ZD5UFS6QD4OPFCNNMWH1" localSheetId="0" hidden="1">#REF!</definedName>
    <definedName name="BEx3RHC2ZD5UFS6QD4OPFCNNMWH1" localSheetId="1" hidden="1">#REF!</definedName>
    <definedName name="BEx3RHC2ZD5UFS6QD4OPFCNNMWH1" hidden="1">#REF!</definedName>
    <definedName name="BEx3RQ10QIWBAPHALAA91BUUCM2X" localSheetId="32" hidden="1">#REF!</definedName>
    <definedName name="BEx3RQ10QIWBAPHALAA91BUUCM2X" localSheetId="33" hidden="1">#REF!</definedName>
    <definedName name="BEx3RQ10QIWBAPHALAA91BUUCM2X" localSheetId="23" hidden="1">#REF!</definedName>
    <definedName name="BEx3RQ10QIWBAPHALAA91BUUCM2X" localSheetId="17" hidden="1">#REF!</definedName>
    <definedName name="BEx3RQ10QIWBAPHALAA91BUUCM2X" localSheetId="18" hidden="1">#REF!</definedName>
    <definedName name="BEx3RQ10QIWBAPHALAA91BUUCM2X" localSheetId="11" hidden="1">#REF!</definedName>
    <definedName name="BEx3RQ10QIWBAPHALAA91BUUCM2X" localSheetId="25" hidden="1">#REF!</definedName>
    <definedName name="BEx3RQ10QIWBAPHALAA91BUUCM2X" localSheetId="26" hidden="1">#REF!</definedName>
    <definedName name="BEx3RQ10QIWBAPHALAA91BUUCM2X" localSheetId="27" hidden="1">#REF!</definedName>
    <definedName name="BEx3RQ10QIWBAPHALAA91BUUCM2X" localSheetId="0" hidden="1">#REF!</definedName>
    <definedName name="BEx3RQ10QIWBAPHALAA91BUUCM2X" localSheetId="1" hidden="1">#REF!</definedName>
    <definedName name="BEx3RQ10QIWBAPHALAA91BUUCM2X" hidden="1">#REF!</definedName>
    <definedName name="BEx3RV4E1WT43SZBUN09RTB8EK1O" localSheetId="32" hidden="1">#REF!</definedName>
    <definedName name="BEx3RV4E1WT43SZBUN09RTB8EK1O" localSheetId="33" hidden="1">#REF!</definedName>
    <definedName name="BEx3RV4E1WT43SZBUN09RTB8EK1O" localSheetId="23" hidden="1">#REF!</definedName>
    <definedName name="BEx3RV4E1WT43SZBUN09RTB8EK1O" localSheetId="17" hidden="1">#REF!</definedName>
    <definedName name="BEx3RV4E1WT43SZBUN09RTB8EK1O" localSheetId="18" hidden="1">#REF!</definedName>
    <definedName name="BEx3RV4E1WT43SZBUN09RTB8EK1O" localSheetId="11" hidden="1">#REF!</definedName>
    <definedName name="BEx3RV4E1WT43SZBUN09RTB8EK1O" localSheetId="25" hidden="1">#REF!</definedName>
    <definedName name="BEx3RV4E1WT43SZBUN09RTB8EK1O" localSheetId="26" hidden="1">#REF!</definedName>
    <definedName name="BEx3RV4E1WT43SZBUN09RTB8EK1O" localSheetId="27" hidden="1">#REF!</definedName>
    <definedName name="BEx3RV4E1WT43SZBUN09RTB8EK1O" localSheetId="0" hidden="1">#REF!</definedName>
    <definedName name="BEx3RV4E1WT43SZBUN09RTB8EK1O" localSheetId="1" hidden="1">#REF!</definedName>
    <definedName name="BEx3RV4E1WT43SZBUN09RTB8EK1O" hidden="1">#REF!</definedName>
    <definedName name="BEx3RXYU0QLFXSFTM5EB20GD03W5" localSheetId="32" hidden="1">#REF!</definedName>
    <definedName name="BEx3RXYU0QLFXSFTM5EB20GD03W5" localSheetId="33" hidden="1">#REF!</definedName>
    <definedName name="BEx3RXYU0QLFXSFTM5EB20GD03W5" localSheetId="23" hidden="1">#REF!</definedName>
    <definedName name="BEx3RXYU0QLFXSFTM5EB20GD03W5" localSheetId="17" hidden="1">#REF!</definedName>
    <definedName name="BEx3RXYU0QLFXSFTM5EB20GD03W5" localSheetId="18" hidden="1">#REF!</definedName>
    <definedName name="BEx3RXYU0QLFXSFTM5EB20GD03W5" localSheetId="11" hidden="1">#REF!</definedName>
    <definedName name="BEx3RXYU0QLFXSFTM5EB20GD03W5" localSheetId="25" hidden="1">#REF!</definedName>
    <definedName name="BEx3RXYU0QLFXSFTM5EB20GD03W5" localSheetId="26" hidden="1">#REF!</definedName>
    <definedName name="BEx3RXYU0QLFXSFTM5EB20GD03W5" localSheetId="27" hidden="1">#REF!</definedName>
    <definedName name="BEx3RXYU0QLFXSFTM5EB20GD03W5" localSheetId="0" hidden="1">#REF!</definedName>
    <definedName name="BEx3RXYU0QLFXSFTM5EB20GD03W5" localSheetId="1" hidden="1">#REF!</definedName>
    <definedName name="BEx3RXYU0QLFXSFTM5EB20GD03W5" hidden="1">#REF!</definedName>
    <definedName name="BEx3RYKLC3QQO3XTUN7BEW2AQL98" localSheetId="32" hidden="1">#REF!</definedName>
    <definedName name="BEx3RYKLC3QQO3XTUN7BEW2AQL98" localSheetId="33" hidden="1">#REF!</definedName>
    <definedName name="BEx3RYKLC3QQO3XTUN7BEW2AQL98" localSheetId="23" hidden="1">#REF!</definedName>
    <definedName name="BEx3RYKLC3QQO3XTUN7BEW2AQL98" localSheetId="17" hidden="1">#REF!</definedName>
    <definedName name="BEx3RYKLC3QQO3XTUN7BEW2AQL98" localSheetId="18" hidden="1">#REF!</definedName>
    <definedName name="BEx3RYKLC3QQO3XTUN7BEW2AQL98" localSheetId="11" hidden="1">#REF!</definedName>
    <definedName name="BEx3RYKLC3QQO3XTUN7BEW2AQL98" localSheetId="25" hidden="1">#REF!</definedName>
    <definedName name="BEx3RYKLC3QQO3XTUN7BEW2AQL98" localSheetId="26" hidden="1">#REF!</definedName>
    <definedName name="BEx3RYKLC3QQO3XTUN7BEW2AQL98" localSheetId="27" hidden="1">#REF!</definedName>
    <definedName name="BEx3RYKLC3QQO3XTUN7BEW2AQL98" localSheetId="0" hidden="1">#REF!</definedName>
    <definedName name="BEx3RYKLC3QQO3XTUN7BEW2AQL98" localSheetId="1" hidden="1">#REF!</definedName>
    <definedName name="BEx3RYKLC3QQO3XTUN7BEW2AQL98" hidden="1">#REF!</definedName>
    <definedName name="BEx3S37QNFSKW3DGRH5YVVEZLJI7" localSheetId="32" hidden="1">#REF!</definedName>
    <definedName name="BEx3S37QNFSKW3DGRH5YVVEZLJI7" localSheetId="33" hidden="1">#REF!</definedName>
    <definedName name="BEx3S37QNFSKW3DGRH5YVVEZLJI7" localSheetId="23" hidden="1">#REF!</definedName>
    <definedName name="BEx3S37QNFSKW3DGRH5YVVEZLJI7" localSheetId="17" hidden="1">#REF!</definedName>
    <definedName name="BEx3S37QNFSKW3DGRH5YVVEZLJI7" localSheetId="18" hidden="1">#REF!</definedName>
    <definedName name="BEx3S37QNFSKW3DGRH5YVVEZLJI7" localSheetId="11" hidden="1">#REF!</definedName>
    <definedName name="BEx3S37QNFSKW3DGRH5YVVEZLJI7" localSheetId="25" hidden="1">#REF!</definedName>
    <definedName name="BEx3S37QNFSKW3DGRH5YVVEZLJI7" localSheetId="26" hidden="1">#REF!</definedName>
    <definedName name="BEx3S37QNFSKW3DGRH5YVVEZLJI7" localSheetId="27" hidden="1">#REF!</definedName>
    <definedName name="BEx3S37QNFSKW3DGRH5YVVEZLJI7" localSheetId="0" hidden="1">#REF!</definedName>
    <definedName name="BEx3S37QNFSKW3DGRH5YVVEZLJI7" localSheetId="1" hidden="1">#REF!</definedName>
    <definedName name="BEx3S37QNFSKW3DGRH5YVVEZLJI7" hidden="1">#REF!</definedName>
    <definedName name="BEx3SICJ45BYT6FHBER86PJT25FC" localSheetId="32" hidden="1">#REF!</definedName>
    <definedName name="BEx3SICJ45BYT6FHBER86PJT25FC" localSheetId="33" hidden="1">#REF!</definedName>
    <definedName name="BEx3SICJ45BYT6FHBER86PJT25FC" localSheetId="23" hidden="1">#REF!</definedName>
    <definedName name="BEx3SICJ45BYT6FHBER86PJT25FC" localSheetId="17" hidden="1">#REF!</definedName>
    <definedName name="BEx3SICJ45BYT6FHBER86PJT25FC" localSheetId="18" hidden="1">#REF!</definedName>
    <definedName name="BEx3SICJ45BYT6FHBER86PJT25FC" localSheetId="11" hidden="1">#REF!</definedName>
    <definedName name="BEx3SICJ45BYT6FHBER86PJT25FC" localSheetId="25" hidden="1">#REF!</definedName>
    <definedName name="BEx3SICJ45BYT6FHBER86PJT25FC" localSheetId="26" hidden="1">#REF!</definedName>
    <definedName name="BEx3SICJ45BYT6FHBER86PJT25FC" localSheetId="27" hidden="1">#REF!</definedName>
    <definedName name="BEx3SICJ45BYT6FHBER86PJT25FC" localSheetId="0" hidden="1">#REF!</definedName>
    <definedName name="BEx3SICJ45BYT6FHBER86PJT25FC" localSheetId="1" hidden="1">#REF!</definedName>
    <definedName name="BEx3SICJ45BYT6FHBER86PJT25FC" hidden="1">#REF!</definedName>
    <definedName name="BEx3SMUCMJVGQ2H4EHQI5ZFHEF0P" localSheetId="32" hidden="1">#REF!</definedName>
    <definedName name="BEx3SMUCMJVGQ2H4EHQI5ZFHEF0P" localSheetId="33" hidden="1">#REF!</definedName>
    <definedName name="BEx3SMUCMJVGQ2H4EHQI5ZFHEF0P" localSheetId="23" hidden="1">#REF!</definedName>
    <definedName name="BEx3SMUCMJVGQ2H4EHQI5ZFHEF0P" localSheetId="17" hidden="1">#REF!</definedName>
    <definedName name="BEx3SMUCMJVGQ2H4EHQI5ZFHEF0P" localSheetId="18" hidden="1">#REF!</definedName>
    <definedName name="BEx3SMUCMJVGQ2H4EHQI5ZFHEF0P" localSheetId="11" hidden="1">#REF!</definedName>
    <definedName name="BEx3SMUCMJVGQ2H4EHQI5ZFHEF0P" localSheetId="25" hidden="1">#REF!</definedName>
    <definedName name="BEx3SMUCMJVGQ2H4EHQI5ZFHEF0P" localSheetId="26" hidden="1">#REF!</definedName>
    <definedName name="BEx3SMUCMJVGQ2H4EHQI5ZFHEF0P" localSheetId="27" hidden="1">#REF!</definedName>
    <definedName name="BEx3SMUCMJVGQ2H4EHQI5ZFHEF0P" localSheetId="0" hidden="1">#REF!</definedName>
    <definedName name="BEx3SMUCMJVGQ2H4EHQI5ZFHEF0P" localSheetId="1" hidden="1">#REF!</definedName>
    <definedName name="BEx3SMUCMJVGQ2H4EHQI5ZFHEF0P" hidden="1">#REF!</definedName>
    <definedName name="BEx3SN56F03CPDRDA7LZ763V0N4I" localSheetId="32" hidden="1">#REF!</definedName>
    <definedName name="BEx3SN56F03CPDRDA7LZ763V0N4I" localSheetId="33" hidden="1">#REF!</definedName>
    <definedName name="BEx3SN56F03CPDRDA7LZ763V0N4I" localSheetId="23" hidden="1">#REF!</definedName>
    <definedName name="BEx3SN56F03CPDRDA7LZ763V0N4I" localSheetId="17" hidden="1">#REF!</definedName>
    <definedName name="BEx3SN56F03CPDRDA7LZ763V0N4I" localSheetId="18" hidden="1">#REF!</definedName>
    <definedName name="BEx3SN56F03CPDRDA7LZ763V0N4I" localSheetId="11" hidden="1">#REF!</definedName>
    <definedName name="BEx3SN56F03CPDRDA7LZ763V0N4I" localSheetId="25" hidden="1">#REF!</definedName>
    <definedName name="BEx3SN56F03CPDRDA7LZ763V0N4I" localSheetId="26" hidden="1">#REF!</definedName>
    <definedName name="BEx3SN56F03CPDRDA7LZ763V0N4I" localSheetId="27" hidden="1">#REF!</definedName>
    <definedName name="BEx3SN56F03CPDRDA7LZ763V0N4I" localSheetId="0" hidden="1">#REF!</definedName>
    <definedName name="BEx3SN56F03CPDRDA7LZ763V0N4I" localSheetId="1" hidden="1">#REF!</definedName>
    <definedName name="BEx3SN56F03CPDRDA7LZ763V0N4I" hidden="1">#REF!</definedName>
    <definedName name="BEx3SPE6N1ORXPRCDL3JPZD73Z9F" localSheetId="32" hidden="1">#REF!</definedName>
    <definedName name="BEx3SPE6N1ORXPRCDL3JPZD73Z9F" localSheetId="33" hidden="1">#REF!</definedName>
    <definedName name="BEx3SPE6N1ORXPRCDL3JPZD73Z9F" localSheetId="23" hidden="1">#REF!</definedName>
    <definedName name="BEx3SPE6N1ORXPRCDL3JPZD73Z9F" localSheetId="17" hidden="1">#REF!</definedName>
    <definedName name="BEx3SPE6N1ORXPRCDL3JPZD73Z9F" localSheetId="18" hidden="1">#REF!</definedName>
    <definedName name="BEx3SPE6N1ORXPRCDL3JPZD73Z9F" localSheetId="11" hidden="1">#REF!</definedName>
    <definedName name="BEx3SPE6N1ORXPRCDL3JPZD73Z9F" localSheetId="25" hidden="1">#REF!</definedName>
    <definedName name="BEx3SPE6N1ORXPRCDL3JPZD73Z9F" localSheetId="26" hidden="1">#REF!</definedName>
    <definedName name="BEx3SPE6N1ORXPRCDL3JPZD73Z9F" localSheetId="27" hidden="1">#REF!</definedName>
    <definedName name="BEx3SPE6N1ORXPRCDL3JPZD73Z9F" localSheetId="0" hidden="1">#REF!</definedName>
    <definedName name="BEx3SPE6N1ORXPRCDL3JPZD73Z9F" localSheetId="1" hidden="1">#REF!</definedName>
    <definedName name="BEx3SPE6N1ORXPRCDL3JPZD73Z9F" hidden="1">#REF!</definedName>
    <definedName name="BEx3T29ZTULQE0OMSMWUMZDU9ZZ0" localSheetId="32" hidden="1">#REF!</definedName>
    <definedName name="BEx3T29ZTULQE0OMSMWUMZDU9ZZ0" localSheetId="33" hidden="1">#REF!</definedName>
    <definedName name="BEx3T29ZTULQE0OMSMWUMZDU9ZZ0" localSheetId="23" hidden="1">#REF!</definedName>
    <definedName name="BEx3T29ZTULQE0OMSMWUMZDU9ZZ0" localSheetId="17" hidden="1">#REF!</definedName>
    <definedName name="BEx3T29ZTULQE0OMSMWUMZDU9ZZ0" localSheetId="18" hidden="1">#REF!</definedName>
    <definedName name="BEx3T29ZTULQE0OMSMWUMZDU9ZZ0" localSheetId="11" hidden="1">#REF!</definedName>
    <definedName name="BEx3T29ZTULQE0OMSMWUMZDU9ZZ0" localSheetId="25" hidden="1">#REF!</definedName>
    <definedName name="BEx3T29ZTULQE0OMSMWUMZDU9ZZ0" localSheetId="26" hidden="1">#REF!</definedName>
    <definedName name="BEx3T29ZTULQE0OMSMWUMZDU9ZZ0" localSheetId="27" hidden="1">#REF!</definedName>
    <definedName name="BEx3T29ZTULQE0OMSMWUMZDU9ZZ0" localSheetId="0" hidden="1">#REF!</definedName>
    <definedName name="BEx3T29ZTULQE0OMSMWUMZDU9ZZ0" localSheetId="1" hidden="1">#REF!</definedName>
    <definedName name="BEx3T29ZTULQE0OMSMWUMZDU9ZZ0" hidden="1">#REF!</definedName>
    <definedName name="BEx3T6MJ1QDJ929WMUDVZ0O3UW0Y" localSheetId="32" hidden="1">#REF!</definedName>
    <definedName name="BEx3T6MJ1QDJ929WMUDVZ0O3UW0Y" localSheetId="33" hidden="1">#REF!</definedName>
    <definedName name="BEx3T6MJ1QDJ929WMUDVZ0O3UW0Y" localSheetId="23" hidden="1">#REF!</definedName>
    <definedName name="BEx3T6MJ1QDJ929WMUDVZ0O3UW0Y" localSheetId="17" hidden="1">#REF!</definedName>
    <definedName name="BEx3T6MJ1QDJ929WMUDVZ0O3UW0Y" localSheetId="18" hidden="1">#REF!</definedName>
    <definedName name="BEx3T6MJ1QDJ929WMUDVZ0O3UW0Y" localSheetId="11" hidden="1">#REF!</definedName>
    <definedName name="BEx3T6MJ1QDJ929WMUDVZ0O3UW0Y" localSheetId="25" hidden="1">#REF!</definedName>
    <definedName name="BEx3T6MJ1QDJ929WMUDVZ0O3UW0Y" localSheetId="26" hidden="1">#REF!</definedName>
    <definedName name="BEx3T6MJ1QDJ929WMUDVZ0O3UW0Y" localSheetId="27" hidden="1">#REF!</definedName>
    <definedName name="BEx3T6MJ1QDJ929WMUDVZ0O3UW0Y" localSheetId="0" hidden="1">#REF!</definedName>
    <definedName name="BEx3T6MJ1QDJ929WMUDVZ0O3UW0Y" localSheetId="1" hidden="1">#REF!</definedName>
    <definedName name="BEx3T6MJ1QDJ929WMUDVZ0O3UW0Y" hidden="1">#REF!</definedName>
    <definedName name="BEx3TD7WH1NN1OH0MRS4T8ENRU32" localSheetId="32" hidden="1">#REF!</definedName>
    <definedName name="BEx3TD7WH1NN1OH0MRS4T8ENRU32" localSheetId="33" hidden="1">#REF!</definedName>
    <definedName name="BEx3TD7WH1NN1OH0MRS4T8ENRU32" localSheetId="23" hidden="1">#REF!</definedName>
    <definedName name="BEx3TD7WH1NN1OH0MRS4T8ENRU32" localSheetId="17" hidden="1">#REF!</definedName>
    <definedName name="BEx3TD7WH1NN1OH0MRS4T8ENRU32" localSheetId="18" hidden="1">#REF!</definedName>
    <definedName name="BEx3TD7WH1NN1OH0MRS4T8ENRU32" localSheetId="11" hidden="1">#REF!</definedName>
    <definedName name="BEx3TD7WH1NN1OH0MRS4T8ENRU32" localSheetId="25" hidden="1">#REF!</definedName>
    <definedName name="BEx3TD7WH1NN1OH0MRS4T8ENRU32" localSheetId="26" hidden="1">#REF!</definedName>
    <definedName name="BEx3TD7WH1NN1OH0MRS4T8ENRU32" localSheetId="27" hidden="1">#REF!</definedName>
    <definedName name="BEx3TD7WH1NN1OH0MRS4T8ENRU32" localSheetId="0" hidden="1">#REF!</definedName>
    <definedName name="BEx3TD7WH1NN1OH0MRS4T8ENRU32" localSheetId="1" hidden="1">#REF!</definedName>
    <definedName name="BEx3TD7WH1NN1OH0MRS4T8ENRU32" hidden="1">#REF!</definedName>
    <definedName name="BEx3TPCSI16OAB2L9M9IULQMQ9J9" localSheetId="32" hidden="1">#REF!</definedName>
    <definedName name="BEx3TPCSI16OAB2L9M9IULQMQ9J9" localSheetId="33" hidden="1">#REF!</definedName>
    <definedName name="BEx3TPCSI16OAB2L9M9IULQMQ9J9" localSheetId="23" hidden="1">#REF!</definedName>
    <definedName name="BEx3TPCSI16OAB2L9M9IULQMQ9J9" localSheetId="17" hidden="1">#REF!</definedName>
    <definedName name="BEx3TPCSI16OAB2L9M9IULQMQ9J9" localSheetId="18" hidden="1">#REF!</definedName>
    <definedName name="BEx3TPCSI16OAB2L9M9IULQMQ9J9" localSheetId="11" hidden="1">#REF!</definedName>
    <definedName name="BEx3TPCSI16OAB2L9M9IULQMQ9J9" localSheetId="25" hidden="1">#REF!</definedName>
    <definedName name="BEx3TPCSI16OAB2L9M9IULQMQ9J9" localSheetId="26" hidden="1">#REF!</definedName>
    <definedName name="BEx3TPCSI16OAB2L9M9IULQMQ9J9" localSheetId="27" hidden="1">#REF!</definedName>
    <definedName name="BEx3TPCSI16OAB2L9M9IULQMQ9J9" localSheetId="0" hidden="1">#REF!</definedName>
    <definedName name="BEx3TPCSI16OAB2L9M9IULQMQ9J9" localSheetId="1" hidden="1">#REF!</definedName>
    <definedName name="BEx3TPCSI16OAB2L9M9IULQMQ9J9" hidden="1">#REF!</definedName>
    <definedName name="BEx3TQ3SFJB2WTCV0OXDE56FB46K" localSheetId="32" hidden="1">#REF!</definedName>
    <definedName name="BEx3TQ3SFJB2WTCV0OXDE56FB46K" localSheetId="33" hidden="1">#REF!</definedName>
    <definedName name="BEx3TQ3SFJB2WTCV0OXDE56FB46K" localSheetId="23" hidden="1">#REF!</definedName>
    <definedName name="BEx3TQ3SFJB2WTCV0OXDE56FB46K" localSheetId="17" hidden="1">#REF!</definedName>
    <definedName name="BEx3TQ3SFJB2WTCV0OXDE56FB46K" localSheetId="18" hidden="1">#REF!</definedName>
    <definedName name="BEx3TQ3SFJB2WTCV0OXDE56FB46K" localSheetId="11" hidden="1">#REF!</definedName>
    <definedName name="BEx3TQ3SFJB2WTCV0OXDE56FB46K" localSheetId="25" hidden="1">#REF!</definedName>
    <definedName name="BEx3TQ3SFJB2WTCV0OXDE56FB46K" localSheetId="26" hidden="1">#REF!</definedName>
    <definedName name="BEx3TQ3SFJB2WTCV0OXDE56FB46K" localSheetId="27" hidden="1">#REF!</definedName>
    <definedName name="BEx3TQ3SFJB2WTCV0OXDE56FB46K" localSheetId="0" hidden="1">#REF!</definedName>
    <definedName name="BEx3TQ3SFJB2WTCV0OXDE56FB46K" localSheetId="1" hidden="1">#REF!</definedName>
    <definedName name="BEx3TQ3SFJB2WTCV0OXDE56FB46K" hidden="1">#REF!</definedName>
    <definedName name="BEx3TX59M3456DDBXWFJ8X2TU37A" localSheetId="32" hidden="1">#REF!</definedName>
    <definedName name="BEx3TX59M3456DDBXWFJ8X2TU37A" localSheetId="33" hidden="1">#REF!</definedName>
    <definedName name="BEx3TX59M3456DDBXWFJ8X2TU37A" localSheetId="23" hidden="1">#REF!</definedName>
    <definedName name="BEx3TX59M3456DDBXWFJ8X2TU37A" localSheetId="17" hidden="1">#REF!</definedName>
    <definedName name="BEx3TX59M3456DDBXWFJ8X2TU37A" localSheetId="18" hidden="1">#REF!</definedName>
    <definedName name="BEx3TX59M3456DDBXWFJ8X2TU37A" localSheetId="11" hidden="1">#REF!</definedName>
    <definedName name="BEx3TX59M3456DDBXWFJ8X2TU37A" localSheetId="25" hidden="1">#REF!</definedName>
    <definedName name="BEx3TX59M3456DDBXWFJ8X2TU37A" localSheetId="26" hidden="1">#REF!</definedName>
    <definedName name="BEx3TX59M3456DDBXWFJ8X2TU37A" localSheetId="27" hidden="1">#REF!</definedName>
    <definedName name="BEx3TX59M3456DDBXWFJ8X2TU37A" localSheetId="0" hidden="1">#REF!</definedName>
    <definedName name="BEx3TX59M3456DDBXWFJ8X2TU37A" localSheetId="1" hidden="1">#REF!</definedName>
    <definedName name="BEx3TX59M3456DDBXWFJ8X2TU37A" hidden="1">#REF!</definedName>
    <definedName name="BEx3U2UBY80GPGSTYFGI6F8TPKCV" localSheetId="32" hidden="1">#REF!</definedName>
    <definedName name="BEx3U2UBY80GPGSTYFGI6F8TPKCV" localSheetId="33" hidden="1">#REF!</definedName>
    <definedName name="BEx3U2UBY80GPGSTYFGI6F8TPKCV" localSheetId="23" hidden="1">#REF!</definedName>
    <definedName name="BEx3U2UBY80GPGSTYFGI6F8TPKCV" localSheetId="17" hidden="1">#REF!</definedName>
    <definedName name="BEx3U2UBY80GPGSTYFGI6F8TPKCV" localSheetId="18" hidden="1">#REF!</definedName>
    <definedName name="BEx3U2UBY80GPGSTYFGI6F8TPKCV" localSheetId="11" hidden="1">#REF!</definedName>
    <definedName name="BEx3U2UBY80GPGSTYFGI6F8TPKCV" localSheetId="25" hidden="1">#REF!</definedName>
    <definedName name="BEx3U2UBY80GPGSTYFGI6F8TPKCV" localSheetId="26" hidden="1">#REF!</definedName>
    <definedName name="BEx3U2UBY80GPGSTYFGI6F8TPKCV" localSheetId="27" hidden="1">#REF!</definedName>
    <definedName name="BEx3U2UBY80GPGSTYFGI6F8TPKCV" localSheetId="0" hidden="1">#REF!</definedName>
    <definedName name="BEx3U2UBY80GPGSTYFGI6F8TPKCV" localSheetId="1" hidden="1">#REF!</definedName>
    <definedName name="BEx3U2UBY80GPGSTYFGI6F8TPKCV" hidden="1">#REF!</definedName>
    <definedName name="BEx3U64YUOZ419BAJS2W78UMATAW" localSheetId="32" hidden="1">#REF!</definedName>
    <definedName name="BEx3U64YUOZ419BAJS2W78UMATAW" localSheetId="33" hidden="1">#REF!</definedName>
    <definedName name="BEx3U64YUOZ419BAJS2W78UMATAW" localSheetId="23" hidden="1">#REF!</definedName>
    <definedName name="BEx3U64YUOZ419BAJS2W78UMATAW" localSheetId="17" hidden="1">#REF!</definedName>
    <definedName name="BEx3U64YUOZ419BAJS2W78UMATAW" localSheetId="18" hidden="1">#REF!</definedName>
    <definedName name="BEx3U64YUOZ419BAJS2W78UMATAW" localSheetId="11" hidden="1">#REF!</definedName>
    <definedName name="BEx3U64YUOZ419BAJS2W78UMATAW" localSheetId="25" hidden="1">#REF!</definedName>
    <definedName name="BEx3U64YUOZ419BAJS2W78UMATAW" localSheetId="26" hidden="1">#REF!</definedName>
    <definedName name="BEx3U64YUOZ419BAJS2W78UMATAW" localSheetId="27" hidden="1">#REF!</definedName>
    <definedName name="BEx3U64YUOZ419BAJS2W78UMATAW" localSheetId="0" hidden="1">#REF!</definedName>
    <definedName name="BEx3U64YUOZ419BAJS2W78UMATAW" localSheetId="1" hidden="1">#REF!</definedName>
    <definedName name="BEx3U64YUOZ419BAJS2W78UMATAW" hidden="1">#REF!</definedName>
    <definedName name="BEx3U94WCEA5DKMWBEX1GU0LKYG2" localSheetId="32" hidden="1">#REF!</definedName>
    <definedName name="BEx3U94WCEA5DKMWBEX1GU0LKYG2" localSheetId="33" hidden="1">#REF!</definedName>
    <definedName name="BEx3U94WCEA5DKMWBEX1GU0LKYG2" localSheetId="23" hidden="1">#REF!</definedName>
    <definedName name="BEx3U94WCEA5DKMWBEX1GU0LKYG2" localSheetId="17" hidden="1">#REF!</definedName>
    <definedName name="BEx3U94WCEA5DKMWBEX1GU0LKYG2" localSheetId="18" hidden="1">#REF!</definedName>
    <definedName name="BEx3U94WCEA5DKMWBEX1GU0LKYG2" localSheetId="11" hidden="1">#REF!</definedName>
    <definedName name="BEx3U94WCEA5DKMWBEX1GU0LKYG2" localSheetId="25" hidden="1">#REF!</definedName>
    <definedName name="BEx3U94WCEA5DKMWBEX1GU0LKYG2" localSheetId="26" hidden="1">#REF!</definedName>
    <definedName name="BEx3U94WCEA5DKMWBEX1GU0LKYG2" localSheetId="27" hidden="1">#REF!</definedName>
    <definedName name="BEx3U94WCEA5DKMWBEX1GU0LKYG2" localSheetId="0" hidden="1">#REF!</definedName>
    <definedName name="BEx3U94WCEA5DKMWBEX1GU0LKYG2" localSheetId="1" hidden="1">#REF!</definedName>
    <definedName name="BEx3U94WCEA5DKMWBEX1GU0LKYG2" hidden="1">#REF!</definedName>
    <definedName name="BEx3U9VZ8SQVYS6ZA038J7AP7ZGW" localSheetId="32" hidden="1">#REF!</definedName>
    <definedName name="BEx3U9VZ8SQVYS6ZA038J7AP7ZGW" localSheetId="33" hidden="1">#REF!</definedName>
    <definedName name="BEx3U9VZ8SQVYS6ZA038J7AP7ZGW" localSheetId="23" hidden="1">#REF!</definedName>
    <definedName name="BEx3U9VZ8SQVYS6ZA038J7AP7ZGW" localSheetId="17" hidden="1">#REF!</definedName>
    <definedName name="BEx3U9VZ8SQVYS6ZA038J7AP7ZGW" localSheetId="18" hidden="1">#REF!</definedName>
    <definedName name="BEx3U9VZ8SQVYS6ZA038J7AP7ZGW" localSheetId="11" hidden="1">#REF!</definedName>
    <definedName name="BEx3U9VZ8SQVYS6ZA038J7AP7ZGW" localSheetId="25" hidden="1">#REF!</definedName>
    <definedName name="BEx3U9VZ8SQVYS6ZA038J7AP7ZGW" localSheetId="26" hidden="1">#REF!</definedName>
    <definedName name="BEx3U9VZ8SQVYS6ZA038J7AP7ZGW" localSheetId="27" hidden="1">#REF!</definedName>
    <definedName name="BEx3U9VZ8SQVYS6ZA038J7AP7ZGW" localSheetId="0" hidden="1">#REF!</definedName>
    <definedName name="BEx3U9VZ8SQVYS6ZA038J7AP7ZGW" localSheetId="1" hidden="1">#REF!</definedName>
    <definedName name="BEx3U9VZ8SQVYS6ZA038J7AP7ZGW" hidden="1">#REF!</definedName>
    <definedName name="BEx3UIQ5WRJBGNTFCCLOR4N7B1OQ" localSheetId="32" hidden="1">#REF!</definedName>
    <definedName name="BEx3UIQ5WRJBGNTFCCLOR4N7B1OQ" localSheetId="33" hidden="1">#REF!</definedName>
    <definedName name="BEx3UIQ5WRJBGNTFCCLOR4N7B1OQ" localSheetId="23" hidden="1">#REF!</definedName>
    <definedName name="BEx3UIQ5WRJBGNTFCCLOR4N7B1OQ" localSheetId="17" hidden="1">#REF!</definedName>
    <definedName name="BEx3UIQ5WRJBGNTFCCLOR4N7B1OQ" localSheetId="18" hidden="1">#REF!</definedName>
    <definedName name="BEx3UIQ5WRJBGNTFCCLOR4N7B1OQ" localSheetId="11" hidden="1">#REF!</definedName>
    <definedName name="BEx3UIQ5WRJBGNTFCCLOR4N7B1OQ" localSheetId="25" hidden="1">#REF!</definedName>
    <definedName name="BEx3UIQ5WRJBGNTFCCLOR4N7B1OQ" localSheetId="26" hidden="1">#REF!</definedName>
    <definedName name="BEx3UIQ5WRJBGNTFCCLOR4N7B1OQ" localSheetId="27" hidden="1">#REF!</definedName>
    <definedName name="BEx3UIQ5WRJBGNTFCCLOR4N7B1OQ" localSheetId="0" hidden="1">#REF!</definedName>
    <definedName name="BEx3UIQ5WRJBGNTFCCLOR4N7B1OQ" localSheetId="1" hidden="1">#REF!</definedName>
    <definedName name="BEx3UIQ5WRJBGNTFCCLOR4N7B1OQ" hidden="1">#REF!</definedName>
    <definedName name="BEx3UJMIX2NUSSWGMSI25A5DM4CH" localSheetId="32" hidden="1">#REF!</definedName>
    <definedName name="BEx3UJMIX2NUSSWGMSI25A5DM4CH" localSheetId="33" hidden="1">#REF!</definedName>
    <definedName name="BEx3UJMIX2NUSSWGMSI25A5DM4CH" localSheetId="23" hidden="1">#REF!</definedName>
    <definedName name="BEx3UJMIX2NUSSWGMSI25A5DM4CH" localSheetId="17" hidden="1">#REF!</definedName>
    <definedName name="BEx3UJMIX2NUSSWGMSI25A5DM4CH" localSheetId="18" hidden="1">#REF!</definedName>
    <definedName name="BEx3UJMIX2NUSSWGMSI25A5DM4CH" localSheetId="11" hidden="1">#REF!</definedName>
    <definedName name="BEx3UJMIX2NUSSWGMSI25A5DM4CH" localSheetId="25" hidden="1">#REF!</definedName>
    <definedName name="BEx3UJMIX2NUSSWGMSI25A5DM4CH" localSheetId="26" hidden="1">#REF!</definedName>
    <definedName name="BEx3UJMIX2NUSSWGMSI25A5DM4CH" localSheetId="27" hidden="1">#REF!</definedName>
    <definedName name="BEx3UJMIX2NUSSWGMSI25A5DM4CH" localSheetId="0" hidden="1">#REF!</definedName>
    <definedName name="BEx3UJMIX2NUSSWGMSI25A5DM4CH" localSheetId="1" hidden="1">#REF!</definedName>
    <definedName name="BEx3UJMIX2NUSSWGMSI25A5DM4CH" hidden="1">#REF!</definedName>
    <definedName name="BEx3UKIX0UULWP3BZA8VT2SQ8WI7" localSheetId="32" hidden="1">#REF!</definedName>
    <definedName name="BEx3UKIX0UULWP3BZA8VT2SQ8WI7" localSheetId="33" hidden="1">#REF!</definedName>
    <definedName name="BEx3UKIX0UULWP3BZA8VT2SQ8WI7" localSheetId="23" hidden="1">#REF!</definedName>
    <definedName name="BEx3UKIX0UULWP3BZA8VT2SQ8WI7" localSheetId="17" hidden="1">#REF!</definedName>
    <definedName name="BEx3UKIX0UULWP3BZA8VT2SQ8WI7" localSheetId="18" hidden="1">#REF!</definedName>
    <definedName name="BEx3UKIX0UULWP3BZA8VT2SQ8WI7" localSheetId="11" hidden="1">#REF!</definedName>
    <definedName name="BEx3UKIX0UULWP3BZA8VT2SQ8WI7" localSheetId="25" hidden="1">#REF!</definedName>
    <definedName name="BEx3UKIX0UULWP3BZA8VT2SQ8WI7" localSheetId="26" hidden="1">#REF!</definedName>
    <definedName name="BEx3UKIX0UULWP3BZA8VT2SQ8WI7" localSheetId="27" hidden="1">#REF!</definedName>
    <definedName name="BEx3UKIX0UULWP3BZA8VT2SQ8WI7" localSheetId="0" hidden="1">#REF!</definedName>
    <definedName name="BEx3UKIX0UULWP3BZA8VT2SQ8WI7" localSheetId="1" hidden="1">#REF!</definedName>
    <definedName name="BEx3UKIX0UULWP3BZA8VT2SQ8WI7" hidden="1">#REF!</definedName>
    <definedName name="BEx3UKOCOQG7S1YQ436S997K1KWV" localSheetId="32" hidden="1">#REF!</definedName>
    <definedName name="BEx3UKOCOQG7S1YQ436S997K1KWV" localSheetId="33" hidden="1">#REF!</definedName>
    <definedName name="BEx3UKOCOQG7S1YQ436S997K1KWV" localSheetId="23" hidden="1">#REF!</definedName>
    <definedName name="BEx3UKOCOQG7S1YQ436S997K1KWV" localSheetId="17" hidden="1">#REF!</definedName>
    <definedName name="BEx3UKOCOQG7S1YQ436S997K1KWV" localSheetId="18" hidden="1">#REF!</definedName>
    <definedName name="BEx3UKOCOQG7S1YQ436S997K1KWV" localSheetId="11" hidden="1">#REF!</definedName>
    <definedName name="BEx3UKOCOQG7S1YQ436S997K1KWV" localSheetId="25" hidden="1">#REF!</definedName>
    <definedName name="BEx3UKOCOQG7S1YQ436S997K1KWV" localSheetId="26" hidden="1">#REF!</definedName>
    <definedName name="BEx3UKOCOQG7S1YQ436S997K1KWV" localSheetId="27" hidden="1">#REF!</definedName>
    <definedName name="BEx3UKOCOQG7S1YQ436S997K1KWV" localSheetId="0" hidden="1">#REF!</definedName>
    <definedName name="BEx3UKOCOQG7S1YQ436S997K1KWV" localSheetId="1" hidden="1">#REF!</definedName>
    <definedName name="BEx3UKOCOQG7S1YQ436S997K1KWV" hidden="1">#REF!</definedName>
    <definedName name="BEx3UNISOEXF3OFHT2BUA6P9RBIJ" localSheetId="32" hidden="1">#REF!</definedName>
    <definedName name="BEx3UNISOEXF3OFHT2BUA6P9RBIJ" localSheetId="33" hidden="1">#REF!</definedName>
    <definedName name="BEx3UNISOEXF3OFHT2BUA6P9RBIJ" localSheetId="23" hidden="1">#REF!</definedName>
    <definedName name="BEx3UNISOEXF3OFHT2BUA6P9RBIJ" localSheetId="17" hidden="1">#REF!</definedName>
    <definedName name="BEx3UNISOEXF3OFHT2BUA6P9RBIJ" localSheetId="18" hidden="1">#REF!</definedName>
    <definedName name="BEx3UNISOEXF3OFHT2BUA6P9RBIJ" localSheetId="11" hidden="1">#REF!</definedName>
    <definedName name="BEx3UNISOEXF3OFHT2BUA6P9RBIJ" localSheetId="25" hidden="1">#REF!</definedName>
    <definedName name="BEx3UNISOEXF3OFHT2BUA6P9RBIJ" localSheetId="26" hidden="1">#REF!</definedName>
    <definedName name="BEx3UNISOEXF3OFHT2BUA6P9RBIJ" localSheetId="27" hidden="1">#REF!</definedName>
    <definedName name="BEx3UNISOEXF3OFHT2BUA6P9RBIJ" localSheetId="0" hidden="1">#REF!</definedName>
    <definedName name="BEx3UNISOEXF3OFHT2BUA6P9RBIJ" localSheetId="1" hidden="1">#REF!</definedName>
    <definedName name="BEx3UNISOEXF3OFHT2BUA6P9RBIJ" hidden="1">#REF!</definedName>
    <definedName name="BEx3UYM19VIXLA0EU7LB9NHA77PB" localSheetId="32" hidden="1">#REF!</definedName>
    <definedName name="BEx3UYM19VIXLA0EU7LB9NHA77PB" localSheetId="33" hidden="1">#REF!</definedName>
    <definedName name="BEx3UYM19VIXLA0EU7LB9NHA77PB" localSheetId="23" hidden="1">#REF!</definedName>
    <definedName name="BEx3UYM19VIXLA0EU7LB9NHA77PB" localSheetId="17" hidden="1">#REF!</definedName>
    <definedName name="BEx3UYM19VIXLA0EU7LB9NHA77PB" localSheetId="18" hidden="1">#REF!</definedName>
    <definedName name="BEx3UYM19VIXLA0EU7LB9NHA77PB" localSheetId="11" hidden="1">#REF!</definedName>
    <definedName name="BEx3UYM19VIXLA0EU7LB9NHA77PB" localSheetId="25" hidden="1">#REF!</definedName>
    <definedName name="BEx3UYM19VIXLA0EU7LB9NHA77PB" localSheetId="26" hidden="1">#REF!</definedName>
    <definedName name="BEx3UYM19VIXLA0EU7LB9NHA77PB" localSheetId="27" hidden="1">#REF!</definedName>
    <definedName name="BEx3UYM19VIXLA0EU7LB9NHA77PB" localSheetId="0" hidden="1">#REF!</definedName>
    <definedName name="BEx3UYM19VIXLA0EU7LB9NHA77PB" localSheetId="1" hidden="1">#REF!</definedName>
    <definedName name="BEx3UYM19VIXLA0EU7LB9NHA77PB" hidden="1">#REF!</definedName>
    <definedName name="BEx3VML7CG70HPISMVYIUEN3711Q" localSheetId="32" hidden="1">#REF!</definedName>
    <definedName name="BEx3VML7CG70HPISMVYIUEN3711Q" localSheetId="33" hidden="1">#REF!</definedName>
    <definedName name="BEx3VML7CG70HPISMVYIUEN3711Q" localSheetId="23" hidden="1">#REF!</definedName>
    <definedName name="BEx3VML7CG70HPISMVYIUEN3711Q" localSheetId="17" hidden="1">#REF!</definedName>
    <definedName name="BEx3VML7CG70HPISMVYIUEN3711Q" localSheetId="18" hidden="1">#REF!</definedName>
    <definedName name="BEx3VML7CG70HPISMVYIUEN3711Q" localSheetId="11" hidden="1">#REF!</definedName>
    <definedName name="BEx3VML7CG70HPISMVYIUEN3711Q" localSheetId="25" hidden="1">#REF!</definedName>
    <definedName name="BEx3VML7CG70HPISMVYIUEN3711Q" localSheetId="26" hidden="1">#REF!</definedName>
    <definedName name="BEx3VML7CG70HPISMVYIUEN3711Q" localSheetId="27" hidden="1">#REF!</definedName>
    <definedName name="BEx3VML7CG70HPISMVYIUEN3711Q" localSheetId="0" hidden="1">#REF!</definedName>
    <definedName name="BEx3VML7CG70HPISMVYIUEN3711Q" localSheetId="1" hidden="1">#REF!</definedName>
    <definedName name="BEx3VML7CG70HPISMVYIUEN3711Q" hidden="1">#REF!</definedName>
    <definedName name="BEx56ZID5H04P9AIYLP1OASFGV56" localSheetId="32" hidden="1">#REF!</definedName>
    <definedName name="BEx56ZID5H04P9AIYLP1OASFGV56" localSheetId="33" hidden="1">#REF!</definedName>
    <definedName name="BEx56ZID5H04P9AIYLP1OASFGV56" localSheetId="23" hidden="1">#REF!</definedName>
    <definedName name="BEx56ZID5H04P9AIYLP1OASFGV56" localSheetId="17" hidden="1">#REF!</definedName>
    <definedName name="BEx56ZID5H04P9AIYLP1OASFGV56" localSheetId="18" hidden="1">#REF!</definedName>
    <definedName name="BEx56ZID5H04P9AIYLP1OASFGV56" localSheetId="11" hidden="1">#REF!</definedName>
    <definedName name="BEx56ZID5H04P9AIYLP1OASFGV56" localSheetId="25" hidden="1">#REF!</definedName>
    <definedName name="BEx56ZID5H04P9AIYLP1OASFGV56" localSheetId="26" hidden="1">#REF!</definedName>
    <definedName name="BEx56ZID5H04P9AIYLP1OASFGV56" localSheetId="27" hidden="1">#REF!</definedName>
    <definedName name="BEx56ZID5H04P9AIYLP1OASFGV56" localSheetId="0" hidden="1">#REF!</definedName>
    <definedName name="BEx56ZID5H04P9AIYLP1OASFGV56" localSheetId="1" hidden="1">#REF!</definedName>
    <definedName name="BEx56ZID5H04P9AIYLP1OASFGV56" hidden="1">#REF!</definedName>
    <definedName name="BEx57ROM8UIFKV5C1BOZWSQQLESO" localSheetId="32" hidden="1">#REF!</definedName>
    <definedName name="BEx57ROM8UIFKV5C1BOZWSQQLESO" localSheetId="33" hidden="1">#REF!</definedName>
    <definedName name="BEx57ROM8UIFKV5C1BOZWSQQLESO" localSheetId="23" hidden="1">#REF!</definedName>
    <definedName name="BEx57ROM8UIFKV5C1BOZWSQQLESO" localSheetId="17" hidden="1">#REF!</definedName>
    <definedName name="BEx57ROM8UIFKV5C1BOZWSQQLESO" localSheetId="18" hidden="1">#REF!</definedName>
    <definedName name="BEx57ROM8UIFKV5C1BOZWSQQLESO" localSheetId="11" hidden="1">#REF!</definedName>
    <definedName name="BEx57ROM8UIFKV5C1BOZWSQQLESO" localSheetId="25" hidden="1">#REF!</definedName>
    <definedName name="BEx57ROM8UIFKV5C1BOZWSQQLESO" localSheetId="26" hidden="1">#REF!</definedName>
    <definedName name="BEx57ROM8UIFKV5C1BOZWSQQLESO" localSheetId="27" hidden="1">#REF!</definedName>
    <definedName name="BEx57ROM8UIFKV5C1BOZWSQQLESO" localSheetId="0" hidden="1">#REF!</definedName>
    <definedName name="BEx57ROM8UIFKV5C1BOZWSQQLESO" localSheetId="1" hidden="1">#REF!</definedName>
    <definedName name="BEx57ROM8UIFKV5C1BOZWSQQLESO" hidden="1">#REF!</definedName>
    <definedName name="BEx587EYSS57E3PI8DT973HLJM9E" localSheetId="32" hidden="1">#REF!</definedName>
    <definedName name="BEx587EYSS57E3PI8DT973HLJM9E" localSheetId="33" hidden="1">#REF!</definedName>
    <definedName name="BEx587EYSS57E3PI8DT973HLJM9E" localSheetId="23" hidden="1">#REF!</definedName>
    <definedName name="BEx587EYSS57E3PI8DT973HLJM9E" localSheetId="17" hidden="1">#REF!</definedName>
    <definedName name="BEx587EYSS57E3PI8DT973HLJM9E" localSheetId="18" hidden="1">#REF!</definedName>
    <definedName name="BEx587EYSS57E3PI8DT973HLJM9E" localSheetId="11" hidden="1">#REF!</definedName>
    <definedName name="BEx587EYSS57E3PI8DT973HLJM9E" localSheetId="25" hidden="1">#REF!</definedName>
    <definedName name="BEx587EYSS57E3PI8DT973HLJM9E" localSheetId="26" hidden="1">#REF!</definedName>
    <definedName name="BEx587EYSS57E3PI8DT973HLJM9E" localSheetId="27" hidden="1">#REF!</definedName>
    <definedName name="BEx587EYSS57E3PI8DT973HLJM9E" localSheetId="0" hidden="1">#REF!</definedName>
    <definedName name="BEx587EYSS57E3PI8DT973HLJM9E" localSheetId="1" hidden="1">#REF!</definedName>
    <definedName name="BEx587EYSS57E3PI8DT973HLJM9E" hidden="1">#REF!</definedName>
    <definedName name="BEx587KFQ3VKCOCY1SA5F24PQGUI" localSheetId="32" hidden="1">#REF!</definedName>
    <definedName name="BEx587KFQ3VKCOCY1SA5F24PQGUI" localSheetId="33" hidden="1">#REF!</definedName>
    <definedName name="BEx587KFQ3VKCOCY1SA5F24PQGUI" localSheetId="23" hidden="1">#REF!</definedName>
    <definedName name="BEx587KFQ3VKCOCY1SA5F24PQGUI" localSheetId="17" hidden="1">#REF!</definedName>
    <definedName name="BEx587KFQ3VKCOCY1SA5F24PQGUI" localSheetId="18" hidden="1">#REF!</definedName>
    <definedName name="BEx587KFQ3VKCOCY1SA5F24PQGUI" localSheetId="11" hidden="1">#REF!</definedName>
    <definedName name="BEx587KFQ3VKCOCY1SA5F24PQGUI" localSheetId="25" hidden="1">#REF!</definedName>
    <definedName name="BEx587KFQ3VKCOCY1SA5F24PQGUI" localSheetId="26" hidden="1">#REF!</definedName>
    <definedName name="BEx587KFQ3VKCOCY1SA5F24PQGUI" localSheetId="27" hidden="1">#REF!</definedName>
    <definedName name="BEx587KFQ3VKCOCY1SA5F24PQGUI" localSheetId="0" hidden="1">#REF!</definedName>
    <definedName name="BEx587KFQ3VKCOCY1SA5F24PQGUI" localSheetId="1" hidden="1">#REF!</definedName>
    <definedName name="BEx587KFQ3VKCOCY1SA5F24PQGUI" hidden="1">#REF!</definedName>
    <definedName name="BEx58O780PQ05NF0Z1SKKRB3N099" localSheetId="32" hidden="1">#REF!</definedName>
    <definedName name="BEx58O780PQ05NF0Z1SKKRB3N099" localSheetId="33" hidden="1">#REF!</definedName>
    <definedName name="BEx58O780PQ05NF0Z1SKKRB3N099" localSheetId="23" hidden="1">#REF!</definedName>
    <definedName name="BEx58O780PQ05NF0Z1SKKRB3N099" localSheetId="17" hidden="1">#REF!</definedName>
    <definedName name="BEx58O780PQ05NF0Z1SKKRB3N099" localSheetId="18" hidden="1">#REF!</definedName>
    <definedName name="BEx58O780PQ05NF0Z1SKKRB3N099" localSheetId="11" hidden="1">#REF!</definedName>
    <definedName name="BEx58O780PQ05NF0Z1SKKRB3N099" localSheetId="25" hidden="1">#REF!</definedName>
    <definedName name="BEx58O780PQ05NF0Z1SKKRB3N099" localSheetId="26" hidden="1">#REF!</definedName>
    <definedName name="BEx58O780PQ05NF0Z1SKKRB3N099" localSheetId="27" hidden="1">#REF!</definedName>
    <definedName name="BEx58O780PQ05NF0Z1SKKRB3N099" localSheetId="0" hidden="1">#REF!</definedName>
    <definedName name="BEx58O780PQ05NF0Z1SKKRB3N099" localSheetId="1" hidden="1">#REF!</definedName>
    <definedName name="BEx58O780PQ05NF0Z1SKKRB3N099" hidden="1">#REF!</definedName>
    <definedName name="BEx58W57CTL8HFK3U7ZRFYZR6MXE" localSheetId="32" hidden="1">#REF!</definedName>
    <definedName name="BEx58W57CTL8HFK3U7ZRFYZR6MXE" localSheetId="33" hidden="1">#REF!</definedName>
    <definedName name="BEx58W57CTL8HFK3U7ZRFYZR6MXE" localSheetId="23" hidden="1">#REF!</definedName>
    <definedName name="BEx58W57CTL8HFK3U7ZRFYZR6MXE" localSheetId="17" hidden="1">#REF!</definedName>
    <definedName name="BEx58W57CTL8HFK3U7ZRFYZR6MXE" localSheetId="18" hidden="1">#REF!</definedName>
    <definedName name="BEx58W57CTL8HFK3U7ZRFYZR6MXE" localSheetId="11" hidden="1">#REF!</definedName>
    <definedName name="BEx58W57CTL8HFK3U7ZRFYZR6MXE" localSheetId="25" hidden="1">#REF!</definedName>
    <definedName name="BEx58W57CTL8HFK3U7ZRFYZR6MXE" localSheetId="26" hidden="1">#REF!</definedName>
    <definedName name="BEx58W57CTL8HFK3U7ZRFYZR6MXE" localSheetId="27" hidden="1">#REF!</definedName>
    <definedName name="BEx58W57CTL8HFK3U7ZRFYZR6MXE" localSheetId="0" hidden="1">#REF!</definedName>
    <definedName name="BEx58W57CTL8HFK3U7ZRFYZR6MXE" localSheetId="1" hidden="1">#REF!</definedName>
    <definedName name="BEx58W57CTL8HFK3U7ZRFYZR6MXE" hidden="1">#REF!</definedName>
    <definedName name="BEx58XHO7ZULLF2EUD7YIS0MGQJ5" localSheetId="32" hidden="1">#REF!</definedName>
    <definedName name="BEx58XHO7ZULLF2EUD7YIS0MGQJ5" localSheetId="33" hidden="1">#REF!</definedName>
    <definedName name="BEx58XHO7ZULLF2EUD7YIS0MGQJ5" localSheetId="23" hidden="1">#REF!</definedName>
    <definedName name="BEx58XHO7ZULLF2EUD7YIS0MGQJ5" localSheetId="17" hidden="1">#REF!</definedName>
    <definedName name="BEx58XHO7ZULLF2EUD7YIS0MGQJ5" localSheetId="18" hidden="1">#REF!</definedName>
    <definedName name="BEx58XHO7ZULLF2EUD7YIS0MGQJ5" localSheetId="11" hidden="1">#REF!</definedName>
    <definedName name="BEx58XHO7ZULLF2EUD7YIS0MGQJ5" localSheetId="25" hidden="1">#REF!</definedName>
    <definedName name="BEx58XHO7ZULLF2EUD7YIS0MGQJ5" localSheetId="26" hidden="1">#REF!</definedName>
    <definedName name="BEx58XHO7ZULLF2EUD7YIS0MGQJ5" localSheetId="27" hidden="1">#REF!</definedName>
    <definedName name="BEx58XHO7ZULLF2EUD7YIS0MGQJ5" localSheetId="0" hidden="1">#REF!</definedName>
    <definedName name="BEx58XHO7ZULLF2EUD7YIS0MGQJ5" localSheetId="1" hidden="1">#REF!</definedName>
    <definedName name="BEx58XHO7ZULLF2EUD7YIS0MGQJ5" hidden="1">#REF!</definedName>
    <definedName name="BEx58ZAFNTMGBNDH52VUYXLRJO7P" localSheetId="32" hidden="1">#REF!</definedName>
    <definedName name="BEx58ZAFNTMGBNDH52VUYXLRJO7P" localSheetId="33" hidden="1">#REF!</definedName>
    <definedName name="BEx58ZAFNTMGBNDH52VUYXLRJO7P" localSheetId="23" hidden="1">#REF!</definedName>
    <definedName name="BEx58ZAFNTMGBNDH52VUYXLRJO7P" localSheetId="17" hidden="1">#REF!</definedName>
    <definedName name="BEx58ZAFNTMGBNDH52VUYXLRJO7P" localSheetId="18" hidden="1">#REF!</definedName>
    <definedName name="BEx58ZAFNTMGBNDH52VUYXLRJO7P" localSheetId="11" hidden="1">#REF!</definedName>
    <definedName name="BEx58ZAFNTMGBNDH52VUYXLRJO7P" localSheetId="25" hidden="1">#REF!</definedName>
    <definedName name="BEx58ZAFNTMGBNDH52VUYXLRJO7P" localSheetId="26" hidden="1">#REF!</definedName>
    <definedName name="BEx58ZAFNTMGBNDH52VUYXLRJO7P" localSheetId="27" hidden="1">#REF!</definedName>
    <definedName name="BEx58ZAFNTMGBNDH52VUYXLRJO7P" localSheetId="0" hidden="1">#REF!</definedName>
    <definedName name="BEx58ZAFNTMGBNDH52VUYXLRJO7P" localSheetId="1" hidden="1">#REF!</definedName>
    <definedName name="BEx58ZAFNTMGBNDH52VUYXLRJO7P" hidden="1">#REF!</definedName>
    <definedName name="BEx58ZW0HAIGIPEX9CVA1PQQTR6X" localSheetId="32" hidden="1">#REF!</definedName>
    <definedName name="BEx58ZW0HAIGIPEX9CVA1PQQTR6X" localSheetId="33" hidden="1">#REF!</definedName>
    <definedName name="BEx58ZW0HAIGIPEX9CVA1PQQTR6X" localSheetId="23" hidden="1">#REF!</definedName>
    <definedName name="BEx58ZW0HAIGIPEX9CVA1PQQTR6X" localSheetId="17" hidden="1">#REF!</definedName>
    <definedName name="BEx58ZW0HAIGIPEX9CVA1PQQTR6X" localSheetId="18" hidden="1">#REF!</definedName>
    <definedName name="BEx58ZW0HAIGIPEX9CVA1PQQTR6X" localSheetId="11" hidden="1">#REF!</definedName>
    <definedName name="BEx58ZW0HAIGIPEX9CVA1PQQTR6X" localSheetId="25" hidden="1">#REF!</definedName>
    <definedName name="BEx58ZW0HAIGIPEX9CVA1PQQTR6X" localSheetId="26" hidden="1">#REF!</definedName>
    <definedName name="BEx58ZW0HAIGIPEX9CVA1PQQTR6X" localSheetId="27" hidden="1">#REF!</definedName>
    <definedName name="BEx58ZW0HAIGIPEX9CVA1PQQTR6X" localSheetId="0" hidden="1">#REF!</definedName>
    <definedName name="BEx58ZW0HAIGIPEX9CVA1PQQTR6X" localSheetId="1" hidden="1">#REF!</definedName>
    <definedName name="BEx58ZW0HAIGIPEX9CVA1PQQTR6X" hidden="1">#REF!</definedName>
    <definedName name="BEx593SAFVYKW7V61D9COEZJXDA7" localSheetId="32" hidden="1">#REF!</definedName>
    <definedName name="BEx593SAFVYKW7V61D9COEZJXDA7" localSheetId="33" hidden="1">#REF!</definedName>
    <definedName name="BEx593SAFVYKW7V61D9COEZJXDA7" localSheetId="23" hidden="1">#REF!</definedName>
    <definedName name="BEx593SAFVYKW7V61D9COEZJXDA7" localSheetId="17" hidden="1">#REF!</definedName>
    <definedName name="BEx593SAFVYKW7V61D9COEZJXDA7" localSheetId="18" hidden="1">#REF!</definedName>
    <definedName name="BEx593SAFVYKW7V61D9COEZJXDA7" localSheetId="11" hidden="1">#REF!</definedName>
    <definedName name="BEx593SAFVYKW7V61D9COEZJXDA7" localSheetId="25" hidden="1">#REF!</definedName>
    <definedName name="BEx593SAFVYKW7V61D9COEZJXDA7" localSheetId="26" hidden="1">#REF!</definedName>
    <definedName name="BEx593SAFVYKW7V61D9COEZJXDA7" localSheetId="27" hidden="1">#REF!</definedName>
    <definedName name="BEx593SAFVYKW7V61D9COEZJXDA7" localSheetId="0" hidden="1">#REF!</definedName>
    <definedName name="BEx593SAFVYKW7V61D9COEZJXDA7" localSheetId="1" hidden="1">#REF!</definedName>
    <definedName name="BEx593SAFVYKW7V61D9COEZJXDA7" hidden="1">#REF!</definedName>
    <definedName name="BEx59BA1KH3RG6K1LHL7YS2VB79N" localSheetId="32" hidden="1">#REF!</definedName>
    <definedName name="BEx59BA1KH3RG6K1LHL7YS2VB79N" localSheetId="33" hidden="1">#REF!</definedName>
    <definedName name="BEx59BA1KH3RG6K1LHL7YS2VB79N" localSheetId="23" hidden="1">#REF!</definedName>
    <definedName name="BEx59BA1KH3RG6K1LHL7YS2VB79N" localSheetId="17" hidden="1">#REF!</definedName>
    <definedName name="BEx59BA1KH3RG6K1LHL7YS2VB79N" localSheetId="18" hidden="1">#REF!</definedName>
    <definedName name="BEx59BA1KH3RG6K1LHL7YS2VB79N" localSheetId="11" hidden="1">#REF!</definedName>
    <definedName name="BEx59BA1KH3RG6K1LHL7YS2VB79N" localSheetId="25" hidden="1">#REF!</definedName>
    <definedName name="BEx59BA1KH3RG6K1LHL7YS2VB79N" localSheetId="26" hidden="1">#REF!</definedName>
    <definedName name="BEx59BA1KH3RG6K1LHL7YS2VB79N" localSheetId="27" hidden="1">#REF!</definedName>
    <definedName name="BEx59BA1KH3RG6K1LHL7YS2VB79N" localSheetId="0" hidden="1">#REF!</definedName>
    <definedName name="BEx59BA1KH3RG6K1LHL7YS2VB79N" localSheetId="1" hidden="1">#REF!</definedName>
    <definedName name="BEx59BA1KH3RG6K1LHL7YS2VB79N" hidden="1">#REF!</definedName>
    <definedName name="BEx59DDIU0AMFOY94NSP1ULST8JD" localSheetId="32" hidden="1">#REF!</definedName>
    <definedName name="BEx59DDIU0AMFOY94NSP1ULST8JD" localSheetId="33" hidden="1">#REF!</definedName>
    <definedName name="BEx59DDIU0AMFOY94NSP1ULST8JD" localSheetId="23" hidden="1">#REF!</definedName>
    <definedName name="BEx59DDIU0AMFOY94NSP1ULST8JD" localSheetId="17" hidden="1">#REF!</definedName>
    <definedName name="BEx59DDIU0AMFOY94NSP1ULST8JD" localSheetId="18" hidden="1">#REF!</definedName>
    <definedName name="BEx59DDIU0AMFOY94NSP1ULST8JD" localSheetId="11" hidden="1">#REF!</definedName>
    <definedName name="BEx59DDIU0AMFOY94NSP1ULST8JD" localSheetId="25" hidden="1">#REF!</definedName>
    <definedName name="BEx59DDIU0AMFOY94NSP1ULST8JD" localSheetId="26" hidden="1">#REF!</definedName>
    <definedName name="BEx59DDIU0AMFOY94NSP1ULST8JD" localSheetId="27" hidden="1">#REF!</definedName>
    <definedName name="BEx59DDIU0AMFOY94NSP1ULST8JD" localSheetId="0" hidden="1">#REF!</definedName>
    <definedName name="BEx59DDIU0AMFOY94NSP1ULST8JD" localSheetId="1" hidden="1">#REF!</definedName>
    <definedName name="BEx59DDIU0AMFOY94NSP1ULST8JD" hidden="1">#REF!</definedName>
    <definedName name="BEx59E9WABJP2TN71QAIKK79HPK9" localSheetId="32" hidden="1">#REF!</definedName>
    <definedName name="BEx59E9WABJP2TN71QAIKK79HPK9" localSheetId="33" hidden="1">#REF!</definedName>
    <definedName name="BEx59E9WABJP2TN71QAIKK79HPK9" localSheetId="23" hidden="1">#REF!</definedName>
    <definedName name="BEx59E9WABJP2TN71QAIKK79HPK9" localSheetId="17" hidden="1">#REF!</definedName>
    <definedName name="BEx59E9WABJP2TN71QAIKK79HPK9" localSheetId="18" hidden="1">#REF!</definedName>
    <definedName name="BEx59E9WABJP2TN71QAIKK79HPK9" localSheetId="11" hidden="1">#REF!</definedName>
    <definedName name="BEx59E9WABJP2TN71QAIKK79HPK9" localSheetId="25" hidden="1">#REF!</definedName>
    <definedName name="BEx59E9WABJP2TN71QAIKK79HPK9" localSheetId="26" hidden="1">#REF!</definedName>
    <definedName name="BEx59E9WABJP2TN71QAIKK79HPK9" localSheetId="27" hidden="1">#REF!</definedName>
    <definedName name="BEx59E9WABJP2TN71QAIKK79HPK9" localSheetId="0" hidden="1">#REF!</definedName>
    <definedName name="BEx59E9WABJP2TN71QAIKK79HPK9" localSheetId="1" hidden="1">#REF!</definedName>
    <definedName name="BEx59E9WABJP2TN71QAIKK79HPK9" hidden="1">#REF!</definedName>
    <definedName name="BEx59F0T17A80RNLNSZNFX8NAO8Y" localSheetId="32" hidden="1">#REF!</definedName>
    <definedName name="BEx59F0T17A80RNLNSZNFX8NAO8Y" localSheetId="33" hidden="1">#REF!</definedName>
    <definedName name="BEx59F0T17A80RNLNSZNFX8NAO8Y" localSheetId="23" hidden="1">#REF!</definedName>
    <definedName name="BEx59F0T17A80RNLNSZNFX8NAO8Y" localSheetId="17" hidden="1">#REF!</definedName>
    <definedName name="BEx59F0T17A80RNLNSZNFX8NAO8Y" localSheetId="18" hidden="1">#REF!</definedName>
    <definedName name="BEx59F0T17A80RNLNSZNFX8NAO8Y" localSheetId="11" hidden="1">#REF!</definedName>
    <definedName name="BEx59F0T17A80RNLNSZNFX8NAO8Y" localSheetId="25" hidden="1">#REF!</definedName>
    <definedName name="BEx59F0T17A80RNLNSZNFX8NAO8Y" localSheetId="26" hidden="1">#REF!</definedName>
    <definedName name="BEx59F0T17A80RNLNSZNFX8NAO8Y" localSheetId="27" hidden="1">#REF!</definedName>
    <definedName name="BEx59F0T17A80RNLNSZNFX8NAO8Y" localSheetId="0" hidden="1">#REF!</definedName>
    <definedName name="BEx59F0T17A80RNLNSZNFX8NAO8Y" localSheetId="1" hidden="1">#REF!</definedName>
    <definedName name="BEx59F0T17A80RNLNSZNFX8NAO8Y" hidden="1">#REF!</definedName>
    <definedName name="BEx59P7MAPNU129ZTC5H3EH892G1" localSheetId="32" hidden="1">#REF!</definedName>
    <definedName name="BEx59P7MAPNU129ZTC5H3EH892G1" localSheetId="33" hidden="1">#REF!</definedName>
    <definedName name="BEx59P7MAPNU129ZTC5H3EH892G1" localSheetId="23" hidden="1">#REF!</definedName>
    <definedName name="BEx59P7MAPNU129ZTC5H3EH892G1" localSheetId="17" hidden="1">#REF!</definedName>
    <definedName name="BEx59P7MAPNU129ZTC5H3EH892G1" localSheetId="18" hidden="1">#REF!</definedName>
    <definedName name="BEx59P7MAPNU129ZTC5H3EH892G1" localSheetId="11" hidden="1">#REF!</definedName>
    <definedName name="BEx59P7MAPNU129ZTC5H3EH892G1" localSheetId="25" hidden="1">#REF!</definedName>
    <definedName name="BEx59P7MAPNU129ZTC5H3EH892G1" localSheetId="26" hidden="1">#REF!</definedName>
    <definedName name="BEx59P7MAPNU129ZTC5H3EH892G1" localSheetId="27" hidden="1">#REF!</definedName>
    <definedName name="BEx59P7MAPNU129ZTC5H3EH892G1" localSheetId="0" hidden="1">#REF!</definedName>
    <definedName name="BEx59P7MAPNU129ZTC5H3EH892G1" localSheetId="1" hidden="1">#REF!</definedName>
    <definedName name="BEx59P7MAPNU129ZTC5H3EH892G1" hidden="1">#REF!</definedName>
    <definedName name="BEx5A11WZRQSIE089QE119AOX9ZG" localSheetId="32" hidden="1">#REF!</definedName>
    <definedName name="BEx5A11WZRQSIE089QE119AOX9ZG" localSheetId="33" hidden="1">#REF!</definedName>
    <definedName name="BEx5A11WZRQSIE089QE119AOX9ZG" localSheetId="23" hidden="1">#REF!</definedName>
    <definedName name="BEx5A11WZRQSIE089QE119AOX9ZG" localSheetId="17" hidden="1">#REF!</definedName>
    <definedName name="BEx5A11WZRQSIE089QE119AOX9ZG" localSheetId="18" hidden="1">#REF!</definedName>
    <definedName name="BEx5A11WZRQSIE089QE119AOX9ZG" localSheetId="11" hidden="1">#REF!</definedName>
    <definedName name="BEx5A11WZRQSIE089QE119AOX9ZG" localSheetId="25" hidden="1">#REF!</definedName>
    <definedName name="BEx5A11WZRQSIE089QE119AOX9ZG" localSheetId="26" hidden="1">#REF!</definedName>
    <definedName name="BEx5A11WZRQSIE089QE119AOX9ZG" localSheetId="27" hidden="1">#REF!</definedName>
    <definedName name="BEx5A11WZRQSIE089QE119AOX9ZG" localSheetId="0" hidden="1">#REF!</definedName>
    <definedName name="BEx5A11WZRQSIE089QE119AOX9ZG" localSheetId="1" hidden="1">#REF!</definedName>
    <definedName name="BEx5A11WZRQSIE089QE119AOX9ZG" hidden="1">#REF!</definedName>
    <definedName name="BEx5A7CIGCOTHJKHGUBDZG91JGPZ" localSheetId="32" hidden="1">#REF!</definedName>
    <definedName name="BEx5A7CIGCOTHJKHGUBDZG91JGPZ" localSheetId="33" hidden="1">#REF!</definedName>
    <definedName name="BEx5A7CIGCOTHJKHGUBDZG91JGPZ" localSheetId="23" hidden="1">#REF!</definedName>
    <definedName name="BEx5A7CIGCOTHJKHGUBDZG91JGPZ" localSheetId="17" hidden="1">#REF!</definedName>
    <definedName name="BEx5A7CIGCOTHJKHGUBDZG91JGPZ" localSheetId="18" hidden="1">#REF!</definedName>
    <definedName name="BEx5A7CIGCOTHJKHGUBDZG91JGPZ" localSheetId="11" hidden="1">#REF!</definedName>
    <definedName name="BEx5A7CIGCOTHJKHGUBDZG91JGPZ" localSheetId="25" hidden="1">#REF!</definedName>
    <definedName name="BEx5A7CIGCOTHJKHGUBDZG91JGPZ" localSheetId="26" hidden="1">#REF!</definedName>
    <definedName name="BEx5A7CIGCOTHJKHGUBDZG91JGPZ" localSheetId="27" hidden="1">#REF!</definedName>
    <definedName name="BEx5A7CIGCOTHJKHGUBDZG91JGPZ" localSheetId="0" hidden="1">#REF!</definedName>
    <definedName name="BEx5A7CIGCOTHJKHGUBDZG91JGPZ" localSheetId="1" hidden="1">#REF!</definedName>
    <definedName name="BEx5A7CIGCOTHJKHGUBDZG91JGPZ" hidden="1">#REF!</definedName>
    <definedName name="BEx5A8UFLT2SWVSG5COFA9B8P376" localSheetId="32" hidden="1">#REF!</definedName>
    <definedName name="BEx5A8UFLT2SWVSG5COFA9B8P376" localSheetId="33" hidden="1">#REF!</definedName>
    <definedName name="BEx5A8UFLT2SWVSG5COFA9B8P376" localSheetId="23" hidden="1">#REF!</definedName>
    <definedName name="BEx5A8UFLT2SWVSG5COFA9B8P376" localSheetId="17" hidden="1">#REF!</definedName>
    <definedName name="BEx5A8UFLT2SWVSG5COFA9B8P376" localSheetId="18" hidden="1">#REF!</definedName>
    <definedName name="BEx5A8UFLT2SWVSG5COFA9B8P376" localSheetId="11" hidden="1">#REF!</definedName>
    <definedName name="BEx5A8UFLT2SWVSG5COFA9B8P376" localSheetId="25" hidden="1">#REF!</definedName>
    <definedName name="BEx5A8UFLT2SWVSG5COFA9B8P376" localSheetId="26" hidden="1">#REF!</definedName>
    <definedName name="BEx5A8UFLT2SWVSG5COFA9B8P376" localSheetId="27" hidden="1">#REF!</definedName>
    <definedName name="BEx5A8UFLT2SWVSG5COFA9B8P376" localSheetId="0" hidden="1">#REF!</definedName>
    <definedName name="BEx5A8UFLT2SWVSG5COFA9B8P376" localSheetId="1" hidden="1">#REF!</definedName>
    <definedName name="BEx5A8UFLT2SWVSG5COFA9B8P376" hidden="1">#REF!</definedName>
    <definedName name="BEx5ABUBK8WJV1WILGYU9A7CO0KI" localSheetId="32" hidden="1">#REF!</definedName>
    <definedName name="BEx5ABUBK8WJV1WILGYU9A7CO0KI" localSheetId="33" hidden="1">#REF!</definedName>
    <definedName name="BEx5ABUBK8WJV1WILGYU9A7CO0KI" localSheetId="23" hidden="1">#REF!</definedName>
    <definedName name="BEx5ABUBK8WJV1WILGYU9A7CO0KI" localSheetId="17" hidden="1">#REF!</definedName>
    <definedName name="BEx5ABUBK8WJV1WILGYU9A7CO0KI" localSheetId="18" hidden="1">#REF!</definedName>
    <definedName name="BEx5ABUBK8WJV1WILGYU9A7CO0KI" localSheetId="11" hidden="1">#REF!</definedName>
    <definedName name="BEx5ABUBK8WJV1WILGYU9A7CO0KI" localSheetId="25" hidden="1">#REF!</definedName>
    <definedName name="BEx5ABUBK8WJV1WILGYU9A7CO0KI" localSheetId="26" hidden="1">#REF!</definedName>
    <definedName name="BEx5ABUBK8WJV1WILGYU9A7CO0KI" localSheetId="27" hidden="1">#REF!</definedName>
    <definedName name="BEx5ABUBK8WJV1WILGYU9A7CO0KI" localSheetId="0" hidden="1">#REF!</definedName>
    <definedName name="BEx5ABUBK8WJV1WILGYU9A7CO0KI" localSheetId="1" hidden="1">#REF!</definedName>
    <definedName name="BEx5ABUBK8WJV1WILGYU9A7CO0KI" hidden="1">#REF!</definedName>
    <definedName name="BEx5AFFTN3IXIBHDKM0FYC4OFL1S" localSheetId="32" hidden="1">#REF!</definedName>
    <definedName name="BEx5AFFTN3IXIBHDKM0FYC4OFL1S" localSheetId="33" hidden="1">#REF!</definedName>
    <definedName name="BEx5AFFTN3IXIBHDKM0FYC4OFL1S" localSheetId="23" hidden="1">#REF!</definedName>
    <definedName name="BEx5AFFTN3IXIBHDKM0FYC4OFL1S" localSheetId="17" hidden="1">#REF!</definedName>
    <definedName name="BEx5AFFTN3IXIBHDKM0FYC4OFL1S" localSheetId="18" hidden="1">#REF!</definedName>
    <definedName name="BEx5AFFTN3IXIBHDKM0FYC4OFL1S" localSheetId="11" hidden="1">#REF!</definedName>
    <definedName name="BEx5AFFTN3IXIBHDKM0FYC4OFL1S" localSheetId="25" hidden="1">#REF!</definedName>
    <definedName name="BEx5AFFTN3IXIBHDKM0FYC4OFL1S" localSheetId="26" hidden="1">#REF!</definedName>
    <definedName name="BEx5AFFTN3IXIBHDKM0FYC4OFL1S" localSheetId="27" hidden="1">#REF!</definedName>
    <definedName name="BEx5AFFTN3IXIBHDKM0FYC4OFL1S" localSheetId="0" hidden="1">#REF!</definedName>
    <definedName name="BEx5AFFTN3IXIBHDKM0FYC4OFL1S" localSheetId="1" hidden="1">#REF!</definedName>
    <definedName name="BEx5AFFTN3IXIBHDKM0FYC4OFL1S" hidden="1">#REF!</definedName>
    <definedName name="BEx5AOFIO8KVRHIZ1RII337AA8ML" localSheetId="32" hidden="1">#REF!</definedName>
    <definedName name="BEx5AOFIO8KVRHIZ1RII337AA8ML" localSheetId="33" hidden="1">#REF!</definedName>
    <definedName name="BEx5AOFIO8KVRHIZ1RII337AA8ML" localSheetId="23" hidden="1">#REF!</definedName>
    <definedName name="BEx5AOFIO8KVRHIZ1RII337AA8ML" localSheetId="17" hidden="1">#REF!</definedName>
    <definedName name="BEx5AOFIO8KVRHIZ1RII337AA8ML" localSheetId="18" hidden="1">#REF!</definedName>
    <definedName name="BEx5AOFIO8KVRHIZ1RII337AA8ML" localSheetId="11" hidden="1">#REF!</definedName>
    <definedName name="BEx5AOFIO8KVRHIZ1RII337AA8ML" localSheetId="25" hidden="1">#REF!</definedName>
    <definedName name="BEx5AOFIO8KVRHIZ1RII337AA8ML" localSheetId="26" hidden="1">#REF!</definedName>
    <definedName name="BEx5AOFIO8KVRHIZ1RII337AA8ML" localSheetId="27" hidden="1">#REF!</definedName>
    <definedName name="BEx5AOFIO8KVRHIZ1RII337AA8ML" localSheetId="0" hidden="1">#REF!</definedName>
    <definedName name="BEx5AOFIO8KVRHIZ1RII337AA8ML" localSheetId="1" hidden="1">#REF!</definedName>
    <definedName name="BEx5AOFIO8KVRHIZ1RII337AA8ML" hidden="1">#REF!</definedName>
    <definedName name="BEx5APRZ66L5BWHFE8E4YYNEDTI4" localSheetId="32" hidden="1">#REF!</definedName>
    <definedName name="BEx5APRZ66L5BWHFE8E4YYNEDTI4" localSheetId="33" hidden="1">#REF!</definedName>
    <definedName name="BEx5APRZ66L5BWHFE8E4YYNEDTI4" localSheetId="23" hidden="1">#REF!</definedName>
    <definedName name="BEx5APRZ66L5BWHFE8E4YYNEDTI4" localSheetId="17" hidden="1">#REF!</definedName>
    <definedName name="BEx5APRZ66L5BWHFE8E4YYNEDTI4" localSheetId="18" hidden="1">#REF!</definedName>
    <definedName name="BEx5APRZ66L5BWHFE8E4YYNEDTI4" localSheetId="11" hidden="1">#REF!</definedName>
    <definedName name="BEx5APRZ66L5BWHFE8E4YYNEDTI4" localSheetId="25" hidden="1">#REF!</definedName>
    <definedName name="BEx5APRZ66L5BWHFE8E4YYNEDTI4" localSheetId="26" hidden="1">#REF!</definedName>
    <definedName name="BEx5APRZ66L5BWHFE8E4YYNEDTI4" localSheetId="27" hidden="1">#REF!</definedName>
    <definedName name="BEx5APRZ66L5BWHFE8E4YYNEDTI4" localSheetId="0" hidden="1">#REF!</definedName>
    <definedName name="BEx5APRZ66L5BWHFE8E4YYNEDTI4" localSheetId="1" hidden="1">#REF!</definedName>
    <definedName name="BEx5APRZ66L5BWHFE8E4YYNEDTI4" hidden="1">#REF!</definedName>
    <definedName name="BEx5AQJ1Z64KY10P8ZF1JKJUFEGN" localSheetId="32" hidden="1">#REF!</definedName>
    <definedName name="BEx5AQJ1Z64KY10P8ZF1JKJUFEGN" localSheetId="33" hidden="1">#REF!</definedName>
    <definedName name="BEx5AQJ1Z64KY10P8ZF1JKJUFEGN" localSheetId="23" hidden="1">#REF!</definedName>
    <definedName name="BEx5AQJ1Z64KY10P8ZF1JKJUFEGN" localSheetId="17" hidden="1">#REF!</definedName>
    <definedName name="BEx5AQJ1Z64KY10P8ZF1JKJUFEGN" localSheetId="18" hidden="1">#REF!</definedName>
    <definedName name="BEx5AQJ1Z64KY10P8ZF1JKJUFEGN" localSheetId="11" hidden="1">#REF!</definedName>
    <definedName name="BEx5AQJ1Z64KY10P8ZF1JKJUFEGN" localSheetId="25" hidden="1">#REF!</definedName>
    <definedName name="BEx5AQJ1Z64KY10P8ZF1JKJUFEGN" localSheetId="26" hidden="1">#REF!</definedName>
    <definedName name="BEx5AQJ1Z64KY10P8ZF1JKJUFEGN" localSheetId="27" hidden="1">#REF!</definedName>
    <definedName name="BEx5AQJ1Z64KY10P8ZF1JKJUFEGN" localSheetId="0" hidden="1">#REF!</definedName>
    <definedName name="BEx5AQJ1Z64KY10P8ZF1JKJUFEGN" localSheetId="1" hidden="1">#REF!</definedName>
    <definedName name="BEx5AQJ1Z64KY10P8ZF1JKJUFEGN" hidden="1">#REF!</definedName>
    <definedName name="BEx5AY62R0TL82VHXE37SCZCINQC" localSheetId="32" hidden="1">#REF!</definedName>
    <definedName name="BEx5AY62R0TL82VHXE37SCZCINQC" localSheetId="33" hidden="1">#REF!</definedName>
    <definedName name="BEx5AY62R0TL82VHXE37SCZCINQC" localSheetId="23" hidden="1">#REF!</definedName>
    <definedName name="BEx5AY62R0TL82VHXE37SCZCINQC" localSheetId="17" hidden="1">#REF!</definedName>
    <definedName name="BEx5AY62R0TL82VHXE37SCZCINQC" localSheetId="18" hidden="1">#REF!</definedName>
    <definedName name="BEx5AY62R0TL82VHXE37SCZCINQC" localSheetId="11" hidden="1">#REF!</definedName>
    <definedName name="BEx5AY62R0TL82VHXE37SCZCINQC" localSheetId="25" hidden="1">#REF!</definedName>
    <definedName name="BEx5AY62R0TL82VHXE37SCZCINQC" localSheetId="26" hidden="1">#REF!</definedName>
    <definedName name="BEx5AY62R0TL82VHXE37SCZCINQC" localSheetId="27" hidden="1">#REF!</definedName>
    <definedName name="BEx5AY62R0TL82VHXE37SCZCINQC" localSheetId="0" hidden="1">#REF!</definedName>
    <definedName name="BEx5AY62R0TL82VHXE37SCZCINQC" localSheetId="1" hidden="1">#REF!</definedName>
    <definedName name="BEx5AY62R0TL82VHXE37SCZCINQC" hidden="1">#REF!</definedName>
    <definedName name="BEx5B0PV1FCOUSHWQTY94AO0B8P0" localSheetId="32" hidden="1">#REF!</definedName>
    <definedName name="BEx5B0PV1FCOUSHWQTY94AO0B8P0" localSheetId="33" hidden="1">#REF!</definedName>
    <definedName name="BEx5B0PV1FCOUSHWQTY94AO0B8P0" localSheetId="23" hidden="1">#REF!</definedName>
    <definedName name="BEx5B0PV1FCOUSHWQTY94AO0B8P0" localSheetId="17" hidden="1">#REF!</definedName>
    <definedName name="BEx5B0PV1FCOUSHWQTY94AO0B8P0" localSheetId="18" hidden="1">#REF!</definedName>
    <definedName name="BEx5B0PV1FCOUSHWQTY94AO0B8P0" localSheetId="11" hidden="1">#REF!</definedName>
    <definedName name="BEx5B0PV1FCOUSHWQTY94AO0B8P0" localSheetId="25" hidden="1">#REF!</definedName>
    <definedName name="BEx5B0PV1FCOUSHWQTY94AO0B8P0" localSheetId="26" hidden="1">#REF!</definedName>
    <definedName name="BEx5B0PV1FCOUSHWQTY94AO0B8P0" localSheetId="27" hidden="1">#REF!</definedName>
    <definedName name="BEx5B0PV1FCOUSHWQTY94AO0B8P0" localSheetId="0" hidden="1">#REF!</definedName>
    <definedName name="BEx5B0PV1FCOUSHWQTY94AO0B8P0" localSheetId="1" hidden="1">#REF!</definedName>
    <definedName name="BEx5B0PV1FCOUSHWQTY94AO0B8P0" hidden="1">#REF!</definedName>
    <definedName name="BEx5B4RHHX0J1BF2FZKEA0SPP29O" localSheetId="32" hidden="1">#REF!</definedName>
    <definedName name="BEx5B4RHHX0J1BF2FZKEA0SPP29O" localSheetId="33" hidden="1">#REF!</definedName>
    <definedName name="BEx5B4RHHX0J1BF2FZKEA0SPP29O" localSheetId="23" hidden="1">#REF!</definedName>
    <definedName name="BEx5B4RHHX0J1BF2FZKEA0SPP29O" localSheetId="17" hidden="1">#REF!</definedName>
    <definedName name="BEx5B4RHHX0J1BF2FZKEA0SPP29O" localSheetId="18" hidden="1">#REF!</definedName>
    <definedName name="BEx5B4RHHX0J1BF2FZKEA0SPP29O" localSheetId="11" hidden="1">#REF!</definedName>
    <definedName name="BEx5B4RHHX0J1BF2FZKEA0SPP29O" localSheetId="25" hidden="1">#REF!</definedName>
    <definedName name="BEx5B4RHHX0J1BF2FZKEA0SPP29O" localSheetId="26" hidden="1">#REF!</definedName>
    <definedName name="BEx5B4RHHX0J1BF2FZKEA0SPP29O" localSheetId="27" hidden="1">#REF!</definedName>
    <definedName name="BEx5B4RHHX0J1BF2FZKEA0SPP29O" localSheetId="0" hidden="1">#REF!</definedName>
    <definedName name="BEx5B4RHHX0J1BF2FZKEA0SPP29O" localSheetId="1" hidden="1">#REF!</definedName>
    <definedName name="BEx5B4RHHX0J1BF2FZKEA0SPP29O" hidden="1">#REF!</definedName>
    <definedName name="BEx5B5YMSWP0OVI5CIQRP5V18D0C" localSheetId="32" hidden="1">#REF!</definedName>
    <definedName name="BEx5B5YMSWP0OVI5CIQRP5V18D0C" localSheetId="33" hidden="1">#REF!</definedName>
    <definedName name="BEx5B5YMSWP0OVI5CIQRP5V18D0C" localSheetId="23" hidden="1">#REF!</definedName>
    <definedName name="BEx5B5YMSWP0OVI5CIQRP5V18D0C" localSheetId="17" hidden="1">#REF!</definedName>
    <definedName name="BEx5B5YMSWP0OVI5CIQRP5V18D0C" localSheetId="18" hidden="1">#REF!</definedName>
    <definedName name="BEx5B5YMSWP0OVI5CIQRP5V18D0C" localSheetId="11" hidden="1">#REF!</definedName>
    <definedName name="BEx5B5YMSWP0OVI5CIQRP5V18D0C" localSheetId="25" hidden="1">#REF!</definedName>
    <definedName name="BEx5B5YMSWP0OVI5CIQRP5V18D0C" localSheetId="26" hidden="1">#REF!</definedName>
    <definedName name="BEx5B5YMSWP0OVI5CIQRP5V18D0C" localSheetId="27" hidden="1">#REF!</definedName>
    <definedName name="BEx5B5YMSWP0OVI5CIQRP5V18D0C" localSheetId="0" hidden="1">#REF!</definedName>
    <definedName name="BEx5B5YMSWP0OVI5CIQRP5V18D0C" localSheetId="1" hidden="1">#REF!</definedName>
    <definedName name="BEx5B5YMSWP0OVI5CIQRP5V18D0C" hidden="1">#REF!</definedName>
    <definedName name="BEx5B825RW35M5H0UB2IZGGRS4ER" localSheetId="32" hidden="1">#REF!</definedName>
    <definedName name="BEx5B825RW35M5H0UB2IZGGRS4ER" localSheetId="33" hidden="1">#REF!</definedName>
    <definedName name="BEx5B825RW35M5H0UB2IZGGRS4ER" localSheetId="23" hidden="1">#REF!</definedName>
    <definedName name="BEx5B825RW35M5H0UB2IZGGRS4ER" localSheetId="17" hidden="1">#REF!</definedName>
    <definedName name="BEx5B825RW35M5H0UB2IZGGRS4ER" localSheetId="18" hidden="1">#REF!</definedName>
    <definedName name="BEx5B825RW35M5H0UB2IZGGRS4ER" localSheetId="11" hidden="1">#REF!</definedName>
    <definedName name="BEx5B825RW35M5H0UB2IZGGRS4ER" localSheetId="25" hidden="1">#REF!</definedName>
    <definedName name="BEx5B825RW35M5H0UB2IZGGRS4ER" localSheetId="26" hidden="1">#REF!</definedName>
    <definedName name="BEx5B825RW35M5H0UB2IZGGRS4ER" localSheetId="27" hidden="1">#REF!</definedName>
    <definedName name="BEx5B825RW35M5H0UB2IZGGRS4ER" localSheetId="0" hidden="1">#REF!</definedName>
    <definedName name="BEx5B825RW35M5H0UB2IZGGRS4ER" localSheetId="1" hidden="1">#REF!</definedName>
    <definedName name="BEx5B825RW35M5H0UB2IZGGRS4ER" hidden="1">#REF!</definedName>
    <definedName name="BEx5BAWPMY0TL684WDXX6KKJLRCN" localSheetId="32" hidden="1">#REF!</definedName>
    <definedName name="BEx5BAWPMY0TL684WDXX6KKJLRCN" localSheetId="33" hidden="1">#REF!</definedName>
    <definedName name="BEx5BAWPMY0TL684WDXX6KKJLRCN" localSheetId="23" hidden="1">#REF!</definedName>
    <definedName name="BEx5BAWPMY0TL684WDXX6KKJLRCN" localSheetId="17" hidden="1">#REF!</definedName>
    <definedName name="BEx5BAWPMY0TL684WDXX6KKJLRCN" localSheetId="18" hidden="1">#REF!</definedName>
    <definedName name="BEx5BAWPMY0TL684WDXX6KKJLRCN" localSheetId="11" hidden="1">#REF!</definedName>
    <definedName name="BEx5BAWPMY0TL684WDXX6KKJLRCN" localSheetId="25" hidden="1">#REF!</definedName>
    <definedName name="BEx5BAWPMY0TL684WDXX6KKJLRCN" localSheetId="26" hidden="1">#REF!</definedName>
    <definedName name="BEx5BAWPMY0TL684WDXX6KKJLRCN" localSheetId="27" hidden="1">#REF!</definedName>
    <definedName name="BEx5BAWPMY0TL684WDXX6KKJLRCN" localSheetId="0" hidden="1">#REF!</definedName>
    <definedName name="BEx5BAWPMY0TL684WDXX6KKJLRCN" localSheetId="1" hidden="1">#REF!</definedName>
    <definedName name="BEx5BAWPMY0TL684WDXX6KKJLRCN" hidden="1">#REF!</definedName>
    <definedName name="BEx5BBCUOWR6J9MZS2ML5XB0X7MW" localSheetId="32" hidden="1">#REF!</definedName>
    <definedName name="BEx5BBCUOWR6J9MZS2ML5XB0X7MW" localSheetId="33" hidden="1">#REF!</definedName>
    <definedName name="BEx5BBCUOWR6J9MZS2ML5XB0X7MW" localSheetId="23" hidden="1">#REF!</definedName>
    <definedName name="BEx5BBCUOWR6J9MZS2ML5XB0X7MW" localSheetId="17" hidden="1">#REF!</definedName>
    <definedName name="BEx5BBCUOWR6J9MZS2ML5XB0X7MW" localSheetId="18" hidden="1">#REF!</definedName>
    <definedName name="BEx5BBCUOWR6J9MZS2ML5XB0X7MW" localSheetId="11" hidden="1">#REF!</definedName>
    <definedName name="BEx5BBCUOWR6J9MZS2ML5XB0X7MW" localSheetId="25" hidden="1">#REF!</definedName>
    <definedName name="BEx5BBCUOWR6J9MZS2ML5XB0X7MW" localSheetId="26" hidden="1">#REF!</definedName>
    <definedName name="BEx5BBCUOWR6J9MZS2ML5XB0X7MW" localSheetId="27" hidden="1">#REF!</definedName>
    <definedName name="BEx5BBCUOWR6J9MZS2ML5XB0X7MW" localSheetId="0" hidden="1">#REF!</definedName>
    <definedName name="BEx5BBCUOWR6J9MZS2ML5XB0X7MW" localSheetId="1" hidden="1">#REF!</definedName>
    <definedName name="BEx5BBCUOWR6J9MZS2ML5XB0X7MW" hidden="1">#REF!</definedName>
    <definedName name="BEx5BBI61U4Y65GD0ARMTALPP7SJ" localSheetId="32" hidden="1">#REF!</definedName>
    <definedName name="BEx5BBI61U4Y65GD0ARMTALPP7SJ" localSheetId="33" hidden="1">#REF!</definedName>
    <definedName name="BEx5BBI61U4Y65GD0ARMTALPP7SJ" localSheetId="23" hidden="1">#REF!</definedName>
    <definedName name="BEx5BBI61U4Y65GD0ARMTALPP7SJ" localSheetId="17" hidden="1">#REF!</definedName>
    <definedName name="BEx5BBI61U4Y65GD0ARMTALPP7SJ" localSheetId="18" hidden="1">#REF!</definedName>
    <definedName name="BEx5BBI61U4Y65GD0ARMTALPP7SJ" localSheetId="11" hidden="1">#REF!</definedName>
    <definedName name="BEx5BBI61U4Y65GD0ARMTALPP7SJ" localSheetId="25" hidden="1">#REF!</definedName>
    <definedName name="BEx5BBI61U4Y65GD0ARMTALPP7SJ" localSheetId="26" hidden="1">#REF!</definedName>
    <definedName name="BEx5BBI61U4Y65GD0ARMTALPP7SJ" localSheetId="27" hidden="1">#REF!</definedName>
    <definedName name="BEx5BBI61U4Y65GD0ARMTALPP7SJ" localSheetId="0" hidden="1">#REF!</definedName>
    <definedName name="BEx5BBI61U4Y65GD0ARMTALPP7SJ" localSheetId="1" hidden="1">#REF!</definedName>
    <definedName name="BEx5BBI61U4Y65GD0ARMTALPP7SJ" hidden="1">#REF!</definedName>
    <definedName name="BEx5BDR56MEV4IHY6CIH2SVNG1UB" localSheetId="32" hidden="1">#REF!</definedName>
    <definedName name="BEx5BDR56MEV4IHY6CIH2SVNG1UB" localSheetId="33" hidden="1">#REF!</definedName>
    <definedName name="BEx5BDR56MEV4IHY6CIH2SVNG1UB" localSheetId="23" hidden="1">#REF!</definedName>
    <definedName name="BEx5BDR56MEV4IHY6CIH2SVNG1UB" localSheetId="17" hidden="1">#REF!</definedName>
    <definedName name="BEx5BDR56MEV4IHY6CIH2SVNG1UB" localSheetId="18" hidden="1">#REF!</definedName>
    <definedName name="BEx5BDR56MEV4IHY6CIH2SVNG1UB" localSheetId="11" hidden="1">#REF!</definedName>
    <definedName name="BEx5BDR56MEV4IHY6CIH2SVNG1UB" localSheetId="25" hidden="1">#REF!</definedName>
    <definedName name="BEx5BDR56MEV4IHY6CIH2SVNG1UB" localSheetId="26" hidden="1">#REF!</definedName>
    <definedName name="BEx5BDR56MEV4IHY6CIH2SVNG1UB" localSheetId="27" hidden="1">#REF!</definedName>
    <definedName name="BEx5BDR56MEV4IHY6CIH2SVNG1UB" localSheetId="0" hidden="1">#REF!</definedName>
    <definedName name="BEx5BDR56MEV4IHY6CIH2SVNG1UB" localSheetId="1" hidden="1">#REF!</definedName>
    <definedName name="BEx5BDR56MEV4IHY6CIH2SVNG1UB" hidden="1">#REF!</definedName>
    <definedName name="BEx5BESZC5H329SKHGJOHZFILYJJ" localSheetId="32" hidden="1">#REF!</definedName>
    <definedName name="BEx5BESZC5H329SKHGJOHZFILYJJ" localSheetId="33" hidden="1">#REF!</definedName>
    <definedName name="BEx5BESZC5H329SKHGJOHZFILYJJ" localSheetId="23" hidden="1">#REF!</definedName>
    <definedName name="BEx5BESZC5H329SKHGJOHZFILYJJ" localSheetId="17" hidden="1">#REF!</definedName>
    <definedName name="BEx5BESZC5H329SKHGJOHZFILYJJ" localSheetId="18" hidden="1">#REF!</definedName>
    <definedName name="BEx5BESZC5H329SKHGJOHZFILYJJ" localSheetId="11" hidden="1">#REF!</definedName>
    <definedName name="BEx5BESZC5H329SKHGJOHZFILYJJ" localSheetId="25" hidden="1">#REF!</definedName>
    <definedName name="BEx5BESZC5H329SKHGJOHZFILYJJ" localSheetId="26" hidden="1">#REF!</definedName>
    <definedName name="BEx5BESZC5H329SKHGJOHZFILYJJ" localSheetId="27" hidden="1">#REF!</definedName>
    <definedName name="BEx5BESZC5H329SKHGJOHZFILYJJ" localSheetId="0" hidden="1">#REF!</definedName>
    <definedName name="BEx5BESZC5H329SKHGJOHZFILYJJ" localSheetId="1" hidden="1">#REF!</definedName>
    <definedName name="BEx5BESZC5H329SKHGJOHZFILYJJ" hidden="1">#REF!</definedName>
    <definedName name="BEx5BHSQ42B50IU1TEQFUXFX9XQD" localSheetId="32" hidden="1">#REF!</definedName>
    <definedName name="BEx5BHSQ42B50IU1TEQFUXFX9XQD" localSheetId="33" hidden="1">#REF!</definedName>
    <definedName name="BEx5BHSQ42B50IU1TEQFUXFX9XQD" localSheetId="23" hidden="1">#REF!</definedName>
    <definedName name="BEx5BHSQ42B50IU1TEQFUXFX9XQD" localSheetId="17" hidden="1">#REF!</definedName>
    <definedName name="BEx5BHSQ42B50IU1TEQFUXFX9XQD" localSheetId="18" hidden="1">#REF!</definedName>
    <definedName name="BEx5BHSQ42B50IU1TEQFUXFX9XQD" localSheetId="11" hidden="1">#REF!</definedName>
    <definedName name="BEx5BHSQ42B50IU1TEQFUXFX9XQD" localSheetId="25" hidden="1">#REF!</definedName>
    <definedName name="BEx5BHSQ42B50IU1TEQFUXFX9XQD" localSheetId="26" hidden="1">#REF!</definedName>
    <definedName name="BEx5BHSQ42B50IU1TEQFUXFX9XQD" localSheetId="27" hidden="1">#REF!</definedName>
    <definedName name="BEx5BHSQ42B50IU1TEQFUXFX9XQD" localSheetId="0" hidden="1">#REF!</definedName>
    <definedName name="BEx5BHSQ42B50IU1TEQFUXFX9XQD" localSheetId="1" hidden="1">#REF!</definedName>
    <definedName name="BEx5BHSQ42B50IU1TEQFUXFX9XQD" hidden="1">#REF!</definedName>
    <definedName name="BEx5BKSM4UN4C1DM3EYKM79MRC5K" localSheetId="32" hidden="1">#REF!</definedName>
    <definedName name="BEx5BKSM4UN4C1DM3EYKM79MRC5K" localSheetId="33" hidden="1">#REF!</definedName>
    <definedName name="BEx5BKSM4UN4C1DM3EYKM79MRC5K" localSheetId="23" hidden="1">#REF!</definedName>
    <definedName name="BEx5BKSM4UN4C1DM3EYKM79MRC5K" localSheetId="17" hidden="1">#REF!</definedName>
    <definedName name="BEx5BKSM4UN4C1DM3EYKM79MRC5K" localSheetId="18" hidden="1">#REF!</definedName>
    <definedName name="BEx5BKSM4UN4C1DM3EYKM79MRC5K" localSheetId="11" hidden="1">#REF!</definedName>
    <definedName name="BEx5BKSM4UN4C1DM3EYKM79MRC5K" localSheetId="25" hidden="1">#REF!</definedName>
    <definedName name="BEx5BKSM4UN4C1DM3EYKM79MRC5K" localSheetId="26" hidden="1">#REF!</definedName>
    <definedName name="BEx5BKSM4UN4C1DM3EYKM79MRC5K" localSheetId="27" hidden="1">#REF!</definedName>
    <definedName name="BEx5BKSM4UN4C1DM3EYKM79MRC5K" localSheetId="0" hidden="1">#REF!</definedName>
    <definedName name="BEx5BKSM4UN4C1DM3EYKM79MRC5K" localSheetId="1" hidden="1">#REF!</definedName>
    <definedName name="BEx5BKSM4UN4C1DM3EYKM79MRC5K" hidden="1">#REF!</definedName>
    <definedName name="BEx5BNN8NPH9KVOBARB9CDD9WLB6" localSheetId="32" hidden="1">#REF!</definedName>
    <definedName name="BEx5BNN8NPH9KVOBARB9CDD9WLB6" localSheetId="33" hidden="1">#REF!</definedName>
    <definedName name="BEx5BNN8NPH9KVOBARB9CDD9WLB6" localSheetId="23" hidden="1">#REF!</definedName>
    <definedName name="BEx5BNN8NPH9KVOBARB9CDD9WLB6" localSheetId="17" hidden="1">#REF!</definedName>
    <definedName name="BEx5BNN8NPH9KVOBARB9CDD9WLB6" localSheetId="18" hidden="1">#REF!</definedName>
    <definedName name="BEx5BNN8NPH9KVOBARB9CDD9WLB6" localSheetId="11" hidden="1">#REF!</definedName>
    <definedName name="BEx5BNN8NPH9KVOBARB9CDD9WLB6" localSheetId="25" hidden="1">#REF!</definedName>
    <definedName name="BEx5BNN8NPH9KVOBARB9CDD9WLB6" localSheetId="26" hidden="1">#REF!</definedName>
    <definedName name="BEx5BNN8NPH9KVOBARB9CDD9WLB6" localSheetId="27" hidden="1">#REF!</definedName>
    <definedName name="BEx5BNN8NPH9KVOBARB9CDD9WLB6" localSheetId="0" hidden="1">#REF!</definedName>
    <definedName name="BEx5BNN8NPH9KVOBARB9CDD9WLB6" localSheetId="1" hidden="1">#REF!</definedName>
    <definedName name="BEx5BNN8NPH9KVOBARB9CDD9WLB6" hidden="1">#REF!</definedName>
    <definedName name="BEx5BPLEZ8XY6S89R7AZQSKLT4HK" localSheetId="32" hidden="1">#REF!</definedName>
    <definedName name="BEx5BPLEZ8XY6S89R7AZQSKLT4HK" localSheetId="33" hidden="1">#REF!</definedName>
    <definedName name="BEx5BPLEZ8XY6S89R7AZQSKLT4HK" localSheetId="23" hidden="1">#REF!</definedName>
    <definedName name="BEx5BPLEZ8XY6S89R7AZQSKLT4HK" localSheetId="17" hidden="1">#REF!</definedName>
    <definedName name="BEx5BPLEZ8XY6S89R7AZQSKLT4HK" localSheetId="18" hidden="1">#REF!</definedName>
    <definedName name="BEx5BPLEZ8XY6S89R7AZQSKLT4HK" localSheetId="11" hidden="1">#REF!</definedName>
    <definedName name="BEx5BPLEZ8XY6S89R7AZQSKLT4HK" localSheetId="25" hidden="1">#REF!</definedName>
    <definedName name="BEx5BPLEZ8XY6S89R7AZQSKLT4HK" localSheetId="26" hidden="1">#REF!</definedName>
    <definedName name="BEx5BPLEZ8XY6S89R7AZQSKLT4HK" localSheetId="27" hidden="1">#REF!</definedName>
    <definedName name="BEx5BPLEZ8XY6S89R7AZQSKLT4HK" localSheetId="0" hidden="1">#REF!</definedName>
    <definedName name="BEx5BPLEZ8XY6S89R7AZQSKLT4HK" localSheetId="1" hidden="1">#REF!</definedName>
    <definedName name="BEx5BPLEZ8XY6S89R7AZQSKLT4HK" hidden="1">#REF!</definedName>
    <definedName name="BEx5BYFMZ80TDDN2EZO8CF39AIAC" localSheetId="32" hidden="1">#REF!</definedName>
    <definedName name="BEx5BYFMZ80TDDN2EZO8CF39AIAC" localSheetId="33" hidden="1">#REF!</definedName>
    <definedName name="BEx5BYFMZ80TDDN2EZO8CF39AIAC" localSheetId="23" hidden="1">#REF!</definedName>
    <definedName name="BEx5BYFMZ80TDDN2EZO8CF39AIAC" localSheetId="17" hidden="1">#REF!</definedName>
    <definedName name="BEx5BYFMZ80TDDN2EZO8CF39AIAC" localSheetId="18" hidden="1">#REF!</definedName>
    <definedName name="BEx5BYFMZ80TDDN2EZO8CF39AIAC" localSheetId="11" hidden="1">#REF!</definedName>
    <definedName name="BEx5BYFMZ80TDDN2EZO8CF39AIAC" localSheetId="25" hidden="1">#REF!</definedName>
    <definedName name="BEx5BYFMZ80TDDN2EZO8CF39AIAC" localSheetId="26" hidden="1">#REF!</definedName>
    <definedName name="BEx5BYFMZ80TDDN2EZO8CF39AIAC" localSheetId="27" hidden="1">#REF!</definedName>
    <definedName name="BEx5BYFMZ80TDDN2EZO8CF39AIAC" localSheetId="0" hidden="1">#REF!</definedName>
    <definedName name="BEx5BYFMZ80TDDN2EZO8CF39AIAC" localSheetId="1" hidden="1">#REF!</definedName>
    <definedName name="BEx5BYFMZ80TDDN2EZO8CF39AIAC" hidden="1">#REF!</definedName>
    <definedName name="BEx5C2BWFW6SHZBFDEISKGXHZCQW" localSheetId="32" hidden="1">#REF!</definedName>
    <definedName name="BEx5C2BWFW6SHZBFDEISKGXHZCQW" localSheetId="33" hidden="1">#REF!</definedName>
    <definedName name="BEx5C2BWFW6SHZBFDEISKGXHZCQW" localSheetId="23" hidden="1">#REF!</definedName>
    <definedName name="BEx5C2BWFW6SHZBFDEISKGXHZCQW" localSheetId="17" hidden="1">#REF!</definedName>
    <definedName name="BEx5C2BWFW6SHZBFDEISKGXHZCQW" localSheetId="18" hidden="1">#REF!</definedName>
    <definedName name="BEx5C2BWFW6SHZBFDEISKGXHZCQW" localSheetId="11" hidden="1">#REF!</definedName>
    <definedName name="BEx5C2BWFW6SHZBFDEISKGXHZCQW" localSheetId="25" hidden="1">#REF!</definedName>
    <definedName name="BEx5C2BWFW6SHZBFDEISKGXHZCQW" localSheetId="26" hidden="1">#REF!</definedName>
    <definedName name="BEx5C2BWFW6SHZBFDEISKGXHZCQW" localSheetId="27" hidden="1">#REF!</definedName>
    <definedName name="BEx5C2BWFW6SHZBFDEISKGXHZCQW" localSheetId="0" hidden="1">#REF!</definedName>
    <definedName name="BEx5C2BWFW6SHZBFDEISKGXHZCQW" localSheetId="1" hidden="1">#REF!</definedName>
    <definedName name="BEx5C2BWFW6SHZBFDEISKGXHZCQW" hidden="1">#REF!</definedName>
    <definedName name="BEx5C44NK782B81CBGQUDS6Z8MV9" localSheetId="32" hidden="1">#REF!</definedName>
    <definedName name="BEx5C44NK782B81CBGQUDS6Z8MV9" localSheetId="33" hidden="1">#REF!</definedName>
    <definedName name="BEx5C44NK782B81CBGQUDS6Z8MV9" localSheetId="23" hidden="1">#REF!</definedName>
    <definedName name="BEx5C44NK782B81CBGQUDS6Z8MV9" localSheetId="17" hidden="1">#REF!</definedName>
    <definedName name="BEx5C44NK782B81CBGQUDS6Z8MV9" localSheetId="18" hidden="1">#REF!</definedName>
    <definedName name="BEx5C44NK782B81CBGQUDS6Z8MV9" localSheetId="11" hidden="1">#REF!</definedName>
    <definedName name="BEx5C44NK782B81CBGQUDS6Z8MV9" localSheetId="25" hidden="1">#REF!</definedName>
    <definedName name="BEx5C44NK782B81CBGQUDS6Z8MV9" localSheetId="26" hidden="1">#REF!</definedName>
    <definedName name="BEx5C44NK782B81CBGQUDS6Z8MV9" localSheetId="27" hidden="1">#REF!</definedName>
    <definedName name="BEx5C44NK782B81CBGQUDS6Z8MV9" localSheetId="0" hidden="1">#REF!</definedName>
    <definedName name="BEx5C44NK782B81CBGQUDS6Z8MV9" localSheetId="1" hidden="1">#REF!</definedName>
    <definedName name="BEx5C44NK782B81CBGQUDS6Z8MV9" hidden="1">#REF!</definedName>
    <definedName name="BEx5C49ZFH8TO9ZU55729C3F7XG7" localSheetId="32" hidden="1">#REF!</definedName>
    <definedName name="BEx5C49ZFH8TO9ZU55729C3F7XG7" localSheetId="33" hidden="1">#REF!</definedName>
    <definedName name="BEx5C49ZFH8TO9ZU55729C3F7XG7" localSheetId="23" hidden="1">#REF!</definedName>
    <definedName name="BEx5C49ZFH8TO9ZU55729C3F7XG7" localSheetId="17" hidden="1">#REF!</definedName>
    <definedName name="BEx5C49ZFH8TO9ZU55729C3F7XG7" localSheetId="18" hidden="1">#REF!</definedName>
    <definedName name="BEx5C49ZFH8TO9ZU55729C3F7XG7" localSheetId="11" hidden="1">#REF!</definedName>
    <definedName name="BEx5C49ZFH8TO9ZU55729C3F7XG7" localSheetId="25" hidden="1">#REF!</definedName>
    <definedName name="BEx5C49ZFH8TO9ZU55729C3F7XG7" localSheetId="26" hidden="1">#REF!</definedName>
    <definedName name="BEx5C49ZFH8TO9ZU55729C3F7XG7" localSheetId="27" hidden="1">#REF!</definedName>
    <definedName name="BEx5C49ZFH8TO9ZU55729C3F7XG7" localSheetId="0" hidden="1">#REF!</definedName>
    <definedName name="BEx5C49ZFH8TO9ZU55729C3F7XG7" localSheetId="1" hidden="1">#REF!</definedName>
    <definedName name="BEx5C49ZFH8TO9ZU55729C3F7XG7" hidden="1">#REF!</definedName>
    <definedName name="BEx5C8GZQK13G60ZM70P63I5OS0L" localSheetId="32" hidden="1">#REF!</definedName>
    <definedName name="BEx5C8GZQK13G60ZM70P63I5OS0L" localSheetId="33" hidden="1">#REF!</definedName>
    <definedName name="BEx5C8GZQK13G60ZM70P63I5OS0L" localSheetId="23" hidden="1">#REF!</definedName>
    <definedName name="BEx5C8GZQK13G60ZM70P63I5OS0L" localSheetId="17" hidden="1">#REF!</definedName>
    <definedName name="BEx5C8GZQK13G60ZM70P63I5OS0L" localSheetId="18" hidden="1">#REF!</definedName>
    <definedName name="BEx5C8GZQK13G60ZM70P63I5OS0L" localSheetId="11" hidden="1">#REF!</definedName>
    <definedName name="BEx5C8GZQK13G60ZM70P63I5OS0L" localSheetId="25" hidden="1">#REF!</definedName>
    <definedName name="BEx5C8GZQK13G60ZM70P63I5OS0L" localSheetId="26" hidden="1">#REF!</definedName>
    <definedName name="BEx5C8GZQK13G60ZM70P63I5OS0L" localSheetId="27" hidden="1">#REF!</definedName>
    <definedName name="BEx5C8GZQK13G60ZM70P63I5OS0L" localSheetId="0" hidden="1">#REF!</definedName>
    <definedName name="BEx5C8GZQK13G60ZM70P63I5OS0L" localSheetId="1" hidden="1">#REF!</definedName>
    <definedName name="BEx5C8GZQK13G60ZM70P63I5OS0L" hidden="1">#REF!</definedName>
    <definedName name="BEx5CAPTVN2NBT3UOMA1UFAL1C2R" localSheetId="32" hidden="1">#REF!</definedName>
    <definedName name="BEx5CAPTVN2NBT3UOMA1UFAL1C2R" localSheetId="33" hidden="1">#REF!</definedName>
    <definedName name="BEx5CAPTVN2NBT3UOMA1UFAL1C2R" localSheetId="23" hidden="1">#REF!</definedName>
    <definedName name="BEx5CAPTVN2NBT3UOMA1UFAL1C2R" localSheetId="17" hidden="1">#REF!</definedName>
    <definedName name="BEx5CAPTVN2NBT3UOMA1UFAL1C2R" localSheetId="18" hidden="1">#REF!</definedName>
    <definedName name="BEx5CAPTVN2NBT3UOMA1UFAL1C2R" localSheetId="11" hidden="1">#REF!</definedName>
    <definedName name="BEx5CAPTVN2NBT3UOMA1UFAL1C2R" localSheetId="25" hidden="1">#REF!</definedName>
    <definedName name="BEx5CAPTVN2NBT3UOMA1UFAL1C2R" localSheetId="26" hidden="1">#REF!</definedName>
    <definedName name="BEx5CAPTVN2NBT3UOMA1UFAL1C2R" localSheetId="27" hidden="1">#REF!</definedName>
    <definedName name="BEx5CAPTVN2NBT3UOMA1UFAL1C2R" localSheetId="0" hidden="1">#REF!</definedName>
    <definedName name="BEx5CAPTVN2NBT3UOMA1UFAL1C2R" localSheetId="1" hidden="1">#REF!</definedName>
    <definedName name="BEx5CAPTVN2NBT3UOMA1UFAL1C2R" hidden="1">#REF!</definedName>
    <definedName name="BEx5CEM3SYF9XP0ZZVE0GEPCLV3F" localSheetId="32" hidden="1">#REF!</definedName>
    <definedName name="BEx5CEM3SYF9XP0ZZVE0GEPCLV3F" localSheetId="33" hidden="1">#REF!</definedName>
    <definedName name="BEx5CEM3SYF9XP0ZZVE0GEPCLV3F" localSheetId="23" hidden="1">#REF!</definedName>
    <definedName name="BEx5CEM3SYF9XP0ZZVE0GEPCLV3F" localSheetId="17" hidden="1">#REF!</definedName>
    <definedName name="BEx5CEM3SYF9XP0ZZVE0GEPCLV3F" localSheetId="18" hidden="1">#REF!</definedName>
    <definedName name="BEx5CEM3SYF9XP0ZZVE0GEPCLV3F" localSheetId="11" hidden="1">#REF!</definedName>
    <definedName name="BEx5CEM3SYF9XP0ZZVE0GEPCLV3F" localSheetId="25" hidden="1">#REF!</definedName>
    <definedName name="BEx5CEM3SYF9XP0ZZVE0GEPCLV3F" localSheetId="26" hidden="1">#REF!</definedName>
    <definedName name="BEx5CEM3SYF9XP0ZZVE0GEPCLV3F" localSheetId="27" hidden="1">#REF!</definedName>
    <definedName name="BEx5CEM3SYF9XP0ZZVE0GEPCLV3F" localSheetId="0" hidden="1">#REF!</definedName>
    <definedName name="BEx5CEM3SYF9XP0ZZVE0GEPCLV3F" localSheetId="1" hidden="1">#REF!</definedName>
    <definedName name="BEx5CEM3SYF9XP0ZZVE0GEPCLV3F" hidden="1">#REF!</definedName>
    <definedName name="BEx5CFYQ0F1Z6P8SCVJ0I3UPVFE4" localSheetId="32" hidden="1">#REF!</definedName>
    <definedName name="BEx5CFYQ0F1Z6P8SCVJ0I3UPVFE4" localSheetId="33" hidden="1">#REF!</definedName>
    <definedName name="BEx5CFYQ0F1Z6P8SCVJ0I3UPVFE4" localSheetId="23" hidden="1">#REF!</definedName>
    <definedName name="BEx5CFYQ0F1Z6P8SCVJ0I3UPVFE4" localSheetId="17" hidden="1">#REF!</definedName>
    <definedName name="BEx5CFYQ0F1Z6P8SCVJ0I3UPVFE4" localSheetId="18" hidden="1">#REF!</definedName>
    <definedName name="BEx5CFYQ0F1Z6P8SCVJ0I3UPVFE4" localSheetId="11" hidden="1">#REF!</definedName>
    <definedName name="BEx5CFYQ0F1Z6P8SCVJ0I3UPVFE4" localSheetId="25" hidden="1">#REF!</definedName>
    <definedName name="BEx5CFYQ0F1Z6P8SCVJ0I3UPVFE4" localSheetId="26" hidden="1">#REF!</definedName>
    <definedName name="BEx5CFYQ0F1Z6P8SCVJ0I3UPVFE4" localSheetId="27" hidden="1">#REF!</definedName>
    <definedName name="BEx5CFYQ0F1Z6P8SCVJ0I3UPVFE4" localSheetId="0" hidden="1">#REF!</definedName>
    <definedName name="BEx5CFYQ0F1Z6P8SCVJ0I3UPVFE4" localSheetId="1" hidden="1">#REF!</definedName>
    <definedName name="BEx5CFYQ0F1Z6P8SCVJ0I3UPVFE4" hidden="1">#REF!</definedName>
    <definedName name="BEx5CPEKNSJORIPFQC2E1LTRYY8L" localSheetId="32" hidden="1">#REF!</definedName>
    <definedName name="BEx5CPEKNSJORIPFQC2E1LTRYY8L" localSheetId="33" hidden="1">#REF!</definedName>
    <definedName name="BEx5CPEKNSJORIPFQC2E1LTRYY8L" localSheetId="23" hidden="1">#REF!</definedName>
    <definedName name="BEx5CPEKNSJORIPFQC2E1LTRYY8L" localSheetId="17" hidden="1">#REF!</definedName>
    <definedName name="BEx5CPEKNSJORIPFQC2E1LTRYY8L" localSheetId="18" hidden="1">#REF!</definedName>
    <definedName name="BEx5CPEKNSJORIPFQC2E1LTRYY8L" localSheetId="11" hidden="1">#REF!</definedName>
    <definedName name="BEx5CPEKNSJORIPFQC2E1LTRYY8L" localSheetId="25" hidden="1">#REF!</definedName>
    <definedName name="BEx5CPEKNSJORIPFQC2E1LTRYY8L" localSheetId="26" hidden="1">#REF!</definedName>
    <definedName name="BEx5CPEKNSJORIPFQC2E1LTRYY8L" localSheetId="27" hidden="1">#REF!</definedName>
    <definedName name="BEx5CPEKNSJORIPFQC2E1LTRYY8L" localSheetId="0" hidden="1">#REF!</definedName>
    <definedName name="BEx5CPEKNSJORIPFQC2E1LTRYY8L" localSheetId="1" hidden="1">#REF!</definedName>
    <definedName name="BEx5CPEKNSJORIPFQC2E1LTRYY8L" hidden="1">#REF!</definedName>
    <definedName name="BEx5CSUOL05D8PAM2TRDA9VRJT1O" localSheetId="32" hidden="1">#REF!</definedName>
    <definedName name="BEx5CSUOL05D8PAM2TRDA9VRJT1O" localSheetId="33" hidden="1">#REF!</definedName>
    <definedName name="BEx5CSUOL05D8PAM2TRDA9VRJT1O" localSheetId="23" hidden="1">#REF!</definedName>
    <definedName name="BEx5CSUOL05D8PAM2TRDA9VRJT1O" localSheetId="17" hidden="1">#REF!</definedName>
    <definedName name="BEx5CSUOL05D8PAM2TRDA9VRJT1O" localSheetId="18" hidden="1">#REF!</definedName>
    <definedName name="BEx5CSUOL05D8PAM2TRDA9VRJT1O" localSheetId="11" hidden="1">#REF!</definedName>
    <definedName name="BEx5CSUOL05D8PAM2TRDA9VRJT1O" localSheetId="25" hidden="1">#REF!</definedName>
    <definedName name="BEx5CSUOL05D8PAM2TRDA9VRJT1O" localSheetId="26" hidden="1">#REF!</definedName>
    <definedName name="BEx5CSUOL05D8PAM2TRDA9VRJT1O" localSheetId="27" hidden="1">#REF!</definedName>
    <definedName name="BEx5CSUOL05D8PAM2TRDA9VRJT1O" localSheetId="0" hidden="1">#REF!</definedName>
    <definedName name="BEx5CSUOL05D8PAM2TRDA9VRJT1O" localSheetId="1" hidden="1">#REF!</definedName>
    <definedName name="BEx5CSUOL05D8PAM2TRDA9VRJT1O" hidden="1">#REF!</definedName>
    <definedName name="BEx5CUNFOO4YDFJ22HCMI2QKIGKM" localSheetId="32" hidden="1">#REF!</definedName>
    <definedName name="BEx5CUNFOO4YDFJ22HCMI2QKIGKM" localSheetId="33" hidden="1">#REF!</definedName>
    <definedName name="BEx5CUNFOO4YDFJ22HCMI2QKIGKM" localSheetId="23" hidden="1">#REF!</definedName>
    <definedName name="BEx5CUNFOO4YDFJ22HCMI2QKIGKM" localSheetId="17" hidden="1">#REF!</definedName>
    <definedName name="BEx5CUNFOO4YDFJ22HCMI2QKIGKM" localSheetId="18" hidden="1">#REF!</definedName>
    <definedName name="BEx5CUNFOO4YDFJ22HCMI2QKIGKM" localSheetId="11" hidden="1">#REF!</definedName>
    <definedName name="BEx5CUNFOO4YDFJ22HCMI2QKIGKM" localSheetId="25" hidden="1">#REF!</definedName>
    <definedName name="BEx5CUNFOO4YDFJ22HCMI2QKIGKM" localSheetId="26" hidden="1">#REF!</definedName>
    <definedName name="BEx5CUNFOO4YDFJ22HCMI2QKIGKM" localSheetId="27" hidden="1">#REF!</definedName>
    <definedName name="BEx5CUNFOO4YDFJ22HCMI2QKIGKM" localSheetId="0" hidden="1">#REF!</definedName>
    <definedName name="BEx5CUNFOO4YDFJ22HCMI2QKIGKM" localSheetId="1" hidden="1">#REF!</definedName>
    <definedName name="BEx5CUNFOO4YDFJ22HCMI2QKIGKM" hidden="1">#REF!</definedName>
    <definedName name="BEx5D01O3G6BXWXT7MZEVS1F4TE9" localSheetId="32" hidden="1">#REF!</definedName>
    <definedName name="BEx5D01O3G6BXWXT7MZEVS1F4TE9" localSheetId="33" hidden="1">#REF!</definedName>
    <definedName name="BEx5D01O3G6BXWXT7MZEVS1F4TE9" localSheetId="23" hidden="1">#REF!</definedName>
    <definedName name="BEx5D01O3G6BXWXT7MZEVS1F4TE9" localSheetId="17" hidden="1">#REF!</definedName>
    <definedName name="BEx5D01O3G6BXWXT7MZEVS1F4TE9" localSheetId="18" hidden="1">#REF!</definedName>
    <definedName name="BEx5D01O3G6BXWXT7MZEVS1F4TE9" localSheetId="11" hidden="1">#REF!</definedName>
    <definedName name="BEx5D01O3G6BXWXT7MZEVS1F4TE9" localSheetId="25" hidden="1">#REF!</definedName>
    <definedName name="BEx5D01O3G6BXWXT7MZEVS1F4TE9" localSheetId="26" hidden="1">#REF!</definedName>
    <definedName name="BEx5D01O3G6BXWXT7MZEVS1F4TE9" localSheetId="27" hidden="1">#REF!</definedName>
    <definedName name="BEx5D01O3G6BXWXT7MZEVS1F4TE9" localSheetId="0" hidden="1">#REF!</definedName>
    <definedName name="BEx5D01O3G6BXWXT7MZEVS1F4TE9" localSheetId="1" hidden="1">#REF!</definedName>
    <definedName name="BEx5D01O3G6BXWXT7MZEVS1F4TE9" hidden="1">#REF!</definedName>
    <definedName name="BEx5D3HO5XE85AN0NGALZ4K4GE8J" localSheetId="32" hidden="1">#REF!</definedName>
    <definedName name="BEx5D3HO5XE85AN0NGALZ4K4GE8J" localSheetId="33" hidden="1">#REF!</definedName>
    <definedName name="BEx5D3HO5XE85AN0NGALZ4K4GE8J" localSheetId="23" hidden="1">#REF!</definedName>
    <definedName name="BEx5D3HO5XE85AN0NGALZ4K4GE8J" localSheetId="17" hidden="1">#REF!</definedName>
    <definedName name="BEx5D3HO5XE85AN0NGALZ4K4GE8J" localSheetId="18" hidden="1">#REF!</definedName>
    <definedName name="BEx5D3HO5XE85AN0NGALZ4K4GE8J" localSheetId="11" hidden="1">#REF!</definedName>
    <definedName name="BEx5D3HO5XE85AN0NGALZ4K4GE8J" localSheetId="25" hidden="1">#REF!</definedName>
    <definedName name="BEx5D3HO5XE85AN0NGALZ4K4GE8J" localSheetId="26" hidden="1">#REF!</definedName>
    <definedName name="BEx5D3HO5XE85AN0NGALZ4K4GE8J" localSheetId="27" hidden="1">#REF!</definedName>
    <definedName name="BEx5D3HO5XE85AN0NGALZ4K4GE8J" localSheetId="0" hidden="1">#REF!</definedName>
    <definedName name="BEx5D3HO5XE85AN0NGALZ4K4GE8J" localSheetId="1" hidden="1">#REF!</definedName>
    <definedName name="BEx5D3HO5XE85AN0NGALZ4K4GE8J" hidden="1">#REF!</definedName>
    <definedName name="BEx5D8L47OF0WHBPFWXGZINZWUBZ" localSheetId="32" hidden="1">#REF!</definedName>
    <definedName name="BEx5D8L47OF0WHBPFWXGZINZWUBZ" localSheetId="33" hidden="1">#REF!</definedName>
    <definedName name="BEx5D8L47OF0WHBPFWXGZINZWUBZ" localSheetId="23" hidden="1">#REF!</definedName>
    <definedName name="BEx5D8L47OF0WHBPFWXGZINZWUBZ" localSheetId="17" hidden="1">#REF!</definedName>
    <definedName name="BEx5D8L47OF0WHBPFWXGZINZWUBZ" localSheetId="18" hidden="1">#REF!</definedName>
    <definedName name="BEx5D8L47OF0WHBPFWXGZINZWUBZ" localSheetId="11" hidden="1">#REF!</definedName>
    <definedName name="BEx5D8L47OF0WHBPFWXGZINZWUBZ" localSheetId="25" hidden="1">#REF!</definedName>
    <definedName name="BEx5D8L47OF0WHBPFWXGZINZWUBZ" localSheetId="26" hidden="1">#REF!</definedName>
    <definedName name="BEx5D8L47OF0WHBPFWXGZINZWUBZ" localSheetId="27" hidden="1">#REF!</definedName>
    <definedName name="BEx5D8L47OF0WHBPFWXGZINZWUBZ" localSheetId="0" hidden="1">#REF!</definedName>
    <definedName name="BEx5D8L47OF0WHBPFWXGZINZWUBZ" localSheetId="1" hidden="1">#REF!</definedName>
    <definedName name="BEx5D8L47OF0WHBPFWXGZINZWUBZ" hidden="1">#REF!</definedName>
    <definedName name="BEx5DAJAHQ2SKUPCKSCR3PYML67L" localSheetId="32" hidden="1">#REF!</definedName>
    <definedName name="BEx5DAJAHQ2SKUPCKSCR3PYML67L" localSheetId="33" hidden="1">#REF!</definedName>
    <definedName name="BEx5DAJAHQ2SKUPCKSCR3PYML67L" localSheetId="23" hidden="1">#REF!</definedName>
    <definedName name="BEx5DAJAHQ2SKUPCKSCR3PYML67L" localSheetId="17" hidden="1">#REF!</definedName>
    <definedName name="BEx5DAJAHQ2SKUPCKSCR3PYML67L" localSheetId="18" hidden="1">#REF!</definedName>
    <definedName name="BEx5DAJAHQ2SKUPCKSCR3PYML67L" localSheetId="11" hidden="1">#REF!</definedName>
    <definedName name="BEx5DAJAHQ2SKUPCKSCR3PYML67L" localSheetId="25" hidden="1">#REF!</definedName>
    <definedName name="BEx5DAJAHQ2SKUPCKSCR3PYML67L" localSheetId="26" hidden="1">#REF!</definedName>
    <definedName name="BEx5DAJAHQ2SKUPCKSCR3PYML67L" localSheetId="27" hidden="1">#REF!</definedName>
    <definedName name="BEx5DAJAHQ2SKUPCKSCR3PYML67L" localSheetId="0" hidden="1">#REF!</definedName>
    <definedName name="BEx5DAJAHQ2SKUPCKSCR3PYML67L" localSheetId="1" hidden="1">#REF!</definedName>
    <definedName name="BEx5DAJAHQ2SKUPCKSCR3PYML67L" hidden="1">#REF!</definedName>
    <definedName name="BEx5DC18JM1KJCV44PF18E0LNRKA" localSheetId="32" hidden="1">#REF!</definedName>
    <definedName name="BEx5DC18JM1KJCV44PF18E0LNRKA" localSheetId="33" hidden="1">#REF!</definedName>
    <definedName name="BEx5DC18JM1KJCV44PF18E0LNRKA" localSheetId="23" hidden="1">#REF!</definedName>
    <definedName name="BEx5DC18JM1KJCV44PF18E0LNRKA" localSheetId="17" hidden="1">#REF!</definedName>
    <definedName name="BEx5DC18JM1KJCV44PF18E0LNRKA" localSheetId="18" hidden="1">#REF!</definedName>
    <definedName name="BEx5DC18JM1KJCV44PF18E0LNRKA" localSheetId="11" hidden="1">#REF!</definedName>
    <definedName name="BEx5DC18JM1KJCV44PF18E0LNRKA" localSheetId="25" hidden="1">#REF!</definedName>
    <definedName name="BEx5DC18JM1KJCV44PF18E0LNRKA" localSheetId="26" hidden="1">#REF!</definedName>
    <definedName name="BEx5DC18JM1KJCV44PF18E0LNRKA" localSheetId="27" hidden="1">#REF!</definedName>
    <definedName name="BEx5DC18JM1KJCV44PF18E0LNRKA" localSheetId="0" hidden="1">#REF!</definedName>
    <definedName name="BEx5DC18JM1KJCV44PF18E0LNRKA" localSheetId="1" hidden="1">#REF!</definedName>
    <definedName name="BEx5DC18JM1KJCV44PF18E0LNRKA" hidden="1">#REF!</definedName>
    <definedName name="BEx5DFH8EU3RCPUOTFY8S9G8SBCG" localSheetId="32" hidden="1">#REF!</definedName>
    <definedName name="BEx5DFH8EU3RCPUOTFY8S9G8SBCG" localSheetId="33" hidden="1">#REF!</definedName>
    <definedName name="BEx5DFH8EU3RCPUOTFY8S9G8SBCG" localSheetId="23" hidden="1">#REF!</definedName>
    <definedName name="BEx5DFH8EU3RCPUOTFY8S9G8SBCG" localSheetId="17" hidden="1">#REF!</definedName>
    <definedName name="BEx5DFH8EU3RCPUOTFY8S9G8SBCG" localSheetId="18" hidden="1">#REF!</definedName>
    <definedName name="BEx5DFH8EU3RCPUOTFY8S9G8SBCG" localSheetId="11" hidden="1">#REF!</definedName>
    <definedName name="BEx5DFH8EU3RCPUOTFY8S9G8SBCG" localSheetId="25" hidden="1">#REF!</definedName>
    <definedName name="BEx5DFH8EU3RCPUOTFY8S9G8SBCG" localSheetId="26" hidden="1">#REF!</definedName>
    <definedName name="BEx5DFH8EU3RCPUOTFY8S9G8SBCG" localSheetId="27" hidden="1">#REF!</definedName>
    <definedName name="BEx5DFH8EU3RCPUOTFY8S9G8SBCG" localSheetId="0" hidden="1">#REF!</definedName>
    <definedName name="BEx5DFH8EU3RCPUOTFY8S9G8SBCG" localSheetId="1" hidden="1">#REF!</definedName>
    <definedName name="BEx5DFH8EU3RCPUOTFY8S9G8SBCG" hidden="1">#REF!</definedName>
    <definedName name="BEx5DJIZBTNS011R9IIG2OQ2L6ZX" localSheetId="32" hidden="1">#REF!</definedName>
    <definedName name="BEx5DJIZBTNS011R9IIG2OQ2L6ZX" localSheetId="33" hidden="1">#REF!</definedName>
    <definedName name="BEx5DJIZBTNS011R9IIG2OQ2L6ZX" localSheetId="23" hidden="1">#REF!</definedName>
    <definedName name="BEx5DJIZBTNS011R9IIG2OQ2L6ZX" localSheetId="17" hidden="1">#REF!</definedName>
    <definedName name="BEx5DJIZBTNS011R9IIG2OQ2L6ZX" localSheetId="18" hidden="1">#REF!</definedName>
    <definedName name="BEx5DJIZBTNS011R9IIG2OQ2L6ZX" localSheetId="11" hidden="1">#REF!</definedName>
    <definedName name="BEx5DJIZBTNS011R9IIG2OQ2L6ZX" localSheetId="25" hidden="1">#REF!</definedName>
    <definedName name="BEx5DJIZBTNS011R9IIG2OQ2L6ZX" localSheetId="26" hidden="1">#REF!</definedName>
    <definedName name="BEx5DJIZBTNS011R9IIG2OQ2L6ZX" localSheetId="27" hidden="1">#REF!</definedName>
    <definedName name="BEx5DJIZBTNS011R9IIG2OQ2L6ZX" localSheetId="0" hidden="1">#REF!</definedName>
    <definedName name="BEx5DJIZBTNS011R9IIG2OQ2L6ZX" localSheetId="1" hidden="1">#REF!</definedName>
    <definedName name="BEx5DJIZBTNS011R9IIG2OQ2L6ZX" hidden="1">#REF!</definedName>
    <definedName name="BEx5DS2EKWFPC2UWI1W1QESX9QP5" localSheetId="32" hidden="1">#REF!</definedName>
    <definedName name="BEx5DS2EKWFPC2UWI1W1QESX9QP5" localSheetId="33" hidden="1">#REF!</definedName>
    <definedName name="BEx5DS2EKWFPC2UWI1W1QESX9QP5" localSheetId="23" hidden="1">#REF!</definedName>
    <definedName name="BEx5DS2EKWFPC2UWI1W1QESX9QP5" localSheetId="17" hidden="1">#REF!</definedName>
    <definedName name="BEx5DS2EKWFPC2UWI1W1QESX9QP5" localSheetId="18" hidden="1">#REF!</definedName>
    <definedName name="BEx5DS2EKWFPC2UWI1W1QESX9QP5" localSheetId="11" hidden="1">#REF!</definedName>
    <definedName name="BEx5DS2EKWFPC2UWI1W1QESX9QP5" localSheetId="25" hidden="1">#REF!</definedName>
    <definedName name="BEx5DS2EKWFPC2UWI1W1QESX9QP5" localSheetId="26" hidden="1">#REF!</definedName>
    <definedName name="BEx5DS2EKWFPC2UWI1W1QESX9QP5" localSheetId="27" hidden="1">#REF!</definedName>
    <definedName name="BEx5DS2EKWFPC2UWI1W1QESX9QP5" localSheetId="0" hidden="1">#REF!</definedName>
    <definedName name="BEx5DS2EKWFPC2UWI1W1QESX9QP5" localSheetId="1" hidden="1">#REF!</definedName>
    <definedName name="BEx5DS2EKWFPC2UWI1W1QESX9QP5" hidden="1">#REF!</definedName>
    <definedName name="BEx5E123OLO9WQUOIRIDJ967KAGK" localSheetId="32" hidden="1">#REF!</definedName>
    <definedName name="BEx5E123OLO9WQUOIRIDJ967KAGK" localSheetId="33" hidden="1">#REF!</definedName>
    <definedName name="BEx5E123OLO9WQUOIRIDJ967KAGK" localSheetId="23" hidden="1">#REF!</definedName>
    <definedName name="BEx5E123OLO9WQUOIRIDJ967KAGK" localSheetId="17" hidden="1">#REF!</definedName>
    <definedName name="BEx5E123OLO9WQUOIRIDJ967KAGK" localSheetId="18" hidden="1">#REF!</definedName>
    <definedName name="BEx5E123OLO9WQUOIRIDJ967KAGK" localSheetId="11" hidden="1">#REF!</definedName>
    <definedName name="BEx5E123OLO9WQUOIRIDJ967KAGK" localSheetId="25" hidden="1">#REF!</definedName>
    <definedName name="BEx5E123OLO9WQUOIRIDJ967KAGK" localSheetId="26" hidden="1">#REF!</definedName>
    <definedName name="BEx5E123OLO9WQUOIRIDJ967KAGK" localSheetId="27" hidden="1">#REF!</definedName>
    <definedName name="BEx5E123OLO9WQUOIRIDJ967KAGK" localSheetId="0" hidden="1">#REF!</definedName>
    <definedName name="BEx5E123OLO9WQUOIRIDJ967KAGK" localSheetId="1" hidden="1">#REF!</definedName>
    <definedName name="BEx5E123OLO9WQUOIRIDJ967KAGK" hidden="1">#REF!</definedName>
    <definedName name="BEx5E2UU5NES6W779W2OZTZOB4O7" localSheetId="32" hidden="1">#REF!</definedName>
    <definedName name="BEx5E2UU5NES6W779W2OZTZOB4O7" localSheetId="33" hidden="1">#REF!</definedName>
    <definedName name="BEx5E2UU5NES6W779W2OZTZOB4O7" localSheetId="23" hidden="1">#REF!</definedName>
    <definedName name="BEx5E2UU5NES6W779W2OZTZOB4O7" localSheetId="17" hidden="1">#REF!</definedName>
    <definedName name="BEx5E2UU5NES6W779W2OZTZOB4O7" localSheetId="18" hidden="1">#REF!</definedName>
    <definedName name="BEx5E2UU5NES6W779W2OZTZOB4O7" localSheetId="11" hidden="1">#REF!</definedName>
    <definedName name="BEx5E2UU5NES6W779W2OZTZOB4O7" localSheetId="25" hidden="1">#REF!</definedName>
    <definedName name="BEx5E2UU5NES6W779W2OZTZOB4O7" localSheetId="26" hidden="1">#REF!</definedName>
    <definedName name="BEx5E2UU5NES6W779W2OZTZOB4O7" localSheetId="27" hidden="1">#REF!</definedName>
    <definedName name="BEx5E2UU5NES6W779W2OZTZOB4O7" localSheetId="0" hidden="1">#REF!</definedName>
    <definedName name="BEx5E2UU5NES6W779W2OZTZOB4O7" localSheetId="1" hidden="1">#REF!</definedName>
    <definedName name="BEx5E2UU5NES6W779W2OZTZOB4O7" hidden="1">#REF!</definedName>
    <definedName name="BEx5ELFT92WAQN3NW8COIMQHUL91" localSheetId="32" hidden="1">#REF!</definedName>
    <definedName name="BEx5ELFT92WAQN3NW8COIMQHUL91" localSheetId="33" hidden="1">#REF!</definedName>
    <definedName name="BEx5ELFT92WAQN3NW8COIMQHUL91" localSheetId="23" hidden="1">#REF!</definedName>
    <definedName name="BEx5ELFT92WAQN3NW8COIMQHUL91" localSheetId="17" hidden="1">#REF!</definedName>
    <definedName name="BEx5ELFT92WAQN3NW8COIMQHUL91" localSheetId="18" hidden="1">#REF!</definedName>
    <definedName name="BEx5ELFT92WAQN3NW8COIMQHUL91" localSheetId="11" hidden="1">#REF!</definedName>
    <definedName name="BEx5ELFT92WAQN3NW8COIMQHUL91" localSheetId="25" hidden="1">#REF!</definedName>
    <definedName name="BEx5ELFT92WAQN3NW8COIMQHUL91" localSheetId="26" hidden="1">#REF!</definedName>
    <definedName name="BEx5ELFT92WAQN3NW8COIMQHUL91" localSheetId="27" hidden="1">#REF!</definedName>
    <definedName name="BEx5ELFT92WAQN3NW8COIMQHUL91" localSheetId="0" hidden="1">#REF!</definedName>
    <definedName name="BEx5ELFT92WAQN3NW8COIMQHUL91" localSheetId="1" hidden="1">#REF!</definedName>
    <definedName name="BEx5ELFT92WAQN3NW8COIMQHUL91" hidden="1">#REF!</definedName>
    <definedName name="BEx5ELQL9B0VR6UT18KP11DHOTFX" localSheetId="32" hidden="1">#REF!</definedName>
    <definedName name="BEx5ELQL9B0VR6UT18KP11DHOTFX" localSheetId="33" hidden="1">#REF!</definedName>
    <definedName name="BEx5ELQL9B0VR6UT18KP11DHOTFX" localSheetId="23" hidden="1">#REF!</definedName>
    <definedName name="BEx5ELQL9B0VR6UT18KP11DHOTFX" localSheetId="17" hidden="1">#REF!</definedName>
    <definedName name="BEx5ELQL9B0VR6UT18KP11DHOTFX" localSheetId="18" hidden="1">#REF!</definedName>
    <definedName name="BEx5ELQL9B0VR6UT18KP11DHOTFX" localSheetId="11" hidden="1">#REF!</definedName>
    <definedName name="BEx5ELQL9B0VR6UT18KP11DHOTFX" localSheetId="25" hidden="1">#REF!</definedName>
    <definedName name="BEx5ELQL9B0VR6UT18KP11DHOTFX" localSheetId="26" hidden="1">#REF!</definedName>
    <definedName name="BEx5ELQL9B0VR6UT18KP11DHOTFX" localSheetId="27" hidden="1">#REF!</definedName>
    <definedName name="BEx5ELQL9B0VR6UT18KP11DHOTFX" localSheetId="0" hidden="1">#REF!</definedName>
    <definedName name="BEx5ELQL9B0VR6UT18KP11DHOTFX" localSheetId="1" hidden="1">#REF!</definedName>
    <definedName name="BEx5ELQL9B0VR6UT18KP11DHOTFX" hidden="1">#REF!</definedName>
    <definedName name="BEx5ER4TJTFPN7IB1MNEB1ZFR5M6" localSheetId="32" hidden="1">#REF!</definedName>
    <definedName name="BEx5ER4TJTFPN7IB1MNEB1ZFR5M6" localSheetId="33" hidden="1">#REF!</definedName>
    <definedName name="BEx5ER4TJTFPN7IB1MNEB1ZFR5M6" localSheetId="23" hidden="1">#REF!</definedName>
    <definedName name="BEx5ER4TJTFPN7IB1MNEB1ZFR5M6" localSheetId="17" hidden="1">#REF!</definedName>
    <definedName name="BEx5ER4TJTFPN7IB1MNEB1ZFR5M6" localSheetId="18" hidden="1">#REF!</definedName>
    <definedName name="BEx5ER4TJTFPN7IB1MNEB1ZFR5M6" localSheetId="11" hidden="1">#REF!</definedName>
    <definedName name="BEx5ER4TJTFPN7IB1MNEB1ZFR5M6" localSheetId="25" hidden="1">#REF!</definedName>
    <definedName name="BEx5ER4TJTFPN7IB1MNEB1ZFR5M6" localSheetId="26" hidden="1">#REF!</definedName>
    <definedName name="BEx5ER4TJTFPN7IB1MNEB1ZFR5M6" localSheetId="27" hidden="1">#REF!</definedName>
    <definedName name="BEx5ER4TJTFPN7IB1MNEB1ZFR5M6" localSheetId="0" hidden="1">#REF!</definedName>
    <definedName name="BEx5ER4TJTFPN7IB1MNEB1ZFR5M6" localSheetId="1" hidden="1">#REF!</definedName>
    <definedName name="BEx5ER4TJTFPN7IB1MNEB1ZFR5M6" hidden="1">#REF!</definedName>
    <definedName name="BEx5EYXB2LDMI4FLC3QFAOXC0FZ3" localSheetId="32" hidden="1">#REF!</definedName>
    <definedName name="BEx5EYXB2LDMI4FLC3QFAOXC0FZ3" localSheetId="33" hidden="1">#REF!</definedName>
    <definedName name="BEx5EYXB2LDMI4FLC3QFAOXC0FZ3" localSheetId="23" hidden="1">#REF!</definedName>
    <definedName name="BEx5EYXB2LDMI4FLC3QFAOXC0FZ3" localSheetId="17" hidden="1">#REF!</definedName>
    <definedName name="BEx5EYXB2LDMI4FLC3QFAOXC0FZ3" localSheetId="18" hidden="1">#REF!</definedName>
    <definedName name="BEx5EYXB2LDMI4FLC3QFAOXC0FZ3" localSheetId="11" hidden="1">#REF!</definedName>
    <definedName name="BEx5EYXB2LDMI4FLC3QFAOXC0FZ3" localSheetId="25" hidden="1">#REF!</definedName>
    <definedName name="BEx5EYXB2LDMI4FLC3QFAOXC0FZ3" localSheetId="26" hidden="1">#REF!</definedName>
    <definedName name="BEx5EYXB2LDMI4FLC3QFAOXC0FZ3" localSheetId="27" hidden="1">#REF!</definedName>
    <definedName name="BEx5EYXB2LDMI4FLC3QFAOXC0FZ3" localSheetId="0" hidden="1">#REF!</definedName>
    <definedName name="BEx5EYXB2LDMI4FLC3QFAOXC0FZ3" localSheetId="1" hidden="1">#REF!</definedName>
    <definedName name="BEx5EYXB2LDMI4FLC3QFAOXC0FZ3" hidden="1">#REF!</definedName>
    <definedName name="BEx5F6V72QTCK7O39Y59R0EVM6CW" localSheetId="32" hidden="1">#REF!</definedName>
    <definedName name="BEx5F6V72QTCK7O39Y59R0EVM6CW" localSheetId="33" hidden="1">#REF!</definedName>
    <definedName name="BEx5F6V72QTCK7O39Y59R0EVM6CW" localSheetId="23" hidden="1">#REF!</definedName>
    <definedName name="BEx5F6V72QTCK7O39Y59R0EVM6CW" localSheetId="17" hidden="1">#REF!</definedName>
    <definedName name="BEx5F6V72QTCK7O39Y59R0EVM6CW" localSheetId="18" hidden="1">#REF!</definedName>
    <definedName name="BEx5F6V72QTCK7O39Y59R0EVM6CW" localSheetId="11" hidden="1">#REF!</definedName>
    <definedName name="BEx5F6V72QTCK7O39Y59R0EVM6CW" localSheetId="25" hidden="1">#REF!</definedName>
    <definedName name="BEx5F6V72QTCK7O39Y59R0EVM6CW" localSheetId="26" hidden="1">#REF!</definedName>
    <definedName name="BEx5F6V72QTCK7O39Y59R0EVM6CW" localSheetId="27" hidden="1">#REF!</definedName>
    <definedName name="BEx5F6V72QTCK7O39Y59R0EVM6CW" localSheetId="0" hidden="1">#REF!</definedName>
    <definedName name="BEx5F6V72QTCK7O39Y59R0EVM6CW" localSheetId="1" hidden="1">#REF!</definedName>
    <definedName name="BEx5F6V72QTCK7O39Y59R0EVM6CW" hidden="1">#REF!</definedName>
    <definedName name="BEx5FGLQVACD5F5YZG4DGSCHCGO2" localSheetId="32" hidden="1">#REF!</definedName>
    <definedName name="BEx5FGLQVACD5F5YZG4DGSCHCGO2" localSheetId="33" hidden="1">#REF!</definedName>
    <definedName name="BEx5FGLQVACD5F5YZG4DGSCHCGO2" localSheetId="23" hidden="1">#REF!</definedName>
    <definedName name="BEx5FGLQVACD5F5YZG4DGSCHCGO2" localSheetId="17" hidden="1">#REF!</definedName>
    <definedName name="BEx5FGLQVACD5F5YZG4DGSCHCGO2" localSheetId="18" hidden="1">#REF!</definedName>
    <definedName name="BEx5FGLQVACD5F5YZG4DGSCHCGO2" localSheetId="11" hidden="1">#REF!</definedName>
    <definedName name="BEx5FGLQVACD5F5YZG4DGSCHCGO2" localSheetId="25" hidden="1">#REF!</definedName>
    <definedName name="BEx5FGLQVACD5F5YZG4DGSCHCGO2" localSheetId="26" hidden="1">#REF!</definedName>
    <definedName name="BEx5FGLQVACD5F5YZG4DGSCHCGO2" localSheetId="27" hidden="1">#REF!</definedName>
    <definedName name="BEx5FGLQVACD5F5YZG4DGSCHCGO2" localSheetId="0" hidden="1">#REF!</definedName>
    <definedName name="BEx5FGLQVACD5F5YZG4DGSCHCGO2" localSheetId="1" hidden="1">#REF!</definedName>
    <definedName name="BEx5FGLQVACD5F5YZG4DGSCHCGO2" hidden="1">#REF!</definedName>
    <definedName name="BEx5FHCTE8VTJEF7IK189AVLNYSY" localSheetId="32" hidden="1">#REF!</definedName>
    <definedName name="BEx5FHCTE8VTJEF7IK189AVLNYSY" localSheetId="33" hidden="1">#REF!</definedName>
    <definedName name="BEx5FHCTE8VTJEF7IK189AVLNYSY" localSheetId="23" hidden="1">#REF!</definedName>
    <definedName name="BEx5FHCTE8VTJEF7IK189AVLNYSY" localSheetId="17" hidden="1">#REF!</definedName>
    <definedName name="BEx5FHCTE8VTJEF7IK189AVLNYSY" localSheetId="18" hidden="1">#REF!</definedName>
    <definedName name="BEx5FHCTE8VTJEF7IK189AVLNYSY" localSheetId="11" hidden="1">#REF!</definedName>
    <definedName name="BEx5FHCTE8VTJEF7IK189AVLNYSY" localSheetId="25" hidden="1">#REF!</definedName>
    <definedName name="BEx5FHCTE8VTJEF7IK189AVLNYSY" localSheetId="26" hidden="1">#REF!</definedName>
    <definedName name="BEx5FHCTE8VTJEF7IK189AVLNYSY" localSheetId="27" hidden="1">#REF!</definedName>
    <definedName name="BEx5FHCTE8VTJEF7IK189AVLNYSY" localSheetId="0" hidden="1">#REF!</definedName>
    <definedName name="BEx5FHCTE8VTJEF7IK189AVLNYSY" localSheetId="1" hidden="1">#REF!</definedName>
    <definedName name="BEx5FHCTE8VTJEF7IK189AVLNYSY" hidden="1">#REF!</definedName>
    <definedName name="BEx5FLJWHLW3BTZILDPN5NMA449V" localSheetId="32" hidden="1">#REF!</definedName>
    <definedName name="BEx5FLJWHLW3BTZILDPN5NMA449V" localSheetId="33" hidden="1">#REF!</definedName>
    <definedName name="BEx5FLJWHLW3BTZILDPN5NMA449V" localSheetId="23" hidden="1">#REF!</definedName>
    <definedName name="BEx5FLJWHLW3BTZILDPN5NMA449V" localSheetId="17" hidden="1">#REF!</definedName>
    <definedName name="BEx5FLJWHLW3BTZILDPN5NMA449V" localSheetId="18" hidden="1">#REF!</definedName>
    <definedName name="BEx5FLJWHLW3BTZILDPN5NMA449V" localSheetId="11" hidden="1">#REF!</definedName>
    <definedName name="BEx5FLJWHLW3BTZILDPN5NMA449V" localSheetId="25" hidden="1">#REF!</definedName>
    <definedName name="BEx5FLJWHLW3BTZILDPN5NMA449V" localSheetId="26" hidden="1">#REF!</definedName>
    <definedName name="BEx5FLJWHLW3BTZILDPN5NMA449V" localSheetId="27" hidden="1">#REF!</definedName>
    <definedName name="BEx5FLJWHLW3BTZILDPN5NMA449V" localSheetId="0" hidden="1">#REF!</definedName>
    <definedName name="BEx5FLJWHLW3BTZILDPN5NMA449V" localSheetId="1" hidden="1">#REF!</definedName>
    <definedName name="BEx5FLJWHLW3BTZILDPN5NMA449V" hidden="1">#REF!</definedName>
    <definedName name="BEx5FNI2O10YN2SI1NO4X5GP3GTF" localSheetId="32" hidden="1">#REF!</definedName>
    <definedName name="BEx5FNI2O10YN2SI1NO4X5GP3GTF" localSheetId="33" hidden="1">#REF!</definedName>
    <definedName name="BEx5FNI2O10YN2SI1NO4X5GP3GTF" localSheetId="23" hidden="1">#REF!</definedName>
    <definedName name="BEx5FNI2O10YN2SI1NO4X5GP3GTF" localSheetId="17" hidden="1">#REF!</definedName>
    <definedName name="BEx5FNI2O10YN2SI1NO4X5GP3GTF" localSheetId="18" hidden="1">#REF!</definedName>
    <definedName name="BEx5FNI2O10YN2SI1NO4X5GP3GTF" localSheetId="11" hidden="1">#REF!</definedName>
    <definedName name="BEx5FNI2O10YN2SI1NO4X5GP3GTF" localSheetId="25" hidden="1">#REF!</definedName>
    <definedName name="BEx5FNI2O10YN2SI1NO4X5GP3GTF" localSheetId="26" hidden="1">#REF!</definedName>
    <definedName name="BEx5FNI2O10YN2SI1NO4X5GP3GTF" localSheetId="27" hidden="1">#REF!</definedName>
    <definedName name="BEx5FNI2O10YN2SI1NO4X5GP3GTF" localSheetId="0" hidden="1">#REF!</definedName>
    <definedName name="BEx5FNI2O10YN2SI1NO4X5GP3GTF" localSheetId="1" hidden="1">#REF!</definedName>
    <definedName name="BEx5FNI2O10YN2SI1NO4X5GP3GTF" hidden="1">#REF!</definedName>
    <definedName name="BEx5FO8YRFSZCG3L608EHIHIHFY4" localSheetId="32" hidden="1">#REF!</definedName>
    <definedName name="BEx5FO8YRFSZCG3L608EHIHIHFY4" localSheetId="33" hidden="1">#REF!</definedName>
    <definedName name="BEx5FO8YRFSZCG3L608EHIHIHFY4" localSheetId="23" hidden="1">#REF!</definedName>
    <definedName name="BEx5FO8YRFSZCG3L608EHIHIHFY4" localSheetId="17" hidden="1">#REF!</definedName>
    <definedName name="BEx5FO8YRFSZCG3L608EHIHIHFY4" localSheetId="18" hidden="1">#REF!</definedName>
    <definedName name="BEx5FO8YRFSZCG3L608EHIHIHFY4" localSheetId="11" hidden="1">#REF!</definedName>
    <definedName name="BEx5FO8YRFSZCG3L608EHIHIHFY4" localSheetId="25" hidden="1">#REF!</definedName>
    <definedName name="BEx5FO8YRFSZCG3L608EHIHIHFY4" localSheetId="26" hidden="1">#REF!</definedName>
    <definedName name="BEx5FO8YRFSZCG3L608EHIHIHFY4" localSheetId="27" hidden="1">#REF!</definedName>
    <definedName name="BEx5FO8YRFSZCG3L608EHIHIHFY4" localSheetId="0" hidden="1">#REF!</definedName>
    <definedName name="BEx5FO8YRFSZCG3L608EHIHIHFY4" localSheetId="1" hidden="1">#REF!</definedName>
    <definedName name="BEx5FO8YRFSZCG3L608EHIHIHFY4" hidden="1">#REF!</definedName>
    <definedName name="BEx5FQNA6V4CNYSH013K45RI4BCV" localSheetId="32" hidden="1">#REF!</definedName>
    <definedName name="BEx5FQNA6V4CNYSH013K45RI4BCV" localSheetId="33" hidden="1">#REF!</definedName>
    <definedName name="BEx5FQNA6V4CNYSH013K45RI4BCV" localSheetId="23" hidden="1">#REF!</definedName>
    <definedName name="BEx5FQNA6V4CNYSH013K45RI4BCV" localSheetId="17" hidden="1">#REF!</definedName>
    <definedName name="BEx5FQNA6V4CNYSH013K45RI4BCV" localSheetId="18" hidden="1">#REF!</definedName>
    <definedName name="BEx5FQNA6V4CNYSH013K45RI4BCV" localSheetId="11" hidden="1">#REF!</definedName>
    <definedName name="BEx5FQNA6V4CNYSH013K45RI4BCV" localSheetId="25" hidden="1">#REF!</definedName>
    <definedName name="BEx5FQNA6V4CNYSH013K45RI4BCV" localSheetId="26" hidden="1">#REF!</definedName>
    <definedName name="BEx5FQNA6V4CNYSH013K45RI4BCV" localSheetId="27" hidden="1">#REF!</definedName>
    <definedName name="BEx5FQNA6V4CNYSH013K45RI4BCV" localSheetId="0" hidden="1">#REF!</definedName>
    <definedName name="BEx5FQNA6V4CNYSH013K45RI4BCV" localSheetId="1" hidden="1">#REF!</definedName>
    <definedName name="BEx5FQNA6V4CNYSH013K45RI4BCV" hidden="1">#REF!</definedName>
    <definedName name="BEx5FVQPPEU32CPNV9RRQ9MNLLVE" localSheetId="32" hidden="1">#REF!</definedName>
    <definedName name="BEx5FVQPPEU32CPNV9RRQ9MNLLVE" localSheetId="33" hidden="1">#REF!</definedName>
    <definedName name="BEx5FVQPPEU32CPNV9RRQ9MNLLVE" localSheetId="23" hidden="1">#REF!</definedName>
    <definedName name="BEx5FVQPPEU32CPNV9RRQ9MNLLVE" localSheetId="17" hidden="1">#REF!</definedName>
    <definedName name="BEx5FVQPPEU32CPNV9RRQ9MNLLVE" localSheetId="18" hidden="1">#REF!</definedName>
    <definedName name="BEx5FVQPPEU32CPNV9RRQ9MNLLVE" localSheetId="11" hidden="1">#REF!</definedName>
    <definedName name="BEx5FVQPPEU32CPNV9RRQ9MNLLVE" localSheetId="25" hidden="1">#REF!</definedName>
    <definedName name="BEx5FVQPPEU32CPNV9RRQ9MNLLVE" localSheetId="26" hidden="1">#REF!</definedName>
    <definedName name="BEx5FVQPPEU32CPNV9RRQ9MNLLVE" localSheetId="27" hidden="1">#REF!</definedName>
    <definedName name="BEx5FVQPPEU32CPNV9RRQ9MNLLVE" localSheetId="0" hidden="1">#REF!</definedName>
    <definedName name="BEx5FVQPPEU32CPNV9RRQ9MNLLVE" localSheetId="1" hidden="1">#REF!</definedName>
    <definedName name="BEx5FVQPPEU32CPNV9RRQ9MNLLVE" hidden="1">#REF!</definedName>
    <definedName name="BEx5G08KGMG5X2AQKDGPFYG5GH94" localSheetId="32" hidden="1">#REF!</definedName>
    <definedName name="BEx5G08KGMG5X2AQKDGPFYG5GH94" localSheetId="33" hidden="1">#REF!</definedName>
    <definedName name="BEx5G08KGMG5X2AQKDGPFYG5GH94" localSheetId="23" hidden="1">#REF!</definedName>
    <definedName name="BEx5G08KGMG5X2AQKDGPFYG5GH94" localSheetId="17" hidden="1">#REF!</definedName>
    <definedName name="BEx5G08KGMG5X2AQKDGPFYG5GH94" localSheetId="18" hidden="1">#REF!</definedName>
    <definedName name="BEx5G08KGMG5X2AQKDGPFYG5GH94" localSheetId="11" hidden="1">#REF!</definedName>
    <definedName name="BEx5G08KGMG5X2AQKDGPFYG5GH94" localSheetId="25" hidden="1">#REF!</definedName>
    <definedName name="BEx5G08KGMG5X2AQKDGPFYG5GH94" localSheetId="26" hidden="1">#REF!</definedName>
    <definedName name="BEx5G08KGMG5X2AQKDGPFYG5GH94" localSheetId="27" hidden="1">#REF!</definedName>
    <definedName name="BEx5G08KGMG5X2AQKDGPFYG5GH94" localSheetId="0" hidden="1">#REF!</definedName>
    <definedName name="BEx5G08KGMG5X2AQKDGPFYG5GH94" localSheetId="1" hidden="1">#REF!</definedName>
    <definedName name="BEx5G08KGMG5X2AQKDGPFYG5GH94" hidden="1">#REF!</definedName>
    <definedName name="BEx5G1A8TFN4C4QII35U9DKYNIS8" localSheetId="32" hidden="1">#REF!</definedName>
    <definedName name="BEx5G1A8TFN4C4QII35U9DKYNIS8" localSheetId="33" hidden="1">#REF!</definedName>
    <definedName name="BEx5G1A8TFN4C4QII35U9DKYNIS8" localSheetId="23" hidden="1">#REF!</definedName>
    <definedName name="BEx5G1A8TFN4C4QII35U9DKYNIS8" localSheetId="17" hidden="1">#REF!</definedName>
    <definedName name="BEx5G1A8TFN4C4QII35U9DKYNIS8" localSheetId="18" hidden="1">#REF!</definedName>
    <definedName name="BEx5G1A8TFN4C4QII35U9DKYNIS8" localSheetId="11" hidden="1">#REF!</definedName>
    <definedName name="BEx5G1A8TFN4C4QII35U9DKYNIS8" localSheetId="25" hidden="1">#REF!</definedName>
    <definedName name="BEx5G1A8TFN4C4QII35U9DKYNIS8" localSheetId="26" hidden="1">#REF!</definedName>
    <definedName name="BEx5G1A8TFN4C4QII35U9DKYNIS8" localSheetId="27" hidden="1">#REF!</definedName>
    <definedName name="BEx5G1A8TFN4C4QII35U9DKYNIS8" localSheetId="0" hidden="1">#REF!</definedName>
    <definedName name="BEx5G1A8TFN4C4QII35U9DKYNIS8" localSheetId="1" hidden="1">#REF!</definedName>
    <definedName name="BEx5G1A8TFN4C4QII35U9DKYNIS8" hidden="1">#REF!</definedName>
    <definedName name="BEx5G1L0QO91KEPDMV1D8OT4BT73" localSheetId="32" hidden="1">#REF!</definedName>
    <definedName name="BEx5G1L0QO91KEPDMV1D8OT4BT73" localSheetId="33" hidden="1">#REF!</definedName>
    <definedName name="BEx5G1L0QO91KEPDMV1D8OT4BT73" localSheetId="23" hidden="1">#REF!</definedName>
    <definedName name="BEx5G1L0QO91KEPDMV1D8OT4BT73" localSheetId="17" hidden="1">#REF!</definedName>
    <definedName name="BEx5G1L0QO91KEPDMV1D8OT4BT73" localSheetId="18" hidden="1">#REF!</definedName>
    <definedName name="BEx5G1L0QO91KEPDMV1D8OT4BT73" localSheetId="11" hidden="1">#REF!</definedName>
    <definedName name="BEx5G1L0QO91KEPDMV1D8OT4BT73" localSheetId="25" hidden="1">#REF!</definedName>
    <definedName name="BEx5G1L0QO91KEPDMV1D8OT4BT73" localSheetId="26" hidden="1">#REF!</definedName>
    <definedName name="BEx5G1L0QO91KEPDMV1D8OT4BT73" localSheetId="27" hidden="1">#REF!</definedName>
    <definedName name="BEx5G1L0QO91KEPDMV1D8OT4BT73" localSheetId="0" hidden="1">#REF!</definedName>
    <definedName name="BEx5G1L0QO91KEPDMV1D8OT4BT73" localSheetId="1" hidden="1">#REF!</definedName>
    <definedName name="BEx5G1L0QO91KEPDMV1D8OT4BT73" hidden="1">#REF!</definedName>
    <definedName name="BEx5G1QHX69GFUYHUZA5X74MTDMR" localSheetId="32" hidden="1">#REF!</definedName>
    <definedName name="BEx5G1QHX69GFUYHUZA5X74MTDMR" localSheetId="33" hidden="1">#REF!</definedName>
    <definedName name="BEx5G1QHX69GFUYHUZA5X74MTDMR" localSheetId="23" hidden="1">#REF!</definedName>
    <definedName name="BEx5G1QHX69GFUYHUZA5X74MTDMR" localSheetId="17" hidden="1">#REF!</definedName>
    <definedName name="BEx5G1QHX69GFUYHUZA5X74MTDMR" localSheetId="18" hidden="1">#REF!</definedName>
    <definedName name="BEx5G1QHX69GFUYHUZA5X74MTDMR" localSheetId="11" hidden="1">#REF!</definedName>
    <definedName name="BEx5G1QHX69GFUYHUZA5X74MTDMR" localSheetId="25" hidden="1">#REF!</definedName>
    <definedName name="BEx5G1QHX69GFUYHUZA5X74MTDMR" localSheetId="26" hidden="1">#REF!</definedName>
    <definedName name="BEx5G1QHX69GFUYHUZA5X74MTDMR" localSheetId="27" hidden="1">#REF!</definedName>
    <definedName name="BEx5G1QHX69GFUYHUZA5X74MTDMR" localSheetId="0" hidden="1">#REF!</definedName>
    <definedName name="BEx5G1QHX69GFUYHUZA5X74MTDMR" localSheetId="1" hidden="1">#REF!</definedName>
    <definedName name="BEx5G1QHX69GFUYHUZA5X74MTDMR" hidden="1">#REF!</definedName>
    <definedName name="BEx5G5S2C9JRD28ZQMMQLCBHWOHB" localSheetId="32" hidden="1">#REF!</definedName>
    <definedName name="BEx5G5S2C9JRD28ZQMMQLCBHWOHB" localSheetId="33" hidden="1">#REF!</definedName>
    <definedName name="BEx5G5S2C9JRD28ZQMMQLCBHWOHB" localSheetId="23" hidden="1">#REF!</definedName>
    <definedName name="BEx5G5S2C9JRD28ZQMMQLCBHWOHB" localSheetId="17" hidden="1">#REF!</definedName>
    <definedName name="BEx5G5S2C9JRD28ZQMMQLCBHWOHB" localSheetId="18" hidden="1">#REF!</definedName>
    <definedName name="BEx5G5S2C9JRD28ZQMMQLCBHWOHB" localSheetId="11" hidden="1">#REF!</definedName>
    <definedName name="BEx5G5S2C9JRD28ZQMMQLCBHWOHB" localSheetId="25" hidden="1">#REF!</definedName>
    <definedName name="BEx5G5S2C9JRD28ZQMMQLCBHWOHB" localSheetId="26" hidden="1">#REF!</definedName>
    <definedName name="BEx5G5S2C9JRD28ZQMMQLCBHWOHB" localSheetId="27" hidden="1">#REF!</definedName>
    <definedName name="BEx5G5S2C9JRD28ZQMMQLCBHWOHB" localSheetId="0" hidden="1">#REF!</definedName>
    <definedName name="BEx5G5S2C9JRD28ZQMMQLCBHWOHB" localSheetId="1" hidden="1">#REF!</definedName>
    <definedName name="BEx5G5S2C9JRD28ZQMMQLCBHWOHB" hidden="1">#REF!</definedName>
    <definedName name="BEx5G7KU3EGZQSYN2YNML8EW8NDC" localSheetId="32" hidden="1">#REF!</definedName>
    <definedName name="BEx5G7KU3EGZQSYN2YNML8EW8NDC" localSheetId="33" hidden="1">#REF!</definedName>
    <definedName name="BEx5G7KU3EGZQSYN2YNML8EW8NDC" localSheetId="23" hidden="1">#REF!</definedName>
    <definedName name="BEx5G7KU3EGZQSYN2YNML8EW8NDC" localSheetId="17" hidden="1">#REF!</definedName>
    <definedName name="BEx5G7KU3EGZQSYN2YNML8EW8NDC" localSheetId="18" hidden="1">#REF!</definedName>
    <definedName name="BEx5G7KU3EGZQSYN2YNML8EW8NDC" localSheetId="11" hidden="1">#REF!</definedName>
    <definedName name="BEx5G7KU3EGZQSYN2YNML8EW8NDC" localSheetId="25" hidden="1">#REF!</definedName>
    <definedName name="BEx5G7KU3EGZQSYN2YNML8EW8NDC" localSheetId="26" hidden="1">#REF!</definedName>
    <definedName name="BEx5G7KU3EGZQSYN2YNML8EW8NDC" localSheetId="27" hidden="1">#REF!</definedName>
    <definedName name="BEx5G7KU3EGZQSYN2YNML8EW8NDC" localSheetId="0" hidden="1">#REF!</definedName>
    <definedName name="BEx5G7KU3EGZQSYN2YNML8EW8NDC" localSheetId="1" hidden="1">#REF!</definedName>
    <definedName name="BEx5G7KU3EGZQSYN2YNML8EW8NDC" hidden="1">#REF!</definedName>
    <definedName name="BEx5G86DZL1VYUX6KWODAP3WFAWP" localSheetId="32" hidden="1">#REF!</definedName>
    <definedName name="BEx5G86DZL1VYUX6KWODAP3WFAWP" localSheetId="33" hidden="1">#REF!</definedName>
    <definedName name="BEx5G86DZL1VYUX6KWODAP3WFAWP" localSheetId="23" hidden="1">#REF!</definedName>
    <definedName name="BEx5G86DZL1VYUX6KWODAP3WFAWP" localSheetId="17" hidden="1">#REF!</definedName>
    <definedName name="BEx5G86DZL1VYUX6KWODAP3WFAWP" localSheetId="18" hidden="1">#REF!</definedName>
    <definedName name="BEx5G86DZL1VYUX6KWODAP3WFAWP" localSheetId="11" hidden="1">#REF!</definedName>
    <definedName name="BEx5G86DZL1VYUX6KWODAP3WFAWP" localSheetId="25" hidden="1">#REF!</definedName>
    <definedName name="BEx5G86DZL1VYUX6KWODAP3WFAWP" localSheetId="26" hidden="1">#REF!</definedName>
    <definedName name="BEx5G86DZL1VYUX6KWODAP3WFAWP" localSheetId="27" hidden="1">#REF!</definedName>
    <definedName name="BEx5G86DZL1VYUX6KWODAP3WFAWP" localSheetId="0" hidden="1">#REF!</definedName>
    <definedName name="BEx5G86DZL1VYUX6KWODAP3WFAWP" localSheetId="1" hidden="1">#REF!</definedName>
    <definedName name="BEx5G86DZL1VYUX6KWODAP3WFAWP" hidden="1">#REF!</definedName>
    <definedName name="BEx5G8BV2GIOCM3C7IUFK8L04A6M" localSheetId="32" hidden="1">#REF!</definedName>
    <definedName name="BEx5G8BV2GIOCM3C7IUFK8L04A6M" localSheetId="33" hidden="1">#REF!</definedName>
    <definedName name="BEx5G8BV2GIOCM3C7IUFK8L04A6M" localSheetId="23" hidden="1">#REF!</definedName>
    <definedName name="BEx5G8BV2GIOCM3C7IUFK8L04A6M" localSheetId="17" hidden="1">#REF!</definedName>
    <definedName name="BEx5G8BV2GIOCM3C7IUFK8L04A6M" localSheetId="18" hidden="1">#REF!</definedName>
    <definedName name="BEx5G8BV2GIOCM3C7IUFK8L04A6M" localSheetId="11" hidden="1">#REF!</definedName>
    <definedName name="BEx5G8BV2GIOCM3C7IUFK8L04A6M" localSheetId="25" hidden="1">#REF!</definedName>
    <definedName name="BEx5G8BV2GIOCM3C7IUFK8L04A6M" localSheetId="26" hidden="1">#REF!</definedName>
    <definedName name="BEx5G8BV2GIOCM3C7IUFK8L04A6M" localSheetId="27" hidden="1">#REF!</definedName>
    <definedName name="BEx5G8BV2GIOCM3C7IUFK8L04A6M" localSheetId="0" hidden="1">#REF!</definedName>
    <definedName name="BEx5G8BV2GIOCM3C7IUFK8L04A6M" localSheetId="1" hidden="1">#REF!</definedName>
    <definedName name="BEx5G8BV2GIOCM3C7IUFK8L04A6M" hidden="1">#REF!</definedName>
    <definedName name="BEx5GID9MVBUPFFT9M8K8B5MO9NV" localSheetId="32" hidden="1">#REF!</definedName>
    <definedName name="BEx5GID9MVBUPFFT9M8K8B5MO9NV" localSheetId="33" hidden="1">#REF!</definedName>
    <definedName name="BEx5GID9MVBUPFFT9M8K8B5MO9NV" localSheetId="23" hidden="1">#REF!</definedName>
    <definedName name="BEx5GID9MVBUPFFT9M8K8B5MO9NV" localSheetId="17" hidden="1">#REF!</definedName>
    <definedName name="BEx5GID9MVBUPFFT9M8K8B5MO9NV" localSheetId="18" hidden="1">#REF!</definedName>
    <definedName name="BEx5GID9MVBUPFFT9M8K8B5MO9NV" localSheetId="11" hidden="1">#REF!</definedName>
    <definedName name="BEx5GID9MVBUPFFT9M8K8B5MO9NV" localSheetId="25" hidden="1">#REF!</definedName>
    <definedName name="BEx5GID9MVBUPFFT9M8K8B5MO9NV" localSheetId="26" hidden="1">#REF!</definedName>
    <definedName name="BEx5GID9MVBUPFFT9M8K8B5MO9NV" localSheetId="27" hidden="1">#REF!</definedName>
    <definedName name="BEx5GID9MVBUPFFT9M8K8B5MO9NV" localSheetId="0" hidden="1">#REF!</definedName>
    <definedName name="BEx5GID9MVBUPFFT9M8K8B5MO9NV" localSheetId="1" hidden="1">#REF!</definedName>
    <definedName name="BEx5GID9MVBUPFFT9M8K8B5MO9NV" hidden="1">#REF!</definedName>
    <definedName name="BEx5GN0EWA9SCQDPQ7NTUQH82QVK" localSheetId="32" hidden="1">#REF!</definedName>
    <definedName name="BEx5GN0EWA9SCQDPQ7NTUQH82QVK" localSheetId="33" hidden="1">#REF!</definedName>
    <definedName name="BEx5GN0EWA9SCQDPQ7NTUQH82QVK" localSheetId="23" hidden="1">#REF!</definedName>
    <definedName name="BEx5GN0EWA9SCQDPQ7NTUQH82QVK" localSheetId="17" hidden="1">#REF!</definedName>
    <definedName name="BEx5GN0EWA9SCQDPQ7NTUQH82QVK" localSheetId="18" hidden="1">#REF!</definedName>
    <definedName name="BEx5GN0EWA9SCQDPQ7NTUQH82QVK" localSheetId="11" hidden="1">#REF!</definedName>
    <definedName name="BEx5GN0EWA9SCQDPQ7NTUQH82QVK" localSheetId="25" hidden="1">#REF!</definedName>
    <definedName name="BEx5GN0EWA9SCQDPQ7NTUQH82QVK" localSheetId="26" hidden="1">#REF!</definedName>
    <definedName name="BEx5GN0EWA9SCQDPQ7NTUQH82QVK" localSheetId="27" hidden="1">#REF!</definedName>
    <definedName name="BEx5GN0EWA9SCQDPQ7NTUQH82QVK" localSheetId="0" hidden="1">#REF!</definedName>
    <definedName name="BEx5GN0EWA9SCQDPQ7NTUQH82QVK" localSheetId="1" hidden="1">#REF!</definedName>
    <definedName name="BEx5GN0EWA9SCQDPQ7NTUQH82QVK" hidden="1">#REF!</definedName>
    <definedName name="BEx5GNBCU4WZ74I0UXFL9ZG2XSGJ" localSheetId="32" hidden="1">#REF!</definedName>
    <definedName name="BEx5GNBCU4WZ74I0UXFL9ZG2XSGJ" localSheetId="33" hidden="1">#REF!</definedName>
    <definedName name="BEx5GNBCU4WZ74I0UXFL9ZG2XSGJ" localSheetId="23" hidden="1">#REF!</definedName>
    <definedName name="BEx5GNBCU4WZ74I0UXFL9ZG2XSGJ" localSheetId="17" hidden="1">#REF!</definedName>
    <definedName name="BEx5GNBCU4WZ74I0UXFL9ZG2XSGJ" localSheetId="18" hidden="1">#REF!</definedName>
    <definedName name="BEx5GNBCU4WZ74I0UXFL9ZG2XSGJ" localSheetId="11" hidden="1">#REF!</definedName>
    <definedName name="BEx5GNBCU4WZ74I0UXFL9ZG2XSGJ" localSheetId="25" hidden="1">#REF!</definedName>
    <definedName name="BEx5GNBCU4WZ74I0UXFL9ZG2XSGJ" localSheetId="26" hidden="1">#REF!</definedName>
    <definedName name="BEx5GNBCU4WZ74I0UXFL9ZG2XSGJ" localSheetId="27" hidden="1">#REF!</definedName>
    <definedName name="BEx5GNBCU4WZ74I0UXFL9ZG2XSGJ" localSheetId="0" hidden="1">#REF!</definedName>
    <definedName name="BEx5GNBCU4WZ74I0UXFL9ZG2XSGJ" localSheetId="1" hidden="1">#REF!</definedName>
    <definedName name="BEx5GNBCU4WZ74I0UXFL9ZG2XSGJ" hidden="1">#REF!</definedName>
    <definedName name="BEx5GUCTYC7QCWGWU5BTO7Y7HDZX" localSheetId="32" hidden="1">#REF!</definedName>
    <definedName name="BEx5GUCTYC7QCWGWU5BTO7Y7HDZX" localSheetId="33" hidden="1">#REF!</definedName>
    <definedName name="BEx5GUCTYC7QCWGWU5BTO7Y7HDZX" localSheetId="23" hidden="1">#REF!</definedName>
    <definedName name="BEx5GUCTYC7QCWGWU5BTO7Y7HDZX" localSheetId="17" hidden="1">#REF!</definedName>
    <definedName name="BEx5GUCTYC7QCWGWU5BTO7Y7HDZX" localSheetId="18" hidden="1">#REF!</definedName>
    <definedName name="BEx5GUCTYC7QCWGWU5BTO7Y7HDZX" localSheetId="11" hidden="1">#REF!</definedName>
    <definedName name="BEx5GUCTYC7QCWGWU5BTO7Y7HDZX" localSheetId="25" hidden="1">#REF!</definedName>
    <definedName name="BEx5GUCTYC7QCWGWU5BTO7Y7HDZX" localSheetId="26" hidden="1">#REF!</definedName>
    <definedName name="BEx5GUCTYC7QCWGWU5BTO7Y7HDZX" localSheetId="27" hidden="1">#REF!</definedName>
    <definedName name="BEx5GUCTYC7QCWGWU5BTO7Y7HDZX" localSheetId="0" hidden="1">#REF!</definedName>
    <definedName name="BEx5GUCTYC7QCWGWU5BTO7Y7HDZX" localSheetId="1" hidden="1">#REF!</definedName>
    <definedName name="BEx5GUCTYC7QCWGWU5BTO7Y7HDZX" hidden="1">#REF!</definedName>
    <definedName name="BEx5GYUPJULJQ624TEESYFG1NFOH" localSheetId="32" hidden="1">#REF!</definedName>
    <definedName name="BEx5GYUPJULJQ624TEESYFG1NFOH" localSheetId="33" hidden="1">#REF!</definedName>
    <definedName name="BEx5GYUPJULJQ624TEESYFG1NFOH" localSheetId="23" hidden="1">#REF!</definedName>
    <definedName name="BEx5GYUPJULJQ624TEESYFG1NFOH" localSheetId="17" hidden="1">#REF!</definedName>
    <definedName name="BEx5GYUPJULJQ624TEESYFG1NFOH" localSheetId="18" hidden="1">#REF!</definedName>
    <definedName name="BEx5GYUPJULJQ624TEESYFG1NFOH" localSheetId="11" hidden="1">#REF!</definedName>
    <definedName name="BEx5GYUPJULJQ624TEESYFG1NFOH" localSheetId="25" hidden="1">#REF!</definedName>
    <definedName name="BEx5GYUPJULJQ624TEESYFG1NFOH" localSheetId="26" hidden="1">#REF!</definedName>
    <definedName name="BEx5GYUPJULJQ624TEESYFG1NFOH" localSheetId="27" hidden="1">#REF!</definedName>
    <definedName name="BEx5GYUPJULJQ624TEESYFG1NFOH" localSheetId="0" hidden="1">#REF!</definedName>
    <definedName name="BEx5GYUPJULJQ624TEESYFG1NFOH" localSheetId="1" hidden="1">#REF!</definedName>
    <definedName name="BEx5GYUPJULJQ624TEESYFG1NFOH" hidden="1">#REF!</definedName>
    <definedName name="BEx5H0NEE0AIN5E2UHJ9J9ISU9N1" localSheetId="32" hidden="1">#REF!</definedName>
    <definedName name="BEx5H0NEE0AIN5E2UHJ9J9ISU9N1" localSheetId="33" hidden="1">#REF!</definedName>
    <definedName name="BEx5H0NEE0AIN5E2UHJ9J9ISU9N1" localSheetId="23" hidden="1">#REF!</definedName>
    <definedName name="BEx5H0NEE0AIN5E2UHJ9J9ISU9N1" localSheetId="17" hidden="1">#REF!</definedName>
    <definedName name="BEx5H0NEE0AIN5E2UHJ9J9ISU9N1" localSheetId="18" hidden="1">#REF!</definedName>
    <definedName name="BEx5H0NEE0AIN5E2UHJ9J9ISU9N1" localSheetId="11" hidden="1">#REF!</definedName>
    <definedName name="BEx5H0NEE0AIN5E2UHJ9J9ISU9N1" localSheetId="25" hidden="1">#REF!</definedName>
    <definedName name="BEx5H0NEE0AIN5E2UHJ9J9ISU9N1" localSheetId="26" hidden="1">#REF!</definedName>
    <definedName name="BEx5H0NEE0AIN5E2UHJ9J9ISU9N1" localSheetId="27" hidden="1">#REF!</definedName>
    <definedName name="BEx5H0NEE0AIN5E2UHJ9J9ISU9N1" localSheetId="0" hidden="1">#REF!</definedName>
    <definedName name="BEx5H0NEE0AIN5E2UHJ9J9ISU9N1" localSheetId="1" hidden="1">#REF!</definedName>
    <definedName name="BEx5H0NEE0AIN5E2UHJ9J9ISU9N1" hidden="1">#REF!</definedName>
    <definedName name="BEx5H1UJSEUQM2K8QHQXO5THVHSO" localSheetId="32" hidden="1">#REF!</definedName>
    <definedName name="BEx5H1UJSEUQM2K8QHQXO5THVHSO" localSheetId="33" hidden="1">#REF!</definedName>
    <definedName name="BEx5H1UJSEUQM2K8QHQXO5THVHSO" localSheetId="23" hidden="1">#REF!</definedName>
    <definedName name="BEx5H1UJSEUQM2K8QHQXO5THVHSO" localSheetId="17" hidden="1">#REF!</definedName>
    <definedName name="BEx5H1UJSEUQM2K8QHQXO5THVHSO" localSheetId="18" hidden="1">#REF!</definedName>
    <definedName name="BEx5H1UJSEUQM2K8QHQXO5THVHSO" localSheetId="11" hidden="1">#REF!</definedName>
    <definedName name="BEx5H1UJSEUQM2K8QHQXO5THVHSO" localSheetId="25" hidden="1">#REF!</definedName>
    <definedName name="BEx5H1UJSEUQM2K8QHQXO5THVHSO" localSheetId="26" hidden="1">#REF!</definedName>
    <definedName name="BEx5H1UJSEUQM2K8QHQXO5THVHSO" localSheetId="27" hidden="1">#REF!</definedName>
    <definedName name="BEx5H1UJSEUQM2K8QHQXO5THVHSO" localSheetId="0" hidden="1">#REF!</definedName>
    <definedName name="BEx5H1UJSEUQM2K8QHQXO5THVHSO" localSheetId="1" hidden="1">#REF!</definedName>
    <definedName name="BEx5H1UJSEUQM2K8QHQXO5THVHSO" hidden="1">#REF!</definedName>
    <definedName name="BEx5HAOT9XWUF7XIFRZZS8B9F5TZ" localSheetId="32" hidden="1">#REF!</definedName>
    <definedName name="BEx5HAOT9XWUF7XIFRZZS8B9F5TZ" localSheetId="33" hidden="1">#REF!</definedName>
    <definedName name="BEx5HAOT9XWUF7XIFRZZS8B9F5TZ" localSheetId="23" hidden="1">#REF!</definedName>
    <definedName name="BEx5HAOT9XWUF7XIFRZZS8B9F5TZ" localSheetId="17" hidden="1">#REF!</definedName>
    <definedName name="BEx5HAOT9XWUF7XIFRZZS8B9F5TZ" localSheetId="18" hidden="1">#REF!</definedName>
    <definedName name="BEx5HAOT9XWUF7XIFRZZS8B9F5TZ" localSheetId="11" hidden="1">#REF!</definedName>
    <definedName name="BEx5HAOT9XWUF7XIFRZZS8B9F5TZ" localSheetId="25" hidden="1">#REF!</definedName>
    <definedName name="BEx5HAOT9XWUF7XIFRZZS8B9F5TZ" localSheetId="26" hidden="1">#REF!</definedName>
    <definedName name="BEx5HAOT9XWUF7XIFRZZS8B9F5TZ" localSheetId="27" hidden="1">#REF!</definedName>
    <definedName name="BEx5HAOT9XWUF7XIFRZZS8B9F5TZ" localSheetId="0" hidden="1">#REF!</definedName>
    <definedName name="BEx5HAOT9XWUF7XIFRZZS8B9F5TZ" localSheetId="1" hidden="1">#REF!</definedName>
    <definedName name="BEx5HAOT9XWUF7XIFRZZS8B9F5TZ" hidden="1">#REF!</definedName>
    <definedName name="BEx5HB534CO7TBSALKMD27WHMAQJ" localSheetId="32" hidden="1">#REF!</definedName>
    <definedName name="BEx5HB534CO7TBSALKMD27WHMAQJ" localSheetId="33" hidden="1">#REF!</definedName>
    <definedName name="BEx5HB534CO7TBSALKMD27WHMAQJ" localSheetId="23" hidden="1">#REF!</definedName>
    <definedName name="BEx5HB534CO7TBSALKMD27WHMAQJ" localSheetId="17" hidden="1">#REF!</definedName>
    <definedName name="BEx5HB534CO7TBSALKMD27WHMAQJ" localSheetId="18" hidden="1">#REF!</definedName>
    <definedName name="BEx5HB534CO7TBSALKMD27WHMAQJ" localSheetId="11" hidden="1">#REF!</definedName>
    <definedName name="BEx5HB534CO7TBSALKMD27WHMAQJ" localSheetId="25" hidden="1">#REF!</definedName>
    <definedName name="BEx5HB534CO7TBSALKMD27WHMAQJ" localSheetId="26" hidden="1">#REF!</definedName>
    <definedName name="BEx5HB534CO7TBSALKMD27WHMAQJ" localSheetId="27" hidden="1">#REF!</definedName>
    <definedName name="BEx5HB534CO7TBSALKMD27WHMAQJ" localSheetId="0" hidden="1">#REF!</definedName>
    <definedName name="BEx5HB534CO7TBSALKMD27WHMAQJ" localSheetId="1" hidden="1">#REF!</definedName>
    <definedName name="BEx5HB534CO7TBSALKMD27WHMAQJ" hidden="1">#REF!</definedName>
    <definedName name="BEx5HE4XRF9BUY04MENWY9CHHN5H" localSheetId="32" hidden="1">#REF!</definedName>
    <definedName name="BEx5HE4XRF9BUY04MENWY9CHHN5H" localSheetId="33" hidden="1">#REF!</definedName>
    <definedName name="BEx5HE4XRF9BUY04MENWY9CHHN5H" localSheetId="23" hidden="1">#REF!</definedName>
    <definedName name="BEx5HE4XRF9BUY04MENWY9CHHN5H" localSheetId="17" hidden="1">#REF!</definedName>
    <definedName name="BEx5HE4XRF9BUY04MENWY9CHHN5H" localSheetId="18" hidden="1">#REF!</definedName>
    <definedName name="BEx5HE4XRF9BUY04MENWY9CHHN5H" localSheetId="11" hidden="1">#REF!</definedName>
    <definedName name="BEx5HE4XRF9BUY04MENWY9CHHN5H" localSheetId="25" hidden="1">#REF!</definedName>
    <definedName name="BEx5HE4XRF9BUY04MENWY9CHHN5H" localSheetId="26" hidden="1">#REF!</definedName>
    <definedName name="BEx5HE4XRF9BUY04MENWY9CHHN5H" localSheetId="27" hidden="1">#REF!</definedName>
    <definedName name="BEx5HE4XRF9BUY04MENWY9CHHN5H" localSheetId="0" hidden="1">#REF!</definedName>
    <definedName name="BEx5HE4XRF9BUY04MENWY9CHHN5H" localSheetId="1" hidden="1">#REF!</definedName>
    <definedName name="BEx5HE4XRF9BUY04MENWY9CHHN5H" hidden="1">#REF!</definedName>
    <definedName name="BEx5HFHMABAT0H9KKS754X4T304E" localSheetId="32" hidden="1">#REF!</definedName>
    <definedName name="BEx5HFHMABAT0H9KKS754X4T304E" localSheetId="33" hidden="1">#REF!</definedName>
    <definedName name="BEx5HFHMABAT0H9KKS754X4T304E" localSheetId="23" hidden="1">#REF!</definedName>
    <definedName name="BEx5HFHMABAT0H9KKS754X4T304E" localSheetId="17" hidden="1">#REF!</definedName>
    <definedName name="BEx5HFHMABAT0H9KKS754X4T304E" localSheetId="18" hidden="1">#REF!</definedName>
    <definedName name="BEx5HFHMABAT0H9KKS754X4T304E" localSheetId="11" hidden="1">#REF!</definedName>
    <definedName name="BEx5HFHMABAT0H9KKS754X4T304E" localSheetId="25" hidden="1">#REF!</definedName>
    <definedName name="BEx5HFHMABAT0H9KKS754X4T304E" localSheetId="26" hidden="1">#REF!</definedName>
    <definedName name="BEx5HFHMABAT0H9KKS754X4T304E" localSheetId="27" hidden="1">#REF!</definedName>
    <definedName name="BEx5HFHMABAT0H9KKS754X4T304E" localSheetId="0" hidden="1">#REF!</definedName>
    <definedName name="BEx5HFHMABAT0H9KKS754X4T304E" localSheetId="1" hidden="1">#REF!</definedName>
    <definedName name="BEx5HFHMABAT0H9KKS754X4T304E" hidden="1">#REF!</definedName>
    <definedName name="BEx5HGDZ7MX1S3KNXLRL9WU565V4" localSheetId="32" hidden="1">#REF!</definedName>
    <definedName name="BEx5HGDZ7MX1S3KNXLRL9WU565V4" localSheetId="33" hidden="1">#REF!</definedName>
    <definedName name="BEx5HGDZ7MX1S3KNXLRL9WU565V4" localSheetId="23" hidden="1">#REF!</definedName>
    <definedName name="BEx5HGDZ7MX1S3KNXLRL9WU565V4" localSheetId="17" hidden="1">#REF!</definedName>
    <definedName name="BEx5HGDZ7MX1S3KNXLRL9WU565V4" localSheetId="18" hidden="1">#REF!</definedName>
    <definedName name="BEx5HGDZ7MX1S3KNXLRL9WU565V4" localSheetId="11" hidden="1">#REF!</definedName>
    <definedName name="BEx5HGDZ7MX1S3KNXLRL9WU565V4" localSheetId="25" hidden="1">#REF!</definedName>
    <definedName name="BEx5HGDZ7MX1S3KNXLRL9WU565V4" localSheetId="26" hidden="1">#REF!</definedName>
    <definedName name="BEx5HGDZ7MX1S3KNXLRL9WU565V4" localSheetId="27" hidden="1">#REF!</definedName>
    <definedName name="BEx5HGDZ7MX1S3KNXLRL9WU565V4" localSheetId="0" hidden="1">#REF!</definedName>
    <definedName name="BEx5HGDZ7MX1S3KNXLRL9WU565V4" localSheetId="1" hidden="1">#REF!</definedName>
    <definedName name="BEx5HGDZ7MX1S3KNXLRL9WU565V4" hidden="1">#REF!</definedName>
    <definedName name="BEx5HJZ9FAVNZSSBTAYRPZDYM9NU" localSheetId="32" hidden="1">#REF!</definedName>
    <definedName name="BEx5HJZ9FAVNZSSBTAYRPZDYM9NU" localSheetId="33" hidden="1">#REF!</definedName>
    <definedName name="BEx5HJZ9FAVNZSSBTAYRPZDYM9NU" localSheetId="23" hidden="1">#REF!</definedName>
    <definedName name="BEx5HJZ9FAVNZSSBTAYRPZDYM9NU" localSheetId="17" hidden="1">#REF!</definedName>
    <definedName name="BEx5HJZ9FAVNZSSBTAYRPZDYM9NU" localSheetId="18" hidden="1">#REF!</definedName>
    <definedName name="BEx5HJZ9FAVNZSSBTAYRPZDYM9NU" localSheetId="11" hidden="1">#REF!</definedName>
    <definedName name="BEx5HJZ9FAVNZSSBTAYRPZDYM9NU" localSheetId="25" hidden="1">#REF!</definedName>
    <definedName name="BEx5HJZ9FAVNZSSBTAYRPZDYM9NU" localSheetId="26" hidden="1">#REF!</definedName>
    <definedName name="BEx5HJZ9FAVNZSSBTAYRPZDYM9NU" localSheetId="27" hidden="1">#REF!</definedName>
    <definedName name="BEx5HJZ9FAVNZSSBTAYRPZDYM9NU" localSheetId="0" hidden="1">#REF!</definedName>
    <definedName name="BEx5HJZ9FAVNZSSBTAYRPZDYM9NU" localSheetId="1" hidden="1">#REF!</definedName>
    <definedName name="BEx5HJZ9FAVNZSSBTAYRPZDYM9NU" hidden="1">#REF!</definedName>
    <definedName name="BEx5HZ9JMKHNLFWLVUB1WP5B39BL" localSheetId="32" hidden="1">#REF!</definedName>
    <definedName name="BEx5HZ9JMKHNLFWLVUB1WP5B39BL" localSheetId="33" hidden="1">#REF!</definedName>
    <definedName name="BEx5HZ9JMKHNLFWLVUB1WP5B39BL" localSheetId="23" hidden="1">#REF!</definedName>
    <definedName name="BEx5HZ9JMKHNLFWLVUB1WP5B39BL" localSheetId="17" hidden="1">#REF!</definedName>
    <definedName name="BEx5HZ9JMKHNLFWLVUB1WP5B39BL" localSheetId="18" hidden="1">#REF!</definedName>
    <definedName name="BEx5HZ9JMKHNLFWLVUB1WP5B39BL" localSheetId="11" hidden="1">#REF!</definedName>
    <definedName name="BEx5HZ9JMKHNLFWLVUB1WP5B39BL" localSheetId="25" hidden="1">#REF!</definedName>
    <definedName name="BEx5HZ9JMKHNLFWLVUB1WP5B39BL" localSheetId="26" hidden="1">#REF!</definedName>
    <definedName name="BEx5HZ9JMKHNLFWLVUB1WP5B39BL" localSheetId="27" hidden="1">#REF!</definedName>
    <definedName name="BEx5HZ9JMKHNLFWLVUB1WP5B39BL" localSheetId="0" hidden="1">#REF!</definedName>
    <definedName name="BEx5HZ9JMKHNLFWLVUB1WP5B39BL" localSheetId="1" hidden="1">#REF!</definedName>
    <definedName name="BEx5HZ9JMKHNLFWLVUB1WP5B39BL" hidden="1">#REF!</definedName>
    <definedName name="BEx5I17QJ0PQ1OG1IMH69HMQWNEA" localSheetId="32" hidden="1">#REF!</definedName>
    <definedName name="BEx5I17QJ0PQ1OG1IMH69HMQWNEA" localSheetId="33" hidden="1">#REF!</definedName>
    <definedName name="BEx5I17QJ0PQ1OG1IMH69HMQWNEA" localSheetId="23" hidden="1">#REF!</definedName>
    <definedName name="BEx5I17QJ0PQ1OG1IMH69HMQWNEA" localSheetId="17" hidden="1">#REF!</definedName>
    <definedName name="BEx5I17QJ0PQ1OG1IMH69HMQWNEA" localSheetId="18" hidden="1">#REF!</definedName>
    <definedName name="BEx5I17QJ0PQ1OG1IMH69HMQWNEA" localSheetId="11" hidden="1">#REF!</definedName>
    <definedName name="BEx5I17QJ0PQ1OG1IMH69HMQWNEA" localSheetId="25" hidden="1">#REF!</definedName>
    <definedName name="BEx5I17QJ0PQ1OG1IMH69HMQWNEA" localSheetId="26" hidden="1">#REF!</definedName>
    <definedName name="BEx5I17QJ0PQ1OG1IMH69HMQWNEA" localSheetId="27" hidden="1">#REF!</definedName>
    <definedName name="BEx5I17QJ0PQ1OG1IMH69HMQWNEA" localSheetId="0" hidden="1">#REF!</definedName>
    <definedName name="BEx5I17QJ0PQ1OG1IMH69HMQWNEA" localSheetId="1" hidden="1">#REF!</definedName>
    <definedName name="BEx5I17QJ0PQ1OG1IMH69HMQWNEA" hidden="1">#REF!</definedName>
    <definedName name="BEx5I244LQHZTF3XI66J8705R9XX" localSheetId="32" hidden="1">#REF!</definedName>
    <definedName name="BEx5I244LQHZTF3XI66J8705R9XX" localSheetId="33" hidden="1">#REF!</definedName>
    <definedName name="BEx5I244LQHZTF3XI66J8705R9XX" localSheetId="23" hidden="1">#REF!</definedName>
    <definedName name="BEx5I244LQHZTF3XI66J8705R9XX" localSheetId="17" hidden="1">#REF!</definedName>
    <definedName name="BEx5I244LQHZTF3XI66J8705R9XX" localSheetId="18" hidden="1">#REF!</definedName>
    <definedName name="BEx5I244LQHZTF3XI66J8705R9XX" localSheetId="11" hidden="1">#REF!</definedName>
    <definedName name="BEx5I244LQHZTF3XI66J8705R9XX" localSheetId="25" hidden="1">#REF!</definedName>
    <definedName name="BEx5I244LQHZTF3XI66J8705R9XX" localSheetId="26" hidden="1">#REF!</definedName>
    <definedName name="BEx5I244LQHZTF3XI66J8705R9XX" localSheetId="27" hidden="1">#REF!</definedName>
    <definedName name="BEx5I244LQHZTF3XI66J8705R9XX" localSheetId="0" hidden="1">#REF!</definedName>
    <definedName name="BEx5I244LQHZTF3XI66J8705R9XX" localSheetId="1" hidden="1">#REF!</definedName>
    <definedName name="BEx5I244LQHZTF3XI66J8705R9XX" hidden="1">#REF!</definedName>
    <definedName name="BEx5I8PBP4LIXDGID5BP0THLO0AQ" localSheetId="32" hidden="1">#REF!</definedName>
    <definedName name="BEx5I8PBP4LIXDGID5BP0THLO0AQ" localSheetId="33" hidden="1">#REF!</definedName>
    <definedName name="BEx5I8PBP4LIXDGID5BP0THLO0AQ" localSheetId="23" hidden="1">#REF!</definedName>
    <definedName name="BEx5I8PBP4LIXDGID5BP0THLO0AQ" localSheetId="17" hidden="1">#REF!</definedName>
    <definedName name="BEx5I8PBP4LIXDGID5BP0THLO0AQ" localSheetId="18" hidden="1">#REF!</definedName>
    <definedName name="BEx5I8PBP4LIXDGID5BP0THLO0AQ" localSheetId="11" hidden="1">#REF!</definedName>
    <definedName name="BEx5I8PBP4LIXDGID5BP0THLO0AQ" localSheetId="25" hidden="1">#REF!</definedName>
    <definedName name="BEx5I8PBP4LIXDGID5BP0THLO0AQ" localSheetId="26" hidden="1">#REF!</definedName>
    <definedName name="BEx5I8PBP4LIXDGID5BP0THLO0AQ" localSheetId="27" hidden="1">#REF!</definedName>
    <definedName name="BEx5I8PBP4LIXDGID5BP0THLO0AQ" localSheetId="0" hidden="1">#REF!</definedName>
    <definedName name="BEx5I8PBP4LIXDGID5BP0THLO0AQ" localSheetId="1" hidden="1">#REF!</definedName>
    <definedName name="BEx5I8PBP4LIXDGID5BP0THLO0AQ" hidden="1">#REF!</definedName>
    <definedName name="BEx5I8USVUB3JP4S9OXGMZVMOQXR" localSheetId="32" hidden="1">#REF!</definedName>
    <definedName name="BEx5I8USVUB3JP4S9OXGMZVMOQXR" localSheetId="33" hidden="1">#REF!</definedName>
    <definedName name="BEx5I8USVUB3JP4S9OXGMZVMOQXR" localSheetId="23" hidden="1">#REF!</definedName>
    <definedName name="BEx5I8USVUB3JP4S9OXGMZVMOQXR" localSheetId="17" hidden="1">#REF!</definedName>
    <definedName name="BEx5I8USVUB3JP4S9OXGMZVMOQXR" localSheetId="18" hidden="1">#REF!</definedName>
    <definedName name="BEx5I8USVUB3JP4S9OXGMZVMOQXR" localSheetId="11" hidden="1">#REF!</definedName>
    <definedName name="BEx5I8USVUB3JP4S9OXGMZVMOQXR" localSheetId="25" hidden="1">#REF!</definedName>
    <definedName name="BEx5I8USVUB3JP4S9OXGMZVMOQXR" localSheetId="26" hidden="1">#REF!</definedName>
    <definedName name="BEx5I8USVUB3JP4S9OXGMZVMOQXR" localSheetId="27" hidden="1">#REF!</definedName>
    <definedName name="BEx5I8USVUB3JP4S9OXGMZVMOQXR" localSheetId="0" hidden="1">#REF!</definedName>
    <definedName name="BEx5I8USVUB3JP4S9OXGMZVMOQXR" localSheetId="1" hidden="1">#REF!</definedName>
    <definedName name="BEx5I8USVUB3JP4S9OXGMZVMOQXR" hidden="1">#REF!</definedName>
    <definedName name="BEx5I9GDQSYIAL65UQNDMNFQCS9Y" localSheetId="32" hidden="1">#REF!</definedName>
    <definedName name="BEx5I9GDQSYIAL65UQNDMNFQCS9Y" localSheetId="33" hidden="1">#REF!</definedName>
    <definedName name="BEx5I9GDQSYIAL65UQNDMNFQCS9Y" localSheetId="23" hidden="1">#REF!</definedName>
    <definedName name="BEx5I9GDQSYIAL65UQNDMNFQCS9Y" localSheetId="17" hidden="1">#REF!</definedName>
    <definedName name="BEx5I9GDQSYIAL65UQNDMNFQCS9Y" localSheetId="18" hidden="1">#REF!</definedName>
    <definedName name="BEx5I9GDQSYIAL65UQNDMNFQCS9Y" localSheetId="11" hidden="1">#REF!</definedName>
    <definedName name="BEx5I9GDQSYIAL65UQNDMNFQCS9Y" localSheetId="25" hidden="1">#REF!</definedName>
    <definedName name="BEx5I9GDQSYIAL65UQNDMNFQCS9Y" localSheetId="26" hidden="1">#REF!</definedName>
    <definedName name="BEx5I9GDQSYIAL65UQNDMNFQCS9Y" localSheetId="27" hidden="1">#REF!</definedName>
    <definedName name="BEx5I9GDQSYIAL65UQNDMNFQCS9Y" localSheetId="0" hidden="1">#REF!</definedName>
    <definedName name="BEx5I9GDQSYIAL65UQNDMNFQCS9Y" localSheetId="1" hidden="1">#REF!</definedName>
    <definedName name="BEx5I9GDQSYIAL65UQNDMNFQCS9Y" hidden="1">#REF!</definedName>
    <definedName name="BEx5IBUPG9AWNW5PK7JGRGEJ4OLM" localSheetId="32" hidden="1">#REF!</definedName>
    <definedName name="BEx5IBUPG9AWNW5PK7JGRGEJ4OLM" localSheetId="33" hidden="1">#REF!</definedName>
    <definedName name="BEx5IBUPG9AWNW5PK7JGRGEJ4OLM" localSheetId="23" hidden="1">#REF!</definedName>
    <definedName name="BEx5IBUPG9AWNW5PK7JGRGEJ4OLM" localSheetId="17" hidden="1">#REF!</definedName>
    <definedName name="BEx5IBUPG9AWNW5PK7JGRGEJ4OLM" localSheetId="18" hidden="1">#REF!</definedName>
    <definedName name="BEx5IBUPG9AWNW5PK7JGRGEJ4OLM" localSheetId="11" hidden="1">#REF!</definedName>
    <definedName name="BEx5IBUPG9AWNW5PK7JGRGEJ4OLM" localSheetId="25" hidden="1">#REF!</definedName>
    <definedName name="BEx5IBUPG9AWNW5PK7JGRGEJ4OLM" localSheetId="26" hidden="1">#REF!</definedName>
    <definedName name="BEx5IBUPG9AWNW5PK7JGRGEJ4OLM" localSheetId="27" hidden="1">#REF!</definedName>
    <definedName name="BEx5IBUPG9AWNW5PK7JGRGEJ4OLM" localSheetId="0" hidden="1">#REF!</definedName>
    <definedName name="BEx5IBUPG9AWNW5PK7JGRGEJ4OLM" localSheetId="1" hidden="1">#REF!</definedName>
    <definedName name="BEx5IBUPG9AWNW5PK7JGRGEJ4OLM" hidden="1">#REF!</definedName>
    <definedName name="BEx5IC06RVN8BSAEPREVKHKLCJ2L" localSheetId="32" hidden="1">#REF!</definedName>
    <definedName name="BEx5IC06RVN8BSAEPREVKHKLCJ2L" localSheetId="33" hidden="1">#REF!</definedName>
    <definedName name="BEx5IC06RVN8BSAEPREVKHKLCJ2L" localSheetId="23" hidden="1">#REF!</definedName>
    <definedName name="BEx5IC06RVN8BSAEPREVKHKLCJ2L" localSheetId="17" hidden="1">#REF!</definedName>
    <definedName name="BEx5IC06RVN8BSAEPREVKHKLCJ2L" localSheetId="18" hidden="1">#REF!</definedName>
    <definedName name="BEx5IC06RVN8BSAEPREVKHKLCJ2L" localSheetId="11" hidden="1">#REF!</definedName>
    <definedName name="BEx5IC06RVN8BSAEPREVKHKLCJ2L" localSheetId="25" hidden="1">#REF!</definedName>
    <definedName name="BEx5IC06RVN8BSAEPREVKHKLCJ2L" localSheetId="26" hidden="1">#REF!</definedName>
    <definedName name="BEx5IC06RVN8BSAEPREVKHKLCJ2L" localSheetId="27" hidden="1">#REF!</definedName>
    <definedName name="BEx5IC06RVN8BSAEPREVKHKLCJ2L" localSheetId="0" hidden="1">#REF!</definedName>
    <definedName name="BEx5IC06RVN8BSAEPREVKHKLCJ2L" localSheetId="1" hidden="1">#REF!</definedName>
    <definedName name="BEx5IC06RVN8BSAEPREVKHKLCJ2L" hidden="1">#REF!</definedName>
    <definedName name="BEx5IGY4M04BPXSQF2J4GQYXF85O" localSheetId="32" hidden="1">#REF!</definedName>
    <definedName name="BEx5IGY4M04BPXSQF2J4GQYXF85O" localSheetId="33" hidden="1">#REF!</definedName>
    <definedName name="BEx5IGY4M04BPXSQF2J4GQYXF85O" localSheetId="23" hidden="1">#REF!</definedName>
    <definedName name="BEx5IGY4M04BPXSQF2J4GQYXF85O" localSheetId="17" hidden="1">#REF!</definedName>
    <definedName name="BEx5IGY4M04BPXSQF2J4GQYXF85O" localSheetId="18" hidden="1">#REF!</definedName>
    <definedName name="BEx5IGY4M04BPXSQF2J4GQYXF85O" localSheetId="11" hidden="1">#REF!</definedName>
    <definedName name="BEx5IGY4M04BPXSQF2J4GQYXF85O" localSheetId="25" hidden="1">#REF!</definedName>
    <definedName name="BEx5IGY4M04BPXSQF2J4GQYXF85O" localSheetId="26" hidden="1">#REF!</definedName>
    <definedName name="BEx5IGY4M04BPXSQF2J4GQYXF85O" localSheetId="27" hidden="1">#REF!</definedName>
    <definedName name="BEx5IGY4M04BPXSQF2J4GQYXF85O" localSheetId="0" hidden="1">#REF!</definedName>
    <definedName name="BEx5IGY4M04BPXSQF2J4GQYXF85O" localSheetId="1" hidden="1">#REF!</definedName>
    <definedName name="BEx5IGY4M04BPXSQF2J4GQYXF85O" hidden="1">#REF!</definedName>
    <definedName name="BEx5IWTZDCLZ5CCDG108STY04SAJ" localSheetId="32" hidden="1">#REF!</definedName>
    <definedName name="BEx5IWTZDCLZ5CCDG108STY04SAJ" localSheetId="33" hidden="1">#REF!</definedName>
    <definedName name="BEx5IWTZDCLZ5CCDG108STY04SAJ" localSheetId="23" hidden="1">#REF!</definedName>
    <definedName name="BEx5IWTZDCLZ5CCDG108STY04SAJ" localSheetId="17" hidden="1">#REF!</definedName>
    <definedName name="BEx5IWTZDCLZ5CCDG108STY04SAJ" localSheetId="18" hidden="1">#REF!</definedName>
    <definedName name="BEx5IWTZDCLZ5CCDG108STY04SAJ" localSheetId="11" hidden="1">#REF!</definedName>
    <definedName name="BEx5IWTZDCLZ5CCDG108STY04SAJ" localSheetId="25" hidden="1">#REF!</definedName>
    <definedName name="BEx5IWTZDCLZ5CCDG108STY04SAJ" localSheetId="26" hidden="1">#REF!</definedName>
    <definedName name="BEx5IWTZDCLZ5CCDG108STY04SAJ" localSheetId="27" hidden="1">#REF!</definedName>
    <definedName name="BEx5IWTZDCLZ5CCDG108STY04SAJ" localSheetId="0" hidden="1">#REF!</definedName>
    <definedName name="BEx5IWTZDCLZ5CCDG108STY04SAJ" localSheetId="1" hidden="1">#REF!</definedName>
    <definedName name="BEx5IWTZDCLZ5CCDG108STY04SAJ" hidden="1">#REF!</definedName>
    <definedName name="BEx5J0FFP1KS4NGY20AEJI8VREEA" localSheetId="32" hidden="1">#REF!</definedName>
    <definedName name="BEx5J0FFP1KS4NGY20AEJI8VREEA" localSheetId="33" hidden="1">#REF!</definedName>
    <definedName name="BEx5J0FFP1KS4NGY20AEJI8VREEA" localSheetId="23" hidden="1">#REF!</definedName>
    <definedName name="BEx5J0FFP1KS4NGY20AEJI8VREEA" localSheetId="17" hidden="1">#REF!</definedName>
    <definedName name="BEx5J0FFP1KS4NGY20AEJI8VREEA" localSheetId="18" hidden="1">#REF!</definedName>
    <definedName name="BEx5J0FFP1KS4NGY20AEJI8VREEA" localSheetId="11" hidden="1">#REF!</definedName>
    <definedName name="BEx5J0FFP1KS4NGY20AEJI8VREEA" localSheetId="25" hidden="1">#REF!</definedName>
    <definedName name="BEx5J0FFP1KS4NGY20AEJI8VREEA" localSheetId="26" hidden="1">#REF!</definedName>
    <definedName name="BEx5J0FFP1KS4NGY20AEJI8VREEA" localSheetId="27" hidden="1">#REF!</definedName>
    <definedName name="BEx5J0FFP1KS4NGY20AEJI8VREEA" localSheetId="0" hidden="1">#REF!</definedName>
    <definedName name="BEx5J0FFP1KS4NGY20AEJI8VREEA" localSheetId="1" hidden="1">#REF!</definedName>
    <definedName name="BEx5J0FFP1KS4NGY20AEJI8VREEA" hidden="1">#REF!</definedName>
    <definedName name="BEx5J1XE5FVWL6IJV6CWKPN24UBK" localSheetId="32" hidden="1">#REF!</definedName>
    <definedName name="BEx5J1XE5FVWL6IJV6CWKPN24UBK" localSheetId="33" hidden="1">#REF!</definedName>
    <definedName name="BEx5J1XE5FVWL6IJV6CWKPN24UBK" localSheetId="23" hidden="1">#REF!</definedName>
    <definedName name="BEx5J1XE5FVWL6IJV6CWKPN24UBK" localSheetId="17" hidden="1">#REF!</definedName>
    <definedName name="BEx5J1XE5FVWL6IJV6CWKPN24UBK" localSheetId="18" hidden="1">#REF!</definedName>
    <definedName name="BEx5J1XE5FVWL6IJV6CWKPN24UBK" localSheetId="11" hidden="1">#REF!</definedName>
    <definedName name="BEx5J1XE5FVWL6IJV6CWKPN24UBK" localSheetId="25" hidden="1">#REF!</definedName>
    <definedName name="BEx5J1XE5FVWL6IJV6CWKPN24UBK" localSheetId="26" hidden="1">#REF!</definedName>
    <definedName name="BEx5J1XE5FVWL6IJV6CWKPN24UBK" localSheetId="27" hidden="1">#REF!</definedName>
    <definedName name="BEx5J1XE5FVWL6IJV6CWKPN24UBK" localSheetId="0" hidden="1">#REF!</definedName>
    <definedName name="BEx5J1XE5FVWL6IJV6CWKPN24UBK" localSheetId="1" hidden="1">#REF!</definedName>
    <definedName name="BEx5J1XE5FVWL6IJV6CWKPN24UBK" hidden="1">#REF!</definedName>
    <definedName name="BEx5JF3ZXLDIS8VNKDCY7ZI7H1CI" localSheetId="32" hidden="1">#REF!</definedName>
    <definedName name="BEx5JF3ZXLDIS8VNKDCY7ZI7H1CI" localSheetId="33" hidden="1">#REF!</definedName>
    <definedName name="BEx5JF3ZXLDIS8VNKDCY7ZI7H1CI" localSheetId="23" hidden="1">#REF!</definedName>
    <definedName name="BEx5JF3ZXLDIS8VNKDCY7ZI7H1CI" localSheetId="17" hidden="1">#REF!</definedName>
    <definedName name="BEx5JF3ZXLDIS8VNKDCY7ZI7H1CI" localSheetId="18" hidden="1">#REF!</definedName>
    <definedName name="BEx5JF3ZXLDIS8VNKDCY7ZI7H1CI" localSheetId="11" hidden="1">#REF!</definedName>
    <definedName name="BEx5JF3ZXLDIS8VNKDCY7ZI7H1CI" localSheetId="25" hidden="1">#REF!</definedName>
    <definedName name="BEx5JF3ZXLDIS8VNKDCY7ZI7H1CI" localSheetId="26" hidden="1">#REF!</definedName>
    <definedName name="BEx5JF3ZXLDIS8VNKDCY7ZI7H1CI" localSheetId="27" hidden="1">#REF!</definedName>
    <definedName name="BEx5JF3ZXLDIS8VNKDCY7ZI7H1CI" localSheetId="0" hidden="1">#REF!</definedName>
    <definedName name="BEx5JF3ZXLDIS8VNKDCY7ZI7H1CI" localSheetId="1" hidden="1">#REF!</definedName>
    <definedName name="BEx5JF3ZXLDIS8VNKDCY7ZI7H1CI" hidden="1">#REF!</definedName>
    <definedName name="BEx5JHCZJ8G6OOOW6EF3GABXKH6F" localSheetId="32" hidden="1">#REF!</definedName>
    <definedName name="BEx5JHCZJ8G6OOOW6EF3GABXKH6F" localSheetId="33" hidden="1">#REF!</definedName>
    <definedName name="BEx5JHCZJ8G6OOOW6EF3GABXKH6F" localSheetId="23" hidden="1">#REF!</definedName>
    <definedName name="BEx5JHCZJ8G6OOOW6EF3GABXKH6F" localSheetId="17" hidden="1">#REF!</definedName>
    <definedName name="BEx5JHCZJ8G6OOOW6EF3GABXKH6F" localSheetId="18" hidden="1">#REF!</definedName>
    <definedName name="BEx5JHCZJ8G6OOOW6EF3GABXKH6F" localSheetId="11" hidden="1">#REF!</definedName>
    <definedName name="BEx5JHCZJ8G6OOOW6EF3GABXKH6F" localSheetId="25" hidden="1">#REF!</definedName>
    <definedName name="BEx5JHCZJ8G6OOOW6EF3GABXKH6F" localSheetId="26" hidden="1">#REF!</definedName>
    <definedName name="BEx5JHCZJ8G6OOOW6EF3GABXKH6F" localSheetId="27" hidden="1">#REF!</definedName>
    <definedName name="BEx5JHCZJ8G6OOOW6EF3GABXKH6F" localSheetId="0" hidden="1">#REF!</definedName>
    <definedName name="BEx5JHCZJ8G6OOOW6EF3GABXKH6F" localSheetId="1" hidden="1">#REF!</definedName>
    <definedName name="BEx5JHCZJ8G6OOOW6EF3GABXKH6F" hidden="1">#REF!</definedName>
    <definedName name="BEx5JJB6W446THXQCRUKD3I7RKLP" localSheetId="32" hidden="1">#REF!</definedName>
    <definedName name="BEx5JJB6W446THXQCRUKD3I7RKLP" localSheetId="33" hidden="1">#REF!</definedName>
    <definedName name="BEx5JJB6W446THXQCRUKD3I7RKLP" localSheetId="23" hidden="1">#REF!</definedName>
    <definedName name="BEx5JJB6W446THXQCRUKD3I7RKLP" localSheetId="17" hidden="1">#REF!</definedName>
    <definedName name="BEx5JJB6W446THXQCRUKD3I7RKLP" localSheetId="18" hidden="1">#REF!</definedName>
    <definedName name="BEx5JJB6W446THXQCRUKD3I7RKLP" localSheetId="11" hidden="1">#REF!</definedName>
    <definedName name="BEx5JJB6W446THXQCRUKD3I7RKLP" localSheetId="25" hidden="1">#REF!</definedName>
    <definedName name="BEx5JJB6W446THXQCRUKD3I7RKLP" localSheetId="26" hidden="1">#REF!</definedName>
    <definedName name="BEx5JJB6W446THXQCRUKD3I7RKLP" localSheetId="27" hidden="1">#REF!</definedName>
    <definedName name="BEx5JJB6W446THXQCRUKD3I7RKLP" localSheetId="0" hidden="1">#REF!</definedName>
    <definedName name="BEx5JJB6W446THXQCRUKD3I7RKLP" localSheetId="1" hidden="1">#REF!</definedName>
    <definedName name="BEx5JJB6W446THXQCRUKD3I7RKLP" hidden="1">#REF!</definedName>
    <definedName name="BEx5JNCT8Z7XSSPD5EMNAJELCU2V" localSheetId="32" hidden="1">#REF!</definedName>
    <definedName name="BEx5JNCT8Z7XSSPD5EMNAJELCU2V" localSheetId="33" hidden="1">#REF!</definedName>
    <definedName name="BEx5JNCT8Z7XSSPD5EMNAJELCU2V" localSheetId="23" hidden="1">#REF!</definedName>
    <definedName name="BEx5JNCT8Z7XSSPD5EMNAJELCU2V" localSheetId="17" hidden="1">#REF!</definedName>
    <definedName name="BEx5JNCT8Z7XSSPD5EMNAJELCU2V" localSheetId="18" hidden="1">#REF!</definedName>
    <definedName name="BEx5JNCT8Z7XSSPD5EMNAJELCU2V" localSheetId="11" hidden="1">#REF!</definedName>
    <definedName name="BEx5JNCT8Z7XSSPD5EMNAJELCU2V" localSheetId="25" hidden="1">#REF!</definedName>
    <definedName name="BEx5JNCT8Z7XSSPD5EMNAJELCU2V" localSheetId="26" hidden="1">#REF!</definedName>
    <definedName name="BEx5JNCT8Z7XSSPD5EMNAJELCU2V" localSheetId="27" hidden="1">#REF!</definedName>
    <definedName name="BEx5JNCT8Z7XSSPD5EMNAJELCU2V" localSheetId="0" hidden="1">#REF!</definedName>
    <definedName name="BEx5JNCT8Z7XSSPD5EMNAJELCU2V" localSheetId="1" hidden="1">#REF!</definedName>
    <definedName name="BEx5JNCT8Z7XSSPD5EMNAJELCU2V" hidden="1">#REF!</definedName>
    <definedName name="BEx5JQCNT9Y4RM306CHC8IPY3HBZ" localSheetId="32" hidden="1">#REF!</definedName>
    <definedName name="BEx5JQCNT9Y4RM306CHC8IPY3HBZ" localSheetId="33" hidden="1">#REF!</definedName>
    <definedName name="BEx5JQCNT9Y4RM306CHC8IPY3HBZ" localSheetId="23" hidden="1">#REF!</definedName>
    <definedName name="BEx5JQCNT9Y4RM306CHC8IPY3HBZ" localSheetId="17" hidden="1">#REF!</definedName>
    <definedName name="BEx5JQCNT9Y4RM306CHC8IPY3HBZ" localSheetId="18" hidden="1">#REF!</definedName>
    <definedName name="BEx5JQCNT9Y4RM306CHC8IPY3HBZ" localSheetId="11" hidden="1">#REF!</definedName>
    <definedName name="BEx5JQCNT9Y4RM306CHC8IPY3HBZ" localSheetId="25" hidden="1">#REF!</definedName>
    <definedName name="BEx5JQCNT9Y4RM306CHC8IPY3HBZ" localSheetId="26" hidden="1">#REF!</definedName>
    <definedName name="BEx5JQCNT9Y4RM306CHC8IPY3HBZ" localSheetId="27" hidden="1">#REF!</definedName>
    <definedName name="BEx5JQCNT9Y4RM306CHC8IPY3HBZ" localSheetId="0" hidden="1">#REF!</definedName>
    <definedName name="BEx5JQCNT9Y4RM306CHC8IPY3HBZ" localSheetId="1" hidden="1">#REF!</definedName>
    <definedName name="BEx5JQCNT9Y4RM306CHC8IPY3HBZ" hidden="1">#REF!</definedName>
    <definedName name="BEx5K08PYKE6JOKBYIB006TX619P" localSheetId="32" hidden="1">#REF!</definedName>
    <definedName name="BEx5K08PYKE6JOKBYIB006TX619P" localSheetId="33" hidden="1">#REF!</definedName>
    <definedName name="BEx5K08PYKE6JOKBYIB006TX619P" localSheetId="23" hidden="1">#REF!</definedName>
    <definedName name="BEx5K08PYKE6JOKBYIB006TX619P" localSheetId="17" hidden="1">#REF!</definedName>
    <definedName name="BEx5K08PYKE6JOKBYIB006TX619P" localSheetId="18" hidden="1">#REF!</definedName>
    <definedName name="BEx5K08PYKE6JOKBYIB006TX619P" localSheetId="11" hidden="1">#REF!</definedName>
    <definedName name="BEx5K08PYKE6JOKBYIB006TX619P" localSheetId="25" hidden="1">#REF!</definedName>
    <definedName name="BEx5K08PYKE6JOKBYIB006TX619P" localSheetId="26" hidden="1">#REF!</definedName>
    <definedName name="BEx5K08PYKE6JOKBYIB006TX619P" localSheetId="27" hidden="1">#REF!</definedName>
    <definedName name="BEx5K08PYKE6JOKBYIB006TX619P" localSheetId="0" hidden="1">#REF!</definedName>
    <definedName name="BEx5K08PYKE6JOKBYIB006TX619P" localSheetId="1" hidden="1">#REF!</definedName>
    <definedName name="BEx5K08PYKE6JOKBYIB006TX619P" hidden="1">#REF!</definedName>
    <definedName name="BEx5K4W2S2K7M9V2M304KW93LK8Q" localSheetId="32" hidden="1">#REF!</definedName>
    <definedName name="BEx5K4W2S2K7M9V2M304KW93LK8Q" localSheetId="33" hidden="1">#REF!</definedName>
    <definedName name="BEx5K4W2S2K7M9V2M304KW93LK8Q" localSheetId="23" hidden="1">#REF!</definedName>
    <definedName name="BEx5K4W2S2K7M9V2M304KW93LK8Q" localSheetId="17" hidden="1">#REF!</definedName>
    <definedName name="BEx5K4W2S2K7M9V2M304KW93LK8Q" localSheetId="18" hidden="1">#REF!</definedName>
    <definedName name="BEx5K4W2S2K7M9V2M304KW93LK8Q" localSheetId="11" hidden="1">#REF!</definedName>
    <definedName name="BEx5K4W2S2K7M9V2M304KW93LK8Q" localSheetId="25" hidden="1">#REF!</definedName>
    <definedName name="BEx5K4W2S2K7M9V2M304KW93LK8Q" localSheetId="26" hidden="1">#REF!</definedName>
    <definedName name="BEx5K4W2S2K7M9V2M304KW93LK8Q" localSheetId="27" hidden="1">#REF!</definedName>
    <definedName name="BEx5K4W2S2K7M9V2M304KW93LK8Q" localSheetId="0" hidden="1">#REF!</definedName>
    <definedName name="BEx5K4W2S2K7M9V2M304KW93LK8Q" localSheetId="1" hidden="1">#REF!</definedName>
    <definedName name="BEx5K4W2S2K7M9V2M304KW93LK8Q" hidden="1">#REF!</definedName>
    <definedName name="BEx5K51DSERT1TR7B4A29R41W4NX" localSheetId="32" hidden="1">#REF!</definedName>
    <definedName name="BEx5K51DSERT1TR7B4A29R41W4NX" localSheetId="33" hidden="1">#REF!</definedName>
    <definedName name="BEx5K51DSERT1TR7B4A29R41W4NX" localSheetId="23" hidden="1">#REF!</definedName>
    <definedName name="BEx5K51DSERT1TR7B4A29R41W4NX" localSheetId="17" hidden="1">#REF!</definedName>
    <definedName name="BEx5K51DSERT1TR7B4A29R41W4NX" localSheetId="18" hidden="1">#REF!</definedName>
    <definedName name="BEx5K51DSERT1TR7B4A29R41W4NX" localSheetId="11" hidden="1">#REF!</definedName>
    <definedName name="BEx5K51DSERT1TR7B4A29R41W4NX" localSheetId="25" hidden="1">#REF!</definedName>
    <definedName name="BEx5K51DSERT1TR7B4A29R41W4NX" localSheetId="26" hidden="1">#REF!</definedName>
    <definedName name="BEx5K51DSERT1TR7B4A29R41W4NX" localSheetId="27" hidden="1">#REF!</definedName>
    <definedName name="BEx5K51DSERT1TR7B4A29R41W4NX" localSheetId="0" hidden="1">#REF!</definedName>
    <definedName name="BEx5K51DSERT1TR7B4A29R41W4NX" localSheetId="1" hidden="1">#REF!</definedName>
    <definedName name="BEx5K51DSERT1TR7B4A29R41W4NX" hidden="1">#REF!</definedName>
    <definedName name="BEx5KBBZ8KCEQK36ARG4ERYOFD4G" localSheetId="32" hidden="1">#REF!</definedName>
    <definedName name="BEx5KBBZ8KCEQK36ARG4ERYOFD4G" localSheetId="33" hidden="1">#REF!</definedName>
    <definedName name="BEx5KBBZ8KCEQK36ARG4ERYOFD4G" localSheetId="23" hidden="1">#REF!</definedName>
    <definedName name="BEx5KBBZ8KCEQK36ARG4ERYOFD4G" localSheetId="17" hidden="1">#REF!</definedName>
    <definedName name="BEx5KBBZ8KCEQK36ARG4ERYOFD4G" localSheetId="18" hidden="1">#REF!</definedName>
    <definedName name="BEx5KBBZ8KCEQK36ARG4ERYOFD4G" localSheetId="11" hidden="1">#REF!</definedName>
    <definedName name="BEx5KBBZ8KCEQK36ARG4ERYOFD4G" localSheetId="25" hidden="1">#REF!</definedName>
    <definedName name="BEx5KBBZ8KCEQK36ARG4ERYOFD4G" localSheetId="26" hidden="1">#REF!</definedName>
    <definedName name="BEx5KBBZ8KCEQK36ARG4ERYOFD4G" localSheetId="27" hidden="1">#REF!</definedName>
    <definedName name="BEx5KBBZ8KCEQK36ARG4ERYOFD4G" localSheetId="0" hidden="1">#REF!</definedName>
    <definedName name="BEx5KBBZ8KCEQK36ARG4ERYOFD4G" localSheetId="1" hidden="1">#REF!</definedName>
    <definedName name="BEx5KBBZ8KCEQK36ARG4ERYOFD4G" hidden="1">#REF!</definedName>
    <definedName name="BEx5KCOET0DYMY4VILOLGVBX7E3C" localSheetId="32" hidden="1">#REF!</definedName>
    <definedName name="BEx5KCOET0DYMY4VILOLGVBX7E3C" localSheetId="33" hidden="1">#REF!</definedName>
    <definedName name="BEx5KCOET0DYMY4VILOLGVBX7E3C" localSheetId="23" hidden="1">#REF!</definedName>
    <definedName name="BEx5KCOET0DYMY4VILOLGVBX7E3C" localSheetId="17" hidden="1">#REF!</definedName>
    <definedName name="BEx5KCOET0DYMY4VILOLGVBX7E3C" localSheetId="18" hidden="1">#REF!</definedName>
    <definedName name="BEx5KCOET0DYMY4VILOLGVBX7E3C" localSheetId="11" hidden="1">#REF!</definedName>
    <definedName name="BEx5KCOET0DYMY4VILOLGVBX7E3C" localSheetId="25" hidden="1">#REF!</definedName>
    <definedName name="BEx5KCOET0DYMY4VILOLGVBX7E3C" localSheetId="26" hidden="1">#REF!</definedName>
    <definedName name="BEx5KCOET0DYMY4VILOLGVBX7E3C" localSheetId="27" hidden="1">#REF!</definedName>
    <definedName name="BEx5KCOET0DYMY4VILOLGVBX7E3C" localSheetId="0" hidden="1">#REF!</definedName>
    <definedName name="BEx5KCOET0DYMY4VILOLGVBX7E3C" localSheetId="1" hidden="1">#REF!</definedName>
    <definedName name="BEx5KCOET0DYMY4VILOLGVBX7E3C" hidden="1">#REF!</definedName>
    <definedName name="BEx5KYER580I4T7WTLMUN7NLNP5K" localSheetId="32" hidden="1">#REF!</definedName>
    <definedName name="BEx5KYER580I4T7WTLMUN7NLNP5K" localSheetId="33" hidden="1">#REF!</definedName>
    <definedName name="BEx5KYER580I4T7WTLMUN7NLNP5K" localSheetId="23" hidden="1">#REF!</definedName>
    <definedName name="BEx5KYER580I4T7WTLMUN7NLNP5K" localSheetId="17" hidden="1">#REF!</definedName>
    <definedName name="BEx5KYER580I4T7WTLMUN7NLNP5K" localSheetId="18" hidden="1">#REF!</definedName>
    <definedName name="BEx5KYER580I4T7WTLMUN7NLNP5K" localSheetId="11" hidden="1">#REF!</definedName>
    <definedName name="BEx5KYER580I4T7WTLMUN7NLNP5K" localSheetId="25" hidden="1">#REF!</definedName>
    <definedName name="BEx5KYER580I4T7WTLMUN7NLNP5K" localSheetId="26" hidden="1">#REF!</definedName>
    <definedName name="BEx5KYER580I4T7WTLMUN7NLNP5K" localSheetId="27" hidden="1">#REF!</definedName>
    <definedName name="BEx5KYER580I4T7WTLMUN7NLNP5K" localSheetId="0" hidden="1">#REF!</definedName>
    <definedName name="BEx5KYER580I4T7WTLMUN7NLNP5K" localSheetId="1" hidden="1">#REF!</definedName>
    <definedName name="BEx5KYER580I4T7WTLMUN7NLNP5K" hidden="1">#REF!</definedName>
    <definedName name="BEx5LHLB3M6K4ZKY2F42QBZT30ZH" localSheetId="32" hidden="1">#REF!</definedName>
    <definedName name="BEx5LHLB3M6K4ZKY2F42QBZT30ZH" localSheetId="33" hidden="1">#REF!</definedName>
    <definedName name="BEx5LHLB3M6K4ZKY2F42QBZT30ZH" localSheetId="23" hidden="1">#REF!</definedName>
    <definedName name="BEx5LHLB3M6K4ZKY2F42QBZT30ZH" localSheetId="17" hidden="1">#REF!</definedName>
    <definedName name="BEx5LHLB3M6K4ZKY2F42QBZT30ZH" localSheetId="18" hidden="1">#REF!</definedName>
    <definedName name="BEx5LHLB3M6K4ZKY2F42QBZT30ZH" localSheetId="11" hidden="1">#REF!</definedName>
    <definedName name="BEx5LHLB3M6K4ZKY2F42QBZT30ZH" localSheetId="25" hidden="1">#REF!</definedName>
    <definedName name="BEx5LHLB3M6K4ZKY2F42QBZT30ZH" localSheetId="26" hidden="1">#REF!</definedName>
    <definedName name="BEx5LHLB3M6K4ZKY2F42QBZT30ZH" localSheetId="27" hidden="1">#REF!</definedName>
    <definedName name="BEx5LHLB3M6K4ZKY2F42QBZT30ZH" localSheetId="0" hidden="1">#REF!</definedName>
    <definedName name="BEx5LHLB3M6K4ZKY2F42QBZT30ZH" localSheetId="1" hidden="1">#REF!</definedName>
    <definedName name="BEx5LHLB3M6K4ZKY2F42QBZT30ZH" hidden="1">#REF!</definedName>
    <definedName name="BEx5LKQJG40DO2JR1ZF6KD3PON9K" localSheetId="32" hidden="1">#REF!</definedName>
    <definedName name="BEx5LKQJG40DO2JR1ZF6KD3PON9K" localSheetId="33" hidden="1">#REF!</definedName>
    <definedName name="BEx5LKQJG40DO2JR1ZF6KD3PON9K" localSheetId="23" hidden="1">#REF!</definedName>
    <definedName name="BEx5LKQJG40DO2JR1ZF6KD3PON9K" localSheetId="17" hidden="1">#REF!</definedName>
    <definedName name="BEx5LKQJG40DO2JR1ZF6KD3PON9K" localSheetId="18" hidden="1">#REF!</definedName>
    <definedName name="BEx5LKQJG40DO2JR1ZF6KD3PON9K" localSheetId="11" hidden="1">#REF!</definedName>
    <definedName name="BEx5LKQJG40DO2JR1ZF6KD3PON9K" localSheetId="25" hidden="1">#REF!</definedName>
    <definedName name="BEx5LKQJG40DO2JR1ZF6KD3PON9K" localSheetId="26" hidden="1">#REF!</definedName>
    <definedName name="BEx5LKQJG40DO2JR1ZF6KD3PON9K" localSheetId="27" hidden="1">#REF!</definedName>
    <definedName name="BEx5LKQJG40DO2JR1ZF6KD3PON9K" localSheetId="0" hidden="1">#REF!</definedName>
    <definedName name="BEx5LKQJG40DO2JR1ZF6KD3PON9K" localSheetId="1" hidden="1">#REF!</definedName>
    <definedName name="BEx5LKQJG40DO2JR1ZF6KD3PON9K" hidden="1">#REF!</definedName>
    <definedName name="BEx5LQA84QRPGAR4FLC7MCT3H9EN" localSheetId="32" hidden="1">#REF!</definedName>
    <definedName name="BEx5LQA84QRPGAR4FLC7MCT3H9EN" localSheetId="33" hidden="1">#REF!</definedName>
    <definedName name="BEx5LQA84QRPGAR4FLC7MCT3H9EN" localSheetId="23" hidden="1">#REF!</definedName>
    <definedName name="BEx5LQA84QRPGAR4FLC7MCT3H9EN" localSheetId="17" hidden="1">#REF!</definedName>
    <definedName name="BEx5LQA84QRPGAR4FLC7MCT3H9EN" localSheetId="18" hidden="1">#REF!</definedName>
    <definedName name="BEx5LQA84QRPGAR4FLC7MCT3H9EN" localSheetId="11" hidden="1">#REF!</definedName>
    <definedName name="BEx5LQA84QRPGAR4FLC7MCT3H9EN" localSheetId="25" hidden="1">#REF!</definedName>
    <definedName name="BEx5LQA84QRPGAR4FLC7MCT3H9EN" localSheetId="26" hidden="1">#REF!</definedName>
    <definedName name="BEx5LQA84QRPGAR4FLC7MCT3H9EN" localSheetId="27" hidden="1">#REF!</definedName>
    <definedName name="BEx5LQA84QRPGAR4FLC7MCT3H9EN" localSheetId="0" hidden="1">#REF!</definedName>
    <definedName name="BEx5LQA84QRPGAR4FLC7MCT3H9EN" localSheetId="1" hidden="1">#REF!</definedName>
    <definedName name="BEx5LQA84QRPGAR4FLC7MCT3H9EN" hidden="1">#REF!</definedName>
    <definedName name="BEx5LRMNU3HXIE1BUMDHRU31F7JJ" localSheetId="32" hidden="1">#REF!</definedName>
    <definedName name="BEx5LRMNU3HXIE1BUMDHRU31F7JJ" localSheetId="33" hidden="1">#REF!</definedName>
    <definedName name="BEx5LRMNU3HXIE1BUMDHRU31F7JJ" localSheetId="23" hidden="1">#REF!</definedName>
    <definedName name="BEx5LRMNU3HXIE1BUMDHRU31F7JJ" localSheetId="17" hidden="1">#REF!</definedName>
    <definedName name="BEx5LRMNU3HXIE1BUMDHRU31F7JJ" localSheetId="18" hidden="1">#REF!</definedName>
    <definedName name="BEx5LRMNU3HXIE1BUMDHRU31F7JJ" localSheetId="11" hidden="1">#REF!</definedName>
    <definedName name="BEx5LRMNU3HXIE1BUMDHRU31F7JJ" localSheetId="25" hidden="1">#REF!</definedName>
    <definedName name="BEx5LRMNU3HXIE1BUMDHRU31F7JJ" localSheetId="26" hidden="1">#REF!</definedName>
    <definedName name="BEx5LRMNU3HXIE1BUMDHRU31F7JJ" localSheetId="27" hidden="1">#REF!</definedName>
    <definedName name="BEx5LRMNU3HXIE1BUMDHRU31F7JJ" localSheetId="0" hidden="1">#REF!</definedName>
    <definedName name="BEx5LRMNU3HXIE1BUMDHRU31F7JJ" localSheetId="1" hidden="1">#REF!</definedName>
    <definedName name="BEx5LRMNU3HXIE1BUMDHRU31F7JJ" hidden="1">#REF!</definedName>
    <definedName name="BEx5LSJ1LPUAX3ENSPECWPG4J7D1" localSheetId="32" hidden="1">#REF!</definedName>
    <definedName name="BEx5LSJ1LPUAX3ENSPECWPG4J7D1" localSheetId="33" hidden="1">#REF!</definedName>
    <definedName name="BEx5LSJ1LPUAX3ENSPECWPG4J7D1" localSheetId="23" hidden="1">#REF!</definedName>
    <definedName name="BEx5LSJ1LPUAX3ENSPECWPG4J7D1" localSheetId="17" hidden="1">#REF!</definedName>
    <definedName name="BEx5LSJ1LPUAX3ENSPECWPG4J7D1" localSheetId="18" hidden="1">#REF!</definedName>
    <definedName name="BEx5LSJ1LPUAX3ENSPECWPG4J7D1" localSheetId="11" hidden="1">#REF!</definedName>
    <definedName name="BEx5LSJ1LPUAX3ENSPECWPG4J7D1" localSheetId="25" hidden="1">#REF!</definedName>
    <definedName name="BEx5LSJ1LPUAX3ENSPECWPG4J7D1" localSheetId="26" hidden="1">#REF!</definedName>
    <definedName name="BEx5LSJ1LPUAX3ENSPECWPG4J7D1" localSheetId="27" hidden="1">#REF!</definedName>
    <definedName name="BEx5LSJ1LPUAX3ENSPECWPG4J7D1" localSheetId="0" hidden="1">#REF!</definedName>
    <definedName name="BEx5LSJ1LPUAX3ENSPECWPG4J7D1" localSheetId="1" hidden="1">#REF!</definedName>
    <definedName name="BEx5LSJ1LPUAX3ENSPECWPG4J7D1" hidden="1">#REF!</definedName>
    <definedName name="BEx5LTKQ8RQWJE4BC88OP928893U" localSheetId="32" hidden="1">#REF!</definedName>
    <definedName name="BEx5LTKQ8RQWJE4BC88OP928893U" localSheetId="33" hidden="1">#REF!</definedName>
    <definedName name="BEx5LTKQ8RQWJE4BC88OP928893U" localSheetId="23" hidden="1">#REF!</definedName>
    <definedName name="BEx5LTKQ8RQWJE4BC88OP928893U" localSheetId="17" hidden="1">#REF!</definedName>
    <definedName name="BEx5LTKQ8RQWJE4BC88OP928893U" localSheetId="18" hidden="1">#REF!</definedName>
    <definedName name="BEx5LTKQ8RQWJE4BC88OP928893U" localSheetId="11" hidden="1">#REF!</definedName>
    <definedName name="BEx5LTKQ8RQWJE4BC88OP928893U" localSheetId="25" hidden="1">#REF!</definedName>
    <definedName name="BEx5LTKQ8RQWJE4BC88OP928893U" localSheetId="26" hidden="1">#REF!</definedName>
    <definedName name="BEx5LTKQ8RQWJE4BC88OP928893U" localSheetId="27" hidden="1">#REF!</definedName>
    <definedName name="BEx5LTKQ8RQWJE4BC88OP928893U" localSheetId="0" hidden="1">#REF!</definedName>
    <definedName name="BEx5LTKQ8RQWJE4BC88OP928893U" localSheetId="1" hidden="1">#REF!</definedName>
    <definedName name="BEx5LTKQ8RQWJE4BC88OP928893U" hidden="1">#REF!</definedName>
    <definedName name="BEx5M4D4KHXU4JXKDEHZZNRG7NRA" localSheetId="32" hidden="1">#REF!</definedName>
    <definedName name="BEx5M4D4KHXU4JXKDEHZZNRG7NRA" localSheetId="33" hidden="1">#REF!</definedName>
    <definedName name="BEx5M4D4KHXU4JXKDEHZZNRG7NRA" localSheetId="23" hidden="1">#REF!</definedName>
    <definedName name="BEx5M4D4KHXU4JXKDEHZZNRG7NRA" localSheetId="17" hidden="1">#REF!</definedName>
    <definedName name="BEx5M4D4KHXU4JXKDEHZZNRG7NRA" localSheetId="18" hidden="1">#REF!</definedName>
    <definedName name="BEx5M4D4KHXU4JXKDEHZZNRG7NRA" localSheetId="11" hidden="1">#REF!</definedName>
    <definedName name="BEx5M4D4KHXU4JXKDEHZZNRG7NRA" localSheetId="25" hidden="1">#REF!</definedName>
    <definedName name="BEx5M4D4KHXU4JXKDEHZZNRG7NRA" localSheetId="26" hidden="1">#REF!</definedName>
    <definedName name="BEx5M4D4KHXU4JXKDEHZZNRG7NRA" localSheetId="27" hidden="1">#REF!</definedName>
    <definedName name="BEx5M4D4KHXU4JXKDEHZZNRG7NRA" localSheetId="0" hidden="1">#REF!</definedName>
    <definedName name="BEx5M4D4KHXU4JXKDEHZZNRG7NRA" localSheetId="1" hidden="1">#REF!</definedName>
    <definedName name="BEx5M4D4KHXU4JXKDEHZZNRG7NRA" hidden="1">#REF!</definedName>
    <definedName name="BEx5MB9BR71LZDG7XXQ2EO58JC5F" localSheetId="32" hidden="1">#REF!</definedName>
    <definedName name="BEx5MB9BR71LZDG7XXQ2EO58JC5F" localSheetId="33" hidden="1">#REF!</definedName>
    <definedName name="BEx5MB9BR71LZDG7XXQ2EO58JC5F" localSheetId="23" hidden="1">#REF!</definedName>
    <definedName name="BEx5MB9BR71LZDG7XXQ2EO58JC5F" localSheetId="17" hidden="1">#REF!</definedName>
    <definedName name="BEx5MB9BR71LZDG7XXQ2EO58JC5F" localSheetId="18" hidden="1">#REF!</definedName>
    <definedName name="BEx5MB9BR71LZDG7XXQ2EO58JC5F" localSheetId="11" hidden="1">#REF!</definedName>
    <definedName name="BEx5MB9BR71LZDG7XXQ2EO58JC5F" localSheetId="25" hidden="1">#REF!</definedName>
    <definedName name="BEx5MB9BR71LZDG7XXQ2EO58JC5F" localSheetId="26" hidden="1">#REF!</definedName>
    <definedName name="BEx5MB9BR71LZDG7XXQ2EO58JC5F" localSheetId="27" hidden="1">#REF!</definedName>
    <definedName name="BEx5MB9BR71LZDG7XXQ2EO58JC5F" localSheetId="0" hidden="1">#REF!</definedName>
    <definedName name="BEx5MB9BR71LZDG7XXQ2EO58JC5F" localSheetId="1" hidden="1">#REF!</definedName>
    <definedName name="BEx5MB9BR71LZDG7XXQ2EO58JC5F" hidden="1">#REF!</definedName>
    <definedName name="BEx5MHEF05EVRV5DPTG4KMPWZSUS" localSheetId="32" hidden="1">#REF!</definedName>
    <definedName name="BEx5MHEF05EVRV5DPTG4KMPWZSUS" localSheetId="33" hidden="1">#REF!</definedName>
    <definedName name="BEx5MHEF05EVRV5DPTG4KMPWZSUS" localSheetId="23" hidden="1">#REF!</definedName>
    <definedName name="BEx5MHEF05EVRV5DPTG4KMPWZSUS" localSheetId="17" hidden="1">#REF!</definedName>
    <definedName name="BEx5MHEF05EVRV5DPTG4KMPWZSUS" localSheetId="18" hidden="1">#REF!</definedName>
    <definedName name="BEx5MHEF05EVRV5DPTG4KMPWZSUS" localSheetId="11" hidden="1">#REF!</definedName>
    <definedName name="BEx5MHEF05EVRV5DPTG4KMPWZSUS" localSheetId="25" hidden="1">#REF!</definedName>
    <definedName name="BEx5MHEF05EVRV5DPTG4KMPWZSUS" localSheetId="26" hidden="1">#REF!</definedName>
    <definedName name="BEx5MHEF05EVRV5DPTG4KMPWZSUS" localSheetId="27" hidden="1">#REF!</definedName>
    <definedName name="BEx5MHEF05EVRV5DPTG4KMPWZSUS" localSheetId="0" hidden="1">#REF!</definedName>
    <definedName name="BEx5MHEF05EVRV5DPTG4KMPWZSUS" localSheetId="1" hidden="1">#REF!</definedName>
    <definedName name="BEx5MHEF05EVRV5DPTG4KMPWZSUS" hidden="1">#REF!</definedName>
    <definedName name="BEx5MLQZM68YQSKARVWTTPINFQ2C" localSheetId="32" hidden="1">[47]ZZCOOM_M03_Q004!#REF!</definedName>
    <definedName name="BEx5MLQZM68YQSKARVWTTPINFQ2C" localSheetId="33" hidden="1">[47]ZZCOOM_M03_Q004!#REF!</definedName>
    <definedName name="BEx5MLQZM68YQSKARVWTTPINFQ2C" localSheetId="23" hidden="1">[47]ZZCOOM_M03_Q004!#REF!</definedName>
    <definedName name="BEx5MLQZM68YQSKARVWTTPINFQ2C" localSheetId="17" hidden="1">#REF!</definedName>
    <definedName name="BEx5MLQZM68YQSKARVWTTPINFQ2C" localSheetId="18" hidden="1">#REF!</definedName>
    <definedName name="BEx5MLQZM68YQSKARVWTTPINFQ2C" localSheetId="11" hidden="1">[47]ZZCOOM_M03_Q004!#REF!</definedName>
    <definedName name="BEx5MLQZM68YQSKARVWTTPINFQ2C" localSheetId="2" hidden="1">[47]ZZCOOM_M03_Q004!#REF!</definedName>
    <definedName name="BEx5MLQZM68YQSKARVWTTPINFQ2C" localSheetId="25" hidden="1">[47]ZZCOOM_M03_Q004!#REF!</definedName>
    <definedName name="BEx5MLQZM68YQSKARVWTTPINFQ2C" localSheetId="26" hidden="1">[47]ZZCOOM_M03_Q004!#REF!</definedName>
    <definedName name="BEx5MLQZM68YQSKARVWTTPINFQ2C" localSheetId="27" hidden="1">[47]ZZCOOM_M03_Q004!#REF!</definedName>
    <definedName name="BEx5MLQZM68YQSKARVWTTPINFQ2C" localSheetId="0" hidden="1">[47]ZZCOOM_M03_Q004!#REF!</definedName>
    <definedName name="BEx5MLQZM68YQSKARVWTTPINFQ2C" localSheetId="1" hidden="1">[47]ZZCOOM_M03_Q004!#REF!</definedName>
    <definedName name="BEx5MLQZM68YQSKARVWTTPINFQ2C" hidden="1">[47]ZZCOOM_M03_Q004!#REF!</definedName>
    <definedName name="BEx5MMCJMU7FOOWUCW9EA13B7V5F" localSheetId="32" hidden="1">#REF!</definedName>
    <definedName name="BEx5MMCJMU7FOOWUCW9EA13B7V5F" localSheetId="33" hidden="1">#REF!</definedName>
    <definedName name="BEx5MMCJMU7FOOWUCW9EA13B7V5F" localSheetId="23" hidden="1">#REF!</definedName>
    <definedName name="BEx5MMCJMU7FOOWUCW9EA13B7V5F" localSheetId="17" hidden="1">#REF!</definedName>
    <definedName name="BEx5MMCJMU7FOOWUCW9EA13B7V5F" localSheetId="18" hidden="1">#REF!</definedName>
    <definedName name="BEx5MMCJMU7FOOWUCW9EA13B7V5F" localSheetId="11" hidden="1">#REF!</definedName>
    <definedName name="BEx5MMCJMU7FOOWUCW9EA13B7V5F" localSheetId="2" hidden="1">#REF!</definedName>
    <definedName name="BEx5MMCJMU7FOOWUCW9EA13B7V5F" localSheetId="25" hidden="1">#REF!</definedName>
    <definedName name="BEx5MMCJMU7FOOWUCW9EA13B7V5F" localSheetId="26" hidden="1">#REF!</definedName>
    <definedName name="BEx5MMCJMU7FOOWUCW9EA13B7V5F" localSheetId="27" hidden="1">#REF!</definedName>
    <definedName name="BEx5MMCJMU7FOOWUCW9EA13B7V5F" localSheetId="0" hidden="1">#REF!</definedName>
    <definedName name="BEx5MMCJMU7FOOWUCW9EA13B7V5F" localSheetId="1" hidden="1">#REF!</definedName>
    <definedName name="BEx5MMCJMU7FOOWUCW9EA13B7V5F" hidden="1">#REF!</definedName>
    <definedName name="BEx5MVXTKNBXHNWTL43C670E4KXC" localSheetId="32" hidden="1">#REF!</definedName>
    <definedName name="BEx5MVXTKNBXHNWTL43C670E4KXC" localSheetId="33" hidden="1">#REF!</definedName>
    <definedName name="BEx5MVXTKNBXHNWTL43C670E4KXC" localSheetId="23" hidden="1">#REF!</definedName>
    <definedName name="BEx5MVXTKNBXHNWTL43C670E4KXC" localSheetId="17" hidden="1">#REF!</definedName>
    <definedName name="BEx5MVXTKNBXHNWTL43C670E4KXC" localSheetId="18" hidden="1">#REF!</definedName>
    <definedName name="BEx5MVXTKNBXHNWTL43C670E4KXC" localSheetId="11" hidden="1">#REF!</definedName>
    <definedName name="BEx5MVXTKNBXHNWTL43C670E4KXC" localSheetId="25" hidden="1">#REF!</definedName>
    <definedName name="BEx5MVXTKNBXHNWTL43C670E4KXC" localSheetId="26" hidden="1">#REF!</definedName>
    <definedName name="BEx5MVXTKNBXHNWTL43C670E4KXC" localSheetId="27" hidden="1">#REF!</definedName>
    <definedName name="BEx5MVXTKNBXHNWTL43C670E4KXC" localSheetId="0" hidden="1">#REF!</definedName>
    <definedName name="BEx5MVXTKNBXHNWTL43C670E4KXC" localSheetId="1" hidden="1">#REF!</definedName>
    <definedName name="BEx5MVXTKNBXHNWTL43C670E4KXC" hidden="1">#REF!</definedName>
    <definedName name="BEx5MWZGZ3VRB5418C2RNF9H17BQ" localSheetId="32" hidden="1">#REF!</definedName>
    <definedName name="BEx5MWZGZ3VRB5418C2RNF9H17BQ" localSheetId="33" hidden="1">#REF!</definedName>
    <definedName name="BEx5MWZGZ3VRB5418C2RNF9H17BQ" localSheetId="23" hidden="1">#REF!</definedName>
    <definedName name="BEx5MWZGZ3VRB5418C2RNF9H17BQ" localSheetId="17" hidden="1">#REF!</definedName>
    <definedName name="BEx5MWZGZ3VRB5418C2RNF9H17BQ" localSheetId="18" hidden="1">#REF!</definedName>
    <definedName name="BEx5MWZGZ3VRB5418C2RNF9H17BQ" localSheetId="11" hidden="1">#REF!</definedName>
    <definedName name="BEx5MWZGZ3VRB5418C2RNF9H17BQ" localSheetId="25" hidden="1">#REF!</definedName>
    <definedName name="BEx5MWZGZ3VRB5418C2RNF9H17BQ" localSheetId="26" hidden="1">#REF!</definedName>
    <definedName name="BEx5MWZGZ3VRB5418C2RNF9H17BQ" localSheetId="27" hidden="1">#REF!</definedName>
    <definedName name="BEx5MWZGZ3VRB5418C2RNF9H17BQ" localSheetId="0" hidden="1">#REF!</definedName>
    <definedName name="BEx5MWZGZ3VRB5418C2RNF9H17BQ" localSheetId="1" hidden="1">#REF!</definedName>
    <definedName name="BEx5MWZGZ3VRB5418C2RNF9H17BQ" hidden="1">#REF!</definedName>
    <definedName name="BEx5MX4YD2QV39W04QH9C6AOA0FB" localSheetId="32" hidden="1">#REF!</definedName>
    <definedName name="BEx5MX4YD2QV39W04QH9C6AOA0FB" localSheetId="33" hidden="1">#REF!</definedName>
    <definedName name="BEx5MX4YD2QV39W04QH9C6AOA0FB" localSheetId="23" hidden="1">#REF!</definedName>
    <definedName name="BEx5MX4YD2QV39W04QH9C6AOA0FB" localSheetId="17" hidden="1">#REF!</definedName>
    <definedName name="BEx5MX4YD2QV39W04QH9C6AOA0FB" localSheetId="18" hidden="1">#REF!</definedName>
    <definedName name="BEx5MX4YD2QV39W04QH9C6AOA0FB" localSheetId="11" hidden="1">#REF!</definedName>
    <definedName name="BEx5MX4YD2QV39W04QH9C6AOA0FB" localSheetId="25" hidden="1">#REF!</definedName>
    <definedName name="BEx5MX4YD2QV39W04QH9C6AOA0FB" localSheetId="26" hidden="1">#REF!</definedName>
    <definedName name="BEx5MX4YD2QV39W04QH9C6AOA0FB" localSheetId="27" hidden="1">#REF!</definedName>
    <definedName name="BEx5MX4YD2QV39W04QH9C6AOA0FB" localSheetId="0" hidden="1">#REF!</definedName>
    <definedName name="BEx5MX4YD2QV39W04QH9C6AOA0FB" localSheetId="1" hidden="1">#REF!</definedName>
    <definedName name="BEx5MX4YD2QV39W04QH9C6AOA0FB" hidden="1">#REF!</definedName>
    <definedName name="BEx5N3A8LULD7YBJH5J83X27PZSW" localSheetId="32" hidden="1">#REF!</definedName>
    <definedName name="BEx5N3A8LULD7YBJH5J83X27PZSW" localSheetId="33" hidden="1">#REF!</definedName>
    <definedName name="BEx5N3A8LULD7YBJH5J83X27PZSW" localSheetId="23" hidden="1">#REF!</definedName>
    <definedName name="BEx5N3A8LULD7YBJH5J83X27PZSW" localSheetId="17" hidden="1">#REF!</definedName>
    <definedName name="BEx5N3A8LULD7YBJH5J83X27PZSW" localSheetId="18" hidden="1">#REF!</definedName>
    <definedName name="BEx5N3A8LULD7YBJH5J83X27PZSW" localSheetId="11" hidden="1">#REF!</definedName>
    <definedName name="BEx5N3A8LULD7YBJH5J83X27PZSW" localSheetId="25" hidden="1">#REF!</definedName>
    <definedName name="BEx5N3A8LULD7YBJH5J83X27PZSW" localSheetId="26" hidden="1">#REF!</definedName>
    <definedName name="BEx5N3A8LULD7YBJH5J83X27PZSW" localSheetId="27" hidden="1">#REF!</definedName>
    <definedName name="BEx5N3A8LULD7YBJH5J83X27PZSW" localSheetId="0" hidden="1">#REF!</definedName>
    <definedName name="BEx5N3A8LULD7YBJH5J83X27PZSW" localSheetId="1" hidden="1">#REF!</definedName>
    <definedName name="BEx5N3A8LULD7YBJH5J83X27PZSW" hidden="1">#REF!</definedName>
    <definedName name="BEx5N4XI4PWB1W9PMZ4O5R0HWTYD" localSheetId="32" hidden="1">#REF!</definedName>
    <definedName name="BEx5N4XI4PWB1W9PMZ4O5R0HWTYD" localSheetId="33" hidden="1">#REF!</definedName>
    <definedName name="BEx5N4XI4PWB1W9PMZ4O5R0HWTYD" localSheetId="23" hidden="1">#REF!</definedName>
    <definedName name="BEx5N4XI4PWB1W9PMZ4O5R0HWTYD" localSheetId="17" hidden="1">#REF!</definedName>
    <definedName name="BEx5N4XI4PWB1W9PMZ4O5R0HWTYD" localSheetId="18" hidden="1">#REF!</definedName>
    <definedName name="BEx5N4XI4PWB1W9PMZ4O5R0HWTYD" localSheetId="11" hidden="1">#REF!</definedName>
    <definedName name="BEx5N4XI4PWB1W9PMZ4O5R0HWTYD" localSheetId="25" hidden="1">#REF!</definedName>
    <definedName name="BEx5N4XI4PWB1W9PMZ4O5R0HWTYD" localSheetId="26" hidden="1">#REF!</definedName>
    <definedName name="BEx5N4XI4PWB1W9PMZ4O5R0HWTYD" localSheetId="27" hidden="1">#REF!</definedName>
    <definedName name="BEx5N4XI4PWB1W9PMZ4O5R0HWTYD" localSheetId="0" hidden="1">#REF!</definedName>
    <definedName name="BEx5N4XI4PWB1W9PMZ4O5R0HWTYD" localSheetId="1" hidden="1">#REF!</definedName>
    <definedName name="BEx5N4XI4PWB1W9PMZ4O5R0HWTYD" hidden="1">#REF!</definedName>
    <definedName name="BEx5N8DH1SY888WI2GZ2D6E9XCXB" localSheetId="32" hidden="1">#REF!</definedName>
    <definedName name="BEx5N8DH1SY888WI2GZ2D6E9XCXB" localSheetId="33" hidden="1">#REF!</definedName>
    <definedName name="BEx5N8DH1SY888WI2GZ2D6E9XCXB" localSheetId="23" hidden="1">#REF!</definedName>
    <definedName name="BEx5N8DH1SY888WI2GZ2D6E9XCXB" localSheetId="17" hidden="1">#REF!</definedName>
    <definedName name="BEx5N8DH1SY888WI2GZ2D6E9XCXB" localSheetId="18" hidden="1">#REF!</definedName>
    <definedName name="BEx5N8DH1SY888WI2GZ2D6E9XCXB" localSheetId="11" hidden="1">#REF!</definedName>
    <definedName name="BEx5N8DH1SY888WI2GZ2D6E9XCXB" localSheetId="25" hidden="1">#REF!</definedName>
    <definedName name="BEx5N8DH1SY888WI2GZ2D6E9XCXB" localSheetId="26" hidden="1">#REF!</definedName>
    <definedName name="BEx5N8DH1SY888WI2GZ2D6E9XCXB" localSheetId="27" hidden="1">#REF!</definedName>
    <definedName name="BEx5N8DH1SY888WI2GZ2D6E9XCXB" localSheetId="0" hidden="1">#REF!</definedName>
    <definedName name="BEx5N8DH1SY888WI2GZ2D6E9XCXB" localSheetId="1" hidden="1">#REF!</definedName>
    <definedName name="BEx5N8DH1SY888WI2GZ2D6E9XCXB" hidden="1">#REF!</definedName>
    <definedName name="BEx5NA68N6FJFX9UJXK4M14U487F" localSheetId="32" hidden="1">#REF!</definedName>
    <definedName name="BEx5NA68N6FJFX9UJXK4M14U487F" localSheetId="33" hidden="1">#REF!</definedName>
    <definedName name="BEx5NA68N6FJFX9UJXK4M14U487F" localSheetId="23" hidden="1">#REF!</definedName>
    <definedName name="BEx5NA68N6FJFX9UJXK4M14U487F" localSheetId="17" hidden="1">#REF!</definedName>
    <definedName name="BEx5NA68N6FJFX9UJXK4M14U487F" localSheetId="18" hidden="1">#REF!</definedName>
    <definedName name="BEx5NA68N6FJFX9UJXK4M14U487F" localSheetId="11" hidden="1">#REF!</definedName>
    <definedName name="BEx5NA68N6FJFX9UJXK4M14U487F" localSheetId="25" hidden="1">#REF!</definedName>
    <definedName name="BEx5NA68N6FJFX9UJXK4M14U487F" localSheetId="26" hidden="1">#REF!</definedName>
    <definedName name="BEx5NA68N6FJFX9UJXK4M14U487F" localSheetId="27" hidden="1">#REF!</definedName>
    <definedName name="BEx5NA68N6FJFX9UJXK4M14U487F" localSheetId="0" hidden="1">#REF!</definedName>
    <definedName name="BEx5NA68N6FJFX9UJXK4M14U487F" localSheetId="1" hidden="1">#REF!</definedName>
    <definedName name="BEx5NA68N6FJFX9UJXK4M14U487F" hidden="1">#REF!</definedName>
    <definedName name="BEx5NIKBG2GDJOYGE3WCXKU7YY51" localSheetId="32" hidden="1">#REF!</definedName>
    <definedName name="BEx5NIKBG2GDJOYGE3WCXKU7YY51" localSheetId="33" hidden="1">#REF!</definedName>
    <definedName name="BEx5NIKBG2GDJOYGE3WCXKU7YY51" localSheetId="23" hidden="1">#REF!</definedName>
    <definedName name="BEx5NIKBG2GDJOYGE3WCXKU7YY51" localSheetId="17" hidden="1">#REF!</definedName>
    <definedName name="BEx5NIKBG2GDJOYGE3WCXKU7YY51" localSheetId="18" hidden="1">#REF!</definedName>
    <definedName name="BEx5NIKBG2GDJOYGE3WCXKU7YY51" localSheetId="11" hidden="1">#REF!</definedName>
    <definedName name="BEx5NIKBG2GDJOYGE3WCXKU7YY51" localSheetId="25" hidden="1">#REF!</definedName>
    <definedName name="BEx5NIKBG2GDJOYGE3WCXKU7YY51" localSheetId="26" hidden="1">#REF!</definedName>
    <definedName name="BEx5NIKBG2GDJOYGE3WCXKU7YY51" localSheetId="27" hidden="1">#REF!</definedName>
    <definedName name="BEx5NIKBG2GDJOYGE3WCXKU7YY51" localSheetId="0" hidden="1">#REF!</definedName>
    <definedName name="BEx5NIKBG2GDJOYGE3WCXKU7YY51" localSheetId="1" hidden="1">#REF!</definedName>
    <definedName name="BEx5NIKBG2GDJOYGE3WCXKU7YY51" hidden="1">#REF!</definedName>
    <definedName name="BEx5NV06L5J5IMKGOMGKGJ4PBZCD" localSheetId="32" hidden="1">#REF!</definedName>
    <definedName name="BEx5NV06L5J5IMKGOMGKGJ4PBZCD" localSheetId="33" hidden="1">#REF!</definedName>
    <definedName name="BEx5NV06L5J5IMKGOMGKGJ4PBZCD" localSheetId="23" hidden="1">#REF!</definedName>
    <definedName name="BEx5NV06L5J5IMKGOMGKGJ4PBZCD" localSheetId="17" hidden="1">#REF!</definedName>
    <definedName name="BEx5NV06L5J5IMKGOMGKGJ4PBZCD" localSheetId="18" hidden="1">#REF!</definedName>
    <definedName name="BEx5NV06L5J5IMKGOMGKGJ4PBZCD" localSheetId="11" hidden="1">#REF!</definedName>
    <definedName name="BEx5NV06L5J5IMKGOMGKGJ4PBZCD" localSheetId="25" hidden="1">#REF!</definedName>
    <definedName name="BEx5NV06L5J5IMKGOMGKGJ4PBZCD" localSheetId="26" hidden="1">#REF!</definedName>
    <definedName name="BEx5NV06L5J5IMKGOMGKGJ4PBZCD" localSheetId="27" hidden="1">#REF!</definedName>
    <definedName name="BEx5NV06L5J5IMKGOMGKGJ4PBZCD" localSheetId="0" hidden="1">#REF!</definedName>
    <definedName name="BEx5NV06L5J5IMKGOMGKGJ4PBZCD" localSheetId="1" hidden="1">#REF!</definedName>
    <definedName name="BEx5NV06L5J5IMKGOMGKGJ4PBZCD" hidden="1">#REF!</definedName>
    <definedName name="BEx5NW1V6AB25NEEX9VPHRXWJDSS" localSheetId="32" hidden="1">#REF!</definedName>
    <definedName name="BEx5NW1V6AB25NEEX9VPHRXWJDSS" localSheetId="33" hidden="1">#REF!</definedName>
    <definedName name="BEx5NW1V6AB25NEEX9VPHRXWJDSS" localSheetId="23" hidden="1">#REF!</definedName>
    <definedName name="BEx5NW1V6AB25NEEX9VPHRXWJDSS" localSheetId="17" hidden="1">#REF!</definedName>
    <definedName name="BEx5NW1V6AB25NEEX9VPHRXWJDSS" localSheetId="18" hidden="1">#REF!</definedName>
    <definedName name="BEx5NW1V6AB25NEEX9VPHRXWJDSS" localSheetId="11" hidden="1">#REF!</definedName>
    <definedName name="BEx5NW1V6AB25NEEX9VPHRXWJDSS" localSheetId="25" hidden="1">#REF!</definedName>
    <definedName name="BEx5NW1V6AB25NEEX9VPHRXWJDSS" localSheetId="26" hidden="1">#REF!</definedName>
    <definedName name="BEx5NW1V6AB25NEEX9VPHRXWJDSS" localSheetId="27" hidden="1">#REF!</definedName>
    <definedName name="BEx5NW1V6AB25NEEX9VPHRXWJDSS" localSheetId="0" hidden="1">#REF!</definedName>
    <definedName name="BEx5NW1V6AB25NEEX9VPHRXWJDSS" localSheetId="1" hidden="1">#REF!</definedName>
    <definedName name="BEx5NW1V6AB25NEEX9VPHRXWJDSS" hidden="1">#REF!</definedName>
    <definedName name="BEx5NWSXWACAUHWVZAI57DGZ8OCQ" localSheetId="32" hidden="1">#REF!</definedName>
    <definedName name="BEx5NWSXWACAUHWVZAI57DGZ8OCQ" localSheetId="33" hidden="1">#REF!</definedName>
    <definedName name="BEx5NWSXWACAUHWVZAI57DGZ8OCQ" localSheetId="23" hidden="1">#REF!</definedName>
    <definedName name="BEx5NWSXWACAUHWVZAI57DGZ8OCQ" localSheetId="17" hidden="1">#REF!</definedName>
    <definedName name="BEx5NWSXWACAUHWVZAI57DGZ8OCQ" localSheetId="18" hidden="1">#REF!</definedName>
    <definedName name="BEx5NWSXWACAUHWVZAI57DGZ8OCQ" localSheetId="11" hidden="1">#REF!</definedName>
    <definedName name="BEx5NWSXWACAUHWVZAI57DGZ8OCQ" localSheetId="25" hidden="1">#REF!</definedName>
    <definedName name="BEx5NWSXWACAUHWVZAI57DGZ8OCQ" localSheetId="26" hidden="1">#REF!</definedName>
    <definedName name="BEx5NWSXWACAUHWVZAI57DGZ8OCQ" localSheetId="27" hidden="1">#REF!</definedName>
    <definedName name="BEx5NWSXWACAUHWVZAI57DGZ8OCQ" localSheetId="0" hidden="1">#REF!</definedName>
    <definedName name="BEx5NWSXWACAUHWVZAI57DGZ8OCQ" localSheetId="1" hidden="1">#REF!</definedName>
    <definedName name="BEx5NWSXWACAUHWVZAI57DGZ8OCQ" hidden="1">#REF!</definedName>
    <definedName name="BEx5NZSSQ6PY99ZX2D7Q9IGOR34W" localSheetId="32" hidden="1">#REF!</definedName>
    <definedName name="BEx5NZSSQ6PY99ZX2D7Q9IGOR34W" localSheetId="33" hidden="1">#REF!</definedName>
    <definedName name="BEx5NZSSQ6PY99ZX2D7Q9IGOR34W" localSheetId="23" hidden="1">#REF!</definedName>
    <definedName name="BEx5NZSSQ6PY99ZX2D7Q9IGOR34W" localSheetId="17" hidden="1">#REF!</definedName>
    <definedName name="BEx5NZSSQ6PY99ZX2D7Q9IGOR34W" localSheetId="18" hidden="1">#REF!</definedName>
    <definedName name="BEx5NZSSQ6PY99ZX2D7Q9IGOR34W" localSheetId="11" hidden="1">#REF!</definedName>
    <definedName name="BEx5NZSSQ6PY99ZX2D7Q9IGOR34W" localSheetId="25" hidden="1">#REF!</definedName>
    <definedName name="BEx5NZSSQ6PY99ZX2D7Q9IGOR34W" localSheetId="26" hidden="1">#REF!</definedName>
    <definedName name="BEx5NZSSQ6PY99ZX2D7Q9IGOR34W" localSheetId="27" hidden="1">#REF!</definedName>
    <definedName name="BEx5NZSSQ6PY99ZX2D7Q9IGOR34W" localSheetId="0" hidden="1">#REF!</definedName>
    <definedName name="BEx5NZSSQ6PY99ZX2D7Q9IGOR34W" localSheetId="1" hidden="1">#REF!</definedName>
    <definedName name="BEx5NZSSQ6PY99ZX2D7Q9IGOR34W" hidden="1">#REF!</definedName>
    <definedName name="BEx5O2N9HTGG4OJHR62PKFMNZTTW" localSheetId="32" hidden="1">#REF!</definedName>
    <definedName name="BEx5O2N9HTGG4OJHR62PKFMNZTTW" localSheetId="33" hidden="1">#REF!</definedName>
    <definedName name="BEx5O2N9HTGG4OJHR62PKFMNZTTW" localSheetId="23" hidden="1">#REF!</definedName>
    <definedName name="BEx5O2N9HTGG4OJHR62PKFMNZTTW" localSheetId="17" hidden="1">#REF!</definedName>
    <definedName name="BEx5O2N9HTGG4OJHR62PKFMNZTTW" localSheetId="18" hidden="1">#REF!</definedName>
    <definedName name="BEx5O2N9HTGG4OJHR62PKFMNZTTW" localSheetId="11" hidden="1">#REF!</definedName>
    <definedName name="BEx5O2N9HTGG4OJHR62PKFMNZTTW" localSheetId="25" hidden="1">#REF!</definedName>
    <definedName name="BEx5O2N9HTGG4OJHR62PKFMNZTTW" localSheetId="26" hidden="1">#REF!</definedName>
    <definedName name="BEx5O2N9HTGG4OJHR62PKFMNZTTW" localSheetId="27" hidden="1">#REF!</definedName>
    <definedName name="BEx5O2N9HTGG4OJHR62PKFMNZTTW" localSheetId="0" hidden="1">#REF!</definedName>
    <definedName name="BEx5O2N9HTGG4OJHR62PKFMNZTTW" localSheetId="1" hidden="1">#REF!</definedName>
    <definedName name="BEx5O2N9HTGG4OJHR62PKFMNZTTW" hidden="1">#REF!</definedName>
    <definedName name="BEx5O3ZUQ2OARA1CDOZ3NC4UE5AA" localSheetId="32" hidden="1">#REF!</definedName>
    <definedName name="BEx5O3ZUQ2OARA1CDOZ3NC4UE5AA" localSheetId="33" hidden="1">#REF!</definedName>
    <definedName name="BEx5O3ZUQ2OARA1CDOZ3NC4UE5AA" localSheetId="23" hidden="1">#REF!</definedName>
    <definedName name="BEx5O3ZUQ2OARA1CDOZ3NC4UE5AA" localSheetId="17" hidden="1">#REF!</definedName>
    <definedName name="BEx5O3ZUQ2OARA1CDOZ3NC4UE5AA" localSheetId="18" hidden="1">#REF!</definedName>
    <definedName name="BEx5O3ZUQ2OARA1CDOZ3NC4UE5AA" localSheetId="11" hidden="1">#REF!</definedName>
    <definedName name="BEx5O3ZUQ2OARA1CDOZ3NC4UE5AA" localSheetId="25" hidden="1">#REF!</definedName>
    <definedName name="BEx5O3ZUQ2OARA1CDOZ3NC4UE5AA" localSheetId="26" hidden="1">#REF!</definedName>
    <definedName name="BEx5O3ZUQ2OARA1CDOZ3NC4UE5AA" localSheetId="27" hidden="1">#REF!</definedName>
    <definedName name="BEx5O3ZUQ2OARA1CDOZ3NC4UE5AA" localSheetId="0" hidden="1">#REF!</definedName>
    <definedName name="BEx5O3ZUQ2OARA1CDOZ3NC4UE5AA" localSheetId="1" hidden="1">#REF!</definedName>
    <definedName name="BEx5O3ZUQ2OARA1CDOZ3NC4UE5AA" hidden="1">#REF!</definedName>
    <definedName name="BEx5OAFS0NJ2CB86A02E1JYHMLQ1" localSheetId="32" hidden="1">#REF!</definedName>
    <definedName name="BEx5OAFS0NJ2CB86A02E1JYHMLQ1" localSheetId="33" hidden="1">#REF!</definedName>
    <definedName name="BEx5OAFS0NJ2CB86A02E1JYHMLQ1" localSheetId="23" hidden="1">#REF!</definedName>
    <definedName name="BEx5OAFS0NJ2CB86A02E1JYHMLQ1" localSheetId="17" hidden="1">#REF!</definedName>
    <definedName name="BEx5OAFS0NJ2CB86A02E1JYHMLQ1" localSheetId="18" hidden="1">#REF!</definedName>
    <definedName name="BEx5OAFS0NJ2CB86A02E1JYHMLQ1" localSheetId="11" hidden="1">#REF!</definedName>
    <definedName name="BEx5OAFS0NJ2CB86A02E1JYHMLQ1" localSheetId="25" hidden="1">#REF!</definedName>
    <definedName name="BEx5OAFS0NJ2CB86A02E1JYHMLQ1" localSheetId="26" hidden="1">#REF!</definedName>
    <definedName name="BEx5OAFS0NJ2CB86A02E1JYHMLQ1" localSheetId="27" hidden="1">#REF!</definedName>
    <definedName name="BEx5OAFS0NJ2CB86A02E1JYHMLQ1" localSheetId="0" hidden="1">#REF!</definedName>
    <definedName name="BEx5OAFS0NJ2CB86A02E1JYHMLQ1" localSheetId="1" hidden="1">#REF!</definedName>
    <definedName name="BEx5OAFS0NJ2CB86A02E1JYHMLQ1" hidden="1">#REF!</definedName>
    <definedName name="BEx5OG4RPU8W1ETWDWM234NYYYEN" localSheetId="32" hidden="1">#REF!</definedName>
    <definedName name="BEx5OG4RPU8W1ETWDWM234NYYYEN" localSheetId="33" hidden="1">#REF!</definedName>
    <definedName name="BEx5OG4RPU8W1ETWDWM234NYYYEN" localSheetId="23" hidden="1">#REF!</definedName>
    <definedName name="BEx5OG4RPU8W1ETWDWM234NYYYEN" localSheetId="17" hidden="1">#REF!</definedName>
    <definedName name="BEx5OG4RPU8W1ETWDWM234NYYYEN" localSheetId="18" hidden="1">#REF!</definedName>
    <definedName name="BEx5OG4RPU8W1ETWDWM234NYYYEN" localSheetId="11" hidden="1">#REF!</definedName>
    <definedName name="BEx5OG4RPU8W1ETWDWM234NYYYEN" localSheetId="25" hidden="1">#REF!</definedName>
    <definedName name="BEx5OG4RPU8W1ETWDWM234NYYYEN" localSheetId="26" hidden="1">#REF!</definedName>
    <definedName name="BEx5OG4RPU8W1ETWDWM234NYYYEN" localSheetId="27" hidden="1">#REF!</definedName>
    <definedName name="BEx5OG4RPU8W1ETWDWM234NYYYEN" localSheetId="0" hidden="1">#REF!</definedName>
    <definedName name="BEx5OG4RPU8W1ETWDWM234NYYYEN" localSheetId="1" hidden="1">#REF!</definedName>
    <definedName name="BEx5OG4RPU8W1ETWDWM234NYYYEN" hidden="1">#REF!</definedName>
    <definedName name="BEx5OP9Y43F99O2IT69MKCCXGL61" localSheetId="32" hidden="1">#REF!</definedName>
    <definedName name="BEx5OP9Y43F99O2IT69MKCCXGL61" localSheetId="33" hidden="1">#REF!</definedName>
    <definedName name="BEx5OP9Y43F99O2IT69MKCCXGL61" localSheetId="23" hidden="1">#REF!</definedName>
    <definedName name="BEx5OP9Y43F99O2IT69MKCCXGL61" localSheetId="17" hidden="1">#REF!</definedName>
    <definedName name="BEx5OP9Y43F99O2IT69MKCCXGL61" localSheetId="18" hidden="1">#REF!</definedName>
    <definedName name="BEx5OP9Y43F99O2IT69MKCCXGL61" localSheetId="11" hidden="1">#REF!</definedName>
    <definedName name="BEx5OP9Y43F99O2IT69MKCCXGL61" localSheetId="25" hidden="1">#REF!</definedName>
    <definedName name="BEx5OP9Y43F99O2IT69MKCCXGL61" localSheetId="26" hidden="1">#REF!</definedName>
    <definedName name="BEx5OP9Y43F99O2IT69MKCCXGL61" localSheetId="27" hidden="1">#REF!</definedName>
    <definedName name="BEx5OP9Y43F99O2IT69MKCCXGL61" localSheetId="0" hidden="1">#REF!</definedName>
    <definedName name="BEx5OP9Y43F99O2IT69MKCCXGL61" localSheetId="1" hidden="1">#REF!</definedName>
    <definedName name="BEx5OP9Y43F99O2IT69MKCCXGL61" hidden="1">#REF!</definedName>
    <definedName name="BEx5P9Y9RDXNUAJ6CZ2LHMM8IM7T" localSheetId="32" hidden="1">#REF!</definedName>
    <definedName name="BEx5P9Y9RDXNUAJ6CZ2LHMM8IM7T" localSheetId="33" hidden="1">#REF!</definedName>
    <definedName name="BEx5P9Y9RDXNUAJ6CZ2LHMM8IM7T" localSheetId="23" hidden="1">#REF!</definedName>
    <definedName name="BEx5P9Y9RDXNUAJ6CZ2LHMM8IM7T" localSheetId="17" hidden="1">#REF!</definedName>
    <definedName name="BEx5P9Y9RDXNUAJ6CZ2LHMM8IM7T" localSheetId="18" hidden="1">#REF!</definedName>
    <definedName name="BEx5P9Y9RDXNUAJ6CZ2LHMM8IM7T" localSheetId="11" hidden="1">#REF!</definedName>
    <definedName name="BEx5P9Y9RDXNUAJ6CZ2LHMM8IM7T" localSheetId="25" hidden="1">#REF!</definedName>
    <definedName name="BEx5P9Y9RDXNUAJ6CZ2LHMM8IM7T" localSheetId="26" hidden="1">#REF!</definedName>
    <definedName name="BEx5P9Y9RDXNUAJ6CZ2LHMM8IM7T" localSheetId="27" hidden="1">#REF!</definedName>
    <definedName name="BEx5P9Y9RDXNUAJ6CZ2LHMM8IM7T" localSheetId="0" hidden="1">#REF!</definedName>
    <definedName name="BEx5P9Y9RDXNUAJ6CZ2LHMM8IM7T" localSheetId="1" hidden="1">#REF!</definedName>
    <definedName name="BEx5P9Y9RDXNUAJ6CZ2LHMM8IM7T" hidden="1">#REF!</definedName>
    <definedName name="BEx5PHWB2C0D5QLP3BZIP3UO7DIZ" localSheetId="32" hidden="1">#REF!</definedName>
    <definedName name="BEx5PHWB2C0D5QLP3BZIP3UO7DIZ" localSheetId="33" hidden="1">#REF!</definedName>
    <definedName name="BEx5PHWB2C0D5QLP3BZIP3UO7DIZ" localSheetId="23" hidden="1">#REF!</definedName>
    <definedName name="BEx5PHWB2C0D5QLP3BZIP3UO7DIZ" localSheetId="17" hidden="1">#REF!</definedName>
    <definedName name="BEx5PHWB2C0D5QLP3BZIP3UO7DIZ" localSheetId="18" hidden="1">#REF!</definedName>
    <definedName name="BEx5PHWB2C0D5QLP3BZIP3UO7DIZ" localSheetId="11" hidden="1">#REF!</definedName>
    <definedName name="BEx5PHWB2C0D5QLP3BZIP3UO7DIZ" localSheetId="25" hidden="1">#REF!</definedName>
    <definedName name="BEx5PHWB2C0D5QLP3BZIP3UO7DIZ" localSheetId="26" hidden="1">#REF!</definedName>
    <definedName name="BEx5PHWB2C0D5QLP3BZIP3UO7DIZ" localSheetId="27" hidden="1">#REF!</definedName>
    <definedName name="BEx5PHWB2C0D5QLP3BZIP3UO7DIZ" localSheetId="0" hidden="1">#REF!</definedName>
    <definedName name="BEx5PHWB2C0D5QLP3BZIP3UO7DIZ" localSheetId="1" hidden="1">#REF!</definedName>
    <definedName name="BEx5PHWB2C0D5QLP3BZIP3UO7DIZ" hidden="1">#REF!</definedName>
    <definedName name="BEx5PJP02W68K2E46L5C5YBSNU6T" localSheetId="32" hidden="1">#REF!</definedName>
    <definedName name="BEx5PJP02W68K2E46L5C5YBSNU6T" localSheetId="33" hidden="1">#REF!</definedName>
    <definedName name="BEx5PJP02W68K2E46L5C5YBSNU6T" localSheetId="23" hidden="1">#REF!</definedName>
    <definedName name="BEx5PJP02W68K2E46L5C5YBSNU6T" localSheetId="17" hidden="1">#REF!</definedName>
    <definedName name="BEx5PJP02W68K2E46L5C5YBSNU6T" localSheetId="18" hidden="1">#REF!</definedName>
    <definedName name="BEx5PJP02W68K2E46L5C5YBSNU6T" localSheetId="11" hidden="1">#REF!</definedName>
    <definedName name="BEx5PJP02W68K2E46L5C5YBSNU6T" localSheetId="25" hidden="1">#REF!</definedName>
    <definedName name="BEx5PJP02W68K2E46L5C5YBSNU6T" localSheetId="26" hidden="1">#REF!</definedName>
    <definedName name="BEx5PJP02W68K2E46L5C5YBSNU6T" localSheetId="27" hidden="1">#REF!</definedName>
    <definedName name="BEx5PJP02W68K2E46L5C5YBSNU6T" localSheetId="0" hidden="1">#REF!</definedName>
    <definedName name="BEx5PJP02W68K2E46L5C5YBSNU6T" localSheetId="1" hidden="1">#REF!</definedName>
    <definedName name="BEx5PJP02W68K2E46L5C5YBSNU6T" hidden="1">#REF!</definedName>
    <definedName name="BEx5PLCA8DOMAU315YCS5275L2HS" localSheetId="32" hidden="1">#REF!</definedName>
    <definedName name="BEx5PLCA8DOMAU315YCS5275L2HS" localSheetId="33" hidden="1">#REF!</definedName>
    <definedName name="BEx5PLCA8DOMAU315YCS5275L2HS" localSheetId="23" hidden="1">#REF!</definedName>
    <definedName name="BEx5PLCA8DOMAU315YCS5275L2HS" localSheetId="17" hidden="1">#REF!</definedName>
    <definedName name="BEx5PLCA8DOMAU315YCS5275L2HS" localSheetId="18" hidden="1">#REF!</definedName>
    <definedName name="BEx5PLCA8DOMAU315YCS5275L2HS" localSheetId="11" hidden="1">#REF!</definedName>
    <definedName name="BEx5PLCA8DOMAU315YCS5275L2HS" localSheetId="25" hidden="1">#REF!</definedName>
    <definedName name="BEx5PLCA8DOMAU315YCS5275L2HS" localSheetId="26" hidden="1">#REF!</definedName>
    <definedName name="BEx5PLCA8DOMAU315YCS5275L2HS" localSheetId="27" hidden="1">#REF!</definedName>
    <definedName name="BEx5PLCA8DOMAU315YCS5275L2HS" localSheetId="0" hidden="1">#REF!</definedName>
    <definedName name="BEx5PLCA8DOMAU315YCS5275L2HS" localSheetId="1" hidden="1">#REF!</definedName>
    <definedName name="BEx5PLCA8DOMAU315YCS5275L2HS" hidden="1">#REF!</definedName>
    <definedName name="BEx5PRXMZ5M65Z732WNNGV564C2J" localSheetId="32" hidden="1">#REF!</definedName>
    <definedName name="BEx5PRXMZ5M65Z732WNNGV564C2J" localSheetId="33" hidden="1">#REF!</definedName>
    <definedName name="BEx5PRXMZ5M65Z732WNNGV564C2J" localSheetId="23" hidden="1">#REF!</definedName>
    <definedName name="BEx5PRXMZ5M65Z732WNNGV564C2J" localSheetId="17" hidden="1">#REF!</definedName>
    <definedName name="BEx5PRXMZ5M65Z732WNNGV564C2J" localSheetId="18" hidden="1">#REF!</definedName>
    <definedName name="BEx5PRXMZ5M65Z732WNNGV564C2J" localSheetId="11" hidden="1">#REF!</definedName>
    <definedName name="BEx5PRXMZ5M65Z732WNNGV564C2J" localSheetId="25" hidden="1">#REF!</definedName>
    <definedName name="BEx5PRXMZ5M65Z732WNNGV564C2J" localSheetId="26" hidden="1">#REF!</definedName>
    <definedName name="BEx5PRXMZ5M65Z732WNNGV564C2J" localSheetId="27" hidden="1">#REF!</definedName>
    <definedName name="BEx5PRXMZ5M65Z732WNNGV564C2J" localSheetId="0" hidden="1">#REF!</definedName>
    <definedName name="BEx5PRXMZ5M65Z732WNNGV564C2J" localSheetId="1" hidden="1">#REF!</definedName>
    <definedName name="BEx5PRXMZ5M65Z732WNNGV564C2J" hidden="1">#REF!</definedName>
    <definedName name="BEx5Q29Y91E64DPE0YY53A6YHF3Y" localSheetId="32" hidden="1">#REF!</definedName>
    <definedName name="BEx5Q29Y91E64DPE0YY53A6YHF3Y" localSheetId="33" hidden="1">#REF!</definedName>
    <definedName name="BEx5Q29Y91E64DPE0YY53A6YHF3Y" localSheetId="23" hidden="1">#REF!</definedName>
    <definedName name="BEx5Q29Y91E64DPE0YY53A6YHF3Y" localSheetId="17" hidden="1">#REF!</definedName>
    <definedName name="BEx5Q29Y91E64DPE0YY53A6YHF3Y" localSheetId="18" hidden="1">#REF!</definedName>
    <definedName name="BEx5Q29Y91E64DPE0YY53A6YHF3Y" localSheetId="11" hidden="1">#REF!</definedName>
    <definedName name="BEx5Q29Y91E64DPE0YY53A6YHF3Y" localSheetId="25" hidden="1">#REF!</definedName>
    <definedName name="BEx5Q29Y91E64DPE0YY53A6YHF3Y" localSheetId="26" hidden="1">#REF!</definedName>
    <definedName name="BEx5Q29Y91E64DPE0YY53A6YHF3Y" localSheetId="27" hidden="1">#REF!</definedName>
    <definedName name="BEx5Q29Y91E64DPE0YY53A6YHF3Y" localSheetId="0" hidden="1">#REF!</definedName>
    <definedName name="BEx5Q29Y91E64DPE0YY53A6YHF3Y" localSheetId="1" hidden="1">#REF!</definedName>
    <definedName name="BEx5Q29Y91E64DPE0YY53A6YHF3Y" hidden="1">#REF!</definedName>
    <definedName name="BEx5QPSW4IPLH50WSR87HRER05RF" localSheetId="32" hidden="1">#REF!</definedName>
    <definedName name="BEx5QPSW4IPLH50WSR87HRER05RF" localSheetId="33" hidden="1">#REF!</definedName>
    <definedName name="BEx5QPSW4IPLH50WSR87HRER05RF" localSheetId="23" hidden="1">#REF!</definedName>
    <definedName name="BEx5QPSW4IPLH50WSR87HRER05RF" localSheetId="17" hidden="1">#REF!</definedName>
    <definedName name="BEx5QPSW4IPLH50WSR87HRER05RF" localSheetId="18" hidden="1">#REF!</definedName>
    <definedName name="BEx5QPSW4IPLH50WSR87HRER05RF" localSheetId="11" hidden="1">#REF!</definedName>
    <definedName name="BEx5QPSW4IPLH50WSR87HRER05RF" localSheetId="25" hidden="1">#REF!</definedName>
    <definedName name="BEx5QPSW4IPLH50WSR87HRER05RF" localSheetId="26" hidden="1">#REF!</definedName>
    <definedName name="BEx5QPSW4IPLH50WSR87HRER05RF" localSheetId="27" hidden="1">#REF!</definedName>
    <definedName name="BEx5QPSW4IPLH50WSR87HRER05RF" localSheetId="0" hidden="1">#REF!</definedName>
    <definedName name="BEx5QPSW4IPLH50WSR87HRER05RF" localSheetId="1" hidden="1">#REF!</definedName>
    <definedName name="BEx5QPSW4IPLH50WSR87HRER05RF" hidden="1">#REF!</definedName>
    <definedName name="BEx73V0EP8EMNRC3EZJJKKVKWQVB" localSheetId="32" hidden="1">#REF!</definedName>
    <definedName name="BEx73V0EP8EMNRC3EZJJKKVKWQVB" localSheetId="33" hidden="1">#REF!</definedName>
    <definedName name="BEx73V0EP8EMNRC3EZJJKKVKWQVB" localSheetId="23" hidden="1">#REF!</definedName>
    <definedName name="BEx73V0EP8EMNRC3EZJJKKVKWQVB" localSheetId="17" hidden="1">#REF!</definedName>
    <definedName name="BEx73V0EP8EMNRC3EZJJKKVKWQVB" localSheetId="18" hidden="1">#REF!</definedName>
    <definedName name="BEx73V0EP8EMNRC3EZJJKKVKWQVB" localSheetId="11" hidden="1">#REF!</definedName>
    <definedName name="BEx73V0EP8EMNRC3EZJJKKVKWQVB" localSheetId="25" hidden="1">#REF!</definedName>
    <definedName name="BEx73V0EP8EMNRC3EZJJKKVKWQVB" localSheetId="26" hidden="1">#REF!</definedName>
    <definedName name="BEx73V0EP8EMNRC3EZJJKKVKWQVB" localSheetId="27" hidden="1">#REF!</definedName>
    <definedName name="BEx73V0EP8EMNRC3EZJJKKVKWQVB" localSheetId="0" hidden="1">#REF!</definedName>
    <definedName name="BEx73V0EP8EMNRC3EZJJKKVKWQVB" localSheetId="1" hidden="1">#REF!</definedName>
    <definedName name="BEx73V0EP8EMNRC3EZJJKKVKWQVB" hidden="1">#REF!</definedName>
    <definedName name="BEx741WJHIJVXUX131SBXTVW8D71" localSheetId="32" hidden="1">#REF!</definedName>
    <definedName name="BEx741WJHIJVXUX131SBXTVW8D71" localSheetId="33" hidden="1">#REF!</definedName>
    <definedName name="BEx741WJHIJVXUX131SBXTVW8D71" localSheetId="23" hidden="1">#REF!</definedName>
    <definedName name="BEx741WJHIJVXUX131SBXTVW8D71" localSheetId="17" hidden="1">#REF!</definedName>
    <definedName name="BEx741WJHIJVXUX131SBXTVW8D71" localSheetId="18" hidden="1">#REF!</definedName>
    <definedName name="BEx741WJHIJVXUX131SBXTVW8D71" localSheetId="11" hidden="1">#REF!</definedName>
    <definedName name="BEx741WJHIJVXUX131SBXTVW8D71" localSheetId="25" hidden="1">#REF!</definedName>
    <definedName name="BEx741WJHIJVXUX131SBXTVW8D71" localSheetId="26" hidden="1">#REF!</definedName>
    <definedName name="BEx741WJHIJVXUX131SBXTVW8D71" localSheetId="27" hidden="1">#REF!</definedName>
    <definedName name="BEx741WJHIJVXUX131SBXTVW8D71" localSheetId="0" hidden="1">#REF!</definedName>
    <definedName name="BEx741WJHIJVXUX131SBXTVW8D71" localSheetId="1" hidden="1">#REF!</definedName>
    <definedName name="BEx741WJHIJVXUX131SBXTVW8D71" hidden="1">#REF!</definedName>
    <definedName name="BEx74Q6H3O7133AWQXWC21MI2UFT" localSheetId="32" hidden="1">#REF!</definedName>
    <definedName name="BEx74Q6H3O7133AWQXWC21MI2UFT" localSheetId="33" hidden="1">#REF!</definedName>
    <definedName name="BEx74Q6H3O7133AWQXWC21MI2UFT" localSheetId="23" hidden="1">#REF!</definedName>
    <definedName name="BEx74Q6H3O7133AWQXWC21MI2UFT" localSheetId="17" hidden="1">#REF!</definedName>
    <definedName name="BEx74Q6H3O7133AWQXWC21MI2UFT" localSheetId="18" hidden="1">#REF!</definedName>
    <definedName name="BEx74Q6H3O7133AWQXWC21MI2UFT" localSheetId="11" hidden="1">#REF!</definedName>
    <definedName name="BEx74Q6H3O7133AWQXWC21MI2UFT" localSheetId="25" hidden="1">#REF!</definedName>
    <definedName name="BEx74Q6H3O7133AWQXWC21MI2UFT" localSheetId="26" hidden="1">#REF!</definedName>
    <definedName name="BEx74Q6H3O7133AWQXWC21MI2UFT" localSheetId="27" hidden="1">#REF!</definedName>
    <definedName name="BEx74Q6H3O7133AWQXWC21MI2UFT" localSheetId="0" hidden="1">#REF!</definedName>
    <definedName name="BEx74Q6H3O7133AWQXWC21MI2UFT" localSheetId="1" hidden="1">#REF!</definedName>
    <definedName name="BEx74Q6H3O7133AWQXWC21MI2UFT" hidden="1">#REF!</definedName>
    <definedName name="BEx74R2VQ8BSMKPX25262AU3VZF7" localSheetId="32" hidden="1">#REF!</definedName>
    <definedName name="BEx74R2VQ8BSMKPX25262AU3VZF7" localSheetId="33" hidden="1">#REF!</definedName>
    <definedName name="BEx74R2VQ8BSMKPX25262AU3VZF7" localSheetId="23" hidden="1">#REF!</definedName>
    <definedName name="BEx74R2VQ8BSMKPX25262AU3VZF7" localSheetId="17" hidden="1">#REF!</definedName>
    <definedName name="BEx74R2VQ8BSMKPX25262AU3VZF7" localSheetId="18" hidden="1">#REF!</definedName>
    <definedName name="BEx74R2VQ8BSMKPX25262AU3VZF7" localSheetId="11" hidden="1">#REF!</definedName>
    <definedName name="BEx74R2VQ8BSMKPX25262AU3VZF7" localSheetId="25" hidden="1">#REF!</definedName>
    <definedName name="BEx74R2VQ8BSMKPX25262AU3VZF7" localSheetId="26" hidden="1">#REF!</definedName>
    <definedName name="BEx74R2VQ8BSMKPX25262AU3VZF7" localSheetId="27" hidden="1">#REF!</definedName>
    <definedName name="BEx74R2VQ8BSMKPX25262AU3VZF7" localSheetId="0" hidden="1">#REF!</definedName>
    <definedName name="BEx74R2VQ8BSMKPX25262AU3VZF7" localSheetId="1" hidden="1">#REF!</definedName>
    <definedName name="BEx74R2VQ8BSMKPX25262AU3VZF7" hidden="1">#REF!</definedName>
    <definedName name="BEx74W6BJ8ENO3J25WNM5H5APKA3" localSheetId="32" hidden="1">#REF!</definedName>
    <definedName name="BEx74W6BJ8ENO3J25WNM5H5APKA3" localSheetId="33" hidden="1">#REF!</definedName>
    <definedName name="BEx74W6BJ8ENO3J25WNM5H5APKA3" localSheetId="23" hidden="1">#REF!</definedName>
    <definedName name="BEx74W6BJ8ENO3J25WNM5H5APKA3" localSheetId="17" hidden="1">#REF!</definedName>
    <definedName name="BEx74W6BJ8ENO3J25WNM5H5APKA3" localSheetId="18" hidden="1">#REF!</definedName>
    <definedName name="BEx74W6BJ8ENO3J25WNM5H5APKA3" localSheetId="11" hidden="1">#REF!</definedName>
    <definedName name="BEx74W6BJ8ENO3J25WNM5H5APKA3" localSheetId="25" hidden="1">#REF!</definedName>
    <definedName name="BEx74W6BJ8ENO3J25WNM5H5APKA3" localSheetId="26" hidden="1">#REF!</definedName>
    <definedName name="BEx74W6BJ8ENO3J25WNM5H5APKA3" localSheetId="27" hidden="1">#REF!</definedName>
    <definedName name="BEx74W6BJ8ENO3J25WNM5H5APKA3" localSheetId="0" hidden="1">#REF!</definedName>
    <definedName name="BEx74W6BJ8ENO3J25WNM5H5APKA3" localSheetId="1" hidden="1">#REF!</definedName>
    <definedName name="BEx74W6BJ8ENO3J25WNM5H5APKA3" hidden="1">#REF!</definedName>
    <definedName name="BEx74YKLW1FKLWC3DJ2ELZBZBY1M" localSheetId="32" hidden="1">#REF!</definedName>
    <definedName name="BEx74YKLW1FKLWC3DJ2ELZBZBY1M" localSheetId="33" hidden="1">#REF!</definedName>
    <definedName name="BEx74YKLW1FKLWC3DJ2ELZBZBY1M" localSheetId="23" hidden="1">#REF!</definedName>
    <definedName name="BEx74YKLW1FKLWC3DJ2ELZBZBY1M" localSheetId="17" hidden="1">#REF!</definedName>
    <definedName name="BEx74YKLW1FKLWC3DJ2ELZBZBY1M" localSheetId="18" hidden="1">#REF!</definedName>
    <definedName name="BEx74YKLW1FKLWC3DJ2ELZBZBY1M" localSheetId="11" hidden="1">#REF!</definedName>
    <definedName name="BEx74YKLW1FKLWC3DJ2ELZBZBY1M" localSheetId="25" hidden="1">#REF!</definedName>
    <definedName name="BEx74YKLW1FKLWC3DJ2ELZBZBY1M" localSheetId="26" hidden="1">#REF!</definedName>
    <definedName name="BEx74YKLW1FKLWC3DJ2ELZBZBY1M" localSheetId="27" hidden="1">#REF!</definedName>
    <definedName name="BEx74YKLW1FKLWC3DJ2ELZBZBY1M" localSheetId="0" hidden="1">#REF!</definedName>
    <definedName name="BEx74YKLW1FKLWC3DJ2ELZBZBY1M" localSheetId="1" hidden="1">#REF!</definedName>
    <definedName name="BEx74YKLW1FKLWC3DJ2ELZBZBY1M" hidden="1">#REF!</definedName>
    <definedName name="BEx755GRRD9BL27YHLH5QWIYLWB7" localSheetId="32" hidden="1">#REF!</definedName>
    <definedName name="BEx755GRRD9BL27YHLH5QWIYLWB7" localSheetId="33" hidden="1">#REF!</definedName>
    <definedName name="BEx755GRRD9BL27YHLH5QWIYLWB7" localSheetId="23" hidden="1">#REF!</definedName>
    <definedName name="BEx755GRRD9BL27YHLH5QWIYLWB7" localSheetId="17" hidden="1">#REF!</definedName>
    <definedName name="BEx755GRRD9BL27YHLH5QWIYLWB7" localSheetId="18" hidden="1">#REF!</definedName>
    <definedName name="BEx755GRRD9BL27YHLH5QWIYLWB7" localSheetId="11" hidden="1">#REF!</definedName>
    <definedName name="BEx755GRRD9BL27YHLH5QWIYLWB7" localSheetId="25" hidden="1">#REF!</definedName>
    <definedName name="BEx755GRRD9BL27YHLH5QWIYLWB7" localSheetId="26" hidden="1">#REF!</definedName>
    <definedName name="BEx755GRRD9BL27YHLH5QWIYLWB7" localSheetId="27" hidden="1">#REF!</definedName>
    <definedName name="BEx755GRRD9BL27YHLH5QWIYLWB7" localSheetId="0" hidden="1">#REF!</definedName>
    <definedName name="BEx755GRRD9BL27YHLH5QWIYLWB7" localSheetId="1" hidden="1">#REF!</definedName>
    <definedName name="BEx755GRRD9BL27YHLH5QWIYLWB7" hidden="1">#REF!</definedName>
    <definedName name="BEx759D1D5SXS5ELLZVBI0SXYUNF" localSheetId="32" hidden="1">#REF!</definedName>
    <definedName name="BEx759D1D5SXS5ELLZVBI0SXYUNF" localSheetId="33" hidden="1">#REF!</definedName>
    <definedName name="BEx759D1D5SXS5ELLZVBI0SXYUNF" localSheetId="23" hidden="1">#REF!</definedName>
    <definedName name="BEx759D1D5SXS5ELLZVBI0SXYUNF" localSheetId="17" hidden="1">#REF!</definedName>
    <definedName name="BEx759D1D5SXS5ELLZVBI0SXYUNF" localSheetId="18" hidden="1">#REF!</definedName>
    <definedName name="BEx759D1D5SXS5ELLZVBI0SXYUNF" localSheetId="11" hidden="1">#REF!</definedName>
    <definedName name="BEx759D1D5SXS5ELLZVBI0SXYUNF" localSheetId="25" hidden="1">#REF!</definedName>
    <definedName name="BEx759D1D5SXS5ELLZVBI0SXYUNF" localSheetId="26" hidden="1">#REF!</definedName>
    <definedName name="BEx759D1D5SXS5ELLZVBI0SXYUNF" localSheetId="27" hidden="1">#REF!</definedName>
    <definedName name="BEx759D1D5SXS5ELLZVBI0SXYUNF" localSheetId="0" hidden="1">#REF!</definedName>
    <definedName name="BEx759D1D5SXS5ELLZVBI0SXYUNF" localSheetId="1" hidden="1">#REF!</definedName>
    <definedName name="BEx759D1D5SXS5ELLZVBI0SXYUNF" hidden="1">#REF!</definedName>
    <definedName name="BEx75DPEQTX055IZ2L8UVLJOT1DD" localSheetId="32" hidden="1">#REF!</definedName>
    <definedName name="BEx75DPEQTX055IZ2L8UVLJOT1DD" localSheetId="33" hidden="1">#REF!</definedName>
    <definedName name="BEx75DPEQTX055IZ2L8UVLJOT1DD" localSheetId="23" hidden="1">#REF!</definedName>
    <definedName name="BEx75DPEQTX055IZ2L8UVLJOT1DD" localSheetId="17" hidden="1">#REF!</definedName>
    <definedName name="BEx75DPEQTX055IZ2L8UVLJOT1DD" localSheetId="18" hidden="1">#REF!</definedName>
    <definedName name="BEx75DPEQTX055IZ2L8UVLJOT1DD" localSheetId="11" hidden="1">#REF!</definedName>
    <definedName name="BEx75DPEQTX055IZ2L8UVLJOT1DD" localSheetId="25" hidden="1">#REF!</definedName>
    <definedName name="BEx75DPEQTX055IZ2L8UVLJOT1DD" localSheetId="26" hidden="1">#REF!</definedName>
    <definedName name="BEx75DPEQTX055IZ2L8UVLJOT1DD" localSheetId="27" hidden="1">#REF!</definedName>
    <definedName name="BEx75DPEQTX055IZ2L8UVLJOT1DD" localSheetId="0" hidden="1">#REF!</definedName>
    <definedName name="BEx75DPEQTX055IZ2L8UVLJOT1DD" localSheetId="1" hidden="1">#REF!</definedName>
    <definedName name="BEx75DPEQTX055IZ2L8UVLJOT1DD" hidden="1">#REF!</definedName>
    <definedName name="BEx75GJZSZHUDN6OOAGQYFUDA2LP" localSheetId="32" hidden="1">#REF!</definedName>
    <definedName name="BEx75GJZSZHUDN6OOAGQYFUDA2LP" localSheetId="33" hidden="1">#REF!</definedName>
    <definedName name="BEx75GJZSZHUDN6OOAGQYFUDA2LP" localSheetId="23" hidden="1">#REF!</definedName>
    <definedName name="BEx75GJZSZHUDN6OOAGQYFUDA2LP" localSheetId="17" hidden="1">#REF!</definedName>
    <definedName name="BEx75GJZSZHUDN6OOAGQYFUDA2LP" localSheetId="18" hidden="1">#REF!</definedName>
    <definedName name="BEx75GJZSZHUDN6OOAGQYFUDA2LP" localSheetId="11" hidden="1">#REF!</definedName>
    <definedName name="BEx75GJZSZHUDN6OOAGQYFUDA2LP" localSheetId="25" hidden="1">#REF!</definedName>
    <definedName name="BEx75GJZSZHUDN6OOAGQYFUDA2LP" localSheetId="26" hidden="1">#REF!</definedName>
    <definedName name="BEx75GJZSZHUDN6OOAGQYFUDA2LP" localSheetId="27" hidden="1">#REF!</definedName>
    <definedName name="BEx75GJZSZHUDN6OOAGQYFUDA2LP" localSheetId="0" hidden="1">#REF!</definedName>
    <definedName name="BEx75GJZSZHUDN6OOAGQYFUDA2LP" localSheetId="1" hidden="1">#REF!</definedName>
    <definedName name="BEx75GJZSZHUDN6OOAGQYFUDA2LP" hidden="1">#REF!</definedName>
    <definedName name="BEx75HGCCV5K4UCJWYV8EV9AG5YT" localSheetId="32" hidden="1">#REF!</definedName>
    <definedName name="BEx75HGCCV5K4UCJWYV8EV9AG5YT" localSheetId="33" hidden="1">#REF!</definedName>
    <definedName name="BEx75HGCCV5K4UCJWYV8EV9AG5YT" localSheetId="23" hidden="1">#REF!</definedName>
    <definedName name="BEx75HGCCV5K4UCJWYV8EV9AG5YT" localSheetId="17" hidden="1">#REF!</definedName>
    <definedName name="BEx75HGCCV5K4UCJWYV8EV9AG5YT" localSheetId="18" hidden="1">#REF!</definedName>
    <definedName name="BEx75HGCCV5K4UCJWYV8EV9AG5YT" localSheetId="11" hidden="1">#REF!</definedName>
    <definedName name="BEx75HGCCV5K4UCJWYV8EV9AG5YT" localSheetId="25" hidden="1">#REF!</definedName>
    <definedName name="BEx75HGCCV5K4UCJWYV8EV9AG5YT" localSheetId="26" hidden="1">#REF!</definedName>
    <definedName name="BEx75HGCCV5K4UCJWYV8EV9AG5YT" localSheetId="27" hidden="1">#REF!</definedName>
    <definedName name="BEx75HGCCV5K4UCJWYV8EV9AG5YT" localSheetId="0" hidden="1">#REF!</definedName>
    <definedName name="BEx75HGCCV5K4UCJWYV8EV9AG5YT" localSheetId="1" hidden="1">#REF!</definedName>
    <definedName name="BEx75HGCCV5K4UCJWYV8EV9AG5YT" hidden="1">#REF!</definedName>
    <definedName name="BEx75PZT8TY5P13U978NVBUXKHT4" localSheetId="32" hidden="1">#REF!</definedName>
    <definedName name="BEx75PZT8TY5P13U978NVBUXKHT4" localSheetId="33" hidden="1">#REF!</definedName>
    <definedName name="BEx75PZT8TY5P13U978NVBUXKHT4" localSheetId="23" hidden="1">#REF!</definedName>
    <definedName name="BEx75PZT8TY5P13U978NVBUXKHT4" localSheetId="17" hidden="1">#REF!</definedName>
    <definedName name="BEx75PZT8TY5P13U978NVBUXKHT4" localSheetId="18" hidden="1">#REF!</definedName>
    <definedName name="BEx75PZT8TY5P13U978NVBUXKHT4" localSheetId="11" hidden="1">#REF!</definedName>
    <definedName name="BEx75PZT8TY5P13U978NVBUXKHT4" localSheetId="25" hidden="1">#REF!</definedName>
    <definedName name="BEx75PZT8TY5P13U978NVBUXKHT4" localSheetId="26" hidden="1">#REF!</definedName>
    <definedName name="BEx75PZT8TY5P13U978NVBUXKHT4" localSheetId="27" hidden="1">#REF!</definedName>
    <definedName name="BEx75PZT8TY5P13U978NVBUXKHT4" localSheetId="0" hidden="1">#REF!</definedName>
    <definedName name="BEx75PZT8TY5P13U978NVBUXKHT4" localSheetId="1" hidden="1">#REF!</definedName>
    <definedName name="BEx75PZT8TY5P13U978NVBUXKHT4" hidden="1">#REF!</definedName>
    <definedName name="BEx75T55F7GML8V1DMWL26WRT006" localSheetId="32" hidden="1">#REF!</definedName>
    <definedName name="BEx75T55F7GML8V1DMWL26WRT006" localSheetId="33" hidden="1">#REF!</definedName>
    <definedName name="BEx75T55F7GML8V1DMWL26WRT006" localSheetId="23" hidden="1">#REF!</definedName>
    <definedName name="BEx75T55F7GML8V1DMWL26WRT006" localSheetId="17" hidden="1">#REF!</definedName>
    <definedName name="BEx75T55F7GML8V1DMWL26WRT006" localSheetId="18" hidden="1">#REF!</definedName>
    <definedName name="BEx75T55F7GML8V1DMWL26WRT006" localSheetId="11" hidden="1">#REF!</definedName>
    <definedName name="BEx75T55F7GML8V1DMWL26WRT006" localSheetId="25" hidden="1">#REF!</definedName>
    <definedName name="BEx75T55F7GML8V1DMWL26WRT006" localSheetId="26" hidden="1">#REF!</definedName>
    <definedName name="BEx75T55F7GML8V1DMWL26WRT006" localSheetId="27" hidden="1">#REF!</definedName>
    <definedName name="BEx75T55F7GML8V1DMWL26WRT006" localSheetId="0" hidden="1">#REF!</definedName>
    <definedName name="BEx75T55F7GML8V1DMWL26WRT006" localSheetId="1" hidden="1">#REF!</definedName>
    <definedName name="BEx75T55F7GML8V1DMWL26WRT006" hidden="1">#REF!</definedName>
    <definedName name="BEx75VJGR07JY6UUWURQ4PJ29UKC" localSheetId="32" hidden="1">#REF!</definedName>
    <definedName name="BEx75VJGR07JY6UUWURQ4PJ29UKC" localSheetId="33" hidden="1">#REF!</definedName>
    <definedName name="BEx75VJGR07JY6UUWURQ4PJ29UKC" localSheetId="23" hidden="1">#REF!</definedName>
    <definedName name="BEx75VJGR07JY6UUWURQ4PJ29UKC" localSheetId="17" hidden="1">#REF!</definedName>
    <definedName name="BEx75VJGR07JY6UUWURQ4PJ29UKC" localSheetId="18" hidden="1">#REF!</definedName>
    <definedName name="BEx75VJGR07JY6UUWURQ4PJ29UKC" localSheetId="11" hidden="1">#REF!</definedName>
    <definedName name="BEx75VJGR07JY6UUWURQ4PJ29UKC" localSheetId="25" hidden="1">#REF!</definedName>
    <definedName name="BEx75VJGR07JY6UUWURQ4PJ29UKC" localSheetId="26" hidden="1">#REF!</definedName>
    <definedName name="BEx75VJGR07JY6UUWURQ4PJ29UKC" localSheetId="27" hidden="1">#REF!</definedName>
    <definedName name="BEx75VJGR07JY6UUWURQ4PJ29UKC" localSheetId="0" hidden="1">#REF!</definedName>
    <definedName name="BEx75VJGR07JY6UUWURQ4PJ29UKC" localSheetId="1" hidden="1">#REF!</definedName>
    <definedName name="BEx75VJGR07JY6UUWURQ4PJ29UKC" hidden="1">#REF!</definedName>
    <definedName name="BEx7696AZUPB1PK30JJQUWUELQPJ" localSheetId="32" hidden="1">#REF!</definedName>
    <definedName name="BEx7696AZUPB1PK30JJQUWUELQPJ" localSheetId="33" hidden="1">#REF!</definedName>
    <definedName name="BEx7696AZUPB1PK30JJQUWUELQPJ" localSheetId="23" hidden="1">#REF!</definedName>
    <definedName name="BEx7696AZUPB1PK30JJQUWUELQPJ" localSheetId="17" hidden="1">#REF!</definedName>
    <definedName name="BEx7696AZUPB1PK30JJQUWUELQPJ" localSheetId="18" hidden="1">#REF!</definedName>
    <definedName name="BEx7696AZUPB1PK30JJQUWUELQPJ" localSheetId="11" hidden="1">#REF!</definedName>
    <definedName name="BEx7696AZUPB1PK30JJQUWUELQPJ" localSheetId="25" hidden="1">#REF!</definedName>
    <definedName name="BEx7696AZUPB1PK30JJQUWUELQPJ" localSheetId="26" hidden="1">#REF!</definedName>
    <definedName name="BEx7696AZUPB1PK30JJQUWUELQPJ" localSheetId="27" hidden="1">#REF!</definedName>
    <definedName name="BEx7696AZUPB1PK30JJQUWUELQPJ" localSheetId="0" hidden="1">#REF!</definedName>
    <definedName name="BEx7696AZUPB1PK30JJQUWUELQPJ" localSheetId="1" hidden="1">#REF!</definedName>
    <definedName name="BEx7696AZUPB1PK30JJQUWUELQPJ" hidden="1">#REF!</definedName>
    <definedName name="BEx76PNR8S4T4VUQS0KU58SEX0VN" localSheetId="32" hidden="1">#REF!</definedName>
    <definedName name="BEx76PNR8S4T4VUQS0KU58SEX0VN" localSheetId="33" hidden="1">#REF!</definedName>
    <definedName name="BEx76PNR8S4T4VUQS0KU58SEX0VN" localSheetId="23" hidden="1">#REF!</definedName>
    <definedName name="BEx76PNR8S4T4VUQS0KU58SEX0VN" localSheetId="17" hidden="1">#REF!</definedName>
    <definedName name="BEx76PNR8S4T4VUQS0KU58SEX0VN" localSheetId="18" hidden="1">#REF!</definedName>
    <definedName name="BEx76PNR8S4T4VUQS0KU58SEX0VN" localSheetId="11" hidden="1">#REF!</definedName>
    <definedName name="BEx76PNR8S4T4VUQS0KU58SEX0VN" localSheetId="25" hidden="1">#REF!</definedName>
    <definedName name="BEx76PNR8S4T4VUQS0KU58SEX0VN" localSheetId="26" hidden="1">#REF!</definedName>
    <definedName name="BEx76PNR8S4T4VUQS0KU58SEX0VN" localSheetId="27" hidden="1">#REF!</definedName>
    <definedName name="BEx76PNR8S4T4VUQS0KU58SEX0VN" localSheetId="0" hidden="1">#REF!</definedName>
    <definedName name="BEx76PNR8S4T4VUQS0KU58SEX0VN" localSheetId="1" hidden="1">#REF!</definedName>
    <definedName name="BEx76PNR8S4T4VUQS0KU58SEX0VN" hidden="1">#REF!</definedName>
    <definedName name="BEx76YY7ODSIKDD9VDF9TLTDM18I" localSheetId="32" hidden="1">#REF!</definedName>
    <definedName name="BEx76YY7ODSIKDD9VDF9TLTDM18I" localSheetId="33" hidden="1">#REF!</definedName>
    <definedName name="BEx76YY7ODSIKDD9VDF9TLTDM18I" localSheetId="23" hidden="1">#REF!</definedName>
    <definedName name="BEx76YY7ODSIKDD9VDF9TLTDM18I" localSheetId="17" hidden="1">#REF!</definedName>
    <definedName name="BEx76YY7ODSIKDD9VDF9TLTDM18I" localSheetId="18" hidden="1">#REF!</definedName>
    <definedName name="BEx76YY7ODSIKDD9VDF9TLTDM18I" localSheetId="11" hidden="1">#REF!</definedName>
    <definedName name="BEx76YY7ODSIKDD9VDF9TLTDM18I" localSheetId="25" hidden="1">#REF!</definedName>
    <definedName name="BEx76YY7ODSIKDD9VDF9TLTDM18I" localSheetId="26" hidden="1">#REF!</definedName>
    <definedName name="BEx76YY7ODSIKDD9VDF9TLTDM18I" localSheetId="27" hidden="1">#REF!</definedName>
    <definedName name="BEx76YY7ODSIKDD9VDF9TLTDM18I" localSheetId="0" hidden="1">#REF!</definedName>
    <definedName name="BEx76YY7ODSIKDD9VDF9TLTDM18I" localSheetId="1" hidden="1">#REF!</definedName>
    <definedName name="BEx76YY7ODSIKDD9VDF9TLTDM18I" hidden="1">#REF!</definedName>
    <definedName name="BEx7705E86I9B7DTKMMJMAFSYMUL" localSheetId="32" hidden="1">#REF!</definedName>
    <definedName name="BEx7705E86I9B7DTKMMJMAFSYMUL" localSheetId="33" hidden="1">#REF!</definedName>
    <definedName name="BEx7705E86I9B7DTKMMJMAFSYMUL" localSheetId="23" hidden="1">#REF!</definedName>
    <definedName name="BEx7705E86I9B7DTKMMJMAFSYMUL" localSheetId="17" hidden="1">#REF!</definedName>
    <definedName name="BEx7705E86I9B7DTKMMJMAFSYMUL" localSheetId="18" hidden="1">#REF!</definedName>
    <definedName name="BEx7705E86I9B7DTKMMJMAFSYMUL" localSheetId="11" hidden="1">#REF!</definedName>
    <definedName name="BEx7705E86I9B7DTKMMJMAFSYMUL" localSheetId="25" hidden="1">#REF!</definedName>
    <definedName name="BEx7705E86I9B7DTKMMJMAFSYMUL" localSheetId="26" hidden="1">#REF!</definedName>
    <definedName name="BEx7705E86I9B7DTKMMJMAFSYMUL" localSheetId="27" hidden="1">#REF!</definedName>
    <definedName name="BEx7705E86I9B7DTKMMJMAFSYMUL" localSheetId="0" hidden="1">#REF!</definedName>
    <definedName name="BEx7705E86I9B7DTKMMJMAFSYMUL" localSheetId="1" hidden="1">#REF!</definedName>
    <definedName name="BEx7705E86I9B7DTKMMJMAFSYMUL" hidden="1">#REF!</definedName>
    <definedName name="BEx7741OUGLA0WJQLQRUJSL4DE00" localSheetId="32" hidden="1">#REF!</definedName>
    <definedName name="BEx7741OUGLA0WJQLQRUJSL4DE00" localSheetId="33" hidden="1">#REF!</definedName>
    <definedName name="BEx7741OUGLA0WJQLQRUJSL4DE00" localSheetId="23" hidden="1">#REF!</definedName>
    <definedName name="BEx7741OUGLA0WJQLQRUJSL4DE00" localSheetId="17" hidden="1">#REF!</definedName>
    <definedName name="BEx7741OUGLA0WJQLQRUJSL4DE00" localSheetId="18" hidden="1">#REF!</definedName>
    <definedName name="BEx7741OUGLA0WJQLQRUJSL4DE00" localSheetId="11" hidden="1">#REF!</definedName>
    <definedName name="BEx7741OUGLA0WJQLQRUJSL4DE00" localSheetId="25" hidden="1">#REF!</definedName>
    <definedName name="BEx7741OUGLA0WJQLQRUJSL4DE00" localSheetId="26" hidden="1">#REF!</definedName>
    <definedName name="BEx7741OUGLA0WJQLQRUJSL4DE00" localSheetId="27" hidden="1">#REF!</definedName>
    <definedName name="BEx7741OUGLA0WJQLQRUJSL4DE00" localSheetId="0" hidden="1">#REF!</definedName>
    <definedName name="BEx7741OUGLA0WJQLQRUJSL4DE00" localSheetId="1" hidden="1">#REF!</definedName>
    <definedName name="BEx7741OUGLA0WJQLQRUJSL4DE00" hidden="1">#REF!</definedName>
    <definedName name="BEx774N83DXLJZ54Q42PWIJZ2DN1" localSheetId="32" hidden="1">#REF!</definedName>
    <definedName name="BEx774N83DXLJZ54Q42PWIJZ2DN1" localSheetId="33" hidden="1">#REF!</definedName>
    <definedName name="BEx774N83DXLJZ54Q42PWIJZ2DN1" localSheetId="23" hidden="1">#REF!</definedName>
    <definedName name="BEx774N83DXLJZ54Q42PWIJZ2DN1" localSheetId="17" hidden="1">#REF!</definedName>
    <definedName name="BEx774N83DXLJZ54Q42PWIJZ2DN1" localSheetId="18" hidden="1">#REF!</definedName>
    <definedName name="BEx774N83DXLJZ54Q42PWIJZ2DN1" localSheetId="11" hidden="1">#REF!</definedName>
    <definedName name="BEx774N83DXLJZ54Q42PWIJZ2DN1" localSheetId="25" hidden="1">#REF!</definedName>
    <definedName name="BEx774N83DXLJZ54Q42PWIJZ2DN1" localSheetId="26" hidden="1">#REF!</definedName>
    <definedName name="BEx774N83DXLJZ54Q42PWIJZ2DN1" localSheetId="27" hidden="1">#REF!</definedName>
    <definedName name="BEx774N83DXLJZ54Q42PWIJZ2DN1" localSheetId="0" hidden="1">#REF!</definedName>
    <definedName name="BEx774N83DXLJZ54Q42PWIJZ2DN1" localSheetId="1" hidden="1">#REF!</definedName>
    <definedName name="BEx774N83DXLJZ54Q42PWIJZ2DN1" hidden="1">#REF!</definedName>
    <definedName name="BEx779QNIY3061ZV9BR462WKEGRW" localSheetId="32" hidden="1">#REF!</definedName>
    <definedName name="BEx779QNIY3061ZV9BR462WKEGRW" localSheetId="33" hidden="1">#REF!</definedName>
    <definedName name="BEx779QNIY3061ZV9BR462WKEGRW" localSheetId="23" hidden="1">#REF!</definedName>
    <definedName name="BEx779QNIY3061ZV9BR462WKEGRW" localSheetId="17" hidden="1">#REF!</definedName>
    <definedName name="BEx779QNIY3061ZV9BR462WKEGRW" localSheetId="18" hidden="1">#REF!</definedName>
    <definedName name="BEx779QNIY3061ZV9BR462WKEGRW" localSheetId="11" hidden="1">#REF!</definedName>
    <definedName name="BEx779QNIY3061ZV9BR462WKEGRW" localSheetId="25" hidden="1">#REF!</definedName>
    <definedName name="BEx779QNIY3061ZV9BR462WKEGRW" localSheetId="26" hidden="1">#REF!</definedName>
    <definedName name="BEx779QNIY3061ZV9BR462WKEGRW" localSheetId="27" hidden="1">#REF!</definedName>
    <definedName name="BEx779QNIY3061ZV9BR462WKEGRW" localSheetId="0" hidden="1">#REF!</definedName>
    <definedName name="BEx779QNIY3061ZV9BR462WKEGRW" localSheetId="1" hidden="1">#REF!</definedName>
    <definedName name="BEx779QNIY3061ZV9BR462WKEGRW" hidden="1">#REF!</definedName>
    <definedName name="BEx77G19QU9A95CNHE6QMVSQR2T3" localSheetId="32" hidden="1">#REF!</definedName>
    <definedName name="BEx77G19QU9A95CNHE6QMVSQR2T3" localSheetId="33" hidden="1">#REF!</definedName>
    <definedName name="BEx77G19QU9A95CNHE6QMVSQR2T3" localSheetId="23" hidden="1">#REF!</definedName>
    <definedName name="BEx77G19QU9A95CNHE6QMVSQR2T3" localSheetId="17" hidden="1">#REF!</definedName>
    <definedName name="BEx77G19QU9A95CNHE6QMVSQR2T3" localSheetId="18" hidden="1">#REF!</definedName>
    <definedName name="BEx77G19QU9A95CNHE6QMVSQR2T3" localSheetId="11" hidden="1">#REF!</definedName>
    <definedName name="BEx77G19QU9A95CNHE6QMVSQR2T3" localSheetId="25" hidden="1">#REF!</definedName>
    <definedName name="BEx77G19QU9A95CNHE6QMVSQR2T3" localSheetId="26" hidden="1">#REF!</definedName>
    <definedName name="BEx77G19QU9A95CNHE6QMVSQR2T3" localSheetId="27" hidden="1">#REF!</definedName>
    <definedName name="BEx77G19QU9A95CNHE6QMVSQR2T3" localSheetId="0" hidden="1">#REF!</definedName>
    <definedName name="BEx77G19QU9A95CNHE6QMVSQR2T3" localSheetId="1" hidden="1">#REF!</definedName>
    <definedName name="BEx77G19QU9A95CNHE6QMVSQR2T3" hidden="1">#REF!</definedName>
    <definedName name="BEx77P0S3GVMS7BJUL9OWUGJ1B02" localSheetId="32" hidden="1">#REF!</definedName>
    <definedName name="BEx77P0S3GVMS7BJUL9OWUGJ1B02" localSheetId="33" hidden="1">#REF!</definedName>
    <definedName name="BEx77P0S3GVMS7BJUL9OWUGJ1B02" localSheetId="23" hidden="1">#REF!</definedName>
    <definedName name="BEx77P0S3GVMS7BJUL9OWUGJ1B02" localSheetId="17" hidden="1">#REF!</definedName>
    <definedName name="BEx77P0S3GVMS7BJUL9OWUGJ1B02" localSheetId="18" hidden="1">#REF!</definedName>
    <definedName name="BEx77P0S3GVMS7BJUL9OWUGJ1B02" localSheetId="11" hidden="1">#REF!</definedName>
    <definedName name="BEx77P0S3GVMS7BJUL9OWUGJ1B02" localSheetId="25" hidden="1">#REF!</definedName>
    <definedName name="BEx77P0S3GVMS7BJUL9OWUGJ1B02" localSheetId="26" hidden="1">#REF!</definedName>
    <definedName name="BEx77P0S3GVMS7BJUL9OWUGJ1B02" localSheetId="27" hidden="1">#REF!</definedName>
    <definedName name="BEx77P0S3GVMS7BJUL9OWUGJ1B02" localSheetId="0" hidden="1">#REF!</definedName>
    <definedName name="BEx77P0S3GVMS7BJUL9OWUGJ1B02" localSheetId="1" hidden="1">#REF!</definedName>
    <definedName name="BEx77P0S3GVMS7BJUL9OWUGJ1B02" hidden="1">#REF!</definedName>
    <definedName name="BEx77QDESURI6WW5582YXSK3A972" localSheetId="32" hidden="1">#REF!</definedName>
    <definedName name="BEx77QDESURI6WW5582YXSK3A972" localSheetId="33" hidden="1">#REF!</definedName>
    <definedName name="BEx77QDESURI6WW5582YXSK3A972" localSheetId="23" hidden="1">#REF!</definedName>
    <definedName name="BEx77QDESURI6WW5582YXSK3A972" localSheetId="17" hidden="1">#REF!</definedName>
    <definedName name="BEx77QDESURI6WW5582YXSK3A972" localSheetId="18" hidden="1">#REF!</definedName>
    <definedName name="BEx77QDESURI6WW5582YXSK3A972" localSheetId="11" hidden="1">#REF!</definedName>
    <definedName name="BEx77QDESURI6WW5582YXSK3A972" localSheetId="25" hidden="1">#REF!</definedName>
    <definedName name="BEx77QDESURI6WW5582YXSK3A972" localSheetId="26" hidden="1">#REF!</definedName>
    <definedName name="BEx77QDESURI6WW5582YXSK3A972" localSheetId="27" hidden="1">#REF!</definedName>
    <definedName name="BEx77QDESURI6WW5582YXSK3A972" localSheetId="0" hidden="1">#REF!</definedName>
    <definedName name="BEx77QDESURI6WW5582YXSK3A972" localSheetId="1" hidden="1">#REF!</definedName>
    <definedName name="BEx77QDESURI6WW5582YXSK3A972" hidden="1">#REF!</definedName>
    <definedName name="BEx77VBI9XOPFHKEWU5EHQ9J675Y" localSheetId="32" hidden="1">#REF!</definedName>
    <definedName name="BEx77VBI9XOPFHKEWU5EHQ9J675Y" localSheetId="33" hidden="1">#REF!</definedName>
    <definedName name="BEx77VBI9XOPFHKEWU5EHQ9J675Y" localSheetId="23" hidden="1">#REF!</definedName>
    <definedName name="BEx77VBI9XOPFHKEWU5EHQ9J675Y" localSheetId="17" hidden="1">#REF!</definedName>
    <definedName name="BEx77VBI9XOPFHKEWU5EHQ9J675Y" localSheetId="18" hidden="1">#REF!</definedName>
    <definedName name="BEx77VBI9XOPFHKEWU5EHQ9J675Y" localSheetId="11" hidden="1">#REF!</definedName>
    <definedName name="BEx77VBI9XOPFHKEWU5EHQ9J675Y" localSheetId="25" hidden="1">#REF!</definedName>
    <definedName name="BEx77VBI9XOPFHKEWU5EHQ9J675Y" localSheetId="26" hidden="1">#REF!</definedName>
    <definedName name="BEx77VBI9XOPFHKEWU5EHQ9J675Y" localSheetId="27" hidden="1">#REF!</definedName>
    <definedName name="BEx77VBI9XOPFHKEWU5EHQ9J675Y" localSheetId="0" hidden="1">#REF!</definedName>
    <definedName name="BEx77VBI9XOPFHKEWU5EHQ9J675Y" localSheetId="1" hidden="1">#REF!</definedName>
    <definedName name="BEx77VBI9XOPFHKEWU5EHQ9J675Y" hidden="1">#REF!</definedName>
    <definedName name="BEx7809GQOCLHSNH95VOYIX7P1TV" localSheetId="32" hidden="1">#REF!</definedName>
    <definedName name="BEx7809GQOCLHSNH95VOYIX7P1TV" localSheetId="33" hidden="1">#REF!</definedName>
    <definedName name="BEx7809GQOCLHSNH95VOYIX7P1TV" localSheetId="23" hidden="1">#REF!</definedName>
    <definedName name="BEx7809GQOCLHSNH95VOYIX7P1TV" localSheetId="17" hidden="1">#REF!</definedName>
    <definedName name="BEx7809GQOCLHSNH95VOYIX7P1TV" localSheetId="18" hidden="1">#REF!</definedName>
    <definedName name="BEx7809GQOCLHSNH95VOYIX7P1TV" localSheetId="11" hidden="1">#REF!</definedName>
    <definedName name="BEx7809GQOCLHSNH95VOYIX7P1TV" localSheetId="25" hidden="1">#REF!</definedName>
    <definedName name="BEx7809GQOCLHSNH95VOYIX7P1TV" localSheetId="26" hidden="1">#REF!</definedName>
    <definedName name="BEx7809GQOCLHSNH95VOYIX7P1TV" localSheetId="27" hidden="1">#REF!</definedName>
    <definedName name="BEx7809GQOCLHSNH95VOYIX7P1TV" localSheetId="0" hidden="1">#REF!</definedName>
    <definedName name="BEx7809GQOCLHSNH95VOYIX7P1TV" localSheetId="1" hidden="1">#REF!</definedName>
    <definedName name="BEx7809GQOCLHSNH95VOYIX7P1TV" hidden="1">#REF!</definedName>
    <definedName name="BEx780K8XAXUHGVZGZWQ74DK4CI3" localSheetId="32" hidden="1">#REF!</definedName>
    <definedName name="BEx780K8XAXUHGVZGZWQ74DK4CI3" localSheetId="33" hidden="1">#REF!</definedName>
    <definedName name="BEx780K8XAXUHGVZGZWQ74DK4CI3" localSheetId="23" hidden="1">#REF!</definedName>
    <definedName name="BEx780K8XAXUHGVZGZWQ74DK4CI3" localSheetId="17" hidden="1">#REF!</definedName>
    <definedName name="BEx780K8XAXUHGVZGZWQ74DK4CI3" localSheetId="18" hidden="1">#REF!</definedName>
    <definedName name="BEx780K8XAXUHGVZGZWQ74DK4CI3" localSheetId="11" hidden="1">#REF!</definedName>
    <definedName name="BEx780K8XAXUHGVZGZWQ74DK4CI3" localSheetId="25" hidden="1">#REF!</definedName>
    <definedName name="BEx780K8XAXUHGVZGZWQ74DK4CI3" localSheetId="26" hidden="1">#REF!</definedName>
    <definedName name="BEx780K8XAXUHGVZGZWQ74DK4CI3" localSheetId="27" hidden="1">#REF!</definedName>
    <definedName name="BEx780K8XAXUHGVZGZWQ74DK4CI3" localSheetId="0" hidden="1">#REF!</definedName>
    <definedName name="BEx780K8XAXUHGVZGZWQ74DK4CI3" localSheetId="1" hidden="1">#REF!</definedName>
    <definedName name="BEx780K8XAXUHGVZGZWQ74DK4CI3" hidden="1">#REF!</definedName>
    <definedName name="BEx78226TN58UE0CTY98YEDU0LSL" localSheetId="32" hidden="1">#REF!</definedName>
    <definedName name="BEx78226TN58UE0CTY98YEDU0LSL" localSheetId="33" hidden="1">#REF!</definedName>
    <definedName name="BEx78226TN58UE0CTY98YEDU0LSL" localSheetId="23" hidden="1">#REF!</definedName>
    <definedName name="BEx78226TN58UE0CTY98YEDU0LSL" localSheetId="17" hidden="1">#REF!</definedName>
    <definedName name="BEx78226TN58UE0CTY98YEDU0LSL" localSheetId="18" hidden="1">#REF!</definedName>
    <definedName name="BEx78226TN58UE0CTY98YEDU0LSL" localSheetId="11" hidden="1">#REF!</definedName>
    <definedName name="BEx78226TN58UE0CTY98YEDU0LSL" localSheetId="25" hidden="1">#REF!</definedName>
    <definedName name="BEx78226TN58UE0CTY98YEDU0LSL" localSheetId="26" hidden="1">#REF!</definedName>
    <definedName name="BEx78226TN58UE0CTY98YEDU0LSL" localSheetId="27" hidden="1">#REF!</definedName>
    <definedName name="BEx78226TN58UE0CTY98YEDU0LSL" localSheetId="0" hidden="1">#REF!</definedName>
    <definedName name="BEx78226TN58UE0CTY98YEDU0LSL" localSheetId="1" hidden="1">#REF!</definedName>
    <definedName name="BEx78226TN58UE0CTY98YEDU0LSL" hidden="1">#REF!</definedName>
    <definedName name="BEx7881ZZBWHRAX6W2GY19J8MGEQ" localSheetId="32" hidden="1">#REF!</definedName>
    <definedName name="BEx7881ZZBWHRAX6W2GY19J8MGEQ" localSheetId="33" hidden="1">#REF!</definedName>
    <definedName name="BEx7881ZZBWHRAX6W2GY19J8MGEQ" localSheetId="23" hidden="1">#REF!</definedName>
    <definedName name="BEx7881ZZBWHRAX6W2GY19J8MGEQ" localSheetId="17" hidden="1">#REF!</definedName>
    <definedName name="BEx7881ZZBWHRAX6W2GY19J8MGEQ" localSheetId="18" hidden="1">#REF!</definedName>
    <definedName name="BEx7881ZZBWHRAX6W2GY19J8MGEQ" localSheetId="11" hidden="1">#REF!</definedName>
    <definedName name="BEx7881ZZBWHRAX6W2GY19J8MGEQ" localSheetId="25" hidden="1">#REF!</definedName>
    <definedName name="BEx7881ZZBWHRAX6W2GY19J8MGEQ" localSheetId="26" hidden="1">#REF!</definedName>
    <definedName name="BEx7881ZZBWHRAX6W2GY19J8MGEQ" localSheetId="27" hidden="1">#REF!</definedName>
    <definedName name="BEx7881ZZBWHRAX6W2GY19J8MGEQ" localSheetId="0" hidden="1">#REF!</definedName>
    <definedName name="BEx7881ZZBWHRAX6W2GY19J8MGEQ" localSheetId="1" hidden="1">#REF!</definedName>
    <definedName name="BEx7881ZZBWHRAX6W2GY19J8MGEQ" hidden="1">#REF!</definedName>
    <definedName name="BEx78BSYINF85GYNSCIRD95PH86Q" localSheetId="32" hidden="1">#REF!</definedName>
    <definedName name="BEx78BSYINF85GYNSCIRD95PH86Q" localSheetId="33" hidden="1">#REF!</definedName>
    <definedName name="BEx78BSYINF85GYNSCIRD95PH86Q" localSheetId="23" hidden="1">#REF!</definedName>
    <definedName name="BEx78BSYINF85GYNSCIRD95PH86Q" localSheetId="17" hidden="1">#REF!</definedName>
    <definedName name="BEx78BSYINF85GYNSCIRD95PH86Q" localSheetId="18" hidden="1">#REF!</definedName>
    <definedName name="BEx78BSYINF85GYNSCIRD95PH86Q" localSheetId="11" hidden="1">#REF!</definedName>
    <definedName name="BEx78BSYINF85GYNSCIRD95PH86Q" localSheetId="25" hidden="1">#REF!</definedName>
    <definedName name="BEx78BSYINF85GYNSCIRD95PH86Q" localSheetId="26" hidden="1">#REF!</definedName>
    <definedName name="BEx78BSYINF85GYNSCIRD95PH86Q" localSheetId="27" hidden="1">#REF!</definedName>
    <definedName name="BEx78BSYINF85GYNSCIRD95PH86Q" localSheetId="0" hidden="1">#REF!</definedName>
    <definedName name="BEx78BSYINF85GYNSCIRD95PH86Q" localSheetId="1" hidden="1">#REF!</definedName>
    <definedName name="BEx78BSYINF85GYNSCIRD95PH86Q" hidden="1">#REF!</definedName>
    <definedName name="BEx78HHRIWDLHQX2LG0HWFRYEL1T" localSheetId="32" hidden="1">#REF!</definedName>
    <definedName name="BEx78HHRIWDLHQX2LG0HWFRYEL1T" localSheetId="33" hidden="1">#REF!</definedName>
    <definedName name="BEx78HHRIWDLHQX2LG0HWFRYEL1T" localSheetId="23" hidden="1">#REF!</definedName>
    <definedName name="BEx78HHRIWDLHQX2LG0HWFRYEL1T" localSheetId="17" hidden="1">#REF!</definedName>
    <definedName name="BEx78HHRIWDLHQX2LG0HWFRYEL1T" localSheetId="18" hidden="1">#REF!</definedName>
    <definedName name="BEx78HHRIWDLHQX2LG0HWFRYEL1T" localSheetId="11" hidden="1">#REF!</definedName>
    <definedName name="BEx78HHRIWDLHQX2LG0HWFRYEL1T" localSheetId="25" hidden="1">#REF!</definedName>
    <definedName name="BEx78HHRIWDLHQX2LG0HWFRYEL1T" localSheetId="26" hidden="1">#REF!</definedName>
    <definedName name="BEx78HHRIWDLHQX2LG0HWFRYEL1T" localSheetId="27" hidden="1">#REF!</definedName>
    <definedName name="BEx78HHRIWDLHQX2LG0HWFRYEL1T" localSheetId="0" hidden="1">#REF!</definedName>
    <definedName name="BEx78HHRIWDLHQX2LG0HWFRYEL1T" localSheetId="1" hidden="1">#REF!</definedName>
    <definedName name="BEx78HHRIWDLHQX2LG0HWFRYEL1T" hidden="1">#REF!</definedName>
    <definedName name="BEx78QC4X2YVM9K6MQRB2WJG36N3" localSheetId="32" hidden="1">#REF!</definedName>
    <definedName name="BEx78QC4X2YVM9K6MQRB2WJG36N3" localSheetId="33" hidden="1">#REF!</definedName>
    <definedName name="BEx78QC4X2YVM9K6MQRB2WJG36N3" localSheetId="23" hidden="1">#REF!</definedName>
    <definedName name="BEx78QC4X2YVM9K6MQRB2WJG36N3" localSheetId="17" hidden="1">#REF!</definedName>
    <definedName name="BEx78QC4X2YVM9K6MQRB2WJG36N3" localSheetId="18" hidden="1">#REF!</definedName>
    <definedName name="BEx78QC4X2YVM9K6MQRB2WJG36N3" localSheetId="11" hidden="1">#REF!</definedName>
    <definedName name="BEx78QC4X2YVM9K6MQRB2WJG36N3" localSheetId="25" hidden="1">#REF!</definedName>
    <definedName name="BEx78QC4X2YVM9K6MQRB2WJG36N3" localSheetId="26" hidden="1">#REF!</definedName>
    <definedName name="BEx78QC4X2YVM9K6MQRB2WJG36N3" localSheetId="27" hidden="1">#REF!</definedName>
    <definedName name="BEx78QC4X2YVM9K6MQRB2WJG36N3" localSheetId="0" hidden="1">#REF!</definedName>
    <definedName name="BEx78QC4X2YVM9K6MQRB2WJG36N3" localSheetId="1" hidden="1">#REF!</definedName>
    <definedName name="BEx78QC4X2YVM9K6MQRB2WJG36N3" hidden="1">#REF!</definedName>
    <definedName name="BEx78QMXZ2P1ZB3HJ9O50DWHCMXR" localSheetId="32" hidden="1">#REF!</definedName>
    <definedName name="BEx78QMXZ2P1ZB3HJ9O50DWHCMXR" localSheetId="33" hidden="1">#REF!</definedName>
    <definedName name="BEx78QMXZ2P1ZB3HJ9O50DWHCMXR" localSheetId="23" hidden="1">#REF!</definedName>
    <definedName name="BEx78QMXZ2P1ZB3HJ9O50DWHCMXR" localSheetId="17" hidden="1">#REF!</definedName>
    <definedName name="BEx78QMXZ2P1ZB3HJ9O50DWHCMXR" localSheetId="18" hidden="1">#REF!</definedName>
    <definedName name="BEx78QMXZ2P1ZB3HJ9O50DWHCMXR" localSheetId="11" hidden="1">#REF!</definedName>
    <definedName name="BEx78QMXZ2P1ZB3HJ9O50DWHCMXR" localSheetId="25" hidden="1">#REF!</definedName>
    <definedName name="BEx78QMXZ2P1ZB3HJ9O50DWHCMXR" localSheetId="26" hidden="1">#REF!</definedName>
    <definedName name="BEx78QMXZ2P1ZB3HJ9O50DWHCMXR" localSheetId="27" hidden="1">#REF!</definedName>
    <definedName name="BEx78QMXZ2P1ZB3HJ9O50DWHCMXR" localSheetId="0" hidden="1">#REF!</definedName>
    <definedName name="BEx78QMXZ2P1ZB3HJ9O50DWHCMXR" localSheetId="1" hidden="1">#REF!</definedName>
    <definedName name="BEx78QMXZ2P1ZB3HJ9O50DWHCMXR" hidden="1">#REF!</definedName>
    <definedName name="BEx78SFO5VR28677DWZEMDN7G86X" localSheetId="32" hidden="1">#REF!</definedName>
    <definedName name="BEx78SFO5VR28677DWZEMDN7G86X" localSheetId="33" hidden="1">#REF!</definedName>
    <definedName name="BEx78SFO5VR28677DWZEMDN7G86X" localSheetId="23" hidden="1">#REF!</definedName>
    <definedName name="BEx78SFO5VR28677DWZEMDN7G86X" localSheetId="17" hidden="1">#REF!</definedName>
    <definedName name="BEx78SFO5VR28677DWZEMDN7G86X" localSheetId="18" hidden="1">#REF!</definedName>
    <definedName name="BEx78SFO5VR28677DWZEMDN7G86X" localSheetId="11" hidden="1">#REF!</definedName>
    <definedName name="BEx78SFO5VR28677DWZEMDN7G86X" localSheetId="25" hidden="1">#REF!</definedName>
    <definedName name="BEx78SFO5VR28677DWZEMDN7G86X" localSheetId="26" hidden="1">#REF!</definedName>
    <definedName name="BEx78SFO5VR28677DWZEMDN7G86X" localSheetId="27" hidden="1">#REF!</definedName>
    <definedName name="BEx78SFO5VR28677DWZEMDN7G86X" localSheetId="0" hidden="1">#REF!</definedName>
    <definedName name="BEx78SFO5VR28677DWZEMDN7G86X" localSheetId="1" hidden="1">#REF!</definedName>
    <definedName name="BEx78SFO5VR28677DWZEMDN7G86X" hidden="1">#REF!</definedName>
    <definedName name="BEx78SFOYH1Z0ZDTO47W2M60TW6K" localSheetId="32" hidden="1">#REF!</definedName>
    <definedName name="BEx78SFOYH1Z0ZDTO47W2M60TW6K" localSheetId="33" hidden="1">#REF!</definedName>
    <definedName name="BEx78SFOYH1Z0ZDTO47W2M60TW6K" localSheetId="23" hidden="1">#REF!</definedName>
    <definedName name="BEx78SFOYH1Z0ZDTO47W2M60TW6K" localSheetId="17" hidden="1">#REF!</definedName>
    <definedName name="BEx78SFOYH1Z0ZDTO47W2M60TW6K" localSheetId="18" hidden="1">#REF!</definedName>
    <definedName name="BEx78SFOYH1Z0ZDTO47W2M60TW6K" localSheetId="11" hidden="1">#REF!</definedName>
    <definedName name="BEx78SFOYH1Z0ZDTO47W2M60TW6K" localSheetId="25" hidden="1">#REF!</definedName>
    <definedName name="BEx78SFOYH1Z0ZDTO47W2M60TW6K" localSheetId="26" hidden="1">#REF!</definedName>
    <definedName name="BEx78SFOYH1Z0ZDTO47W2M60TW6K" localSheetId="27" hidden="1">#REF!</definedName>
    <definedName name="BEx78SFOYH1Z0ZDTO47W2M60TW6K" localSheetId="0" hidden="1">#REF!</definedName>
    <definedName name="BEx78SFOYH1Z0ZDTO47W2M60TW6K" localSheetId="1" hidden="1">#REF!</definedName>
    <definedName name="BEx78SFOYH1Z0ZDTO47W2M60TW6K" hidden="1">#REF!</definedName>
    <definedName name="BEx7974EARYYX2ICWU0YC50VO5D8" localSheetId="32" hidden="1">#REF!</definedName>
    <definedName name="BEx7974EARYYX2ICWU0YC50VO5D8" localSheetId="33" hidden="1">#REF!</definedName>
    <definedName name="BEx7974EARYYX2ICWU0YC50VO5D8" localSheetId="23" hidden="1">#REF!</definedName>
    <definedName name="BEx7974EARYYX2ICWU0YC50VO5D8" localSheetId="17" hidden="1">#REF!</definedName>
    <definedName name="BEx7974EARYYX2ICWU0YC50VO5D8" localSheetId="18" hidden="1">#REF!</definedName>
    <definedName name="BEx7974EARYYX2ICWU0YC50VO5D8" localSheetId="11" hidden="1">#REF!</definedName>
    <definedName name="BEx7974EARYYX2ICWU0YC50VO5D8" localSheetId="25" hidden="1">#REF!</definedName>
    <definedName name="BEx7974EARYYX2ICWU0YC50VO5D8" localSheetId="26" hidden="1">#REF!</definedName>
    <definedName name="BEx7974EARYYX2ICWU0YC50VO5D8" localSheetId="27" hidden="1">#REF!</definedName>
    <definedName name="BEx7974EARYYX2ICWU0YC50VO5D8" localSheetId="0" hidden="1">#REF!</definedName>
    <definedName name="BEx7974EARYYX2ICWU0YC50VO5D8" localSheetId="1" hidden="1">#REF!</definedName>
    <definedName name="BEx7974EARYYX2ICWU0YC50VO5D8" hidden="1">#REF!</definedName>
    <definedName name="BEx79JK3E6JO8MX4O35A5G8NZCC8" localSheetId="32" hidden="1">#REF!</definedName>
    <definedName name="BEx79JK3E6JO8MX4O35A5G8NZCC8" localSheetId="33" hidden="1">#REF!</definedName>
    <definedName name="BEx79JK3E6JO8MX4O35A5G8NZCC8" localSheetId="23" hidden="1">#REF!</definedName>
    <definedName name="BEx79JK3E6JO8MX4O35A5G8NZCC8" localSheetId="17" hidden="1">#REF!</definedName>
    <definedName name="BEx79JK3E6JO8MX4O35A5G8NZCC8" localSheetId="18" hidden="1">#REF!</definedName>
    <definedName name="BEx79JK3E6JO8MX4O35A5G8NZCC8" localSheetId="11" hidden="1">#REF!</definedName>
    <definedName name="BEx79JK3E6JO8MX4O35A5G8NZCC8" localSheetId="25" hidden="1">#REF!</definedName>
    <definedName name="BEx79JK3E6JO8MX4O35A5G8NZCC8" localSheetId="26" hidden="1">#REF!</definedName>
    <definedName name="BEx79JK3E6JO8MX4O35A5G8NZCC8" localSheetId="27" hidden="1">#REF!</definedName>
    <definedName name="BEx79JK3E6JO8MX4O35A5G8NZCC8" localSheetId="0" hidden="1">#REF!</definedName>
    <definedName name="BEx79JK3E6JO8MX4O35A5G8NZCC8" localSheetId="1" hidden="1">#REF!</definedName>
    <definedName name="BEx79JK3E6JO8MX4O35A5G8NZCC8" hidden="1">#REF!</definedName>
    <definedName name="BEx79OCP4HQ6XP8EWNGEUDLOZBBS" localSheetId="32" hidden="1">#REF!</definedName>
    <definedName name="BEx79OCP4HQ6XP8EWNGEUDLOZBBS" localSheetId="33" hidden="1">#REF!</definedName>
    <definedName name="BEx79OCP4HQ6XP8EWNGEUDLOZBBS" localSheetId="23" hidden="1">#REF!</definedName>
    <definedName name="BEx79OCP4HQ6XP8EWNGEUDLOZBBS" localSheetId="17" hidden="1">#REF!</definedName>
    <definedName name="BEx79OCP4HQ6XP8EWNGEUDLOZBBS" localSheetId="18" hidden="1">#REF!</definedName>
    <definedName name="BEx79OCP4HQ6XP8EWNGEUDLOZBBS" localSheetId="11" hidden="1">#REF!</definedName>
    <definedName name="BEx79OCP4HQ6XP8EWNGEUDLOZBBS" localSheetId="25" hidden="1">#REF!</definedName>
    <definedName name="BEx79OCP4HQ6XP8EWNGEUDLOZBBS" localSheetId="26" hidden="1">#REF!</definedName>
    <definedName name="BEx79OCP4HQ6XP8EWNGEUDLOZBBS" localSheetId="27" hidden="1">#REF!</definedName>
    <definedName name="BEx79OCP4HQ6XP8EWNGEUDLOZBBS" localSheetId="0" hidden="1">#REF!</definedName>
    <definedName name="BEx79OCP4HQ6XP8EWNGEUDLOZBBS" localSheetId="1" hidden="1">#REF!</definedName>
    <definedName name="BEx79OCP4HQ6XP8EWNGEUDLOZBBS" hidden="1">#REF!</definedName>
    <definedName name="BEx79SEAYKUZB0H4LYBCD6WWJBG2" localSheetId="32" hidden="1">#REF!</definedName>
    <definedName name="BEx79SEAYKUZB0H4LYBCD6WWJBG2" localSheetId="33" hidden="1">#REF!</definedName>
    <definedName name="BEx79SEAYKUZB0H4LYBCD6WWJBG2" localSheetId="23" hidden="1">#REF!</definedName>
    <definedName name="BEx79SEAYKUZB0H4LYBCD6WWJBG2" localSheetId="17" hidden="1">#REF!</definedName>
    <definedName name="BEx79SEAYKUZB0H4LYBCD6WWJBG2" localSheetId="18" hidden="1">#REF!</definedName>
    <definedName name="BEx79SEAYKUZB0H4LYBCD6WWJBG2" localSheetId="11" hidden="1">#REF!</definedName>
    <definedName name="BEx79SEAYKUZB0H4LYBCD6WWJBG2" localSheetId="25" hidden="1">#REF!</definedName>
    <definedName name="BEx79SEAYKUZB0H4LYBCD6WWJBG2" localSheetId="26" hidden="1">#REF!</definedName>
    <definedName name="BEx79SEAYKUZB0H4LYBCD6WWJBG2" localSheetId="27" hidden="1">#REF!</definedName>
    <definedName name="BEx79SEAYKUZB0H4LYBCD6WWJBG2" localSheetId="0" hidden="1">#REF!</definedName>
    <definedName name="BEx79SEAYKUZB0H4LYBCD6WWJBG2" localSheetId="1" hidden="1">#REF!</definedName>
    <definedName name="BEx79SEAYKUZB0H4LYBCD6WWJBG2" hidden="1">#REF!</definedName>
    <definedName name="BEx79SJRHTLS9PYM69O9BWW1FMJK" localSheetId="32" hidden="1">#REF!</definedName>
    <definedName name="BEx79SJRHTLS9PYM69O9BWW1FMJK" localSheetId="33" hidden="1">#REF!</definedName>
    <definedName name="BEx79SJRHTLS9PYM69O9BWW1FMJK" localSheetId="23" hidden="1">#REF!</definedName>
    <definedName name="BEx79SJRHTLS9PYM69O9BWW1FMJK" localSheetId="17" hidden="1">#REF!</definedName>
    <definedName name="BEx79SJRHTLS9PYM69O9BWW1FMJK" localSheetId="18" hidden="1">#REF!</definedName>
    <definedName name="BEx79SJRHTLS9PYM69O9BWW1FMJK" localSheetId="11" hidden="1">#REF!</definedName>
    <definedName name="BEx79SJRHTLS9PYM69O9BWW1FMJK" localSheetId="25" hidden="1">#REF!</definedName>
    <definedName name="BEx79SJRHTLS9PYM69O9BWW1FMJK" localSheetId="26" hidden="1">#REF!</definedName>
    <definedName name="BEx79SJRHTLS9PYM69O9BWW1FMJK" localSheetId="27" hidden="1">#REF!</definedName>
    <definedName name="BEx79SJRHTLS9PYM69O9BWW1FMJK" localSheetId="0" hidden="1">#REF!</definedName>
    <definedName name="BEx79SJRHTLS9PYM69O9BWW1FMJK" localSheetId="1" hidden="1">#REF!</definedName>
    <definedName name="BEx79SJRHTLS9PYM69O9BWW1FMJK" hidden="1">#REF!</definedName>
    <definedName name="BEx79YJJLBELICW9F9FRYSCQ101L" localSheetId="32" hidden="1">#REF!</definedName>
    <definedName name="BEx79YJJLBELICW9F9FRYSCQ101L" localSheetId="33" hidden="1">#REF!</definedName>
    <definedName name="BEx79YJJLBELICW9F9FRYSCQ101L" localSheetId="23" hidden="1">#REF!</definedName>
    <definedName name="BEx79YJJLBELICW9F9FRYSCQ101L" localSheetId="17" hidden="1">#REF!</definedName>
    <definedName name="BEx79YJJLBELICW9F9FRYSCQ101L" localSheetId="18" hidden="1">#REF!</definedName>
    <definedName name="BEx79YJJLBELICW9F9FRYSCQ101L" localSheetId="11" hidden="1">#REF!</definedName>
    <definedName name="BEx79YJJLBELICW9F9FRYSCQ101L" localSheetId="25" hidden="1">#REF!</definedName>
    <definedName name="BEx79YJJLBELICW9F9FRYSCQ101L" localSheetId="26" hidden="1">#REF!</definedName>
    <definedName name="BEx79YJJLBELICW9F9FRYSCQ101L" localSheetId="27" hidden="1">#REF!</definedName>
    <definedName name="BEx79YJJLBELICW9F9FRYSCQ101L" localSheetId="0" hidden="1">#REF!</definedName>
    <definedName name="BEx79YJJLBELICW9F9FRYSCQ101L" localSheetId="1" hidden="1">#REF!</definedName>
    <definedName name="BEx79YJJLBELICW9F9FRYSCQ101L" hidden="1">#REF!</definedName>
    <definedName name="BEx79YUC7B0V77FSBGIRCY1BR4VK" localSheetId="32" hidden="1">#REF!</definedName>
    <definedName name="BEx79YUC7B0V77FSBGIRCY1BR4VK" localSheetId="33" hidden="1">#REF!</definedName>
    <definedName name="BEx79YUC7B0V77FSBGIRCY1BR4VK" localSheetId="23" hidden="1">#REF!</definedName>
    <definedName name="BEx79YUC7B0V77FSBGIRCY1BR4VK" localSheetId="17" hidden="1">#REF!</definedName>
    <definedName name="BEx79YUC7B0V77FSBGIRCY1BR4VK" localSheetId="18" hidden="1">#REF!</definedName>
    <definedName name="BEx79YUC7B0V77FSBGIRCY1BR4VK" localSheetId="11" hidden="1">#REF!</definedName>
    <definedName name="BEx79YUC7B0V77FSBGIRCY1BR4VK" localSheetId="25" hidden="1">#REF!</definedName>
    <definedName name="BEx79YUC7B0V77FSBGIRCY1BR4VK" localSheetId="26" hidden="1">#REF!</definedName>
    <definedName name="BEx79YUC7B0V77FSBGIRCY1BR4VK" localSheetId="27" hidden="1">#REF!</definedName>
    <definedName name="BEx79YUC7B0V77FSBGIRCY1BR4VK" localSheetId="0" hidden="1">#REF!</definedName>
    <definedName name="BEx79YUC7B0V77FSBGIRCY1BR4VK" localSheetId="1" hidden="1">#REF!</definedName>
    <definedName name="BEx79YUC7B0V77FSBGIRCY1BR4VK" hidden="1">#REF!</definedName>
    <definedName name="BEx7A06T3RC2891FUX05G3QPRAUE" localSheetId="32" hidden="1">#REF!</definedName>
    <definedName name="BEx7A06T3RC2891FUX05G3QPRAUE" localSheetId="33" hidden="1">#REF!</definedName>
    <definedName name="BEx7A06T3RC2891FUX05G3QPRAUE" localSheetId="23" hidden="1">#REF!</definedName>
    <definedName name="BEx7A06T3RC2891FUX05G3QPRAUE" localSheetId="17" hidden="1">#REF!</definedName>
    <definedName name="BEx7A06T3RC2891FUX05G3QPRAUE" localSheetId="18" hidden="1">#REF!</definedName>
    <definedName name="BEx7A06T3RC2891FUX05G3QPRAUE" localSheetId="11" hidden="1">#REF!</definedName>
    <definedName name="BEx7A06T3RC2891FUX05G3QPRAUE" localSheetId="25" hidden="1">#REF!</definedName>
    <definedName name="BEx7A06T3RC2891FUX05G3QPRAUE" localSheetId="26" hidden="1">#REF!</definedName>
    <definedName name="BEx7A06T3RC2891FUX05G3QPRAUE" localSheetId="27" hidden="1">#REF!</definedName>
    <definedName name="BEx7A06T3RC2891FUX05G3QPRAUE" localSheetId="0" hidden="1">#REF!</definedName>
    <definedName name="BEx7A06T3RC2891FUX05G3QPRAUE" localSheetId="1" hidden="1">#REF!</definedName>
    <definedName name="BEx7A06T3RC2891FUX05G3QPRAUE" hidden="1">#REF!</definedName>
    <definedName name="BEx7A9S3JA1X7FH4CFSQLTZC4691" localSheetId="32" hidden="1">#REF!</definedName>
    <definedName name="BEx7A9S3JA1X7FH4CFSQLTZC4691" localSheetId="33" hidden="1">#REF!</definedName>
    <definedName name="BEx7A9S3JA1X7FH4CFSQLTZC4691" localSheetId="23" hidden="1">#REF!</definedName>
    <definedName name="BEx7A9S3JA1X7FH4CFSQLTZC4691" localSheetId="17" hidden="1">#REF!</definedName>
    <definedName name="BEx7A9S3JA1X7FH4CFSQLTZC4691" localSheetId="18" hidden="1">#REF!</definedName>
    <definedName name="BEx7A9S3JA1X7FH4CFSQLTZC4691" localSheetId="11" hidden="1">#REF!</definedName>
    <definedName name="BEx7A9S3JA1X7FH4CFSQLTZC4691" localSheetId="25" hidden="1">#REF!</definedName>
    <definedName name="BEx7A9S3JA1X7FH4CFSQLTZC4691" localSheetId="26" hidden="1">#REF!</definedName>
    <definedName name="BEx7A9S3JA1X7FH4CFSQLTZC4691" localSheetId="27" hidden="1">#REF!</definedName>
    <definedName name="BEx7A9S3JA1X7FH4CFSQLTZC4691" localSheetId="0" hidden="1">#REF!</definedName>
    <definedName name="BEx7A9S3JA1X7FH4CFSQLTZC4691" localSheetId="1" hidden="1">#REF!</definedName>
    <definedName name="BEx7A9S3JA1X7FH4CFSQLTZC4691" hidden="1">#REF!</definedName>
    <definedName name="BEx7ABA2C9IWH5VSLVLLLCY62161" localSheetId="32" hidden="1">#REF!</definedName>
    <definedName name="BEx7ABA2C9IWH5VSLVLLLCY62161" localSheetId="33" hidden="1">#REF!</definedName>
    <definedName name="BEx7ABA2C9IWH5VSLVLLLCY62161" localSheetId="23" hidden="1">#REF!</definedName>
    <definedName name="BEx7ABA2C9IWH5VSLVLLLCY62161" localSheetId="17" hidden="1">#REF!</definedName>
    <definedName name="BEx7ABA2C9IWH5VSLVLLLCY62161" localSheetId="18" hidden="1">#REF!</definedName>
    <definedName name="BEx7ABA2C9IWH5VSLVLLLCY62161" localSheetId="11" hidden="1">#REF!</definedName>
    <definedName name="BEx7ABA2C9IWH5VSLVLLLCY62161" localSheetId="25" hidden="1">#REF!</definedName>
    <definedName name="BEx7ABA2C9IWH5VSLVLLLCY62161" localSheetId="26" hidden="1">#REF!</definedName>
    <definedName name="BEx7ABA2C9IWH5VSLVLLLCY62161" localSheetId="27" hidden="1">#REF!</definedName>
    <definedName name="BEx7ABA2C9IWH5VSLVLLLCY62161" localSheetId="0" hidden="1">#REF!</definedName>
    <definedName name="BEx7ABA2C9IWH5VSLVLLLCY62161" localSheetId="1" hidden="1">#REF!</definedName>
    <definedName name="BEx7ABA2C9IWH5VSLVLLLCY62161" hidden="1">#REF!</definedName>
    <definedName name="BEx7AE4LPLX8N85BYB0WCO5S7ZPV" localSheetId="32" hidden="1">#REF!</definedName>
    <definedName name="BEx7AE4LPLX8N85BYB0WCO5S7ZPV" localSheetId="33" hidden="1">#REF!</definedName>
    <definedName name="BEx7AE4LPLX8N85BYB0WCO5S7ZPV" localSheetId="23" hidden="1">#REF!</definedName>
    <definedName name="BEx7AE4LPLX8N85BYB0WCO5S7ZPV" localSheetId="17" hidden="1">#REF!</definedName>
    <definedName name="BEx7AE4LPLX8N85BYB0WCO5S7ZPV" localSheetId="18" hidden="1">#REF!</definedName>
    <definedName name="BEx7AE4LPLX8N85BYB0WCO5S7ZPV" localSheetId="11" hidden="1">#REF!</definedName>
    <definedName name="BEx7AE4LPLX8N85BYB0WCO5S7ZPV" localSheetId="25" hidden="1">#REF!</definedName>
    <definedName name="BEx7AE4LPLX8N85BYB0WCO5S7ZPV" localSheetId="26" hidden="1">#REF!</definedName>
    <definedName name="BEx7AE4LPLX8N85BYB0WCO5S7ZPV" localSheetId="27" hidden="1">#REF!</definedName>
    <definedName name="BEx7AE4LPLX8N85BYB0WCO5S7ZPV" localSheetId="0" hidden="1">#REF!</definedName>
    <definedName name="BEx7AE4LPLX8N85BYB0WCO5S7ZPV" localSheetId="1" hidden="1">#REF!</definedName>
    <definedName name="BEx7AE4LPLX8N85BYB0WCO5S7ZPV" hidden="1">#REF!</definedName>
    <definedName name="BEx7AR0EEP9O5JPPEKQWG1TC860T" localSheetId="32" hidden="1">#REF!</definedName>
    <definedName name="BEx7AR0EEP9O5JPPEKQWG1TC860T" localSheetId="33" hidden="1">#REF!</definedName>
    <definedName name="BEx7AR0EEP9O5JPPEKQWG1TC860T" localSheetId="23" hidden="1">#REF!</definedName>
    <definedName name="BEx7AR0EEP9O5JPPEKQWG1TC860T" localSheetId="17" hidden="1">#REF!</definedName>
    <definedName name="BEx7AR0EEP9O5JPPEKQWG1TC860T" localSheetId="18" hidden="1">#REF!</definedName>
    <definedName name="BEx7AR0EEP9O5JPPEKQWG1TC860T" localSheetId="11" hidden="1">#REF!</definedName>
    <definedName name="BEx7AR0EEP9O5JPPEKQWG1TC860T" localSheetId="25" hidden="1">#REF!</definedName>
    <definedName name="BEx7AR0EEP9O5JPPEKQWG1TC860T" localSheetId="26" hidden="1">#REF!</definedName>
    <definedName name="BEx7AR0EEP9O5JPPEKQWG1TC860T" localSheetId="27" hidden="1">#REF!</definedName>
    <definedName name="BEx7AR0EEP9O5JPPEKQWG1TC860T" localSheetId="0" hidden="1">#REF!</definedName>
    <definedName name="BEx7AR0EEP9O5JPPEKQWG1TC860T" localSheetId="1" hidden="1">#REF!</definedName>
    <definedName name="BEx7AR0EEP9O5JPPEKQWG1TC860T" hidden="1">#REF!</definedName>
    <definedName name="BEx7ASD1I654MEDCO6GGWA95PXSC" localSheetId="32" hidden="1">#REF!</definedName>
    <definedName name="BEx7ASD1I654MEDCO6GGWA95PXSC" localSheetId="33" hidden="1">#REF!</definedName>
    <definedName name="BEx7ASD1I654MEDCO6GGWA95PXSC" localSheetId="23" hidden="1">#REF!</definedName>
    <definedName name="BEx7ASD1I654MEDCO6GGWA95PXSC" localSheetId="17" hidden="1">#REF!</definedName>
    <definedName name="BEx7ASD1I654MEDCO6GGWA95PXSC" localSheetId="18" hidden="1">#REF!</definedName>
    <definedName name="BEx7ASD1I654MEDCO6GGWA95PXSC" localSheetId="11" hidden="1">#REF!</definedName>
    <definedName name="BEx7ASD1I654MEDCO6GGWA95PXSC" localSheetId="25" hidden="1">#REF!</definedName>
    <definedName name="BEx7ASD1I654MEDCO6GGWA95PXSC" localSheetId="26" hidden="1">#REF!</definedName>
    <definedName name="BEx7ASD1I654MEDCO6GGWA95PXSC" localSheetId="27" hidden="1">#REF!</definedName>
    <definedName name="BEx7ASD1I654MEDCO6GGWA95PXSC" localSheetId="0" hidden="1">#REF!</definedName>
    <definedName name="BEx7ASD1I654MEDCO6GGWA95PXSC" localSheetId="1" hidden="1">#REF!</definedName>
    <definedName name="BEx7ASD1I654MEDCO6GGWA95PXSC" hidden="1">#REF!</definedName>
    <definedName name="BEx7AURD3S7JGN4D3YK1QAG6TAFA" localSheetId="32" hidden="1">#REF!</definedName>
    <definedName name="BEx7AURD3S7JGN4D3YK1QAG6TAFA" localSheetId="33" hidden="1">#REF!</definedName>
    <definedName name="BEx7AURD3S7JGN4D3YK1QAG6TAFA" localSheetId="23" hidden="1">#REF!</definedName>
    <definedName name="BEx7AURD3S7JGN4D3YK1QAG6TAFA" localSheetId="17" hidden="1">#REF!</definedName>
    <definedName name="BEx7AURD3S7JGN4D3YK1QAG6TAFA" localSheetId="18" hidden="1">#REF!</definedName>
    <definedName name="BEx7AURD3S7JGN4D3YK1QAG6TAFA" localSheetId="11" hidden="1">#REF!</definedName>
    <definedName name="BEx7AURD3S7JGN4D3YK1QAG6TAFA" localSheetId="25" hidden="1">#REF!</definedName>
    <definedName name="BEx7AURD3S7JGN4D3YK1QAG6TAFA" localSheetId="26" hidden="1">#REF!</definedName>
    <definedName name="BEx7AURD3S7JGN4D3YK1QAG6TAFA" localSheetId="27" hidden="1">#REF!</definedName>
    <definedName name="BEx7AURD3S7JGN4D3YK1QAG6TAFA" localSheetId="0" hidden="1">#REF!</definedName>
    <definedName name="BEx7AURD3S7JGN4D3YK1QAG6TAFA" localSheetId="1" hidden="1">#REF!</definedName>
    <definedName name="BEx7AURD3S7JGN4D3YK1QAG6TAFA" hidden="1">#REF!</definedName>
    <definedName name="BEx7AVCX9S5RJP3NSZ4QM4E6ERDT" localSheetId="32" hidden="1">#REF!</definedName>
    <definedName name="BEx7AVCX9S5RJP3NSZ4QM4E6ERDT" localSheetId="33" hidden="1">#REF!</definedName>
    <definedName name="BEx7AVCX9S5RJP3NSZ4QM4E6ERDT" localSheetId="23" hidden="1">#REF!</definedName>
    <definedName name="BEx7AVCX9S5RJP3NSZ4QM4E6ERDT" localSheetId="17" hidden="1">#REF!</definedName>
    <definedName name="BEx7AVCX9S5RJP3NSZ4QM4E6ERDT" localSheetId="18" hidden="1">#REF!</definedName>
    <definedName name="BEx7AVCX9S5RJP3NSZ4QM4E6ERDT" localSheetId="11" hidden="1">#REF!</definedName>
    <definedName name="BEx7AVCX9S5RJP3NSZ4QM4E6ERDT" localSheetId="25" hidden="1">#REF!</definedName>
    <definedName name="BEx7AVCX9S5RJP3NSZ4QM4E6ERDT" localSheetId="26" hidden="1">#REF!</definedName>
    <definedName name="BEx7AVCX9S5RJP3NSZ4QM4E6ERDT" localSheetId="27" hidden="1">#REF!</definedName>
    <definedName name="BEx7AVCX9S5RJP3NSZ4QM4E6ERDT" localSheetId="0" hidden="1">#REF!</definedName>
    <definedName name="BEx7AVCX9S5RJP3NSZ4QM4E6ERDT" localSheetId="1" hidden="1">#REF!</definedName>
    <definedName name="BEx7AVCX9S5RJP3NSZ4QM4E6ERDT" hidden="1">#REF!</definedName>
    <definedName name="BEx7AVYIGP0930MV5JEBWRYCJN68" localSheetId="32" hidden="1">#REF!</definedName>
    <definedName name="BEx7AVYIGP0930MV5JEBWRYCJN68" localSheetId="33" hidden="1">#REF!</definedName>
    <definedName name="BEx7AVYIGP0930MV5JEBWRYCJN68" localSheetId="23" hidden="1">#REF!</definedName>
    <definedName name="BEx7AVYIGP0930MV5JEBWRYCJN68" localSheetId="17" hidden="1">#REF!</definedName>
    <definedName name="BEx7AVYIGP0930MV5JEBWRYCJN68" localSheetId="18" hidden="1">#REF!</definedName>
    <definedName name="BEx7AVYIGP0930MV5JEBWRYCJN68" localSheetId="11" hidden="1">#REF!</definedName>
    <definedName name="BEx7AVYIGP0930MV5JEBWRYCJN68" localSheetId="25" hidden="1">#REF!</definedName>
    <definedName name="BEx7AVYIGP0930MV5JEBWRYCJN68" localSheetId="26" hidden="1">#REF!</definedName>
    <definedName name="BEx7AVYIGP0930MV5JEBWRYCJN68" localSheetId="27" hidden="1">#REF!</definedName>
    <definedName name="BEx7AVYIGP0930MV5JEBWRYCJN68" localSheetId="0" hidden="1">#REF!</definedName>
    <definedName name="BEx7AVYIGP0930MV5JEBWRYCJN68" localSheetId="1" hidden="1">#REF!</definedName>
    <definedName name="BEx7AVYIGP0930MV5JEBWRYCJN68" hidden="1">#REF!</definedName>
    <definedName name="BEx7B6LH6917TXOSAAQ6U7HVF018" localSheetId="32" hidden="1">#REF!</definedName>
    <definedName name="BEx7B6LH6917TXOSAAQ6U7HVF018" localSheetId="33" hidden="1">#REF!</definedName>
    <definedName name="BEx7B6LH6917TXOSAAQ6U7HVF018" localSheetId="23" hidden="1">#REF!</definedName>
    <definedName name="BEx7B6LH6917TXOSAAQ6U7HVF018" localSheetId="17" hidden="1">#REF!</definedName>
    <definedName name="BEx7B6LH6917TXOSAAQ6U7HVF018" localSheetId="18" hidden="1">#REF!</definedName>
    <definedName name="BEx7B6LH6917TXOSAAQ6U7HVF018" localSheetId="11" hidden="1">#REF!</definedName>
    <definedName name="BEx7B6LH6917TXOSAAQ6U7HVF018" localSheetId="25" hidden="1">#REF!</definedName>
    <definedName name="BEx7B6LH6917TXOSAAQ6U7HVF018" localSheetId="26" hidden="1">#REF!</definedName>
    <definedName name="BEx7B6LH6917TXOSAAQ6U7HVF018" localSheetId="27" hidden="1">#REF!</definedName>
    <definedName name="BEx7B6LH6917TXOSAAQ6U7HVF018" localSheetId="0" hidden="1">#REF!</definedName>
    <definedName name="BEx7B6LH6917TXOSAAQ6U7HVF018" localSheetId="1" hidden="1">#REF!</definedName>
    <definedName name="BEx7B6LH6917TXOSAAQ6U7HVF018" hidden="1">#REF!</definedName>
    <definedName name="BEx7BN8E88JR3K1BSLAZRPSFPQ9L" localSheetId="32" hidden="1">#REF!</definedName>
    <definedName name="BEx7BN8E88JR3K1BSLAZRPSFPQ9L" localSheetId="33" hidden="1">#REF!</definedName>
    <definedName name="BEx7BN8E88JR3K1BSLAZRPSFPQ9L" localSheetId="23" hidden="1">#REF!</definedName>
    <definedName name="BEx7BN8E88JR3K1BSLAZRPSFPQ9L" localSheetId="17" hidden="1">#REF!</definedName>
    <definedName name="BEx7BN8E88JR3K1BSLAZRPSFPQ9L" localSheetId="18" hidden="1">#REF!</definedName>
    <definedName name="BEx7BN8E88JR3K1BSLAZRPSFPQ9L" localSheetId="11" hidden="1">#REF!</definedName>
    <definedName name="BEx7BN8E88JR3K1BSLAZRPSFPQ9L" localSheetId="25" hidden="1">#REF!</definedName>
    <definedName name="BEx7BN8E88JR3K1BSLAZRPSFPQ9L" localSheetId="26" hidden="1">#REF!</definedName>
    <definedName name="BEx7BN8E88JR3K1BSLAZRPSFPQ9L" localSheetId="27" hidden="1">#REF!</definedName>
    <definedName name="BEx7BN8E88JR3K1BSLAZRPSFPQ9L" localSheetId="0" hidden="1">#REF!</definedName>
    <definedName name="BEx7BN8E88JR3K1BSLAZRPSFPQ9L" localSheetId="1" hidden="1">#REF!</definedName>
    <definedName name="BEx7BN8E88JR3K1BSLAZRPSFPQ9L" hidden="1">#REF!</definedName>
    <definedName name="BEx7BP14RMS3638K85OM4NCYLRHG" localSheetId="32" hidden="1">#REF!</definedName>
    <definedName name="BEx7BP14RMS3638K85OM4NCYLRHG" localSheetId="33" hidden="1">#REF!</definedName>
    <definedName name="BEx7BP14RMS3638K85OM4NCYLRHG" localSheetId="23" hidden="1">#REF!</definedName>
    <definedName name="BEx7BP14RMS3638K85OM4NCYLRHG" localSheetId="17" hidden="1">#REF!</definedName>
    <definedName name="BEx7BP14RMS3638K85OM4NCYLRHG" localSheetId="18" hidden="1">#REF!</definedName>
    <definedName name="BEx7BP14RMS3638K85OM4NCYLRHG" localSheetId="11" hidden="1">#REF!</definedName>
    <definedName name="BEx7BP14RMS3638K85OM4NCYLRHG" localSheetId="25" hidden="1">#REF!</definedName>
    <definedName name="BEx7BP14RMS3638K85OM4NCYLRHG" localSheetId="26" hidden="1">#REF!</definedName>
    <definedName name="BEx7BP14RMS3638K85OM4NCYLRHG" localSheetId="27" hidden="1">#REF!</definedName>
    <definedName name="BEx7BP14RMS3638K85OM4NCYLRHG" localSheetId="0" hidden="1">#REF!</definedName>
    <definedName name="BEx7BP14RMS3638K85OM4NCYLRHG" localSheetId="1" hidden="1">#REF!</definedName>
    <definedName name="BEx7BP14RMS3638K85OM4NCYLRHG" hidden="1">#REF!</definedName>
    <definedName name="BEx7BPXFZXJ79FQ0E8AQE21PGVHA" localSheetId="32" hidden="1">#REF!</definedName>
    <definedName name="BEx7BPXFZXJ79FQ0E8AQE21PGVHA" localSheetId="33" hidden="1">#REF!</definedName>
    <definedName name="BEx7BPXFZXJ79FQ0E8AQE21PGVHA" localSheetId="23" hidden="1">#REF!</definedName>
    <definedName name="BEx7BPXFZXJ79FQ0E8AQE21PGVHA" localSheetId="17" hidden="1">#REF!</definedName>
    <definedName name="BEx7BPXFZXJ79FQ0E8AQE21PGVHA" localSheetId="18" hidden="1">#REF!</definedName>
    <definedName name="BEx7BPXFZXJ79FQ0E8AQE21PGVHA" localSheetId="11" hidden="1">#REF!</definedName>
    <definedName name="BEx7BPXFZXJ79FQ0E8AQE21PGVHA" localSheetId="25" hidden="1">#REF!</definedName>
    <definedName name="BEx7BPXFZXJ79FQ0E8AQE21PGVHA" localSheetId="26" hidden="1">#REF!</definedName>
    <definedName name="BEx7BPXFZXJ79FQ0E8AQE21PGVHA" localSheetId="27" hidden="1">#REF!</definedName>
    <definedName name="BEx7BPXFZXJ79FQ0E8AQE21PGVHA" localSheetId="0" hidden="1">#REF!</definedName>
    <definedName name="BEx7BPXFZXJ79FQ0E8AQE21PGVHA" localSheetId="1" hidden="1">#REF!</definedName>
    <definedName name="BEx7BPXFZXJ79FQ0E8AQE21PGVHA" hidden="1">#REF!</definedName>
    <definedName name="BEx7C04AM39DQMC1TIX7CFZ2ADHX" localSheetId="32" hidden="1">#REF!</definedName>
    <definedName name="BEx7C04AM39DQMC1TIX7CFZ2ADHX" localSheetId="33" hidden="1">#REF!</definedName>
    <definedName name="BEx7C04AM39DQMC1TIX7CFZ2ADHX" localSheetId="23" hidden="1">#REF!</definedName>
    <definedName name="BEx7C04AM39DQMC1TIX7CFZ2ADHX" localSheetId="17" hidden="1">#REF!</definedName>
    <definedName name="BEx7C04AM39DQMC1TIX7CFZ2ADHX" localSheetId="18" hidden="1">#REF!</definedName>
    <definedName name="BEx7C04AM39DQMC1TIX7CFZ2ADHX" localSheetId="11" hidden="1">#REF!</definedName>
    <definedName name="BEx7C04AM39DQMC1TIX7CFZ2ADHX" localSheetId="25" hidden="1">#REF!</definedName>
    <definedName name="BEx7C04AM39DQMC1TIX7CFZ2ADHX" localSheetId="26" hidden="1">#REF!</definedName>
    <definedName name="BEx7C04AM39DQMC1TIX7CFZ2ADHX" localSheetId="27" hidden="1">#REF!</definedName>
    <definedName name="BEx7C04AM39DQMC1TIX7CFZ2ADHX" localSheetId="0" hidden="1">#REF!</definedName>
    <definedName name="BEx7C04AM39DQMC1TIX7CFZ2ADHX" localSheetId="1" hidden="1">#REF!</definedName>
    <definedName name="BEx7C04AM39DQMC1TIX7CFZ2ADHX" hidden="1">#REF!</definedName>
    <definedName name="BEx7C346X4AX2J1QPM4NBC7JL5W9" localSheetId="32" hidden="1">#REF!</definedName>
    <definedName name="BEx7C346X4AX2J1QPM4NBC7JL5W9" localSheetId="33" hidden="1">#REF!</definedName>
    <definedName name="BEx7C346X4AX2J1QPM4NBC7JL5W9" localSheetId="23" hidden="1">#REF!</definedName>
    <definedName name="BEx7C346X4AX2J1QPM4NBC7JL5W9" localSheetId="17" hidden="1">#REF!</definedName>
    <definedName name="BEx7C346X4AX2J1QPM4NBC7JL5W9" localSheetId="18" hidden="1">#REF!</definedName>
    <definedName name="BEx7C346X4AX2J1QPM4NBC7JL5W9" localSheetId="11" hidden="1">#REF!</definedName>
    <definedName name="BEx7C346X4AX2J1QPM4NBC7JL5W9" localSheetId="25" hidden="1">#REF!</definedName>
    <definedName name="BEx7C346X4AX2J1QPM4NBC7JL5W9" localSheetId="26" hidden="1">#REF!</definedName>
    <definedName name="BEx7C346X4AX2J1QPM4NBC7JL5W9" localSheetId="27" hidden="1">#REF!</definedName>
    <definedName name="BEx7C346X4AX2J1QPM4NBC7JL5W9" localSheetId="0" hidden="1">#REF!</definedName>
    <definedName name="BEx7C346X4AX2J1QPM4NBC7JL5W9" localSheetId="1" hidden="1">#REF!</definedName>
    <definedName name="BEx7C346X4AX2J1QPM4NBC7JL5W9" hidden="1">#REF!</definedName>
    <definedName name="BEx7C40F0PQURHPI6YQ39NFIR86Z" localSheetId="32" hidden="1">#REF!</definedName>
    <definedName name="BEx7C40F0PQURHPI6YQ39NFIR86Z" localSheetId="33" hidden="1">#REF!</definedName>
    <definedName name="BEx7C40F0PQURHPI6YQ39NFIR86Z" localSheetId="23" hidden="1">#REF!</definedName>
    <definedName name="BEx7C40F0PQURHPI6YQ39NFIR86Z" localSheetId="17" hidden="1">#REF!</definedName>
    <definedName name="BEx7C40F0PQURHPI6YQ39NFIR86Z" localSheetId="18" hidden="1">#REF!</definedName>
    <definedName name="BEx7C40F0PQURHPI6YQ39NFIR86Z" localSheetId="11" hidden="1">#REF!</definedName>
    <definedName name="BEx7C40F0PQURHPI6YQ39NFIR86Z" localSheetId="25" hidden="1">#REF!</definedName>
    <definedName name="BEx7C40F0PQURHPI6YQ39NFIR86Z" localSheetId="26" hidden="1">#REF!</definedName>
    <definedName name="BEx7C40F0PQURHPI6YQ39NFIR86Z" localSheetId="27" hidden="1">#REF!</definedName>
    <definedName name="BEx7C40F0PQURHPI6YQ39NFIR86Z" localSheetId="0" hidden="1">#REF!</definedName>
    <definedName name="BEx7C40F0PQURHPI6YQ39NFIR86Z" localSheetId="1" hidden="1">#REF!</definedName>
    <definedName name="BEx7C40F0PQURHPI6YQ39NFIR86Z" hidden="1">#REF!</definedName>
    <definedName name="BEx7C7B9VCY7N0H7N1NH6HNNH724" localSheetId="32" hidden="1">#REF!</definedName>
    <definedName name="BEx7C7B9VCY7N0H7N1NH6HNNH724" localSheetId="33" hidden="1">#REF!</definedName>
    <definedName name="BEx7C7B9VCY7N0H7N1NH6HNNH724" localSheetId="23" hidden="1">#REF!</definedName>
    <definedName name="BEx7C7B9VCY7N0H7N1NH6HNNH724" localSheetId="17" hidden="1">#REF!</definedName>
    <definedName name="BEx7C7B9VCY7N0H7N1NH6HNNH724" localSheetId="18" hidden="1">#REF!</definedName>
    <definedName name="BEx7C7B9VCY7N0H7N1NH6HNNH724" localSheetId="11" hidden="1">#REF!</definedName>
    <definedName name="BEx7C7B9VCY7N0H7N1NH6HNNH724" localSheetId="25" hidden="1">#REF!</definedName>
    <definedName name="BEx7C7B9VCY7N0H7N1NH6HNNH724" localSheetId="26" hidden="1">#REF!</definedName>
    <definedName name="BEx7C7B9VCY7N0H7N1NH6HNNH724" localSheetId="27" hidden="1">#REF!</definedName>
    <definedName name="BEx7C7B9VCY7N0H7N1NH6HNNH724" localSheetId="0" hidden="1">#REF!</definedName>
    <definedName name="BEx7C7B9VCY7N0H7N1NH6HNNH724" localSheetId="1" hidden="1">#REF!</definedName>
    <definedName name="BEx7C7B9VCY7N0H7N1NH6HNNH724" hidden="1">#REF!</definedName>
    <definedName name="BEx7C93VR7SYRIJS1JO8YZKSFAW9" localSheetId="32" hidden="1">#REF!</definedName>
    <definedName name="BEx7C93VR7SYRIJS1JO8YZKSFAW9" localSheetId="33" hidden="1">#REF!</definedName>
    <definedName name="BEx7C93VR7SYRIJS1JO8YZKSFAW9" localSheetId="23" hidden="1">#REF!</definedName>
    <definedName name="BEx7C93VR7SYRIJS1JO8YZKSFAW9" localSheetId="17" hidden="1">#REF!</definedName>
    <definedName name="BEx7C93VR7SYRIJS1JO8YZKSFAW9" localSheetId="18" hidden="1">#REF!</definedName>
    <definedName name="BEx7C93VR7SYRIJS1JO8YZKSFAW9" localSheetId="11" hidden="1">#REF!</definedName>
    <definedName name="BEx7C93VR7SYRIJS1JO8YZKSFAW9" localSheetId="25" hidden="1">#REF!</definedName>
    <definedName name="BEx7C93VR7SYRIJS1JO8YZKSFAW9" localSheetId="26" hidden="1">#REF!</definedName>
    <definedName name="BEx7C93VR7SYRIJS1JO8YZKSFAW9" localSheetId="27" hidden="1">#REF!</definedName>
    <definedName name="BEx7C93VR7SYRIJS1JO8YZKSFAW9" localSheetId="0" hidden="1">#REF!</definedName>
    <definedName name="BEx7C93VR7SYRIJS1JO8YZKSFAW9" localSheetId="1" hidden="1">#REF!</definedName>
    <definedName name="BEx7C93VR7SYRIJS1JO8YZKSFAW9" hidden="1">#REF!</definedName>
    <definedName name="BEx7CCPC6R1KQQZ2JQU6EFI1G0RM" localSheetId="32" hidden="1">#REF!</definedName>
    <definedName name="BEx7CCPC6R1KQQZ2JQU6EFI1G0RM" localSheetId="33" hidden="1">#REF!</definedName>
    <definedName name="BEx7CCPC6R1KQQZ2JQU6EFI1G0RM" localSheetId="23" hidden="1">#REF!</definedName>
    <definedName name="BEx7CCPC6R1KQQZ2JQU6EFI1G0RM" localSheetId="17" hidden="1">#REF!</definedName>
    <definedName name="BEx7CCPC6R1KQQZ2JQU6EFI1G0RM" localSheetId="18" hidden="1">#REF!</definedName>
    <definedName name="BEx7CCPC6R1KQQZ2JQU6EFI1G0RM" localSheetId="11" hidden="1">#REF!</definedName>
    <definedName name="BEx7CCPC6R1KQQZ2JQU6EFI1G0RM" localSheetId="25" hidden="1">#REF!</definedName>
    <definedName name="BEx7CCPC6R1KQQZ2JQU6EFI1G0RM" localSheetId="26" hidden="1">#REF!</definedName>
    <definedName name="BEx7CCPC6R1KQQZ2JQU6EFI1G0RM" localSheetId="27" hidden="1">#REF!</definedName>
    <definedName name="BEx7CCPC6R1KQQZ2JQU6EFI1G0RM" localSheetId="0" hidden="1">#REF!</definedName>
    <definedName name="BEx7CCPC6R1KQQZ2JQU6EFI1G0RM" localSheetId="1" hidden="1">#REF!</definedName>
    <definedName name="BEx7CCPC6R1KQQZ2JQU6EFI1G0RM" hidden="1">#REF!</definedName>
    <definedName name="BEx7CIJST9GLS2QD383UK7VUDTGL" localSheetId="32" hidden="1">#REF!</definedName>
    <definedName name="BEx7CIJST9GLS2QD383UK7VUDTGL" localSheetId="33" hidden="1">#REF!</definedName>
    <definedName name="BEx7CIJST9GLS2QD383UK7VUDTGL" localSheetId="23" hidden="1">#REF!</definedName>
    <definedName name="BEx7CIJST9GLS2QD383UK7VUDTGL" localSheetId="17" hidden="1">#REF!</definedName>
    <definedName name="BEx7CIJST9GLS2QD383UK7VUDTGL" localSheetId="18" hidden="1">#REF!</definedName>
    <definedName name="BEx7CIJST9GLS2QD383UK7VUDTGL" localSheetId="11" hidden="1">#REF!</definedName>
    <definedName name="BEx7CIJST9GLS2QD383UK7VUDTGL" localSheetId="25" hidden="1">#REF!</definedName>
    <definedName name="BEx7CIJST9GLS2QD383UK7VUDTGL" localSheetId="26" hidden="1">#REF!</definedName>
    <definedName name="BEx7CIJST9GLS2QD383UK7VUDTGL" localSheetId="27" hidden="1">#REF!</definedName>
    <definedName name="BEx7CIJST9GLS2QD383UK7VUDTGL" localSheetId="0" hidden="1">#REF!</definedName>
    <definedName name="BEx7CIJST9GLS2QD383UK7VUDTGL" localSheetId="1" hidden="1">#REF!</definedName>
    <definedName name="BEx7CIJST9GLS2QD383UK7VUDTGL" hidden="1">#REF!</definedName>
    <definedName name="BEx7CO8T2XKC7GHDSYNAWTZ9L7YR" localSheetId="32" hidden="1">#REF!</definedName>
    <definedName name="BEx7CO8T2XKC7GHDSYNAWTZ9L7YR" localSheetId="33" hidden="1">#REF!</definedName>
    <definedName name="BEx7CO8T2XKC7GHDSYNAWTZ9L7YR" localSheetId="23" hidden="1">#REF!</definedName>
    <definedName name="BEx7CO8T2XKC7GHDSYNAWTZ9L7YR" localSheetId="17" hidden="1">#REF!</definedName>
    <definedName name="BEx7CO8T2XKC7GHDSYNAWTZ9L7YR" localSheetId="18" hidden="1">#REF!</definedName>
    <definedName name="BEx7CO8T2XKC7GHDSYNAWTZ9L7YR" localSheetId="11" hidden="1">#REF!</definedName>
    <definedName name="BEx7CO8T2XKC7GHDSYNAWTZ9L7YR" localSheetId="25" hidden="1">#REF!</definedName>
    <definedName name="BEx7CO8T2XKC7GHDSYNAWTZ9L7YR" localSheetId="26" hidden="1">#REF!</definedName>
    <definedName name="BEx7CO8T2XKC7GHDSYNAWTZ9L7YR" localSheetId="27" hidden="1">#REF!</definedName>
    <definedName name="BEx7CO8T2XKC7GHDSYNAWTZ9L7YR" localSheetId="0" hidden="1">#REF!</definedName>
    <definedName name="BEx7CO8T2XKC7GHDSYNAWTZ9L7YR" localSheetId="1" hidden="1">#REF!</definedName>
    <definedName name="BEx7CO8T2XKC7GHDSYNAWTZ9L7YR" hidden="1">#REF!</definedName>
    <definedName name="BEx7CW1CF00DO8A36UNC2X7K65C2" localSheetId="32" hidden="1">#REF!</definedName>
    <definedName name="BEx7CW1CF00DO8A36UNC2X7K65C2" localSheetId="33" hidden="1">#REF!</definedName>
    <definedName name="BEx7CW1CF00DO8A36UNC2X7K65C2" localSheetId="23" hidden="1">#REF!</definedName>
    <definedName name="BEx7CW1CF00DO8A36UNC2X7K65C2" localSheetId="17" hidden="1">#REF!</definedName>
    <definedName name="BEx7CW1CF00DO8A36UNC2X7K65C2" localSheetId="18" hidden="1">#REF!</definedName>
    <definedName name="BEx7CW1CF00DO8A36UNC2X7K65C2" localSheetId="11" hidden="1">#REF!</definedName>
    <definedName name="BEx7CW1CF00DO8A36UNC2X7K65C2" localSheetId="25" hidden="1">#REF!</definedName>
    <definedName name="BEx7CW1CF00DO8A36UNC2X7K65C2" localSheetId="26" hidden="1">#REF!</definedName>
    <definedName name="BEx7CW1CF00DO8A36UNC2X7K65C2" localSheetId="27" hidden="1">#REF!</definedName>
    <definedName name="BEx7CW1CF00DO8A36UNC2X7K65C2" localSheetId="0" hidden="1">#REF!</definedName>
    <definedName name="BEx7CW1CF00DO8A36UNC2X7K65C2" localSheetId="1" hidden="1">#REF!</definedName>
    <definedName name="BEx7CW1CF00DO8A36UNC2X7K65C2" hidden="1">#REF!</definedName>
    <definedName name="BEx7CW6NFRL2P4XWP0MWHIYA97KF" localSheetId="32" hidden="1">#REF!</definedName>
    <definedName name="BEx7CW6NFRL2P4XWP0MWHIYA97KF" localSheetId="33" hidden="1">#REF!</definedName>
    <definedName name="BEx7CW6NFRL2P4XWP0MWHIYA97KF" localSheetId="23" hidden="1">#REF!</definedName>
    <definedName name="BEx7CW6NFRL2P4XWP0MWHIYA97KF" localSheetId="17" hidden="1">#REF!</definedName>
    <definedName name="BEx7CW6NFRL2P4XWP0MWHIYA97KF" localSheetId="18" hidden="1">#REF!</definedName>
    <definedName name="BEx7CW6NFRL2P4XWP0MWHIYA97KF" localSheetId="11" hidden="1">#REF!</definedName>
    <definedName name="BEx7CW6NFRL2P4XWP0MWHIYA97KF" localSheetId="25" hidden="1">#REF!</definedName>
    <definedName name="BEx7CW6NFRL2P4XWP0MWHIYA97KF" localSheetId="26" hidden="1">#REF!</definedName>
    <definedName name="BEx7CW6NFRL2P4XWP0MWHIYA97KF" localSheetId="27" hidden="1">#REF!</definedName>
    <definedName name="BEx7CW6NFRL2P4XWP0MWHIYA97KF" localSheetId="0" hidden="1">#REF!</definedName>
    <definedName name="BEx7CW6NFRL2P4XWP0MWHIYA97KF" localSheetId="1" hidden="1">#REF!</definedName>
    <definedName name="BEx7CW6NFRL2P4XWP0MWHIYA97KF" hidden="1">#REF!</definedName>
    <definedName name="BEx7CZXN83U7XFVGG1P1N6ZCQK7U" localSheetId="32" hidden="1">#REF!</definedName>
    <definedName name="BEx7CZXN83U7XFVGG1P1N6ZCQK7U" localSheetId="33" hidden="1">#REF!</definedName>
    <definedName name="BEx7CZXN83U7XFVGG1P1N6ZCQK7U" localSheetId="23" hidden="1">#REF!</definedName>
    <definedName name="BEx7CZXN83U7XFVGG1P1N6ZCQK7U" localSheetId="17" hidden="1">#REF!</definedName>
    <definedName name="BEx7CZXN83U7XFVGG1P1N6ZCQK7U" localSheetId="18" hidden="1">#REF!</definedName>
    <definedName name="BEx7CZXN83U7XFVGG1P1N6ZCQK7U" localSheetId="11" hidden="1">#REF!</definedName>
    <definedName name="BEx7CZXN83U7XFVGG1P1N6ZCQK7U" localSheetId="25" hidden="1">#REF!</definedName>
    <definedName name="BEx7CZXN83U7XFVGG1P1N6ZCQK7U" localSheetId="26" hidden="1">#REF!</definedName>
    <definedName name="BEx7CZXN83U7XFVGG1P1N6ZCQK7U" localSheetId="27" hidden="1">#REF!</definedName>
    <definedName name="BEx7CZXN83U7XFVGG1P1N6ZCQK7U" localSheetId="0" hidden="1">#REF!</definedName>
    <definedName name="BEx7CZXN83U7XFVGG1P1N6ZCQK7U" localSheetId="1" hidden="1">#REF!</definedName>
    <definedName name="BEx7CZXN83U7XFVGG1P1N6ZCQK7U" hidden="1">#REF!</definedName>
    <definedName name="BEx7D14R4J25CLH301NHMGU8FSWM" localSheetId="32" hidden="1">#REF!</definedName>
    <definedName name="BEx7D14R4J25CLH301NHMGU8FSWM" localSheetId="33" hidden="1">#REF!</definedName>
    <definedName name="BEx7D14R4J25CLH301NHMGU8FSWM" localSheetId="23" hidden="1">#REF!</definedName>
    <definedName name="BEx7D14R4J25CLH301NHMGU8FSWM" localSheetId="17" hidden="1">#REF!</definedName>
    <definedName name="BEx7D14R4J25CLH301NHMGU8FSWM" localSheetId="18" hidden="1">#REF!</definedName>
    <definedName name="BEx7D14R4J25CLH301NHMGU8FSWM" localSheetId="11" hidden="1">#REF!</definedName>
    <definedName name="BEx7D14R4J25CLH301NHMGU8FSWM" localSheetId="25" hidden="1">#REF!</definedName>
    <definedName name="BEx7D14R4J25CLH301NHMGU8FSWM" localSheetId="26" hidden="1">#REF!</definedName>
    <definedName name="BEx7D14R4J25CLH301NHMGU8FSWM" localSheetId="27" hidden="1">#REF!</definedName>
    <definedName name="BEx7D14R4J25CLH301NHMGU8FSWM" localSheetId="0" hidden="1">#REF!</definedName>
    <definedName name="BEx7D14R4J25CLH301NHMGU8FSWM" localSheetId="1" hidden="1">#REF!</definedName>
    <definedName name="BEx7D14R4J25CLH301NHMGU8FSWM" hidden="1">#REF!</definedName>
    <definedName name="BEx7D38BE0Z9QLQBDMGARM9USFPM" localSheetId="32" hidden="1">#REF!</definedName>
    <definedName name="BEx7D38BE0Z9QLQBDMGARM9USFPM" localSheetId="33" hidden="1">#REF!</definedName>
    <definedName name="BEx7D38BE0Z9QLQBDMGARM9USFPM" localSheetId="23" hidden="1">#REF!</definedName>
    <definedName name="BEx7D38BE0Z9QLQBDMGARM9USFPM" localSheetId="17" hidden="1">#REF!</definedName>
    <definedName name="BEx7D38BE0Z9QLQBDMGARM9USFPM" localSheetId="18" hidden="1">#REF!</definedName>
    <definedName name="BEx7D38BE0Z9QLQBDMGARM9USFPM" localSheetId="11" hidden="1">#REF!</definedName>
    <definedName name="BEx7D38BE0Z9QLQBDMGARM9USFPM" localSheetId="25" hidden="1">#REF!</definedName>
    <definedName name="BEx7D38BE0Z9QLQBDMGARM9USFPM" localSheetId="26" hidden="1">#REF!</definedName>
    <definedName name="BEx7D38BE0Z9QLQBDMGARM9USFPM" localSheetId="27" hidden="1">#REF!</definedName>
    <definedName name="BEx7D38BE0Z9QLQBDMGARM9USFPM" localSheetId="0" hidden="1">#REF!</definedName>
    <definedName name="BEx7D38BE0Z9QLQBDMGARM9USFPM" localSheetId="1" hidden="1">#REF!</definedName>
    <definedName name="BEx7D38BE0Z9QLQBDMGARM9USFPM" hidden="1">#REF!</definedName>
    <definedName name="BEx7D5RWKRS4W71J4NZ6ZSFHPKFT" localSheetId="32" hidden="1">#REF!</definedName>
    <definedName name="BEx7D5RWKRS4W71J4NZ6ZSFHPKFT" localSheetId="33" hidden="1">#REF!</definedName>
    <definedName name="BEx7D5RWKRS4W71J4NZ6ZSFHPKFT" localSheetId="23" hidden="1">#REF!</definedName>
    <definedName name="BEx7D5RWKRS4W71J4NZ6ZSFHPKFT" localSheetId="17" hidden="1">#REF!</definedName>
    <definedName name="BEx7D5RWKRS4W71J4NZ6ZSFHPKFT" localSheetId="18" hidden="1">#REF!</definedName>
    <definedName name="BEx7D5RWKRS4W71J4NZ6ZSFHPKFT" localSheetId="11" hidden="1">#REF!</definedName>
    <definedName name="BEx7D5RWKRS4W71J4NZ6ZSFHPKFT" localSheetId="25" hidden="1">#REF!</definedName>
    <definedName name="BEx7D5RWKRS4W71J4NZ6ZSFHPKFT" localSheetId="26" hidden="1">#REF!</definedName>
    <definedName name="BEx7D5RWKRS4W71J4NZ6ZSFHPKFT" localSheetId="27" hidden="1">#REF!</definedName>
    <definedName name="BEx7D5RWKRS4W71J4NZ6ZSFHPKFT" localSheetId="0" hidden="1">#REF!</definedName>
    <definedName name="BEx7D5RWKRS4W71J4NZ6ZSFHPKFT" localSheetId="1" hidden="1">#REF!</definedName>
    <definedName name="BEx7D5RWKRS4W71J4NZ6ZSFHPKFT" hidden="1">#REF!</definedName>
    <definedName name="BEx7D8H1TPOX1UN17QZYEV7Q58GA" localSheetId="32" hidden="1">#REF!</definedName>
    <definedName name="BEx7D8H1TPOX1UN17QZYEV7Q58GA" localSheetId="33" hidden="1">#REF!</definedName>
    <definedName name="BEx7D8H1TPOX1UN17QZYEV7Q58GA" localSheetId="23" hidden="1">#REF!</definedName>
    <definedName name="BEx7D8H1TPOX1UN17QZYEV7Q58GA" localSheetId="17" hidden="1">#REF!</definedName>
    <definedName name="BEx7D8H1TPOX1UN17QZYEV7Q58GA" localSheetId="18" hidden="1">#REF!</definedName>
    <definedName name="BEx7D8H1TPOX1UN17QZYEV7Q58GA" localSheetId="11" hidden="1">#REF!</definedName>
    <definedName name="BEx7D8H1TPOX1UN17QZYEV7Q58GA" localSheetId="25" hidden="1">#REF!</definedName>
    <definedName name="BEx7D8H1TPOX1UN17QZYEV7Q58GA" localSheetId="26" hidden="1">#REF!</definedName>
    <definedName name="BEx7D8H1TPOX1UN17QZYEV7Q58GA" localSheetId="27" hidden="1">#REF!</definedName>
    <definedName name="BEx7D8H1TPOX1UN17QZYEV7Q58GA" localSheetId="0" hidden="1">#REF!</definedName>
    <definedName name="BEx7D8H1TPOX1UN17QZYEV7Q58GA" localSheetId="1" hidden="1">#REF!</definedName>
    <definedName name="BEx7D8H1TPOX1UN17QZYEV7Q58GA" hidden="1">#REF!</definedName>
    <definedName name="BEx7DGF13H2074LRWFZQ45PZ6JPX" localSheetId="32" hidden="1">#REF!</definedName>
    <definedName name="BEx7DGF13H2074LRWFZQ45PZ6JPX" localSheetId="33" hidden="1">#REF!</definedName>
    <definedName name="BEx7DGF13H2074LRWFZQ45PZ6JPX" localSheetId="23" hidden="1">#REF!</definedName>
    <definedName name="BEx7DGF13H2074LRWFZQ45PZ6JPX" localSheetId="17" hidden="1">#REF!</definedName>
    <definedName name="BEx7DGF13H2074LRWFZQ45PZ6JPX" localSheetId="18" hidden="1">#REF!</definedName>
    <definedName name="BEx7DGF13H2074LRWFZQ45PZ6JPX" localSheetId="11" hidden="1">#REF!</definedName>
    <definedName name="BEx7DGF13H2074LRWFZQ45PZ6JPX" localSheetId="25" hidden="1">#REF!</definedName>
    <definedName name="BEx7DGF13H2074LRWFZQ45PZ6JPX" localSheetId="26" hidden="1">#REF!</definedName>
    <definedName name="BEx7DGF13H2074LRWFZQ45PZ6JPX" localSheetId="27" hidden="1">#REF!</definedName>
    <definedName name="BEx7DGF13H2074LRWFZQ45PZ6JPX" localSheetId="0" hidden="1">#REF!</definedName>
    <definedName name="BEx7DGF13H2074LRWFZQ45PZ6JPX" localSheetId="1" hidden="1">#REF!</definedName>
    <definedName name="BEx7DGF13H2074LRWFZQ45PZ6JPX" hidden="1">#REF!</definedName>
    <definedName name="BEx7DHBE0SOC5KXWWQ73WUDBRX8J" localSheetId="32" hidden="1">#REF!</definedName>
    <definedName name="BEx7DHBE0SOC5KXWWQ73WUDBRX8J" localSheetId="33" hidden="1">#REF!</definedName>
    <definedName name="BEx7DHBE0SOC5KXWWQ73WUDBRX8J" localSheetId="23" hidden="1">#REF!</definedName>
    <definedName name="BEx7DHBE0SOC5KXWWQ73WUDBRX8J" localSheetId="17" hidden="1">#REF!</definedName>
    <definedName name="BEx7DHBE0SOC5KXWWQ73WUDBRX8J" localSheetId="18" hidden="1">#REF!</definedName>
    <definedName name="BEx7DHBE0SOC5KXWWQ73WUDBRX8J" localSheetId="11" hidden="1">#REF!</definedName>
    <definedName name="BEx7DHBE0SOC5KXWWQ73WUDBRX8J" localSheetId="25" hidden="1">#REF!</definedName>
    <definedName name="BEx7DHBE0SOC5KXWWQ73WUDBRX8J" localSheetId="26" hidden="1">#REF!</definedName>
    <definedName name="BEx7DHBE0SOC5KXWWQ73WUDBRX8J" localSheetId="27" hidden="1">#REF!</definedName>
    <definedName name="BEx7DHBE0SOC5KXWWQ73WUDBRX8J" localSheetId="0" hidden="1">#REF!</definedName>
    <definedName name="BEx7DHBE0SOC5KXWWQ73WUDBRX8J" localSheetId="1" hidden="1">#REF!</definedName>
    <definedName name="BEx7DHBE0SOC5KXWWQ73WUDBRX8J" hidden="1">#REF!</definedName>
    <definedName name="BEx7DKWUXEDIISSX4GDD4YYT887F" localSheetId="32" hidden="1">#REF!</definedName>
    <definedName name="BEx7DKWUXEDIISSX4GDD4YYT887F" localSheetId="33" hidden="1">#REF!</definedName>
    <definedName name="BEx7DKWUXEDIISSX4GDD4YYT887F" localSheetId="23" hidden="1">#REF!</definedName>
    <definedName name="BEx7DKWUXEDIISSX4GDD4YYT887F" localSheetId="17" hidden="1">#REF!</definedName>
    <definedName name="BEx7DKWUXEDIISSX4GDD4YYT887F" localSheetId="18" hidden="1">#REF!</definedName>
    <definedName name="BEx7DKWUXEDIISSX4GDD4YYT887F" localSheetId="11" hidden="1">#REF!</definedName>
    <definedName name="BEx7DKWUXEDIISSX4GDD4YYT887F" localSheetId="25" hidden="1">#REF!</definedName>
    <definedName name="BEx7DKWUXEDIISSX4GDD4YYT887F" localSheetId="26" hidden="1">#REF!</definedName>
    <definedName name="BEx7DKWUXEDIISSX4GDD4YYT887F" localSheetId="27" hidden="1">#REF!</definedName>
    <definedName name="BEx7DKWUXEDIISSX4GDD4YYT887F" localSheetId="0" hidden="1">#REF!</definedName>
    <definedName name="BEx7DKWUXEDIISSX4GDD4YYT887F" localSheetId="1" hidden="1">#REF!</definedName>
    <definedName name="BEx7DKWUXEDIISSX4GDD4YYT887F" hidden="1">#REF!</definedName>
    <definedName name="BEx7DMUYR2HC26WW7AOB1TULERMB" localSheetId="32" hidden="1">#REF!</definedName>
    <definedName name="BEx7DMUYR2HC26WW7AOB1TULERMB" localSheetId="33" hidden="1">#REF!</definedName>
    <definedName name="BEx7DMUYR2HC26WW7AOB1TULERMB" localSheetId="23" hidden="1">#REF!</definedName>
    <definedName name="BEx7DMUYR2HC26WW7AOB1TULERMB" localSheetId="17" hidden="1">#REF!</definedName>
    <definedName name="BEx7DMUYR2HC26WW7AOB1TULERMB" localSheetId="18" hidden="1">#REF!</definedName>
    <definedName name="BEx7DMUYR2HC26WW7AOB1TULERMB" localSheetId="11" hidden="1">#REF!</definedName>
    <definedName name="BEx7DMUYR2HC26WW7AOB1TULERMB" localSheetId="25" hidden="1">#REF!</definedName>
    <definedName name="BEx7DMUYR2HC26WW7AOB1TULERMB" localSheetId="26" hidden="1">#REF!</definedName>
    <definedName name="BEx7DMUYR2HC26WW7AOB1TULERMB" localSheetId="27" hidden="1">#REF!</definedName>
    <definedName name="BEx7DMUYR2HC26WW7AOB1TULERMB" localSheetId="0" hidden="1">#REF!</definedName>
    <definedName name="BEx7DMUYR2HC26WW7AOB1TULERMB" localSheetId="1" hidden="1">#REF!</definedName>
    <definedName name="BEx7DMUYR2HC26WW7AOB1TULERMB" hidden="1">#REF!</definedName>
    <definedName name="BEx7DVJTRV44IMJIBFXELE67SZ7S" localSheetId="32" hidden="1">#REF!</definedName>
    <definedName name="BEx7DVJTRV44IMJIBFXELE67SZ7S" localSheetId="33" hidden="1">#REF!</definedName>
    <definedName name="BEx7DVJTRV44IMJIBFXELE67SZ7S" localSheetId="23" hidden="1">#REF!</definedName>
    <definedName name="BEx7DVJTRV44IMJIBFXELE67SZ7S" localSheetId="17" hidden="1">#REF!</definedName>
    <definedName name="BEx7DVJTRV44IMJIBFXELE67SZ7S" localSheetId="18" hidden="1">#REF!</definedName>
    <definedName name="BEx7DVJTRV44IMJIBFXELE67SZ7S" localSheetId="11" hidden="1">#REF!</definedName>
    <definedName name="BEx7DVJTRV44IMJIBFXELE67SZ7S" localSheetId="25" hidden="1">#REF!</definedName>
    <definedName name="BEx7DVJTRV44IMJIBFXELE67SZ7S" localSheetId="26" hidden="1">#REF!</definedName>
    <definedName name="BEx7DVJTRV44IMJIBFXELE67SZ7S" localSheetId="27" hidden="1">#REF!</definedName>
    <definedName name="BEx7DVJTRV44IMJIBFXELE67SZ7S" localSheetId="0" hidden="1">#REF!</definedName>
    <definedName name="BEx7DVJTRV44IMJIBFXELE67SZ7S" localSheetId="1" hidden="1">#REF!</definedName>
    <definedName name="BEx7DVJTRV44IMJIBFXELE67SZ7S" hidden="1">#REF!</definedName>
    <definedName name="BEx7DVUMFCI5INHMVFIJ44RTTSTT" localSheetId="32" hidden="1">#REF!</definedName>
    <definedName name="BEx7DVUMFCI5INHMVFIJ44RTTSTT" localSheetId="33" hidden="1">#REF!</definedName>
    <definedName name="BEx7DVUMFCI5INHMVFIJ44RTTSTT" localSheetId="23" hidden="1">#REF!</definedName>
    <definedName name="BEx7DVUMFCI5INHMVFIJ44RTTSTT" localSheetId="17" hidden="1">#REF!</definedName>
    <definedName name="BEx7DVUMFCI5INHMVFIJ44RTTSTT" localSheetId="18" hidden="1">#REF!</definedName>
    <definedName name="BEx7DVUMFCI5INHMVFIJ44RTTSTT" localSheetId="11" hidden="1">#REF!</definedName>
    <definedName name="BEx7DVUMFCI5INHMVFIJ44RTTSTT" localSheetId="25" hidden="1">#REF!</definedName>
    <definedName name="BEx7DVUMFCI5INHMVFIJ44RTTSTT" localSheetId="26" hidden="1">#REF!</definedName>
    <definedName name="BEx7DVUMFCI5INHMVFIJ44RTTSTT" localSheetId="27" hidden="1">#REF!</definedName>
    <definedName name="BEx7DVUMFCI5INHMVFIJ44RTTSTT" localSheetId="0" hidden="1">#REF!</definedName>
    <definedName name="BEx7DVUMFCI5INHMVFIJ44RTTSTT" localSheetId="1" hidden="1">#REF!</definedName>
    <definedName name="BEx7DVUMFCI5INHMVFIJ44RTTSTT" hidden="1">#REF!</definedName>
    <definedName name="BEx7E2QT2U8THYOKBPXONB1B47WH" localSheetId="32" hidden="1">#REF!</definedName>
    <definedName name="BEx7E2QT2U8THYOKBPXONB1B47WH" localSheetId="33" hidden="1">#REF!</definedName>
    <definedName name="BEx7E2QT2U8THYOKBPXONB1B47WH" localSheetId="23" hidden="1">#REF!</definedName>
    <definedName name="BEx7E2QT2U8THYOKBPXONB1B47WH" localSheetId="17" hidden="1">#REF!</definedName>
    <definedName name="BEx7E2QT2U8THYOKBPXONB1B47WH" localSheetId="18" hidden="1">#REF!</definedName>
    <definedName name="BEx7E2QT2U8THYOKBPXONB1B47WH" localSheetId="11" hidden="1">#REF!</definedName>
    <definedName name="BEx7E2QT2U8THYOKBPXONB1B47WH" localSheetId="25" hidden="1">#REF!</definedName>
    <definedName name="BEx7E2QT2U8THYOKBPXONB1B47WH" localSheetId="26" hidden="1">#REF!</definedName>
    <definedName name="BEx7E2QT2U8THYOKBPXONB1B47WH" localSheetId="27" hidden="1">#REF!</definedName>
    <definedName name="BEx7E2QT2U8THYOKBPXONB1B47WH" localSheetId="0" hidden="1">#REF!</definedName>
    <definedName name="BEx7E2QT2U8THYOKBPXONB1B47WH" localSheetId="1" hidden="1">#REF!</definedName>
    <definedName name="BEx7E2QT2U8THYOKBPXONB1B47WH" hidden="1">#REF!</definedName>
    <definedName name="BEx7E5QP7W6UKO74F5Y0VJ741HS5" localSheetId="32" hidden="1">#REF!</definedName>
    <definedName name="BEx7E5QP7W6UKO74F5Y0VJ741HS5" localSheetId="33" hidden="1">#REF!</definedName>
    <definedName name="BEx7E5QP7W6UKO74F5Y0VJ741HS5" localSheetId="23" hidden="1">#REF!</definedName>
    <definedName name="BEx7E5QP7W6UKO74F5Y0VJ741HS5" localSheetId="17" hidden="1">#REF!</definedName>
    <definedName name="BEx7E5QP7W6UKO74F5Y0VJ741HS5" localSheetId="18" hidden="1">#REF!</definedName>
    <definedName name="BEx7E5QP7W6UKO74F5Y0VJ741HS5" localSheetId="11" hidden="1">#REF!</definedName>
    <definedName name="BEx7E5QP7W6UKO74F5Y0VJ741HS5" localSheetId="25" hidden="1">#REF!</definedName>
    <definedName name="BEx7E5QP7W6UKO74F5Y0VJ741HS5" localSheetId="26" hidden="1">#REF!</definedName>
    <definedName name="BEx7E5QP7W6UKO74F5Y0VJ741HS5" localSheetId="27" hidden="1">#REF!</definedName>
    <definedName name="BEx7E5QP7W6UKO74F5Y0VJ741HS5" localSheetId="0" hidden="1">#REF!</definedName>
    <definedName name="BEx7E5QP7W6UKO74F5Y0VJ741HS5" localSheetId="1" hidden="1">#REF!</definedName>
    <definedName name="BEx7E5QP7W6UKO74F5Y0VJ741HS5" hidden="1">#REF!</definedName>
    <definedName name="BEx7E6N29HGH3I47AFB2DCS6MVS6" localSheetId="32" hidden="1">#REF!</definedName>
    <definedName name="BEx7E6N29HGH3I47AFB2DCS6MVS6" localSheetId="33" hidden="1">#REF!</definedName>
    <definedName name="BEx7E6N29HGH3I47AFB2DCS6MVS6" localSheetId="23" hidden="1">#REF!</definedName>
    <definedName name="BEx7E6N29HGH3I47AFB2DCS6MVS6" localSheetId="17" hidden="1">#REF!</definedName>
    <definedName name="BEx7E6N29HGH3I47AFB2DCS6MVS6" localSheetId="18" hidden="1">#REF!</definedName>
    <definedName name="BEx7E6N29HGH3I47AFB2DCS6MVS6" localSheetId="11" hidden="1">#REF!</definedName>
    <definedName name="BEx7E6N29HGH3I47AFB2DCS6MVS6" localSheetId="25" hidden="1">#REF!</definedName>
    <definedName name="BEx7E6N29HGH3I47AFB2DCS6MVS6" localSheetId="26" hidden="1">#REF!</definedName>
    <definedName name="BEx7E6N29HGH3I47AFB2DCS6MVS6" localSheetId="27" hidden="1">#REF!</definedName>
    <definedName name="BEx7E6N29HGH3I47AFB2DCS6MVS6" localSheetId="0" hidden="1">#REF!</definedName>
    <definedName name="BEx7E6N29HGH3I47AFB2DCS6MVS6" localSheetId="1" hidden="1">#REF!</definedName>
    <definedName name="BEx7E6N29HGH3I47AFB2DCS6MVS6" hidden="1">#REF!</definedName>
    <definedName name="BEx7EBA8IYHQKT7IQAOAML660SYA" localSheetId="32" hidden="1">#REF!</definedName>
    <definedName name="BEx7EBA8IYHQKT7IQAOAML660SYA" localSheetId="33" hidden="1">#REF!</definedName>
    <definedName name="BEx7EBA8IYHQKT7IQAOAML660SYA" localSheetId="23" hidden="1">#REF!</definedName>
    <definedName name="BEx7EBA8IYHQKT7IQAOAML660SYA" localSheetId="17" hidden="1">#REF!</definedName>
    <definedName name="BEx7EBA8IYHQKT7IQAOAML660SYA" localSheetId="18" hidden="1">#REF!</definedName>
    <definedName name="BEx7EBA8IYHQKT7IQAOAML660SYA" localSheetId="11" hidden="1">#REF!</definedName>
    <definedName name="BEx7EBA8IYHQKT7IQAOAML660SYA" localSheetId="25" hidden="1">#REF!</definedName>
    <definedName name="BEx7EBA8IYHQKT7IQAOAML660SYA" localSheetId="26" hidden="1">#REF!</definedName>
    <definedName name="BEx7EBA8IYHQKT7IQAOAML660SYA" localSheetId="27" hidden="1">#REF!</definedName>
    <definedName name="BEx7EBA8IYHQKT7IQAOAML660SYA" localSheetId="0" hidden="1">#REF!</definedName>
    <definedName name="BEx7EBA8IYHQKT7IQAOAML660SYA" localSheetId="1" hidden="1">#REF!</definedName>
    <definedName name="BEx7EBA8IYHQKT7IQAOAML660SYA" hidden="1">#REF!</definedName>
    <definedName name="BEx7EI6C8MCRZFEQYUBE5FSUTIHK" localSheetId="32" hidden="1">#REF!</definedName>
    <definedName name="BEx7EI6C8MCRZFEQYUBE5FSUTIHK" localSheetId="33" hidden="1">#REF!</definedName>
    <definedName name="BEx7EI6C8MCRZFEQYUBE5FSUTIHK" localSheetId="23" hidden="1">#REF!</definedName>
    <definedName name="BEx7EI6C8MCRZFEQYUBE5FSUTIHK" localSheetId="17" hidden="1">#REF!</definedName>
    <definedName name="BEx7EI6C8MCRZFEQYUBE5FSUTIHK" localSheetId="18" hidden="1">#REF!</definedName>
    <definedName name="BEx7EI6C8MCRZFEQYUBE5FSUTIHK" localSheetId="11" hidden="1">#REF!</definedName>
    <definedName name="BEx7EI6C8MCRZFEQYUBE5FSUTIHK" localSheetId="25" hidden="1">#REF!</definedName>
    <definedName name="BEx7EI6C8MCRZFEQYUBE5FSUTIHK" localSheetId="26" hidden="1">#REF!</definedName>
    <definedName name="BEx7EI6C8MCRZFEQYUBE5FSUTIHK" localSheetId="27" hidden="1">#REF!</definedName>
    <definedName name="BEx7EI6C8MCRZFEQYUBE5FSUTIHK" localSheetId="0" hidden="1">#REF!</definedName>
    <definedName name="BEx7EI6C8MCRZFEQYUBE5FSUTIHK" localSheetId="1" hidden="1">#REF!</definedName>
    <definedName name="BEx7EI6C8MCRZFEQYUBE5FSUTIHK" hidden="1">#REF!</definedName>
    <definedName name="BEx7EI6DL1Z6UWLFBXAKVGZTKHWJ" localSheetId="32" hidden="1">#REF!</definedName>
    <definedName name="BEx7EI6DL1Z6UWLFBXAKVGZTKHWJ" localSheetId="33" hidden="1">#REF!</definedName>
    <definedName name="BEx7EI6DL1Z6UWLFBXAKVGZTKHWJ" localSheetId="23" hidden="1">#REF!</definedName>
    <definedName name="BEx7EI6DL1Z6UWLFBXAKVGZTKHWJ" localSheetId="17" hidden="1">#REF!</definedName>
    <definedName name="BEx7EI6DL1Z6UWLFBXAKVGZTKHWJ" localSheetId="18" hidden="1">#REF!</definedName>
    <definedName name="BEx7EI6DL1Z6UWLFBXAKVGZTKHWJ" localSheetId="11" hidden="1">#REF!</definedName>
    <definedName name="BEx7EI6DL1Z6UWLFBXAKVGZTKHWJ" localSheetId="25" hidden="1">#REF!</definedName>
    <definedName name="BEx7EI6DL1Z6UWLFBXAKVGZTKHWJ" localSheetId="26" hidden="1">#REF!</definedName>
    <definedName name="BEx7EI6DL1Z6UWLFBXAKVGZTKHWJ" localSheetId="27" hidden="1">#REF!</definedName>
    <definedName name="BEx7EI6DL1Z6UWLFBXAKVGZTKHWJ" localSheetId="0" hidden="1">#REF!</definedName>
    <definedName name="BEx7EI6DL1Z6UWLFBXAKVGZTKHWJ" localSheetId="1" hidden="1">#REF!</definedName>
    <definedName name="BEx7EI6DL1Z6UWLFBXAKVGZTKHWJ" hidden="1">#REF!</definedName>
    <definedName name="BEx7EQKHX7GZYOLXRDU534TT4H64" localSheetId="32" hidden="1">#REF!</definedName>
    <definedName name="BEx7EQKHX7GZYOLXRDU534TT4H64" localSheetId="33" hidden="1">#REF!</definedName>
    <definedName name="BEx7EQKHX7GZYOLXRDU534TT4H64" localSheetId="23" hidden="1">#REF!</definedName>
    <definedName name="BEx7EQKHX7GZYOLXRDU534TT4H64" localSheetId="17" hidden="1">#REF!</definedName>
    <definedName name="BEx7EQKHX7GZYOLXRDU534TT4H64" localSheetId="18" hidden="1">#REF!</definedName>
    <definedName name="BEx7EQKHX7GZYOLXRDU534TT4H64" localSheetId="11" hidden="1">#REF!</definedName>
    <definedName name="BEx7EQKHX7GZYOLXRDU534TT4H64" localSheetId="25" hidden="1">#REF!</definedName>
    <definedName name="BEx7EQKHX7GZYOLXRDU534TT4H64" localSheetId="26" hidden="1">#REF!</definedName>
    <definedName name="BEx7EQKHX7GZYOLXRDU534TT4H64" localSheetId="27" hidden="1">#REF!</definedName>
    <definedName name="BEx7EQKHX7GZYOLXRDU534TT4H64" localSheetId="0" hidden="1">#REF!</definedName>
    <definedName name="BEx7EQKHX7GZYOLXRDU534TT4H64" localSheetId="1" hidden="1">#REF!</definedName>
    <definedName name="BEx7EQKHX7GZYOLXRDU534TT4H64" hidden="1">#REF!</definedName>
    <definedName name="BEx7ETV6L1TM7JSXJIGK3FC6RVZW" localSheetId="32" hidden="1">#REF!</definedName>
    <definedName name="BEx7ETV6L1TM7JSXJIGK3FC6RVZW" localSheetId="33" hidden="1">#REF!</definedName>
    <definedName name="BEx7ETV6L1TM7JSXJIGK3FC6RVZW" localSheetId="23" hidden="1">#REF!</definedName>
    <definedName name="BEx7ETV6L1TM7JSXJIGK3FC6RVZW" localSheetId="17" hidden="1">#REF!</definedName>
    <definedName name="BEx7ETV6L1TM7JSXJIGK3FC6RVZW" localSheetId="18" hidden="1">#REF!</definedName>
    <definedName name="BEx7ETV6L1TM7JSXJIGK3FC6RVZW" localSheetId="11" hidden="1">#REF!</definedName>
    <definedName name="BEx7ETV6L1TM7JSXJIGK3FC6RVZW" localSheetId="25" hidden="1">#REF!</definedName>
    <definedName name="BEx7ETV6L1TM7JSXJIGK3FC6RVZW" localSheetId="26" hidden="1">#REF!</definedName>
    <definedName name="BEx7ETV6L1TM7JSXJIGK3FC6RVZW" localSheetId="27" hidden="1">#REF!</definedName>
    <definedName name="BEx7ETV6L1TM7JSXJIGK3FC6RVZW" localSheetId="0" hidden="1">#REF!</definedName>
    <definedName name="BEx7ETV6L1TM7JSXJIGK3FC6RVZW" localSheetId="1" hidden="1">#REF!</definedName>
    <definedName name="BEx7ETV6L1TM7JSXJIGK3FC6RVZW" hidden="1">#REF!</definedName>
    <definedName name="BEx7EYYLHMBYQTH6I377FCQS7CSX" localSheetId="32" hidden="1">#REF!</definedName>
    <definedName name="BEx7EYYLHMBYQTH6I377FCQS7CSX" localSheetId="33" hidden="1">#REF!</definedName>
    <definedName name="BEx7EYYLHMBYQTH6I377FCQS7CSX" localSheetId="23" hidden="1">#REF!</definedName>
    <definedName name="BEx7EYYLHMBYQTH6I377FCQS7CSX" localSheetId="17" hidden="1">#REF!</definedName>
    <definedName name="BEx7EYYLHMBYQTH6I377FCQS7CSX" localSheetId="18" hidden="1">#REF!</definedName>
    <definedName name="BEx7EYYLHMBYQTH6I377FCQS7CSX" localSheetId="11" hidden="1">#REF!</definedName>
    <definedName name="BEx7EYYLHMBYQTH6I377FCQS7CSX" localSheetId="25" hidden="1">#REF!</definedName>
    <definedName name="BEx7EYYLHMBYQTH6I377FCQS7CSX" localSheetId="26" hidden="1">#REF!</definedName>
    <definedName name="BEx7EYYLHMBYQTH6I377FCQS7CSX" localSheetId="27" hidden="1">#REF!</definedName>
    <definedName name="BEx7EYYLHMBYQTH6I377FCQS7CSX" localSheetId="0" hidden="1">#REF!</definedName>
    <definedName name="BEx7EYYLHMBYQTH6I377FCQS7CSX" localSheetId="1" hidden="1">#REF!</definedName>
    <definedName name="BEx7EYYLHMBYQTH6I377FCQS7CSX" hidden="1">#REF!</definedName>
    <definedName name="BEx7FCLG1RYI2SNOU1Y2GQZNZSWA" localSheetId="32" hidden="1">#REF!</definedName>
    <definedName name="BEx7FCLG1RYI2SNOU1Y2GQZNZSWA" localSheetId="33" hidden="1">#REF!</definedName>
    <definedName name="BEx7FCLG1RYI2SNOU1Y2GQZNZSWA" localSheetId="23" hidden="1">#REF!</definedName>
    <definedName name="BEx7FCLG1RYI2SNOU1Y2GQZNZSWA" localSheetId="17" hidden="1">#REF!</definedName>
    <definedName name="BEx7FCLG1RYI2SNOU1Y2GQZNZSWA" localSheetId="18" hidden="1">#REF!</definedName>
    <definedName name="BEx7FCLG1RYI2SNOU1Y2GQZNZSWA" localSheetId="11" hidden="1">#REF!</definedName>
    <definedName name="BEx7FCLG1RYI2SNOU1Y2GQZNZSWA" localSheetId="25" hidden="1">#REF!</definedName>
    <definedName name="BEx7FCLG1RYI2SNOU1Y2GQZNZSWA" localSheetId="26" hidden="1">#REF!</definedName>
    <definedName name="BEx7FCLG1RYI2SNOU1Y2GQZNZSWA" localSheetId="27" hidden="1">#REF!</definedName>
    <definedName name="BEx7FCLG1RYI2SNOU1Y2GQZNZSWA" localSheetId="0" hidden="1">#REF!</definedName>
    <definedName name="BEx7FCLG1RYI2SNOU1Y2GQZNZSWA" localSheetId="1" hidden="1">#REF!</definedName>
    <definedName name="BEx7FCLG1RYI2SNOU1Y2GQZNZSWA" hidden="1">#REF!</definedName>
    <definedName name="BEx7FN32ZGWOAA4TTH79KINTDWR9" localSheetId="32" hidden="1">#REF!</definedName>
    <definedName name="BEx7FN32ZGWOAA4TTH79KINTDWR9" localSheetId="33" hidden="1">#REF!</definedName>
    <definedName name="BEx7FN32ZGWOAA4TTH79KINTDWR9" localSheetId="23" hidden="1">#REF!</definedName>
    <definedName name="BEx7FN32ZGWOAA4TTH79KINTDWR9" localSheetId="17" hidden="1">#REF!</definedName>
    <definedName name="BEx7FN32ZGWOAA4TTH79KINTDWR9" localSheetId="18" hidden="1">#REF!</definedName>
    <definedName name="BEx7FN32ZGWOAA4TTH79KINTDWR9" localSheetId="11" hidden="1">#REF!</definedName>
    <definedName name="BEx7FN32ZGWOAA4TTH79KINTDWR9" localSheetId="25" hidden="1">#REF!</definedName>
    <definedName name="BEx7FN32ZGWOAA4TTH79KINTDWR9" localSheetId="26" hidden="1">#REF!</definedName>
    <definedName name="BEx7FN32ZGWOAA4TTH79KINTDWR9" localSheetId="27" hidden="1">#REF!</definedName>
    <definedName name="BEx7FN32ZGWOAA4TTH79KINTDWR9" localSheetId="0" hidden="1">#REF!</definedName>
    <definedName name="BEx7FN32ZGWOAA4TTH79KINTDWR9" localSheetId="1" hidden="1">#REF!</definedName>
    <definedName name="BEx7FN32ZGWOAA4TTH79KINTDWR9" hidden="1">#REF!</definedName>
    <definedName name="BEx7FV0WJHXL6X5JNQ2ZX45PX49P" localSheetId="32" hidden="1">#REF!</definedName>
    <definedName name="BEx7FV0WJHXL6X5JNQ2ZX45PX49P" localSheetId="33" hidden="1">#REF!</definedName>
    <definedName name="BEx7FV0WJHXL6X5JNQ2ZX45PX49P" localSheetId="23" hidden="1">#REF!</definedName>
    <definedName name="BEx7FV0WJHXL6X5JNQ2ZX45PX49P" localSheetId="17" hidden="1">#REF!</definedName>
    <definedName name="BEx7FV0WJHXL6X5JNQ2ZX45PX49P" localSheetId="18" hidden="1">#REF!</definedName>
    <definedName name="BEx7FV0WJHXL6X5JNQ2ZX45PX49P" localSheetId="11" hidden="1">#REF!</definedName>
    <definedName name="BEx7FV0WJHXL6X5JNQ2ZX45PX49P" localSheetId="25" hidden="1">#REF!</definedName>
    <definedName name="BEx7FV0WJHXL6X5JNQ2ZX45PX49P" localSheetId="26" hidden="1">#REF!</definedName>
    <definedName name="BEx7FV0WJHXL6X5JNQ2ZX45PX49P" localSheetId="27" hidden="1">#REF!</definedName>
    <definedName name="BEx7FV0WJHXL6X5JNQ2ZX45PX49P" localSheetId="0" hidden="1">#REF!</definedName>
    <definedName name="BEx7FV0WJHXL6X5JNQ2ZX45PX49P" localSheetId="1" hidden="1">#REF!</definedName>
    <definedName name="BEx7FV0WJHXL6X5JNQ2ZX45PX49P" hidden="1">#REF!</definedName>
    <definedName name="BEx7G82CKM3NIY1PHNFK28M09PCH" localSheetId="32" hidden="1">#REF!</definedName>
    <definedName name="BEx7G82CKM3NIY1PHNFK28M09PCH" localSheetId="33" hidden="1">#REF!</definedName>
    <definedName name="BEx7G82CKM3NIY1PHNFK28M09PCH" localSheetId="23" hidden="1">#REF!</definedName>
    <definedName name="BEx7G82CKM3NIY1PHNFK28M09PCH" localSheetId="17" hidden="1">#REF!</definedName>
    <definedName name="BEx7G82CKM3NIY1PHNFK28M09PCH" localSheetId="18" hidden="1">#REF!</definedName>
    <definedName name="BEx7G82CKM3NIY1PHNFK28M09PCH" localSheetId="11" hidden="1">#REF!</definedName>
    <definedName name="BEx7G82CKM3NIY1PHNFK28M09PCH" localSheetId="25" hidden="1">#REF!</definedName>
    <definedName name="BEx7G82CKM3NIY1PHNFK28M09PCH" localSheetId="26" hidden="1">#REF!</definedName>
    <definedName name="BEx7G82CKM3NIY1PHNFK28M09PCH" localSheetId="27" hidden="1">#REF!</definedName>
    <definedName name="BEx7G82CKM3NIY1PHNFK28M09PCH" localSheetId="0" hidden="1">#REF!</definedName>
    <definedName name="BEx7G82CKM3NIY1PHNFK28M09PCH" localSheetId="1" hidden="1">#REF!</definedName>
    <definedName name="BEx7G82CKM3NIY1PHNFK28M09PCH" hidden="1">#REF!</definedName>
    <definedName name="BEx7GR3ENYWRXXS5IT0UMEGOLGUH" localSheetId="32" hidden="1">#REF!</definedName>
    <definedName name="BEx7GR3ENYWRXXS5IT0UMEGOLGUH" localSheetId="33" hidden="1">#REF!</definedName>
    <definedName name="BEx7GR3ENYWRXXS5IT0UMEGOLGUH" localSheetId="23" hidden="1">#REF!</definedName>
    <definedName name="BEx7GR3ENYWRXXS5IT0UMEGOLGUH" localSheetId="17" hidden="1">#REF!</definedName>
    <definedName name="BEx7GR3ENYWRXXS5IT0UMEGOLGUH" localSheetId="18" hidden="1">#REF!</definedName>
    <definedName name="BEx7GR3ENYWRXXS5IT0UMEGOLGUH" localSheetId="11" hidden="1">#REF!</definedName>
    <definedName name="BEx7GR3ENYWRXXS5IT0UMEGOLGUH" localSheetId="25" hidden="1">#REF!</definedName>
    <definedName name="BEx7GR3ENYWRXXS5IT0UMEGOLGUH" localSheetId="26" hidden="1">#REF!</definedName>
    <definedName name="BEx7GR3ENYWRXXS5IT0UMEGOLGUH" localSheetId="27" hidden="1">#REF!</definedName>
    <definedName name="BEx7GR3ENYWRXXS5IT0UMEGOLGUH" localSheetId="0" hidden="1">#REF!</definedName>
    <definedName name="BEx7GR3ENYWRXXS5IT0UMEGOLGUH" localSheetId="1" hidden="1">#REF!</definedName>
    <definedName name="BEx7GR3ENYWRXXS5IT0UMEGOLGUH" hidden="1">#REF!</definedName>
    <definedName name="BEx7GSAL6P7TASL8MB63RFST1LJL" localSheetId="32" hidden="1">#REF!</definedName>
    <definedName name="BEx7GSAL6P7TASL8MB63RFST1LJL" localSheetId="33" hidden="1">#REF!</definedName>
    <definedName name="BEx7GSAL6P7TASL8MB63RFST1LJL" localSheetId="23" hidden="1">#REF!</definedName>
    <definedName name="BEx7GSAL6P7TASL8MB63RFST1LJL" localSheetId="17" hidden="1">#REF!</definedName>
    <definedName name="BEx7GSAL6P7TASL8MB63RFST1LJL" localSheetId="18" hidden="1">#REF!</definedName>
    <definedName name="BEx7GSAL6P7TASL8MB63RFST1LJL" localSheetId="11" hidden="1">#REF!</definedName>
    <definedName name="BEx7GSAL6P7TASL8MB63RFST1LJL" localSheetId="25" hidden="1">#REF!</definedName>
    <definedName name="BEx7GSAL6P7TASL8MB63RFST1LJL" localSheetId="26" hidden="1">#REF!</definedName>
    <definedName name="BEx7GSAL6P7TASL8MB63RFST1LJL" localSheetId="27" hidden="1">#REF!</definedName>
    <definedName name="BEx7GSAL6P7TASL8MB63RFST1LJL" localSheetId="0" hidden="1">#REF!</definedName>
    <definedName name="BEx7GSAL6P7TASL8MB63RFST1LJL" localSheetId="1" hidden="1">#REF!</definedName>
    <definedName name="BEx7GSAL6P7TASL8MB63RFST1LJL" hidden="1">#REF!</definedName>
    <definedName name="BEx7H0JD6I5I8WQLLWOYWY5YWPQE" localSheetId="32" hidden="1">#REF!</definedName>
    <definedName name="BEx7H0JD6I5I8WQLLWOYWY5YWPQE" localSheetId="33" hidden="1">#REF!</definedName>
    <definedName name="BEx7H0JD6I5I8WQLLWOYWY5YWPQE" localSheetId="23" hidden="1">#REF!</definedName>
    <definedName name="BEx7H0JD6I5I8WQLLWOYWY5YWPQE" localSheetId="17" hidden="1">#REF!</definedName>
    <definedName name="BEx7H0JD6I5I8WQLLWOYWY5YWPQE" localSheetId="18" hidden="1">#REF!</definedName>
    <definedName name="BEx7H0JD6I5I8WQLLWOYWY5YWPQE" localSheetId="11" hidden="1">#REF!</definedName>
    <definedName name="BEx7H0JD6I5I8WQLLWOYWY5YWPQE" localSheetId="25" hidden="1">#REF!</definedName>
    <definedName name="BEx7H0JD6I5I8WQLLWOYWY5YWPQE" localSheetId="26" hidden="1">#REF!</definedName>
    <definedName name="BEx7H0JD6I5I8WQLLWOYWY5YWPQE" localSheetId="27" hidden="1">#REF!</definedName>
    <definedName name="BEx7H0JD6I5I8WQLLWOYWY5YWPQE" localSheetId="0" hidden="1">#REF!</definedName>
    <definedName name="BEx7H0JD6I5I8WQLLWOYWY5YWPQE" localSheetId="1" hidden="1">#REF!</definedName>
    <definedName name="BEx7H0JD6I5I8WQLLWOYWY5YWPQE" hidden="1">#REF!</definedName>
    <definedName name="BEx7H14XCXH7WEXEY1HVO53A6AGH" localSheetId="32" hidden="1">#REF!</definedName>
    <definedName name="BEx7H14XCXH7WEXEY1HVO53A6AGH" localSheetId="33" hidden="1">#REF!</definedName>
    <definedName name="BEx7H14XCXH7WEXEY1HVO53A6AGH" localSheetId="23" hidden="1">#REF!</definedName>
    <definedName name="BEx7H14XCXH7WEXEY1HVO53A6AGH" localSheetId="17" hidden="1">#REF!</definedName>
    <definedName name="BEx7H14XCXH7WEXEY1HVO53A6AGH" localSheetId="18" hidden="1">#REF!</definedName>
    <definedName name="BEx7H14XCXH7WEXEY1HVO53A6AGH" localSheetId="11" hidden="1">#REF!</definedName>
    <definedName name="BEx7H14XCXH7WEXEY1HVO53A6AGH" localSheetId="25" hidden="1">#REF!</definedName>
    <definedName name="BEx7H14XCXH7WEXEY1HVO53A6AGH" localSheetId="26" hidden="1">#REF!</definedName>
    <definedName name="BEx7H14XCXH7WEXEY1HVO53A6AGH" localSheetId="27" hidden="1">#REF!</definedName>
    <definedName name="BEx7H14XCXH7WEXEY1HVO53A6AGH" localSheetId="0" hidden="1">#REF!</definedName>
    <definedName name="BEx7H14XCXH7WEXEY1HVO53A6AGH" localSheetId="1" hidden="1">#REF!</definedName>
    <definedName name="BEx7H14XCXH7WEXEY1HVO53A6AGH" hidden="1">#REF!</definedName>
    <definedName name="BEx7HGVBEF4LEIF6RC14N3PSU461" localSheetId="32" hidden="1">#REF!</definedName>
    <definedName name="BEx7HGVBEF4LEIF6RC14N3PSU461" localSheetId="33" hidden="1">#REF!</definedName>
    <definedName name="BEx7HGVBEF4LEIF6RC14N3PSU461" localSheetId="23" hidden="1">#REF!</definedName>
    <definedName name="BEx7HGVBEF4LEIF6RC14N3PSU461" localSheetId="17" hidden="1">#REF!</definedName>
    <definedName name="BEx7HGVBEF4LEIF6RC14N3PSU461" localSheetId="18" hidden="1">#REF!</definedName>
    <definedName name="BEx7HGVBEF4LEIF6RC14N3PSU461" localSheetId="11" hidden="1">#REF!</definedName>
    <definedName name="BEx7HGVBEF4LEIF6RC14N3PSU461" localSheetId="25" hidden="1">#REF!</definedName>
    <definedName name="BEx7HGVBEF4LEIF6RC14N3PSU461" localSheetId="26" hidden="1">#REF!</definedName>
    <definedName name="BEx7HGVBEF4LEIF6RC14N3PSU461" localSheetId="27" hidden="1">#REF!</definedName>
    <definedName name="BEx7HGVBEF4LEIF6RC14N3PSU461" localSheetId="0" hidden="1">#REF!</definedName>
    <definedName name="BEx7HGVBEF4LEIF6RC14N3PSU461" localSheetId="1" hidden="1">#REF!</definedName>
    <definedName name="BEx7HGVBEF4LEIF6RC14N3PSU461" hidden="1">#REF!</definedName>
    <definedName name="BEx7HQ5T9FZ42QWS09UO4DT42Y0R" localSheetId="32" hidden="1">#REF!</definedName>
    <definedName name="BEx7HQ5T9FZ42QWS09UO4DT42Y0R" localSheetId="33" hidden="1">#REF!</definedName>
    <definedName name="BEx7HQ5T9FZ42QWS09UO4DT42Y0R" localSheetId="23" hidden="1">#REF!</definedName>
    <definedName name="BEx7HQ5T9FZ42QWS09UO4DT42Y0R" localSheetId="17" hidden="1">#REF!</definedName>
    <definedName name="BEx7HQ5T9FZ42QWS09UO4DT42Y0R" localSheetId="18" hidden="1">#REF!</definedName>
    <definedName name="BEx7HQ5T9FZ42QWS09UO4DT42Y0R" localSheetId="11" hidden="1">#REF!</definedName>
    <definedName name="BEx7HQ5T9FZ42QWS09UO4DT42Y0R" localSheetId="25" hidden="1">#REF!</definedName>
    <definedName name="BEx7HQ5T9FZ42QWS09UO4DT42Y0R" localSheetId="26" hidden="1">#REF!</definedName>
    <definedName name="BEx7HQ5T9FZ42QWS09UO4DT42Y0R" localSheetId="27" hidden="1">#REF!</definedName>
    <definedName name="BEx7HQ5T9FZ42QWS09UO4DT42Y0R" localSheetId="0" hidden="1">#REF!</definedName>
    <definedName name="BEx7HQ5T9FZ42QWS09UO4DT42Y0R" localSheetId="1" hidden="1">#REF!</definedName>
    <definedName name="BEx7HQ5T9FZ42QWS09UO4DT42Y0R" hidden="1">#REF!</definedName>
    <definedName name="BEx7HRCZE3CVGON1HV07MT5MNDZ3" localSheetId="32" hidden="1">#REF!</definedName>
    <definedName name="BEx7HRCZE3CVGON1HV07MT5MNDZ3" localSheetId="33" hidden="1">#REF!</definedName>
    <definedName name="BEx7HRCZE3CVGON1HV07MT5MNDZ3" localSheetId="23" hidden="1">#REF!</definedName>
    <definedName name="BEx7HRCZE3CVGON1HV07MT5MNDZ3" localSheetId="17" hidden="1">#REF!</definedName>
    <definedName name="BEx7HRCZE3CVGON1HV07MT5MNDZ3" localSheetId="18" hidden="1">#REF!</definedName>
    <definedName name="BEx7HRCZE3CVGON1HV07MT5MNDZ3" localSheetId="11" hidden="1">#REF!</definedName>
    <definedName name="BEx7HRCZE3CVGON1HV07MT5MNDZ3" localSheetId="25" hidden="1">#REF!</definedName>
    <definedName name="BEx7HRCZE3CVGON1HV07MT5MNDZ3" localSheetId="26" hidden="1">#REF!</definedName>
    <definedName name="BEx7HRCZE3CVGON1HV07MT5MNDZ3" localSheetId="27" hidden="1">#REF!</definedName>
    <definedName name="BEx7HRCZE3CVGON1HV07MT5MNDZ3" localSheetId="0" hidden="1">#REF!</definedName>
    <definedName name="BEx7HRCZE3CVGON1HV07MT5MNDZ3" localSheetId="1" hidden="1">#REF!</definedName>
    <definedName name="BEx7HRCZE3CVGON1HV07MT5MNDZ3" hidden="1">#REF!</definedName>
    <definedName name="BEx7HWGE2CANG5M17X4C8YNC3N8F" localSheetId="32" hidden="1">#REF!</definedName>
    <definedName name="BEx7HWGE2CANG5M17X4C8YNC3N8F" localSheetId="33" hidden="1">#REF!</definedName>
    <definedName name="BEx7HWGE2CANG5M17X4C8YNC3N8F" localSheetId="23" hidden="1">#REF!</definedName>
    <definedName name="BEx7HWGE2CANG5M17X4C8YNC3N8F" localSheetId="17" hidden="1">#REF!</definedName>
    <definedName name="BEx7HWGE2CANG5M17X4C8YNC3N8F" localSheetId="18" hidden="1">#REF!</definedName>
    <definedName name="BEx7HWGE2CANG5M17X4C8YNC3N8F" localSheetId="11" hidden="1">#REF!</definedName>
    <definedName name="BEx7HWGE2CANG5M17X4C8YNC3N8F" localSheetId="25" hidden="1">#REF!</definedName>
    <definedName name="BEx7HWGE2CANG5M17X4C8YNC3N8F" localSheetId="26" hidden="1">#REF!</definedName>
    <definedName name="BEx7HWGE2CANG5M17X4C8YNC3N8F" localSheetId="27" hidden="1">#REF!</definedName>
    <definedName name="BEx7HWGE2CANG5M17X4C8YNC3N8F" localSheetId="0" hidden="1">#REF!</definedName>
    <definedName name="BEx7HWGE2CANG5M17X4C8YNC3N8F" localSheetId="1" hidden="1">#REF!</definedName>
    <definedName name="BEx7HWGE2CANG5M17X4C8YNC3N8F" hidden="1">#REF!</definedName>
    <definedName name="BEx7IB54GU5UCTJS549UBDW43EJL" localSheetId="32" hidden="1">#REF!</definedName>
    <definedName name="BEx7IB54GU5UCTJS549UBDW43EJL" localSheetId="33" hidden="1">#REF!</definedName>
    <definedName name="BEx7IB54GU5UCTJS549UBDW43EJL" localSheetId="23" hidden="1">#REF!</definedName>
    <definedName name="BEx7IB54GU5UCTJS549UBDW43EJL" localSheetId="17" hidden="1">#REF!</definedName>
    <definedName name="BEx7IB54GU5UCTJS549UBDW43EJL" localSheetId="18" hidden="1">#REF!</definedName>
    <definedName name="BEx7IB54GU5UCTJS549UBDW43EJL" localSheetId="11" hidden="1">#REF!</definedName>
    <definedName name="BEx7IB54GU5UCTJS549UBDW43EJL" localSheetId="25" hidden="1">#REF!</definedName>
    <definedName name="BEx7IB54GU5UCTJS549UBDW43EJL" localSheetId="26" hidden="1">#REF!</definedName>
    <definedName name="BEx7IB54GU5UCTJS549UBDW43EJL" localSheetId="27" hidden="1">#REF!</definedName>
    <definedName name="BEx7IB54GU5UCTJS549UBDW43EJL" localSheetId="0" hidden="1">#REF!</definedName>
    <definedName name="BEx7IB54GU5UCTJS549UBDW43EJL" localSheetId="1" hidden="1">#REF!</definedName>
    <definedName name="BEx7IB54GU5UCTJS549UBDW43EJL" hidden="1">#REF!</definedName>
    <definedName name="BEx7IBVYN47SFZIA0K4MDKQZNN9V" localSheetId="32" hidden="1">#REF!</definedName>
    <definedName name="BEx7IBVYN47SFZIA0K4MDKQZNN9V" localSheetId="33" hidden="1">#REF!</definedName>
    <definedName name="BEx7IBVYN47SFZIA0K4MDKQZNN9V" localSheetId="23" hidden="1">#REF!</definedName>
    <definedName name="BEx7IBVYN47SFZIA0K4MDKQZNN9V" localSheetId="17" hidden="1">#REF!</definedName>
    <definedName name="BEx7IBVYN47SFZIA0K4MDKQZNN9V" localSheetId="18" hidden="1">#REF!</definedName>
    <definedName name="BEx7IBVYN47SFZIA0K4MDKQZNN9V" localSheetId="11" hidden="1">#REF!</definedName>
    <definedName name="BEx7IBVYN47SFZIA0K4MDKQZNN9V" localSheetId="25" hidden="1">#REF!</definedName>
    <definedName name="BEx7IBVYN47SFZIA0K4MDKQZNN9V" localSheetId="26" hidden="1">#REF!</definedName>
    <definedName name="BEx7IBVYN47SFZIA0K4MDKQZNN9V" localSheetId="27" hidden="1">#REF!</definedName>
    <definedName name="BEx7IBVYN47SFZIA0K4MDKQZNN9V" localSheetId="0" hidden="1">#REF!</definedName>
    <definedName name="BEx7IBVYN47SFZIA0K4MDKQZNN9V" localSheetId="1" hidden="1">#REF!</definedName>
    <definedName name="BEx7IBVYN47SFZIA0K4MDKQZNN9V" hidden="1">#REF!</definedName>
    <definedName name="BEx7IGOMJB39HUONENRXTK1MFHGE" localSheetId="32" hidden="1">#REF!</definedName>
    <definedName name="BEx7IGOMJB39HUONENRXTK1MFHGE" localSheetId="33" hidden="1">#REF!</definedName>
    <definedName name="BEx7IGOMJB39HUONENRXTK1MFHGE" localSheetId="23" hidden="1">#REF!</definedName>
    <definedName name="BEx7IGOMJB39HUONENRXTK1MFHGE" localSheetId="17" hidden="1">#REF!</definedName>
    <definedName name="BEx7IGOMJB39HUONENRXTK1MFHGE" localSheetId="18" hidden="1">#REF!</definedName>
    <definedName name="BEx7IGOMJB39HUONENRXTK1MFHGE" localSheetId="11" hidden="1">#REF!</definedName>
    <definedName name="BEx7IGOMJB39HUONENRXTK1MFHGE" localSheetId="25" hidden="1">#REF!</definedName>
    <definedName name="BEx7IGOMJB39HUONENRXTK1MFHGE" localSheetId="26" hidden="1">#REF!</definedName>
    <definedName name="BEx7IGOMJB39HUONENRXTK1MFHGE" localSheetId="27" hidden="1">#REF!</definedName>
    <definedName name="BEx7IGOMJB39HUONENRXTK1MFHGE" localSheetId="0" hidden="1">#REF!</definedName>
    <definedName name="BEx7IGOMJB39HUONENRXTK1MFHGE" localSheetId="1" hidden="1">#REF!</definedName>
    <definedName name="BEx7IGOMJB39HUONENRXTK1MFHGE" hidden="1">#REF!</definedName>
    <definedName name="BEx7ISO6LTCYYDK0J6IN4PG2P6SW" localSheetId="32" hidden="1">#REF!</definedName>
    <definedName name="BEx7ISO6LTCYYDK0J6IN4PG2P6SW" localSheetId="33" hidden="1">#REF!</definedName>
    <definedName name="BEx7ISO6LTCYYDK0J6IN4PG2P6SW" localSheetId="23" hidden="1">#REF!</definedName>
    <definedName name="BEx7ISO6LTCYYDK0J6IN4PG2P6SW" localSheetId="17" hidden="1">#REF!</definedName>
    <definedName name="BEx7ISO6LTCYYDK0J6IN4PG2P6SW" localSheetId="18" hidden="1">#REF!</definedName>
    <definedName name="BEx7ISO6LTCYYDK0J6IN4PG2P6SW" localSheetId="11" hidden="1">#REF!</definedName>
    <definedName name="BEx7ISO6LTCYYDK0J6IN4PG2P6SW" localSheetId="25" hidden="1">#REF!</definedName>
    <definedName name="BEx7ISO6LTCYYDK0J6IN4PG2P6SW" localSheetId="26" hidden="1">#REF!</definedName>
    <definedName name="BEx7ISO6LTCYYDK0J6IN4PG2P6SW" localSheetId="27" hidden="1">#REF!</definedName>
    <definedName name="BEx7ISO6LTCYYDK0J6IN4PG2P6SW" localSheetId="0" hidden="1">#REF!</definedName>
    <definedName name="BEx7ISO6LTCYYDK0J6IN4PG2P6SW" localSheetId="1" hidden="1">#REF!</definedName>
    <definedName name="BEx7ISO6LTCYYDK0J6IN4PG2P6SW" hidden="1">#REF!</definedName>
    <definedName name="BEx7IV2IJ5WT7UC0UG7WP0WF2JZI" localSheetId="32" hidden="1">#REF!</definedName>
    <definedName name="BEx7IV2IJ5WT7UC0UG7WP0WF2JZI" localSheetId="33" hidden="1">#REF!</definedName>
    <definedName name="BEx7IV2IJ5WT7UC0UG7WP0WF2JZI" localSheetId="23" hidden="1">#REF!</definedName>
    <definedName name="BEx7IV2IJ5WT7UC0UG7WP0WF2JZI" localSheetId="17" hidden="1">#REF!</definedName>
    <definedName name="BEx7IV2IJ5WT7UC0UG7WP0WF2JZI" localSheetId="18" hidden="1">#REF!</definedName>
    <definedName name="BEx7IV2IJ5WT7UC0UG7WP0WF2JZI" localSheetId="11" hidden="1">#REF!</definedName>
    <definedName name="BEx7IV2IJ5WT7UC0UG7WP0WF2JZI" localSheetId="25" hidden="1">#REF!</definedName>
    <definedName name="BEx7IV2IJ5WT7UC0UG7WP0WF2JZI" localSheetId="26" hidden="1">#REF!</definedName>
    <definedName name="BEx7IV2IJ5WT7UC0UG7WP0WF2JZI" localSheetId="27" hidden="1">#REF!</definedName>
    <definedName name="BEx7IV2IJ5WT7UC0UG7WP0WF2JZI" localSheetId="0" hidden="1">#REF!</definedName>
    <definedName name="BEx7IV2IJ5WT7UC0UG7WP0WF2JZI" localSheetId="1" hidden="1">#REF!</definedName>
    <definedName name="BEx7IV2IJ5WT7UC0UG7WP0WF2JZI" hidden="1">#REF!</definedName>
    <definedName name="BEx7IXGU74GE5E4S6W4Z13AR092Y" localSheetId="32" hidden="1">#REF!</definedName>
    <definedName name="BEx7IXGU74GE5E4S6W4Z13AR092Y" localSheetId="33" hidden="1">#REF!</definedName>
    <definedName name="BEx7IXGU74GE5E4S6W4Z13AR092Y" localSheetId="23" hidden="1">#REF!</definedName>
    <definedName name="BEx7IXGU74GE5E4S6W4Z13AR092Y" localSheetId="17" hidden="1">#REF!</definedName>
    <definedName name="BEx7IXGU74GE5E4S6W4Z13AR092Y" localSheetId="18" hidden="1">#REF!</definedName>
    <definedName name="BEx7IXGU74GE5E4S6W4Z13AR092Y" localSheetId="11" hidden="1">#REF!</definedName>
    <definedName name="BEx7IXGU74GE5E4S6W4Z13AR092Y" localSheetId="25" hidden="1">#REF!</definedName>
    <definedName name="BEx7IXGU74GE5E4S6W4Z13AR092Y" localSheetId="26" hidden="1">#REF!</definedName>
    <definedName name="BEx7IXGU74GE5E4S6W4Z13AR092Y" localSheetId="27" hidden="1">#REF!</definedName>
    <definedName name="BEx7IXGU74GE5E4S6W4Z13AR092Y" localSheetId="0" hidden="1">#REF!</definedName>
    <definedName name="BEx7IXGU74GE5E4S6W4Z13AR092Y" localSheetId="1" hidden="1">#REF!</definedName>
    <definedName name="BEx7IXGU74GE5E4S6W4Z13AR092Y" hidden="1">#REF!</definedName>
    <definedName name="BEx7J4YL8Q3BI1MLH16YYQ18IJRD" localSheetId="32" hidden="1">#REF!</definedName>
    <definedName name="BEx7J4YL8Q3BI1MLH16YYQ18IJRD" localSheetId="33" hidden="1">#REF!</definedName>
    <definedName name="BEx7J4YL8Q3BI1MLH16YYQ18IJRD" localSheetId="23" hidden="1">#REF!</definedName>
    <definedName name="BEx7J4YL8Q3BI1MLH16YYQ18IJRD" localSheetId="17" hidden="1">#REF!</definedName>
    <definedName name="BEx7J4YL8Q3BI1MLH16YYQ18IJRD" localSheetId="18" hidden="1">#REF!</definedName>
    <definedName name="BEx7J4YL8Q3BI1MLH16YYQ18IJRD" localSheetId="11" hidden="1">#REF!</definedName>
    <definedName name="BEx7J4YL8Q3BI1MLH16YYQ18IJRD" localSheetId="25" hidden="1">#REF!</definedName>
    <definedName name="BEx7J4YL8Q3BI1MLH16YYQ18IJRD" localSheetId="26" hidden="1">#REF!</definedName>
    <definedName name="BEx7J4YL8Q3BI1MLH16YYQ18IJRD" localSheetId="27" hidden="1">#REF!</definedName>
    <definedName name="BEx7J4YL8Q3BI1MLH16YYQ18IJRD" localSheetId="0" hidden="1">#REF!</definedName>
    <definedName name="BEx7J4YL8Q3BI1MLH16YYQ18IJRD" localSheetId="1" hidden="1">#REF!</definedName>
    <definedName name="BEx7J4YL8Q3BI1MLH16YYQ18IJRD" hidden="1">#REF!</definedName>
    <definedName name="BEx7J5K5QVUOXI6A663KUWL6PO3O" localSheetId="32" hidden="1">#REF!</definedName>
    <definedName name="BEx7J5K5QVUOXI6A663KUWL6PO3O" localSheetId="33" hidden="1">#REF!</definedName>
    <definedName name="BEx7J5K5QVUOXI6A663KUWL6PO3O" localSheetId="23" hidden="1">#REF!</definedName>
    <definedName name="BEx7J5K5QVUOXI6A663KUWL6PO3O" localSheetId="17" hidden="1">#REF!</definedName>
    <definedName name="BEx7J5K5QVUOXI6A663KUWL6PO3O" localSheetId="18" hidden="1">#REF!</definedName>
    <definedName name="BEx7J5K5QVUOXI6A663KUWL6PO3O" localSheetId="11" hidden="1">#REF!</definedName>
    <definedName name="BEx7J5K5QVUOXI6A663KUWL6PO3O" localSheetId="25" hidden="1">#REF!</definedName>
    <definedName name="BEx7J5K5QVUOXI6A663KUWL6PO3O" localSheetId="26" hidden="1">#REF!</definedName>
    <definedName name="BEx7J5K5QVUOXI6A663KUWL6PO3O" localSheetId="27" hidden="1">#REF!</definedName>
    <definedName name="BEx7J5K5QVUOXI6A663KUWL6PO3O" localSheetId="0" hidden="1">#REF!</definedName>
    <definedName name="BEx7J5K5QVUOXI6A663KUWL6PO3O" localSheetId="1" hidden="1">#REF!</definedName>
    <definedName name="BEx7J5K5QVUOXI6A663KUWL6PO3O" hidden="1">#REF!</definedName>
    <definedName name="BEx7JH3HGBPI07OHZ5LFYK0UFZQR" localSheetId="32" hidden="1">#REF!</definedName>
    <definedName name="BEx7JH3HGBPI07OHZ5LFYK0UFZQR" localSheetId="33" hidden="1">#REF!</definedName>
    <definedName name="BEx7JH3HGBPI07OHZ5LFYK0UFZQR" localSheetId="23" hidden="1">#REF!</definedName>
    <definedName name="BEx7JH3HGBPI07OHZ5LFYK0UFZQR" localSheetId="17" hidden="1">#REF!</definedName>
    <definedName name="BEx7JH3HGBPI07OHZ5LFYK0UFZQR" localSheetId="18" hidden="1">#REF!</definedName>
    <definedName name="BEx7JH3HGBPI07OHZ5LFYK0UFZQR" localSheetId="11" hidden="1">#REF!</definedName>
    <definedName name="BEx7JH3HGBPI07OHZ5LFYK0UFZQR" localSheetId="25" hidden="1">#REF!</definedName>
    <definedName name="BEx7JH3HGBPI07OHZ5LFYK0UFZQR" localSheetId="26" hidden="1">#REF!</definedName>
    <definedName name="BEx7JH3HGBPI07OHZ5LFYK0UFZQR" localSheetId="27" hidden="1">#REF!</definedName>
    <definedName name="BEx7JH3HGBPI07OHZ5LFYK0UFZQR" localSheetId="0" hidden="1">#REF!</definedName>
    <definedName name="BEx7JH3HGBPI07OHZ5LFYK0UFZQR" localSheetId="1" hidden="1">#REF!</definedName>
    <definedName name="BEx7JH3HGBPI07OHZ5LFYK0UFZQR" hidden="1">#REF!</definedName>
    <definedName name="BEx7JRL3MHRMVLQF3EN15MXRPN68" localSheetId="32" hidden="1">#REF!</definedName>
    <definedName name="BEx7JRL3MHRMVLQF3EN15MXRPN68" localSheetId="33" hidden="1">#REF!</definedName>
    <definedName name="BEx7JRL3MHRMVLQF3EN15MXRPN68" localSheetId="23" hidden="1">#REF!</definedName>
    <definedName name="BEx7JRL3MHRMVLQF3EN15MXRPN68" localSheetId="17" hidden="1">#REF!</definedName>
    <definedName name="BEx7JRL3MHRMVLQF3EN15MXRPN68" localSheetId="18" hidden="1">#REF!</definedName>
    <definedName name="BEx7JRL3MHRMVLQF3EN15MXRPN68" localSheetId="11" hidden="1">#REF!</definedName>
    <definedName name="BEx7JRL3MHRMVLQF3EN15MXRPN68" localSheetId="25" hidden="1">#REF!</definedName>
    <definedName name="BEx7JRL3MHRMVLQF3EN15MXRPN68" localSheetId="26" hidden="1">#REF!</definedName>
    <definedName name="BEx7JRL3MHRMVLQF3EN15MXRPN68" localSheetId="27" hidden="1">#REF!</definedName>
    <definedName name="BEx7JRL3MHRMVLQF3EN15MXRPN68" localSheetId="0" hidden="1">#REF!</definedName>
    <definedName name="BEx7JRL3MHRMVLQF3EN15MXRPN68" localSheetId="1" hidden="1">#REF!</definedName>
    <definedName name="BEx7JRL3MHRMVLQF3EN15MXRPN68" hidden="1">#REF!</definedName>
    <definedName name="BEx7JV194190CNM6WWGQ3UBJ3CHH" localSheetId="32" hidden="1">#REF!</definedName>
    <definedName name="BEx7JV194190CNM6WWGQ3UBJ3CHH" localSheetId="33" hidden="1">#REF!</definedName>
    <definedName name="BEx7JV194190CNM6WWGQ3UBJ3CHH" localSheetId="23" hidden="1">#REF!</definedName>
    <definedName name="BEx7JV194190CNM6WWGQ3UBJ3CHH" localSheetId="17" hidden="1">#REF!</definedName>
    <definedName name="BEx7JV194190CNM6WWGQ3UBJ3CHH" localSheetId="18" hidden="1">#REF!</definedName>
    <definedName name="BEx7JV194190CNM6WWGQ3UBJ3CHH" localSheetId="11" hidden="1">#REF!</definedName>
    <definedName name="BEx7JV194190CNM6WWGQ3UBJ3CHH" localSheetId="25" hidden="1">#REF!</definedName>
    <definedName name="BEx7JV194190CNM6WWGQ3UBJ3CHH" localSheetId="26" hidden="1">#REF!</definedName>
    <definedName name="BEx7JV194190CNM6WWGQ3UBJ3CHH" localSheetId="27" hidden="1">#REF!</definedName>
    <definedName name="BEx7JV194190CNM6WWGQ3UBJ3CHH" localSheetId="0" hidden="1">#REF!</definedName>
    <definedName name="BEx7JV194190CNM6WWGQ3UBJ3CHH" localSheetId="1" hidden="1">#REF!</definedName>
    <definedName name="BEx7JV194190CNM6WWGQ3UBJ3CHH" hidden="1">#REF!</definedName>
    <definedName name="BEx7JZJ4AE8AGMWPK3XPBTBUBZ48" localSheetId="32" hidden="1">#REF!</definedName>
    <definedName name="BEx7JZJ4AE8AGMWPK3XPBTBUBZ48" localSheetId="33" hidden="1">#REF!</definedName>
    <definedName name="BEx7JZJ4AE8AGMWPK3XPBTBUBZ48" localSheetId="23" hidden="1">#REF!</definedName>
    <definedName name="BEx7JZJ4AE8AGMWPK3XPBTBUBZ48" localSheetId="17" hidden="1">#REF!</definedName>
    <definedName name="BEx7JZJ4AE8AGMWPK3XPBTBUBZ48" localSheetId="18" hidden="1">#REF!</definedName>
    <definedName name="BEx7JZJ4AE8AGMWPK3XPBTBUBZ48" localSheetId="11" hidden="1">#REF!</definedName>
    <definedName name="BEx7JZJ4AE8AGMWPK3XPBTBUBZ48" localSheetId="25" hidden="1">#REF!</definedName>
    <definedName name="BEx7JZJ4AE8AGMWPK3XPBTBUBZ48" localSheetId="26" hidden="1">#REF!</definedName>
    <definedName name="BEx7JZJ4AE8AGMWPK3XPBTBUBZ48" localSheetId="27" hidden="1">#REF!</definedName>
    <definedName name="BEx7JZJ4AE8AGMWPK3XPBTBUBZ48" localSheetId="0" hidden="1">#REF!</definedName>
    <definedName name="BEx7JZJ4AE8AGMWPK3XPBTBUBZ48" localSheetId="1" hidden="1">#REF!</definedName>
    <definedName name="BEx7JZJ4AE8AGMWPK3XPBTBUBZ48" hidden="1">#REF!</definedName>
    <definedName name="BEx7K7GZ607XQOGB81A1HINBTGOZ" localSheetId="32" hidden="1">#REF!</definedName>
    <definedName name="BEx7K7GZ607XQOGB81A1HINBTGOZ" localSheetId="33" hidden="1">#REF!</definedName>
    <definedName name="BEx7K7GZ607XQOGB81A1HINBTGOZ" localSheetId="23" hidden="1">#REF!</definedName>
    <definedName name="BEx7K7GZ607XQOGB81A1HINBTGOZ" localSheetId="17" hidden="1">#REF!</definedName>
    <definedName name="BEx7K7GZ607XQOGB81A1HINBTGOZ" localSheetId="18" hidden="1">#REF!</definedName>
    <definedName name="BEx7K7GZ607XQOGB81A1HINBTGOZ" localSheetId="11" hidden="1">#REF!</definedName>
    <definedName name="BEx7K7GZ607XQOGB81A1HINBTGOZ" localSheetId="25" hidden="1">#REF!</definedName>
    <definedName name="BEx7K7GZ607XQOGB81A1HINBTGOZ" localSheetId="26" hidden="1">#REF!</definedName>
    <definedName name="BEx7K7GZ607XQOGB81A1HINBTGOZ" localSheetId="27" hidden="1">#REF!</definedName>
    <definedName name="BEx7K7GZ607XQOGB81A1HINBTGOZ" localSheetId="0" hidden="1">#REF!</definedName>
    <definedName name="BEx7K7GZ607XQOGB81A1HINBTGOZ" localSheetId="1" hidden="1">#REF!</definedName>
    <definedName name="BEx7K7GZ607XQOGB81A1HINBTGOZ" hidden="1">#REF!</definedName>
    <definedName name="BEx7KEYPBDXSNROH8M6CDCBN6B50" localSheetId="32" hidden="1">#REF!</definedName>
    <definedName name="BEx7KEYPBDXSNROH8M6CDCBN6B50" localSheetId="33" hidden="1">#REF!</definedName>
    <definedName name="BEx7KEYPBDXSNROH8M6CDCBN6B50" localSheetId="23" hidden="1">#REF!</definedName>
    <definedName name="BEx7KEYPBDXSNROH8M6CDCBN6B50" localSheetId="17" hidden="1">#REF!</definedName>
    <definedName name="BEx7KEYPBDXSNROH8M6CDCBN6B50" localSheetId="18" hidden="1">#REF!</definedName>
    <definedName name="BEx7KEYPBDXSNROH8M6CDCBN6B50" localSheetId="11" hidden="1">#REF!</definedName>
    <definedName name="BEx7KEYPBDXSNROH8M6CDCBN6B50" localSheetId="25" hidden="1">#REF!</definedName>
    <definedName name="BEx7KEYPBDXSNROH8M6CDCBN6B50" localSheetId="26" hidden="1">#REF!</definedName>
    <definedName name="BEx7KEYPBDXSNROH8M6CDCBN6B50" localSheetId="27" hidden="1">#REF!</definedName>
    <definedName name="BEx7KEYPBDXSNROH8M6CDCBN6B50" localSheetId="0" hidden="1">#REF!</definedName>
    <definedName name="BEx7KEYPBDXSNROH8M6CDCBN6B50" localSheetId="1" hidden="1">#REF!</definedName>
    <definedName name="BEx7KEYPBDXSNROH8M6CDCBN6B50" hidden="1">#REF!</definedName>
    <definedName name="BEx7KH7PZ0A6FSWA4LAN2CMZ0WSF" localSheetId="32" hidden="1">#REF!</definedName>
    <definedName name="BEx7KH7PZ0A6FSWA4LAN2CMZ0WSF" localSheetId="33" hidden="1">#REF!</definedName>
    <definedName name="BEx7KH7PZ0A6FSWA4LAN2CMZ0WSF" localSheetId="23" hidden="1">#REF!</definedName>
    <definedName name="BEx7KH7PZ0A6FSWA4LAN2CMZ0WSF" localSheetId="17" hidden="1">#REF!</definedName>
    <definedName name="BEx7KH7PZ0A6FSWA4LAN2CMZ0WSF" localSheetId="18" hidden="1">#REF!</definedName>
    <definedName name="BEx7KH7PZ0A6FSWA4LAN2CMZ0WSF" localSheetId="11" hidden="1">#REF!</definedName>
    <definedName name="BEx7KH7PZ0A6FSWA4LAN2CMZ0WSF" localSheetId="25" hidden="1">#REF!</definedName>
    <definedName name="BEx7KH7PZ0A6FSWA4LAN2CMZ0WSF" localSheetId="26" hidden="1">#REF!</definedName>
    <definedName name="BEx7KH7PZ0A6FSWA4LAN2CMZ0WSF" localSheetId="27" hidden="1">#REF!</definedName>
    <definedName name="BEx7KH7PZ0A6FSWA4LAN2CMZ0WSF" localSheetId="0" hidden="1">#REF!</definedName>
    <definedName name="BEx7KH7PZ0A6FSWA4LAN2CMZ0WSF" localSheetId="1" hidden="1">#REF!</definedName>
    <definedName name="BEx7KH7PZ0A6FSWA4LAN2CMZ0WSF" hidden="1">#REF!</definedName>
    <definedName name="BEx7KNCTL6VMNQP4MFMHOMV1WI1Y" localSheetId="32" hidden="1">#REF!</definedName>
    <definedName name="BEx7KNCTL6VMNQP4MFMHOMV1WI1Y" localSheetId="33" hidden="1">#REF!</definedName>
    <definedName name="BEx7KNCTL6VMNQP4MFMHOMV1WI1Y" localSheetId="23" hidden="1">#REF!</definedName>
    <definedName name="BEx7KNCTL6VMNQP4MFMHOMV1WI1Y" localSheetId="17" hidden="1">#REF!</definedName>
    <definedName name="BEx7KNCTL6VMNQP4MFMHOMV1WI1Y" localSheetId="18" hidden="1">#REF!</definedName>
    <definedName name="BEx7KNCTL6VMNQP4MFMHOMV1WI1Y" localSheetId="11" hidden="1">#REF!</definedName>
    <definedName name="BEx7KNCTL6VMNQP4MFMHOMV1WI1Y" localSheetId="25" hidden="1">#REF!</definedName>
    <definedName name="BEx7KNCTL6VMNQP4MFMHOMV1WI1Y" localSheetId="26" hidden="1">#REF!</definedName>
    <definedName name="BEx7KNCTL6VMNQP4MFMHOMV1WI1Y" localSheetId="27" hidden="1">#REF!</definedName>
    <definedName name="BEx7KNCTL6VMNQP4MFMHOMV1WI1Y" localSheetId="0" hidden="1">#REF!</definedName>
    <definedName name="BEx7KNCTL6VMNQP4MFMHOMV1WI1Y" localSheetId="1" hidden="1">#REF!</definedName>
    <definedName name="BEx7KNCTL6VMNQP4MFMHOMV1WI1Y" hidden="1">#REF!</definedName>
    <definedName name="BEx7KSAS8BZT6H8OQCZ5DNSTMO07" localSheetId="32" hidden="1">#REF!</definedName>
    <definedName name="BEx7KSAS8BZT6H8OQCZ5DNSTMO07" localSheetId="33" hidden="1">#REF!</definedName>
    <definedName name="BEx7KSAS8BZT6H8OQCZ5DNSTMO07" localSheetId="23" hidden="1">#REF!</definedName>
    <definedName name="BEx7KSAS8BZT6H8OQCZ5DNSTMO07" localSheetId="17" hidden="1">#REF!</definedName>
    <definedName name="BEx7KSAS8BZT6H8OQCZ5DNSTMO07" localSheetId="18" hidden="1">#REF!</definedName>
    <definedName name="BEx7KSAS8BZT6H8OQCZ5DNSTMO07" localSheetId="11" hidden="1">#REF!</definedName>
    <definedName name="BEx7KSAS8BZT6H8OQCZ5DNSTMO07" localSheetId="25" hidden="1">#REF!</definedName>
    <definedName name="BEx7KSAS8BZT6H8OQCZ5DNSTMO07" localSheetId="26" hidden="1">#REF!</definedName>
    <definedName name="BEx7KSAS8BZT6H8OQCZ5DNSTMO07" localSheetId="27" hidden="1">#REF!</definedName>
    <definedName name="BEx7KSAS8BZT6H8OQCZ5DNSTMO07" localSheetId="0" hidden="1">#REF!</definedName>
    <definedName name="BEx7KSAS8BZT6H8OQCZ5DNSTMO07" localSheetId="1" hidden="1">#REF!</definedName>
    <definedName name="BEx7KSAS8BZT6H8OQCZ5DNSTMO07" hidden="1">#REF!</definedName>
    <definedName name="BEx7KWHTBD21COXVI4HNEQH0Z3L8" localSheetId="32" hidden="1">#REF!</definedName>
    <definedName name="BEx7KWHTBD21COXVI4HNEQH0Z3L8" localSheetId="33" hidden="1">#REF!</definedName>
    <definedName name="BEx7KWHTBD21COXVI4HNEQH0Z3L8" localSheetId="23" hidden="1">#REF!</definedName>
    <definedName name="BEx7KWHTBD21COXVI4HNEQH0Z3L8" localSheetId="17" hidden="1">#REF!</definedName>
    <definedName name="BEx7KWHTBD21COXVI4HNEQH0Z3L8" localSheetId="18" hidden="1">#REF!</definedName>
    <definedName name="BEx7KWHTBD21COXVI4HNEQH0Z3L8" localSheetId="11" hidden="1">#REF!</definedName>
    <definedName name="BEx7KWHTBD21COXVI4HNEQH0Z3L8" localSheetId="25" hidden="1">#REF!</definedName>
    <definedName name="BEx7KWHTBD21COXVI4HNEQH0Z3L8" localSheetId="26" hidden="1">#REF!</definedName>
    <definedName name="BEx7KWHTBD21COXVI4HNEQH0Z3L8" localSheetId="27" hidden="1">#REF!</definedName>
    <definedName name="BEx7KWHTBD21COXVI4HNEQH0Z3L8" localSheetId="0" hidden="1">#REF!</definedName>
    <definedName name="BEx7KWHTBD21COXVI4HNEQH0Z3L8" localSheetId="1" hidden="1">#REF!</definedName>
    <definedName name="BEx7KWHTBD21COXVI4HNEQH0Z3L8" hidden="1">#REF!</definedName>
    <definedName name="BEx7KXUGRMRSUXCM97Z7VRZQ9JH2" localSheetId="32" hidden="1">#REF!</definedName>
    <definedName name="BEx7KXUGRMRSUXCM97Z7VRZQ9JH2" localSheetId="33" hidden="1">#REF!</definedName>
    <definedName name="BEx7KXUGRMRSUXCM97Z7VRZQ9JH2" localSheetId="23" hidden="1">#REF!</definedName>
    <definedName name="BEx7KXUGRMRSUXCM97Z7VRZQ9JH2" localSheetId="17" hidden="1">#REF!</definedName>
    <definedName name="BEx7KXUGRMRSUXCM97Z7VRZQ9JH2" localSheetId="18" hidden="1">#REF!</definedName>
    <definedName name="BEx7KXUGRMRSUXCM97Z7VRZQ9JH2" localSheetId="11" hidden="1">#REF!</definedName>
    <definedName name="BEx7KXUGRMRSUXCM97Z7VRZQ9JH2" localSheetId="25" hidden="1">#REF!</definedName>
    <definedName name="BEx7KXUGRMRSUXCM97Z7VRZQ9JH2" localSheetId="26" hidden="1">#REF!</definedName>
    <definedName name="BEx7KXUGRMRSUXCM97Z7VRZQ9JH2" localSheetId="27" hidden="1">#REF!</definedName>
    <definedName name="BEx7KXUGRMRSUXCM97Z7VRZQ9JH2" localSheetId="0" hidden="1">#REF!</definedName>
    <definedName name="BEx7KXUGRMRSUXCM97Z7VRZQ9JH2" localSheetId="1" hidden="1">#REF!</definedName>
    <definedName name="BEx7KXUGRMRSUXCM97Z7VRZQ9JH2" hidden="1">#REF!</definedName>
    <definedName name="BEx7L5C6U8MP6IZ67BD649WQYJEK" localSheetId="32" hidden="1">#REF!</definedName>
    <definedName name="BEx7L5C6U8MP6IZ67BD649WQYJEK" localSheetId="33" hidden="1">#REF!</definedName>
    <definedName name="BEx7L5C6U8MP6IZ67BD649WQYJEK" localSheetId="23" hidden="1">#REF!</definedName>
    <definedName name="BEx7L5C6U8MP6IZ67BD649WQYJEK" localSheetId="17" hidden="1">#REF!</definedName>
    <definedName name="BEx7L5C6U8MP6IZ67BD649WQYJEK" localSheetId="18" hidden="1">#REF!</definedName>
    <definedName name="BEx7L5C6U8MP6IZ67BD649WQYJEK" localSheetId="11" hidden="1">#REF!</definedName>
    <definedName name="BEx7L5C6U8MP6IZ67BD649WQYJEK" localSheetId="25" hidden="1">#REF!</definedName>
    <definedName name="BEx7L5C6U8MP6IZ67BD649WQYJEK" localSheetId="26" hidden="1">#REF!</definedName>
    <definedName name="BEx7L5C6U8MP6IZ67BD649WQYJEK" localSheetId="27" hidden="1">#REF!</definedName>
    <definedName name="BEx7L5C6U8MP6IZ67BD649WQYJEK" localSheetId="0" hidden="1">#REF!</definedName>
    <definedName name="BEx7L5C6U8MP6IZ67BD649WQYJEK" localSheetId="1" hidden="1">#REF!</definedName>
    <definedName name="BEx7L5C6U8MP6IZ67BD649WQYJEK" hidden="1">#REF!</definedName>
    <definedName name="BEx7L8HEYEVTATR0OG5JJO647KNI" localSheetId="32" hidden="1">#REF!</definedName>
    <definedName name="BEx7L8HEYEVTATR0OG5JJO647KNI" localSheetId="33" hidden="1">#REF!</definedName>
    <definedName name="BEx7L8HEYEVTATR0OG5JJO647KNI" localSheetId="23" hidden="1">#REF!</definedName>
    <definedName name="BEx7L8HEYEVTATR0OG5JJO647KNI" localSheetId="17" hidden="1">#REF!</definedName>
    <definedName name="BEx7L8HEYEVTATR0OG5JJO647KNI" localSheetId="18" hidden="1">#REF!</definedName>
    <definedName name="BEx7L8HEYEVTATR0OG5JJO647KNI" localSheetId="11" hidden="1">#REF!</definedName>
    <definedName name="BEx7L8HEYEVTATR0OG5JJO647KNI" localSheetId="25" hidden="1">#REF!</definedName>
    <definedName name="BEx7L8HEYEVTATR0OG5JJO647KNI" localSheetId="26" hidden="1">#REF!</definedName>
    <definedName name="BEx7L8HEYEVTATR0OG5JJO647KNI" localSheetId="27" hidden="1">#REF!</definedName>
    <definedName name="BEx7L8HEYEVTATR0OG5JJO647KNI" localSheetId="0" hidden="1">#REF!</definedName>
    <definedName name="BEx7L8HEYEVTATR0OG5JJO647KNI" localSheetId="1" hidden="1">#REF!</definedName>
    <definedName name="BEx7L8HEYEVTATR0OG5JJO647KNI" hidden="1">#REF!</definedName>
    <definedName name="BEx7L8XOV64OMS15ZFURFEUXLMWF" localSheetId="32" hidden="1">#REF!</definedName>
    <definedName name="BEx7L8XOV64OMS15ZFURFEUXLMWF" localSheetId="33" hidden="1">#REF!</definedName>
    <definedName name="BEx7L8XOV64OMS15ZFURFEUXLMWF" localSheetId="23" hidden="1">#REF!</definedName>
    <definedName name="BEx7L8XOV64OMS15ZFURFEUXLMWF" localSheetId="17" hidden="1">#REF!</definedName>
    <definedName name="BEx7L8XOV64OMS15ZFURFEUXLMWF" localSheetId="18" hidden="1">#REF!</definedName>
    <definedName name="BEx7L8XOV64OMS15ZFURFEUXLMWF" localSheetId="11" hidden="1">#REF!</definedName>
    <definedName name="BEx7L8XOV64OMS15ZFURFEUXLMWF" localSheetId="25" hidden="1">#REF!</definedName>
    <definedName name="BEx7L8XOV64OMS15ZFURFEUXLMWF" localSheetId="26" hidden="1">#REF!</definedName>
    <definedName name="BEx7L8XOV64OMS15ZFURFEUXLMWF" localSheetId="27" hidden="1">#REF!</definedName>
    <definedName name="BEx7L8XOV64OMS15ZFURFEUXLMWF" localSheetId="0" hidden="1">#REF!</definedName>
    <definedName name="BEx7L8XOV64OMS15ZFURFEUXLMWF" localSheetId="1" hidden="1">#REF!</definedName>
    <definedName name="BEx7L8XOV64OMS15ZFURFEUXLMWF" hidden="1">#REF!</definedName>
    <definedName name="BEx7LPF478MRAYB9TQ6LDML6O3BY" localSheetId="32" hidden="1">#REF!</definedName>
    <definedName name="BEx7LPF478MRAYB9TQ6LDML6O3BY" localSheetId="33" hidden="1">#REF!</definedName>
    <definedName name="BEx7LPF478MRAYB9TQ6LDML6O3BY" localSheetId="23" hidden="1">#REF!</definedName>
    <definedName name="BEx7LPF478MRAYB9TQ6LDML6O3BY" localSheetId="17" hidden="1">#REF!</definedName>
    <definedName name="BEx7LPF478MRAYB9TQ6LDML6O3BY" localSheetId="18" hidden="1">#REF!</definedName>
    <definedName name="BEx7LPF478MRAYB9TQ6LDML6O3BY" localSheetId="11" hidden="1">#REF!</definedName>
    <definedName name="BEx7LPF478MRAYB9TQ6LDML6O3BY" localSheetId="25" hidden="1">#REF!</definedName>
    <definedName name="BEx7LPF478MRAYB9TQ6LDML6O3BY" localSheetId="26" hidden="1">#REF!</definedName>
    <definedName name="BEx7LPF478MRAYB9TQ6LDML6O3BY" localSheetId="27" hidden="1">#REF!</definedName>
    <definedName name="BEx7LPF478MRAYB9TQ6LDML6O3BY" localSheetId="0" hidden="1">#REF!</definedName>
    <definedName name="BEx7LPF478MRAYB9TQ6LDML6O3BY" localSheetId="1" hidden="1">#REF!</definedName>
    <definedName name="BEx7LPF478MRAYB9TQ6LDML6O3BY" hidden="1">#REF!</definedName>
    <definedName name="BEx7LPV780NFCG1VX4EKJ29YXOLZ" localSheetId="32" hidden="1">#REF!</definedName>
    <definedName name="BEx7LPV780NFCG1VX4EKJ29YXOLZ" localSheetId="33" hidden="1">#REF!</definedName>
    <definedName name="BEx7LPV780NFCG1VX4EKJ29YXOLZ" localSheetId="23" hidden="1">#REF!</definedName>
    <definedName name="BEx7LPV780NFCG1VX4EKJ29YXOLZ" localSheetId="17" hidden="1">#REF!</definedName>
    <definedName name="BEx7LPV780NFCG1VX4EKJ29YXOLZ" localSheetId="18" hidden="1">#REF!</definedName>
    <definedName name="BEx7LPV780NFCG1VX4EKJ29YXOLZ" localSheetId="11" hidden="1">#REF!</definedName>
    <definedName name="BEx7LPV780NFCG1VX4EKJ29YXOLZ" localSheetId="25" hidden="1">#REF!</definedName>
    <definedName name="BEx7LPV780NFCG1VX4EKJ29YXOLZ" localSheetId="26" hidden="1">#REF!</definedName>
    <definedName name="BEx7LPV780NFCG1VX4EKJ29YXOLZ" localSheetId="27" hidden="1">#REF!</definedName>
    <definedName name="BEx7LPV780NFCG1VX4EKJ29YXOLZ" localSheetId="0" hidden="1">#REF!</definedName>
    <definedName name="BEx7LPV780NFCG1VX4EKJ29YXOLZ" localSheetId="1" hidden="1">#REF!</definedName>
    <definedName name="BEx7LPV780NFCG1VX4EKJ29YXOLZ" hidden="1">#REF!</definedName>
    <definedName name="BEx7LQ0PD30NJWOAYKPEYHM9J83B" localSheetId="32" hidden="1">#REF!</definedName>
    <definedName name="BEx7LQ0PD30NJWOAYKPEYHM9J83B" localSheetId="33" hidden="1">#REF!</definedName>
    <definedName name="BEx7LQ0PD30NJWOAYKPEYHM9J83B" localSheetId="23" hidden="1">#REF!</definedName>
    <definedName name="BEx7LQ0PD30NJWOAYKPEYHM9J83B" localSheetId="17" hidden="1">#REF!</definedName>
    <definedName name="BEx7LQ0PD30NJWOAYKPEYHM9J83B" localSheetId="18" hidden="1">#REF!</definedName>
    <definedName name="BEx7LQ0PD30NJWOAYKPEYHM9J83B" localSheetId="11" hidden="1">#REF!</definedName>
    <definedName name="BEx7LQ0PD30NJWOAYKPEYHM9J83B" localSheetId="25" hidden="1">#REF!</definedName>
    <definedName name="BEx7LQ0PD30NJWOAYKPEYHM9J83B" localSheetId="26" hidden="1">#REF!</definedName>
    <definedName name="BEx7LQ0PD30NJWOAYKPEYHM9J83B" localSheetId="27" hidden="1">#REF!</definedName>
    <definedName name="BEx7LQ0PD30NJWOAYKPEYHM9J83B" localSheetId="0" hidden="1">#REF!</definedName>
    <definedName name="BEx7LQ0PD30NJWOAYKPEYHM9J83B" localSheetId="1" hidden="1">#REF!</definedName>
    <definedName name="BEx7LQ0PD30NJWOAYKPEYHM9J83B" hidden="1">#REF!</definedName>
    <definedName name="BEx7M4EKEDHZ1ZZ91NDLSUNPUFPZ" localSheetId="32" hidden="1">#REF!</definedName>
    <definedName name="BEx7M4EKEDHZ1ZZ91NDLSUNPUFPZ" localSheetId="33" hidden="1">#REF!</definedName>
    <definedName name="BEx7M4EKEDHZ1ZZ91NDLSUNPUFPZ" localSheetId="23" hidden="1">#REF!</definedName>
    <definedName name="BEx7M4EKEDHZ1ZZ91NDLSUNPUFPZ" localSheetId="17" hidden="1">#REF!</definedName>
    <definedName name="BEx7M4EKEDHZ1ZZ91NDLSUNPUFPZ" localSheetId="18" hidden="1">#REF!</definedName>
    <definedName name="BEx7M4EKEDHZ1ZZ91NDLSUNPUFPZ" localSheetId="11" hidden="1">#REF!</definedName>
    <definedName name="BEx7M4EKEDHZ1ZZ91NDLSUNPUFPZ" localSheetId="25" hidden="1">#REF!</definedName>
    <definedName name="BEx7M4EKEDHZ1ZZ91NDLSUNPUFPZ" localSheetId="26" hidden="1">#REF!</definedName>
    <definedName name="BEx7M4EKEDHZ1ZZ91NDLSUNPUFPZ" localSheetId="27" hidden="1">#REF!</definedName>
    <definedName name="BEx7M4EKEDHZ1ZZ91NDLSUNPUFPZ" localSheetId="0" hidden="1">#REF!</definedName>
    <definedName name="BEx7M4EKEDHZ1ZZ91NDLSUNPUFPZ" localSheetId="1" hidden="1">#REF!</definedName>
    <definedName name="BEx7M4EKEDHZ1ZZ91NDLSUNPUFPZ" hidden="1">#REF!</definedName>
    <definedName name="BEx7MAUI1JJFDIJGDW4RWY5384LY" localSheetId="32" hidden="1">#REF!</definedName>
    <definedName name="BEx7MAUI1JJFDIJGDW4RWY5384LY" localSheetId="33" hidden="1">#REF!</definedName>
    <definedName name="BEx7MAUI1JJFDIJGDW4RWY5384LY" localSheetId="23" hidden="1">#REF!</definedName>
    <definedName name="BEx7MAUI1JJFDIJGDW4RWY5384LY" localSheetId="17" hidden="1">#REF!</definedName>
    <definedName name="BEx7MAUI1JJFDIJGDW4RWY5384LY" localSheetId="18" hidden="1">#REF!</definedName>
    <definedName name="BEx7MAUI1JJFDIJGDW4RWY5384LY" localSheetId="11" hidden="1">#REF!</definedName>
    <definedName name="BEx7MAUI1JJFDIJGDW4RWY5384LY" localSheetId="25" hidden="1">#REF!</definedName>
    <definedName name="BEx7MAUI1JJFDIJGDW4RWY5384LY" localSheetId="26" hidden="1">#REF!</definedName>
    <definedName name="BEx7MAUI1JJFDIJGDW4RWY5384LY" localSheetId="27" hidden="1">#REF!</definedName>
    <definedName name="BEx7MAUI1JJFDIJGDW4RWY5384LY" localSheetId="0" hidden="1">#REF!</definedName>
    <definedName name="BEx7MAUI1JJFDIJGDW4RWY5384LY" localSheetId="1" hidden="1">#REF!</definedName>
    <definedName name="BEx7MAUI1JJFDIJGDW4RWY5384LY" hidden="1">#REF!</definedName>
    <definedName name="BEx7MI1EW6N7FOBHWJLYC02TZSKR" localSheetId="32" hidden="1">#REF!</definedName>
    <definedName name="BEx7MI1EW6N7FOBHWJLYC02TZSKR" localSheetId="33" hidden="1">#REF!</definedName>
    <definedName name="BEx7MI1EW6N7FOBHWJLYC02TZSKR" localSheetId="23" hidden="1">#REF!</definedName>
    <definedName name="BEx7MI1EW6N7FOBHWJLYC02TZSKR" localSheetId="17" hidden="1">#REF!</definedName>
    <definedName name="BEx7MI1EW6N7FOBHWJLYC02TZSKR" localSheetId="18" hidden="1">#REF!</definedName>
    <definedName name="BEx7MI1EW6N7FOBHWJLYC02TZSKR" localSheetId="11" hidden="1">#REF!</definedName>
    <definedName name="BEx7MI1EW6N7FOBHWJLYC02TZSKR" localSheetId="25" hidden="1">#REF!</definedName>
    <definedName name="BEx7MI1EW6N7FOBHWJLYC02TZSKR" localSheetId="26" hidden="1">#REF!</definedName>
    <definedName name="BEx7MI1EW6N7FOBHWJLYC02TZSKR" localSheetId="27" hidden="1">#REF!</definedName>
    <definedName name="BEx7MI1EW6N7FOBHWJLYC02TZSKR" localSheetId="0" hidden="1">#REF!</definedName>
    <definedName name="BEx7MI1EW6N7FOBHWJLYC02TZSKR" localSheetId="1" hidden="1">#REF!</definedName>
    <definedName name="BEx7MI1EW6N7FOBHWJLYC02TZSKR" hidden="1">#REF!</definedName>
    <definedName name="BEx7MJZO3UKAMJ53UWOJ5ZD4GGMQ" localSheetId="32" hidden="1">#REF!</definedName>
    <definedName name="BEx7MJZO3UKAMJ53UWOJ5ZD4GGMQ" localSheetId="33" hidden="1">#REF!</definedName>
    <definedName name="BEx7MJZO3UKAMJ53UWOJ5ZD4GGMQ" localSheetId="23" hidden="1">#REF!</definedName>
    <definedName name="BEx7MJZO3UKAMJ53UWOJ5ZD4GGMQ" localSheetId="17" hidden="1">#REF!</definedName>
    <definedName name="BEx7MJZO3UKAMJ53UWOJ5ZD4GGMQ" localSheetId="18" hidden="1">#REF!</definedName>
    <definedName name="BEx7MJZO3UKAMJ53UWOJ5ZD4GGMQ" localSheetId="11" hidden="1">#REF!</definedName>
    <definedName name="BEx7MJZO3UKAMJ53UWOJ5ZD4GGMQ" localSheetId="25" hidden="1">#REF!</definedName>
    <definedName name="BEx7MJZO3UKAMJ53UWOJ5ZD4GGMQ" localSheetId="26" hidden="1">#REF!</definedName>
    <definedName name="BEx7MJZO3UKAMJ53UWOJ5ZD4GGMQ" localSheetId="27" hidden="1">#REF!</definedName>
    <definedName name="BEx7MJZO3UKAMJ53UWOJ5ZD4GGMQ" localSheetId="0" hidden="1">#REF!</definedName>
    <definedName name="BEx7MJZO3UKAMJ53UWOJ5ZD4GGMQ" localSheetId="1" hidden="1">#REF!</definedName>
    <definedName name="BEx7MJZO3UKAMJ53UWOJ5ZD4GGMQ" hidden="1">#REF!</definedName>
    <definedName name="BEx7MO17TZ6L4457Q12FYYLUUZAZ" localSheetId="32" hidden="1">#REF!</definedName>
    <definedName name="BEx7MO17TZ6L4457Q12FYYLUUZAZ" localSheetId="33" hidden="1">#REF!</definedName>
    <definedName name="BEx7MO17TZ6L4457Q12FYYLUUZAZ" localSheetId="23" hidden="1">#REF!</definedName>
    <definedName name="BEx7MO17TZ6L4457Q12FYYLUUZAZ" localSheetId="17" hidden="1">#REF!</definedName>
    <definedName name="BEx7MO17TZ6L4457Q12FYYLUUZAZ" localSheetId="18" hidden="1">#REF!</definedName>
    <definedName name="BEx7MO17TZ6L4457Q12FYYLUUZAZ" localSheetId="11" hidden="1">#REF!</definedName>
    <definedName name="BEx7MO17TZ6L4457Q12FYYLUUZAZ" localSheetId="25" hidden="1">#REF!</definedName>
    <definedName name="BEx7MO17TZ6L4457Q12FYYLUUZAZ" localSheetId="26" hidden="1">#REF!</definedName>
    <definedName name="BEx7MO17TZ6L4457Q12FYYLUUZAZ" localSheetId="27" hidden="1">#REF!</definedName>
    <definedName name="BEx7MO17TZ6L4457Q12FYYLUUZAZ" localSheetId="0" hidden="1">#REF!</definedName>
    <definedName name="BEx7MO17TZ6L4457Q12FYYLUUZAZ" localSheetId="1" hidden="1">#REF!</definedName>
    <definedName name="BEx7MO17TZ6L4457Q12FYYLUUZAZ" hidden="1">#REF!</definedName>
    <definedName name="BEx7MT4MFNXIVQGAT6D971GZW7CA" localSheetId="32" hidden="1">#REF!</definedName>
    <definedName name="BEx7MT4MFNXIVQGAT6D971GZW7CA" localSheetId="33" hidden="1">#REF!</definedName>
    <definedName name="BEx7MT4MFNXIVQGAT6D971GZW7CA" localSheetId="23" hidden="1">#REF!</definedName>
    <definedName name="BEx7MT4MFNXIVQGAT6D971GZW7CA" localSheetId="17" hidden="1">#REF!</definedName>
    <definedName name="BEx7MT4MFNXIVQGAT6D971GZW7CA" localSheetId="18" hidden="1">#REF!</definedName>
    <definedName name="BEx7MT4MFNXIVQGAT6D971GZW7CA" localSheetId="11" hidden="1">#REF!</definedName>
    <definedName name="BEx7MT4MFNXIVQGAT6D971GZW7CA" localSheetId="25" hidden="1">#REF!</definedName>
    <definedName name="BEx7MT4MFNXIVQGAT6D971GZW7CA" localSheetId="26" hidden="1">#REF!</definedName>
    <definedName name="BEx7MT4MFNXIVQGAT6D971GZW7CA" localSheetId="27" hidden="1">#REF!</definedName>
    <definedName name="BEx7MT4MFNXIVQGAT6D971GZW7CA" localSheetId="0" hidden="1">#REF!</definedName>
    <definedName name="BEx7MT4MFNXIVQGAT6D971GZW7CA" localSheetId="1" hidden="1">#REF!</definedName>
    <definedName name="BEx7MT4MFNXIVQGAT6D971GZW7CA" hidden="1">#REF!</definedName>
    <definedName name="BEx7MUMLPPX92MX7SA8S1PLONDL8" localSheetId="32" hidden="1">#REF!</definedName>
    <definedName name="BEx7MUMLPPX92MX7SA8S1PLONDL8" localSheetId="33" hidden="1">#REF!</definedName>
    <definedName name="BEx7MUMLPPX92MX7SA8S1PLONDL8" localSheetId="23" hidden="1">#REF!</definedName>
    <definedName name="BEx7MUMLPPX92MX7SA8S1PLONDL8" localSheetId="17" hidden="1">#REF!</definedName>
    <definedName name="BEx7MUMLPPX92MX7SA8S1PLONDL8" localSheetId="18" hidden="1">#REF!</definedName>
    <definedName name="BEx7MUMLPPX92MX7SA8S1PLONDL8" localSheetId="11" hidden="1">#REF!</definedName>
    <definedName name="BEx7MUMLPPX92MX7SA8S1PLONDL8" localSheetId="25" hidden="1">#REF!</definedName>
    <definedName name="BEx7MUMLPPX92MX7SA8S1PLONDL8" localSheetId="26" hidden="1">#REF!</definedName>
    <definedName name="BEx7MUMLPPX92MX7SA8S1PLONDL8" localSheetId="27" hidden="1">#REF!</definedName>
    <definedName name="BEx7MUMLPPX92MX7SA8S1PLONDL8" localSheetId="0" hidden="1">#REF!</definedName>
    <definedName name="BEx7MUMLPPX92MX7SA8S1PLONDL8" localSheetId="1" hidden="1">#REF!</definedName>
    <definedName name="BEx7MUMLPPX92MX7SA8S1PLONDL8" hidden="1">#REF!</definedName>
    <definedName name="BEx7MX0W532Q7CB4V6KFVC9WAOUI" localSheetId="32" hidden="1">#REF!</definedName>
    <definedName name="BEx7MX0W532Q7CB4V6KFVC9WAOUI" localSheetId="33" hidden="1">#REF!</definedName>
    <definedName name="BEx7MX0W532Q7CB4V6KFVC9WAOUI" localSheetId="23" hidden="1">#REF!</definedName>
    <definedName name="BEx7MX0W532Q7CB4V6KFVC9WAOUI" localSheetId="17" hidden="1">#REF!</definedName>
    <definedName name="BEx7MX0W532Q7CB4V6KFVC9WAOUI" localSheetId="18" hidden="1">#REF!</definedName>
    <definedName name="BEx7MX0W532Q7CB4V6KFVC9WAOUI" localSheetId="11" hidden="1">#REF!</definedName>
    <definedName name="BEx7MX0W532Q7CB4V6KFVC9WAOUI" localSheetId="25" hidden="1">#REF!</definedName>
    <definedName name="BEx7MX0W532Q7CB4V6KFVC9WAOUI" localSheetId="26" hidden="1">#REF!</definedName>
    <definedName name="BEx7MX0W532Q7CB4V6KFVC9WAOUI" localSheetId="27" hidden="1">#REF!</definedName>
    <definedName name="BEx7MX0W532Q7CB4V6KFVC9WAOUI" localSheetId="0" hidden="1">#REF!</definedName>
    <definedName name="BEx7MX0W532Q7CB4V6KFVC9WAOUI" localSheetId="1" hidden="1">#REF!</definedName>
    <definedName name="BEx7MX0W532Q7CB4V6KFVC9WAOUI" hidden="1">#REF!</definedName>
    <definedName name="BEx7NB403NE748IF75RXMWOFQ986" localSheetId="32" hidden="1">#REF!</definedName>
    <definedName name="BEx7NB403NE748IF75RXMWOFQ986" localSheetId="33" hidden="1">#REF!</definedName>
    <definedName name="BEx7NB403NE748IF75RXMWOFQ986" localSheetId="23" hidden="1">#REF!</definedName>
    <definedName name="BEx7NB403NE748IF75RXMWOFQ986" localSheetId="17" hidden="1">#REF!</definedName>
    <definedName name="BEx7NB403NE748IF75RXMWOFQ986" localSheetId="18" hidden="1">#REF!</definedName>
    <definedName name="BEx7NB403NE748IF75RXMWOFQ986" localSheetId="11" hidden="1">#REF!</definedName>
    <definedName name="BEx7NB403NE748IF75RXMWOFQ986" localSheetId="25" hidden="1">#REF!</definedName>
    <definedName name="BEx7NB403NE748IF75RXMWOFQ986" localSheetId="26" hidden="1">#REF!</definedName>
    <definedName name="BEx7NB403NE748IF75RXMWOFQ986" localSheetId="27" hidden="1">#REF!</definedName>
    <definedName name="BEx7NB403NE748IF75RXMWOFQ986" localSheetId="0" hidden="1">#REF!</definedName>
    <definedName name="BEx7NB403NE748IF75RXMWOFQ986" localSheetId="1" hidden="1">#REF!</definedName>
    <definedName name="BEx7NB403NE748IF75RXMWOFQ986" hidden="1">#REF!</definedName>
    <definedName name="BEx7NI062THZAM6I8AJWTFJL91CS" localSheetId="32" hidden="1">#REF!</definedName>
    <definedName name="BEx7NI062THZAM6I8AJWTFJL91CS" localSheetId="33" hidden="1">#REF!</definedName>
    <definedName name="BEx7NI062THZAM6I8AJWTFJL91CS" localSheetId="23" hidden="1">#REF!</definedName>
    <definedName name="BEx7NI062THZAM6I8AJWTFJL91CS" localSheetId="17" hidden="1">#REF!</definedName>
    <definedName name="BEx7NI062THZAM6I8AJWTFJL91CS" localSheetId="18" hidden="1">#REF!</definedName>
    <definedName name="BEx7NI062THZAM6I8AJWTFJL91CS" localSheetId="11" hidden="1">#REF!</definedName>
    <definedName name="BEx7NI062THZAM6I8AJWTFJL91CS" localSheetId="25" hidden="1">#REF!</definedName>
    <definedName name="BEx7NI062THZAM6I8AJWTFJL91CS" localSheetId="26" hidden="1">#REF!</definedName>
    <definedName name="BEx7NI062THZAM6I8AJWTFJL91CS" localSheetId="27" hidden="1">#REF!</definedName>
    <definedName name="BEx7NI062THZAM6I8AJWTFJL91CS" localSheetId="0" hidden="1">#REF!</definedName>
    <definedName name="BEx7NI062THZAM6I8AJWTFJL91CS" localSheetId="1" hidden="1">#REF!</definedName>
    <definedName name="BEx7NI062THZAM6I8AJWTFJL91CS" hidden="1">#REF!</definedName>
    <definedName name="BEx904S75BPRYMHF0083JF7ES4NG" localSheetId="32" hidden="1">#REF!</definedName>
    <definedName name="BEx904S75BPRYMHF0083JF7ES4NG" localSheetId="33" hidden="1">#REF!</definedName>
    <definedName name="BEx904S75BPRYMHF0083JF7ES4NG" localSheetId="23" hidden="1">#REF!</definedName>
    <definedName name="BEx904S75BPRYMHF0083JF7ES4NG" localSheetId="17" hidden="1">#REF!</definedName>
    <definedName name="BEx904S75BPRYMHF0083JF7ES4NG" localSheetId="18" hidden="1">#REF!</definedName>
    <definedName name="BEx904S75BPRYMHF0083JF7ES4NG" localSheetId="11" hidden="1">#REF!</definedName>
    <definedName name="BEx904S75BPRYMHF0083JF7ES4NG" localSheetId="25" hidden="1">#REF!</definedName>
    <definedName name="BEx904S75BPRYMHF0083JF7ES4NG" localSheetId="26" hidden="1">#REF!</definedName>
    <definedName name="BEx904S75BPRYMHF0083JF7ES4NG" localSheetId="27" hidden="1">#REF!</definedName>
    <definedName name="BEx904S75BPRYMHF0083JF7ES4NG" localSheetId="0" hidden="1">#REF!</definedName>
    <definedName name="BEx904S75BPRYMHF0083JF7ES4NG" localSheetId="1" hidden="1">#REF!</definedName>
    <definedName name="BEx904S75BPRYMHF0083JF7ES4NG" hidden="1">#REF!</definedName>
    <definedName name="BEx90HDD4RWF7JZGA8GCGG7D63MG" localSheetId="32" hidden="1">#REF!</definedName>
    <definedName name="BEx90HDD4RWF7JZGA8GCGG7D63MG" localSheetId="33" hidden="1">#REF!</definedName>
    <definedName name="BEx90HDD4RWF7JZGA8GCGG7D63MG" localSheetId="23" hidden="1">#REF!</definedName>
    <definedName name="BEx90HDD4RWF7JZGA8GCGG7D63MG" localSheetId="17" hidden="1">#REF!</definedName>
    <definedName name="BEx90HDD4RWF7JZGA8GCGG7D63MG" localSheetId="18" hidden="1">#REF!</definedName>
    <definedName name="BEx90HDD4RWF7JZGA8GCGG7D63MG" localSheetId="11" hidden="1">#REF!</definedName>
    <definedName name="BEx90HDD4RWF7JZGA8GCGG7D63MG" localSheetId="25" hidden="1">#REF!</definedName>
    <definedName name="BEx90HDD4RWF7JZGA8GCGG7D63MG" localSheetId="26" hidden="1">#REF!</definedName>
    <definedName name="BEx90HDD4RWF7JZGA8GCGG7D63MG" localSheetId="27" hidden="1">#REF!</definedName>
    <definedName name="BEx90HDD4RWF7JZGA8GCGG7D63MG" localSheetId="0" hidden="1">#REF!</definedName>
    <definedName name="BEx90HDD4RWF7JZGA8GCGG7D63MG" localSheetId="1" hidden="1">#REF!</definedName>
    <definedName name="BEx90HDD4RWF7JZGA8GCGG7D63MG" hidden="1">#REF!</definedName>
    <definedName name="BEx90HO6UVMFVSV8U0YBZFHNCL38" localSheetId="32" hidden="1">#REF!</definedName>
    <definedName name="BEx90HO6UVMFVSV8U0YBZFHNCL38" localSheetId="33" hidden="1">#REF!</definedName>
    <definedName name="BEx90HO6UVMFVSV8U0YBZFHNCL38" localSheetId="23" hidden="1">#REF!</definedName>
    <definedName name="BEx90HO6UVMFVSV8U0YBZFHNCL38" localSheetId="17" hidden="1">#REF!</definedName>
    <definedName name="BEx90HO6UVMFVSV8U0YBZFHNCL38" localSheetId="18" hidden="1">#REF!</definedName>
    <definedName name="BEx90HO6UVMFVSV8U0YBZFHNCL38" localSheetId="11" hidden="1">#REF!</definedName>
    <definedName name="BEx90HO6UVMFVSV8U0YBZFHNCL38" localSheetId="25" hidden="1">#REF!</definedName>
    <definedName name="BEx90HO6UVMFVSV8U0YBZFHNCL38" localSheetId="26" hidden="1">#REF!</definedName>
    <definedName name="BEx90HO6UVMFVSV8U0YBZFHNCL38" localSheetId="27" hidden="1">#REF!</definedName>
    <definedName name="BEx90HO6UVMFVSV8U0YBZFHNCL38" localSheetId="0" hidden="1">#REF!</definedName>
    <definedName name="BEx90HO6UVMFVSV8U0YBZFHNCL38" localSheetId="1" hidden="1">#REF!</definedName>
    <definedName name="BEx90HO6UVMFVSV8U0YBZFHNCL38" hidden="1">#REF!</definedName>
    <definedName name="BEx90VGH5H09ON2QXYC9WIIEU98T" localSheetId="32" hidden="1">#REF!</definedName>
    <definedName name="BEx90VGH5H09ON2QXYC9WIIEU98T" localSheetId="33" hidden="1">#REF!</definedName>
    <definedName name="BEx90VGH5H09ON2QXYC9WIIEU98T" localSheetId="23" hidden="1">#REF!</definedName>
    <definedName name="BEx90VGH5H09ON2QXYC9WIIEU98T" localSheetId="17" hidden="1">#REF!</definedName>
    <definedName name="BEx90VGH5H09ON2QXYC9WIIEU98T" localSheetId="18" hidden="1">#REF!</definedName>
    <definedName name="BEx90VGH5H09ON2QXYC9WIIEU98T" localSheetId="11" hidden="1">#REF!</definedName>
    <definedName name="BEx90VGH5H09ON2QXYC9WIIEU98T" localSheetId="25" hidden="1">#REF!</definedName>
    <definedName name="BEx90VGH5H09ON2QXYC9WIIEU98T" localSheetId="26" hidden="1">#REF!</definedName>
    <definedName name="BEx90VGH5H09ON2QXYC9WIIEU98T" localSheetId="27" hidden="1">#REF!</definedName>
    <definedName name="BEx90VGH5H09ON2QXYC9WIIEU98T" localSheetId="0" hidden="1">#REF!</definedName>
    <definedName name="BEx90VGH5H09ON2QXYC9WIIEU98T" localSheetId="1" hidden="1">#REF!</definedName>
    <definedName name="BEx90VGH5H09ON2QXYC9WIIEU98T" hidden="1">#REF!</definedName>
    <definedName name="BEx9157279000SVN5XNWQ99JY0WU" localSheetId="32" hidden="1">#REF!</definedName>
    <definedName name="BEx9157279000SVN5XNWQ99JY0WU" localSheetId="33" hidden="1">#REF!</definedName>
    <definedName name="BEx9157279000SVN5XNWQ99JY0WU" localSheetId="23" hidden="1">#REF!</definedName>
    <definedName name="BEx9157279000SVN5XNWQ99JY0WU" localSheetId="17" hidden="1">#REF!</definedName>
    <definedName name="BEx9157279000SVN5XNWQ99JY0WU" localSheetId="18" hidden="1">#REF!</definedName>
    <definedName name="BEx9157279000SVN5XNWQ99JY0WU" localSheetId="11" hidden="1">#REF!</definedName>
    <definedName name="BEx9157279000SVN5XNWQ99JY0WU" localSheetId="25" hidden="1">#REF!</definedName>
    <definedName name="BEx9157279000SVN5XNWQ99JY0WU" localSheetId="26" hidden="1">#REF!</definedName>
    <definedName name="BEx9157279000SVN5XNWQ99JY0WU" localSheetId="27" hidden="1">#REF!</definedName>
    <definedName name="BEx9157279000SVN5XNWQ99JY0WU" localSheetId="0" hidden="1">#REF!</definedName>
    <definedName name="BEx9157279000SVN5XNWQ99JY0WU" localSheetId="1" hidden="1">#REF!</definedName>
    <definedName name="BEx9157279000SVN5XNWQ99JY0WU" hidden="1">#REF!</definedName>
    <definedName name="BEx9175B70QXYAU5A8DJPGZQ46L9" localSheetId="32" hidden="1">#REF!</definedName>
    <definedName name="BEx9175B70QXYAU5A8DJPGZQ46L9" localSheetId="33" hidden="1">#REF!</definedName>
    <definedName name="BEx9175B70QXYAU5A8DJPGZQ46L9" localSheetId="23" hidden="1">#REF!</definedName>
    <definedName name="BEx9175B70QXYAU5A8DJPGZQ46L9" localSheetId="17" hidden="1">#REF!</definedName>
    <definedName name="BEx9175B70QXYAU5A8DJPGZQ46L9" localSheetId="18" hidden="1">#REF!</definedName>
    <definedName name="BEx9175B70QXYAU5A8DJPGZQ46L9" localSheetId="11" hidden="1">#REF!</definedName>
    <definedName name="BEx9175B70QXYAU5A8DJPGZQ46L9" localSheetId="25" hidden="1">#REF!</definedName>
    <definedName name="BEx9175B70QXYAU5A8DJPGZQ46L9" localSheetId="26" hidden="1">#REF!</definedName>
    <definedName name="BEx9175B70QXYAU5A8DJPGZQ46L9" localSheetId="27" hidden="1">#REF!</definedName>
    <definedName name="BEx9175B70QXYAU5A8DJPGZQ46L9" localSheetId="0" hidden="1">#REF!</definedName>
    <definedName name="BEx9175B70QXYAU5A8DJPGZQ46L9" localSheetId="1" hidden="1">#REF!</definedName>
    <definedName name="BEx9175B70QXYAU5A8DJPGZQ46L9" hidden="1">#REF!</definedName>
    <definedName name="BEx91AQQRTV87AO27VWHSFZAD4ZR" localSheetId="32" hidden="1">#REF!</definedName>
    <definedName name="BEx91AQQRTV87AO27VWHSFZAD4ZR" localSheetId="33" hidden="1">#REF!</definedName>
    <definedName name="BEx91AQQRTV87AO27VWHSFZAD4ZR" localSheetId="23" hidden="1">#REF!</definedName>
    <definedName name="BEx91AQQRTV87AO27VWHSFZAD4ZR" localSheetId="17" hidden="1">#REF!</definedName>
    <definedName name="BEx91AQQRTV87AO27VWHSFZAD4ZR" localSheetId="18" hidden="1">#REF!</definedName>
    <definedName name="BEx91AQQRTV87AO27VWHSFZAD4ZR" localSheetId="11" hidden="1">#REF!</definedName>
    <definedName name="BEx91AQQRTV87AO27VWHSFZAD4ZR" localSheetId="25" hidden="1">#REF!</definedName>
    <definedName name="BEx91AQQRTV87AO27VWHSFZAD4ZR" localSheetId="26" hidden="1">#REF!</definedName>
    <definedName name="BEx91AQQRTV87AO27VWHSFZAD4ZR" localSheetId="27" hidden="1">#REF!</definedName>
    <definedName name="BEx91AQQRTV87AO27VWHSFZAD4ZR" localSheetId="0" hidden="1">#REF!</definedName>
    <definedName name="BEx91AQQRTV87AO27VWHSFZAD4ZR" localSheetId="1" hidden="1">#REF!</definedName>
    <definedName name="BEx91AQQRTV87AO27VWHSFZAD4ZR" hidden="1">#REF!</definedName>
    <definedName name="BEx91L8FLL5CWLA2CDHKCOMGVDZN" localSheetId="32" hidden="1">#REF!</definedName>
    <definedName name="BEx91L8FLL5CWLA2CDHKCOMGVDZN" localSheetId="33" hidden="1">#REF!</definedName>
    <definedName name="BEx91L8FLL5CWLA2CDHKCOMGVDZN" localSheetId="23" hidden="1">#REF!</definedName>
    <definedName name="BEx91L8FLL5CWLA2CDHKCOMGVDZN" localSheetId="17" hidden="1">#REF!</definedName>
    <definedName name="BEx91L8FLL5CWLA2CDHKCOMGVDZN" localSheetId="18" hidden="1">#REF!</definedName>
    <definedName name="BEx91L8FLL5CWLA2CDHKCOMGVDZN" localSheetId="11" hidden="1">#REF!</definedName>
    <definedName name="BEx91L8FLL5CWLA2CDHKCOMGVDZN" localSheetId="25" hidden="1">#REF!</definedName>
    <definedName name="BEx91L8FLL5CWLA2CDHKCOMGVDZN" localSheetId="26" hidden="1">#REF!</definedName>
    <definedName name="BEx91L8FLL5CWLA2CDHKCOMGVDZN" localSheetId="27" hidden="1">#REF!</definedName>
    <definedName name="BEx91L8FLL5CWLA2CDHKCOMGVDZN" localSheetId="0" hidden="1">#REF!</definedName>
    <definedName name="BEx91L8FLL5CWLA2CDHKCOMGVDZN" localSheetId="1" hidden="1">#REF!</definedName>
    <definedName name="BEx91L8FLL5CWLA2CDHKCOMGVDZN" hidden="1">#REF!</definedName>
    <definedName name="BEx91OTVH9ZDBC3QTORU8RZX4EOC" localSheetId="32" hidden="1">#REF!</definedName>
    <definedName name="BEx91OTVH9ZDBC3QTORU8RZX4EOC" localSheetId="33" hidden="1">#REF!</definedName>
    <definedName name="BEx91OTVH9ZDBC3QTORU8RZX4EOC" localSheetId="23" hidden="1">#REF!</definedName>
    <definedName name="BEx91OTVH9ZDBC3QTORU8RZX4EOC" localSheetId="17" hidden="1">#REF!</definedName>
    <definedName name="BEx91OTVH9ZDBC3QTORU8RZX4EOC" localSheetId="18" hidden="1">#REF!</definedName>
    <definedName name="BEx91OTVH9ZDBC3QTORU8RZX4EOC" localSheetId="11" hidden="1">#REF!</definedName>
    <definedName name="BEx91OTVH9ZDBC3QTORU8RZX4EOC" localSheetId="25" hidden="1">#REF!</definedName>
    <definedName name="BEx91OTVH9ZDBC3QTORU8RZX4EOC" localSheetId="26" hidden="1">#REF!</definedName>
    <definedName name="BEx91OTVH9ZDBC3QTORU8RZX4EOC" localSheetId="27" hidden="1">#REF!</definedName>
    <definedName name="BEx91OTVH9ZDBC3QTORU8RZX4EOC" localSheetId="0" hidden="1">#REF!</definedName>
    <definedName name="BEx91OTVH9ZDBC3QTORU8RZX4EOC" localSheetId="1" hidden="1">#REF!</definedName>
    <definedName name="BEx91OTVH9ZDBC3QTORU8RZX4EOC" hidden="1">#REF!</definedName>
    <definedName name="BEx91QH5JRZKQP1GPN2SQMR3CKAG" localSheetId="32" hidden="1">#REF!</definedName>
    <definedName name="BEx91QH5JRZKQP1GPN2SQMR3CKAG" localSheetId="33" hidden="1">#REF!</definedName>
    <definedName name="BEx91QH5JRZKQP1GPN2SQMR3CKAG" localSheetId="23" hidden="1">#REF!</definedName>
    <definedName name="BEx91QH5JRZKQP1GPN2SQMR3CKAG" localSheetId="17" hidden="1">#REF!</definedName>
    <definedName name="BEx91QH5JRZKQP1GPN2SQMR3CKAG" localSheetId="18" hidden="1">#REF!</definedName>
    <definedName name="BEx91QH5JRZKQP1GPN2SQMR3CKAG" localSheetId="11" hidden="1">#REF!</definedName>
    <definedName name="BEx91QH5JRZKQP1GPN2SQMR3CKAG" localSheetId="25" hidden="1">#REF!</definedName>
    <definedName name="BEx91QH5JRZKQP1GPN2SQMR3CKAG" localSheetId="26" hidden="1">#REF!</definedName>
    <definedName name="BEx91QH5JRZKQP1GPN2SQMR3CKAG" localSheetId="27" hidden="1">#REF!</definedName>
    <definedName name="BEx91QH5JRZKQP1GPN2SQMR3CKAG" localSheetId="0" hidden="1">#REF!</definedName>
    <definedName name="BEx91QH5JRZKQP1GPN2SQMR3CKAG" localSheetId="1" hidden="1">#REF!</definedName>
    <definedName name="BEx91QH5JRZKQP1GPN2SQMR3CKAG" hidden="1">#REF!</definedName>
    <definedName name="BEx91ROALDNHO7FI4X8L61RH4UJE" localSheetId="32" hidden="1">#REF!</definedName>
    <definedName name="BEx91ROALDNHO7FI4X8L61RH4UJE" localSheetId="33" hidden="1">#REF!</definedName>
    <definedName name="BEx91ROALDNHO7FI4X8L61RH4UJE" localSheetId="23" hidden="1">#REF!</definedName>
    <definedName name="BEx91ROALDNHO7FI4X8L61RH4UJE" localSheetId="17" hidden="1">#REF!</definedName>
    <definedName name="BEx91ROALDNHO7FI4X8L61RH4UJE" localSheetId="18" hidden="1">#REF!</definedName>
    <definedName name="BEx91ROALDNHO7FI4X8L61RH4UJE" localSheetId="11" hidden="1">#REF!</definedName>
    <definedName name="BEx91ROALDNHO7FI4X8L61RH4UJE" localSheetId="25" hidden="1">#REF!</definedName>
    <definedName name="BEx91ROALDNHO7FI4X8L61RH4UJE" localSheetId="26" hidden="1">#REF!</definedName>
    <definedName name="BEx91ROALDNHO7FI4X8L61RH4UJE" localSheetId="27" hidden="1">#REF!</definedName>
    <definedName name="BEx91ROALDNHO7FI4X8L61RH4UJE" localSheetId="0" hidden="1">#REF!</definedName>
    <definedName name="BEx91ROALDNHO7FI4X8L61RH4UJE" localSheetId="1" hidden="1">#REF!</definedName>
    <definedName name="BEx91ROALDNHO7FI4X8L61RH4UJE" hidden="1">#REF!</definedName>
    <definedName name="BEx91TMID71GVYH0U16QM1RV3PX0" localSheetId="32" hidden="1">#REF!</definedName>
    <definedName name="BEx91TMID71GVYH0U16QM1RV3PX0" localSheetId="33" hidden="1">#REF!</definedName>
    <definedName name="BEx91TMID71GVYH0U16QM1RV3PX0" localSheetId="23" hidden="1">#REF!</definedName>
    <definedName name="BEx91TMID71GVYH0U16QM1RV3PX0" localSheetId="17" hidden="1">#REF!</definedName>
    <definedName name="BEx91TMID71GVYH0U16QM1RV3PX0" localSheetId="18" hidden="1">#REF!</definedName>
    <definedName name="BEx91TMID71GVYH0U16QM1RV3PX0" localSheetId="11" hidden="1">#REF!</definedName>
    <definedName name="BEx91TMID71GVYH0U16QM1RV3PX0" localSheetId="25" hidden="1">#REF!</definedName>
    <definedName name="BEx91TMID71GVYH0U16QM1RV3PX0" localSheetId="26" hidden="1">#REF!</definedName>
    <definedName name="BEx91TMID71GVYH0U16QM1RV3PX0" localSheetId="27" hidden="1">#REF!</definedName>
    <definedName name="BEx91TMID71GVYH0U16QM1RV3PX0" localSheetId="0" hidden="1">#REF!</definedName>
    <definedName name="BEx91TMID71GVYH0U16QM1RV3PX0" localSheetId="1" hidden="1">#REF!</definedName>
    <definedName name="BEx91TMID71GVYH0U16QM1RV3PX0" hidden="1">#REF!</definedName>
    <definedName name="BEx91VF2D78PAF337E3L2L81K9W2" localSheetId="32" hidden="1">#REF!</definedName>
    <definedName name="BEx91VF2D78PAF337E3L2L81K9W2" localSheetId="33" hidden="1">#REF!</definedName>
    <definedName name="BEx91VF2D78PAF337E3L2L81K9W2" localSheetId="23" hidden="1">#REF!</definedName>
    <definedName name="BEx91VF2D78PAF337E3L2L81K9W2" localSheetId="17" hidden="1">#REF!</definedName>
    <definedName name="BEx91VF2D78PAF337E3L2L81K9W2" localSheetId="18" hidden="1">#REF!</definedName>
    <definedName name="BEx91VF2D78PAF337E3L2L81K9W2" localSheetId="11" hidden="1">#REF!</definedName>
    <definedName name="BEx91VF2D78PAF337E3L2L81K9W2" localSheetId="25" hidden="1">#REF!</definedName>
    <definedName name="BEx91VF2D78PAF337E3L2L81K9W2" localSheetId="26" hidden="1">#REF!</definedName>
    <definedName name="BEx91VF2D78PAF337E3L2L81K9W2" localSheetId="27" hidden="1">#REF!</definedName>
    <definedName name="BEx91VF2D78PAF337E3L2L81K9W2" localSheetId="0" hidden="1">#REF!</definedName>
    <definedName name="BEx91VF2D78PAF337E3L2L81K9W2" localSheetId="1" hidden="1">#REF!</definedName>
    <definedName name="BEx91VF2D78PAF337E3L2L81K9W2" hidden="1">#REF!</definedName>
    <definedName name="BEx921PNZ46VORG2VRMWREWIC0SE" localSheetId="32" hidden="1">#REF!</definedName>
    <definedName name="BEx921PNZ46VORG2VRMWREWIC0SE" localSheetId="33" hidden="1">#REF!</definedName>
    <definedName name="BEx921PNZ46VORG2VRMWREWIC0SE" localSheetId="23" hidden="1">#REF!</definedName>
    <definedName name="BEx921PNZ46VORG2VRMWREWIC0SE" localSheetId="17" hidden="1">#REF!</definedName>
    <definedName name="BEx921PNZ46VORG2VRMWREWIC0SE" localSheetId="18" hidden="1">#REF!</definedName>
    <definedName name="BEx921PNZ46VORG2VRMWREWIC0SE" localSheetId="11" hidden="1">#REF!</definedName>
    <definedName name="BEx921PNZ46VORG2VRMWREWIC0SE" localSheetId="25" hidden="1">#REF!</definedName>
    <definedName name="BEx921PNZ46VORG2VRMWREWIC0SE" localSheetId="26" hidden="1">#REF!</definedName>
    <definedName name="BEx921PNZ46VORG2VRMWREWIC0SE" localSheetId="27" hidden="1">#REF!</definedName>
    <definedName name="BEx921PNZ46VORG2VRMWREWIC0SE" localSheetId="0" hidden="1">#REF!</definedName>
    <definedName name="BEx921PNZ46VORG2VRMWREWIC0SE" localSheetId="1" hidden="1">#REF!</definedName>
    <definedName name="BEx921PNZ46VORG2VRMWREWIC0SE" hidden="1">#REF!</definedName>
    <definedName name="BEx929CVDCG5CFUQWNDLOSNRQ1FN" localSheetId="32" hidden="1">#REF!</definedName>
    <definedName name="BEx929CVDCG5CFUQWNDLOSNRQ1FN" localSheetId="33" hidden="1">#REF!</definedName>
    <definedName name="BEx929CVDCG5CFUQWNDLOSNRQ1FN" localSheetId="23" hidden="1">#REF!</definedName>
    <definedName name="BEx929CVDCG5CFUQWNDLOSNRQ1FN" localSheetId="17" hidden="1">#REF!</definedName>
    <definedName name="BEx929CVDCG5CFUQWNDLOSNRQ1FN" localSheetId="18" hidden="1">#REF!</definedName>
    <definedName name="BEx929CVDCG5CFUQWNDLOSNRQ1FN" localSheetId="11" hidden="1">#REF!</definedName>
    <definedName name="BEx929CVDCG5CFUQWNDLOSNRQ1FN" localSheetId="25" hidden="1">#REF!</definedName>
    <definedName name="BEx929CVDCG5CFUQWNDLOSNRQ1FN" localSheetId="26" hidden="1">#REF!</definedName>
    <definedName name="BEx929CVDCG5CFUQWNDLOSNRQ1FN" localSheetId="27" hidden="1">#REF!</definedName>
    <definedName name="BEx929CVDCG5CFUQWNDLOSNRQ1FN" localSheetId="0" hidden="1">#REF!</definedName>
    <definedName name="BEx929CVDCG5CFUQWNDLOSNRQ1FN" localSheetId="1" hidden="1">#REF!</definedName>
    <definedName name="BEx929CVDCG5CFUQWNDLOSNRQ1FN" hidden="1">#REF!</definedName>
    <definedName name="BEx92DPEKL5WM5A3CN8674JI0PR3" localSheetId="32" hidden="1">#REF!</definedName>
    <definedName name="BEx92DPEKL5WM5A3CN8674JI0PR3" localSheetId="33" hidden="1">#REF!</definedName>
    <definedName name="BEx92DPEKL5WM5A3CN8674JI0PR3" localSheetId="23" hidden="1">#REF!</definedName>
    <definedName name="BEx92DPEKL5WM5A3CN8674JI0PR3" localSheetId="17" hidden="1">#REF!</definedName>
    <definedName name="BEx92DPEKL5WM5A3CN8674JI0PR3" localSheetId="18" hidden="1">#REF!</definedName>
    <definedName name="BEx92DPEKL5WM5A3CN8674JI0PR3" localSheetId="11" hidden="1">#REF!</definedName>
    <definedName name="BEx92DPEKL5WM5A3CN8674JI0PR3" localSheetId="25" hidden="1">#REF!</definedName>
    <definedName name="BEx92DPEKL5WM5A3CN8674JI0PR3" localSheetId="26" hidden="1">#REF!</definedName>
    <definedName name="BEx92DPEKL5WM5A3CN8674JI0PR3" localSheetId="27" hidden="1">#REF!</definedName>
    <definedName name="BEx92DPEKL5WM5A3CN8674JI0PR3" localSheetId="0" hidden="1">#REF!</definedName>
    <definedName name="BEx92DPEKL5WM5A3CN8674JI0PR3" localSheetId="1" hidden="1">#REF!</definedName>
    <definedName name="BEx92DPEKL5WM5A3CN8674JI0PR3" hidden="1">#REF!</definedName>
    <definedName name="BEx92ER2RMY93TZK0D9L9T3H0GI5" localSheetId="32" hidden="1">#REF!</definedName>
    <definedName name="BEx92ER2RMY93TZK0D9L9T3H0GI5" localSheetId="33" hidden="1">#REF!</definedName>
    <definedName name="BEx92ER2RMY93TZK0D9L9T3H0GI5" localSheetId="23" hidden="1">#REF!</definedName>
    <definedName name="BEx92ER2RMY93TZK0D9L9T3H0GI5" localSheetId="17" hidden="1">#REF!</definedName>
    <definedName name="BEx92ER2RMY93TZK0D9L9T3H0GI5" localSheetId="18" hidden="1">#REF!</definedName>
    <definedName name="BEx92ER2RMY93TZK0D9L9T3H0GI5" localSheetId="11" hidden="1">#REF!</definedName>
    <definedName name="BEx92ER2RMY93TZK0D9L9T3H0GI5" localSheetId="25" hidden="1">#REF!</definedName>
    <definedName name="BEx92ER2RMY93TZK0D9L9T3H0GI5" localSheetId="26" hidden="1">#REF!</definedName>
    <definedName name="BEx92ER2RMY93TZK0D9L9T3H0GI5" localSheetId="27" hidden="1">#REF!</definedName>
    <definedName name="BEx92ER2RMY93TZK0D9L9T3H0GI5" localSheetId="0" hidden="1">#REF!</definedName>
    <definedName name="BEx92ER2RMY93TZK0D9L9T3H0GI5" localSheetId="1" hidden="1">#REF!</definedName>
    <definedName name="BEx92ER2RMY93TZK0D9L9T3H0GI5" hidden="1">#REF!</definedName>
    <definedName name="BEx92FI04PJT4LI23KKIHRXWJDTT" localSheetId="32" hidden="1">#REF!</definedName>
    <definedName name="BEx92FI04PJT4LI23KKIHRXWJDTT" localSheetId="33" hidden="1">#REF!</definedName>
    <definedName name="BEx92FI04PJT4LI23KKIHRXWJDTT" localSheetId="23" hidden="1">#REF!</definedName>
    <definedName name="BEx92FI04PJT4LI23KKIHRXWJDTT" localSheetId="17" hidden="1">#REF!</definedName>
    <definedName name="BEx92FI04PJT4LI23KKIHRXWJDTT" localSheetId="18" hidden="1">#REF!</definedName>
    <definedName name="BEx92FI04PJT4LI23KKIHRXWJDTT" localSheetId="11" hidden="1">#REF!</definedName>
    <definedName name="BEx92FI04PJT4LI23KKIHRXWJDTT" localSheetId="25" hidden="1">#REF!</definedName>
    <definedName name="BEx92FI04PJT4LI23KKIHRXWJDTT" localSheetId="26" hidden="1">#REF!</definedName>
    <definedName name="BEx92FI04PJT4LI23KKIHRXWJDTT" localSheetId="27" hidden="1">#REF!</definedName>
    <definedName name="BEx92FI04PJT4LI23KKIHRXWJDTT" localSheetId="0" hidden="1">#REF!</definedName>
    <definedName name="BEx92FI04PJT4LI23KKIHRXWJDTT" localSheetId="1" hidden="1">#REF!</definedName>
    <definedName name="BEx92FI04PJT4LI23KKIHRXWJDTT" hidden="1">#REF!</definedName>
    <definedName name="BEx92HR14HQ9D5JXCSPA4SS4RT62" localSheetId="32" hidden="1">#REF!</definedName>
    <definedName name="BEx92HR14HQ9D5JXCSPA4SS4RT62" localSheetId="33" hidden="1">#REF!</definedName>
    <definedName name="BEx92HR14HQ9D5JXCSPA4SS4RT62" localSheetId="23" hidden="1">#REF!</definedName>
    <definedName name="BEx92HR14HQ9D5JXCSPA4SS4RT62" localSheetId="17" hidden="1">#REF!</definedName>
    <definedName name="BEx92HR14HQ9D5JXCSPA4SS4RT62" localSheetId="18" hidden="1">#REF!</definedName>
    <definedName name="BEx92HR14HQ9D5JXCSPA4SS4RT62" localSheetId="11" hidden="1">#REF!</definedName>
    <definedName name="BEx92HR14HQ9D5JXCSPA4SS4RT62" localSheetId="25" hidden="1">#REF!</definedName>
    <definedName name="BEx92HR14HQ9D5JXCSPA4SS4RT62" localSheetId="26" hidden="1">#REF!</definedName>
    <definedName name="BEx92HR14HQ9D5JXCSPA4SS4RT62" localSheetId="27" hidden="1">#REF!</definedName>
    <definedName name="BEx92HR14HQ9D5JXCSPA4SS4RT62" localSheetId="0" hidden="1">#REF!</definedName>
    <definedName name="BEx92HR14HQ9D5JXCSPA4SS4RT62" localSheetId="1" hidden="1">#REF!</definedName>
    <definedName name="BEx92HR14HQ9D5JXCSPA4SS4RT62" hidden="1">#REF!</definedName>
    <definedName name="BEx92HWA2D6A5EX9MFG68G0NOMSN" localSheetId="32" hidden="1">#REF!</definedName>
    <definedName name="BEx92HWA2D6A5EX9MFG68G0NOMSN" localSheetId="33" hidden="1">#REF!</definedName>
    <definedName name="BEx92HWA2D6A5EX9MFG68G0NOMSN" localSheetId="23" hidden="1">#REF!</definedName>
    <definedName name="BEx92HWA2D6A5EX9MFG68G0NOMSN" localSheetId="17" hidden="1">#REF!</definedName>
    <definedName name="BEx92HWA2D6A5EX9MFG68G0NOMSN" localSheetId="18" hidden="1">#REF!</definedName>
    <definedName name="BEx92HWA2D6A5EX9MFG68G0NOMSN" localSheetId="11" hidden="1">#REF!</definedName>
    <definedName name="BEx92HWA2D6A5EX9MFG68G0NOMSN" localSheetId="25" hidden="1">#REF!</definedName>
    <definedName name="BEx92HWA2D6A5EX9MFG68G0NOMSN" localSheetId="26" hidden="1">#REF!</definedName>
    <definedName name="BEx92HWA2D6A5EX9MFG68G0NOMSN" localSheetId="27" hidden="1">#REF!</definedName>
    <definedName name="BEx92HWA2D6A5EX9MFG68G0NOMSN" localSheetId="0" hidden="1">#REF!</definedName>
    <definedName name="BEx92HWA2D6A5EX9MFG68G0NOMSN" localSheetId="1" hidden="1">#REF!</definedName>
    <definedName name="BEx92HWA2D6A5EX9MFG68G0NOMSN" hidden="1">#REF!</definedName>
    <definedName name="BEx92I1SQUKW2W7S22E82HLJXRGK" localSheetId="32" hidden="1">#REF!</definedName>
    <definedName name="BEx92I1SQUKW2W7S22E82HLJXRGK" localSheetId="33" hidden="1">#REF!</definedName>
    <definedName name="BEx92I1SQUKW2W7S22E82HLJXRGK" localSheetId="23" hidden="1">#REF!</definedName>
    <definedName name="BEx92I1SQUKW2W7S22E82HLJXRGK" localSheetId="17" hidden="1">#REF!</definedName>
    <definedName name="BEx92I1SQUKW2W7S22E82HLJXRGK" localSheetId="18" hidden="1">#REF!</definedName>
    <definedName name="BEx92I1SQUKW2W7S22E82HLJXRGK" localSheetId="11" hidden="1">#REF!</definedName>
    <definedName name="BEx92I1SQUKW2W7S22E82HLJXRGK" localSheetId="25" hidden="1">#REF!</definedName>
    <definedName name="BEx92I1SQUKW2W7S22E82HLJXRGK" localSheetId="26" hidden="1">#REF!</definedName>
    <definedName name="BEx92I1SQUKW2W7S22E82HLJXRGK" localSheetId="27" hidden="1">#REF!</definedName>
    <definedName name="BEx92I1SQUKW2W7S22E82HLJXRGK" localSheetId="0" hidden="1">#REF!</definedName>
    <definedName name="BEx92I1SQUKW2W7S22E82HLJXRGK" localSheetId="1" hidden="1">#REF!</definedName>
    <definedName name="BEx92I1SQUKW2W7S22E82HLJXRGK" hidden="1">#REF!</definedName>
    <definedName name="BEx92PUBDIXAU1FW5ZAXECMAU0LN" localSheetId="32" hidden="1">#REF!</definedName>
    <definedName name="BEx92PUBDIXAU1FW5ZAXECMAU0LN" localSheetId="33" hidden="1">#REF!</definedName>
    <definedName name="BEx92PUBDIXAU1FW5ZAXECMAU0LN" localSheetId="23" hidden="1">#REF!</definedName>
    <definedName name="BEx92PUBDIXAU1FW5ZAXECMAU0LN" localSheetId="17" hidden="1">#REF!</definedName>
    <definedName name="BEx92PUBDIXAU1FW5ZAXECMAU0LN" localSheetId="18" hidden="1">#REF!</definedName>
    <definedName name="BEx92PUBDIXAU1FW5ZAXECMAU0LN" localSheetId="11" hidden="1">#REF!</definedName>
    <definedName name="BEx92PUBDIXAU1FW5ZAXECMAU0LN" localSheetId="25" hidden="1">#REF!</definedName>
    <definedName name="BEx92PUBDIXAU1FW5ZAXECMAU0LN" localSheetId="26" hidden="1">#REF!</definedName>
    <definedName name="BEx92PUBDIXAU1FW5ZAXECMAU0LN" localSheetId="27" hidden="1">#REF!</definedName>
    <definedName name="BEx92PUBDIXAU1FW5ZAXECMAU0LN" localSheetId="0" hidden="1">#REF!</definedName>
    <definedName name="BEx92PUBDIXAU1FW5ZAXECMAU0LN" localSheetId="1" hidden="1">#REF!</definedName>
    <definedName name="BEx92PUBDIXAU1FW5ZAXECMAU0LN" hidden="1">#REF!</definedName>
    <definedName name="BEx92S8MHFFIVRQ2YSHZNQGOFUHD" localSheetId="32" hidden="1">#REF!</definedName>
    <definedName name="BEx92S8MHFFIVRQ2YSHZNQGOFUHD" localSheetId="33" hidden="1">#REF!</definedName>
    <definedName name="BEx92S8MHFFIVRQ2YSHZNQGOFUHD" localSheetId="23" hidden="1">#REF!</definedName>
    <definedName name="BEx92S8MHFFIVRQ2YSHZNQGOFUHD" localSheetId="17" hidden="1">#REF!</definedName>
    <definedName name="BEx92S8MHFFIVRQ2YSHZNQGOFUHD" localSheetId="18" hidden="1">#REF!</definedName>
    <definedName name="BEx92S8MHFFIVRQ2YSHZNQGOFUHD" localSheetId="11" hidden="1">#REF!</definedName>
    <definedName name="BEx92S8MHFFIVRQ2YSHZNQGOFUHD" localSheetId="25" hidden="1">#REF!</definedName>
    <definedName name="BEx92S8MHFFIVRQ2YSHZNQGOFUHD" localSheetId="26" hidden="1">#REF!</definedName>
    <definedName name="BEx92S8MHFFIVRQ2YSHZNQGOFUHD" localSheetId="27" hidden="1">#REF!</definedName>
    <definedName name="BEx92S8MHFFIVRQ2YSHZNQGOFUHD" localSheetId="0" hidden="1">#REF!</definedName>
    <definedName name="BEx92S8MHFFIVRQ2YSHZNQGOFUHD" localSheetId="1" hidden="1">#REF!</definedName>
    <definedName name="BEx92S8MHFFIVRQ2YSHZNQGOFUHD" hidden="1">#REF!</definedName>
    <definedName name="BEx92VJ5FJGXISSSMOUAESCSIWFV" localSheetId="32" hidden="1">#REF!</definedName>
    <definedName name="BEx92VJ5FJGXISSSMOUAESCSIWFV" localSheetId="33" hidden="1">#REF!</definedName>
    <definedName name="BEx92VJ5FJGXISSSMOUAESCSIWFV" localSheetId="23" hidden="1">#REF!</definedName>
    <definedName name="BEx92VJ5FJGXISSSMOUAESCSIWFV" localSheetId="17" hidden="1">#REF!</definedName>
    <definedName name="BEx92VJ5FJGXISSSMOUAESCSIWFV" localSheetId="18" hidden="1">#REF!</definedName>
    <definedName name="BEx92VJ5FJGXISSSMOUAESCSIWFV" localSheetId="11" hidden="1">#REF!</definedName>
    <definedName name="BEx92VJ5FJGXISSSMOUAESCSIWFV" localSheetId="25" hidden="1">#REF!</definedName>
    <definedName name="BEx92VJ5FJGXISSSMOUAESCSIWFV" localSheetId="26" hidden="1">#REF!</definedName>
    <definedName name="BEx92VJ5FJGXISSSMOUAESCSIWFV" localSheetId="27" hidden="1">#REF!</definedName>
    <definedName name="BEx92VJ5FJGXISSSMOUAESCSIWFV" localSheetId="0" hidden="1">#REF!</definedName>
    <definedName name="BEx92VJ5FJGXISSSMOUAESCSIWFV" localSheetId="1" hidden="1">#REF!</definedName>
    <definedName name="BEx92VJ5FJGXISSSMOUAESCSIWFV" hidden="1">#REF!</definedName>
    <definedName name="BEx93B9OULL2YGC896XXYAAJSTRK" localSheetId="32" hidden="1">#REF!</definedName>
    <definedName name="BEx93B9OULL2YGC896XXYAAJSTRK" localSheetId="33" hidden="1">#REF!</definedName>
    <definedName name="BEx93B9OULL2YGC896XXYAAJSTRK" localSheetId="23" hidden="1">#REF!</definedName>
    <definedName name="BEx93B9OULL2YGC896XXYAAJSTRK" localSheetId="17" hidden="1">#REF!</definedName>
    <definedName name="BEx93B9OULL2YGC896XXYAAJSTRK" localSheetId="18" hidden="1">#REF!</definedName>
    <definedName name="BEx93B9OULL2YGC896XXYAAJSTRK" localSheetId="11" hidden="1">#REF!</definedName>
    <definedName name="BEx93B9OULL2YGC896XXYAAJSTRK" localSheetId="25" hidden="1">#REF!</definedName>
    <definedName name="BEx93B9OULL2YGC896XXYAAJSTRK" localSheetId="26" hidden="1">#REF!</definedName>
    <definedName name="BEx93B9OULL2YGC896XXYAAJSTRK" localSheetId="27" hidden="1">#REF!</definedName>
    <definedName name="BEx93B9OULL2YGC896XXYAAJSTRK" localSheetId="0" hidden="1">#REF!</definedName>
    <definedName name="BEx93B9OULL2YGC896XXYAAJSTRK" localSheetId="1" hidden="1">#REF!</definedName>
    <definedName name="BEx93B9OULL2YGC896XXYAAJSTRK" hidden="1">#REF!</definedName>
    <definedName name="BEx93FRKF99NRT3LH99UTIH7AAYF" localSheetId="32" hidden="1">#REF!</definedName>
    <definedName name="BEx93FRKF99NRT3LH99UTIH7AAYF" localSheetId="33" hidden="1">#REF!</definedName>
    <definedName name="BEx93FRKF99NRT3LH99UTIH7AAYF" localSheetId="23" hidden="1">#REF!</definedName>
    <definedName name="BEx93FRKF99NRT3LH99UTIH7AAYF" localSheetId="17" hidden="1">#REF!</definedName>
    <definedName name="BEx93FRKF99NRT3LH99UTIH7AAYF" localSheetId="18" hidden="1">#REF!</definedName>
    <definedName name="BEx93FRKF99NRT3LH99UTIH7AAYF" localSheetId="11" hidden="1">#REF!</definedName>
    <definedName name="BEx93FRKF99NRT3LH99UTIH7AAYF" localSheetId="25" hidden="1">#REF!</definedName>
    <definedName name="BEx93FRKF99NRT3LH99UTIH7AAYF" localSheetId="26" hidden="1">#REF!</definedName>
    <definedName name="BEx93FRKF99NRT3LH99UTIH7AAYF" localSheetId="27" hidden="1">#REF!</definedName>
    <definedName name="BEx93FRKF99NRT3LH99UTIH7AAYF" localSheetId="0" hidden="1">#REF!</definedName>
    <definedName name="BEx93FRKF99NRT3LH99UTIH7AAYF" localSheetId="1" hidden="1">#REF!</definedName>
    <definedName name="BEx93FRKF99NRT3LH99UTIH7AAYF" hidden="1">#REF!</definedName>
    <definedName name="BEx93M7FSHP50OG34A4W8W8DF12U" localSheetId="32" hidden="1">#REF!</definedName>
    <definedName name="BEx93M7FSHP50OG34A4W8W8DF12U" localSheetId="33" hidden="1">#REF!</definedName>
    <definedName name="BEx93M7FSHP50OG34A4W8W8DF12U" localSheetId="23" hidden="1">#REF!</definedName>
    <definedName name="BEx93M7FSHP50OG34A4W8W8DF12U" localSheetId="17" hidden="1">#REF!</definedName>
    <definedName name="BEx93M7FSHP50OG34A4W8W8DF12U" localSheetId="18" hidden="1">#REF!</definedName>
    <definedName name="BEx93M7FSHP50OG34A4W8W8DF12U" localSheetId="11" hidden="1">#REF!</definedName>
    <definedName name="BEx93M7FSHP50OG34A4W8W8DF12U" localSheetId="25" hidden="1">#REF!</definedName>
    <definedName name="BEx93M7FSHP50OG34A4W8W8DF12U" localSheetId="26" hidden="1">#REF!</definedName>
    <definedName name="BEx93M7FSHP50OG34A4W8W8DF12U" localSheetId="27" hidden="1">#REF!</definedName>
    <definedName name="BEx93M7FSHP50OG34A4W8W8DF12U" localSheetId="0" hidden="1">#REF!</definedName>
    <definedName name="BEx93M7FSHP50OG34A4W8W8DF12U" localSheetId="1" hidden="1">#REF!</definedName>
    <definedName name="BEx93M7FSHP50OG34A4W8W8DF12U" hidden="1">#REF!</definedName>
    <definedName name="BEx93OLWY2O3PRA74U41VG5RXT4Q" localSheetId="32" hidden="1">#REF!</definedName>
    <definedName name="BEx93OLWY2O3PRA74U41VG5RXT4Q" localSheetId="33" hidden="1">#REF!</definedName>
    <definedName name="BEx93OLWY2O3PRA74U41VG5RXT4Q" localSheetId="23" hidden="1">#REF!</definedName>
    <definedName name="BEx93OLWY2O3PRA74U41VG5RXT4Q" localSheetId="17" hidden="1">#REF!</definedName>
    <definedName name="BEx93OLWY2O3PRA74U41VG5RXT4Q" localSheetId="18" hidden="1">#REF!</definedName>
    <definedName name="BEx93OLWY2O3PRA74U41VG5RXT4Q" localSheetId="11" hidden="1">#REF!</definedName>
    <definedName name="BEx93OLWY2O3PRA74U41VG5RXT4Q" localSheetId="25" hidden="1">#REF!</definedName>
    <definedName name="BEx93OLWY2O3PRA74U41VG5RXT4Q" localSheetId="26" hidden="1">#REF!</definedName>
    <definedName name="BEx93OLWY2O3PRA74U41VG5RXT4Q" localSheetId="27" hidden="1">#REF!</definedName>
    <definedName name="BEx93OLWY2O3PRA74U41VG5RXT4Q" localSheetId="0" hidden="1">#REF!</definedName>
    <definedName name="BEx93OLWY2O3PRA74U41VG5RXT4Q" localSheetId="1" hidden="1">#REF!</definedName>
    <definedName name="BEx93OLWY2O3PRA74U41VG5RXT4Q" hidden="1">#REF!</definedName>
    <definedName name="BEx93RWFAF6YJGYUTITVM445C02U" localSheetId="32" hidden="1">#REF!</definedName>
    <definedName name="BEx93RWFAF6YJGYUTITVM445C02U" localSheetId="33" hidden="1">#REF!</definedName>
    <definedName name="BEx93RWFAF6YJGYUTITVM445C02U" localSheetId="23" hidden="1">#REF!</definedName>
    <definedName name="BEx93RWFAF6YJGYUTITVM445C02U" localSheetId="17" hidden="1">#REF!</definedName>
    <definedName name="BEx93RWFAF6YJGYUTITVM445C02U" localSheetId="18" hidden="1">#REF!</definedName>
    <definedName name="BEx93RWFAF6YJGYUTITVM445C02U" localSheetId="11" hidden="1">#REF!</definedName>
    <definedName name="BEx93RWFAF6YJGYUTITVM445C02U" localSheetId="25" hidden="1">#REF!</definedName>
    <definedName name="BEx93RWFAF6YJGYUTITVM445C02U" localSheetId="26" hidden="1">#REF!</definedName>
    <definedName name="BEx93RWFAF6YJGYUTITVM445C02U" localSheetId="27" hidden="1">#REF!</definedName>
    <definedName name="BEx93RWFAF6YJGYUTITVM445C02U" localSheetId="0" hidden="1">#REF!</definedName>
    <definedName name="BEx93RWFAF6YJGYUTITVM445C02U" localSheetId="1" hidden="1">#REF!</definedName>
    <definedName name="BEx93RWFAF6YJGYUTITVM445C02U" hidden="1">#REF!</definedName>
    <definedName name="BEx93SY9RWG3HUV4YXQKXJH9FH14" localSheetId="32" hidden="1">#REF!</definedName>
    <definedName name="BEx93SY9RWG3HUV4YXQKXJH9FH14" localSheetId="33" hidden="1">#REF!</definedName>
    <definedName name="BEx93SY9RWG3HUV4YXQKXJH9FH14" localSheetId="23" hidden="1">#REF!</definedName>
    <definedName name="BEx93SY9RWG3HUV4YXQKXJH9FH14" localSheetId="17" hidden="1">#REF!</definedName>
    <definedName name="BEx93SY9RWG3HUV4YXQKXJH9FH14" localSheetId="18" hidden="1">#REF!</definedName>
    <definedName name="BEx93SY9RWG3HUV4YXQKXJH9FH14" localSheetId="11" hidden="1">#REF!</definedName>
    <definedName name="BEx93SY9RWG3HUV4YXQKXJH9FH14" localSheetId="25" hidden="1">#REF!</definedName>
    <definedName name="BEx93SY9RWG3HUV4YXQKXJH9FH14" localSheetId="26" hidden="1">#REF!</definedName>
    <definedName name="BEx93SY9RWG3HUV4YXQKXJH9FH14" localSheetId="27" hidden="1">#REF!</definedName>
    <definedName name="BEx93SY9RWG3HUV4YXQKXJH9FH14" localSheetId="0" hidden="1">#REF!</definedName>
    <definedName name="BEx93SY9RWG3HUV4YXQKXJH9FH14" localSheetId="1" hidden="1">#REF!</definedName>
    <definedName name="BEx93SY9RWG3HUV4YXQKXJH9FH14" hidden="1">#REF!</definedName>
    <definedName name="BEx93TJUX3U0FJDBG6DDSNQ91R5J" localSheetId="32" hidden="1">#REF!</definedName>
    <definedName name="BEx93TJUX3U0FJDBG6DDSNQ91R5J" localSheetId="33" hidden="1">#REF!</definedName>
    <definedName name="BEx93TJUX3U0FJDBG6DDSNQ91R5J" localSheetId="23" hidden="1">#REF!</definedName>
    <definedName name="BEx93TJUX3U0FJDBG6DDSNQ91R5J" localSheetId="17" hidden="1">#REF!</definedName>
    <definedName name="BEx93TJUX3U0FJDBG6DDSNQ91R5J" localSheetId="18" hidden="1">#REF!</definedName>
    <definedName name="BEx93TJUX3U0FJDBG6DDSNQ91R5J" localSheetId="11" hidden="1">#REF!</definedName>
    <definedName name="BEx93TJUX3U0FJDBG6DDSNQ91R5J" localSheetId="25" hidden="1">#REF!</definedName>
    <definedName name="BEx93TJUX3U0FJDBG6DDSNQ91R5J" localSheetId="26" hidden="1">#REF!</definedName>
    <definedName name="BEx93TJUX3U0FJDBG6DDSNQ91R5J" localSheetId="27" hidden="1">#REF!</definedName>
    <definedName name="BEx93TJUX3U0FJDBG6DDSNQ91R5J" localSheetId="0" hidden="1">#REF!</definedName>
    <definedName name="BEx93TJUX3U0FJDBG6DDSNQ91R5J" localSheetId="1" hidden="1">#REF!</definedName>
    <definedName name="BEx93TJUX3U0FJDBG6DDSNQ91R5J" hidden="1">#REF!</definedName>
    <definedName name="BEx942UCRHMI4B0US31HO95GSC2X" localSheetId="32" hidden="1">#REF!</definedName>
    <definedName name="BEx942UCRHMI4B0US31HO95GSC2X" localSheetId="33" hidden="1">#REF!</definedName>
    <definedName name="BEx942UCRHMI4B0US31HO95GSC2X" localSheetId="23" hidden="1">#REF!</definedName>
    <definedName name="BEx942UCRHMI4B0US31HO95GSC2X" localSheetId="17" hidden="1">#REF!</definedName>
    <definedName name="BEx942UCRHMI4B0US31HO95GSC2X" localSheetId="18" hidden="1">#REF!</definedName>
    <definedName name="BEx942UCRHMI4B0US31HO95GSC2X" localSheetId="11" hidden="1">#REF!</definedName>
    <definedName name="BEx942UCRHMI4B0US31HO95GSC2X" localSheetId="25" hidden="1">#REF!</definedName>
    <definedName name="BEx942UCRHMI4B0US31HO95GSC2X" localSheetId="26" hidden="1">#REF!</definedName>
    <definedName name="BEx942UCRHMI4B0US31HO95GSC2X" localSheetId="27" hidden="1">#REF!</definedName>
    <definedName name="BEx942UCRHMI4B0US31HO95GSC2X" localSheetId="0" hidden="1">#REF!</definedName>
    <definedName name="BEx942UCRHMI4B0US31HO95GSC2X" localSheetId="1" hidden="1">#REF!</definedName>
    <definedName name="BEx942UCRHMI4B0US31HO95GSC2X" hidden="1">#REF!</definedName>
    <definedName name="BEx942ZND3V7XSHKTD0UH9X85N5E" localSheetId="32" hidden="1">#REF!</definedName>
    <definedName name="BEx942ZND3V7XSHKTD0UH9X85N5E" localSheetId="33" hidden="1">#REF!</definedName>
    <definedName name="BEx942ZND3V7XSHKTD0UH9X85N5E" localSheetId="23" hidden="1">#REF!</definedName>
    <definedName name="BEx942ZND3V7XSHKTD0UH9X85N5E" localSheetId="17" hidden="1">#REF!</definedName>
    <definedName name="BEx942ZND3V7XSHKTD0UH9X85N5E" localSheetId="18" hidden="1">#REF!</definedName>
    <definedName name="BEx942ZND3V7XSHKTD0UH9X85N5E" localSheetId="11" hidden="1">#REF!</definedName>
    <definedName name="BEx942ZND3V7XSHKTD0UH9X85N5E" localSheetId="25" hidden="1">#REF!</definedName>
    <definedName name="BEx942ZND3V7XSHKTD0UH9X85N5E" localSheetId="26" hidden="1">#REF!</definedName>
    <definedName name="BEx942ZND3V7XSHKTD0UH9X85N5E" localSheetId="27" hidden="1">#REF!</definedName>
    <definedName name="BEx942ZND3V7XSHKTD0UH9X85N5E" localSheetId="0" hidden="1">#REF!</definedName>
    <definedName name="BEx942ZND3V7XSHKTD0UH9X85N5E" localSheetId="1" hidden="1">#REF!</definedName>
    <definedName name="BEx942ZND3V7XSHKTD0UH9X85N5E" hidden="1">#REF!</definedName>
    <definedName name="BEx947HHLR6UU6NYPNDZRF79V52K" localSheetId="32" hidden="1">#REF!</definedName>
    <definedName name="BEx947HHLR6UU6NYPNDZRF79V52K" localSheetId="33" hidden="1">#REF!</definedName>
    <definedName name="BEx947HHLR6UU6NYPNDZRF79V52K" localSheetId="23" hidden="1">#REF!</definedName>
    <definedName name="BEx947HHLR6UU6NYPNDZRF79V52K" localSheetId="17" hidden="1">#REF!</definedName>
    <definedName name="BEx947HHLR6UU6NYPNDZRF79V52K" localSheetId="18" hidden="1">#REF!</definedName>
    <definedName name="BEx947HHLR6UU6NYPNDZRF79V52K" localSheetId="11" hidden="1">#REF!</definedName>
    <definedName name="BEx947HHLR6UU6NYPNDZRF79V52K" localSheetId="25" hidden="1">#REF!</definedName>
    <definedName name="BEx947HHLR6UU6NYPNDZRF79V52K" localSheetId="26" hidden="1">#REF!</definedName>
    <definedName name="BEx947HHLR6UU6NYPNDZRF79V52K" localSheetId="27" hidden="1">#REF!</definedName>
    <definedName name="BEx947HHLR6UU6NYPNDZRF79V52K" localSheetId="0" hidden="1">#REF!</definedName>
    <definedName name="BEx947HHLR6UU6NYPNDZRF79V52K" localSheetId="1" hidden="1">#REF!</definedName>
    <definedName name="BEx947HHLR6UU6NYPNDZRF79V52K" hidden="1">#REF!</definedName>
    <definedName name="BEx948ZFFQWVIDNG4AZAUGGGEB5U" localSheetId="32" hidden="1">#REF!</definedName>
    <definedName name="BEx948ZFFQWVIDNG4AZAUGGGEB5U" localSheetId="33" hidden="1">#REF!</definedName>
    <definedName name="BEx948ZFFQWVIDNG4AZAUGGGEB5U" localSheetId="23" hidden="1">#REF!</definedName>
    <definedName name="BEx948ZFFQWVIDNG4AZAUGGGEB5U" localSheetId="17" hidden="1">#REF!</definedName>
    <definedName name="BEx948ZFFQWVIDNG4AZAUGGGEB5U" localSheetId="18" hidden="1">#REF!</definedName>
    <definedName name="BEx948ZFFQWVIDNG4AZAUGGGEB5U" localSheetId="11" hidden="1">#REF!</definedName>
    <definedName name="BEx948ZFFQWVIDNG4AZAUGGGEB5U" localSheetId="25" hidden="1">#REF!</definedName>
    <definedName name="BEx948ZFFQWVIDNG4AZAUGGGEB5U" localSheetId="26" hidden="1">#REF!</definedName>
    <definedName name="BEx948ZFFQWVIDNG4AZAUGGGEB5U" localSheetId="27" hidden="1">#REF!</definedName>
    <definedName name="BEx948ZFFQWVIDNG4AZAUGGGEB5U" localSheetId="0" hidden="1">#REF!</definedName>
    <definedName name="BEx948ZFFQWVIDNG4AZAUGGGEB5U" localSheetId="1" hidden="1">#REF!</definedName>
    <definedName name="BEx948ZFFQWVIDNG4AZAUGGGEB5U" hidden="1">#REF!</definedName>
    <definedName name="BEx94CKXG92OMURH41SNU6IOHK4J" localSheetId="32" hidden="1">#REF!</definedName>
    <definedName name="BEx94CKXG92OMURH41SNU6IOHK4J" localSheetId="33" hidden="1">#REF!</definedName>
    <definedName name="BEx94CKXG92OMURH41SNU6IOHK4J" localSheetId="23" hidden="1">#REF!</definedName>
    <definedName name="BEx94CKXG92OMURH41SNU6IOHK4J" localSheetId="17" hidden="1">#REF!</definedName>
    <definedName name="BEx94CKXG92OMURH41SNU6IOHK4J" localSheetId="18" hidden="1">#REF!</definedName>
    <definedName name="BEx94CKXG92OMURH41SNU6IOHK4J" localSheetId="11" hidden="1">#REF!</definedName>
    <definedName name="BEx94CKXG92OMURH41SNU6IOHK4J" localSheetId="25" hidden="1">#REF!</definedName>
    <definedName name="BEx94CKXG92OMURH41SNU6IOHK4J" localSheetId="26" hidden="1">#REF!</definedName>
    <definedName name="BEx94CKXG92OMURH41SNU6IOHK4J" localSheetId="27" hidden="1">#REF!</definedName>
    <definedName name="BEx94CKXG92OMURH41SNU6IOHK4J" localSheetId="0" hidden="1">#REF!</definedName>
    <definedName name="BEx94CKXG92OMURH41SNU6IOHK4J" localSheetId="1" hidden="1">#REF!</definedName>
    <definedName name="BEx94CKXG92OMURH41SNU6IOHK4J" hidden="1">#REF!</definedName>
    <definedName name="BEx94GXG30CIVB6ZQN3X3IK6BZXQ" localSheetId="32" hidden="1">#REF!</definedName>
    <definedName name="BEx94GXG30CIVB6ZQN3X3IK6BZXQ" localSheetId="33" hidden="1">#REF!</definedName>
    <definedName name="BEx94GXG30CIVB6ZQN3X3IK6BZXQ" localSheetId="23" hidden="1">#REF!</definedName>
    <definedName name="BEx94GXG30CIVB6ZQN3X3IK6BZXQ" localSheetId="17" hidden="1">#REF!</definedName>
    <definedName name="BEx94GXG30CIVB6ZQN3X3IK6BZXQ" localSheetId="18" hidden="1">#REF!</definedName>
    <definedName name="BEx94GXG30CIVB6ZQN3X3IK6BZXQ" localSheetId="11" hidden="1">#REF!</definedName>
    <definedName name="BEx94GXG30CIVB6ZQN3X3IK6BZXQ" localSheetId="25" hidden="1">#REF!</definedName>
    <definedName name="BEx94GXG30CIVB6ZQN3X3IK6BZXQ" localSheetId="26" hidden="1">#REF!</definedName>
    <definedName name="BEx94GXG30CIVB6ZQN3X3IK6BZXQ" localSheetId="27" hidden="1">#REF!</definedName>
    <definedName name="BEx94GXG30CIVB6ZQN3X3IK6BZXQ" localSheetId="0" hidden="1">#REF!</definedName>
    <definedName name="BEx94GXG30CIVB6ZQN3X3IK6BZXQ" localSheetId="1" hidden="1">#REF!</definedName>
    <definedName name="BEx94GXG30CIVB6ZQN3X3IK6BZXQ" hidden="1">#REF!</definedName>
    <definedName name="BEx94HJ0DWZHE39X4BLCQCJ3M1MC" localSheetId="32" hidden="1">#REF!</definedName>
    <definedName name="BEx94HJ0DWZHE39X4BLCQCJ3M1MC" localSheetId="33" hidden="1">#REF!</definedName>
    <definedName name="BEx94HJ0DWZHE39X4BLCQCJ3M1MC" localSheetId="23" hidden="1">#REF!</definedName>
    <definedName name="BEx94HJ0DWZHE39X4BLCQCJ3M1MC" localSheetId="17" hidden="1">#REF!</definedName>
    <definedName name="BEx94HJ0DWZHE39X4BLCQCJ3M1MC" localSheetId="18" hidden="1">#REF!</definedName>
    <definedName name="BEx94HJ0DWZHE39X4BLCQCJ3M1MC" localSheetId="11" hidden="1">#REF!</definedName>
    <definedName name="BEx94HJ0DWZHE39X4BLCQCJ3M1MC" localSheetId="25" hidden="1">#REF!</definedName>
    <definedName name="BEx94HJ0DWZHE39X4BLCQCJ3M1MC" localSheetId="26" hidden="1">#REF!</definedName>
    <definedName name="BEx94HJ0DWZHE39X4BLCQCJ3M1MC" localSheetId="27" hidden="1">#REF!</definedName>
    <definedName name="BEx94HJ0DWZHE39X4BLCQCJ3M1MC" localSheetId="0" hidden="1">#REF!</definedName>
    <definedName name="BEx94HJ0DWZHE39X4BLCQCJ3M1MC" localSheetId="1" hidden="1">#REF!</definedName>
    <definedName name="BEx94HJ0DWZHE39X4BLCQCJ3M1MC" hidden="1">#REF!</definedName>
    <definedName name="BEx94HZ5LURYM9ST744ALV6ZCKYP" localSheetId="32" hidden="1">#REF!</definedName>
    <definedName name="BEx94HZ5LURYM9ST744ALV6ZCKYP" localSheetId="33" hidden="1">#REF!</definedName>
    <definedName name="BEx94HZ5LURYM9ST744ALV6ZCKYP" localSheetId="23" hidden="1">#REF!</definedName>
    <definedName name="BEx94HZ5LURYM9ST744ALV6ZCKYP" localSheetId="17" hidden="1">#REF!</definedName>
    <definedName name="BEx94HZ5LURYM9ST744ALV6ZCKYP" localSheetId="18" hidden="1">#REF!</definedName>
    <definedName name="BEx94HZ5LURYM9ST744ALV6ZCKYP" localSheetId="11" hidden="1">#REF!</definedName>
    <definedName name="BEx94HZ5LURYM9ST744ALV6ZCKYP" localSheetId="25" hidden="1">#REF!</definedName>
    <definedName name="BEx94HZ5LURYM9ST744ALV6ZCKYP" localSheetId="26" hidden="1">#REF!</definedName>
    <definedName name="BEx94HZ5LURYM9ST744ALV6ZCKYP" localSheetId="27" hidden="1">#REF!</definedName>
    <definedName name="BEx94HZ5LURYM9ST744ALV6ZCKYP" localSheetId="0" hidden="1">#REF!</definedName>
    <definedName name="BEx94HZ5LURYM9ST744ALV6ZCKYP" localSheetId="1" hidden="1">#REF!</definedName>
    <definedName name="BEx94HZ5LURYM9ST744ALV6ZCKYP" hidden="1">#REF!</definedName>
    <definedName name="BEx94IQ75E90YUMWJ9N591LR7DQQ" localSheetId="32" hidden="1">#REF!</definedName>
    <definedName name="BEx94IQ75E90YUMWJ9N591LR7DQQ" localSheetId="33" hidden="1">#REF!</definedName>
    <definedName name="BEx94IQ75E90YUMWJ9N591LR7DQQ" localSheetId="23" hidden="1">#REF!</definedName>
    <definedName name="BEx94IQ75E90YUMWJ9N591LR7DQQ" localSheetId="17" hidden="1">#REF!</definedName>
    <definedName name="BEx94IQ75E90YUMWJ9N591LR7DQQ" localSheetId="18" hidden="1">#REF!</definedName>
    <definedName name="BEx94IQ75E90YUMWJ9N591LR7DQQ" localSheetId="11" hidden="1">#REF!</definedName>
    <definedName name="BEx94IQ75E90YUMWJ9N591LR7DQQ" localSheetId="25" hidden="1">#REF!</definedName>
    <definedName name="BEx94IQ75E90YUMWJ9N591LR7DQQ" localSheetId="26" hidden="1">#REF!</definedName>
    <definedName name="BEx94IQ75E90YUMWJ9N591LR7DQQ" localSheetId="27" hidden="1">#REF!</definedName>
    <definedName name="BEx94IQ75E90YUMWJ9N591LR7DQQ" localSheetId="0" hidden="1">#REF!</definedName>
    <definedName name="BEx94IQ75E90YUMWJ9N591LR7DQQ" localSheetId="1" hidden="1">#REF!</definedName>
    <definedName name="BEx94IQ75E90YUMWJ9N591LR7DQQ" hidden="1">#REF!</definedName>
    <definedName name="BEx94N7W5T3U7UOE97D6OVIBUCXS" localSheetId="32" hidden="1">#REF!</definedName>
    <definedName name="BEx94N7W5T3U7UOE97D6OVIBUCXS" localSheetId="33" hidden="1">#REF!</definedName>
    <definedName name="BEx94N7W5T3U7UOE97D6OVIBUCXS" localSheetId="23" hidden="1">#REF!</definedName>
    <definedName name="BEx94N7W5T3U7UOE97D6OVIBUCXS" localSheetId="17" hidden="1">#REF!</definedName>
    <definedName name="BEx94N7W5T3U7UOE97D6OVIBUCXS" localSheetId="18" hidden="1">#REF!</definedName>
    <definedName name="BEx94N7W5T3U7UOE97D6OVIBUCXS" localSheetId="11" hidden="1">#REF!</definedName>
    <definedName name="BEx94N7W5T3U7UOE97D6OVIBUCXS" localSheetId="25" hidden="1">#REF!</definedName>
    <definedName name="BEx94N7W5T3U7UOE97D6OVIBUCXS" localSheetId="26" hidden="1">#REF!</definedName>
    <definedName name="BEx94N7W5T3U7UOE97D6OVIBUCXS" localSheetId="27" hidden="1">#REF!</definedName>
    <definedName name="BEx94N7W5T3U7UOE97D6OVIBUCXS" localSheetId="0" hidden="1">#REF!</definedName>
    <definedName name="BEx94N7W5T3U7UOE97D6OVIBUCXS" localSheetId="1" hidden="1">#REF!</definedName>
    <definedName name="BEx94N7W5T3U7UOE97D6OVIBUCXS" hidden="1">#REF!</definedName>
    <definedName name="BEx955NIAWX5OLAHMTV6QFUZPR30" localSheetId="32" hidden="1">#REF!</definedName>
    <definedName name="BEx955NIAWX5OLAHMTV6QFUZPR30" localSheetId="33" hidden="1">#REF!</definedName>
    <definedName name="BEx955NIAWX5OLAHMTV6QFUZPR30" localSheetId="23" hidden="1">#REF!</definedName>
    <definedName name="BEx955NIAWX5OLAHMTV6QFUZPR30" localSheetId="17" hidden="1">#REF!</definedName>
    <definedName name="BEx955NIAWX5OLAHMTV6QFUZPR30" localSheetId="18" hidden="1">#REF!</definedName>
    <definedName name="BEx955NIAWX5OLAHMTV6QFUZPR30" localSheetId="11" hidden="1">#REF!</definedName>
    <definedName name="BEx955NIAWX5OLAHMTV6QFUZPR30" localSheetId="25" hidden="1">#REF!</definedName>
    <definedName name="BEx955NIAWX5OLAHMTV6QFUZPR30" localSheetId="26" hidden="1">#REF!</definedName>
    <definedName name="BEx955NIAWX5OLAHMTV6QFUZPR30" localSheetId="27" hidden="1">#REF!</definedName>
    <definedName name="BEx955NIAWX5OLAHMTV6QFUZPR30" localSheetId="0" hidden="1">#REF!</definedName>
    <definedName name="BEx955NIAWX5OLAHMTV6QFUZPR30" localSheetId="1" hidden="1">#REF!</definedName>
    <definedName name="BEx955NIAWX5OLAHMTV6QFUZPR30" hidden="1">#REF!</definedName>
    <definedName name="BEx9581TYVI2M5TT4ISDAJV4W7Z6" localSheetId="32" hidden="1">#REF!</definedName>
    <definedName name="BEx9581TYVI2M5TT4ISDAJV4W7Z6" localSheetId="33" hidden="1">#REF!</definedName>
    <definedName name="BEx9581TYVI2M5TT4ISDAJV4W7Z6" localSheetId="23" hidden="1">#REF!</definedName>
    <definedName name="BEx9581TYVI2M5TT4ISDAJV4W7Z6" localSheetId="17" hidden="1">#REF!</definedName>
    <definedName name="BEx9581TYVI2M5TT4ISDAJV4W7Z6" localSheetId="18" hidden="1">#REF!</definedName>
    <definedName name="BEx9581TYVI2M5TT4ISDAJV4W7Z6" localSheetId="11" hidden="1">#REF!</definedName>
    <definedName name="BEx9581TYVI2M5TT4ISDAJV4W7Z6" localSheetId="25" hidden="1">#REF!</definedName>
    <definedName name="BEx9581TYVI2M5TT4ISDAJV4W7Z6" localSheetId="26" hidden="1">#REF!</definedName>
    <definedName name="BEx9581TYVI2M5TT4ISDAJV4W7Z6" localSheetId="27" hidden="1">#REF!</definedName>
    <definedName name="BEx9581TYVI2M5TT4ISDAJV4W7Z6" localSheetId="0" hidden="1">#REF!</definedName>
    <definedName name="BEx9581TYVI2M5TT4ISDAJV4W7Z6" localSheetId="1" hidden="1">#REF!</definedName>
    <definedName name="BEx9581TYVI2M5TT4ISDAJV4W7Z6" hidden="1">#REF!</definedName>
    <definedName name="BEx95G55NR99FDSE95CXDI4DKWSV" localSheetId="32" hidden="1">#REF!</definedName>
    <definedName name="BEx95G55NR99FDSE95CXDI4DKWSV" localSheetId="33" hidden="1">#REF!</definedName>
    <definedName name="BEx95G55NR99FDSE95CXDI4DKWSV" localSheetId="23" hidden="1">#REF!</definedName>
    <definedName name="BEx95G55NR99FDSE95CXDI4DKWSV" localSheetId="17" hidden="1">#REF!</definedName>
    <definedName name="BEx95G55NR99FDSE95CXDI4DKWSV" localSheetId="18" hidden="1">#REF!</definedName>
    <definedName name="BEx95G55NR99FDSE95CXDI4DKWSV" localSheetId="11" hidden="1">#REF!</definedName>
    <definedName name="BEx95G55NR99FDSE95CXDI4DKWSV" localSheetId="25" hidden="1">#REF!</definedName>
    <definedName name="BEx95G55NR99FDSE95CXDI4DKWSV" localSheetId="26" hidden="1">#REF!</definedName>
    <definedName name="BEx95G55NR99FDSE95CXDI4DKWSV" localSheetId="27" hidden="1">#REF!</definedName>
    <definedName name="BEx95G55NR99FDSE95CXDI4DKWSV" localSheetId="0" hidden="1">#REF!</definedName>
    <definedName name="BEx95G55NR99FDSE95CXDI4DKWSV" localSheetId="1" hidden="1">#REF!</definedName>
    <definedName name="BEx95G55NR99FDSE95CXDI4DKWSV" hidden="1">#REF!</definedName>
    <definedName name="BEx95NHF4RVUE0YDOAFZEIVBYJXD" localSheetId="32" hidden="1">#REF!</definedName>
    <definedName name="BEx95NHF4RVUE0YDOAFZEIVBYJXD" localSheetId="33" hidden="1">#REF!</definedName>
    <definedName name="BEx95NHF4RVUE0YDOAFZEIVBYJXD" localSheetId="23" hidden="1">#REF!</definedName>
    <definedName name="BEx95NHF4RVUE0YDOAFZEIVBYJXD" localSheetId="17" hidden="1">#REF!</definedName>
    <definedName name="BEx95NHF4RVUE0YDOAFZEIVBYJXD" localSheetId="18" hidden="1">#REF!</definedName>
    <definedName name="BEx95NHF4RVUE0YDOAFZEIVBYJXD" localSheetId="11" hidden="1">#REF!</definedName>
    <definedName name="BEx95NHF4RVUE0YDOAFZEIVBYJXD" localSheetId="25" hidden="1">#REF!</definedName>
    <definedName name="BEx95NHF4RVUE0YDOAFZEIVBYJXD" localSheetId="26" hidden="1">#REF!</definedName>
    <definedName name="BEx95NHF4RVUE0YDOAFZEIVBYJXD" localSheetId="27" hidden="1">#REF!</definedName>
    <definedName name="BEx95NHF4RVUE0YDOAFZEIVBYJXD" localSheetId="0" hidden="1">#REF!</definedName>
    <definedName name="BEx95NHF4RVUE0YDOAFZEIVBYJXD" localSheetId="1" hidden="1">#REF!</definedName>
    <definedName name="BEx95NHF4RVUE0YDOAFZEIVBYJXD" hidden="1">#REF!</definedName>
    <definedName name="BEx95QBZMG0E2KQ9BERJ861QLYN3" localSheetId="32" hidden="1">#REF!</definedName>
    <definedName name="BEx95QBZMG0E2KQ9BERJ861QLYN3" localSheetId="33" hidden="1">#REF!</definedName>
    <definedName name="BEx95QBZMG0E2KQ9BERJ861QLYN3" localSheetId="23" hidden="1">#REF!</definedName>
    <definedName name="BEx95QBZMG0E2KQ9BERJ861QLYN3" localSheetId="17" hidden="1">#REF!</definedName>
    <definedName name="BEx95QBZMG0E2KQ9BERJ861QLYN3" localSheetId="18" hidden="1">#REF!</definedName>
    <definedName name="BEx95QBZMG0E2KQ9BERJ861QLYN3" localSheetId="11" hidden="1">#REF!</definedName>
    <definedName name="BEx95QBZMG0E2KQ9BERJ861QLYN3" localSheetId="25" hidden="1">#REF!</definedName>
    <definedName name="BEx95QBZMG0E2KQ9BERJ861QLYN3" localSheetId="26" hidden="1">#REF!</definedName>
    <definedName name="BEx95QBZMG0E2KQ9BERJ861QLYN3" localSheetId="27" hidden="1">#REF!</definedName>
    <definedName name="BEx95QBZMG0E2KQ9BERJ861QLYN3" localSheetId="0" hidden="1">#REF!</definedName>
    <definedName name="BEx95QBZMG0E2KQ9BERJ861QLYN3" localSheetId="1" hidden="1">#REF!</definedName>
    <definedName name="BEx95QBZMG0E2KQ9BERJ861QLYN3" hidden="1">#REF!</definedName>
    <definedName name="BEx95QHBVDN795UNQJLRXG3RDU49" localSheetId="32" hidden="1">#REF!</definedName>
    <definedName name="BEx95QHBVDN795UNQJLRXG3RDU49" localSheetId="33" hidden="1">#REF!</definedName>
    <definedName name="BEx95QHBVDN795UNQJLRXG3RDU49" localSheetId="23" hidden="1">#REF!</definedName>
    <definedName name="BEx95QHBVDN795UNQJLRXG3RDU49" localSheetId="17" hidden="1">#REF!</definedName>
    <definedName name="BEx95QHBVDN795UNQJLRXG3RDU49" localSheetId="18" hidden="1">#REF!</definedName>
    <definedName name="BEx95QHBVDN795UNQJLRXG3RDU49" localSheetId="11" hidden="1">#REF!</definedName>
    <definedName name="BEx95QHBVDN795UNQJLRXG3RDU49" localSheetId="25" hidden="1">#REF!</definedName>
    <definedName name="BEx95QHBVDN795UNQJLRXG3RDU49" localSheetId="26" hidden="1">#REF!</definedName>
    <definedName name="BEx95QHBVDN795UNQJLRXG3RDU49" localSheetId="27" hidden="1">#REF!</definedName>
    <definedName name="BEx95QHBVDN795UNQJLRXG3RDU49" localSheetId="0" hidden="1">#REF!</definedName>
    <definedName name="BEx95QHBVDN795UNQJLRXG3RDU49" localSheetId="1" hidden="1">#REF!</definedName>
    <definedName name="BEx95QHBVDN795UNQJLRXG3RDU49" hidden="1">#REF!</definedName>
    <definedName name="BEx95TBVUWV7L7OMFMZDQEXGVHU6" localSheetId="32" hidden="1">#REF!</definedName>
    <definedName name="BEx95TBVUWV7L7OMFMZDQEXGVHU6" localSheetId="33" hidden="1">#REF!</definedName>
    <definedName name="BEx95TBVUWV7L7OMFMZDQEXGVHU6" localSheetId="23" hidden="1">#REF!</definedName>
    <definedName name="BEx95TBVUWV7L7OMFMZDQEXGVHU6" localSheetId="17" hidden="1">#REF!</definedName>
    <definedName name="BEx95TBVUWV7L7OMFMZDQEXGVHU6" localSheetId="18" hidden="1">#REF!</definedName>
    <definedName name="BEx95TBVUWV7L7OMFMZDQEXGVHU6" localSheetId="11" hidden="1">#REF!</definedName>
    <definedName name="BEx95TBVUWV7L7OMFMZDQEXGVHU6" localSheetId="25" hidden="1">#REF!</definedName>
    <definedName name="BEx95TBVUWV7L7OMFMZDQEXGVHU6" localSheetId="26" hidden="1">#REF!</definedName>
    <definedName name="BEx95TBVUWV7L7OMFMZDQEXGVHU6" localSheetId="27" hidden="1">#REF!</definedName>
    <definedName name="BEx95TBVUWV7L7OMFMZDQEXGVHU6" localSheetId="0" hidden="1">#REF!</definedName>
    <definedName name="BEx95TBVUWV7L7OMFMZDQEXGVHU6" localSheetId="1" hidden="1">#REF!</definedName>
    <definedName name="BEx95TBVUWV7L7OMFMZDQEXGVHU6" hidden="1">#REF!</definedName>
    <definedName name="BEx95U89DZZSVO39TGS62CX8G9N4" localSheetId="32" hidden="1">#REF!</definedName>
    <definedName name="BEx95U89DZZSVO39TGS62CX8G9N4" localSheetId="33" hidden="1">#REF!</definedName>
    <definedName name="BEx95U89DZZSVO39TGS62CX8G9N4" localSheetId="23" hidden="1">#REF!</definedName>
    <definedName name="BEx95U89DZZSVO39TGS62CX8G9N4" localSheetId="17" hidden="1">#REF!</definedName>
    <definedName name="BEx95U89DZZSVO39TGS62CX8G9N4" localSheetId="18" hidden="1">#REF!</definedName>
    <definedName name="BEx95U89DZZSVO39TGS62CX8G9N4" localSheetId="11" hidden="1">#REF!</definedName>
    <definedName name="BEx95U89DZZSVO39TGS62CX8G9N4" localSheetId="25" hidden="1">#REF!</definedName>
    <definedName name="BEx95U89DZZSVO39TGS62CX8G9N4" localSheetId="26" hidden="1">#REF!</definedName>
    <definedName name="BEx95U89DZZSVO39TGS62CX8G9N4" localSheetId="27" hidden="1">#REF!</definedName>
    <definedName name="BEx95U89DZZSVO39TGS62CX8G9N4" localSheetId="0" hidden="1">#REF!</definedName>
    <definedName name="BEx95U89DZZSVO39TGS62CX8G9N4" localSheetId="1" hidden="1">#REF!</definedName>
    <definedName name="BEx95U89DZZSVO39TGS62CX8G9N4" hidden="1">#REF!</definedName>
    <definedName name="BEx95XTPKKKJG67C45LRX0T25I06" localSheetId="32" hidden="1">#REF!</definedName>
    <definedName name="BEx95XTPKKKJG67C45LRX0T25I06" localSheetId="33" hidden="1">#REF!</definedName>
    <definedName name="BEx95XTPKKKJG67C45LRX0T25I06" localSheetId="23" hidden="1">#REF!</definedName>
    <definedName name="BEx95XTPKKKJG67C45LRX0T25I06" localSheetId="17" hidden="1">#REF!</definedName>
    <definedName name="BEx95XTPKKKJG67C45LRX0T25I06" localSheetId="18" hidden="1">#REF!</definedName>
    <definedName name="BEx95XTPKKKJG67C45LRX0T25I06" localSheetId="11" hidden="1">#REF!</definedName>
    <definedName name="BEx95XTPKKKJG67C45LRX0T25I06" localSheetId="25" hidden="1">#REF!</definedName>
    <definedName name="BEx95XTPKKKJG67C45LRX0T25I06" localSheetId="26" hidden="1">#REF!</definedName>
    <definedName name="BEx95XTPKKKJG67C45LRX0T25I06" localSheetId="27" hidden="1">#REF!</definedName>
    <definedName name="BEx95XTPKKKJG67C45LRX0T25I06" localSheetId="0" hidden="1">#REF!</definedName>
    <definedName name="BEx95XTPKKKJG67C45LRX0T25I06" localSheetId="1" hidden="1">#REF!</definedName>
    <definedName name="BEx95XTPKKKJG67C45LRX0T25I06" hidden="1">#REF!</definedName>
    <definedName name="BEx9602K2GHNBUEUVT9ONRQU1GMD" localSheetId="32" hidden="1">#REF!</definedName>
    <definedName name="BEx9602K2GHNBUEUVT9ONRQU1GMD" localSheetId="33" hidden="1">#REF!</definedName>
    <definedName name="BEx9602K2GHNBUEUVT9ONRQU1GMD" localSheetId="23" hidden="1">#REF!</definedName>
    <definedName name="BEx9602K2GHNBUEUVT9ONRQU1GMD" localSheetId="17" hidden="1">#REF!</definedName>
    <definedName name="BEx9602K2GHNBUEUVT9ONRQU1GMD" localSheetId="18" hidden="1">#REF!</definedName>
    <definedName name="BEx9602K2GHNBUEUVT9ONRQU1GMD" localSheetId="11" hidden="1">#REF!</definedName>
    <definedName name="BEx9602K2GHNBUEUVT9ONRQU1GMD" localSheetId="25" hidden="1">#REF!</definedName>
    <definedName name="BEx9602K2GHNBUEUVT9ONRQU1GMD" localSheetId="26" hidden="1">#REF!</definedName>
    <definedName name="BEx9602K2GHNBUEUVT9ONRQU1GMD" localSheetId="27" hidden="1">#REF!</definedName>
    <definedName name="BEx9602K2GHNBUEUVT9ONRQU1GMD" localSheetId="0" hidden="1">#REF!</definedName>
    <definedName name="BEx9602K2GHNBUEUVT9ONRQU1GMD" localSheetId="1" hidden="1">#REF!</definedName>
    <definedName name="BEx9602K2GHNBUEUVT9ONRQU1GMD" hidden="1">#REF!</definedName>
    <definedName name="BEx9602LTEI8BPC79BGMRK6S0RP8" localSheetId="32" hidden="1">#REF!</definedName>
    <definedName name="BEx9602LTEI8BPC79BGMRK6S0RP8" localSheetId="33" hidden="1">#REF!</definedName>
    <definedName name="BEx9602LTEI8BPC79BGMRK6S0RP8" localSheetId="23" hidden="1">#REF!</definedName>
    <definedName name="BEx9602LTEI8BPC79BGMRK6S0RP8" localSheetId="17" hidden="1">#REF!</definedName>
    <definedName name="BEx9602LTEI8BPC79BGMRK6S0RP8" localSheetId="18" hidden="1">#REF!</definedName>
    <definedName name="BEx9602LTEI8BPC79BGMRK6S0RP8" localSheetId="11" hidden="1">#REF!</definedName>
    <definedName name="BEx9602LTEI8BPC79BGMRK6S0RP8" localSheetId="25" hidden="1">#REF!</definedName>
    <definedName name="BEx9602LTEI8BPC79BGMRK6S0RP8" localSheetId="26" hidden="1">#REF!</definedName>
    <definedName name="BEx9602LTEI8BPC79BGMRK6S0RP8" localSheetId="27" hidden="1">#REF!</definedName>
    <definedName name="BEx9602LTEI8BPC79BGMRK6S0RP8" localSheetId="0" hidden="1">#REF!</definedName>
    <definedName name="BEx9602LTEI8BPC79BGMRK6S0RP8" localSheetId="1" hidden="1">#REF!</definedName>
    <definedName name="BEx9602LTEI8BPC79BGMRK6S0RP8" hidden="1">#REF!</definedName>
    <definedName name="BEx962BL3Y4LA53EBYI64ZYMZE8U" localSheetId="32" hidden="1">#REF!</definedName>
    <definedName name="BEx962BL3Y4LA53EBYI64ZYMZE8U" localSheetId="33" hidden="1">#REF!</definedName>
    <definedName name="BEx962BL3Y4LA53EBYI64ZYMZE8U" localSheetId="23" hidden="1">#REF!</definedName>
    <definedName name="BEx962BL3Y4LA53EBYI64ZYMZE8U" localSheetId="17" hidden="1">#REF!</definedName>
    <definedName name="BEx962BL3Y4LA53EBYI64ZYMZE8U" localSheetId="18" hidden="1">#REF!</definedName>
    <definedName name="BEx962BL3Y4LA53EBYI64ZYMZE8U" localSheetId="11" hidden="1">#REF!</definedName>
    <definedName name="BEx962BL3Y4LA53EBYI64ZYMZE8U" localSheetId="25" hidden="1">#REF!</definedName>
    <definedName name="BEx962BL3Y4LA53EBYI64ZYMZE8U" localSheetId="26" hidden="1">#REF!</definedName>
    <definedName name="BEx962BL3Y4LA53EBYI64ZYMZE8U" localSheetId="27" hidden="1">#REF!</definedName>
    <definedName name="BEx962BL3Y4LA53EBYI64ZYMZE8U" localSheetId="0" hidden="1">#REF!</definedName>
    <definedName name="BEx962BL3Y4LA53EBYI64ZYMZE8U" localSheetId="1" hidden="1">#REF!</definedName>
    <definedName name="BEx962BL3Y4LA53EBYI64ZYMZE8U" hidden="1">#REF!</definedName>
    <definedName name="BEx96HAWZ2EMMI7VJ5NQXGK044OO" localSheetId="32" hidden="1">#REF!</definedName>
    <definedName name="BEx96HAWZ2EMMI7VJ5NQXGK044OO" localSheetId="33" hidden="1">#REF!</definedName>
    <definedName name="BEx96HAWZ2EMMI7VJ5NQXGK044OO" localSheetId="23" hidden="1">#REF!</definedName>
    <definedName name="BEx96HAWZ2EMMI7VJ5NQXGK044OO" localSheetId="17" hidden="1">#REF!</definedName>
    <definedName name="BEx96HAWZ2EMMI7VJ5NQXGK044OO" localSheetId="18" hidden="1">#REF!</definedName>
    <definedName name="BEx96HAWZ2EMMI7VJ5NQXGK044OO" localSheetId="11" hidden="1">#REF!</definedName>
    <definedName name="BEx96HAWZ2EMMI7VJ5NQXGK044OO" localSheetId="25" hidden="1">#REF!</definedName>
    <definedName name="BEx96HAWZ2EMMI7VJ5NQXGK044OO" localSheetId="26" hidden="1">#REF!</definedName>
    <definedName name="BEx96HAWZ2EMMI7VJ5NQXGK044OO" localSheetId="27" hidden="1">#REF!</definedName>
    <definedName name="BEx96HAWZ2EMMI7VJ5NQXGK044OO" localSheetId="0" hidden="1">#REF!</definedName>
    <definedName name="BEx96HAWZ2EMMI7VJ5NQXGK044OO" localSheetId="1" hidden="1">#REF!</definedName>
    <definedName name="BEx96HAWZ2EMMI7VJ5NQXGK044OO" hidden="1">#REF!</definedName>
    <definedName name="BEx96KR21O7H9R29TN0S45Y3QPUK" localSheetId="32" hidden="1">#REF!</definedName>
    <definedName name="BEx96KR21O7H9R29TN0S45Y3QPUK" localSheetId="33" hidden="1">#REF!</definedName>
    <definedName name="BEx96KR21O7H9R29TN0S45Y3QPUK" localSheetId="23" hidden="1">#REF!</definedName>
    <definedName name="BEx96KR21O7H9R29TN0S45Y3QPUK" localSheetId="17" hidden="1">#REF!</definedName>
    <definedName name="BEx96KR21O7H9R29TN0S45Y3QPUK" localSheetId="18" hidden="1">#REF!</definedName>
    <definedName name="BEx96KR21O7H9R29TN0S45Y3QPUK" localSheetId="11" hidden="1">#REF!</definedName>
    <definedName name="BEx96KR21O7H9R29TN0S45Y3QPUK" localSheetId="25" hidden="1">#REF!</definedName>
    <definedName name="BEx96KR21O7H9R29TN0S45Y3QPUK" localSheetId="26" hidden="1">#REF!</definedName>
    <definedName name="BEx96KR21O7H9R29TN0S45Y3QPUK" localSheetId="27" hidden="1">#REF!</definedName>
    <definedName name="BEx96KR21O7H9R29TN0S45Y3QPUK" localSheetId="0" hidden="1">#REF!</definedName>
    <definedName name="BEx96KR21O7H9R29TN0S45Y3QPUK" localSheetId="1" hidden="1">#REF!</definedName>
    <definedName name="BEx96KR21O7H9R29TN0S45Y3QPUK" hidden="1">#REF!</definedName>
    <definedName name="BEx96SUFKHHFE8XQ6UUO6ILDOXHO" localSheetId="32" hidden="1">#REF!</definedName>
    <definedName name="BEx96SUFKHHFE8XQ6UUO6ILDOXHO" localSheetId="33" hidden="1">#REF!</definedName>
    <definedName name="BEx96SUFKHHFE8XQ6UUO6ILDOXHO" localSheetId="23" hidden="1">#REF!</definedName>
    <definedName name="BEx96SUFKHHFE8XQ6UUO6ILDOXHO" localSheetId="17" hidden="1">#REF!</definedName>
    <definedName name="BEx96SUFKHHFE8XQ6UUO6ILDOXHO" localSheetId="18" hidden="1">#REF!</definedName>
    <definedName name="BEx96SUFKHHFE8XQ6UUO6ILDOXHO" localSheetId="11" hidden="1">#REF!</definedName>
    <definedName name="BEx96SUFKHHFE8XQ6UUO6ILDOXHO" localSheetId="25" hidden="1">#REF!</definedName>
    <definedName name="BEx96SUFKHHFE8XQ6UUO6ILDOXHO" localSheetId="26" hidden="1">#REF!</definedName>
    <definedName name="BEx96SUFKHHFE8XQ6UUO6ILDOXHO" localSheetId="27" hidden="1">#REF!</definedName>
    <definedName name="BEx96SUFKHHFE8XQ6UUO6ILDOXHO" localSheetId="0" hidden="1">#REF!</definedName>
    <definedName name="BEx96SUFKHHFE8XQ6UUO6ILDOXHO" localSheetId="1" hidden="1">#REF!</definedName>
    <definedName name="BEx96SUFKHHFE8XQ6UUO6ILDOXHO" hidden="1">#REF!</definedName>
    <definedName name="BEx96UN4YWXBDEZ1U1ZUIPP41Z7I" localSheetId="32" hidden="1">#REF!</definedName>
    <definedName name="BEx96UN4YWXBDEZ1U1ZUIPP41Z7I" localSheetId="33" hidden="1">#REF!</definedName>
    <definedName name="BEx96UN4YWXBDEZ1U1ZUIPP41Z7I" localSheetId="23" hidden="1">#REF!</definedName>
    <definedName name="BEx96UN4YWXBDEZ1U1ZUIPP41Z7I" localSheetId="17" hidden="1">#REF!</definedName>
    <definedName name="BEx96UN4YWXBDEZ1U1ZUIPP41Z7I" localSheetId="18" hidden="1">#REF!</definedName>
    <definedName name="BEx96UN4YWXBDEZ1U1ZUIPP41Z7I" localSheetId="11" hidden="1">#REF!</definedName>
    <definedName name="BEx96UN4YWXBDEZ1U1ZUIPP41Z7I" localSheetId="25" hidden="1">#REF!</definedName>
    <definedName name="BEx96UN4YWXBDEZ1U1ZUIPP41Z7I" localSheetId="26" hidden="1">#REF!</definedName>
    <definedName name="BEx96UN4YWXBDEZ1U1ZUIPP41Z7I" localSheetId="27" hidden="1">#REF!</definedName>
    <definedName name="BEx96UN4YWXBDEZ1U1ZUIPP41Z7I" localSheetId="0" hidden="1">#REF!</definedName>
    <definedName name="BEx96UN4YWXBDEZ1U1ZUIPP41Z7I" localSheetId="1" hidden="1">#REF!</definedName>
    <definedName name="BEx96UN4YWXBDEZ1U1ZUIPP41Z7I" hidden="1">#REF!</definedName>
    <definedName name="BEx978KSD61YJH3S9DGO050R2EHA" localSheetId="32" hidden="1">#REF!</definedName>
    <definedName name="BEx978KSD61YJH3S9DGO050R2EHA" localSheetId="33" hidden="1">#REF!</definedName>
    <definedName name="BEx978KSD61YJH3S9DGO050R2EHA" localSheetId="23" hidden="1">#REF!</definedName>
    <definedName name="BEx978KSD61YJH3S9DGO050R2EHA" localSheetId="17" hidden="1">#REF!</definedName>
    <definedName name="BEx978KSD61YJH3S9DGO050R2EHA" localSheetId="18" hidden="1">#REF!</definedName>
    <definedName name="BEx978KSD61YJH3S9DGO050R2EHA" localSheetId="11" hidden="1">#REF!</definedName>
    <definedName name="BEx978KSD61YJH3S9DGO050R2EHA" localSheetId="25" hidden="1">#REF!</definedName>
    <definedName name="BEx978KSD61YJH3S9DGO050R2EHA" localSheetId="26" hidden="1">#REF!</definedName>
    <definedName name="BEx978KSD61YJH3S9DGO050R2EHA" localSheetId="27" hidden="1">#REF!</definedName>
    <definedName name="BEx978KSD61YJH3S9DGO050R2EHA" localSheetId="0" hidden="1">#REF!</definedName>
    <definedName name="BEx978KSD61YJH3S9DGO050R2EHA" localSheetId="1" hidden="1">#REF!</definedName>
    <definedName name="BEx978KSD61YJH3S9DGO050R2EHA" hidden="1">#REF!</definedName>
    <definedName name="BEx97H9O1NAKAPK4MX4PKO34ICL5" localSheetId="32" hidden="1">#REF!</definedName>
    <definedName name="BEx97H9O1NAKAPK4MX4PKO34ICL5" localSheetId="33" hidden="1">#REF!</definedName>
    <definedName name="BEx97H9O1NAKAPK4MX4PKO34ICL5" localSheetId="23" hidden="1">#REF!</definedName>
    <definedName name="BEx97H9O1NAKAPK4MX4PKO34ICL5" localSheetId="17" hidden="1">#REF!</definedName>
    <definedName name="BEx97H9O1NAKAPK4MX4PKO34ICL5" localSheetId="18" hidden="1">#REF!</definedName>
    <definedName name="BEx97H9O1NAKAPK4MX4PKO34ICL5" localSheetId="11" hidden="1">#REF!</definedName>
    <definedName name="BEx97H9O1NAKAPK4MX4PKO34ICL5" localSheetId="25" hidden="1">#REF!</definedName>
    <definedName name="BEx97H9O1NAKAPK4MX4PKO34ICL5" localSheetId="26" hidden="1">#REF!</definedName>
    <definedName name="BEx97H9O1NAKAPK4MX4PKO34ICL5" localSheetId="27" hidden="1">#REF!</definedName>
    <definedName name="BEx97H9O1NAKAPK4MX4PKO34ICL5" localSheetId="0" hidden="1">#REF!</definedName>
    <definedName name="BEx97H9O1NAKAPK4MX4PKO34ICL5" localSheetId="1" hidden="1">#REF!</definedName>
    <definedName name="BEx97H9O1NAKAPK4MX4PKO34ICL5" hidden="1">#REF!</definedName>
    <definedName name="BEx97MNUZQ1Z0AO2FL7XQYVNCPR7" localSheetId="32" hidden="1">#REF!</definedName>
    <definedName name="BEx97MNUZQ1Z0AO2FL7XQYVNCPR7" localSheetId="33" hidden="1">#REF!</definedName>
    <definedName name="BEx97MNUZQ1Z0AO2FL7XQYVNCPR7" localSheetId="23" hidden="1">#REF!</definedName>
    <definedName name="BEx97MNUZQ1Z0AO2FL7XQYVNCPR7" localSheetId="17" hidden="1">#REF!</definedName>
    <definedName name="BEx97MNUZQ1Z0AO2FL7XQYVNCPR7" localSheetId="18" hidden="1">#REF!</definedName>
    <definedName name="BEx97MNUZQ1Z0AO2FL7XQYVNCPR7" localSheetId="11" hidden="1">#REF!</definedName>
    <definedName name="BEx97MNUZQ1Z0AO2FL7XQYVNCPR7" localSheetId="25" hidden="1">#REF!</definedName>
    <definedName name="BEx97MNUZQ1Z0AO2FL7XQYVNCPR7" localSheetId="26" hidden="1">#REF!</definedName>
    <definedName name="BEx97MNUZQ1Z0AO2FL7XQYVNCPR7" localSheetId="27" hidden="1">#REF!</definedName>
    <definedName name="BEx97MNUZQ1Z0AO2FL7XQYVNCPR7" localSheetId="0" hidden="1">#REF!</definedName>
    <definedName name="BEx97MNUZQ1Z0AO2FL7XQYVNCPR7" localSheetId="1" hidden="1">#REF!</definedName>
    <definedName name="BEx97MNUZQ1Z0AO2FL7XQYVNCPR7" hidden="1">#REF!</definedName>
    <definedName name="BEx97NPQBACJVD9K1YXI08RTW9E2" localSheetId="32" hidden="1">#REF!</definedName>
    <definedName name="BEx97NPQBACJVD9K1YXI08RTW9E2" localSheetId="33" hidden="1">#REF!</definedName>
    <definedName name="BEx97NPQBACJVD9K1YXI08RTW9E2" localSheetId="23" hidden="1">#REF!</definedName>
    <definedName name="BEx97NPQBACJVD9K1YXI08RTW9E2" localSheetId="17" hidden="1">#REF!</definedName>
    <definedName name="BEx97NPQBACJVD9K1YXI08RTW9E2" localSheetId="18" hidden="1">#REF!</definedName>
    <definedName name="BEx97NPQBACJVD9K1YXI08RTW9E2" localSheetId="11" hidden="1">#REF!</definedName>
    <definedName name="BEx97NPQBACJVD9K1YXI08RTW9E2" localSheetId="25" hidden="1">#REF!</definedName>
    <definedName name="BEx97NPQBACJVD9K1YXI08RTW9E2" localSheetId="26" hidden="1">#REF!</definedName>
    <definedName name="BEx97NPQBACJVD9K1YXI08RTW9E2" localSheetId="27" hidden="1">#REF!</definedName>
    <definedName name="BEx97NPQBACJVD9K1YXI08RTW9E2" localSheetId="0" hidden="1">#REF!</definedName>
    <definedName name="BEx97NPQBACJVD9K1YXI08RTW9E2" localSheetId="1" hidden="1">#REF!</definedName>
    <definedName name="BEx97NPQBACJVD9K1YXI08RTW9E2" hidden="1">#REF!</definedName>
    <definedName name="BEx97RWQLXS0OORDCN69IGA58CWU" localSheetId="32" hidden="1">#REF!</definedName>
    <definedName name="BEx97RWQLXS0OORDCN69IGA58CWU" localSheetId="33" hidden="1">#REF!</definedName>
    <definedName name="BEx97RWQLXS0OORDCN69IGA58CWU" localSheetId="23" hidden="1">#REF!</definedName>
    <definedName name="BEx97RWQLXS0OORDCN69IGA58CWU" localSheetId="17" hidden="1">#REF!</definedName>
    <definedName name="BEx97RWQLXS0OORDCN69IGA58CWU" localSheetId="18" hidden="1">#REF!</definedName>
    <definedName name="BEx97RWQLXS0OORDCN69IGA58CWU" localSheetId="11" hidden="1">#REF!</definedName>
    <definedName name="BEx97RWQLXS0OORDCN69IGA58CWU" localSheetId="25" hidden="1">#REF!</definedName>
    <definedName name="BEx97RWQLXS0OORDCN69IGA58CWU" localSheetId="26" hidden="1">#REF!</definedName>
    <definedName name="BEx97RWQLXS0OORDCN69IGA58CWU" localSheetId="27" hidden="1">#REF!</definedName>
    <definedName name="BEx97RWQLXS0OORDCN69IGA58CWU" localSheetId="0" hidden="1">#REF!</definedName>
    <definedName name="BEx97RWQLXS0OORDCN69IGA58CWU" localSheetId="1" hidden="1">#REF!</definedName>
    <definedName name="BEx97RWQLXS0OORDCN69IGA58CWU" hidden="1">#REF!</definedName>
    <definedName name="BEx97YNGGDFIXHTMGFL2IHAQX9MI" localSheetId="32" hidden="1">#REF!</definedName>
    <definedName name="BEx97YNGGDFIXHTMGFL2IHAQX9MI" localSheetId="33" hidden="1">#REF!</definedName>
    <definedName name="BEx97YNGGDFIXHTMGFL2IHAQX9MI" localSheetId="23" hidden="1">#REF!</definedName>
    <definedName name="BEx97YNGGDFIXHTMGFL2IHAQX9MI" localSheetId="17" hidden="1">#REF!</definedName>
    <definedName name="BEx97YNGGDFIXHTMGFL2IHAQX9MI" localSheetId="18" hidden="1">#REF!</definedName>
    <definedName name="BEx97YNGGDFIXHTMGFL2IHAQX9MI" localSheetId="11" hidden="1">#REF!</definedName>
    <definedName name="BEx97YNGGDFIXHTMGFL2IHAQX9MI" localSheetId="25" hidden="1">#REF!</definedName>
    <definedName name="BEx97YNGGDFIXHTMGFL2IHAQX9MI" localSheetId="26" hidden="1">#REF!</definedName>
    <definedName name="BEx97YNGGDFIXHTMGFL2IHAQX9MI" localSheetId="27" hidden="1">#REF!</definedName>
    <definedName name="BEx97YNGGDFIXHTMGFL2IHAQX9MI" localSheetId="0" hidden="1">#REF!</definedName>
    <definedName name="BEx97YNGGDFIXHTMGFL2IHAQX9MI" localSheetId="1" hidden="1">#REF!</definedName>
    <definedName name="BEx97YNGGDFIXHTMGFL2IHAQX9MI" hidden="1">#REF!</definedName>
    <definedName name="BEx9805E16VCDEWPM3404WTQS6ZK" localSheetId="32" hidden="1">#REF!</definedName>
    <definedName name="BEx9805E16VCDEWPM3404WTQS6ZK" localSheetId="33" hidden="1">#REF!</definedName>
    <definedName name="BEx9805E16VCDEWPM3404WTQS6ZK" localSheetId="23" hidden="1">#REF!</definedName>
    <definedName name="BEx9805E16VCDEWPM3404WTQS6ZK" localSheetId="17" hidden="1">#REF!</definedName>
    <definedName name="BEx9805E16VCDEWPM3404WTQS6ZK" localSheetId="18" hidden="1">#REF!</definedName>
    <definedName name="BEx9805E16VCDEWPM3404WTQS6ZK" localSheetId="11" hidden="1">#REF!</definedName>
    <definedName name="BEx9805E16VCDEWPM3404WTQS6ZK" localSheetId="25" hidden="1">#REF!</definedName>
    <definedName name="BEx9805E16VCDEWPM3404WTQS6ZK" localSheetId="26" hidden="1">#REF!</definedName>
    <definedName name="BEx9805E16VCDEWPM3404WTQS6ZK" localSheetId="27" hidden="1">#REF!</definedName>
    <definedName name="BEx9805E16VCDEWPM3404WTQS6ZK" localSheetId="0" hidden="1">#REF!</definedName>
    <definedName name="BEx9805E16VCDEWPM3404WTQS6ZK" localSheetId="1" hidden="1">#REF!</definedName>
    <definedName name="BEx9805E16VCDEWPM3404WTQS6ZK" hidden="1">#REF!</definedName>
    <definedName name="BEx981HW73BUZWT14TBTZHC0ZTJ4" localSheetId="32" hidden="1">#REF!</definedName>
    <definedName name="BEx981HW73BUZWT14TBTZHC0ZTJ4" localSheetId="33" hidden="1">#REF!</definedName>
    <definedName name="BEx981HW73BUZWT14TBTZHC0ZTJ4" localSheetId="23" hidden="1">#REF!</definedName>
    <definedName name="BEx981HW73BUZWT14TBTZHC0ZTJ4" localSheetId="17" hidden="1">#REF!</definedName>
    <definedName name="BEx981HW73BUZWT14TBTZHC0ZTJ4" localSheetId="18" hidden="1">#REF!</definedName>
    <definedName name="BEx981HW73BUZWT14TBTZHC0ZTJ4" localSheetId="11" hidden="1">#REF!</definedName>
    <definedName name="BEx981HW73BUZWT14TBTZHC0ZTJ4" localSheetId="25" hidden="1">#REF!</definedName>
    <definedName name="BEx981HW73BUZWT14TBTZHC0ZTJ4" localSheetId="26" hidden="1">#REF!</definedName>
    <definedName name="BEx981HW73BUZWT14TBTZHC0ZTJ4" localSheetId="27" hidden="1">#REF!</definedName>
    <definedName name="BEx981HW73BUZWT14TBTZHC0ZTJ4" localSheetId="0" hidden="1">#REF!</definedName>
    <definedName name="BEx981HW73BUZWT14TBTZHC0ZTJ4" localSheetId="1" hidden="1">#REF!</definedName>
    <definedName name="BEx981HW73BUZWT14TBTZHC0ZTJ4" hidden="1">#REF!</definedName>
    <definedName name="BEx9871KU0N99P0900EAK69VFYT2" localSheetId="32" hidden="1">#REF!</definedName>
    <definedName name="BEx9871KU0N99P0900EAK69VFYT2" localSheetId="33" hidden="1">#REF!</definedName>
    <definedName name="BEx9871KU0N99P0900EAK69VFYT2" localSheetId="23" hidden="1">#REF!</definedName>
    <definedName name="BEx9871KU0N99P0900EAK69VFYT2" localSheetId="17" hidden="1">#REF!</definedName>
    <definedName name="BEx9871KU0N99P0900EAK69VFYT2" localSheetId="18" hidden="1">#REF!</definedName>
    <definedName name="BEx9871KU0N99P0900EAK69VFYT2" localSheetId="11" hidden="1">#REF!</definedName>
    <definedName name="BEx9871KU0N99P0900EAK69VFYT2" localSheetId="25" hidden="1">#REF!</definedName>
    <definedName name="BEx9871KU0N99P0900EAK69VFYT2" localSheetId="26" hidden="1">#REF!</definedName>
    <definedName name="BEx9871KU0N99P0900EAK69VFYT2" localSheetId="27" hidden="1">#REF!</definedName>
    <definedName name="BEx9871KU0N99P0900EAK69VFYT2" localSheetId="0" hidden="1">#REF!</definedName>
    <definedName name="BEx9871KU0N99P0900EAK69VFYT2" localSheetId="1" hidden="1">#REF!</definedName>
    <definedName name="BEx9871KU0N99P0900EAK69VFYT2" hidden="1">#REF!</definedName>
    <definedName name="BEx98IFKNJFGZFLID1YTRFEG1SXY" localSheetId="32" hidden="1">#REF!</definedName>
    <definedName name="BEx98IFKNJFGZFLID1YTRFEG1SXY" localSheetId="33" hidden="1">#REF!</definedName>
    <definedName name="BEx98IFKNJFGZFLID1YTRFEG1SXY" localSheetId="23" hidden="1">#REF!</definedName>
    <definedName name="BEx98IFKNJFGZFLID1YTRFEG1SXY" localSheetId="17" hidden="1">#REF!</definedName>
    <definedName name="BEx98IFKNJFGZFLID1YTRFEG1SXY" localSheetId="18" hidden="1">#REF!</definedName>
    <definedName name="BEx98IFKNJFGZFLID1YTRFEG1SXY" localSheetId="11" hidden="1">#REF!</definedName>
    <definedName name="BEx98IFKNJFGZFLID1YTRFEG1SXY" localSheetId="25" hidden="1">#REF!</definedName>
    <definedName name="BEx98IFKNJFGZFLID1YTRFEG1SXY" localSheetId="26" hidden="1">#REF!</definedName>
    <definedName name="BEx98IFKNJFGZFLID1YTRFEG1SXY" localSheetId="27" hidden="1">#REF!</definedName>
    <definedName name="BEx98IFKNJFGZFLID1YTRFEG1SXY" localSheetId="0" hidden="1">#REF!</definedName>
    <definedName name="BEx98IFKNJFGZFLID1YTRFEG1SXY" localSheetId="1" hidden="1">#REF!</definedName>
    <definedName name="BEx98IFKNJFGZFLID1YTRFEG1SXY" hidden="1">#REF!</definedName>
    <definedName name="BEx98T7ZEF0HKRFLBVK3BNKCG3CJ" localSheetId="32" hidden="1">#REF!</definedName>
    <definedName name="BEx98T7ZEF0HKRFLBVK3BNKCG3CJ" localSheetId="33" hidden="1">#REF!</definedName>
    <definedName name="BEx98T7ZEF0HKRFLBVK3BNKCG3CJ" localSheetId="23" hidden="1">#REF!</definedName>
    <definedName name="BEx98T7ZEF0HKRFLBVK3BNKCG3CJ" localSheetId="17" hidden="1">#REF!</definedName>
    <definedName name="BEx98T7ZEF0HKRFLBVK3BNKCG3CJ" localSheetId="18" hidden="1">#REF!</definedName>
    <definedName name="BEx98T7ZEF0HKRFLBVK3BNKCG3CJ" localSheetId="11" hidden="1">#REF!</definedName>
    <definedName name="BEx98T7ZEF0HKRFLBVK3BNKCG3CJ" localSheetId="25" hidden="1">#REF!</definedName>
    <definedName name="BEx98T7ZEF0HKRFLBVK3BNKCG3CJ" localSheetId="26" hidden="1">#REF!</definedName>
    <definedName name="BEx98T7ZEF0HKRFLBVK3BNKCG3CJ" localSheetId="27" hidden="1">#REF!</definedName>
    <definedName name="BEx98T7ZEF0HKRFLBVK3BNKCG3CJ" localSheetId="0" hidden="1">#REF!</definedName>
    <definedName name="BEx98T7ZEF0HKRFLBVK3BNKCG3CJ" localSheetId="1" hidden="1">#REF!</definedName>
    <definedName name="BEx98T7ZEF0HKRFLBVK3BNKCG3CJ" hidden="1">#REF!</definedName>
    <definedName name="BEx98WYSAS39FWGYTMQ8QGIT81TF" localSheetId="32" hidden="1">#REF!</definedName>
    <definedName name="BEx98WYSAS39FWGYTMQ8QGIT81TF" localSheetId="33" hidden="1">#REF!</definedName>
    <definedName name="BEx98WYSAS39FWGYTMQ8QGIT81TF" localSheetId="23" hidden="1">#REF!</definedName>
    <definedName name="BEx98WYSAS39FWGYTMQ8QGIT81TF" localSheetId="17" hidden="1">#REF!</definedName>
    <definedName name="BEx98WYSAS39FWGYTMQ8QGIT81TF" localSheetId="18" hidden="1">#REF!</definedName>
    <definedName name="BEx98WYSAS39FWGYTMQ8QGIT81TF" localSheetId="11" hidden="1">#REF!</definedName>
    <definedName name="BEx98WYSAS39FWGYTMQ8QGIT81TF" localSheetId="25" hidden="1">#REF!</definedName>
    <definedName name="BEx98WYSAS39FWGYTMQ8QGIT81TF" localSheetId="26" hidden="1">#REF!</definedName>
    <definedName name="BEx98WYSAS39FWGYTMQ8QGIT81TF" localSheetId="27" hidden="1">#REF!</definedName>
    <definedName name="BEx98WYSAS39FWGYTMQ8QGIT81TF" localSheetId="0" hidden="1">#REF!</definedName>
    <definedName name="BEx98WYSAS39FWGYTMQ8QGIT81TF" localSheetId="1" hidden="1">#REF!</definedName>
    <definedName name="BEx98WYSAS39FWGYTMQ8QGIT81TF" hidden="1">#REF!</definedName>
    <definedName name="BEx990461P2YAJ7BRK25INFYZ7RQ" localSheetId="32" hidden="1">#REF!</definedName>
    <definedName name="BEx990461P2YAJ7BRK25INFYZ7RQ" localSheetId="33" hidden="1">#REF!</definedName>
    <definedName name="BEx990461P2YAJ7BRK25INFYZ7RQ" localSheetId="23" hidden="1">#REF!</definedName>
    <definedName name="BEx990461P2YAJ7BRK25INFYZ7RQ" localSheetId="17" hidden="1">#REF!</definedName>
    <definedName name="BEx990461P2YAJ7BRK25INFYZ7RQ" localSheetId="18" hidden="1">#REF!</definedName>
    <definedName name="BEx990461P2YAJ7BRK25INFYZ7RQ" localSheetId="11" hidden="1">#REF!</definedName>
    <definedName name="BEx990461P2YAJ7BRK25INFYZ7RQ" localSheetId="25" hidden="1">#REF!</definedName>
    <definedName name="BEx990461P2YAJ7BRK25INFYZ7RQ" localSheetId="26" hidden="1">#REF!</definedName>
    <definedName name="BEx990461P2YAJ7BRK25INFYZ7RQ" localSheetId="27" hidden="1">#REF!</definedName>
    <definedName name="BEx990461P2YAJ7BRK25INFYZ7RQ" localSheetId="0" hidden="1">#REF!</definedName>
    <definedName name="BEx990461P2YAJ7BRK25INFYZ7RQ" localSheetId="1" hidden="1">#REF!</definedName>
    <definedName name="BEx990461P2YAJ7BRK25INFYZ7RQ" hidden="1">#REF!</definedName>
    <definedName name="BEx9915UVD4G7RA3IMLFZ0LG3UA2" localSheetId="32" hidden="1">#REF!</definedName>
    <definedName name="BEx9915UVD4G7RA3IMLFZ0LG3UA2" localSheetId="33" hidden="1">#REF!</definedName>
    <definedName name="BEx9915UVD4G7RA3IMLFZ0LG3UA2" localSheetId="23" hidden="1">#REF!</definedName>
    <definedName name="BEx9915UVD4G7RA3IMLFZ0LG3UA2" localSheetId="17" hidden="1">#REF!</definedName>
    <definedName name="BEx9915UVD4G7RA3IMLFZ0LG3UA2" localSheetId="18" hidden="1">#REF!</definedName>
    <definedName name="BEx9915UVD4G7RA3IMLFZ0LG3UA2" localSheetId="11" hidden="1">#REF!</definedName>
    <definedName name="BEx9915UVD4G7RA3IMLFZ0LG3UA2" localSheetId="25" hidden="1">#REF!</definedName>
    <definedName name="BEx9915UVD4G7RA3IMLFZ0LG3UA2" localSheetId="26" hidden="1">#REF!</definedName>
    <definedName name="BEx9915UVD4G7RA3IMLFZ0LG3UA2" localSheetId="27" hidden="1">#REF!</definedName>
    <definedName name="BEx9915UVD4G7RA3IMLFZ0LG3UA2" localSheetId="0" hidden="1">#REF!</definedName>
    <definedName name="BEx9915UVD4G7RA3IMLFZ0LG3UA2" localSheetId="1" hidden="1">#REF!</definedName>
    <definedName name="BEx9915UVD4G7RA3IMLFZ0LG3UA2" hidden="1">#REF!</definedName>
    <definedName name="BEx991M410V3S2PKCJGQ30O6JT6H" localSheetId="32" hidden="1">#REF!</definedName>
    <definedName name="BEx991M410V3S2PKCJGQ30O6JT6H" localSheetId="33" hidden="1">#REF!</definedName>
    <definedName name="BEx991M410V3S2PKCJGQ30O6JT6H" localSheetId="23" hidden="1">#REF!</definedName>
    <definedName name="BEx991M410V3S2PKCJGQ30O6JT6H" localSheetId="17" hidden="1">#REF!</definedName>
    <definedName name="BEx991M410V3S2PKCJGQ30O6JT6H" localSheetId="18" hidden="1">#REF!</definedName>
    <definedName name="BEx991M410V3S2PKCJGQ30O6JT6H" localSheetId="11" hidden="1">#REF!</definedName>
    <definedName name="BEx991M410V3S2PKCJGQ30O6JT6H" localSheetId="25" hidden="1">#REF!</definedName>
    <definedName name="BEx991M410V3S2PKCJGQ30O6JT6H" localSheetId="26" hidden="1">#REF!</definedName>
    <definedName name="BEx991M410V3S2PKCJGQ30O6JT6H" localSheetId="27" hidden="1">#REF!</definedName>
    <definedName name="BEx991M410V3S2PKCJGQ30O6JT6H" localSheetId="0" hidden="1">#REF!</definedName>
    <definedName name="BEx991M410V3S2PKCJGQ30O6JT6H" localSheetId="1" hidden="1">#REF!</definedName>
    <definedName name="BEx991M410V3S2PKCJGQ30O6JT6H" hidden="1">#REF!</definedName>
    <definedName name="BEx992CZON8AO7U7V88VN1JBO0MG" localSheetId="32" hidden="1">#REF!</definedName>
    <definedName name="BEx992CZON8AO7U7V88VN1JBO0MG" localSheetId="33" hidden="1">#REF!</definedName>
    <definedName name="BEx992CZON8AO7U7V88VN1JBO0MG" localSheetId="23" hidden="1">#REF!</definedName>
    <definedName name="BEx992CZON8AO7U7V88VN1JBO0MG" localSheetId="17" hidden="1">#REF!</definedName>
    <definedName name="BEx992CZON8AO7U7V88VN1JBO0MG" localSheetId="18" hidden="1">#REF!</definedName>
    <definedName name="BEx992CZON8AO7U7V88VN1JBO0MG" localSheetId="11" hidden="1">#REF!</definedName>
    <definedName name="BEx992CZON8AO7U7V88VN1JBO0MG" localSheetId="25" hidden="1">#REF!</definedName>
    <definedName name="BEx992CZON8AO7U7V88VN1JBO0MG" localSheetId="26" hidden="1">#REF!</definedName>
    <definedName name="BEx992CZON8AO7U7V88VN1JBO0MG" localSheetId="27" hidden="1">#REF!</definedName>
    <definedName name="BEx992CZON8AO7U7V88VN1JBO0MG" localSheetId="0" hidden="1">#REF!</definedName>
    <definedName name="BEx992CZON8AO7U7V88VN1JBO0MG" localSheetId="1" hidden="1">#REF!</definedName>
    <definedName name="BEx992CZON8AO7U7V88VN1JBO0MG" hidden="1">#REF!</definedName>
    <definedName name="BEx9952469XMFGSPXL7CMXHPJF90" localSheetId="32" hidden="1">#REF!</definedName>
    <definedName name="BEx9952469XMFGSPXL7CMXHPJF90" localSheetId="33" hidden="1">#REF!</definedName>
    <definedName name="BEx9952469XMFGSPXL7CMXHPJF90" localSheetId="23" hidden="1">#REF!</definedName>
    <definedName name="BEx9952469XMFGSPXL7CMXHPJF90" localSheetId="17" hidden="1">#REF!</definedName>
    <definedName name="BEx9952469XMFGSPXL7CMXHPJF90" localSheetId="18" hidden="1">#REF!</definedName>
    <definedName name="BEx9952469XMFGSPXL7CMXHPJF90" localSheetId="11" hidden="1">#REF!</definedName>
    <definedName name="BEx9952469XMFGSPXL7CMXHPJF90" localSheetId="25" hidden="1">#REF!</definedName>
    <definedName name="BEx9952469XMFGSPXL7CMXHPJF90" localSheetId="26" hidden="1">#REF!</definedName>
    <definedName name="BEx9952469XMFGSPXL7CMXHPJF90" localSheetId="27" hidden="1">#REF!</definedName>
    <definedName name="BEx9952469XMFGSPXL7CMXHPJF90" localSheetId="0" hidden="1">#REF!</definedName>
    <definedName name="BEx9952469XMFGSPXL7CMXHPJF90" localSheetId="1" hidden="1">#REF!</definedName>
    <definedName name="BEx9952469XMFGSPXL7CMXHPJF90" hidden="1">#REF!</definedName>
    <definedName name="BEx99B77I7TUSHRR4HIZ9FU2EIUT" localSheetId="32" hidden="1">#REF!</definedName>
    <definedName name="BEx99B77I7TUSHRR4HIZ9FU2EIUT" localSheetId="33" hidden="1">#REF!</definedName>
    <definedName name="BEx99B77I7TUSHRR4HIZ9FU2EIUT" localSheetId="23" hidden="1">#REF!</definedName>
    <definedName name="BEx99B77I7TUSHRR4HIZ9FU2EIUT" localSheetId="17" hidden="1">#REF!</definedName>
    <definedName name="BEx99B77I7TUSHRR4HIZ9FU2EIUT" localSheetId="18" hidden="1">#REF!</definedName>
    <definedName name="BEx99B77I7TUSHRR4HIZ9FU2EIUT" localSheetId="11" hidden="1">#REF!</definedName>
    <definedName name="BEx99B77I7TUSHRR4HIZ9FU2EIUT" localSheetId="25" hidden="1">#REF!</definedName>
    <definedName name="BEx99B77I7TUSHRR4HIZ9FU2EIUT" localSheetId="26" hidden="1">#REF!</definedName>
    <definedName name="BEx99B77I7TUSHRR4HIZ9FU2EIUT" localSheetId="27" hidden="1">#REF!</definedName>
    <definedName name="BEx99B77I7TUSHRR4HIZ9FU2EIUT" localSheetId="0" hidden="1">#REF!</definedName>
    <definedName name="BEx99B77I7TUSHRR4HIZ9FU2EIUT" localSheetId="1" hidden="1">#REF!</definedName>
    <definedName name="BEx99B77I7TUSHRR4HIZ9FU2EIUT" hidden="1">#REF!</definedName>
    <definedName name="BEx99EHWKKHZB66Q30C7QIXU3BVM" localSheetId="32" hidden="1">#REF!</definedName>
    <definedName name="BEx99EHWKKHZB66Q30C7QIXU3BVM" localSheetId="33" hidden="1">#REF!</definedName>
    <definedName name="BEx99EHWKKHZB66Q30C7QIXU3BVM" localSheetId="23" hidden="1">#REF!</definedName>
    <definedName name="BEx99EHWKKHZB66Q30C7QIXU3BVM" localSheetId="17" hidden="1">#REF!</definedName>
    <definedName name="BEx99EHWKKHZB66Q30C7QIXU3BVM" localSheetId="18" hidden="1">#REF!</definedName>
    <definedName name="BEx99EHWKKHZB66Q30C7QIXU3BVM" localSheetId="11" hidden="1">#REF!</definedName>
    <definedName name="BEx99EHWKKHZB66Q30C7QIXU3BVM" localSheetId="25" hidden="1">#REF!</definedName>
    <definedName name="BEx99EHWKKHZB66Q30C7QIXU3BVM" localSheetId="26" hidden="1">#REF!</definedName>
    <definedName name="BEx99EHWKKHZB66Q30C7QIXU3BVM" localSheetId="27" hidden="1">#REF!</definedName>
    <definedName name="BEx99EHWKKHZB66Q30C7QIXU3BVM" localSheetId="0" hidden="1">#REF!</definedName>
    <definedName name="BEx99EHWKKHZB66Q30C7QIXU3BVM" localSheetId="1" hidden="1">#REF!</definedName>
    <definedName name="BEx99EHWKKHZB66Q30C7QIXU3BVM" hidden="1">#REF!</definedName>
    <definedName name="BEx99IE6TEODZ443HP0AYCXVTNOV" localSheetId="32" hidden="1">#REF!</definedName>
    <definedName name="BEx99IE6TEODZ443HP0AYCXVTNOV" localSheetId="33" hidden="1">#REF!</definedName>
    <definedName name="BEx99IE6TEODZ443HP0AYCXVTNOV" localSheetId="23" hidden="1">#REF!</definedName>
    <definedName name="BEx99IE6TEODZ443HP0AYCXVTNOV" localSheetId="17" hidden="1">#REF!</definedName>
    <definedName name="BEx99IE6TEODZ443HP0AYCXVTNOV" localSheetId="18" hidden="1">#REF!</definedName>
    <definedName name="BEx99IE6TEODZ443HP0AYCXVTNOV" localSheetId="11" hidden="1">#REF!</definedName>
    <definedName name="BEx99IE6TEODZ443HP0AYCXVTNOV" localSheetId="25" hidden="1">#REF!</definedName>
    <definedName name="BEx99IE6TEODZ443HP0AYCXVTNOV" localSheetId="26" hidden="1">#REF!</definedName>
    <definedName name="BEx99IE6TEODZ443HP0AYCXVTNOV" localSheetId="27" hidden="1">#REF!</definedName>
    <definedName name="BEx99IE6TEODZ443HP0AYCXVTNOV" localSheetId="0" hidden="1">#REF!</definedName>
    <definedName name="BEx99IE6TEODZ443HP0AYCXVTNOV" localSheetId="1" hidden="1">#REF!</definedName>
    <definedName name="BEx99IE6TEODZ443HP0AYCXVTNOV" hidden="1">#REF!</definedName>
    <definedName name="BEx99Q6PH5F3OQKCCAAO75PYDEFN" localSheetId="32" hidden="1">#REF!</definedName>
    <definedName name="BEx99Q6PH5F3OQKCCAAO75PYDEFN" localSheetId="33" hidden="1">#REF!</definedName>
    <definedName name="BEx99Q6PH5F3OQKCCAAO75PYDEFN" localSheetId="23" hidden="1">#REF!</definedName>
    <definedName name="BEx99Q6PH5F3OQKCCAAO75PYDEFN" localSheetId="17" hidden="1">#REF!</definedName>
    <definedName name="BEx99Q6PH5F3OQKCCAAO75PYDEFN" localSheetId="18" hidden="1">#REF!</definedName>
    <definedName name="BEx99Q6PH5F3OQKCCAAO75PYDEFN" localSheetId="11" hidden="1">#REF!</definedName>
    <definedName name="BEx99Q6PH5F3OQKCCAAO75PYDEFN" localSheetId="25" hidden="1">#REF!</definedName>
    <definedName name="BEx99Q6PH5F3OQKCCAAO75PYDEFN" localSheetId="26" hidden="1">#REF!</definedName>
    <definedName name="BEx99Q6PH5F3OQKCCAAO75PYDEFN" localSheetId="27" hidden="1">#REF!</definedName>
    <definedName name="BEx99Q6PH5F3OQKCCAAO75PYDEFN" localSheetId="0" hidden="1">#REF!</definedName>
    <definedName name="BEx99Q6PH5F3OQKCCAAO75PYDEFN" localSheetId="1" hidden="1">#REF!</definedName>
    <definedName name="BEx99Q6PH5F3OQKCCAAO75PYDEFN" hidden="1">#REF!</definedName>
    <definedName name="BEx99RU5I4O0109P2FW9DN4IU3QX" localSheetId="32" hidden="1">#REF!</definedName>
    <definedName name="BEx99RU5I4O0109P2FW9DN4IU3QX" localSheetId="33" hidden="1">#REF!</definedName>
    <definedName name="BEx99RU5I4O0109P2FW9DN4IU3QX" localSheetId="23" hidden="1">#REF!</definedName>
    <definedName name="BEx99RU5I4O0109P2FW9DN4IU3QX" localSheetId="17" hidden="1">#REF!</definedName>
    <definedName name="BEx99RU5I4O0109P2FW9DN4IU3QX" localSheetId="18" hidden="1">#REF!</definedName>
    <definedName name="BEx99RU5I4O0109P2FW9DN4IU3QX" localSheetId="11" hidden="1">#REF!</definedName>
    <definedName name="BEx99RU5I4O0109P2FW9DN4IU3QX" localSheetId="25" hidden="1">#REF!</definedName>
    <definedName name="BEx99RU5I4O0109P2FW9DN4IU3QX" localSheetId="26" hidden="1">#REF!</definedName>
    <definedName name="BEx99RU5I4O0109P2FW9DN4IU3QX" localSheetId="27" hidden="1">#REF!</definedName>
    <definedName name="BEx99RU5I4O0109P2FW9DN4IU3QX" localSheetId="0" hidden="1">#REF!</definedName>
    <definedName name="BEx99RU5I4O0109P2FW9DN4IU3QX" localSheetId="1" hidden="1">#REF!</definedName>
    <definedName name="BEx99RU5I4O0109P2FW9DN4IU3QX" hidden="1">#REF!</definedName>
    <definedName name="BEx99WBYT2D6UUC1PT7A40ENYID4" localSheetId="32" hidden="1">#REF!</definedName>
    <definedName name="BEx99WBYT2D6UUC1PT7A40ENYID4" localSheetId="33" hidden="1">#REF!</definedName>
    <definedName name="BEx99WBYT2D6UUC1PT7A40ENYID4" localSheetId="23" hidden="1">#REF!</definedName>
    <definedName name="BEx99WBYT2D6UUC1PT7A40ENYID4" localSheetId="17" hidden="1">#REF!</definedName>
    <definedName name="BEx99WBYT2D6UUC1PT7A40ENYID4" localSheetId="18" hidden="1">#REF!</definedName>
    <definedName name="BEx99WBYT2D6UUC1PT7A40ENYID4" localSheetId="11" hidden="1">#REF!</definedName>
    <definedName name="BEx99WBYT2D6UUC1PT7A40ENYID4" localSheetId="25" hidden="1">#REF!</definedName>
    <definedName name="BEx99WBYT2D6UUC1PT7A40ENYID4" localSheetId="26" hidden="1">#REF!</definedName>
    <definedName name="BEx99WBYT2D6UUC1PT7A40ENYID4" localSheetId="27" hidden="1">#REF!</definedName>
    <definedName name="BEx99WBYT2D6UUC1PT7A40ENYID4" localSheetId="0" hidden="1">#REF!</definedName>
    <definedName name="BEx99WBYT2D6UUC1PT7A40ENYID4" localSheetId="1" hidden="1">#REF!</definedName>
    <definedName name="BEx99WBYT2D6UUC1PT7A40ENYID4" hidden="1">#REF!</definedName>
    <definedName name="BEx99WS2X3RTQE9O764SS5G2FPE6" localSheetId="32" hidden="1">#REF!</definedName>
    <definedName name="BEx99WS2X3RTQE9O764SS5G2FPE6" localSheetId="33" hidden="1">#REF!</definedName>
    <definedName name="BEx99WS2X3RTQE9O764SS5G2FPE6" localSheetId="23" hidden="1">#REF!</definedName>
    <definedName name="BEx99WS2X3RTQE9O764SS5G2FPE6" localSheetId="17" hidden="1">#REF!</definedName>
    <definedName name="BEx99WS2X3RTQE9O764SS5G2FPE6" localSheetId="18" hidden="1">#REF!</definedName>
    <definedName name="BEx99WS2X3RTQE9O764SS5G2FPE6" localSheetId="11" hidden="1">#REF!</definedName>
    <definedName name="BEx99WS2X3RTQE9O764SS5G2FPE6" localSheetId="25" hidden="1">#REF!</definedName>
    <definedName name="BEx99WS2X3RTQE9O764SS5G2FPE6" localSheetId="26" hidden="1">#REF!</definedName>
    <definedName name="BEx99WS2X3RTQE9O764SS5G2FPE6" localSheetId="27" hidden="1">#REF!</definedName>
    <definedName name="BEx99WS2X3RTQE9O764SS5G2FPE6" localSheetId="0" hidden="1">#REF!</definedName>
    <definedName name="BEx99WS2X3RTQE9O764SS5G2FPE6" localSheetId="1" hidden="1">#REF!</definedName>
    <definedName name="BEx99WS2X3RTQE9O764SS5G2FPE6" hidden="1">#REF!</definedName>
    <definedName name="BEx99ZRZ4I7FHDPGRAT5VW7NVBPU" localSheetId="32" hidden="1">#REF!</definedName>
    <definedName name="BEx99ZRZ4I7FHDPGRAT5VW7NVBPU" localSheetId="33" hidden="1">#REF!</definedName>
    <definedName name="BEx99ZRZ4I7FHDPGRAT5VW7NVBPU" localSheetId="23" hidden="1">#REF!</definedName>
    <definedName name="BEx99ZRZ4I7FHDPGRAT5VW7NVBPU" localSheetId="17" hidden="1">#REF!</definedName>
    <definedName name="BEx99ZRZ4I7FHDPGRAT5VW7NVBPU" localSheetId="18" hidden="1">#REF!</definedName>
    <definedName name="BEx99ZRZ4I7FHDPGRAT5VW7NVBPU" localSheetId="11" hidden="1">#REF!</definedName>
    <definedName name="BEx99ZRZ4I7FHDPGRAT5VW7NVBPU" localSheetId="25" hidden="1">#REF!</definedName>
    <definedName name="BEx99ZRZ4I7FHDPGRAT5VW7NVBPU" localSheetId="26" hidden="1">#REF!</definedName>
    <definedName name="BEx99ZRZ4I7FHDPGRAT5VW7NVBPU" localSheetId="27" hidden="1">#REF!</definedName>
    <definedName name="BEx99ZRZ4I7FHDPGRAT5VW7NVBPU" localSheetId="0" hidden="1">#REF!</definedName>
    <definedName name="BEx99ZRZ4I7FHDPGRAT5VW7NVBPU" localSheetId="1" hidden="1">#REF!</definedName>
    <definedName name="BEx99ZRZ4I7FHDPGRAT5VW7NVBPU" hidden="1">#REF!</definedName>
    <definedName name="BEx9AT5E3ZSHKSOL35O38L8HF9TH" localSheetId="32" hidden="1">#REF!</definedName>
    <definedName name="BEx9AT5E3ZSHKSOL35O38L8HF9TH" localSheetId="33" hidden="1">#REF!</definedName>
    <definedName name="BEx9AT5E3ZSHKSOL35O38L8HF9TH" localSheetId="23" hidden="1">#REF!</definedName>
    <definedName name="BEx9AT5E3ZSHKSOL35O38L8HF9TH" localSheetId="17" hidden="1">#REF!</definedName>
    <definedName name="BEx9AT5E3ZSHKSOL35O38L8HF9TH" localSheetId="18" hidden="1">#REF!</definedName>
    <definedName name="BEx9AT5E3ZSHKSOL35O38L8HF9TH" localSheetId="11" hidden="1">#REF!</definedName>
    <definedName name="BEx9AT5E3ZSHKSOL35O38L8HF9TH" localSheetId="25" hidden="1">#REF!</definedName>
    <definedName name="BEx9AT5E3ZSHKSOL35O38L8HF9TH" localSheetId="26" hidden="1">#REF!</definedName>
    <definedName name="BEx9AT5E3ZSHKSOL35O38L8HF9TH" localSheetId="27" hidden="1">#REF!</definedName>
    <definedName name="BEx9AT5E3ZSHKSOL35O38L8HF9TH" localSheetId="0" hidden="1">#REF!</definedName>
    <definedName name="BEx9AT5E3ZSHKSOL35O38L8HF9TH" localSheetId="1" hidden="1">#REF!</definedName>
    <definedName name="BEx9AT5E3ZSHKSOL35O38L8HF9TH" hidden="1">#REF!</definedName>
    <definedName name="BEx9ATW9WB5CNKQR5HKK7Y2GHYGR" localSheetId="32" hidden="1">#REF!</definedName>
    <definedName name="BEx9ATW9WB5CNKQR5HKK7Y2GHYGR" localSheetId="33" hidden="1">#REF!</definedName>
    <definedName name="BEx9ATW9WB5CNKQR5HKK7Y2GHYGR" localSheetId="23" hidden="1">#REF!</definedName>
    <definedName name="BEx9ATW9WB5CNKQR5HKK7Y2GHYGR" localSheetId="17" hidden="1">#REF!</definedName>
    <definedName name="BEx9ATW9WB5CNKQR5HKK7Y2GHYGR" localSheetId="18" hidden="1">#REF!</definedName>
    <definedName name="BEx9ATW9WB5CNKQR5HKK7Y2GHYGR" localSheetId="11" hidden="1">#REF!</definedName>
    <definedName name="BEx9ATW9WB5CNKQR5HKK7Y2GHYGR" localSheetId="25" hidden="1">#REF!</definedName>
    <definedName name="BEx9ATW9WB5CNKQR5HKK7Y2GHYGR" localSheetId="26" hidden="1">#REF!</definedName>
    <definedName name="BEx9ATW9WB5CNKQR5HKK7Y2GHYGR" localSheetId="27" hidden="1">#REF!</definedName>
    <definedName name="BEx9ATW9WB5CNKQR5HKK7Y2GHYGR" localSheetId="0" hidden="1">#REF!</definedName>
    <definedName name="BEx9ATW9WB5CNKQR5HKK7Y2GHYGR" localSheetId="1" hidden="1">#REF!</definedName>
    <definedName name="BEx9ATW9WB5CNKQR5HKK7Y2GHYGR" hidden="1">#REF!</definedName>
    <definedName name="BEx9AV8W1FAWF5BHATYEN47X12JN" localSheetId="32" hidden="1">#REF!</definedName>
    <definedName name="BEx9AV8W1FAWF5BHATYEN47X12JN" localSheetId="33" hidden="1">#REF!</definedName>
    <definedName name="BEx9AV8W1FAWF5BHATYEN47X12JN" localSheetId="23" hidden="1">#REF!</definedName>
    <definedName name="BEx9AV8W1FAWF5BHATYEN47X12JN" localSheetId="17" hidden="1">#REF!</definedName>
    <definedName name="BEx9AV8W1FAWF5BHATYEN47X12JN" localSheetId="18" hidden="1">#REF!</definedName>
    <definedName name="BEx9AV8W1FAWF5BHATYEN47X12JN" localSheetId="11" hidden="1">#REF!</definedName>
    <definedName name="BEx9AV8W1FAWF5BHATYEN47X12JN" localSheetId="25" hidden="1">#REF!</definedName>
    <definedName name="BEx9AV8W1FAWF5BHATYEN47X12JN" localSheetId="26" hidden="1">#REF!</definedName>
    <definedName name="BEx9AV8W1FAWF5BHATYEN47X12JN" localSheetId="27" hidden="1">#REF!</definedName>
    <definedName name="BEx9AV8W1FAWF5BHATYEN47X12JN" localSheetId="0" hidden="1">#REF!</definedName>
    <definedName name="BEx9AV8W1FAWF5BHATYEN47X12JN" localSheetId="1" hidden="1">#REF!</definedName>
    <definedName name="BEx9AV8W1FAWF5BHATYEN47X12JN" hidden="1">#REF!</definedName>
    <definedName name="BEx9B8A5186FNTQQNLIO5LK02ABI" localSheetId="32" hidden="1">#REF!</definedName>
    <definedName name="BEx9B8A5186FNTQQNLIO5LK02ABI" localSheetId="33" hidden="1">#REF!</definedName>
    <definedName name="BEx9B8A5186FNTQQNLIO5LK02ABI" localSheetId="23" hidden="1">#REF!</definedName>
    <definedName name="BEx9B8A5186FNTQQNLIO5LK02ABI" localSheetId="17" hidden="1">#REF!</definedName>
    <definedName name="BEx9B8A5186FNTQQNLIO5LK02ABI" localSheetId="18" hidden="1">#REF!</definedName>
    <definedName name="BEx9B8A5186FNTQQNLIO5LK02ABI" localSheetId="11" hidden="1">#REF!</definedName>
    <definedName name="BEx9B8A5186FNTQQNLIO5LK02ABI" localSheetId="25" hidden="1">#REF!</definedName>
    <definedName name="BEx9B8A5186FNTQQNLIO5LK02ABI" localSheetId="26" hidden="1">#REF!</definedName>
    <definedName name="BEx9B8A5186FNTQQNLIO5LK02ABI" localSheetId="27" hidden="1">#REF!</definedName>
    <definedName name="BEx9B8A5186FNTQQNLIO5LK02ABI" localSheetId="0" hidden="1">#REF!</definedName>
    <definedName name="BEx9B8A5186FNTQQNLIO5LK02ABI" localSheetId="1" hidden="1">#REF!</definedName>
    <definedName name="BEx9B8A5186FNTQQNLIO5LK02ABI" hidden="1">#REF!</definedName>
    <definedName name="BEx9B8VR20E2CILU4CDQUQQ9ONXK" localSheetId="32" hidden="1">#REF!</definedName>
    <definedName name="BEx9B8VR20E2CILU4CDQUQQ9ONXK" localSheetId="33" hidden="1">#REF!</definedName>
    <definedName name="BEx9B8VR20E2CILU4CDQUQQ9ONXK" localSheetId="23" hidden="1">#REF!</definedName>
    <definedName name="BEx9B8VR20E2CILU4CDQUQQ9ONXK" localSheetId="17" hidden="1">#REF!</definedName>
    <definedName name="BEx9B8VR20E2CILU4CDQUQQ9ONXK" localSheetId="18" hidden="1">#REF!</definedName>
    <definedName name="BEx9B8VR20E2CILU4CDQUQQ9ONXK" localSheetId="11" hidden="1">#REF!</definedName>
    <definedName name="BEx9B8VR20E2CILU4CDQUQQ9ONXK" localSheetId="25" hidden="1">#REF!</definedName>
    <definedName name="BEx9B8VR20E2CILU4CDQUQQ9ONXK" localSheetId="26" hidden="1">#REF!</definedName>
    <definedName name="BEx9B8VR20E2CILU4CDQUQQ9ONXK" localSheetId="27" hidden="1">#REF!</definedName>
    <definedName name="BEx9B8VR20E2CILU4CDQUQQ9ONXK" localSheetId="0" hidden="1">#REF!</definedName>
    <definedName name="BEx9B8VR20E2CILU4CDQUQQ9ONXK" localSheetId="1" hidden="1">#REF!</definedName>
    <definedName name="BEx9B8VR20E2CILU4CDQUQQ9ONXK" hidden="1">#REF!</definedName>
    <definedName name="BEx9B917EUP13X6FQ3NPQL76XM5V" localSheetId="32" hidden="1">#REF!</definedName>
    <definedName name="BEx9B917EUP13X6FQ3NPQL76XM5V" localSheetId="33" hidden="1">#REF!</definedName>
    <definedName name="BEx9B917EUP13X6FQ3NPQL76XM5V" localSheetId="23" hidden="1">#REF!</definedName>
    <definedName name="BEx9B917EUP13X6FQ3NPQL76XM5V" localSheetId="17" hidden="1">#REF!</definedName>
    <definedName name="BEx9B917EUP13X6FQ3NPQL76XM5V" localSheetId="18" hidden="1">#REF!</definedName>
    <definedName name="BEx9B917EUP13X6FQ3NPQL76XM5V" localSheetId="11" hidden="1">#REF!</definedName>
    <definedName name="BEx9B917EUP13X6FQ3NPQL76XM5V" localSheetId="25" hidden="1">#REF!</definedName>
    <definedName name="BEx9B917EUP13X6FQ3NPQL76XM5V" localSheetId="26" hidden="1">#REF!</definedName>
    <definedName name="BEx9B917EUP13X6FQ3NPQL76XM5V" localSheetId="27" hidden="1">#REF!</definedName>
    <definedName name="BEx9B917EUP13X6FQ3NPQL76XM5V" localSheetId="0" hidden="1">#REF!</definedName>
    <definedName name="BEx9B917EUP13X6FQ3NPQL76XM5V" localSheetId="1" hidden="1">#REF!</definedName>
    <definedName name="BEx9B917EUP13X6FQ3NPQL76XM5V" hidden="1">#REF!</definedName>
    <definedName name="BEx9BAJ5WYEQ623HUT9NNCMP3RUG" localSheetId="32" hidden="1">#REF!</definedName>
    <definedName name="BEx9BAJ5WYEQ623HUT9NNCMP3RUG" localSheetId="33" hidden="1">#REF!</definedName>
    <definedName name="BEx9BAJ5WYEQ623HUT9NNCMP3RUG" localSheetId="23" hidden="1">#REF!</definedName>
    <definedName name="BEx9BAJ5WYEQ623HUT9NNCMP3RUG" localSheetId="17" hidden="1">#REF!</definedName>
    <definedName name="BEx9BAJ5WYEQ623HUT9NNCMP3RUG" localSheetId="18" hidden="1">#REF!</definedName>
    <definedName name="BEx9BAJ5WYEQ623HUT9NNCMP3RUG" localSheetId="11" hidden="1">#REF!</definedName>
    <definedName name="BEx9BAJ5WYEQ623HUT9NNCMP3RUG" localSheetId="25" hidden="1">#REF!</definedName>
    <definedName name="BEx9BAJ5WYEQ623HUT9NNCMP3RUG" localSheetId="26" hidden="1">#REF!</definedName>
    <definedName name="BEx9BAJ5WYEQ623HUT9NNCMP3RUG" localSheetId="27" hidden="1">#REF!</definedName>
    <definedName name="BEx9BAJ5WYEQ623HUT9NNCMP3RUG" localSheetId="0" hidden="1">#REF!</definedName>
    <definedName name="BEx9BAJ5WYEQ623HUT9NNCMP3RUG" localSheetId="1" hidden="1">#REF!</definedName>
    <definedName name="BEx9BAJ5WYEQ623HUT9NNCMP3RUG" hidden="1">#REF!</definedName>
    <definedName name="BEx9BE9Z7EFJCFDYJJOY5KFTGDF4" localSheetId="32" hidden="1">#REF!</definedName>
    <definedName name="BEx9BE9Z7EFJCFDYJJOY5KFTGDF4" localSheetId="33" hidden="1">#REF!</definedName>
    <definedName name="BEx9BE9Z7EFJCFDYJJOY5KFTGDF4" localSheetId="23" hidden="1">#REF!</definedName>
    <definedName name="BEx9BE9Z7EFJCFDYJJOY5KFTGDF4" localSheetId="17" hidden="1">#REF!</definedName>
    <definedName name="BEx9BE9Z7EFJCFDYJJOY5KFTGDF4" localSheetId="18" hidden="1">#REF!</definedName>
    <definedName name="BEx9BE9Z7EFJCFDYJJOY5KFTGDF4" localSheetId="11" hidden="1">#REF!</definedName>
    <definedName name="BEx9BE9Z7EFJCFDYJJOY5KFTGDF4" localSheetId="25" hidden="1">#REF!</definedName>
    <definedName name="BEx9BE9Z7EFJCFDYJJOY5KFTGDF4" localSheetId="26" hidden="1">#REF!</definedName>
    <definedName name="BEx9BE9Z7EFJCFDYJJOY5KFTGDF4" localSheetId="27" hidden="1">#REF!</definedName>
    <definedName name="BEx9BE9Z7EFJCFDYJJOY5KFTGDF4" localSheetId="0" hidden="1">#REF!</definedName>
    <definedName name="BEx9BE9Z7EFJCFDYJJOY5KFTGDF4" localSheetId="1" hidden="1">#REF!</definedName>
    <definedName name="BEx9BE9Z7EFJCFDYJJOY5KFTGDF4" hidden="1">#REF!</definedName>
    <definedName name="BEx9BSIJN2O0MG8CXAMCAOADEMTO" localSheetId="32" hidden="1">#REF!</definedName>
    <definedName name="BEx9BSIJN2O0MG8CXAMCAOADEMTO" localSheetId="33" hidden="1">#REF!</definedName>
    <definedName name="BEx9BSIJN2O0MG8CXAMCAOADEMTO" localSheetId="23" hidden="1">#REF!</definedName>
    <definedName name="BEx9BSIJN2O0MG8CXAMCAOADEMTO" localSheetId="17" hidden="1">#REF!</definedName>
    <definedName name="BEx9BSIJN2O0MG8CXAMCAOADEMTO" localSheetId="18" hidden="1">#REF!</definedName>
    <definedName name="BEx9BSIJN2O0MG8CXAMCAOADEMTO" localSheetId="11" hidden="1">#REF!</definedName>
    <definedName name="BEx9BSIJN2O0MG8CXAMCAOADEMTO" localSheetId="25" hidden="1">#REF!</definedName>
    <definedName name="BEx9BSIJN2O0MG8CXAMCAOADEMTO" localSheetId="26" hidden="1">#REF!</definedName>
    <definedName name="BEx9BSIJN2O0MG8CXAMCAOADEMTO" localSheetId="27" hidden="1">#REF!</definedName>
    <definedName name="BEx9BSIJN2O0MG8CXAMCAOADEMTO" localSheetId="0" hidden="1">#REF!</definedName>
    <definedName name="BEx9BSIJN2O0MG8CXAMCAOADEMTO" localSheetId="1" hidden="1">#REF!</definedName>
    <definedName name="BEx9BSIJN2O0MG8CXAMCAOADEMTO" hidden="1">#REF!</definedName>
    <definedName name="BEx9BU0BBJO3ITPCO4T9FIVEVJY7" localSheetId="32" hidden="1">#REF!</definedName>
    <definedName name="BEx9BU0BBJO3ITPCO4T9FIVEVJY7" localSheetId="33" hidden="1">#REF!</definedName>
    <definedName name="BEx9BU0BBJO3ITPCO4T9FIVEVJY7" localSheetId="23" hidden="1">#REF!</definedName>
    <definedName name="BEx9BU0BBJO3ITPCO4T9FIVEVJY7" localSheetId="17" hidden="1">#REF!</definedName>
    <definedName name="BEx9BU0BBJO3ITPCO4T9FIVEVJY7" localSheetId="18" hidden="1">#REF!</definedName>
    <definedName name="BEx9BU0BBJO3ITPCO4T9FIVEVJY7" localSheetId="11" hidden="1">#REF!</definedName>
    <definedName name="BEx9BU0BBJO3ITPCO4T9FIVEVJY7" localSheetId="25" hidden="1">#REF!</definedName>
    <definedName name="BEx9BU0BBJO3ITPCO4T9FIVEVJY7" localSheetId="26" hidden="1">#REF!</definedName>
    <definedName name="BEx9BU0BBJO3ITPCO4T9FIVEVJY7" localSheetId="27" hidden="1">#REF!</definedName>
    <definedName name="BEx9BU0BBJO3ITPCO4T9FIVEVJY7" localSheetId="0" hidden="1">#REF!</definedName>
    <definedName name="BEx9BU0BBJO3ITPCO4T9FIVEVJY7" localSheetId="1" hidden="1">#REF!</definedName>
    <definedName name="BEx9BU0BBJO3ITPCO4T9FIVEVJY7" hidden="1">#REF!</definedName>
    <definedName name="BEx9BYSYW7QCPXS2NAVLFAU5Y2Z2" localSheetId="32" hidden="1">#REF!</definedName>
    <definedName name="BEx9BYSYW7QCPXS2NAVLFAU5Y2Z2" localSheetId="33" hidden="1">#REF!</definedName>
    <definedName name="BEx9BYSYW7QCPXS2NAVLFAU5Y2Z2" localSheetId="23" hidden="1">#REF!</definedName>
    <definedName name="BEx9BYSYW7QCPXS2NAVLFAU5Y2Z2" localSheetId="17" hidden="1">#REF!</definedName>
    <definedName name="BEx9BYSYW7QCPXS2NAVLFAU5Y2Z2" localSheetId="18" hidden="1">#REF!</definedName>
    <definedName name="BEx9BYSYW7QCPXS2NAVLFAU5Y2Z2" localSheetId="11" hidden="1">#REF!</definedName>
    <definedName name="BEx9BYSYW7QCPXS2NAVLFAU5Y2Z2" localSheetId="25" hidden="1">#REF!</definedName>
    <definedName name="BEx9BYSYW7QCPXS2NAVLFAU5Y2Z2" localSheetId="26" hidden="1">#REF!</definedName>
    <definedName name="BEx9BYSYW7QCPXS2NAVLFAU5Y2Z2" localSheetId="27" hidden="1">#REF!</definedName>
    <definedName name="BEx9BYSYW7QCPXS2NAVLFAU5Y2Z2" localSheetId="0" hidden="1">#REF!</definedName>
    <definedName name="BEx9BYSYW7QCPXS2NAVLFAU5Y2Z2" localSheetId="1" hidden="1">#REF!</definedName>
    <definedName name="BEx9BYSYW7QCPXS2NAVLFAU5Y2Z2" hidden="1">#REF!</definedName>
    <definedName name="BEx9C590HJ2O31IWJB73C1HR74AI" localSheetId="32" hidden="1">#REF!</definedName>
    <definedName name="BEx9C590HJ2O31IWJB73C1HR74AI" localSheetId="33" hidden="1">#REF!</definedName>
    <definedName name="BEx9C590HJ2O31IWJB73C1HR74AI" localSheetId="23" hidden="1">#REF!</definedName>
    <definedName name="BEx9C590HJ2O31IWJB73C1HR74AI" localSheetId="17" hidden="1">#REF!</definedName>
    <definedName name="BEx9C590HJ2O31IWJB73C1HR74AI" localSheetId="18" hidden="1">#REF!</definedName>
    <definedName name="BEx9C590HJ2O31IWJB73C1HR74AI" localSheetId="11" hidden="1">#REF!</definedName>
    <definedName name="BEx9C590HJ2O31IWJB73C1HR74AI" localSheetId="25" hidden="1">#REF!</definedName>
    <definedName name="BEx9C590HJ2O31IWJB73C1HR74AI" localSheetId="26" hidden="1">#REF!</definedName>
    <definedName name="BEx9C590HJ2O31IWJB73C1HR74AI" localSheetId="27" hidden="1">#REF!</definedName>
    <definedName name="BEx9C590HJ2O31IWJB73C1HR74AI" localSheetId="0" hidden="1">#REF!</definedName>
    <definedName name="BEx9C590HJ2O31IWJB73C1HR74AI" localSheetId="1" hidden="1">#REF!</definedName>
    <definedName name="BEx9C590HJ2O31IWJB73C1HR74AI" hidden="1">#REF!</definedName>
    <definedName name="BEx9CCQRMYYOGIOYTOM73VKDIPS1" localSheetId="32" hidden="1">#REF!</definedName>
    <definedName name="BEx9CCQRMYYOGIOYTOM73VKDIPS1" localSheetId="33" hidden="1">#REF!</definedName>
    <definedName name="BEx9CCQRMYYOGIOYTOM73VKDIPS1" localSheetId="23" hidden="1">#REF!</definedName>
    <definedName name="BEx9CCQRMYYOGIOYTOM73VKDIPS1" localSheetId="17" hidden="1">#REF!</definedName>
    <definedName name="BEx9CCQRMYYOGIOYTOM73VKDIPS1" localSheetId="18" hidden="1">#REF!</definedName>
    <definedName name="BEx9CCQRMYYOGIOYTOM73VKDIPS1" localSheetId="11" hidden="1">#REF!</definedName>
    <definedName name="BEx9CCQRMYYOGIOYTOM73VKDIPS1" localSheetId="25" hidden="1">#REF!</definedName>
    <definedName name="BEx9CCQRMYYOGIOYTOM73VKDIPS1" localSheetId="26" hidden="1">#REF!</definedName>
    <definedName name="BEx9CCQRMYYOGIOYTOM73VKDIPS1" localSheetId="27" hidden="1">#REF!</definedName>
    <definedName name="BEx9CCQRMYYOGIOYTOM73VKDIPS1" localSheetId="0" hidden="1">#REF!</definedName>
    <definedName name="BEx9CCQRMYYOGIOYTOM73VKDIPS1" localSheetId="1" hidden="1">#REF!</definedName>
    <definedName name="BEx9CCQRMYYOGIOYTOM73VKDIPS1" hidden="1">#REF!</definedName>
    <definedName name="BEx9CM6JVXIG9S6EAZMR899UW190" localSheetId="32" hidden="1">#REF!</definedName>
    <definedName name="BEx9CM6JVXIG9S6EAZMR899UW190" localSheetId="33" hidden="1">#REF!</definedName>
    <definedName name="BEx9CM6JVXIG9S6EAZMR899UW190" localSheetId="23" hidden="1">#REF!</definedName>
    <definedName name="BEx9CM6JVXIG9S6EAZMR899UW190" localSheetId="17" hidden="1">#REF!</definedName>
    <definedName name="BEx9CM6JVXIG9S6EAZMR899UW190" localSheetId="18" hidden="1">#REF!</definedName>
    <definedName name="BEx9CM6JVXIG9S6EAZMR899UW190" localSheetId="11" hidden="1">#REF!</definedName>
    <definedName name="BEx9CM6JVXIG9S6EAZMR899UW190" localSheetId="25" hidden="1">#REF!</definedName>
    <definedName name="BEx9CM6JVXIG9S6EAZMR899UW190" localSheetId="26" hidden="1">#REF!</definedName>
    <definedName name="BEx9CM6JVXIG9S6EAZMR899UW190" localSheetId="27" hidden="1">#REF!</definedName>
    <definedName name="BEx9CM6JVXIG9S6EAZMR899UW190" localSheetId="0" hidden="1">#REF!</definedName>
    <definedName name="BEx9CM6JVXIG9S6EAZMR899UW190" localSheetId="1" hidden="1">#REF!</definedName>
    <definedName name="BEx9CM6JVXIG9S6EAZMR899UW190" hidden="1">#REF!</definedName>
    <definedName name="BEx9D160NRGTDVT2ML4H9A7UKR4T" localSheetId="32" hidden="1">#REF!</definedName>
    <definedName name="BEx9D160NRGTDVT2ML4H9A7UKR4T" localSheetId="33" hidden="1">#REF!</definedName>
    <definedName name="BEx9D160NRGTDVT2ML4H9A7UKR4T" localSheetId="23" hidden="1">#REF!</definedName>
    <definedName name="BEx9D160NRGTDVT2ML4H9A7UKR4T" localSheetId="17" hidden="1">#REF!</definedName>
    <definedName name="BEx9D160NRGTDVT2ML4H9A7UKR4T" localSheetId="18" hidden="1">#REF!</definedName>
    <definedName name="BEx9D160NRGTDVT2ML4H9A7UKR4T" localSheetId="11" hidden="1">#REF!</definedName>
    <definedName name="BEx9D160NRGTDVT2ML4H9A7UKR4T" localSheetId="25" hidden="1">#REF!</definedName>
    <definedName name="BEx9D160NRGTDVT2ML4H9A7UKR4T" localSheetId="26" hidden="1">#REF!</definedName>
    <definedName name="BEx9D160NRGTDVT2ML4H9A7UKR4T" localSheetId="27" hidden="1">#REF!</definedName>
    <definedName name="BEx9D160NRGTDVT2ML4H9A7UKR4T" localSheetId="0" hidden="1">#REF!</definedName>
    <definedName name="BEx9D160NRGTDVT2ML4H9A7UKR4T" localSheetId="1" hidden="1">#REF!</definedName>
    <definedName name="BEx9D160NRGTDVT2ML4H9A7UKR4T" hidden="1">#REF!</definedName>
    <definedName name="BEx9D1BC9FT19KY0INAABNDBAMR1" localSheetId="32" hidden="1">#REF!</definedName>
    <definedName name="BEx9D1BC9FT19KY0INAABNDBAMR1" localSheetId="33" hidden="1">#REF!</definedName>
    <definedName name="BEx9D1BC9FT19KY0INAABNDBAMR1" localSheetId="23" hidden="1">#REF!</definedName>
    <definedName name="BEx9D1BC9FT19KY0INAABNDBAMR1" localSheetId="17" hidden="1">#REF!</definedName>
    <definedName name="BEx9D1BC9FT19KY0INAABNDBAMR1" localSheetId="18" hidden="1">#REF!</definedName>
    <definedName name="BEx9D1BC9FT19KY0INAABNDBAMR1" localSheetId="11" hidden="1">#REF!</definedName>
    <definedName name="BEx9D1BC9FT19KY0INAABNDBAMR1" localSheetId="25" hidden="1">#REF!</definedName>
    <definedName name="BEx9D1BC9FT19KY0INAABNDBAMR1" localSheetId="26" hidden="1">#REF!</definedName>
    <definedName name="BEx9D1BC9FT19KY0INAABNDBAMR1" localSheetId="27" hidden="1">#REF!</definedName>
    <definedName name="BEx9D1BC9FT19KY0INAABNDBAMR1" localSheetId="0" hidden="1">#REF!</definedName>
    <definedName name="BEx9D1BC9FT19KY0INAABNDBAMR1" localSheetId="1" hidden="1">#REF!</definedName>
    <definedName name="BEx9D1BC9FT19KY0INAABNDBAMR1" hidden="1">#REF!</definedName>
    <definedName name="BEx9D1MB15VSARB7IKBMZYU0JJBI" localSheetId="32" hidden="1">#REF!</definedName>
    <definedName name="BEx9D1MB15VSARB7IKBMZYU0JJBI" localSheetId="33" hidden="1">#REF!</definedName>
    <definedName name="BEx9D1MB15VSARB7IKBMZYU0JJBI" localSheetId="23" hidden="1">#REF!</definedName>
    <definedName name="BEx9D1MB15VSARB7IKBMZYU0JJBI" localSheetId="17" hidden="1">#REF!</definedName>
    <definedName name="BEx9D1MB15VSARB7IKBMZYU0JJBI" localSheetId="18" hidden="1">#REF!</definedName>
    <definedName name="BEx9D1MB15VSARB7IKBMZYU0JJBI" localSheetId="11" hidden="1">#REF!</definedName>
    <definedName name="BEx9D1MB15VSARB7IKBMZYU0JJBI" localSheetId="25" hidden="1">#REF!</definedName>
    <definedName name="BEx9D1MB15VSARB7IKBMZYU0JJBI" localSheetId="26" hidden="1">#REF!</definedName>
    <definedName name="BEx9D1MB15VSARB7IKBMZYU0JJBI" localSheetId="27" hidden="1">#REF!</definedName>
    <definedName name="BEx9D1MB15VSARB7IKBMZYU0JJBI" localSheetId="0" hidden="1">#REF!</definedName>
    <definedName name="BEx9D1MB15VSARB7IKBMZYU0JJBI" localSheetId="1" hidden="1">#REF!</definedName>
    <definedName name="BEx9D1MB15VSARB7IKBMZYU0JJBI" hidden="1">#REF!</definedName>
    <definedName name="BEx9DN6ZMF18Q39MPMXSDJTZQNJ3" localSheetId="32" hidden="1">#REF!</definedName>
    <definedName name="BEx9DN6ZMF18Q39MPMXSDJTZQNJ3" localSheetId="33" hidden="1">#REF!</definedName>
    <definedName name="BEx9DN6ZMF18Q39MPMXSDJTZQNJ3" localSheetId="23" hidden="1">#REF!</definedName>
    <definedName name="BEx9DN6ZMF18Q39MPMXSDJTZQNJ3" localSheetId="17" hidden="1">#REF!</definedName>
    <definedName name="BEx9DN6ZMF18Q39MPMXSDJTZQNJ3" localSheetId="18" hidden="1">#REF!</definedName>
    <definedName name="BEx9DN6ZMF18Q39MPMXSDJTZQNJ3" localSheetId="11" hidden="1">#REF!</definedName>
    <definedName name="BEx9DN6ZMF18Q39MPMXSDJTZQNJ3" localSheetId="25" hidden="1">#REF!</definedName>
    <definedName name="BEx9DN6ZMF18Q39MPMXSDJTZQNJ3" localSheetId="26" hidden="1">#REF!</definedName>
    <definedName name="BEx9DN6ZMF18Q39MPMXSDJTZQNJ3" localSheetId="27" hidden="1">#REF!</definedName>
    <definedName name="BEx9DN6ZMF18Q39MPMXSDJTZQNJ3" localSheetId="0" hidden="1">#REF!</definedName>
    <definedName name="BEx9DN6ZMF18Q39MPMXSDJTZQNJ3" localSheetId="1" hidden="1">#REF!</definedName>
    <definedName name="BEx9DN6ZMF18Q39MPMXSDJTZQNJ3" hidden="1">#REF!</definedName>
    <definedName name="BEx9DZXN85O544CD9O60K126YYAU" localSheetId="32" hidden="1">#REF!</definedName>
    <definedName name="BEx9DZXN85O544CD9O60K126YYAU" localSheetId="33" hidden="1">#REF!</definedName>
    <definedName name="BEx9DZXN85O544CD9O60K126YYAU" localSheetId="23" hidden="1">#REF!</definedName>
    <definedName name="BEx9DZXN85O544CD9O60K126YYAU" localSheetId="17" hidden="1">#REF!</definedName>
    <definedName name="BEx9DZXN85O544CD9O60K126YYAU" localSheetId="18" hidden="1">#REF!</definedName>
    <definedName name="BEx9DZXN85O544CD9O60K126YYAU" localSheetId="11" hidden="1">#REF!</definedName>
    <definedName name="BEx9DZXN85O544CD9O60K126YYAU" localSheetId="25" hidden="1">#REF!</definedName>
    <definedName name="BEx9DZXN85O544CD9O60K126YYAU" localSheetId="26" hidden="1">#REF!</definedName>
    <definedName name="BEx9DZXN85O544CD9O60K126YYAU" localSheetId="27" hidden="1">#REF!</definedName>
    <definedName name="BEx9DZXN85O544CD9O60K126YYAU" localSheetId="0" hidden="1">#REF!</definedName>
    <definedName name="BEx9DZXN85O544CD9O60K126YYAU" localSheetId="1" hidden="1">#REF!</definedName>
    <definedName name="BEx9DZXN85O544CD9O60K126YYAU" hidden="1">#REF!</definedName>
    <definedName name="BEx9E14TDNSEMI784W0OTIEQMWN6" localSheetId="32" hidden="1">#REF!</definedName>
    <definedName name="BEx9E14TDNSEMI784W0OTIEQMWN6" localSheetId="33" hidden="1">#REF!</definedName>
    <definedName name="BEx9E14TDNSEMI784W0OTIEQMWN6" localSheetId="23" hidden="1">#REF!</definedName>
    <definedName name="BEx9E14TDNSEMI784W0OTIEQMWN6" localSheetId="17" hidden="1">#REF!</definedName>
    <definedName name="BEx9E14TDNSEMI784W0OTIEQMWN6" localSheetId="18" hidden="1">#REF!</definedName>
    <definedName name="BEx9E14TDNSEMI784W0OTIEQMWN6" localSheetId="11" hidden="1">#REF!</definedName>
    <definedName name="BEx9E14TDNSEMI784W0OTIEQMWN6" localSheetId="25" hidden="1">#REF!</definedName>
    <definedName name="BEx9E14TDNSEMI784W0OTIEQMWN6" localSheetId="26" hidden="1">#REF!</definedName>
    <definedName name="BEx9E14TDNSEMI784W0OTIEQMWN6" localSheetId="27" hidden="1">#REF!</definedName>
    <definedName name="BEx9E14TDNSEMI784W0OTIEQMWN6" localSheetId="0" hidden="1">#REF!</definedName>
    <definedName name="BEx9E14TDNSEMI784W0OTIEQMWN6" localSheetId="1" hidden="1">#REF!</definedName>
    <definedName name="BEx9E14TDNSEMI784W0OTIEQMWN6" hidden="1">#REF!</definedName>
    <definedName name="BEx9E14TGNBYGMDDG9NETDK4SYAW" localSheetId="32" hidden="1">#REF!</definedName>
    <definedName name="BEx9E14TGNBYGMDDG9NETDK4SYAW" localSheetId="33" hidden="1">#REF!</definedName>
    <definedName name="BEx9E14TGNBYGMDDG9NETDK4SYAW" localSheetId="23" hidden="1">#REF!</definedName>
    <definedName name="BEx9E14TGNBYGMDDG9NETDK4SYAW" localSheetId="17" hidden="1">#REF!</definedName>
    <definedName name="BEx9E14TGNBYGMDDG9NETDK4SYAW" localSheetId="18" hidden="1">#REF!</definedName>
    <definedName name="BEx9E14TGNBYGMDDG9NETDK4SYAW" localSheetId="11" hidden="1">#REF!</definedName>
    <definedName name="BEx9E14TGNBYGMDDG9NETDK4SYAW" localSheetId="25" hidden="1">#REF!</definedName>
    <definedName name="BEx9E14TGNBYGMDDG9NETDK4SYAW" localSheetId="26" hidden="1">#REF!</definedName>
    <definedName name="BEx9E14TGNBYGMDDG9NETDK4SYAW" localSheetId="27" hidden="1">#REF!</definedName>
    <definedName name="BEx9E14TGNBYGMDDG9NETDK4SYAW" localSheetId="0" hidden="1">#REF!</definedName>
    <definedName name="BEx9E14TGNBYGMDDG9NETDK4SYAW" localSheetId="1" hidden="1">#REF!</definedName>
    <definedName name="BEx9E14TGNBYGMDDG9NETDK4SYAW" hidden="1">#REF!</definedName>
    <definedName name="BEx9E2BZ2B1R41FMGJCJ7JLGLUAJ" localSheetId="32" hidden="1">#REF!</definedName>
    <definedName name="BEx9E2BZ2B1R41FMGJCJ7JLGLUAJ" localSheetId="33" hidden="1">#REF!</definedName>
    <definedName name="BEx9E2BZ2B1R41FMGJCJ7JLGLUAJ" localSheetId="23" hidden="1">#REF!</definedName>
    <definedName name="BEx9E2BZ2B1R41FMGJCJ7JLGLUAJ" localSheetId="17" hidden="1">#REF!</definedName>
    <definedName name="BEx9E2BZ2B1R41FMGJCJ7JLGLUAJ" localSheetId="18" hidden="1">#REF!</definedName>
    <definedName name="BEx9E2BZ2B1R41FMGJCJ7JLGLUAJ" localSheetId="11" hidden="1">#REF!</definedName>
    <definedName name="BEx9E2BZ2B1R41FMGJCJ7JLGLUAJ" localSheetId="25" hidden="1">#REF!</definedName>
    <definedName name="BEx9E2BZ2B1R41FMGJCJ7JLGLUAJ" localSheetId="26" hidden="1">#REF!</definedName>
    <definedName name="BEx9E2BZ2B1R41FMGJCJ7JLGLUAJ" localSheetId="27" hidden="1">#REF!</definedName>
    <definedName name="BEx9E2BZ2B1R41FMGJCJ7JLGLUAJ" localSheetId="0" hidden="1">#REF!</definedName>
    <definedName name="BEx9E2BZ2B1R41FMGJCJ7JLGLUAJ" localSheetId="1" hidden="1">#REF!</definedName>
    <definedName name="BEx9E2BZ2B1R41FMGJCJ7JLGLUAJ" hidden="1">#REF!</definedName>
    <definedName name="BEx9EG9KBJ77M8LEOR9ITOKN5KXY" localSheetId="32" hidden="1">#REF!</definedName>
    <definedName name="BEx9EG9KBJ77M8LEOR9ITOKN5KXY" localSheetId="33" hidden="1">#REF!</definedName>
    <definedName name="BEx9EG9KBJ77M8LEOR9ITOKN5KXY" localSheetId="23" hidden="1">#REF!</definedName>
    <definedName name="BEx9EG9KBJ77M8LEOR9ITOKN5KXY" localSheetId="17" hidden="1">#REF!</definedName>
    <definedName name="BEx9EG9KBJ77M8LEOR9ITOKN5KXY" localSheetId="18" hidden="1">#REF!</definedName>
    <definedName name="BEx9EG9KBJ77M8LEOR9ITOKN5KXY" localSheetId="11" hidden="1">#REF!</definedName>
    <definedName name="BEx9EG9KBJ77M8LEOR9ITOKN5KXY" localSheetId="25" hidden="1">#REF!</definedName>
    <definedName name="BEx9EG9KBJ77M8LEOR9ITOKN5KXY" localSheetId="26" hidden="1">#REF!</definedName>
    <definedName name="BEx9EG9KBJ77M8LEOR9ITOKN5KXY" localSheetId="27" hidden="1">#REF!</definedName>
    <definedName name="BEx9EG9KBJ77M8LEOR9ITOKN5KXY" localSheetId="0" hidden="1">#REF!</definedName>
    <definedName name="BEx9EG9KBJ77M8LEOR9ITOKN5KXY" localSheetId="1" hidden="1">#REF!</definedName>
    <definedName name="BEx9EG9KBJ77M8LEOR9ITOKN5KXY" hidden="1">#REF!</definedName>
    <definedName name="BEx9EL27NGDBCTVPW97K42QANS5K" localSheetId="32" hidden="1">#REF!</definedName>
    <definedName name="BEx9EL27NGDBCTVPW97K42QANS5K" localSheetId="33" hidden="1">#REF!</definedName>
    <definedName name="BEx9EL27NGDBCTVPW97K42QANS5K" localSheetId="23" hidden="1">#REF!</definedName>
    <definedName name="BEx9EL27NGDBCTVPW97K42QANS5K" localSheetId="17" hidden="1">#REF!</definedName>
    <definedName name="BEx9EL27NGDBCTVPW97K42QANS5K" localSheetId="18" hidden="1">#REF!</definedName>
    <definedName name="BEx9EL27NGDBCTVPW97K42QANS5K" localSheetId="11" hidden="1">#REF!</definedName>
    <definedName name="BEx9EL27NGDBCTVPW97K42QANS5K" localSheetId="25" hidden="1">#REF!</definedName>
    <definedName name="BEx9EL27NGDBCTVPW97K42QANS5K" localSheetId="26" hidden="1">#REF!</definedName>
    <definedName name="BEx9EL27NGDBCTVPW97K42QANS5K" localSheetId="27" hidden="1">#REF!</definedName>
    <definedName name="BEx9EL27NGDBCTVPW97K42QANS5K" localSheetId="0" hidden="1">#REF!</definedName>
    <definedName name="BEx9EL27NGDBCTVPW97K42QANS5K" localSheetId="1" hidden="1">#REF!</definedName>
    <definedName name="BEx9EL27NGDBCTVPW97K42QANS5K" hidden="1">#REF!</definedName>
    <definedName name="BEx9EMK6HAJJMVYZTN5AUIV7O1E6" localSheetId="32" hidden="1">#REF!</definedName>
    <definedName name="BEx9EMK6HAJJMVYZTN5AUIV7O1E6" localSheetId="33" hidden="1">#REF!</definedName>
    <definedName name="BEx9EMK6HAJJMVYZTN5AUIV7O1E6" localSheetId="23" hidden="1">#REF!</definedName>
    <definedName name="BEx9EMK6HAJJMVYZTN5AUIV7O1E6" localSheetId="17" hidden="1">#REF!</definedName>
    <definedName name="BEx9EMK6HAJJMVYZTN5AUIV7O1E6" localSheetId="18" hidden="1">#REF!</definedName>
    <definedName name="BEx9EMK6HAJJMVYZTN5AUIV7O1E6" localSheetId="11" hidden="1">#REF!</definedName>
    <definedName name="BEx9EMK6HAJJMVYZTN5AUIV7O1E6" localSheetId="25" hidden="1">#REF!</definedName>
    <definedName name="BEx9EMK6HAJJMVYZTN5AUIV7O1E6" localSheetId="26" hidden="1">#REF!</definedName>
    <definedName name="BEx9EMK6HAJJMVYZTN5AUIV7O1E6" localSheetId="27" hidden="1">#REF!</definedName>
    <definedName name="BEx9EMK6HAJJMVYZTN5AUIV7O1E6" localSheetId="0" hidden="1">#REF!</definedName>
    <definedName name="BEx9EMK6HAJJMVYZTN5AUIV7O1E6" localSheetId="1" hidden="1">#REF!</definedName>
    <definedName name="BEx9EMK6HAJJMVYZTN5AUIV7O1E6" hidden="1">#REF!</definedName>
    <definedName name="BEx9ENB8RPU9FA3QW16IGB6LK1CH" localSheetId="32" hidden="1">#REF!</definedName>
    <definedName name="BEx9ENB8RPU9FA3QW16IGB6LK1CH" localSheetId="33" hidden="1">#REF!</definedName>
    <definedName name="BEx9ENB8RPU9FA3QW16IGB6LK1CH" localSheetId="23" hidden="1">#REF!</definedName>
    <definedName name="BEx9ENB8RPU9FA3QW16IGB6LK1CH" localSheetId="17" hidden="1">#REF!</definedName>
    <definedName name="BEx9ENB8RPU9FA3QW16IGB6LK1CH" localSheetId="18" hidden="1">#REF!</definedName>
    <definedName name="BEx9ENB8RPU9FA3QW16IGB6LK1CH" localSheetId="11" hidden="1">#REF!</definedName>
    <definedName name="BEx9ENB8RPU9FA3QW16IGB6LK1CH" localSheetId="25" hidden="1">#REF!</definedName>
    <definedName name="BEx9ENB8RPU9FA3QW16IGB6LK1CH" localSheetId="26" hidden="1">#REF!</definedName>
    <definedName name="BEx9ENB8RPU9FA3QW16IGB6LK1CH" localSheetId="27" hidden="1">#REF!</definedName>
    <definedName name="BEx9ENB8RPU9FA3QW16IGB6LK1CH" localSheetId="0" hidden="1">#REF!</definedName>
    <definedName name="BEx9ENB8RPU9FA3QW16IGB6LK1CH" localSheetId="1" hidden="1">#REF!</definedName>
    <definedName name="BEx9ENB8RPU9FA3QW16IGB6LK1CH" hidden="1">#REF!</definedName>
    <definedName name="BEx9EQLVZHYQ1TPX7WH3SOWXCZLE" localSheetId="32" hidden="1">#REF!</definedName>
    <definedName name="BEx9EQLVZHYQ1TPX7WH3SOWXCZLE" localSheetId="33" hidden="1">#REF!</definedName>
    <definedName name="BEx9EQLVZHYQ1TPX7WH3SOWXCZLE" localSheetId="23" hidden="1">#REF!</definedName>
    <definedName name="BEx9EQLVZHYQ1TPX7WH3SOWXCZLE" localSheetId="17" hidden="1">#REF!</definedName>
    <definedName name="BEx9EQLVZHYQ1TPX7WH3SOWXCZLE" localSheetId="18" hidden="1">#REF!</definedName>
    <definedName name="BEx9EQLVZHYQ1TPX7WH3SOWXCZLE" localSheetId="11" hidden="1">#REF!</definedName>
    <definedName name="BEx9EQLVZHYQ1TPX7WH3SOWXCZLE" localSheetId="25" hidden="1">#REF!</definedName>
    <definedName name="BEx9EQLVZHYQ1TPX7WH3SOWXCZLE" localSheetId="26" hidden="1">#REF!</definedName>
    <definedName name="BEx9EQLVZHYQ1TPX7WH3SOWXCZLE" localSheetId="27" hidden="1">#REF!</definedName>
    <definedName name="BEx9EQLVZHYQ1TPX7WH3SOWXCZLE" localSheetId="0" hidden="1">#REF!</definedName>
    <definedName name="BEx9EQLVZHYQ1TPX7WH3SOWXCZLE" localSheetId="1" hidden="1">#REF!</definedName>
    <definedName name="BEx9EQLVZHYQ1TPX7WH3SOWXCZLE" hidden="1">#REF!</definedName>
    <definedName name="BEx9ETLU0EK5LGEM1QCNYN2S8O5F" localSheetId="32" hidden="1">#REF!</definedName>
    <definedName name="BEx9ETLU0EK5LGEM1QCNYN2S8O5F" localSheetId="33" hidden="1">#REF!</definedName>
    <definedName name="BEx9ETLU0EK5LGEM1QCNYN2S8O5F" localSheetId="23" hidden="1">#REF!</definedName>
    <definedName name="BEx9ETLU0EK5LGEM1QCNYN2S8O5F" localSheetId="17" hidden="1">#REF!</definedName>
    <definedName name="BEx9ETLU0EK5LGEM1QCNYN2S8O5F" localSheetId="18" hidden="1">#REF!</definedName>
    <definedName name="BEx9ETLU0EK5LGEM1QCNYN2S8O5F" localSheetId="11" hidden="1">#REF!</definedName>
    <definedName name="BEx9ETLU0EK5LGEM1QCNYN2S8O5F" localSheetId="25" hidden="1">#REF!</definedName>
    <definedName name="BEx9ETLU0EK5LGEM1QCNYN2S8O5F" localSheetId="26" hidden="1">#REF!</definedName>
    <definedName name="BEx9ETLU0EK5LGEM1QCNYN2S8O5F" localSheetId="27" hidden="1">#REF!</definedName>
    <definedName name="BEx9ETLU0EK5LGEM1QCNYN2S8O5F" localSheetId="0" hidden="1">#REF!</definedName>
    <definedName name="BEx9ETLU0EK5LGEM1QCNYN2S8O5F" localSheetId="1" hidden="1">#REF!</definedName>
    <definedName name="BEx9ETLU0EK5LGEM1QCNYN2S8O5F" hidden="1">#REF!</definedName>
    <definedName name="BEx9F0710LGLAU3161O0O346N58H" localSheetId="32" hidden="1">#REF!</definedName>
    <definedName name="BEx9F0710LGLAU3161O0O346N58H" localSheetId="33" hidden="1">#REF!</definedName>
    <definedName name="BEx9F0710LGLAU3161O0O346N58H" localSheetId="23" hidden="1">#REF!</definedName>
    <definedName name="BEx9F0710LGLAU3161O0O346N58H" localSheetId="17" hidden="1">#REF!</definedName>
    <definedName name="BEx9F0710LGLAU3161O0O346N58H" localSheetId="18" hidden="1">#REF!</definedName>
    <definedName name="BEx9F0710LGLAU3161O0O346N58H" localSheetId="11" hidden="1">#REF!</definedName>
    <definedName name="BEx9F0710LGLAU3161O0O346N58H" localSheetId="25" hidden="1">#REF!</definedName>
    <definedName name="BEx9F0710LGLAU3161O0O346N58H" localSheetId="26" hidden="1">#REF!</definedName>
    <definedName name="BEx9F0710LGLAU3161O0O346N58H" localSheetId="27" hidden="1">#REF!</definedName>
    <definedName name="BEx9F0710LGLAU3161O0O346N58H" localSheetId="0" hidden="1">#REF!</definedName>
    <definedName name="BEx9F0710LGLAU3161O0O346N58H" localSheetId="1" hidden="1">#REF!</definedName>
    <definedName name="BEx9F0710LGLAU3161O0O346N58H" hidden="1">#REF!</definedName>
    <definedName name="BEx9F0Y2ESUNE3U7TQDLMPE9BO67" localSheetId="32" hidden="1">#REF!</definedName>
    <definedName name="BEx9F0Y2ESUNE3U7TQDLMPE9BO67" localSheetId="33" hidden="1">#REF!</definedName>
    <definedName name="BEx9F0Y2ESUNE3U7TQDLMPE9BO67" localSheetId="23" hidden="1">#REF!</definedName>
    <definedName name="BEx9F0Y2ESUNE3U7TQDLMPE9BO67" localSheetId="17" hidden="1">#REF!</definedName>
    <definedName name="BEx9F0Y2ESUNE3U7TQDLMPE9BO67" localSheetId="18" hidden="1">#REF!</definedName>
    <definedName name="BEx9F0Y2ESUNE3U7TQDLMPE9BO67" localSheetId="11" hidden="1">#REF!</definedName>
    <definedName name="BEx9F0Y2ESUNE3U7TQDLMPE9BO67" localSheetId="25" hidden="1">#REF!</definedName>
    <definedName name="BEx9F0Y2ESUNE3U7TQDLMPE9BO67" localSheetId="26" hidden="1">#REF!</definedName>
    <definedName name="BEx9F0Y2ESUNE3U7TQDLMPE9BO67" localSheetId="27" hidden="1">#REF!</definedName>
    <definedName name="BEx9F0Y2ESUNE3U7TQDLMPE9BO67" localSheetId="0" hidden="1">#REF!</definedName>
    <definedName name="BEx9F0Y2ESUNE3U7TQDLMPE9BO67" localSheetId="1" hidden="1">#REF!</definedName>
    <definedName name="BEx9F0Y2ESUNE3U7TQDLMPE9BO67" hidden="1">#REF!</definedName>
    <definedName name="BEx9F439L1R726MJFX2EP39XIBPY" localSheetId="32" hidden="1">#REF!</definedName>
    <definedName name="BEx9F439L1R726MJFX2EP39XIBPY" localSheetId="33" hidden="1">#REF!</definedName>
    <definedName name="BEx9F439L1R726MJFX2EP39XIBPY" localSheetId="23" hidden="1">#REF!</definedName>
    <definedName name="BEx9F439L1R726MJFX2EP39XIBPY" localSheetId="17" hidden="1">#REF!</definedName>
    <definedName name="BEx9F439L1R726MJFX2EP39XIBPY" localSheetId="18" hidden="1">#REF!</definedName>
    <definedName name="BEx9F439L1R726MJFX2EP39XIBPY" localSheetId="11" hidden="1">#REF!</definedName>
    <definedName name="BEx9F439L1R726MJFX2EP39XIBPY" localSheetId="25" hidden="1">#REF!</definedName>
    <definedName name="BEx9F439L1R726MJFX2EP39XIBPY" localSheetId="26" hidden="1">#REF!</definedName>
    <definedName name="BEx9F439L1R726MJFX2EP39XIBPY" localSheetId="27" hidden="1">#REF!</definedName>
    <definedName name="BEx9F439L1R726MJFX2EP39XIBPY" localSheetId="0" hidden="1">#REF!</definedName>
    <definedName name="BEx9F439L1R726MJFX2EP39XIBPY" localSheetId="1" hidden="1">#REF!</definedName>
    <definedName name="BEx9F439L1R726MJFX2EP39XIBPY" hidden="1">#REF!</definedName>
    <definedName name="BEx9F5W18ZGFOKGRE8PR6T1MO6GT" localSheetId="32" hidden="1">#REF!</definedName>
    <definedName name="BEx9F5W18ZGFOKGRE8PR6T1MO6GT" localSheetId="33" hidden="1">#REF!</definedName>
    <definedName name="BEx9F5W18ZGFOKGRE8PR6T1MO6GT" localSheetId="23" hidden="1">#REF!</definedName>
    <definedName name="BEx9F5W18ZGFOKGRE8PR6T1MO6GT" localSheetId="17" hidden="1">#REF!</definedName>
    <definedName name="BEx9F5W18ZGFOKGRE8PR6T1MO6GT" localSheetId="18" hidden="1">#REF!</definedName>
    <definedName name="BEx9F5W18ZGFOKGRE8PR6T1MO6GT" localSheetId="11" hidden="1">#REF!</definedName>
    <definedName name="BEx9F5W18ZGFOKGRE8PR6T1MO6GT" localSheetId="25" hidden="1">#REF!</definedName>
    <definedName name="BEx9F5W18ZGFOKGRE8PR6T1MO6GT" localSheetId="26" hidden="1">#REF!</definedName>
    <definedName name="BEx9F5W18ZGFOKGRE8PR6T1MO6GT" localSheetId="27" hidden="1">#REF!</definedName>
    <definedName name="BEx9F5W18ZGFOKGRE8PR6T1MO6GT" localSheetId="0" hidden="1">#REF!</definedName>
    <definedName name="BEx9F5W18ZGFOKGRE8PR6T1MO6GT" localSheetId="1" hidden="1">#REF!</definedName>
    <definedName name="BEx9F5W18ZGFOKGRE8PR6T1MO6GT" hidden="1">#REF!</definedName>
    <definedName name="BEx9F78N4HY0XFGBQ4UJRD52L1EI" localSheetId="32" hidden="1">#REF!</definedName>
    <definedName name="BEx9F78N4HY0XFGBQ4UJRD52L1EI" localSheetId="33" hidden="1">#REF!</definedName>
    <definedName name="BEx9F78N4HY0XFGBQ4UJRD52L1EI" localSheetId="23" hidden="1">#REF!</definedName>
    <definedName name="BEx9F78N4HY0XFGBQ4UJRD52L1EI" localSheetId="17" hidden="1">#REF!</definedName>
    <definedName name="BEx9F78N4HY0XFGBQ4UJRD52L1EI" localSheetId="18" hidden="1">#REF!</definedName>
    <definedName name="BEx9F78N4HY0XFGBQ4UJRD52L1EI" localSheetId="11" hidden="1">#REF!</definedName>
    <definedName name="BEx9F78N4HY0XFGBQ4UJRD52L1EI" localSheetId="25" hidden="1">#REF!</definedName>
    <definedName name="BEx9F78N4HY0XFGBQ4UJRD52L1EI" localSheetId="26" hidden="1">#REF!</definedName>
    <definedName name="BEx9F78N4HY0XFGBQ4UJRD52L1EI" localSheetId="27" hidden="1">#REF!</definedName>
    <definedName name="BEx9F78N4HY0XFGBQ4UJRD52L1EI" localSheetId="0" hidden="1">#REF!</definedName>
    <definedName name="BEx9F78N4HY0XFGBQ4UJRD52L1EI" localSheetId="1" hidden="1">#REF!</definedName>
    <definedName name="BEx9F78N4HY0XFGBQ4UJRD52L1EI" hidden="1">#REF!</definedName>
    <definedName name="BEx9FF16LOQP5QIR4UHW5EIFGQB8" localSheetId="32" hidden="1">#REF!</definedName>
    <definedName name="BEx9FF16LOQP5QIR4UHW5EIFGQB8" localSheetId="33" hidden="1">#REF!</definedName>
    <definedName name="BEx9FF16LOQP5QIR4UHW5EIFGQB8" localSheetId="23" hidden="1">#REF!</definedName>
    <definedName name="BEx9FF16LOQP5QIR4UHW5EIFGQB8" localSheetId="17" hidden="1">#REF!</definedName>
    <definedName name="BEx9FF16LOQP5QIR4UHW5EIFGQB8" localSheetId="18" hidden="1">#REF!</definedName>
    <definedName name="BEx9FF16LOQP5QIR4UHW5EIFGQB8" localSheetId="11" hidden="1">#REF!</definedName>
    <definedName name="BEx9FF16LOQP5QIR4UHW5EIFGQB8" localSheetId="25" hidden="1">#REF!</definedName>
    <definedName name="BEx9FF16LOQP5QIR4UHW5EIFGQB8" localSheetId="26" hidden="1">#REF!</definedName>
    <definedName name="BEx9FF16LOQP5QIR4UHW5EIFGQB8" localSheetId="27" hidden="1">#REF!</definedName>
    <definedName name="BEx9FF16LOQP5QIR4UHW5EIFGQB8" localSheetId="0" hidden="1">#REF!</definedName>
    <definedName name="BEx9FF16LOQP5QIR4UHW5EIFGQB8" localSheetId="1" hidden="1">#REF!</definedName>
    <definedName name="BEx9FF16LOQP5QIR4UHW5EIFGQB8" hidden="1">#REF!</definedName>
    <definedName name="BEx9FJTSRCZ3ZXT3QVBJT5NF8T7V" localSheetId="32" hidden="1">#REF!</definedName>
    <definedName name="BEx9FJTSRCZ3ZXT3QVBJT5NF8T7V" localSheetId="33" hidden="1">#REF!</definedName>
    <definedName name="BEx9FJTSRCZ3ZXT3QVBJT5NF8T7V" localSheetId="23" hidden="1">#REF!</definedName>
    <definedName name="BEx9FJTSRCZ3ZXT3QVBJT5NF8T7V" localSheetId="17" hidden="1">#REF!</definedName>
    <definedName name="BEx9FJTSRCZ3ZXT3QVBJT5NF8T7V" localSheetId="18" hidden="1">#REF!</definedName>
    <definedName name="BEx9FJTSRCZ3ZXT3QVBJT5NF8T7V" localSheetId="11" hidden="1">#REF!</definedName>
    <definedName name="BEx9FJTSRCZ3ZXT3QVBJT5NF8T7V" localSheetId="25" hidden="1">#REF!</definedName>
    <definedName name="BEx9FJTSRCZ3ZXT3QVBJT5NF8T7V" localSheetId="26" hidden="1">#REF!</definedName>
    <definedName name="BEx9FJTSRCZ3ZXT3QVBJT5NF8T7V" localSheetId="27" hidden="1">#REF!</definedName>
    <definedName name="BEx9FJTSRCZ3ZXT3QVBJT5NF8T7V" localSheetId="0" hidden="1">#REF!</definedName>
    <definedName name="BEx9FJTSRCZ3ZXT3QVBJT5NF8T7V" localSheetId="1" hidden="1">#REF!</definedName>
    <definedName name="BEx9FJTSRCZ3ZXT3QVBJT5NF8T7V" hidden="1">#REF!</definedName>
    <definedName name="BEx9FRBEEYPS5HLS3XT34AKZN94G" localSheetId="32" hidden="1">#REF!</definedName>
    <definedName name="BEx9FRBEEYPS5HLS3XT34AKZN94G" localSheetId="33" hidden="1">#REF!</definedName>
    <definedName name="BEx9FRBEEYPS5HLS3XT34AKZN94G" localSheetId="23" hidden="1">#REF!</definedName>
    <definedName name="BEx9FRBEEYPS5HLS3XT34AKZN94G" localSheetId="17" hidden="1">#REF!</definedName>
    <definedName name="BEx9FRBEEYPS5HLS3XT34AKZN94G" localSheetId="18" hidden="1">#REF!</definedName>
    <definedName name="BEx9FRBEEYPS5HLS3XT34AKZN94G" localSheetId="11" hidden="1">#REF!</definedName>
    <definedName name="BEx9FRBEEYPS5HLS3XT34AKZN94G" localSheetId="25" hidden="1">#REF!</definedName>
    <definedName name="BEx9FRBEEYPS5HLS3XT34AKZN94G" localSheetId="26" hidden="1">#REF!</definedName>
    <definedName name="BEx9FRBEEYPS5HLS3XT34AKZN94G" localSheetId="27" hidden="1">#REF!</definedName>
    <definedName name="BEx9FRBEEYPS5HLS3XT34AKZN94G" localSheetId="0" hidden="1">#REF!</definedName>
    <definedName name="BEx9FRBEEYPS5HLS3XT34AKZN94G" localSheetId="1" hidden="1">#REF!</definedName>
    <definedName name="BEx9FRBEEYPS5HLS3XT34AKZN94G" hidden="1">#REF!</definedName>
    <definedName name="BEx9G5USBCNYNA7HGVW92D800SKX" localSheetId="32" hidden="1">#REF!</definedName>
    <definedName name="BEx9G5USBCNYNA7HGVW92D800SKX" localSheetId="33" hidden="1">#REF!</definedName>
    <definedName name="BEx9G5USBCNYNA7HGVW92D800SKX" localSheetId="23" hidden="1">#REF!</definedName>
    <definedName name="BEx9G5USBCNYNA7HGVW92D800SKX" localSheetId="17" hidden="1">#REF!</definedName>
    <definedName name="BEx9G5USBCNYNA7HGVW92D800SKX" localSheetId="18" hidden="1">#REF!</definedName>
    <definedName name="BEx9G5USBCNYNA7HGVW92D800SKX" localSheetId="11" hidden="1">#REF!</definedName>
    <definedName name="BEx9G5USBCNYNA7HGVW92D800SKX" localSheetId="25" hidden="1">#REF!</definedName>
    <definedName name="BEx9G5USBCNYNA7HGVW92D800SKX" localSheetId="26" hidden="1">#REF!</definedName>
    <definedName name="BEx9G5USBCNYNA7HGVW92D800SKX" localSheetId="27" hidden="1">#REF!</definedName>
    <definedName name="BEx9G5USBCNYNA7HGVW92D800SKX" localSheetId="0" hidden="1">#REF!</definedName>
    <definedName name="BEx9G5USBCNYNA7HGVW92D800SKX" localSheetId="1" hidden="1">#REF!</definedName>
    <definedName name="BEx9G5USBCNYNA7HGVW92D800SKX" hidden="1">#REF!</definedName>
    <definedName name="BEx9G7CPXG7HR6N6FHPU2DBBUIKG" localSheetId="32" hidden="1">#REF!</definedName>
    <definedName name="BEx9G7CPXG7HR6N6FHPU2DBBUIKG" localSheetId="33" hidden="1">#REF!</definedName>
    <definedName name="BEx9G7CPXG7HR6N6FHPU2DBBUIKG" localSheetId="23" hidden="1">#REF!</definedName>
    <definedName name="BEx9G7CPXG7HR6N6FHPU2DBBUIKG" localSheetId="17" hidden="1">#REF!</definedName>
    <definedName name="BEx9G7CPXG7HR6N6FHPU2DBBUIKG" localSheetId="18" hidden="1">#REF!</definedName>
    <definedName name="BEx9G7CPXG7HR6N6FHPU2DBBUIKG" localSheetId="11" hidden="1">#REF!</definedName>
    <definedName name="BEx9G7CPXG7HR6N6FHPU2DBBUIKG" localSheetId="25" hidden="1">#REF!</definedName>
    <definedName name="BEx9G7CPXG7HR6N6FHPU2DBBUIKG" localSheetId="26" hidden="1">#REF!</definedName>
    <definedName name="BEx9G7CPXG7HR6N6FHPU2DBBUIKG" localSheetId="27" hidden="1">#REF!</definedName>
    <definedName name="BEx9G7CPXG7HR6N6FHPU2DBBUIKG" localSheetId="0" hidden="1">#REF!</definedName>
    <definedName name="BEx9G7CPXG7HR6N6FHPU2DBBUIKG" localSheetId="1" hidden="1">#REF!</definedName>
    <definedName name="BEx9G7CPXG7HR6N6FHPU2DBBUIKG" hidden="1">#REF!</definedName>
    <definedName name="BEx9GDY4D8ZPQJCYFIMYM0V0C51Y" localSheetId="32" hidden="1">#REF!</definedName>
    <definedName name="BEx9GDY4D8ZPQJCYFIMYM0V0C51Y" localSheetId="33" hidden="1">#REF!</definedName>
    <definedName name="BEx9GDY4D8ZPQJCYFIMYM0V0C51Y" localSheetId="23" hidden="1">#REF!</definedName>
    <definedName name="BEx9GDY4D8ZPQJCYFIMYM0V0C51Y" localSheetId="17" hidden="1">#REF!</definedName>
    <definedName name="BEx9GDY4D8ZPQJCYFIMYM0V0C51Y" localSheetId="18" hidden="1">#REF!</definedName>
    <definedName name="BEx9GDY4D8ZPQJCYFIMYM0V0C51Y" localSheetId="11" hidden="1">#REF!</definedName>
    <definedName name="BEx9GDY4D8ZPQJCYFIMYM0V0C51Y" localSheetId="25" hidden="1">#REF!</definedName>
    <definedName name="BEx9GDY4D8ZPQJCYFIMYM0V0C51Y" localSheetId="26" hidden="1">#REF!</definedName>
    <definedName name="BEx9GDY4D8ZPQJCYFIMYM0V0C51Y" localSheetId="27" hidden="1">#REF!</definedName>
    <definedName name="BEx9GDY4D8ZPQJCYFIMYM0V0C51Y" localSheetId="0" hidden="1">#REF!</definedName>
    <definedName name="BEx9GDY4D8ZPQJCYFIMYM0V0C51Y" localSheetId="1" hidden="1">#REF!</definedName>
    <definedName name="BEx9GDY4D8ZPQJCYFIMYM0V0C51Y" hidden="1">#REF!</definedName>
    <definedName name="BEx9GGY04V0ZWI6O9KZH4KSBB389" localSheetId="32" hidden="1">#REF!</definedName>
    <definedName name="BEx9GGY04V0ZWI6O9KZH4KSBB389" localSheetId="33" hidden="1">#REF!</definedName>
    <definedName name="BEx9GGY04V0ZWI6O9KZH4KSBB389" localSheetId="23" hidden="1">#REF!</definedName>
    <definedName name="BEx9GGY04V0ZWI6O9KZH4KSBB389" localSheetId="17" hidden="1">#REF!</definedName>
    <definedName name="BEx9GGY04V0ZWI6O9KZH4KSBB389" localSheetId="18" hidden="1">#REF!</definedName>
    <definedName name="BEx9GGY04V0ZWI6O9KZH4KSBB389" localSheetId="11" hidden="1">#REF!</definedName>
    <definedName name="BEx9GGY04V0ZWI6O9KZH4KSBB389" localSheetId="25" hidden="1">#REF!</definedName>
    <definedName name="BEx9GGY04V0ZWI6O9KZH4KSBB389" localSheetId="26" hidden="1">#REF!</definedName>
    <definedName name="BEx9GGY04V0ZWI6O9KZH4KSBB389" localSheetId="27" hidden="1">#REF!</definedName>
    <definedName name="BEx9GGY04V0ZWI6O9KZH4KSBB389" localSheetId="0" hidden="1">#REF!</definedName>
    <definedName name="BEx9GGY04V0ZWI6O9KZH4KSBB389" localSheetId="1" hidden="1">#REF!</definedName>
    <definedName name="BEx9GGY04V0ZWI6O9KZH4KSBB389" hidden="1">#REF!</definedName>
    <definedName name="BEx9GMC7TE8SDTCO5PHODBUF4SM1" localSheetId="32" hidden="1">#REF!</definedName>
    <definedName name="BEx9GMC7TE8SDTCO5PHODBUF4SM1" localSheetId="33" hidden="1">#REF!</definedName>
    <definedName name="BEx9GMC7TE8SDTCO5PHODBUF4SM1" localSheetId="23" hidden="1">#REF!</definedName>
    <definedName name="BEx9GMC7TE8SDTCO5PHODBUF4SM1" localSheetId="17" hidden="1">#REF!</definedName>
    <definedName name="BEx9GMC7TE8SDTCO5PHODBUF4SM1" localSheetId="18" hidden="1">#REF!</definedName>
    <definedName name="BEx9GMC7TE8SDTCO5PHODBUF4SM1" localSheetId="11" hidden="1">#REF!</definedName>
    <definedName name="BEx9GMC7TE8SDTCO5PHODBUF4SM1" localSheetId="25" hidden="1">#REF!</definedName>
    <definedName name="BEx9GMC7TE8SDTCO5PHODBUF4SM1" localSheetId="26" hidden="1">#REF!</definedName>
    <definedName name="BEx9GMC7TE8SDTCO5PHODBUF4SM1" localSheetId="27" hidden="1">#REF!</definedName>
    <definedName name="BEx9GMC7TE8SDTCO5PHODBUF4SM1" localSheetId="0" hidden="1">#REF!</definedName>
    <definedName name="BEx9GMC7TE8SDTCO5PHODBUF4SM1" localSheetId="1" hidden="1">#REF!</definedName>
    <definedName name="BEx9GMC7TE8SDTCO5PHODBUF4SM1" hidden="1">#REF!</definedName>
    <definedName name="BEx9GMN0B495HEAOG6JQK9D7HUPC" localSheetId="32" hidden="1">#REF!</definedName>
    <definedName name="BEx9GMN0B495HEAOG6JQK9D7HUPC" localSheetId="33" hidden="1">#REF!</definedName>
    <definedName name="BEx9GMN0B495HEAOG6JQK9D7HUPC" localSheetId="23" hidden="1">#REF!</definedName>
    <definedName name="BEx9GMN0B495HEAOG6JQK9D7HUPC" localSheetId="17" hidden="1">#REF!</definedName>
    <definedName name="BEx9GMN0B495HEAOG6JQK9D7HUPC" localSheetId="18" hidden="1">#REF!</definedName>
    <definedName name="BEx9GMN0B495HEAOG6JQK9D7HUPC" localSheetId="11" hidden="1">#REF!</definedName>
    <definedName name="BEx9GMN0B495HEAOG6JQK9D7HUPC" localSheetId="25" hidden="1">#REF!</definedName>
    <definedName name="BEx9GMN0B495HEAOG6JQK9D7HUPC" localSheetId="26" hidden="1">#REF!</definedName>
    <definedName name="BEx9GMN0B495HEAOG6JQK9D7HUPC" localSheetId="27" hidden="1">#REF!</definedName>
    <definedName name="BEx9GMN0B495HEAOG6JQK9D7HUPC" localSheetId="0" hidden="1">#REF!</definedName>
    <definedName name="BEx9GMN0B495HEAOG6JQK9D7HUPC" localSheetId="1" hidden="1">#REF!</definedName>
    <definedName name="BEx9GMN0B495HEAOG6JQK9D7HUPC" hidden="1">#REF!</definedName>
    <definedName name="BEx9GNOPB6OZ2RH3FCDNJR38RJOS" localSheetId="32" hidden="1">#REF!</definedName>
    <definedName name="BEx9GNOPB6OZ2RH3FCDNJR38RJOS" localSheetId="33" hidden="1">#REF!</definedName>
    <definedName name="BEx9GNOPB6OZ2RH3FCDNJR38RJOS" localSheetId="23" hidden="1">#REF!</definedName>
    <definedName name="BEx9GNOPB6OZ2RH3FCDNJR38RJOS" localSheetId="17" hidden="1">#REF!</definedName>
    <definedName name="BEx9GNOPB6OZ2RH3FCDNJR38RJOS" localSheetId="18" hidden="1">#REF!</definedName>
    <definedName name="BEx9GNOPB6OZ2RH3FCDNJR38RJOS" localSheetId="11" hidden="1">#REF!</definedName>
    <definedName name="BEx9GNOPB6OZ2RH3FCDNJR38RJOS" localSheetId="25" hidden="1">#REF!</definedName>
    <definedName name="BEx9GNOPB6OZ2RH3FCDNJR38RJOS" localSheetId="26" hidden="1">#REF!</definedName>
    <definedName name="BEx9GNOPB6OZ2RH3FCDNJR38RJOS" localSheetId="27" hidden="1">#REF!</definedName>
    <definedName name="BEx9GNOPB6OZ2RH3FCDNJR38RJOS" localSheetId="0" hidden="1">#REF!</definedName>
    <definedName name="BEx9GNOPB6OZ2RH3FCDNJR38RJOS" localSheetId="1" hidden="1">#REF!</definedName>
    <definedName name="BEx9GNOPB6OZ2RH3FCDNJR38RJOS" hidden="1">#REF!</definedName>
    <definedName name="BEx9GUQALUWCD30UKUQGSWW8KBQ7" localSheetId="32" hidden="1">#REF!</definedName>
    <definedName name="BEx9GUQALUWCD30UKUQGSWW8KBQ7" localSheetId="33" hidden="1">#REF!</definedName>
    <definedName name="BEx9GUQALUWCD30UKUQGSWW8KBQ7" localSheetId="23" hidden="1">#REF!</definedName>
    <definedName name="BEx9GUQALUWCD30UKUQGSWW8KBQ7" localSheetId="17" hidden="1">#REF!</definedName>
    <definedName name="BEx9GUQALUWCD30UKUQGSWW8KBQ7" localSheetId="18" hidden="1">#REF!</definedName>
    <definedName name="BEx9GUQALUWCD30UKUQGSWW8KBQ7" localSheetId="11" hidden="1">#REF!</definedName>
    <definedName name="BEx9GUQALUWCD30UKUQGSWW8KBQ7" localSheetId="25" hidden="1">#REF!</definedName>
    <definedName name="BEx9GUQALUWCD30UKUQGSWW8KBQ7" localSheetId="26" hidden="1">#REF!</definedName>
    <definedName name="BEx9GUQALUWCD30UKUQGSWW8KBQ7" localSheetId="27" hidden="1">#REF!</definedName>
    <definedName name="BEx9GUQALUWCD30UKUQGSWW8KBQ7" localSheetId="0" hidden="1">#REF!</definedName>
    <definedName name="BEx9GUQALUWCD30UKUQGSWW8KBQ7" localSheetId="1" hidden="1">#REF!</definedName>
    <definedName name="BEx9GUQALUWCD30UKUQGSWW8KBQ7" hidden="1">#REF!</definedName>
    <definedName name="BEx9GY6BVFQGCLMOWVT6PIC9WP5X" localSheetId="32" hidden="1">#REF!</definedName>
    <definedName name="BEx9GY6BVFQGCLMOWVT6PIC9WP5X" localSheetId="33" hidden="1">#REF!</definedName>
    <definedName name="BEx9GY6BVFQGCLMOWVT6PIC9WP5X" localSheetId="23" hidden="1">#REF!</definedName>
    <definedName name="BEx9GY6BVFQGCLMOWVT6PIC9WP5X" localSheetId="17" hidden="1">#REF!</definedName>
    <definedName name="BEx9GY6BVFQGCLMOWVT6PIC9WP5X" localSheetId="18" hidden="1">#REF!</definedName>
    <definedName name="BEx9GY6BVFQGCLMOWVT6PIC9WP5X" localSheetId="11" hidden="1">#REF!</definedName>
    <definedName name="BEx9GY6BVFQGCLMOWVT6PIC9WP5X" localSheetId="25" hidden="1">#REF!</definedName>
    <definedName name="BEx9GY6BVFQGCLMOWVT6PIC9WP5X" localSheetId="26" hidden="1">#REF!</definedName>
    <definedName name="BEx9GY6BVFQGCLMOWVT6PIC9WP5X" localSheetId="27" hidden="1">#REF!</definedName>
    <definedName name="BEx9GY6BVFQGCLMOWVT6PIC9WP5X" localSheetId="0" hidden="1">#REF!</definedName>
    <definedName name="BEx9GY6BVFQGCLMOWVT6PIC9WP5X" localSheetId="1" hidden="1">#REF!</definedName>
    <definedName name="BEx9GY6BVFQGCLMOWVT6PIC9WP5X" hidden="1">#REF!</definedName>
    <definedName name="BEx9GZ2P3FDHKXEBXX2VS0BG2NP2" localSheetId="32" hidden="1">#REF!</definedName>
    <definedName name="BEx9GZ2P3FDHKXEBXX2VS0BG2NP2" localSheetId="33" hidden="1">#REF!</definedName>
    <definedName name="BEx9GZ2P3FDHKXEBXX2VS0BG2NP2" localSheetId="23" hidden="1">#REF!</definedName>
    <definedName name="BEx9GZ2P3FDHKXEBXX2VS0BG2NP2" localSheetId="17" hidden="1">#REF!</definedName>
    <definedName name="BEx9GZ2P3FDHKXEBXX2VS0BG2NP2" localSheetId="18" hidden="1">#REF!</definedName>
    <definedName name="BEx9GZ2P3FDHKXEBXX2VS0BG2NP2" localSheetId="11" hidden="1">#REF!</definedName>
    <definedName name="BEx9GZ2P3FDHKXEBXX2VS0BG2NP2" localSheetId="25" hidden="1">#REF!</definedName>
    <definedName name="BEx9GZ2P3FDHKXEBXX2VS0BG2NP2" localSheetId="26" hidden="1">#REF!</definedName>
    <definedName name="BEx9GZ2P3FDHKXEBXX2VS0BG2NP2" localSheetId="27" hidden="1">#REF!</definedName>
    <definedName name="BEx9GZ2P3FDHKXEBXX2VS0BG2NP2" localSheetId="0" hidden="1">#REF!</definedName>
    <definedName name="BEx9GZ2P3FDHKXEBXX2VS0BG2NP2" localSheetId="1" hidden="1">#REF!</definedName>
    <definedName name="BEx9GZ2P3FDHKXEBXX2VS0BG2NP2" hidden="1">#REF!</definedName>
    <definedName name="BEx9H04IB14E1437FF2OIRRWBSD7" localSheetId="32" hidden="1">#REF!</definedName>
    <definedName name="BEx9H04IB14E1437FF2OIRRWBSD7" localSheetId="33" hidden="1">#REF!</definedName>
    <definedName name="BEx9H04IB14E1437FF2OIRRWBSD7" localSheetId="23" hidden="1">#REF!</definedName>
    <definedName name="BEx9H04IB14E1437FF2OIRRWBSD7" localSheetId="17" hidden="1">#REF!</definedName>
    <definedName name="BEx9H04IB14E1437FF2OIRRWBSD7" localSheetId="18" hidden="1">#REF!</definedName>
    <definedName name="BEx9H04IB14E1437FF2OIRRWBSD7" localSheetId="11" hidden="1">#REF!</definedName>
    <definedName name="BEx9H04IB14E1437FF2OIRRWBSD7" localSheetId="25" hidden="1">#REF!</definedName>
    <definedName name="BEx9H04IB14E1437FF2OIRRWBSD7" localSheetId="26" hidden="1">#REF!</definedName>
    <definedName name="BEx9H04IB14E1437FF2OIRRWBSD7" localSheetId="27" hidden="1">#REF!</definedName>
    <definedName name="BEx9H04IB14E1437FF2OIRRWBSD7" localSheetId="0" hidden="1">#REF!</definedName>
    <definedName name="BEx9H04IB14E1437FF2OIRRWBSD7" localSheetId="1" hidden="1">#REF!</definedName>
    <definedName name="BEx9H04IB14E1437FF2OIRRWBSD7" hidden="1">#REF!</definedName>
    <definedName name="BEx9H5O1KDZJCW91Q29VRPY5YS6P" localSheetId="32" hidden="1">#REF!</definedName>
    <definedName name="BEx9H5O1KDZJCW91Q29VRPY5YS6P" localSheetId="33" hidden="1">#REF!</definedName>
    <definedName name="BEx9H5O1KDZJCW91Q29VRPY5YS6P" localSheetId="23" hidden="1">#REF!</definedName>
    <definedName name="BEx9H5O1KDZJCW91Q29VRPY5YS6P" localSheetId="17" hidden="1">#REF!</definedName>
    <definedName name="BEx9H5O1KDZJCW91Q29VRPY5YS6P" localSheetId="18" hidden="1">#REF!</definedName>
    <definedName name="BEx9H5O1KDZJCW91Q29VRPY5YS6P" localSheetId="11" hidden="1">#REF!</definedName>
    <definedName name="BEx9H5O1KDZJCW91Q29VRPY5YS6P" localSheetId="25" hidden="1">#REF!</definedName>
    <definedName name="BEx9H5O1KDZJCW91Q29VRPY5YS6P" localSheetId="26" hidden="1">#REF!</definedName>
    <definedName name="BEx9H5O1KDZJCW91Q29VRPY5YS6P" localSheetId="27" hidden="1">#REF!</definedName>
    <definedName name="BEx9H5O1KDZJCW91Q29VRPY5YS6P" localSheetId="0" hidden="1">#REF!</definedName>
    <definedName name="BEx9H5O1KDZJCW91Q29VRPY5YS6P" localSheetId="1" hidden="1">#REF!</definedName>
    <definedName name="BEx9H5O1KDZJCW91Q29VRPY5YS6P" hidden="1">#REF!</definedName>
    <definedName name="BEx9H8YR0E906F1JXZMBX3LNT004" localSheetId="32" hidden="1">#REF!</definedName>
    <definedName name="BEx9H8YR0E906F1JXZMBX3LNT004" localSheetId="33" hidden="1">#REF!</definedName>
    <definedName name="BEx9H8YR0E906F1JXZMBX3LNT004" localSheetId="23" hidden="1">#REF!</definedName>
    <definedName name="BEx9H8YR0E906F1JXZMBX3LNT004" localSheetId="17" hidden="1">#REF!</definedName>
    <definedName name="BEx9H8YR0E906F1JXZMBX3LNT004" localSheetId="18" hidden="1">#REF!</definedName>
    <definedName name="BEx9H8YR0E906F1JXZMBX3LNT004" localSheetId="11" hidden="1">#REF!</definedName>
    <definedName name="BEx9H8YR0E906F1JXZMBX3LNT004" localSheetId="25" hidden="1">#REF!</definedName>
    <definedName name="BEx9H8YR0E906F1JXZMBX3LNT004" localSheetId="26" hidden="1">#REF!</definedName>
    <definedName name="BEx9H8YR0E906F1JXZMBX3LNT004" localSheetId="27" hidden="1">#REF!</definedName>
    <definedName name="BEx9H8YR0E906F1JXZMBX3LNT004" localSheetId="0" hidden="1">#REF!</definedName>
    <definedName name="BEx9H8YR0E906F1JXZMBX3LNT004" localSheetId="1" hidden="1">#REF!</definedName>
    <definedName name="BEx9H8YR0E906F1JXZMBX3LNT004" hidden="1">#REF!</definedName>
    <definedName name="BEx9I1QKLI6OOUPQLUQ0EF0355X6" localSheetId="32" hidden="1">#REF!</definedName>
    <definedName name="BEx9I1QKLI6OOUPQLUQ0EF0355X6" localSheetId="33" hidden="1">#REF!</definedName>
    <definedName name="BEx9I1QKLI6OOUPQLUQ0EF0355X6" localSheetId="23" hidden="1">#REF!</definedName>
    <definedName name="BEx9I1QKLI6OOUPQLUQ0EF0355X6" localSheetId="17" hidden="1">#REF!</definedName>
    <definedName name="BEx9I1QKLI6OOUPQLUQ0EF0355X6" localSheetId="18" hidden="1">#REF!</definedName>
    <definedName name="BEx9I1QKLI6OOUPQLUQ0EF0355X6" localSheetId="11" hidden="1">#REF!</definedName>
    <definedName name="BEx9I1QKLI6OOUPQLUQ0EF0355X6" localSheetId="25" hidden="1">#REF!</definedName>
    <definedName name="BEx9I1QKLI6OOUPQLUQ0EF0355X6" localSheetId="26" hidden="1">#REF!</definedName>
    <definedName name="BEx9I1QKLI6OOUPQLUQ0EF0355X6" localSheetId="27" hidden="1">#REF!</definedName>
    <definedName name="BEx9I1QKLI6OOUPQLUQ0EF0355X6" localSheetId="0" hidden="1">#REF!</definedName>
    <definedName name="BEx9I1QKLI6OOUPQLUQ0EF0355X6" localSheetId="1" hidden="1">#REF!</definedName>
    <definedName name="BEx9I1QKLI6OOUPQLUQ0EF0355X6" hidden="1">#REF!</definedName>
    <definedName name="BEx9I8XIG7E5NB48QQHXP23FIN60" localSheetId="32" hidden="1">#REF!</definedName>
    <definedName name="BEx9I8XIG7E5NB48QQHXP23FIN60" localSheetId="33" hidden="1">#REF!</definedName>
    <definedName name="BEx9I8XIG7E5NB48QQHXP23FIN60" localSheetId="23" hidden="1">#REF!</definedName>
    <definedName name="BEx9I8XIG7E5NB48QQHXP23FIN60" localSheetId="17" hidden="1">#REF!</definedName>
    <definedName name="BEx9I8XIG7E5NB48QQHXP23FIN60" localSheetId="18" hidden="1">#REF!</definedName>
    <definedName name="BEx9I8XIG7E5NB48QQHXP23FIN60" localSheetId="11" hidden="1">#REF!</definedName>
    <definedName name="BEx9I8XIG7E5NB48QQHXP23FIN60" localSheetId="25" hidden="1">#REF!</definedName>
    <definedName name="BEx9I8XIG7E5NB48QQHXP23FIN60" localSheetId="26" hidden="1">#REF!</definedName>
    <definedName name="BEx9I8XIG7E5NB48QQHXP23FIN60" localSheetId="27" hidden="1">#REF!</definedName>
    <definedName name="BEx9I8XIG7E5NB48QQHXP23FIN60" localSheetId="0" hidden="1">#REF!</definedName>
    <definedName name="BEx9I8XIG7E5NB48QQHXP23FIN60" localSheetId="1" hidden="1">#REF!</definedName>
    <definedName name="BEx9I8XIG7E5NB48QQHXP23FIN60" hidden="1">#REF!</definedName>
    <definedName name="BEx9IQRF01ATLVK0YE60ARKQJ68L" localSheetId="32" hidden="1">#REF!</definedName>
    <definedName name="BEx9IQRF01ATLVK0YE60ARKQJ68L" localSheetId="33" hidden="1">#REF!</definedName>
    <definedName name="BEx9IQRF01ATLVK0YE60ARKQJ68L" localSheetId="23" hidden="1">#REF!</definedName>
    <definedName name="BEx9IQRF01ATLVK0YE60ARKQJ68L" localSheetId="17" hidden="1">#REF!</definedName>
    <definedName name="BEx9IQRF01ATLVK0YE60ARKQJ68L" localSheetId="18" hidden="1">#REF!</definedName>
    <definedName name="BEx9IQRF01ATLVK0YE60ARKQJ68L" localSheetId="11" hidden="1">#REF!</definedName>
    <definedName name="BEx9IQRF01ATLVK0YE60ARKQJ68L" localSheetId="25" hidden="1">#REF!</definedName>
    <definedName name="BEx9IQRF01ATLVK0YE60ARKQJ68L" localSheetId="26" hidden="1">#REF!</definedName>
    <definedName name="BEx9IQRF01ATLVK0YE60ARKQJ68L" localSheetId="27" hidden="1">#REF!</definedName>
    <definedName name="BEx9IQRF01ATLVK0YE60ARKQJ68L" localSheetId="0" hidden="1">#REF!</definedName>
    <definedName name="BEx9IQRF01ATLVK0YE60ARKQJ68L" localSheetId="1" hidden="1">#REF!</definedName>
    <definedName name="BEx9IQRF01ATLVK0YE60ARKQJ68L" hidden="1">#REF!</definedName>
    <definedName name="BEx9IT5QNZWKM6YQ5WER0DC2PMMU" localSheetId="32" hidden="1">#REF!</definedName>
    <definedName name="BEx9IT5QNZWKM6YQ5WER0DC2PMMU" localSheetId="33" hidden="1">#REF!</definedName>
    <definedName name="BEx9IT5QNZWKM6YQ5WER0DC2PMMU" localSheetId="23" hidden="1">#REF!</definedName>
    <definedName name="BEx9IT5QNZWKM6YQ5WER0DC2PMMU" localSheetId="17" hidden="1">#REF!</definedName>
    <definedName name="BEx9IT5QNZWKM6YQ5WER0DC2PMMU" localSheetId="18" hidden="1">#REF!</definedName>
    <definedName name="BEx9IT5QNZWKM6YQ5WER0DC2PMMU" localSheetId="11" hidden="1">#REF!</definedName>
    <definedName name="BEx9IT5QNZWKM6YQ5WER0DC2PMMU" localSheetId="25" hidden="1">#REF!</definedName>
    <definedName name="BEx9IT5QNZWKM6YQ5WER0DC2PMMU" localSheetId="26" hidden="1">#REF!</definedName>
    <definedName name="BEx9IT5QNZWKM6YQ5WER0DC2PMMU" localSheetId="27" hidden="1">#REF!</definedName>
    <definedName name="BEx9IT5QNZWKM6YQ5WER0DC2PMMU" localSheetId="0" hidden="1">#REF!</definedName>
    <definedName name="BEx9IT5QNZWKM6YQ5WER0DC2PMMU" localSheetId="1" hidden="1">#REF!</definedName>
    <definedName name="BEx9IT5QNZWKM6YQ5WER0DC2PMMU" hidden="1">#REF!</definedName>
    <definedName name="BEx9IUICG3HZWG57MG3NXCEX4LQI" localSheetId="32" hidden="1">#REF!</definedName>
    <definedName name="BEx9IUICG3HZWG57MG3NXCEX4LQI" localSheetId="33" hidden="1">#REF!</definedName>
    <definedName name="BEx9IUICG3HZWG57MG3NXCEX4LQI" localSheetId="23" hidden="1">#REF!</definedName>
    <definedName name="BEx9IUICG3HZWG57MG3NXCEX4LQI" localSheetId="17" hidden="1">#REF!</definedName>
    <definedName name="BEx9IUICG3HZWG57MG3NXCEX4LQI" localSheetId="18" hidden="1">#REF!</definedName>
    <definedName name="BEx9IUICG3HZWG57MG3NXCEX4LQI" localSheetId="11" hidden="1">#REF!</definedName>
    <definedName name="BEx9IUICG3HZWG57MG3NXCEX4LQI" localSheetId="25" hidden="1">#REF!</definedName>
    <definedName name="BEx9IUICG3HZWG57MG3NXCEX4LQI" localSheetId="26" hidden="1">#REF!</definedName>
    <definedName name="BEx9IUICG3HZWG57MG3NXCEX4LQI" localSheetId="27" hidden="1">#REF!</definedName>
    <definedName name="BEx9IUICG3HZWG57MG3NXCEX4LQI" localSheetId="0" hidden="1">#REF!</definedName>
    <definedName name="BEx9IUICG3HZWG57MG3NXCEX4LQI" localSheetId="1" hidden="1">#REF!</definedName>
    <definedName name="BEx9IUICG3HZWG57MG3NXCEX4LQI" hidden="1">#REF!</definedName>
    <definedName name="BEx9IW5LYJF40GS78FJNXO9O667A" localSheetId="32" hidden="1">#REF!</definedName>
    <definedName name="BEx9IW5LYJF40GS78FJNXO9O667A" localSheetId="33" hidden="1">#REF!</definedName>
    <definedName name="BEx9IW5LYJF40GS78FJNXO9O667A" localSheetId="23" hidden="1">#REF!</definedName>
    <definedName name="BEx9IW5LYJF40GS78FJNXO9O667A" localSheetId="17" hidden="1">#REF!</definedName>
    <definedName name="BEx9IW5LYJF40GS78FJNXO9O667A" localSheetId="18" hidden="1">#REF!</definedName>
    <definedName name="BEx9IW5LYJF40GS78FJNXO9O667A" localSheetId="11" hidden="1">#REF!</definedName>
    <definedName name="BEx9IW5LYJF40GS78FJNXO9O667A" localSheetId="25" hidden="1">#REF!</definedName>
    <definedName name="BEx9IW5LYJF40GS78FJNXO9O667A" localSheetId="26" hidden="1">#REF!</definedName>
    <definedName name="BEx9IW5LYJF40GS78FJNXO9O667A" localSheetId="27" hidden="1">#REF!</definedName>
    <definedName name="BEx9IW5LYJF40GS78FJNXO9O667A" localSheetId="0" hidden="1">#REF!</definedName>
    <definedName name="BEx9IW5LYJF40GS78FJNXO9O667A" localSheetId="1" hidden="1">#REF!</definedName>
    <definedName name="BEx9IW5LYJF40GS78FJNXO9O667A" hidden="1">#REF!</definedName>
    <definedName name="BEx9IW5MFLXTVCJHVUZTUH93AXOS" localSheetId="32" hidden="1">#REF!</definedName>
    <definedName name="BEx9IW5MFLXTVCJHVUZTUH93AXOS" localSheetId="33" hidden="1">#REF!</definedName>
    <definedName name="BEx9IW5MFLXTVCJHVUZTUH93AXOS" localSheetId="23" hidden="1">#REF!</definedName>
    <definedName name="BEx9IW5MFLXTVCJHVUZTUH93AXOS" localSheetId="17" hidden="1">#REF!</definedName>
    <definedName name="BEx9IW5MFLXTVCJHVUZTUH93AXOS" localSheetId="18" hidden="1">#REF!</definedName>
    <definedName name="BEx9IW5MFLXTVCJHVUZTUH93AXOS" localSheetId="11" hidden="1">#REF!</definedName>
    <definedName name="BEx9IW5MFLXTVCJHVUZTUH93AXOS" localSheetId="25" hidden="1">#REF!</definedName>
    <definedName name="BEx9IW5MFLXTVCJHVUZTUH93AXOS" localSheetId="26" hidden="1">#REF!</definedName>
    <definedName name="BEx9IW5MFLXTVCJHVUZTUH93AXOS" localSheetId="27" hidden="1">#REF!</definedName>
    <definedName name="BEx9IW5MFLXTVCJHVUZTUH93AXOS" localSheetId="0" hidden="1">#REF!</definedName>
    <definedName name="BEx9IW5MFLXTVCJHVUZTUH93AXOS" localSheetId="1" hidden="1">#REF!</definedName>
    <definedName name="BEx9IW5MFLXTVCJHVUZTUH93AXOS" hidden="1">#REF!</definedName>
    <definedName name="BEx9IXCSPSZC80YZUPRCYTG326KV" localSheetId="32" hidden="1">#REF!</definedName>
    <definedName name="BEx9IXCSPSZC80YZUPRCYTG326KV" localSheetId="33" hidden="1">#REF!</definedName>
    <definedName name="BEx9IXCSPSZC80YZUPRCYTG326KV" localSheetId="23" hidden="1">#REF!</definedName>
    <definedName name="BEx9IXCSPSZC80YZUPRCYTG326KV" localSheetId="17" hidden="1">#REF!</definedName>
    <definedName name="BEx9IXCSPSZC80YZUPRCYTG326KV" localSheetId="18" hidden="1">#REF!</definedName>
    <definedName name="BEx9IXCSPSZC80YZUPRCYTG326KV" localSheetId="11" hidden="1">#REF!</definedName>
    <definedName name="BEx9IXCSPSZC80YZUPRCYTG326KV" localSheetId="25" hidden="1">#REF!</definedName>
    <definedName name="BEx9IXCSPSZC80YZUPRCYTG326KV" localSheetId="26" hidden="1">#REF!</definedName>
    <definedName name="BEx9IXCSPSZC80YZUPRCYTG326KV" localSheetId="27" hidden="1">#REF!</definedName>
    <definedName name="BEx9IXCSPSZC80YZUPRCYTG326KV" localSheetId="0" hidden="1">#REF!</definedName>
    <definedName name="BEx9IXCSPSZC80YZUPRCYTG326KV" localSheetId="1" hidden="1">#REF!</definedName>
    <definedName name="BEx9IXCSPSZC80YZUPRCYTG326KV" hidden="1">#REF!</definedName>
    <definedName name="BEx9IYUQSBZ0GG9ZT1QKX83F42F1" localSheetId="32" hidden="1">#REF!</definedName>
    <definedName name="BEx9IYUQSBZ0GG9ZT1QKX83F42F1" localSheetId="33" hidden="1">#REF!</definedName>
    <definedName name="BEx9IYUQSBZ0GG9ZT1QKX83F42F1" localSheetId="23" hidden="1">#REF!</definedName>
    <definedName name="BEx9IYUQSBZ0GG9ZT1QKX83F42F1" localSheetId="17" hidden="1">#REF!</definedName>
    <definedName name="BEx9IYUQSBZ0GG9ZT1QKX83F42F1" localSheetId="18" hidden="1">#REF!</definedName>
    <definedName name="BEx9IYUQSBZ0GG9ZT1QKX83F42F1" localSheetId="11" hidden="1">#REF!</definedName>
    <definedName name="BEx9IYUQSBZ0GG9ZT1QKX83F42F1" localSheetId="25" hidden="1">#REF!</definedName>
    <definedName name="BEx9IYUQSBZ0GG9ZT1QKX83F42F1" localSheetId="26" hidden="1">#REF!</definedName>
    <definedName name="BEx9IYUQSBZ0GG9ZT1QKX83F42F1" localSheetId="27" hidden="1">#REF!</definedName>
    <definedName name="BEx9IYUQSBZ0GG9ZT1QKX83F42F1" localSheetId="0" hidden="1">#REF!</definedName>
    <definedName name="BEx9IYUQSBZ0GG9ZT1QKX83F42F1" localSheetId="1" hidden="1">#REF!</definedName>
    <definedName name="BEx9IYUQSBZ0GG9ZT1QKX83F42F1" hidden="1">#REF!</definedName>
    <definedName name="BEx9IZR39NHDGOM97H4E6F81RTQW" localSheetId="32" hidden="1">#REF!</definedName>
    <definedName name="BEx9IZR39NHDGOM97H4E6F81RTQW" localSheetId="33" hidden="1">#REF!</definedName>
    <definedName name="BEx9IZR39NHDGOM97H4E6F81RTQW" localSheetId="23" hidden="1">#REF!</definedName>
    <definedName name="BEx9IZR39NHDGOM97H4E6F81RTQW" localSheetId="17" hidden="1">#REF!</definedName>
    <definedName name="BEx9IZR39NHDGOM97H4E6F81RTQW" localSheetId="18" hidden="1">#REF!</definedName>
    <definedName name="BEx9IZR39NHDGOM97H4E6F81RTQW" localSheetId="11" hidden="1">#REF!</definedName>
    <definedName name="BEx9IZR39NHDGOM97H4E6F81RTQW" localSheetId="25" hidden="1">#REF!</definedName>
    <definedName name="BEx9IZR39NHDGOM97H4E6F81RTQW" localSheetId="26" hidden="1">#REF!</definedName>
    <definedName name="BEx9IZR39NHDGOM97H4E6F81RTQW" localSheetId="27" hidden="1">#REF!</definedName>
    <definedName name="BEx9IZR39NHDGOM97H4E6F81RTQW" localSheetId="0" hidden="1">#REF!</definedName>
    <definedName name="BEx9IZR39NHDGOM97H4E6F81RTQW" localSheetId="1" hidden="1">#REF!</definedName>
    <definedName name="BEx9IZR39NHDGOM97H4E6F81RTQW" hidden="1">#REF!</definedName>
    <definedName name="BEx9J6CH5E7YZPER7HXEIOIKGPCA" localSheetId="32" hidden="1">#REF!</definedName>
    <definedName name="BEx9J6CH5E7YZPER7HXEIOIKGPCA" localSheetId="33" hidden="1">#REF!</definedName>
    <definedName name="BEx9J6CH5E7YZPER7HXEIOIKGPCA" localSheetId="23" hidden="1">#REF!</definedName>
    <definedName name="BEx9J6CH5E7YZPER7HXEIOIKGPCA" localSheetId="17" hidden="1">#REF!</definedName>
    <definedName name="BEx9J6CH5E7YZPER7HXEIOIKGPCA" localSheetId="18" hidden="1">#REF!</definedName>
    <definedName name="BEx9J6CH5E7YZPER7HXEIOIKGPCA" localSheetId="11" hidden="1">#REF!</definedName>
    <definedName name="BEx9J6CH5E7YZPER7HXEIOIKGPCA" localSheetId="25" hidden="1">#REF!</definedName>
    <definedName name="BEx9J6CH5E7YZPER7HXEIOIKGPCA" localSheetId="26" hidden="1">#REF!</definedName>
    <definedName name="BEx9J6CH5E7YZPER7HXEIOIKGPCA" localSheetId="27" hidden="1">#REF!</definedName>
    <definedName name="BEx9J6CH5E7YZPER7HXEIOIKGPCA" localSheetId="0" hidden="1">#REF!</definedName>
    <definedName name="BEx9J6CH5E7YZPER7HXEIOIKGPCA" localSheetId="1" hidden="1">#REF!</definedName>
    <definedName name="BEx9J6CH5E7YZPER7HXEIOIKGPCA" hidden="1">#REF!</definedName>
    <definedName name="BEx9JJTZKVUJAVPTRE0RAVTEH41G" localSheetId="32" hidden="1">#REF!</definedName>
    <definedName name="BEx9JJTZKVUJAVPTRE0RAVTEH41G" localSheetId="33" hidden="1">#REF!</definedName>
    <definedName name="BEx9JJTZKVUJAVPTRE0RAVTEH41G" localSheetId="23" hidden="1">#REF!</definedName>
    <definedName name="BEx9JJTZKVUJAVPTRE0RAVTEH41G" localSheetId="17" hidden="1">#REF!</definedName>
    <definedName name="BEx9JJTZKVUJAVPTRE0RAVTEH41G" localSheetId="18" hidden="1">#REF!</definedName>
    <definedName name="BEx9JJTZKVUJAVPTRE0RAVTEH41G" localSheetId="11" hidden="1">#REF!</definedName>
    <definedName name="BEx9JJTZKVUJAVPTRE0RAVTEH41G" localSheetId="25" hidden="1">#REF!</definedName>
    <definedName name="BEx9JJTZKVUJAVPTRE0RAVTEH41G" localSheetId="26" hidden="1">#REF!</definedName>
    <definedName name="BEx9JJTZKVUJAVPTRE0RAVTEH41G" localSheetId="27" hidden="1">#REF!</definedName>
    <definedName name="BEx9JJTZKVUJAVPTRE0RAVTEH41G" localSheetId="0" hidden="1">#REF!</definedName>
    <definedName name="BEx9JJTZKVUJAVPTRE0RAVTEH41G" localSheetId="1" hidden="1">#REF!</definedName>
    <definedName name="BEx9JJTZKVUJAVPTRE0RAVTEH41G" hidden="1">#REF!</definedName>
    <definedName name="BEx9JLBYK239B3F841C7YG1GT7ST" localSheetId="32" hidden="1">#REF!</definedName>
    <definedName name="BEx9JLBYK239B3F841C7YG1GT7ST" localSheetId="33" hidden="1">#REF!</definedName>
    <definedName name="BEx9JLBYK239B3F841C7YG1GT7ST" localSheetId="23" hidden="1">#REF!</definedName>
    <definedName name="BEx9JLBYK239B3F841C7YG1GT7ST" localSheetId="17" hidden="1">#REF!</definedName>
    <definedName name="BEx9JLBYK239B3F841C7YG1GT7ST" localSheetId="18" hidden="1">#REF!</definedName>
    <definedName name="BEx9JLBYK239B3F841C7YG1GT7ST" localSheetId="11" hidden="1">#REF!</definedName>
    <definedName name="BEx9JLBYK239B3F841C7YG1GT7ST" localSheetId="25" hidden="1">#REF!</definedName>
    <definedName name="BEx9JLBYK239B3F841C7YG1GT7ST" localSheetId="26" hidden="1">#REF!</definedName>
    <definedName name="BEx9JLBYK239B3F841C7YG1GT7ST" localSheetId="27" hidden="1">#REF!</definedName>
    <definedName name="BEx9JLBYK239B3F841C7YG1GT7ST" localSheetId="0" hidden="1">#REF!</definedName>
    <definedName name="BEx9JLBYK239B3F841C7YG1GT7ST" localSheetId="1" hidden="1">#REF!</definedName>
    <definedName name="BEx9JLBYK239B3F841C7YG1GT7ST" hidden="1">#REF!</definedName>
    <definedName name="BExAW4IIW5D0MDY6TJ3G4FOLPYIR" localSheetId="32" hidden="1">#REF!</definedName>
    <definedName name="BExAW4IIW5D0MDY6TJ3G4FOLPYIR" localSheetId="33" hidden="1">#REF!</definedName>
    <definedName name="BExAW4IIW5D0MDY6TJ3G4FOLPYIR" localSheetId="23" hidden="1">#REF!</definedName>
    <definedName name="BExAW4IIW5D0MDY6TJ3G4FOLPYIR" localSheetId="17" hidden="1">#REF!</definedName>
    <definedName name="BExAW4IIW5D0MDY6TJ3G4FOLPYIR" localSheetId="18" hidden="1">#REF!</definedName>
    <definedName name="BExAW4IIW5D0MDY6TJ3G4FOLPYIR" localSheetId="11" hidden="1">#REF!</definedName>
    <definedName name="BExAW4IIW5D0MDY6TJ3G4FOLPYIR" localSheetId="25" hidden="1">#REF!</definedName>
    <definedName name="BExAW4IIW5D0MDY6TJ3G4FOLPYIR" localSheetId="26" hidden="1">#REF!</definedName>
    <definedName name="BExAW4IIW5D0MDY6TJ3G4FOLPYIR" localSheetId="27" hidden="1">#REF!</definedName>
    <definedName name="BExAW4IIW5D0MDY6TJ3G4FOLPYIR" localSheetId="0" hidden="1">#REF!</definedName>
    <definedName name="BExAW4IIW5D0MDY6TJ3G4FOLPYIR" localSheetId="1" hidden="1">#REF!</definedName>
    <definedName name="BExAW4IIW5D0MDY6TJ3G4FOLPYIR" hidden="1">#REF!</definedName>
    <definedName name="BExAWNP1B2E9Q88TW48NH41C0FTZ" localSheetId="32" hidden="1">#REF!</definedName>
    <definedName name="BExAWNP1B2E9Q88TW48NH41C0FTZ" localSheetId="33" hidden="1">#REF!</definedName>
    <definedName name="BExAWNP1B2E9Q88TW48NH41C0FTZ" localSheetId="23" hidden="1">#REF!</definedName>
    <definedName name="BExAWNP1B2E9Q88TW48NH41C0FTZ" localSheetId="17" hidden="1">#REF!</definedName>
    <definedName name="BExAWNP1B2E9Q88TW48NH41C0FTZ" localSheetId="18" hidden="1">#REF!</definedName>
    <definedName name="BExAWNP1B2E9Q88TW48NH41C0FTZ" localSheetId="11" hidden="1">#REF!</definedName>
    <definedName name="BExAWNP1B2E9Q88TW48NH41C0FTZ" localSheetId="25" hidden="1">#REF!</definedName>
    <definedName name="BExAWNP1B2E9Q88TW48NH41C0FTZ" localSheetId="26" hidden="1">#REF!</definedName>
    <definedName name="BExAWNP1B2E9Q88TW48NH41C0FTZ" localSheetId="27" hidden="1">#REF!</definedName>
    <definedName name="BExAWNP1B2E9Q88TW48NH41C0FTZ" localSheetId="0" hidden="1">#REF!</definedName>
    <definedName name="BExAWNP1B2E9Q88TW48NH41C0FTZ" localSheetId="1" hidden="1">#REF!</definedName>
    <definedName name="BExAWNP1B2E9Q88TW48NH41C0FTZ" hidden="1">#REF!</definedName>
    <definedName name="BExAWUFQXTIPQ308ERZPSVPTUMYN" localSheetId="32" hidden="1">#REF!</definedName>
    <definedName name="BExAWUFQXTIPQ308ERZPSVPTUMYN" localSheetId="33" hidden="1">#REF!</definedName>
    <definedName name="BExAWUFQXTIPQ308ERZPSVPTUMYN" localSheetId="23" hidden="1">#REF!</definedName>
    <definedName name="BExAWUFQXTIPQ308ERZPSVPTUMYN" localSheetId="17" hidden="1">#REF!</definedName>
    <definedName name="BExAWUFQXTIPQ308ERZPSVPTUMYN" localSheetId="18" hidden="1">#REF!</definedName>
    <definedName name="BExAWUFQXTIPQ308ERZPSVPTUMYN" localSheetId="11" hidden="1">#REF!</definedName>
    <definedName name="BExAWUFQXTIPQ308ERZPSVPTUMYN" localSheetId="25" hidden="1">#REF!</definedName>
    <definedName name="BExAWUFQXTIPQ308ERZPSVPTUMYN" localSheetId="26" hidden="1">#REF!</definedName>
    <definedName name="BExAWUFQXTIPQ308ERZPSVPTUMYN" localSheetId="27" hidden="1">#REF!</definedName>
    <definedName name="BExAWUFQXTIPQ308ERZPSVPTUMYN" localSheetId="0" hidden="1">#REF!</definedName>
    <definedName name="BExAWUFQXTIPQ308ERZPSVPTUMYN" localSheetId="1" hidden="1">#REF!</definedName>
    <definedName name="BExAWUFQXTIPQ308ERZPSVPTUMYN" hidden="1">#REF!</definedName>
    <definedName name="BExAWY6O96OQO2R036QK2DI37EKV" localSheetId="32" hidden="1">#REF!</definedName>
    <definedName name="BExAWY6O96OQO2R036QK2DI37EKV" localSheetId="33" hidden="1">#REF!</definedName>
    <definedName name="BExAWY6O96OQO2R036QK2DI37EKV" localSheetId="23" hidden="1">#REF!</definedName>
    <definedName name="BExAWY6O96OQO2R036QK2DI37EKV" localSheetId="17" hidden="1">#REF!</definedName>
    <definedName name="BExAWY6O96OQO2R036QK2DI37EKV" localSheetId="18" hidden="1">#REF!</definedName>
    <definedName name="BExAWY6O96OQO2R036QK2DI37EKV" localSheetId="11" hidden="1">#REF!</definedName>
    <definedName name="BExAWY6O96OQO2R036QK2DI37EKV" localSheetId="25" hidden="1">#REF!</definedName>
    <definedName name="BExAWY6O96OQO2R036QK2DI37EKV" localSheetId="26" hidden="1">#REF!</definedName>
    <definedName name="BExAWY6O96OQO2R036QK2DI37EKV" localSheetId="27" hidden="1">#REF!</definedName>
    <definedName name="BExAWY6O96OQO2R036QK2DI37EKV" localSheetId="0" hidden="1">#REF!</definedName>
    <definedName name="BExAWY6O96OQO2R036QK2DI37EKV" localSheetId="1" hidden="1">#REF!</definedName>
    <definedName name="BExAWY6O96OQO2R036QK2DI37EKV" hidden="1">#REF!</definedName>
    <definedName name="BExAX410NB4F2XOB84OR2197H8M5" localSheetId="32" hidden="1">#REF!</definedName>
    <definedName name="BExAX410NB4F2XOB84OR2197H8M5" localSheetId="33" hidden="1">#REF!</definedName>
    <definedName name="BExAX410NB4F2XOB84OR2197H8M5" localSheetId="23" hidden="1">#REF!</definedName>
    <definedName name="BExAX410NB4F2XOB84OR2197H8M5" localSheetId="17" hidden="1">#REF!</definedName>
    <definedName name="BExAX410NB4F2XOB84OR2197H8M5" localSheetId="18" hidden="1">#REF!</definedName>
    <definedName name="BExAX410NB4F2XOB84OR2197H8M5" localSheetId="11" hidden="1">#REF!</definedName>
    <definedName name="BExAX410NB4F2XOB84OR2197H8M5" localSheetId="25" hidden="1">#REF!</definedName>
    <definedName name="BExAX410NB4F2XOB84OR2197H8M5" localSheetId="26" hidden="1">#REF!</definedName>
    <definedName name="BExAX410NB4F2XOB84OR2197H8M5" localSheetId="27" hidden="1">#REF!</definedName>
    <definedName name="BExAX410NB4F2XOB84OR2197H8M5" localSheetId="0" hidden="1">#REF!</definedName>
    <definedName name="BExAX410NB4F2XOB84OR2197H8M5" localSheetId="1" hidden="1">#REF!</definedName>
    <definedName name="BExAX410NB4F2XOB84OR2197H8M5" hidden="1">#REF!</definedName>
    <definedName name="BExAX8TNG8LQ5Q4904SAYQIPGBSV" localSheetId="32" hidden="1">#REF!</definedName>
    <definedName name="BExAX8TNG8LQ5Q4904SAYQIPGBSV" localSheetId="33" hidden="1">#REF!</definedName>
    <definedName name="BExAX8TNG8LQ5Q4904SAYQIPGBSV" localSheetId="23" hidden="1">#REF!</definedName>
    <definedName name="BExAX8TNG8LQ5Q4904SAYQIPGBSV" localSheetId="17" hidden="1">#REF!</definedName>
    <definedName name="BExAX8TNG8LQ5Q4904SAYQIPGBSV" localSheetId="18" hidden="1">#REF!</definedName>
    <definedName name="BExAX8TNG8LQ5Q4904SAYQIPGBSV" localSheetId="11" hidden="1">#REF!</definedName>
    <definedName name="BExAX8TNG8LQ5Q4904SAYQIPGBSV" localSheetId="25" hidden="1">#REF!</definedName>
    <definedName name="BExAX8TNG8LQ5Q4904SAYQIPGBSV" localSheetId="26" hidden="1">#REF!</definedName>
    <definedName name="BExAX8TNG8LQ5Q4904SAYQIPGBSV" localSheetId="27" hidden="1">#REF!</definedName>
    <definedName name="BExAX8TNG8LQ5Q4904SAYQIPGBSV" localSheetId="0" hidden="1">#REF!</definedName>
    <definedName name="BExAX8TNG8LQ5Q4904SAYQIPGBSV" localSheetId="1" hidden="1">#REF!</definedName>
    <definedName name="BExAX8TNG8LQ5Q4904SAYQIPGBSV" hidden="1">#REF!</definedName>
    <definedName name="BExAX9KPAVIVUVU3XREDCV1BIYZL" localSheetId="32" hidden="1">#REF!</definedName>
    <definedName name="BExAX9KPAVIVUVU3XREDCV1BIYZL" localSheetId="33" hidden="1">#REF!</definedName>
    <definedName name="BExAX9KPAVIVUVU3XREDCV1BIYZL" localSheetId="23" hidden="1">#REF!</definedName>
    <definedName name="BExAX9KPAVIVUVU3XREDCV1BIYZL" localSheetId="17" hidden="1">#REF!</definedName>
    <definedName name="BExAX9KPAVIVUVU3XREDCV1BIYZL" localSheetId="18" hidden="1">#REF!</definedName>
    <definedName name="BExAX9KPAVIVUVU3XREDCV1BIYZL" localSheetId="11" hidden="1">#REF!</definedName>
    <definedName name="BExAX9KPAVIVUVU3XREDCV1BIYZL" localSheetId="25" hidden="1">#REF!</definedName>
    <definedName name="BExAX9KPAVIVUVU3XREDCV1BIYZL" localSheetId="26" hidden="1">#REF!</definedName>
    <definedName name="BExAX9KPAVIVUVU3XREDCV1BIYZL" localSheetId="27" hidden="1">#REF!</definedName>
    <definedName name="BExAX9KPAVIVUVU3XREDCV1BIYZL" localSheetId="0" hidden="1">#REF!</definedName>
    <definedName name="BExAX9KPAVIVUVU3XREDCV1BIYZL" localSheetId="1" hidden="1">#REF!</definedName>
    <definedName name="BExAX9KPAVIVUVU3XREDCV1BIYZL" hidden="1">#REF!</definedName>
    <definedName name="BExAXPB35BNVXZYF2XS6UP3LP0QH" localSheetId="32" hidden="1">#REF!</definedName>
    <definedName name="BExAXPB35BNVXZYF2XS6UP3LP0QH" localSheetId="33" hidden="1">#REF!</definedName>
    <definedName name="BExAXPB35BNVXZYF2XS6UP3LP0QH" localSheetId="23" hidden="1">#REF!</definedName>
    <definedName name="BExAXPB35BNVXZYF2XS6UP3LP0QH" localSheetId="17" hidden="1">#REF!</definedName>
    <definedName name="BExAXPB35BNVXZYF2XS6UP3LP0QH" localSheetId="18" hidden="1">#REF!</definedName>
    <definedName name="BExAXPB35BNVXZYF2XS6UP3LP0QH" localSheetId="11" hidden="1">#REF!</definedName>
    <definedName name="BExAXPB35BNVXZYF2XS6UP3LP0QH" localSheetId="25" hidden="1">#REF!</definedName>
    <definedName name="BExAXPB35BNVXZYF2XS6UP3LP0QH" localSheetId="26" hidden="1">#REF!</definedName>
    <definedName name="BExAXPB35BNVXZYF2XS6UP3LP0QH" localSheetId="27" hidden="1">#REF!</definedName>
    <definedName name="BExAXPB35BNVXZYF2XS6UP3LP0QH" localSheetId="0" hidden="1">#REF!</definedName>
    <definedName name="BExAXPB35BNVXZYF2XS6UP3LP0QH" localSheetId="1" hidden="1">#REF!</definedName>
    <definedName name="BExAXPB35BNVXZYF2XS6UP3LP0QH" hidden="1">#REF!</definedName>
    <definedName name="BExAXWSRVPK0GCZ2UFU10UOP01IY" localSheetId="32" hidden="1">#REF!</definedName>
    <definedName name="BExAXWSRVPK0GCZ2UFU10UOP01IY" localSheetId="33" hidden="1">#REF!</definedName>
    <definedName name="BExAXWSRVPK0GCZ2UFU10UOP01IY" localSheetId="23" hidden="1">#REF!</definedName>
    <definedName name="BExAXWSRVPK0GCZ2UFU10UOP01IY" localSheetId="17" hidden="1">#REF!</definedName>
    <definedName name="BExAXWSRVPK0GCZ2UFU10UOP01IY" localSheetId="18" hidden="1">#REF!</definedName>
    <definedName name="BExAXWSRVPK0GCZ2UFU10UOP01IY" localSheetId="11" hidden="1">#REF!</definedName>
    <definedName name="BExAXWSRVPK0GCZ2UFU10UOP01IY" localSheetId="25" hidden="1">#REF!</definedName>
    <definedName name="BExAXWSRVPK0GCZ2UFU10UOP01IY" localSheetId="26" hidden="1">#REF!</definedName>
    <definedName name="BExAXWSRVPK0GCZ2UFU10UOP01IY" localSheetId="27" hidden="1">#REF!</definedName>
    <definedName name="BExAXWSRVPK0GCZ2UFU10UOP01IY" localSheetId="0" hidden="1">#REF!</definedName>
    <definedName name="BExAXWSRVPK0GCZ2UFU10UOP01IY" localSheetId="1" hidden="1">#REF!</definedName>
    <definedName name="BExAXWSRVPK0GCZ2UFU10UOP01IY" hidden="1">#REF!</definedName>
    <definedName name="BExAY0EAT2LXR5MFGM0DLIB45PLO" localSheetId="32" hidden="1">#REF!</definedName>
    <definedName name="BExAY0EAT2LXR5MFGM0DLIB45PLO" localSheetId="33" hidden="1">#REF!</definedName>
    <definedName name="BExAY0EAT2LXR5MFGM0DLIB45PLO" localSheetId="23" hidden="1">#REF!</definedName>
    <definedName name="BExAY0EAT2LXR5MFGM0DLIB45PLO" localSheetId="17" hidden="1">#REF!</definedName>
    <definedName name="BExAY0EAT2LXR5MFGM0DLIB45PLO" localSheetId="18" hidden="1">#REF!</definedName>
    <definedName name="BExAY0EAT2LXR5MFGM0DLIB45PLO" localSheetId="11" hidden="1">#REF!</definedName>
    <definedName name="BExAY0EAT2LXR5MFGM0DLIB45PLO" localSheetId="25" hidden="1">#REF!</definedName>
    <definedName name="BExAY0EAT2LXR5MFGM0DLIB45PLO" localSheetId="26" hidden="1">#REF!</definedName>
    <definedName name="BExAY0EAT2LXR5MFGM0DLIB45PLO" localSheetId="27" hidden="1">#REF!</definedName>
    <definedName name="BExAY0EAT2LXR5MFGM0DLIB45PLO" localSheetId="0" hidden="1">#REF!</definedName>
    <definedName name="BExAY0EAT2LXR5MFGM0DLIB45PLO" localSheetId="1" hidden="1">#REF!</definedName>
    <definedName name="BExAY0EAT2LXR5MFGM0DLIB45PLO" hidden="1">#REF!</definedName>
    <definedName name="BExAY6JK0AK9EBIJSPEJNOIDE40W" localSheetId="32" hidden="1">#REF!</definedName>
    <definedName name="BExAY6JK0AK9EBIJSPEJNOIDE40W" localSheetId="33" hidden="1">#REF!</definedName>
    <definedName name="BExAY6JK0AK9EBIJSPEJNOIDE40W" localSheetId="23" hidden="1">#REF!</definedName>
    <definedName name="BExAY6JK0AK9EBIJSPEJNOIDE40W" localSheetId="17" hidden="1">#REF!</definedName>
    <definedName name="BExAY6JK0AK9EBIJSPEJNOIDE40W" localSheetId="18" hidden="1">#REF!</definedName>
    <definedName name="BExAY6JK0AK9EBIJSPEJNOIDE40W" localSheetId="11" hidden="1">#REF!</definedName>
    <definedName name="BExAY6JK0AK9EBIJSPEJNOIDE40W" localSheetId="25" hidden="1">#REF!</definedName>
    <definedName name="BExAY6JK0AK9EBIJSPEJNOIDE40W" localSheetId="26" hidden="1">#REF!</definedName>
    <definedName name="BExAY6JK0AK9EBIJSPEJNOIDE40W" localSheetId="27" hidden="1">#REF!</definedName>
    <definedName name="BExAY6JK0AK9EBIJSPEJNOIDE40W" localSheetId="0" hidden="1">#REF!</definedName>
    <definedName name="BExAY6JK0AK9EBIJSPEJNOIDE40W" localSheetId="1" hidden="1">#REF!</definedName>
    <definedName name="BExAY6JK0AK9EBIJSPEJNOIDE40W" hidden="1">#REF!</definedName>
    <definedName name="BExAYE6LNIEBR9DSNI5JGNITGKIT" localSheetId="32" hidden="1">#REF!</definedName>
    <definedName name="BExAYE6LNIEBR9DSNI5JGNITGKIT" localSheetId="33" hidden="1">#REF!</definedName>
    <definedName name="BExAYE6LNIEBR9DSNI5JGNITGKIT" localSheetId="23" hidden="1">#REF!</definedName>
    <definedName name="BExAYE6LNIEBR9DSNI5JGNITGKIT" localSheetId="17" hidden="1">#REF!</definedName>
    <definedName name="BExAYE6LNIEBR9DSNI5JGNITGKIT" localSheetId="18" hidden="1">#REF!</definedName>
    <definedName name="BExAYE6LNIEBR9DSNI5JGNITGKIT" localSheetId="11" hidden="1">#REF!</definedName>
    <definedName name="BExAYE6LNIEBR9DSNI5JGNITGKIT" localSheetId="25" hidden="1">#REF!</definedName>
    <definedName name="BExAYE6LNIEBR9DSNI5JGNITGKIT" localSheetId="26" hidden="1">#REF!</definedName>
    <definedName name="BExAYE6LNIEBR9DSNI5JGNITGKIT" localSheetId="27" hidden="1">#REF!</definedName>
    <definedName name="BExAYE6LNIEBR9DSNI5JGNITGKIT" localSheetId="0" hidden="1">#REF!</definedName>
    <definedName name="BExAYE6LNIEBR9DSNI5JGNITGKIT" localSheetId="1" hidden="1">#REF!</definedName>
    <definedName name="BExAYE6LNIEBR9DSNI5JGNITGKIT" hidden="1">#REF!</definedName>
    <definedName name="BExAYHMLXGGO25P8HYB2S75DEB4F" localSheetId="32" hidden="1">#REF!</definedName>
    <definedName name="BExAYHMLXGGO25P8HYB2S75DEB4F" localSheetId="33" hidden="1">#REF!</definedName>
    <definedName name="BExAYHMLXGGO25P8HYB2S75DEB4F" localSheetId="23" hidden="1">#REF!</definedName>
    <definedName name="BExAYHMLXGGO25P8HYB2S75DEB4F" localSheetId="17" hidden="1">#REF!</definedName>
    <definedName name="BExAYHMLXGGO25P8HYB2S75DEB4F" localSheetId="18" hidden="1">#REF!</definedName>
    <definedName name="BExAYHMLXGGO25P8HYB2S75DEB4F" localSheetId="11" hidden="1">#REF!</definedName>
    <definedName name="BExAYHMLXGGO25P8HYB2S75DEB4F" localSheetId="25" hidden="1">#REF!</definedName>
    <definedName name="BExAYHMLXGGO25P8HYB2S75DEB4F" localSheetId="26" hidden="1">#REF!</definedName>
    <definedName name="BExAYHMLXGGO25P8HYB2S75DEB4F" localSheetId="27" hidden="1">#REF!</definedName>
    <definedName name="BExAYHMLXGGO25P8HYB2S75DEB4F" localSheetId="0" hidden="1">#REF!</definedName>
    <definedName name="BExAYHMLXGGO25P8HYB2S75DEB4F" localSheetId="1" hidden="1">#REF!</definedName>
    <definedName name="BExAYHMLXGGO25P8HYB2S75DEB4F" hidden="1">#REF!</definedName>
    <definedName name="BExAYKXAUWGDOPG952TEJ2UKZKWN" localSheetId="32" hidden="1">#REF!</definedName>
    <definedName name="BExAYKXAUWGDOPG952TEJ2UKZKWN" localSheetId="33" hidden="1">#REF!</definedName>
    <definedName name="BExAYKXAUWGDOPG952TEJ2UKZKWN" localSheetId="23" hidden="1">#REF!</definedName>
    <definedName name="BExAYKXAUWGDOPG952TEJ2UKZKWN" localSheetId="17" hidden="1">#REF!</definedName>
    <definedName name="BExAYKXAUWGDOPG952TEJ2UKZKWN" localSheetId="18" hidden="1">#REF!</definedName>
    <definedName name="BExAYKXAUWGDOPG952TEJ2UKZKWN" localSheetId="11" hidden="1">#REF!</definedName>
    <definedName name="BExAYKXAUWGDOPG952TEJ2UKZKWN" localSheetId="25" hidden="1">#REF!</definedName>
    <definedName name="BExAYKXAUWGDOPG952TEJ2UKZKWN" localSheetId="26" hidden="1">#REF!</definedName>
    <definedName name="BExAYKXAUWGDOPG952TEJ2UKZKWN" localSheetId="27" hidden="1">#REF!</definedName>
    <definedName name="BExAYKXAUWGDOPG952TEJ2UKZKWN" localSheetId="0" hidden="1">#REF!</definedName>
    <definedName name="BExAYKXAUWGDOPG952TEJ2UKZKWN" localSheetId="1" hidden="1">#REF!</definedName>
    <definedName name="BExAYKXAUWGDOPG952TEJ2UKZKWN" hidden="1">#REF!</definedName>
    <definedName name="BExAYP9TDTI2MBP6EYE0H39CPMXN" localSheetId="32" hidden="1">#REF!</definedName>
    <definedName name="BExAYP9TDTI2MBP6EYE0H39CPMXN" localSheetId="33" hidden="1">#REF!</definedName>
    <definedName name="BExAYP9TDTI2MBP6EYE0H39CPMXN" localSheetId="23" hidden="1">#REF!</definedName>
    <definedName name="BExAYP9TDTI2MBP6EYE0H39CPMXN" localSheetId="17" hidden="1">#REF!</definedName>
    <definedName name="BExAYP9TDTI2MBP6EYE0H39CPMXN" localSheetId="18" hidden="1">#REF!</definedName>
    <definedName name="BExAYP9TDTI2MBP6EYE0H39CPMXN" localSheetId="11" hidden="1">#REF!</definedName>
    <definedName name="BExAYP9TDTI2MBP6EYE0H39CPMXN" localSheetId="25" hidden="1">#REF!</definedName>
    <definedName name="BExAYP9TDTI2MBP6EYE0H39CPMXN" localSheetId="26" hidden="1">#REF!</definedName>
    <definedName name="BExAYP9TDTI2MBP6EYE0H39CPMXN" localSheetId="27" hidden="1">#REF!</definedName>
    <definedName name="BExAYP9TDTI2MBP6EYE0H39CPMXN" localSheetId="0" hidden="1">#REF!</definedName>
    <definedName name="BExAYP9TDTI2MBP6EYE0H39CPMXN" localSheetId="1" hidden="1">#REF!</definedName>
    <definedName name="BExAYP9TDTI2MBP6EYE0H39CPMXN" hidden="1">#REF!</definedName>
    <definedName name="BExAYPPWJPWDKU59O051WMGB7O0J" localSheetId="32" hidden="1">#REF!</definedName>
    <definedName name="BExAYPPWJPWDKU59O051WMGB7O0J" localSheetId="33" hidden="1">#REF!</definedName>
    <definedName name="BExAYPPWJPWDKU59O051WMGB7O0J" localSheetId="23" hidden="1">#REF!</definedName>
    <definedName name="BExAYPPWJPWDKU59O051WMGB7O0J" localSheetId="17" hidden="1">#REF!</definedName>
    <definedName name="BExAYPPWJPWDKU59O051WMGB7O0J" localSheetId="18" hidden="1">#REF!</definedName>
    <definedName name="BExAYPPWJPWDKU59O051WMGB7O0J" localSheetId="11" hidden="1">#REF!</definedName>
    <definedName name="BExAYPPWJPWDKU59O051WMGB7O0J" localSheetId="25" hidden="1">#REF!</definedName>
    <definedName name="BExAYPPWJPWDKU59O051WMGB7O0J" localSheetId="26" hidden="1">#REF!</definedName>
    <definedName name="BExAYPPWJPWDKU59O051WMGB7O0J" localSheetId="27" hidden="1">#REF!</definedName>
    <definedName name="BExAYPPWJPWDKU59O051WMGB7O0J" localSheetId="0" hidden="1">#REF!</definedName>
    <definedName name="BExAYPPWJPWDKU59O051WMGB7O0J" localSheetId="1" hidden="1">#REF!</definedName>
    <definedName name="BExAYPPWJPWDKU59O051WMGB7O0J" hidden="1">#REF!</definedName>
    <definedName name="BExAYR2JZCJBUH6F1LZC2A7JIVRJ" localSheetId="32" hidden="1">#REF!</definedName>
    <definedName name="BExAYR2JZCJBUH6F1LZC2A7JIVRJ" localSheetId="33" hidden="1">#REF!</definedName>
    <definedName name="BExAYR2JZCJBUH6F1LZC2A7JIVRJ" localSheetId="23" hidden="1">#REF!</definedName>
    <definedName name="BExAYR2JZCJBUH6F1LZC2A7JIVRJ" localSheetId="17" hidden="1">#REF!</definedName>
    <definedName name="BExAYR2JZCJBUH6F1LZC2A7JIVRJ" localSheetId="18" hidden="1">#REF!</definedName>
    <definedName name="BExAYR2JZCJBUH6F1LZC2A7JIVRJ" localSheetId="11" hidden="1">#REF!</definedName>
    <definedName name="BExAYR2JZCJBUH6F1LZC2A7JIVRJ" localSheetId="25" hidden="1">#REF!</definedName>
    <definedName name="BExAYR2JZCJBUH6F1LZC2A7JIVRJ" localSheetId="26" hidden="1">#REF!</definedName>
    <definedName name="BExAYR2JZCJBUH6F1LZC2A7JIVRJ" localSheetId="27" hidden="1">#REF!</definedName>
    <definedName name="BExAYR2JZCJBUH6F1LZC2A7JIVRJ" localSheetId="0" hidden="1">#REF!</definedName>
    <definedName name="BExAYR2JZCJBUH6F1LZC2A7JIVRJ" localSheetId="1" hidden="1">#REF!</definedName>
    <definedName name="BExAYR2JZCJBUH6F1LZC2A7JIVRJ" hidden="1">#REF!</definedName>
    <definedName name="BExAYTGVRD3DLKO75RFPMBKCIWB8" localSheetId="32" hidden="1">#REF!</definedName>
    <definedName name="BExAYTGVRD3DLKO75RFPMBKCIWB8" localSheetId="33" hidden="1">#REF!</definedName>
    <definedName name="BExAYTGVRD3DLKO75RFPMBKCIWB8" localSheetId="23" hidden="1">#REF!</definedName>
    <definedName name="BExAYTGVRD3DLKO75RFPMBKCIWB8" localSheetId="17" hidden="1">#REF!</definedName>
    <definedName name="BExAYTGVRD3DLKO75RFPMBKCIWB8" localSheetId="18" hidden="1">#REF!</definedName>
    <definedName name="BExAYTGVRD3DLKO75RFPMBKCIWB8" localSheetId="11" hidden="1">#REF!</definedName>
    <definedName name="BExAYTGVRD3DLKO75RFPMBKCIWB8" localSheetId="25" hidden="1">#REF!</definedName>
    <definedName name="BExAYTGVRD3DLKO75RFPMBKCIWB8" localSheetId="26" hidden="1">#REF!</definedName>
    <definedName name="BExAYTGVRD3DLKO75RFPMBKCIWB8" localSheetId="27" hidden="1">#REF!</definedName>
    <definedName name="BExAYTGVRD3DLKO75RFPMBKCIWB8" localSheetId="0" hidden="1">#REF!</definedName>
    <definedName name="BExAYTGVRD3DLKO75RFPMBKCIWB8" localSheetId="1" hidden="1">#REF!</definedName>
    <definedName name="BExAYTGVRD3DLKO75RFPMBKCIWB8" hidden="1">#REF!</definedName>
    <definedName name="BExAYY9H9COOT46HJLPVDLTO12UL" localSheetId="32" hidden="1">#REF!</definedName>
    <definedName name="BExAYY9H9COOT46HJLPVDLTO12UL" localSheetId="33" hidden="1">#REF!</definedName>
    <definedName name="BExAYY9H9COOT46HJLPVDLTO12UL" localSheetId="23" hidden="1">#REF!</definedName>
    <definedName name="BExAYY9H9COOT46HJLPVDLTO12UL" localSheetId="17" hidden="1">#REF!</definedName>
    <definedName name="BExAYY9H9COOT46HJLPVDLTO12UL" localSheetId="18" hidden="1">#REF!</definedName>
    <definedName name="BExAYY9H9COOT46HJLPVDLTO12UL" localSheetId="11" hidden="1">#REF!</definedName>
    <definedName name="BExAYY9H9COOT46HJLPVDLTO12UL" localSheetId="25" hidden="1">#REF!</definedName>
    <definedName name="BExAYY9H9COOT46HJLPVDLTO12UL" localSheetId="26" hidden="1">#REF!</definedName>
    <definedName name="BExAYY9H9COOT46HJLPVDLTO12UL" localSheetId="27" hidden="1">#REF!</definedName>
    <definedName name="BExAYY9H9COOT46HJLPVDLTO12UL" localSheetId="0" hidden="1">#REF!</definedName>
    <definedName name="BExAYY9H9COOT46HJLPVDLTO12UL" localSheetId="1" hidden="1">#REF!</definedName>
    <definedName name="BExAYY9H9COOT46HJLPVDLTO12UL" hidden="1">#REF!</definedName>
    <definedName name="BExAYYKAQA3KDMQ890FIE5M9SPBL" localSheetId="32" hidden="1">#REF!</definedName>
    <definedName name="BExAYYKAQA3KDMQ890FIE5M9SPBL" localSheetId="33" hidden="1">#REF!</definedName>
    <definedName name="BExAYYKAQA3KDMQ890FIE5M9SPBL" localSheetId="23" hidden="1">#REF!</definedName>
    <definedName name="BExAYYKAQA3KDMQ890FIE5M9SPBL" localSheetId="17" hidden="1">#REF!</definedName>
    <definedName name="BExAYYKAQA3KDMQ890FIE5M9SPBL" localSheetId="18" hidden="1">#REF!</definedName>
    <definedName name="BExAYYKAQA3KDMQ890FIE5M9SPBL" localSheetId="11" hidden="1">#REF!</definedName>
    <definedName name="BExAYYKAQA3KDMQ890FIE5M9SPBL" localSheetId="25" hidden="1">#REF!</definedName>
    <definedName name="BExAYYKAQA3KDMQ890FIE5M9SPBL" localSheetId="26" hidden="1">#REF!</definedName>
    <definedName name="BExAYYKAQA3KDMQ890FIE5M9SPBL" localSheetId="27" hidden="1">#REF!</definedName>
    <definedName name="BExAYYKAQA3KDMQ890FIE5M9SPBL" localSheetId="0" hidden="1">#REF!</definedName>
    <definedName name="BExAYYKAQA3KDMQ890FIE5M9SPBL" localSheetId="1" hidden="1">#REF!</definedName>
    <definedName name="BExAYYKAQA3KDMQ890FIE5M9SPBL" hidden="1">#REF!</definedName>
    <definedName name="BExAZ6SY0EU69GC3CWI5EOO0YLFG" localSheetId="32" hidden="1">#REF!</definedName>
    <definedName name="BExAZ6SY0EU69GC3CWI5EOO0YLFG" localSheetId="33" hidden="1">#REF!</definedName>
    <definedName name="BExAZ6SY0EU69GC3CWI5EOO0YLFG" localSheetId="23" hidden="1">#REF!</definedName>
    <definedName name="BExAZ6SY0EU69GC3CWI5EOO0YLFG" localSheetId="17" hidden="1">#REF!</definedName>
    <definedName name="BExAZ6SY0EU69GC3CWI5EOO0YLFG" localSheetId="18" hidden="1">#REF!</definedName>
    <definedName name="BExAZ6SY0EU69GC3CWI5EOO0YLFG" localSheetId="11" hidden="1">#REF!</definedName>
    <definedName name="BExAZ6SY0EU69GC3CWI5EOO0YLFG" localSheetId="25" hidden="1">#REF!</definedName>
    <definedName name="BExAZ6SY0EU69GC3CWI5EOO0YLFG" localSheetId="26" hidden="1">#REF!</definedName>
    <definedName name="BExAZ6SY0EU69GC3CWI5EOO0YLFG" localSheetId="27" hidden="1">#REF!</definedName>
    <definedName name="BExAZ6SY0EU69GC3CWI5EOO0YLFG" localSheetId="0" hidden="1">#REF!</definedName>
    <definedName name="BExAZ6SY0EU69GC3CWI5EOO0YLFG" localSheetId="1" hidden="1">#REF!</definedName>
    <definedName name="BExAZ6SY0EU69GC3CWI5EOO0YLFG" hidden="1">#REF!</definedName>
    <definedName name="BExAZ6YEEBJV0PCKFE137K2Y3A8M" localSheetId="32" hidden="1">#REF!</definedName>
    <definedName name="BExAZ6YEEBJV0PCKFE137K2Y3A8M" localSheetId="33" hidden="1">#REF!</definedName>
    <definedName name="BExAZ6YEEBJV0PCKFE137K2Y3A8M" localSheetId="23" hidden="1">#REF!</definedName>
    <definedName name="BExAZ6YEEBJV0PCKFE137K2Y3A8M" localSheetId="17" hidden="1">#REF!</definedName>
    <definedName name="BExAZ6YEEBJV0PCKFE137K2Y3A8M" localSheetId="18" hidden="1">#REF!</definedName>
    <definedName name="BExAZ6YEEBJV0PCKFE137K2Y3A8M" localSheetId="11" hidden="1">#REF!</definedName>
    <definedName name="BExAZ6YEEBJV0PCKFE137K2Y3A8M" localSheetId="25" hidden="1">#REF!</definedName>
    <definedName name="BExAZ6YEEBJV0PCKFE137K2Y3A8M" localSheetId="26" hidden="1">#REF!</definedName>
    <definedName name="BExAZ6YEEBJV0PCKFE137K2Y3A8M" localSheetId="27" hidden="1">#REF!</definedName>
    <definedName name="BExAZ6YEEBJV0PCKFE137K2Y3A8M" localSheetId="0" hidden="1">#REF!</definedName>
    <definedName name="BExAZ6YEEBJV0PCKFE137K2Y3A8M" localSheetId="1" hidden="1">#REF!</definedName>
    <definedName name="BExAZ6YEEBJV0PCKFE137K2Y3A8M" hidden="1">#REF!</definedName>
    <definedName name="BExAZAP844MJ4GSAIYNYHQ7FECC3" localSheetId="32" hidden="1">#REF!</definedName>
    <definedName name="BExAZAP844MJ4GSAIYNYHQ7FECC3" localSheetId="33" hidden="1">#REF!</definedName>
    <definedName name="BExAZAP844MJ4GSAIYNYHQ7FECC3" localSheetId="23" hidden="1">#REF!</definedName>
    <definedName name="BExAZAP844MJ4GSAIYNYHQ7FECC3" localSheetId="17" hidden="1">#REF!</definedName>
    <definedName name="BExAZAP844MJ4GSAIYNYHQ7FECC3" localSheetId="18" hidden="1">#REF!</definedName>
    <definedName name="BExAZAP844MJ4GSAIYNYHQ7FECC3" localSheetId="11" hidden="1">#REF!</definedName>
    <definedName name="BExAZAP844MJ4GSAIYNYHQ7FECC3" localSheetId="25" hidden="1">#REF!</definedName>
    <definedName name="BExAZAP844MJ4GSAIYNYHQ7FECC3" localSheetId="26" hidden="1">#REF!</definedName>
    <definedName name="BExAZAP844MJ4GSAIYNYHQ7FECC3" localSheetId="27" hidden="1">#REF!</definedName>
    <definedName name="BExAZAP844MJ4GSAIYNYHQ7FECC3" localSheetId="0" hidden="1">#REF!</definedName>
    <definedName name="BExAZAP844MJ4GSAIYNYHQ7FECC3" localSheetId="1" hidden="1">#REF!</definedName>
    <definedName name="BExAZAP844MJ4GSAIYNYHQ7FECC3" hidden="1">#REF!</definedName>
    <definedName name="BExAZCNEGB4JYHC8CZ51KTN890US" localSheetId="32" hidden="1">#REF!</definedName>
    <definedName name="BExAZCNEGB4JYHC8CZ51KTN890US" localSheetId="33" hidden="1">#REF!</definedName>
    <definedName name="BExAZCNEGB4JYHC8CZ51KTN890US" localSheetId="23" hidden="1">#REF!</definedName>
    <definedName name="BExAZCNEGB4JYHC8CZ51KTN890US" localSheetId="17" hidden="1">#REF!</definedName>
    <definedName name="BExAZCNEGB4JYHC8CZ51KTN890US" localSheetId="18" hidden="1">#REF!</definedName>
    <definedName name="BExAZCNEGB4JYHC8CZ51KTN890US" localSheetId="11" hidden="1">#REF!</definedName>
    <definedName name="BExAZCNEGB4JYHC8CZ51KTN890US" localSheetId="25" hidden="1">#REF!</definedName>
    <definedName name="BExAZCNEGB4JYHC8CZ51KTN890US" localSheetId="26" hidden="1">#REF!</definedName>
    <definedName name="BExAZCNEGB4JYHC8CZ51KTN890US" localSheetId="27" hidden="1">#REF!</definedName>
    <definedName name="BExAZCNEGB4JYHC8CZ51KTN890US" localSheetId="0" hidden="1">#REF!</definedName>
    <definedName name="BExAZCNEGB4JYHC8CZ51KTN890US" localSheetId="1" hidden="1">#REF!</definedName>
    <definedName name="BExAZCNEGB4JYHC8CZ51KTN890US" hidden="1">#REF!</definedName>
    <definedName name="BExAZFCI302YFYRDJYQDWQQL0Q0O" localSheetId="32" hidden="1">#REF!</definedName>
    <definedName name="BExAZFCI302YFYRDJYQDWQQL0Q0O" localSheetId="33" hidden="1">#REF!</definedName>
    <definedName name="BExAZFCI302YFYRDJYQDWQQL0Q0O" localSheetId="23" hidden="1">#REF!</definedName>
    <definedName name="BExAZFCI302YFYRDJYQDWQQL0Q0O" localSheetId="17" hidden="1">#REF!</definedName>
    <definedName name="BExAZFCI302YFYRDJYQDWQQL0Q0O" localSheetId="18" hidden="1">#REF!</definedName>
    <definedName name="BExAZFCI302YFYRDJYQDWQQL0Q0O" localSheetId="11" hidden="1">#REF!</definedName>
    <definedName name="BExAZFCI302YFYRDJYQDWQQL0Q0O" localSheetId="25" hidden="1">#REF!</definedName>
    <definedName name="BExAZFCI302YFYRDJYQDWQQL0Q0O" localSheetId="26" hidden="1">#REF!</definedName>
    <definedName name="BExAZFCI302YFYRDJYQDWQQL0Q0O" localSheetId="27" hidden="1">#REF!</definedName>
    <definedName name="BExAZFCI302YFYRDJYQDWQQL0Q0O" localSheetId="0" hidden="1">#REF!</definedName>
    <definedName name="BExAZFCI302YFYRDJYQDWQQL0Q0O" localSheetId="1" hidden="1">#REF!</definedName>
    <definedName name="BExAZFCI302YFYRDJYQDWQQL0Q0O" hidden="1">#REF!</definedName>
    <definedName name="BExAZJE2UOL40XUAU2RB53X5K20P" localSheetId="32" hidden="1">#REF!</definedName>
    <definedName name="BExAZJE2UOL40XUAU2RB53X5K20P" localSheetId="33" hidden="1">#REF!</definedName>
    <definedName name="BExAZJE2UOL40XUAU2RB53X5K20P" localSheetId="23" hidden="1">#REF!</definedName>
    <definedName name="BExAZJE2UOL40XUAU2RB53X5K20P" localSheetId="17" hidden="1">#REF!</definedName>
    <definedName name="BExAZJE2UOL40XUAU2RB53X5K20P" localSheetId="18" hidden="1">#REF!</definedName>
    <definedName name="BExAZJE2UOL40XUAU2RB53X5K20P" localSheetId="11" hidden="1">#REF!</definedName>
    <definedName name="BExAZJE2UOL40XUAU2RB53X5K20P" localSheetId="25" hidden="1">#REF!</definedName>
    <definedName name="BExAZJE2UOL40XUAU2RB53X5K20P" localSheetId="26" hidden="1">#REF!</definedName>
    <definedName name="BExAZJE2UOL40XUAU2RB53X5K20P" localSheetId="27" hidden="1">#REF!</definedName>
    <definedName name="BExAZJE2UOL40XUAU2RB53X5K20P" localSheetId="0" hidden="1">#REF!</definedName>
    <definedName name="BExAZJE2UOL40XUAU2RB53X5K20P" localSheetId="1" hidden="1">#REF!</definedName>
    <definedName name="BExAZJE2UOL40XUAU2RB53X5K20P" hidden="1">#REF!</definedName>
    <definedName name="BExAZLHLST9OP89R1HJMC1POQG8H" localSheetId="32" hidden="1">#REF!</definedName>
    <definedName name="BExAZLHLST9OP89R1HJMC1POQG8H" localSheetId="33" hidden="1">#REF!</definedName>
    <definedName name="BExAZLHLST9OP89R1HJMC1POQG8H" localSheetId="23" hidden="1">#REF!</definedName>
    <definedName name="BExAZLHLST9OP89R1HJMC1POQG8H" localSheetId="17" hidden="1">#REF!</definedName>
    <definedName name="BExAZLHLST9OP89R1HJMC1POQG8H" localSheetId="18" hidden="1">#REF!</definedName>
    <definedName name="BExAZLHLST9OP89R1HJMC1POQG8H" localSheetId="11" hidden="1">#REF!</definedName>
    <definedName name="BExAZLHLST9OP89R1HJMC1POQG8H" localSheetId="25" hidden="1">#REF!</definedName>
    <definedName name="BExAZLHLST9OP89R1HJMC1POQG8H" localSheetId="26" hidden="1">#REF!</definedName>
    <definedName name="BExAZLHLST9OP89R1HJMC1POQG8H" localSheetId="27" hidden="1">#REF!</definedName>
    <definedName name="BExAZLHLST9OP89R1HJMC1POQG8H" localSheetId="0" hidden="1">#REF!</definedName>
    <definedName name="BExAZLHLST9OP89R1HJMC1POQG8H" localSheetId="1" hidden="1">#REF!</definedName>
    <definedName name="BExAZLHLST9OP89R1HJMC1POQG8H" hidden="1">#REF!</definedName>
    <definedName name="BExAZMDYMIAA7RX1BMCKU1VLBRGY" localSheetId="32" hidden="1">#REF!</definedName>
    <definedName name="BExAZMDYMIAA7RX1BMCKU1VLBRGY" localSheetId="33" hidden="1">#REF!</definedName>
    <definedName name="BExAZMDYMIAA7RX1BMCKU1VLBRGY" localSheetId="23" hidden="1">#REF!</definedName>
    <definedName name="BExAZMDYMIAA7RX1BMCKU1VLBRGY" localSheetId="17" hidden="1">#REF!</definedName>
    <definedName name="BExAZMDYMIAA7RX1BMCKU1VLBRGY" localSheetId="18" hidden="1">#REF!</definedName>
    <definedName name="BExAZMDYMIAA7RX1BMCKU1VLBRGY" localSheetId="11" hidden="1">#REF!</definedName>
    <definedName name="BExAZMDYMIAA7RX1BMCKU1VLBRGY" localSheetId="25" hidden="1">#REF!</definedName>
    <definedName name="BExAZMDYMIAA7RX1BMCKU1VLBRGY" localSheetId="26" hidden="1">#REF!</definedName>
    <definedName name="BExAZMDYMIAA7RX1BMCKU1VLBRGY" localSheetId="27" hidden="1">#REF!</definedName>
    <definedName name="BExAZMDYMIAA7RX1BMCKU1VLBRGY" localSheetId="0" hidden="1">#REF!</definedName>
    <definedName name="BExAZMDYMIAA7RX1BMCKU1VLBRGY" localSheetId="1" hidden="1">#REF!</definedName>
    <definedName name="BExAZMDYMIAA7RX1BMCKU1VLBRGY" hidden="1">#REF!</definedName>
    <definedName name="BExAZNL6BHI8DCQWXOX4I2P839UX" localSheetId="32" hidden="1">#REF!</definedName>
    <definedName name="BExAZNL6BHI8DCQWXOX4I2P839UX" localSheetId="33" hidden="1">#REF!</definedName>
    <definedName name="BExAZNL6BHI8DCQWXOX4I2P839UX" localSheetId="23" hidden="1">#REF!</definedName>
    <definedName name="BExAZNL6BHI8DCQWXOX4I2P839UX" localSheetId="17" hidden="1">#REF!</definedName>
    <definedName name="BExAZNL6BHI8DCQWXOX4I2P839UX" localSheetId="18" hidden="1">#REF!</definedName>
    <definedName name="BExAZNL6BHI8DCQWXOX4I2P839UX" localSheetId="11" hidden="1">#REF!</definedName>
    <definedName name="BExAZNL6BHI8DCQWXOX4I2P839UX" localSheetId="25" hidden="1">#REF!</definedName>
    <definedName name="BExAZNL6BHI8DCQWXOX4I2P839UX" localSheetId="26" hidden="1">#REF!</definedName>
    <definedName name="BExAZNL6BHI8DCQWXOX4I2P839UX" localSheetId="27" hidden="1">#REF!</definedName>
    <definedName name="BExAZNL6BHI8DCQWXOX4I2P839UX" localSheetId="0" hidden="1">#REF!</definedName>
    <definedName name="BExAZNL6BHI8DCQWXOX4I2P839UX" localSheetId="1" hidden="1">#REF!</definedName>
    <definedName name="BExAZNL6BHI8DCQWXOX4I2P839UX" hidden="1">#REF!</definedName>
    <definedName name="BExAZRMWSONMCG9KDUM4KAQ7BONM" localSheetId="32" hidden="1">#REF!</definedName>
    <definedName name="BExAZRMWSONMCG9KDUM4KAQ7BONM" localSheetId="33" hidden="1">#REF!</definedName>
    <definedName name="BExAZRMWSONMCG9KDUM4KAQ7BONM" localSheetId="23" hidden="1">#REF!</definedName>
    <definedName name="BExAZRMWSONMCG9KDUM4KAQ7BONM" localSheetId="17" hidden="1">#REF!</definedName>
    <definedName name="BExAZRMWSONMCG9KDUM4KAQ7BONM" localSheetId="18" hidden="1">#REF!</definedName>
    <definedName name="BExAZRMWSONMCG9KDUM4KAQ7BONM" localSheetId="11" hidden="1">#REF!</definedName>
    <definedName name="BExAZRMWSONMCG9KDUM4KAQ7BONM" localSheetId="25" hidden="1">#REF!</definedName>
    <definedName name="BExAZRMWSONMCG9KDUM4KAQ7BONM" localSheetId="26" hidden="1">#REF!</definedName>
    <definedName name="BExAZRMWSONMCG9KDUM4KAQ7BONM" localSheetId="27" hidden="1">#REF!</definedName>
    <definedName name="BExAZRMWSONMCG9KDUM4KAQ7BONM" localSheetId="0" hidden="1">#REF!</definedName>
    <definedName name="BExAZRMWSONMCG9KDUM4KAQ7BONM" localSheetId="1" hidden="1">#REF!</definedName>
    <definedName name="BExAZRMWSONMCG9KDUM4KAQ7BONM" hidden="1">#REF!</definedName>
    <definedName name="BExAZSOJNQ5N3LM4XA17IH7NIY7G" localSheetId="32" hidden="1">#REF!</definedName>
    <definedName name="BExAZSOJNQ5N3LM4XA17IH7NIY7G" localSheetId="33" hidden="1">#REF!</definedName>
    <definedName name="BExAZSOJNQ5N3LM4XA17IH7NIY7G" localSheetId="23" hidden="1">#REF!</definedName>
    <definedName name="BExAZSOJNQ5N3LM4XA17IH7NIY7G" localSheetId="17" hidden="1">#REF!</definedName>
    <definedName name="BExAZSOJNQ5N3LM4XA17IH7NIY7G" localSheetId="18" hidden="1">#REF!</definedName>
    <definedName name="BExAZSOJNQ5N3LM4XA17IH7NIY7G" localSheetId="11" hidden="1">#REF!</definedName>
    <definedName name="BExAZSOJNQ5N3LM4XA17IH7NIY7G" localSheetId="25" hidden="1">#REF!</definedName>
    <definedName name="BExAZSOJNQ5N3LM4XA17IH7NIY7G" localSheetId="26" hidden="1">#REF!</definedName>
    <definedName name="BExAZSOJNQ5N3LM4XA17IH7NIY7G" localSheetId="27" hidden="1">#REF!</definedName>
    <definedName name="BExAZSOJNQ5N3LM4XA17IH7NIY7G" localSheetId="0" hidden="1">#REF!</definedName>
    <definedName name="BExAZSOJNQ5N3LM4XA17IH7NIY7G" localSheetId="1" hidden="1">#REF!</definedName>
    <definedName name="BExAZSOJNQ5N3LM4XA17IH7NIY7G" hidden="1">#REF!</definedName>
    <definedName name="BExAZTFG4SJRG4TW6JXRF7N08JFI" localSheetId="32" hidden="1">#REF!</definedName>
    <definedName name="BExAZTFG4SJRG4TW6JXRF7N08JFI" localSheetId="33" hidden="1">#REF!</definedName>
    <definedName name="BExAZTFG4SJRG4TW6JXRF7N08JFI" localSheetId="23" hidden="1">#REF!</definedName>
    <definedName name="BExAZTFG4SJRG4TW6JXRF7N08JFI" localSheetId="17" hidden="1">#REF!</definedName>
    <definedName name="BExAZTFG4SJRG4TW6JXRF7N08JFI" localSheetId="18" hidden="1">#REF!</definedName>
    <definedName name="BExAZTFG4SJRG4TW6JXRF7N08JFI" localSheetId="11" hidden="1">#REF!</definedName>
    <definedName name="BExAZTFG4SJRG4TW6JXRF7N08JFI" localSheetId="25" hidden="1">#REF!</definedName>
    <definedName name="BExAZTFG4SJRG4TW6JXRF7N08JFI" localSheetId="26" hidden="1">#REF!</definedName>
    <definedName name="BExAZTFG4SJRG4TW6JXRF7N08JFI" localSheetId="27" hidden="1">#REF!</definedName>
    <definedName name="BExAZTFG4SJRG4TW6JXRF7N08JFI" localSheetId="0" hidden="1">#REF!</definedName>
    <definedName name="BExAZTFG4SJRG4TW6JXRF7N08JFI" localSheetId="1" hidden="1">#REF!</definedName>
    <definedName name="BExAZTFG4SJRG4TW6JXRF7N08JFI" hidden="1">#REF!</definedName>
    <definedName name="BExAZUS4A8OHDZK0MWAOCCCKTH73" localSheetId="32" hidden="1">#REF!</definedName>
    <definedName name="BExAZUS4A8OHDZK0MWAOCCCKTH73" localSheetId="33" hidden="1">#REF!</definedName>
    <definedName name="BExAZUS4A8OHDZK0MWAOCCCKTH73" localSheetId="23" hidden="1">#REF!</definedName>
    <definedName name="BExAZUS4A8OHDZK0MWAOCCCKTH73" localSheetId="17" hidden="1">#REF!</definedName>
    <definedName name="BExAZUS4A8OHDZK0MWAOCCCKTH73" localSheetId="18" hidden="1">#REF!</definedName>
    <definedName name="BExAZUS4A8OHDZK0MWAOCCCKTH73" localSheetId="11" hidden="1">#REF!</definedName>
    <definedName name="BExAZUS4A8OHDZK0MWAOCCCKTH73" localSheetId="25" hidden="1">#REF!</definedName>
    <definedName name="BExAZUS4A8OHDZK0MWAOCCCKTH73" localSheetId="26" hidden="1">#REF!</definedName>
    <definedName name="BExAZUS4A8OHDZK0MWAOCCCKTH73" localSheetId="27" hidden="1">#REF!</definedName>
    <definedName name="BExAZUS4A8OHDZK0MWAOCCCKTH73" localSheetId="0" hidden="1">#REF!</definedName>
    <definedName name="BExAZUS4A8OHDZK0MWAOCCCKTH73" localSheetId="1" hidden="1">#REF!</definedName>
    <definedName name="BExAZUS4A8OHDZK0MWAOCCCKTH73" hidden="1">#REF!</definedName>
    <definedName name="BExAZX6FECVK3E07KXM2XPYKGM6U" localSheetId="32" hidden="1">#REF!</definedName>
    <definedName name="BExAZX6FECVK3E07KXM2XPYKGM6U" localSheetId="33" hidden="1">#REF!</definedName>
    <definedName name="BExAZX6FECVK3E07KXM2XPYKGM6U" localSheetId="23" hidden="1">#REF!</definedName>
    <definedName name="BExAZX6FECVK3E07KXM2XPYKGM6U" localSheetId="17" hidden="1">#REF!</definedName>
    <definedName name="BExAZX6FECVK3E07KXM2XPYKGM6U" localSheetId="18" hidden="1">#REF!</definedName>
    <definedName name="BExAZX6FECVK3E07KXM2XPYKGM6U" localSheetId="11" hidden="1">#REF!</definedName>
    <definedName name="BExAZX6FECVK3E07KXM2XPYKGM6U" localSheetId="25" hidden="1">#REF!</definedName>
    <definedName name="BExAZX6FECVK3E07KXM2XPYKGM6U" localSheetId="26" hidden="1">#REF!</definedName>
    <definedName name="BExAZX6FECVK3E07KXM2XPYKGM6U" localSheetId="27" hidden="1">#REF!</definedName>
    <definedName name="BExAZX6FECVK3E07KXM2XPYKGM6U" localSheetId="0" hidden="1">#REF!</definedName>
    <definedName name="BExAZX6FECVK3E07KXM2XPYKGM6U" localSheetId="1" hidden="1">#REF!</definedName>
    <definedName name="BExAZX6FECVK3E07KXM2XPYKGM6U" hidden="1">#REF!</definedName>
    <definedName name="BExB012NJ8GASTNNPBRRFTLHIOC9" localSheetId="32" hidden="1">#REF!</definedName>
    <definedName name="BExB012NJ8GASTNNPBRRFTLHIOC9" localSheetId="33" hidden="1">#REF!</definedName>
    <definedName name="BExB012NJ8GASTNNPBRRFTLHIOC9" localSheetId="23" hidden="1">#REF!</definedName>
    <definedName name="BExB012NJ8GASTNNPBRRFTLHIOC9" localSheetId="17" hidden="1">#REF!</definedName>
    <definedName name="BExB012NJ8GASTNNPBRRFTLHIOC9" localSheetId="18" hidden="1">#REF!</definedName>
    <definedName name="BExB012NJ8GASTNNPBRRFTLHIOC9" localSheetId="11" hidden="1">#REF!</definedName>
    <definedName name="BExB012NJ8GASTNNPBRRFTLHIOC9" localSheetId="25" hidden="1">#REF!</definedName>
    <definedName name="BExB012NJ8GASTNNPBRRFTLHIOC9" localSheetId="26" hidden="1">#REF!</definedName>
    <definedName name="BExB012NJ8GASTNNPBRRFTLHIOC9" localSheetId="27" hidden="1">#REF!</definedName>
    <definedName name="BExB012NJ8GASTNNPBRRFTLHIOC9" localSheetId="0" hidden="1">#REF!</definedName>
    <definedName name="BExB012NJ8GASTNNPBRRFTLHIOC9" localSheetId="1" hidden="1">#REF!</definedName>
    <definedName name="BExB012NJ8GASTNNPBRRFTLHIOC9" hidden="1">#REF!</definedName>
    <definedName name="BExB072HHXVMUC0VYNGG48GRSH5Q" localSheetId="32" hidden="1">#REF!</definedName>
    <definedName name="BExB072HHXVMUC0VYNGG48GRSH5Q" localSheetId="33" hidden="1">#REF!</definedName>
    <definedName name="BExB072HHXVMUC0VYNGG48GRSH5Q" localSheetId="23" hidden="1">#REF!</definedName>
    <definedName name="BExB072HHXVMUC0VYNGG48GRSH5Q" localSheetId="17" hidden="1">#REF!</definedName>
    <definedName name="BExB072HHXVMUC0VYNGG48GRSH5Q" localSheetId="18" hidden="1">#REF!</definedName>
    <definedName name="BExB072HHXVMUC0VYNGG48GRSH5Q" localSheetId="11" hidden="1">#REF!</definedName>
    <definedName name="BExB072HHXVMUC0VYNGG48GRSH5Q" localSheetId="25" hidden="1">#REF!</definedName>
    <definedName name="BExB072HHXVMUC0VYNGG48GRSH5Q" localSheetId="26" hidden="1">#REF!</definedName>
    <definedName name="BExB072HHXVMUC0VYNGG48GRSH5Q" localSheetId="27" hidden="1">#REF!</definedName>
    <definedName name="BExB072HHXVMUC0VYNGG48GRSH5Q" localSheetId="0" hidden="1">#REF!</definedName>
    <definedName name="BExB072HHXVMUC0VYNGG48GRSH5Q" localSheetId="1" hidden="1">#REF!</definedName>
    <definedName name="BExB072HHXVMUC0VYNGG48GRSH5Q" hidden="1">#REF!</definedName>
    <definedName name="BExB0FRDEYDEUEAB1W8KD6D965XA" localSheetId="32" hidden="1">#REF!</definedName>
    <definedName name="BExB0FRDEYDEUEAB1W8KD6D965XA" localSheetId="33" hidden="1">#REF!</definedName>
    <definedName name="BExB0FRDEYDEUEAB1W8KD6D965XA" localSheetId="23" hidden="1">#REF!</definedName>
    <definedName name="BExB0FRDEYDEUEAB1W8KD6D965XA" localSheetId="17" hidden="1">#REF!</definedName>
    <definedName name="BExB0FRDEYDEUEAB1W8KD6D965XA" localSheetId="18" hidden="1">#REF!</definedName>
    <definedName name="BExB0FRDEYDEUEAB1W8KD6D965XA" localSheetId="11" hidden="1">#REF!</definedName>
    <definedName name="BExB0FRDEYDEUEAB1W8KD6D965XA" localSheetId="25" hidden="1">#REF!</definedName>
    <definedName name="BExB0FRDEYDEUEAB1W8KD6D965XA" localSheetId="26" hidden="1">#REF!</definedName>
    <definedName name="BExB0FRDEYDEUEAB1W8KD6D965XA" localSheetId="27" hidden="1">#REF!</definedName>
    <definedName name="BExB0FRDEYDEUEAB1W8KD6D965XA" localSheetId="0" hidden="1">#REF!</definedName>
    <definedName name="BExB0FRDEYDEUEAB1W8KD6D965XA" localSheetId="1" hidden="1">#REF!</definedName>
    <definedName name="BExB0FRDEYDEUEAB1W8KD6D965XA" hidden="1">#REF!</definedName>
    <definedName name="BExB0GIGLDV7P55ZR51C0HG15PA2" localSheetId="32" hidden="1">#REF!</definedName>
    <definedName name="BExB0GIGLDV7P55ZR51C0HG15PA2" localSheetId="33" hidden="1">#REF!</definedName>
    <definedName name="BExB0GIGLDV7P55ZR51C0HG15PA2" localSheetId="23" hidden="1">#REF!</definedName>
    <definedName name="BExB0GIGLDV7P55ZR51C0HG15PA2" localSheetId="17" hidden="1">#REF!</definedName>
    <definedName name="BExB0GIGLDV7P55ZR51C0HG15PA2" localSheetId="18" hidden="1">#REF!</definedName>
    <definedName name="BExB0GIGLDV7P55ZR51C0HG15PA2" localSheetId="11" hidden="1">#REF!</definedName>
    <definedName name="BExB0GIGLDV7P55ZR51C0HG15PA2" localSheetId="25" hidden="1">#REF!</definedName>
    <definedName name="BExB0GIGLDV7P55ZR51C0HG15PA2" localSheetId="26" hidden="1">#REF!</definedName>
    <definedName name="BExB0GIGLDV7P55ZR51C0HG15PA2" localSheetId="27" hidden="1">#REF!</definedName>
    <definedName name="BExB0GIGLDV7P55ZR51C0HG15PA2" localSheetId="0" hidden="1">#REF!</definedName>
    <definedName name="BExB0GIGLDV7P55ZR51C0HG15PA2" localSheetId="1" hidden="1">#REF!</definedName>
    <definedName name="BExB0GIGLDV7P55ZR51C0HG15PA2" hidden="1">#REF!</definedName>
    <definedName name="BExB0KPCN7YJORQAYUCF4YKIKPMC" localSheetId="32" hidden="1">#REF!</definedName>
    <definedName name="BExB0KPCN7YJORQAYUCF4YKIKPMC" localSheetId="33" hidden="1">#REF!</definedName>
    <definedName name="BExB0KPCN7YJORQAYUCF4YKIKPMC" localSheetId="23" hidden="1">#REF!</definedName>
    <definedName name="BExB0KPCN7YJORQAYUCF4YKIKPMC" localSheetId="17" hidden="1">#REF!</definedName>
    <definedName name="BExB0KPCN7YJORQAYUCF4YKIKPMC" localSheetId="18" hidden="1">#REF!</definedName>
    <definedName name="BExB0KPCN7YJORQAYUCF4YKIKPMC" localSheetId="11" hidden="1">#REF!</definedName>
    <definedName name="BExB0KPCN7YJORQAYUCF4YKIKPMC" localSheetId="25" hidden="1">#REF!</definedName>
    <definedName name="BExB0KPCN7YJORQAYUCF4YKIKPMC" localSheetId="26" hidden="1">#REF!</definedName>
    <definedName name="BExB0KPCN7YJORQAYUCF4YKIKPMC" localSheetId="27" hidden="1">#REF!</definedName>
    <definedName name="BExB0KPCN7YJORQAYUCF4YKIKPMC" localSheetId="0" hidden="1">#REF!</definedName>
    <definedName name="BExB0KPCN7YJORQAYUCF4YKIKPMC" localSheetId="1" hidden="1">#REF!</definedName>
    <definedName name="BExB0KPCN7YJORQAYUCF4YKIKPMC" hidden="1">#REF!</definedName>
    <definedName name="BExB0VHQD6ORZS0MIC86QWHCE4UC" localSheetId="32" hidden="1">#REF!</definedName>
    <definedName name="BExB0VHQD6ORZS0MIC86QWHCE4UC" localSheetId="33" hidden="1">#REF!</definedName>
    <definedName name="BExB0VHQD6ORZS0MIC86QWHCE4UC" localSheetId="23" hidden="1">#REF!</definedName>
    <definedName name="BExB0VHQD6ORZS0MIC86QWHCE4UC" localSheetId="17" hidden="1">#REF!</definedName>
    <definedName name="BExB0VHQD6ORZS0MIC86QWHCE4UC" localSheetId="18" hidden="1">#REF!</definedName>
    <definedName name="BExB0VHQD6ORZS0MIC86QWHCE4UC" localSheetId="11" hidden="1">#REF!</definedName>
    <definedName name="BExB0VHQD6ORZS0MIC86QWHCE4UC" localSheetId="25" hidden="1">#REF!</definedName>
    <definedName name="BExB0VHQD6ORZS0MIC86QWHCE4UC" localSheetId="26" hidden="1">#REF!</definedName>
    <definedName name="BExB0VHQD6ORZS0MIC86QWHCE4UC" localSheetId="27" hidden="1">#REF!</definedName>
    <definedName name="BExB0VHQD6ORZS0MIC86QWHCE4UC" localSheetId="0" hidden="1">#REF!</definedName>
    <definedName name="BExB0VHQD6ORZS0MIC86QWHCE4UC" localSheetId="1" hidden="1">#REF!</definedName>
    <definedName name="BExB0VHQD6ORZS0MIC86QWHCE4UC" hidden="1">#REF!</definedName>
    <definedName name="BExB0WE4PI3NOBXXVO9CTEN4DIU2" localSheetId="32" hidden="1">#REF!</definedName>
    <definedName name="BExB0WE4PI3NOBXXVO9CTEN4DIU2" localSheetId="33" hidden="1">#REF!</definedName>
    <definedName name="BExB0WE4PI3NOBXXVO9CTEN4DIU2" localSheetId="23" hidden="1">#REF!</definedName>
    <definedName name="BExB0WE4PI3NOBXXVO9CTEN4DIU2" localSheetId="17" hidden="1">#REF!</definedName>
    <definedName name="BExB0WE4PI3NOBXXVO9CTEN4DIU2" localSheetId="18" hidden="1">#REF!</definedName>
    <definedName name="BExB0WE4PI3NOBXXVO9CTEN4DIU2" localSheetId="11" hidden="1">#REF!</definedName>
    <definedName name="BExB0WE4PI3NOBXXVO9CTEN4DIU2" localSheetId="25" hidden="1">#REF!</definedName>
    <definedName name="BExB0WE4PI3NOBXXVO9CTEN4DIU2" localSheetId="26" hidden="1">#REF!</definedName>
    <definedName name="BExB0WE4PI3NOBXXVO9CTEN4DIU2" localSheetId="27" hidden="1">#REF!</definedName>
    <definedName name="BExB0WE4PI3NOBXXVO9CTEN4DIU2" localSheetId="0" hidden="1">#REF!</definedName>
    <definedName name="BExB0WE4PI3NOBXXVO9CTEN4DIU2" localSheetId="1" hidden="1">#REF!</definedName>
    <definedName name="BExB0WE4PI3NOBXXVO9CTEN4DIU2" hidden="1">#REF!</definedName>
    <definedName name="BExB0Z8O1CQF2CWFBBHE8SNISDAO" localSheetId="32" hidden="1">#REF!</definedName>
    <definedName name="BExB0Z8O1CQF2CWFBBHE8SNISDAO" localSheetId="33" hidden="1">#REF!</definedName>
    <definedName name="BExB0Z8O1CQF2CWFBBHE8SNISDAO" localSheetId="23" hidden="1">#REF!</definedName>
    <definedName name="BExB0Z8O1CQF2CWFBBHE8SNISDAO" localSheetId="17" hidden="1">#REF!</definedName>
    <definedName name="BExB0Z8O1CQF2CWFBBHE8SNISDAO" localSheetId="18" hidden="1">#REF!</definedName>
    <definedName name="BExB0Z8O1CQF2CWFBBHE8SNISDAO" localSheetId="11" hidden="1">#REF!</definedName>
    <definedName name="BExB0Z8O1CQF2CWFBBHE8SNISDAO" localSheetId="25" hidden="1">#REF!</definedName>
    <definedName name="BExB0Z8O1CQF2CWFBBHE8SNISDAO" localSheetId="26" hidden="1">#REF!</definedName>
    <definedName name="BExB0Z8O1CQF2CWFBBHE8SNISDAO" localSheetId="27" hidden="1">#REF!</definedName>
    <definedName name="BExB0Z8O1CQF2CWFBBHE8SNISDAO" localSheetId="0" hidden="1">#REF!</definedName>
    <definedName name="BExB0Z8O1CQF2CWFBBHE8SNISDAO" localSheetId="1" hidden="1">#REF!</definedName>
    <definedName name="BExB0Z8O1CQF2CWFBBHE8SNISDAO" hidden="1">#REF!</definedName>
    <definedName name="BExB10QNIVITUYS55OAEKK3VLJFE" localSheetId="32" hidden="1">#REF!</definedName>
    <definedName name="BExB10QNIVITUYS55OAEKK3VLJFE" localSheetId="33" hidden="1">#REF!</definedName>
    <definedName name="BExB10QNIVITUYS55OAEKK3VLJFE" localSheetId="23" hidden="1">#REF!</definedName>
    <definedName name="BExB10QNIVITUYS55OAEKK3VLJFE" localSheetId="17" hidden="1">#REF!</definedName>
    <definedName name="BExB10QNIVITUYS55OAEKK3VLJFE" localSheetId="18" hidden="1">#REF!</definedName>
    <definedName name="BExB10QNIVITUYS55OAEKK3VLJFE" localSheetId="11" hidden="1">#REF!</definedName>
    <definedName name="BExB10QNIVITUYS55OAEKK3VLJFE" localSheetId="25" hidden="1">#REF!</definedName>
    <definedName name="BExB10QNIVITUYS55OAEKK3VLJFE" localSheetId="26" hidden="1">#REF!</definedName>
    <definedName name="BExB10QNIVITUYS55OAEKK3VLJFE" localSheetId="27" hidden="1">#REF!</definedName>
    <definedName name="BExB10QNIVITUYS55OAEKK3VLJFE" localSheetId="0" hidden="1">#REF!</definedName>
    <definedName name="BExB10QNIVITUYS55OAEKK3VLJFE" localSheetId="1" hidden="1">#REF!</definedName>
    <definedName name="BExB10QNIVITUYS55OAEKK3VLJFE" hidden="1">#REF!</definedName>
    <definedName name="BExB15ZDRY4CIJ911DONP0KCY9KU" localSheetId="32" hidden="1">#REF!</definedName>
    <definedName name="BExB15ZDRY4CIJ911DONP0KCY9KU" localSheetId="33" hidden="1">#REF!</definedName>
    <definedName name="BExB15ZDRY4CIJ911DONP0KCY9KU" localSheetId="23" hidden="1">#REF!</definedName>
    <definedName name="BExB15ZDRY4CIJ911DONP0KCY9KU" localSheetId="17" hidden="1">#REF!</definedName>
    <definedName name="BExB15ZDRY4CIJ911DONP0KCY9KU" localSheetId="18" hidden="1">#REF!</definedName>
    <definedName name="BExB15ZDRY4CIJ911DONP0KCY9KU" localSheetId="11" hidden="1">#REF!</definedName>
    <definedName name="BExB15ZDRY4CIJ911DONP0KCY9KU" localSheetId="25" hidden="1">#REF!</definedName>
    <definedName name="BExB15ZDRY4CIJ911DONP0KCY9KU" localSheetId="26" hidden="1">#REF!</definedName>
    <definedName name="BExB15ZDRY4CIJ911DONP0KCY9KU" localSheetId="27" hidden="1">#REF!</definedName>
    <definedName name="BExB15ZDRY4CIJ911DONP0KCY9KU" localSheetId="0" hidden="1">#REF!</definedName>
    <definedName name="BExB15ZDRY4CIJ911DONP0KCY9KU" localSheetId="1" hidden="1">#REF!</definedName>
    <definedName name="BExB15ZDRY4CIJ911DONP0KCY9KU" hidden="1">#REF!</definedName>
    <definedName name="BExB16VQY0O0RLZYJFU3OFEONVTE" localSheetId="32" hidden="1">#REF!</definedName>
    <definedName name="BExB16VQY0O0RLZYJFU3OFEONVTE" localSheetId="33" hidden="1">#REF!</definedName>
    <definedName name="BExB16VQY0O0RLZYJFU3OFEONVTE" localSheetId="23" hidden="1">#REF!</definedName>
    <definedName name="BExB16VQY0O0RLZYJFU3OFEONVTE" localSheetId="17" hidden="1">#REF!</definedName>
    <definedName name="BExB16VQY0O0RLZYJFU3OFEONVTE" localSheetId="18" hidden="1">#REF!</definedName>
    <definedName name="BExB16VQY0O0RLZYJFU3OFEONVTE" localSheetId="11" hidden="1">#REF!</definedName>
    <definedName name="BExB16VQY0O0RLZYJFU3OFEONVTE" localSheetId="25" hidden="1">#REF!</definedName>
    <definedName name="BExB16VQY0O0RLZYJFU3OFEONVTE" localSheetId="26" hidden="1">#REF!</definedName>
    <definedName name="BExB16VQY0O0RLZYJFU3OFEONVTE" localSheetId="27" hidden="1">#REF!</definedName>
    <definedName name="BExB16VQY0O0RLZYJFU3OFEONVTE" localSheetId="0" hidden="1">#REF!</definedName>
    <definedName name="BExB16VQY0O0RLZYJFU3OFEONVTE" localSheetId="1" hidden="1">#REF!</definedName>
    <definedName name="BExB16VQY0O0RLZYJFU3OFEONVTE" hidden="1">#REF!</definedName>
    <definedName name="BExB1FKNY2UO4W5FUGFHJOA2WFGG" localSheetId="32" hidden="1">#REF!</definedName>
    <definedName name="BExB1FKNY2UO4W5FUGFHJOA2WFGG" localSheetId="33" hidden="1">#REF!</definedName>
    <definedName name="BExB1FKNY2UO4W5FUGFHJOA2WFGG" localSheetId="23" hidden="1">#REF!</definedName>
    <definedName name="BExB1FKNY2UO4W5FUGFHJOA2WFGG" localSheetId="17" hidden="1">#REF!</definedName>
    <definedName name="BExB1FKNY2UO4W5FUGFHJOA2WFGG" localSheetId="18" hidden="1">#REF!</definedName>
    <definedName name="BExB1FKNY2UO4W5FUGFHJOA2WFGG" localSheetId="11" hidden="1">#REF!</definedName>
    <definedName name="BExB1FKNY2UO4W5FUGFHJOA2WFGG" localSheetId="25" hidden="1">#REF!</definedName>
    <definedName name="BExB1FKNY2UO4W5FUGFHJOA2WFGG" localSheetId="26" hidden="1">#REF!</definedName>
    <definedName name="BExB1FKNY2UO4W5FUGFHJOA2WFGG" localSheetId="27" hidden="1">#REF!</definedName>
    <definedName name="BExB1FKNY2UO4W5FUGFHJOA2WFGG" localSheetId="0" hidden="1">#REF!</definedName>
    <definedName name="BExB1FKNY2UO4W5FUGFHJOA2WFGG" localSheetId="1" hidden="1">#REF!</definedName>
    <definedName name="BExB1FKNY2UO4W5FUGFHJOA2WFGG" hidden="1">#REF!</definedName>
    <definedName name="BExB1GMD0PIDGTFBGQOPRWQSP9I4" localSheetId="32" hidden="1">#REF!</definedName>
    <definedName name="BExB1GMD0PIDGTFBGQOPRWQSP9I4" localSheetId="33" hidden="1">#REF!</definedName>
    <definedName name="BExB1GMD0PIDGTFBGQOPRWQSP9I4" localSheetId="23" hidden="1">#REF!</definedName>
    <definedName name="BExB1GMD0PIDGTFBGQOPRWQSP9I4" localSheetId="17" hidden="1">#REF!</definedName>
    <definedName name="BExB1GMD0PIDGTFBGQOPRWQSP9I4" localSheetId="18" hidden="1">#REF!</definedName>
    <definedName name="BExB1GMD0PIDGTFBGQOPRWQSP9I4" localSheetId="11" hidden="1">#REF!</definedName>
    <definedName name="BExB1GMD0PIDGTFBGQOPRWQSP9I4" localSheetId="25" hidden="1">#REF!</definedName>
    <definedName name="BExB1GMD0PIDGTFBGQOPRWQSP9I4" localSheetId="26" hidden="1">#REF!</definedName>
    <definedName name="BExB1GMD0PIDGTFBGQOPRWQSP9I4" localSheetId="27" hidden="1">#REF!</definedName>
    <definedName name="BExB1GMD0PIDGTFBGQOPRWQSP9I4" localSheetId="0" hidden="1">#REF!</definedName>
    <definedName name="BExB1GMD0PIDGTFBGQOPRWQSP9I4" localSheetId="1" hidden="1">#REF!</definedName>
    <definedName name="BExB1GMD0PIDGTFBGQOPRWQSP9I4" hidden="1">#REF!</definedName>
    <definedName name="BExB1HZ0FHGNOS2URJWFD5G55OMO" localSheetId="32" hidden="1">#REF!</definedName>
    <definedName name="BExB1HZ0FHGNOS2URJWFD5G55OMO" localSheetId="33" hidden="1">#REF!</definedName>
    <definedName name="BExB1HZ0FHGNOS2URJWFD5G55OMO" localSheetId="23" hidden="1">#REF!</definedName>
    <definedName name="BExB1HZ0FHGNOS2URJWFD5G55OMO" localSheetId="17" hidden="1">#REF!</definedName>
    <definedName name="BExB1HZ0FHGNOS2URJWFD5G55OMO" localSheetId="18" hidden="1">#REF!</definedName>
    <definedName name="BExB1HZ0FHGNOS2URJWFD5G55OMO" localSheetId="11" hidden="1">#REF!</definedName>
    <definedName name="BExB1HZ0FHGNOS2URJWFD5G55OMO" localSheetId="25" hidden="1">#REF!</definedName>
    <definedName name="BExB1HZ0FHGNOS2URJWFD5G55OMO" localSheetId="26" hidden="1">#REF!</definedName>
    <definedName name="BExB1HZ0FHGNOS2URJWFD5G55OMO" localSheetId="27" hidden="1">#REF!</definedName>
    <definedName name="BExB1HZ0FHGNOS2URJWFD5G55OMO" localSheetId="0" hidden="1">#REF!</definedName>
    <definedName name="BExB1HZ0FHGNOS2URJWFD5G55OMO" localSheetId="1" hidden="1">#REF!</definedName>
    <definedName name="BExB1HZ0FHGNOS2URJWFD5G55OMO" hidden="1">#REF!</definedName>
    <definedName name="BExB1Q29OO6LNFNT1EQLA3KYE7MX" localSheetId="32" hidden="1">#REF!</definedName>
    <definedName name="BExB1Q29OO6LNFNT1EQLA3KYE7MX" localSheetId="33" hidden="1">#REF!</definedName>
    <definedName name="BExB1Q29OO6LNFNT1EQLA3KYE7MX" localSheetId="23" hidden="1">#REF!</definedName>
    <definedName name="BExB1Q29OO6LNFNT1EQLA3KYE7MX" localSheetId="17" hidden="1">#REF!</definedName>
    <definedName name="BExB1Q29OO6LNFNT1EQLA3KYE7MX" localSheetId="18" hidden="1">#REF!</definedName>
    <definedName name="BExB1Q29OO6LNFNT1EQLA3KYE7MX" localSheetId="11" hidden="1">#REF!</definedName>
    <definedName name="BExB1Q29OO6LNFNT1EQLA3KYE7MX" localSheetId="25" hidden="1">#REF!</definedName>
    <definedName name="BExB1Q29OO6LNFNT1EQLA3KYE7MX" localSheetId="26" hidden="1">#REF!</definedName>
    <definedName name="BExB1Q29OO6LNFNT1EQLA3KYE7MX" localSheetId="27" hidden="1">#REF!</definedName>
    <definedName name="BExB1Q29OO6LNFNT1EQLA3KYE7MX" localSheetId="0" hidden="1">#REF!</definedName>
    <definedName name="BExB1Q29OO6LNFNT1EQLA3KYE7MX" localSheetId="1" hidden="1">#REF!</definedName>
    <definedName name="BExB1Q29OO6LNFNT1EQLA3KYE7MX" hidden="1">#REF!</definedName>
    <definedName name="BExB1TNRV5EBWZEHYLHI76T0FVA7" localSheetId="32" hidden="1">#REF!</definedName>
    <definedName name="BExB1TNRV5EBWZEHYLHI76T0FVA7" localSheetId="33" hidden="1">#REF!</definedName>
    <definedName name="BExB1TNRV5EBWZEHYLHI76T0FVA7" localSheetId="23" hidden="1">#REF!</definedName>
    <definedName name="BExB1TNRV5EBWZEHYLHI76T0FVA7" localSheetId="17" hidden="1">#REF!</definedName>
    <definedName name="BExB1TNRV5EBWZEHYLHI76T0FVA7" localSheetId="18" hidden="1">#REF!</definedName>
    <definedName name="BExB1TNRV5EBWZEHYLHI76T0FVA7" localSheetId="11" hidden="1">#REF!</definedName>
    <definedName name="BExB1TNRV5EBWZEHYLHI76T0FVA7" localSheetId="25" hidden="1">#REF!</definedName>
    <definedName name="BExB1TNRV5EBWZEHYLHI76T0FVA7" localSheetId="26" hidden="1">#REF!</definedName>
    <definedName name="BExB1TNRV5EBWZEHYLHI76T0FVA7" localSheetId="27" hidden="1">#REF!</definedName>
    <definedName name="BExB1TNRV5EBWZEHYLHI76T0FVA7" localSheetId="0" hidden="1">#REF!</definedName>
    <definedName name="BExB1TNRV5EBWZEHYLHI76T0FVA7" localSheetId="1" hidden="1">#REF!</definedName>
    <definedName name="BExB1TNRV5EBWZEHYLHI76T0FVA7" hidden="1">#REF!</definedName>
    <definedName name="BExB1WI6M8I0EEP1ANUQZCFY24EV" localSheetId="32" hidden="1">#REF!</definedName>
    <definedName name="BExB1WI6M8I0EEP1ANUQZCFY24EV" localSheetId="33" hidden="1">#REF!</definedName>
    <definedName name="BExB1WI6M8I0EEP1ANUQZCFY24EV" localSheetId="23" hidden="1">#REF!</definedName>
    <definedName name="BExB1WI6M8I0EEP1ANUQZCFY24EV" localSheetId="17" hidden="1">#REF!</definedName>
    <definedName name="BExB1WI6M8I0EEP1ANUQZCFY24EV" localSheetId="18" hidden="1">#REF!</definedName>
    <definedName name="BExB1WI6M8I0EEP1ANUQZCFY24EV" localSheetId="11" hidden="1">#REF!</definedName>
    <definedName name="BExB1WI6M8I0EEP1ANUQZCFY24EV" localSheetId="25" hidden="1">#REF!</definedName>
    <definedName name="BExB1WI6M8I0EEP1ANUQZCFY24EV" localSheetId="26" hidden="1">#REF!</definedName>
    <definedName name="BExB1WI6M8I0EEP1ANUQZCFY24EV" localSheetId="27" hidden="1">#REF!</definedName>
    <definedName name="BExB1WI6M8I0EEP1ANUQZCFY24EV" localSheetId="0" hidden="1">#REF!</definedName>
    <definedName name="BExB1WI6M8I0EEP1ANUQZCFY24EV" localSheetId="1" hidden="1">#REF!</definedName>
    <definedName name="BExB1WI6M8I0EEP1ANUQZCFY24EV" hidden="1">#REF!</definedName>
    <definedName name="BExB203OWC9QZA3BYOKQ18L4FUJE" localSheetId="32" hidden="1">#REF!</definedName>
    <definedName name="BExB203OWC9QZA3BYOKQ18L4FUJE" localSheetId="33" hidden="1">#REF!</definedName>
    <definedName name="BExB203OWC9QZA3BYOKQ18L4FUJE" localSheetId="23" hidden="1">#REF!</definedName>
    <definedName name="BExB203OWC9QZA3BYOKQ18L4FUJE" localSheetId="17" hidden="1">#REF!</definedName>
    <definedName name="BExB203OWC9QZA3BYOKQ18L4FUJE" localSheetId="18" hidden="1">#REF!</definedName>
    <definedName name="BExB203OWC9QZA3BYOKQ18L4FUJE" localSheetId="11" hidden="1">#REF!</definedName>
    <definedName name="BExB203OWC9QZA3BYOKQ18L4FUJE" localSheetId="25" hidden="1">#REF!</definedName>
    <definedName name="BExB203OWC9QZA3BYOKQ18L4FUJE" localSheetId="26" hidden="1">#REF!</definedName>
    <definedName name="BExB203OWC9QZA3BYOKQ18L4FUJE" localSheetId="27" hidden="1">#REF!</definedName>
    <definedName name="BExB203OWC9QZA3BYOKQ18L4FUJE" localSheetId="0" hidden="1">#REF!</definedName>
    <definedName name="BExB203OWC9QZA3BYOKQ18L4FUJE" localSheetId="1" hidden="1">#REF!</definedName>
    <definedName name="BExB203OWC9QZA3BYOKQ18L4FUJE" hidden="1">#REF!</definedName>
    <definedName name="BExB2CJHTU7C591BR4WRL5L2F2K6" localSheetId="32" hidden="1">#REF!</definedName>
    <definedName name="BExB2CJHTU7C591BR4WRL5L2F2K6" localSheetId="33" hidden="1">#REF!</definedName>
    <definedName name="BExB2CJHTU7C591BR4WRL5L2F2K6" localSheetId="23" hidden="1">#REF!</definedName>
    <definedName name="BExB2CJHTU7C591BR4WRL5L2F2K6" localSheetId="17" hidden="1">#REF!</definedName>
    <definedName name="BExB2CJHTU7C591BR4WRL5L2F2K6" localSheetId="18" hidden="1">#REF!</definedName>
    <definedName name="BExB2CJHTU7C591BR4WRL5L2F2K6" localSheetId="11" hidden="1">#REF!</definedName>
    <definedName name="BExB2CJHTU7C591BR4WRL5L2F2K6" localSheetId="25" hidden="1">#REF!</definedName>
    <definedName name="BExB2CJHTU7C591BR4WRL5L2F2K6" localSheetId="26" hidden="1">#REF!</definedName>
    <definedName name="BExB2CJHTU7C591BR4WRL5L2F2K6" localSheetId="27" hidden="1">#REF!</definedName>
    <definedName name="BExB2CJHTU7C591BR4WRL5L2F2K6" localSheetId="0" hidden="1">#REF!</definedName>
    <definedName name="BExB2CJHTU7C591BR4WRL5L2F2K6" localSheetId="1" hidden="1">#REF!</definedName>
    <definedName name="BExB2CJHTU7C591BR4WRL5L2F2K6" hidden="1">#REF!</definedName>
    <definedName name="BExB2K1AV4PGNS1O6C7D7AO411AX" localSheetId="32" hidden="1">#REF!</definedName>
    <definedName name="BExB2K1AV4PGNS1O6C7D7AO411AX" localSheetId="33" hidden="1">#REF!</definedName>
    <definedName name="BExB2K1AV4PGNS1O6C7D7AO411AX" localSheetId="23" hidden="1">#REF!</definedName>
    <definedName name="BExB2K1AV4PGNS1O6C7D7AO411AX" localSheetId="17" hidden="1">#REF!</definedName>
    <definedName name="BExB2K1AV4PGNS1O6C7D7AO411AX" localSheetId="18" hidden="1">#REF!</definedName>
    <definedName name="BExB2K1AV4PGNS1O6C7D7AO411AX" localSheetId="11" hidden="1">#REF!</definedName>
    <definedName name="BExB2K1AV4PGNS1O6C7D7AO411AX" localSheetId="25" hidden="1">#REF!</definedName>
    <definedName name="BExB2K1AV4PGNS1O6C7D7AO411AX" localSheetId="26" hidden="1">#REF!</definedName>
    <definedName name="BExB2K1AV4PGNS1O6C7D7AO411AX" localSheetId="27" hidden="1">#REF!</definedName>
    <definedName name="BExB2K1AV4PGNS1O6C7D7AO411AX" localSheetId="0" hidden="1">#REF!</definedName>
    <definedName name="BExB2K1AV4PGNS1O6C7D7AO411AX" localSheetId="1" hidden="1">#REF!</definedName>
    <definedName name="BExB2K1AV4PGNS1O6C7D7AO411AX" hidden="1">#REF!</definedName>
    <definedName name="BExB2O2UYHKI324YE324E1N7FVIB" localSheetId="32" hidden="1">#REF!</definedName>
    <definedName name="BExB2O2UYHKI324YE324E1N7FVIB" localSheetId="33" hidden="1">#REF!</definedName>
    <definedName name="BExB2O2UYHKI324YE324E1N7FVIB" localSheetId="23" hidden="1">#REF!</definedName>
    <definedName name="BExB2O2UYHKI324YE324E1N7FVIB" localSheetId="17" hidden="1">#REF!</definedName>
    <definedName name="BExB2O2UYHKI324YE324E1N7FVIB" localSheetId="18" hidden="1">#REF!</definedName>
    <definedName name="BExB2O2UYHKI324YE324E1N7FVIB" localSheetId="11" hidden="1">#REF!</definedName>
    <definedName name="BExB2O2UYHKI324YE324E1N7FVIB" localSheetId="25" hidden="1">#REF!</definedName>
    <definedName name="BExB2O2UYHKI324YE324E1N7FVIB" localSheetId="26" hidden="1">#REF!</definedName>
    <definedName name="BExB2O2UYHKI324YE324E1N7FVIB" localSheetId="27" hidden="1">#REF!</definedName>
    <definedName name="BExB2O2UYHKI324YE324E1N7FVIB" localSheetId="0" hidden="1">#REF!</definedName>
    <definedName name="BExB2O2UYHKI324YE324E1N7FVIB" localSheetId="1" hidden="1">#REF!</definedName>
    <definedName name="BExB2O2UYHKI324YE324E1N7FVIB" hidden="1">#REF!</definedName>
    <definedName name="BExB2Q0VJ0MU2URO3JOVUAVHEI3V" localSheetId="32" hidden="1">#REF!</definedName>
    <definedName name="BExB2Q0VJ0MU2URO3JOVUAVHEI3V" localSheetId="33" hidden="1">#REF!</definedName>
    <definedName name="BExB2Q0VJ0MU2URO3JOVUAVHEI3V" localSheetId="23" hidden="1">#REF!</definedName>
    <definedName name="BExB2Q0VJ0MU2URO3JOVUAVHEI3V" localSheetId="17" hidden="1">#REF!</definedName>
    <definedName name="BExB2Q0VJ0MU2URO3JOVUAVHEI3V" localSheetId="18" hidden="1">#REF!</definedName>
    <definedName name="BExB2Q0VJ0MU2URO3JOVUAVHEI3V" localSheetId="11" hidden="1">#REF!</definedName>
    <definedName name="BExB2Q0VJ0MU2URO3JOVUAVHEI3V" localSheetId="25" hidden="1">#REF!</definedName>
    <definedName name="BExB2Q0VJ0MU2URO3JOVUAVHEI3V" localSheetId="26" hidden="1">#REF!</definedName>
    <definedName name="BExB2Q0VJ0MU2URO3JOVUAVHEI3V" localSheetId="27" hidden="1">#REF!</definedName>
    <definedName name="BExB2Q0VJ0MU2URO3JOVUAVHEI3V" localSheetId="0" hidden="1">#REF!</definedName>
    <definedName name="BExB2Q0VJ0MU2URO3JOVUAVHEI3V" localSheetId="1" hidden="1">#REF!</definedName>
    <definedName name="BExB2Q0VJ0MU2URO3JOVUAVHEI3V" hidden="1">#REF!</definedName>
    <definedName name="BExB30IP1DNKNQ6PZ5ERUGR5MK4Z" localSheetId="32" hidden="1">#REF!</definedName>
    <definedName name="BExB30IP1DNKNQ6PZ5ERUGR5MK4Z" localSheetId="33" hidden="1">#REF!</definedName>
    <definedName name="BExB30IP1DNKNQ6PZ5ERUGR5MK4Z" localSheetId="23" hidden="1">#REF!</definedName>
    <definedName name="BExB30IP1DNKNQ6PZ5ERUGR5MK4Z" localSheetId="17" hidden="1">#REF!</definedName>
    <definedName name="BExB30IP1DNKNQ6PZ5ERUGR5MK4Z" localSheetId="18" hidden="1">#REF!</definedName>
    <definedName name="BExB30IP1DNKNQ6PZ5ERUGR5MK4Z" localSheetId="11" hidden="1">#REF!</definedName>
    <definedName name="BExB30IP1DNKNQ6PZ5ERUGR5MK4Z" localSheetId="25" hidden="1">#REF!</definedName>
    <definedName name="BExB30IP1DNKNQ6PZ5ERUGR5MK4Z" localSheetId="26" hidden="1">#REF!</definedName>
    <definedName name="BExB30IP1DNKNQ6PZ5ERUGR5MK4Z" localSheetId="27" hidden="1">#REF!</definedName>
    <definedName name="BExB30IP1DNKNQ6PZ5ERUGR5MK4Z" localSheetId="0" hidden="1">#REF!</definedName>
    <definedName name="BExB30IP1DNKNQ6PZ5ERUGR5MK4Z" localSheetId="1" hidden="1">#REF!</definedName>
    <definedName name="BExB30IP1DNKNQ6PZ5ERUGR5MK4Z" hidden="1">#REF!</definedName>
    <definedName name="BExB385QW2BSSBXS953SSQN2ISSW" localSheetId="32" hidden="1">#REF!</definedName>
    <definedName name="BExB385QW2BSSBXS953SSQN2ISSW" localSheetId="33" hidden="1">#REF!</definedName>
    <definedName name="BExB385QW2BSSBXS953SSQN2ISSW" localSheetId="23" hidden="1">#REF!</definedName>
    <definedName name="BExB385QW2BSSBXS953SSQN2ISSW" localSheetId="17" hidden="1">#REF!</definedName>
    <definedName name="BExB385QW2BSSBXS953SSQN2ISSW" localSheetId="18" hidden="1">#REF!</definedName>
    <definedName name="BExB385QW2BSSBXS953SSQN2ISSW" localSheetId="11" hidden="1">#REF!</definedName>
    <definedName name="BExB385QW2BSSBXS953SSQN2ISSW" localSheetId="25" hidden="1">#REF!</definedName>
    <definedName name="BExB385QW2BSSBXS953SSQN2ISSW" localSheetId="26" hidden="1">#REF!</definedName>
    <definedName name="BExB385QW2BSSBXS953SSQN2ISSW" localSheetId="27" hidden="1">#REF!</definedName>
    <definedName name="BExB385QW2BSSBXS953SSQN2ISSW" localSheetId="0" hidden="1">#REF!</definedName>
    <definedName name="BExB385QW2BSSBXS953SSQN2ISSW" localSheetId="1" hidden="1">#REF!</definedName>
    <definedName name="BExB385QW2BSSBXS953SSQN2ISSW" hidden="1">#REF!</definedName>
    <definedName name="BExB3DEMEV5D9G8FDHD4NQ9X2YNT" localSheetId="32" hidden="1">#REF!</definedName>
    <definedName name="BExB3DEMEV5D9G8FDHD4NQ9X2YNT" localSheetId="33" hidden="1">#REF!</definedName>
    <definedName name="BExB3DEMEV5D9G8FDHD4NQ9X2YNT" localSheetId="23" hidden="1">#REF!</definedName>
    <definedName name="BExB3DEMEV5D9G8FDHD4NQ9X2YNT" localSheetId="17" hidden="1">#REF!</definedName>
    <definedName name="BExB3DEMEV5D9G8FDHD4NQ9X2YNT" localSheetId="18" hidden="1">#REF!</definedName>
    <definedName name="BExB3DEMEV5D9G8FDHD4NQ9X2YNT" localSheetId="11" hidden="1">#REF!</definedName>
    <definedName name="BExB3DEMEV5D9G8FDHD4NQ9X2YNT" localSheetId="25" hidden="1">#REF!</definedName>
    <definedName name="BExB3DEMEV5D9G8FDHD4NQ9X2YNT" localSheetId="26" hidden="1">#REF!</definedName>
    <definedName name="BExB3DEMEV5D9G8FDHD4NQ9X2YNT" localSheetId="27" hidden="1">#REF!</definedName>
    <definedName name="BExB3DEMEV5D9G8FDHD4NQ9X2YNT" localSheetId="0" hidden="1">#REF!</definedName>
    <definedName name="BExB3DEMEV5D9G8FDHD4NQ9X2YNT" localSheetId="1" hidden="1">#REF!</definedName>
    <definedName name="BExB3DEMEV5D9G8FDHD4NQ9X2YNT" hidden="1">#REF!</definedName>
    <definedName name="BExB3RXU8AJQ86I5RXEWLGGR7R7C" localSheetId="32" hidden="1">#REF!</definedName>
    <definedName name="BExB3RXU8AJQ86I5RXEWLGGR7R7C" localSheetId="33" hidden="1">#REF!</definedName>
    <definedName name="BExB3RXU8AJQ86I5RXEWLGGR7R7C" localSheetId="23" hidden="1">#REF!</definedName>
    <definedName name="BExB3RXU8AJQ86I5RXEWLGGR7R7C" localSheetId="17" hidden="1">#REF!</definedName>
    <definedName name="BExB3RXU8AJQ86I5RXEWLGGR7R7C" localSheetId="18" hidden="1">#REF!</definedName>
    <definedName name="BExB3RXU8AJQ86I5RXEWLGGR7R7C" localSheetId="11" hidden="1">#REF!</definedName>
    <definedName name="BExB3RXU8AJQ86I5RXEWLGGR7R7C" localSheetId="25" hidden="1">#REF!</definedName>
    <definedName name="BExB3RXU8AJQ86I5RXEWLGGR7R7C" localSheetId="26" hidden="1">#REF!</definedName>
    <definedName name="BExB3RXU8AJQ86I5RXEWLGGR7R7C" localSheetId="27" hidden="1">#REF!</definedName>
    <definedName name="BExB3RXU8AJQ86I5RXEWLGGR7R7C" localSheetId="0" hidden="1">#REF!</definedName>
    <definedName name="BExB3RXU8AJQ86I5RXEWLGGR7R7C" localSheetId="1" hidden="1">#REF!</definedName>
    <definedName name="BExB3RXU8AJQ86I5RXEWLGGR7R7C" hidden="1">#REF!</definedName>
    <definedName name="BExB442RX0T3L6HUL6X5T21CENW6" localSheetId="32" hidden="1">#REF!</definedName>
    <definedName name="BExB442RX0T3L6HUL6X5T21CENW6" localSheetId="33" hidden="1">#REF!</definedName>
    <definedName name="BExB442RX0T3L6HUL6X5T21CENW6" localSheetId="23" hidden="1">#REF!</definedName>
    <definedName name="BExB442RX0T3L6HUL6X5T21CENW6" localSheetId="17" hidden="1">#REF!</definedName>
    <definedName name="BExB442RX0T3L6HUL6X5T21CENW6" localSheetId="18" hidden="1">#REF!</definedName>
    <definedName name="BExB442RX0T3L6HUL6X5T21CENW6" localSheetId="11" hidden="1">#REF!</definedName>
    <definedName name="BExB442RX0T3L6HUL6X5T21CENW6" localSheetId="25" hidden="1">#REF!</definedName>
    <definedName name="BExB442RX0T3L6HUL6X5T21CENW6" localSheetId="26" hidden="1">#REF!</definedName>
    <definedName name="BExB442RX0T3L6HUL6X5T21CENW6" localSheetId="27" hidden="1">#REF!</definedName>
    <definedName name="BExB442RX0T3L6HUL6X5T21CENW6" localSheetId="0" hidden="1">#REF!</definedName>
    <definedName name="BExB442RX0T3L6HUL6X5T21CENW6" localSheetId="1" hidden="1">#REF!</definedName>
    <definedName name="BExB442RX0T3L6HUL6X5T21CENW6" hidden="1">#REF!</definedName>
    <definedName name="BExB4ADD0L7417CII901XTFKXD1J" localSheetId="32" hidden="1">#REF!</definedName>
    <definedName name="BExB4ADD0L7417CII901XTFKXD1J" localSheetId="33" hidden="1">#REF!</definedName>
    <definedName name="BExB4ADD0L7417CII901XTFKXD1J" localSheetId="23" hidden="1">#REF!</definedName>
    <definedName name="BExB4ADD0L7417CII901XTFKXD1J" localSheetId="17" hidden="1">#REF!</definedName>
    <definedName name="BExB4ADD0L7417CII901XTFKXD1J" localSheetId="18" hidden="1">#REF!</definedName>
    <definedName name="BExB4ADD0L7417CII901XTFKXD1J" localSheetId="11" hidden="1">#REF!</definedName>
    <definedName name="BExB4ADD0L7417CII901XTFKXD1J" localSheetId="25" hidden="1">#REF!</definedName>
    <definedName name="BExB4ADD0L7417CII901XTFKXD1J" localSheetId="26" hidden="1">#REF!</definedName>
    <definedName name="BExB4ADD0L7417CII901XTFKXD1J" localSheetId="27" hidden="1">#REF!</definedName>
    <definedName name="BExB4ADD0L7417CII901XTFKXD1J" localSheetId="0" hidden="1">#REF!</definedName>
    <definedName name="BExB4ADD0L7417CII901XTFKXD1J" localSheetId="1" hidden="1">#REF!</definedName>
    <definedName name="BExB4ADD0L7417CII901XTFKXD1J" hidden="1">#REF!</definedName>
    <definedName name="BExB4DYU06HCGRIPBSWRCXK804UM" localSheetId="32" hidden="1">#REF!</definedName>
    <definedName name="BExB4DYU06HCGRIPBSWRCXK804UM" localSheetId="33" hidden="1">#REF!</definedName>
    <definedName name="BExB4DYU06HCGRIPBSWRCXK804UM" localSheetId="23" hidden="1">#REF!</definedName>
    <definedName name="BExB4DYU06HCGRIPBSWRCXK804UM" localSheetId="17" hidden="1">#REF!</definedName>
    <definedName name="BExB4DYU06HCGRIPBSWRCXK804UM" localSheetId="18" hidden="1">#REF!</definedName>
    <definedName name="BExB4DYU06HCGRIPBSWRCXK804UM" localSheetId="11" hidden="1">#REF!</definedName>
    <definedName name="BExB4DYU06HCGRIPBSWRCXK804UM" localSheetId="25" hidden="1">#REF!</definedName>
    <definedName name="BExB4DYU06HCGRIPBSWRCXK804UM" localSheetId="26" hidden="1">#REF!</definedName>
    <definedName name="BExB4DYU06HCGRIPBSWRCXK804UM" localSheetId="27" hidden="1">#REF!</definedName>
    <definedName name="BExB4DYU06HCGRIPBSWRCXK804UM" localSheetId="0" hidden="1">#REF!</definedName>
    <definedName name="BExB4DYU06HCGRIPBSWRCXK804UM" localSheetId="1" hidden="1">#REF!</definedName>
    <definedName name="BExB4DYU06HCGRIPBSWRCXK804UM" hidden="1">#REF!</definedName>
    <definedName name="BExB4HEZO4E597Q5M4M10LT8TLY3" localSheetId="32" hidden="1">#REF!</definedName>
    <definedName name="BExB4HEZO4E597Q5M4M10LT8TLY3" localSheetId="33" hidden="1">#REF!</definedName>
    <definedName name="BExB4HEZO4E597Q5M4M10LT8TLY3" localSheetId="23" hidden="1">#REF!</definedName>
    <definedName name="BExB4HEZO4E597Q5M4M10LT8TLY3" localSheetId="17" hidden="1">#REF!</definedName>
    <definedName name="BExB4HEZO4E597Q5M4M10LT8TLY3" localSheetId="18" hidden="1">#REF!</definedName>
    <definedName name="BExB4HEZO4E597Q5M4M10LT8TLY3" localSheetId="11" hidden="1">#REF!</definedName>
    <definedName name="BExB4HEZO4E597Q5M4M10LT8TLY3" localSheetId="25" hidden="1">#REF!</definedName>
    <definedName name="BExB4HEZO4E597Q5M4M10LT8TLY3" localSheetId="26" hidden="1">#REF!</definedName>
    <definedName name="BExB4HEZO4E597Q5M4M10LT8TLY3" localSheetId="27" hidden="1">#REF!</definedName>
    <definedName name="BExB4HEZO4E597Q5M4M10LT8TLY3" localSheetId="0" hidden="1">#REF!</definedName>
    <definedName name="BExB4HEZO4E597Q5M4M10LT8TLY3" localSheetId="1" hidden="1">#REF!</definedName>
    <definedName name="BExB4HEZO4E597Q5M4M10LT8TLY3" hidden="1">#REF!</definedName>
    <definedName name="BExB4X01APD3Z8ZW6MVX1P8NAO7G" localSheetId="32" hidden="1">#REF!</definedName>
    <definedName name="BExB4X01APD3Z8ZW6MVX1P8NAO7G" localSheetId="33" hidden="1">#REF!</definedName>
    <definedName name="BExB4X01APD3Z8ZW6MVX1P8NAO7G" localSheetId="23" hidden="1">#REF!</definedName>
    <definedName name="BExB4X01APD3Z8ZW6MVX1P8NAO7G" localSheetId="17" hidden="1">#REF!</definedName>
    <definedName name="BExB4X01APD3Z8ZW6MVX1P8NAO7G" localSheetId="18" hidden="1">#REF!</definedName>
    <definedName name="BExB4X01APD3Z8ZW6MVX1P8NAO7G" localSheetId="11" hidden="1">#REF!</definedName>
    <definedName name="BExB4X01APD3Z8ZW6MVX1P8NAO7G" localSheetId="25" hidden="1">#REF!</definedName>
    <definedName name="BExB4X01APD3Z8ZW6MVX1P8NAO7G" localSheetId="26" hidden="1">#REF!</definedName>
    <definedName name="BExB4X01APD3Z8ZW6MVX1P8NAO7G" localSheetId="27" hidden="1">#REF!</definedName>
    <definedName name="BExB4X01APD3Z8ZW6MVX1P8NAO7G" localSheetId="0" hidden="1">#REF!</definedName>
    <definedName name="BExB4X01APD3Z8ZW6MVX1P8NAO7G" localSheetId="1" hidden="1">#REF!</definedName>
    <definedName name="BExB4X01APD3Z8ZW6MVX1P8NAO7G" hidden="1">#REF!</definedName>
    <definedName name="BExB4Z3EZBGYYI33U0KQ8NEIH8PY" localSheetId="32" hidden="1">#REF!</definedName>
    <definedName name="BExB4Z3EZBGYYI33U0KQ8NEIH8PY" localSheetId="33" hidden="1">#REF!</definedName>
    <definedName name="BExB4Z3EZBGYYI33U0KQ8NEIH8PY" localSheetId="23" hidden="1">#REF!</definedName>
    <definedName name="BExB4Z3EZBGYYI33U0KQ8NEIH8PY" localSheetId="17" hidden="1">#REF!</definedName>
    <definedName name="BExB4Z3EZBGYYI33U0KQ8NEIH8PY" localSheetId="18" hidden="1">#REF!</definedName>
    <definedName name="BExB4Z3EZBGYYI33U0KQ8NEIH8PY" localSheetId="11" hidden="1">#REF!</definedName>
    <definedName name="BExB4Z3EZBGYYI33U0KQ8NEIH8PY" localSheetId="25" hidden="1">#REF!</definedName>
    <definedName name="BExB4Z3EZBGYYI33U0KQ8NEIH8PY" localSheetId="26" hidden="1">#REF!</definedName>
    <definedName name="BExB4Z3EZBGYYI33U0KQ8NEIH8PY" localSheetId="27" hidden="1">#REF!</definedName>
    <definedName name="BExB4Z3EZBGYYI33U0KQ8NEIH8PY" localSheetId="0" hidden="1">#REF!</definedName>
    <definedName name="BExB4Z3EZBGYYI33U0KQ8NEIH8PY" localSheetId="1" hidden="1">#REF!</definedName>
    <definedName name="BExB4Z3EZBGYYI33U0KQ8NEIH8PY" hidden="1">#REF!</definedName>
    <definedName name="BExB4ZJOLU1PXBMG4TPCCLTRMNRE" localSheetId="32" hidden="1">#REF!</definedName>
    <definedName name="BExB4ZJOLU1PXBMG4TPCCLTRMNRE" localSheetId="33" hidden="1">#REF!</definedName>
    <definedName name="BExB4ZJOLU1PXBMG4TPCCLTRMNRE" localSheetId="23" hidden="1">#REF!</definedName>
    <definedName name="BExB4ZJOLU1PXBMG4TPCCLTRMNRE" localSheetId="17" hidden="1">#REF!</definedName>
    <definedName name="BExB4ZJOLU1PXBMG4TPCCLTRMNRE" localSheetId="18" hidden="1">#REF!</definedName>
    <definedName name="BExB4ZJOLU1PXBMG4TPCCLTRMNRE" localSheetId="11" hidden="1">#REF!</definedName>
    <definedName name="BExB4ZJOLU1PXBMG4TPCCLTRMNRE" localSheetId="25" hidden="1">#REF!</definedName>
    <definedName name="BExB4ZJOLU1PXBMG4TPCCLTRMNRE" localSheetId="26" hidden="1">#REF!</definedName>
    <definedName name="BExB4ZJOLU1PXBMG4TPCCLTRMNRE" localSheetId="27" hidden="1">#REF!</definedName>
    <definedName name="BExB4ZJOLU1PXBMG4TPCCLTRMNRE" localSheetId="0" hidden="1">#REF!</definedName>
    <definedName name="BExB4ZJOLU1PXBMG4TPCCLTRMNRE" localSheetId="1" hidden="1">#REF!</definedName>
    <definedName name="BExB4ZJOLU1PXBMG4TPCCLTRMNRE" hidden="1">#REF!</definedName>
    <definedName name="BExB4ZZSDPL4Q05BMVT5TUN0IGKT" localSheetId="32" hidden="1">#REF!</definedName>
    <definedName name="BExB4ZZSDPL4Q05BMVT5TUN0IGKT" localSheetId="33" hidden="1">#REF!</definedName>
    <definedName name="BExB4ZZSDPL4Q05BMVT5TUN0IGKT" localSheetId="23" hidden="1">#REF!</definedName>
    <definedName name="BExB4ZZSDPL4Q05BMVT5TUN0IGKT" localSheetId="17" hidden="1">#REF!</definedName>
    <definedName name="BExB4ZZSDPL4Q05BMVT5TUN0IGKT" localSheetId="18" hidden="1">#REF!</definedName>
    <definedName name="BExB4ZZSDPL4Q05BMVT5TUN0IGKT" localSheetId="11" hidden="1">#REF!</definedName>
    <definedName name="BExB4ZZSDPL4Q05BMVT5TUN0IGKT" localSheetId="25" hidden="1">#REF!</definedName>
    <definedName name="BExB4ZZSDPL4Q05BMVT5TUN0IGKT" localSheetId="26" hidden="1">#REF!</definedName>
    <definedName name="BExB4ZZSDPL4Q05BMVT5TUN0IGKT" localSheetId="27" hidden="1">#REF!</definedName>
    <definedName name="BExB4ZZSDPL4Q05BMVT5TUN0IGKT" localSheetId="0" hidden="1">#REF!</definedName>
    <definedName name="BExB4ZZSDPL4Q05BMVT5TUN0IGKT" localSheetId="1" hidden="1">#REF!</definedName>
    <definedName name="BExB4ZZSDPL4Q05BMVT5TUN0IGKT" hidden="1">#REF!</definedName>
    <definedName name="BExB55368XW7UX657ZSPC6BFE92S" localSheetId="32" hidden="1">#REF!</definedName>
    <definedName name="BExB55368XW7UX657ZSPC6BFE92S" localSheetId="33" hidden="1">#REF!</definedName>
    <definedName name="BExB55368XW7UX657ZSPC6BFE92S" localSheetId="23" hidden="1">#REF!</definedName>
    <definedName name="BExB55368XW7UX657ZSPC6BFE92S" localSheetId="17" hidden="1">#REF!</definedName>
    <definedName name="BExB55368XW7UX657ZSPC6BFE92S" localSheetId="18" hidden="1">#REF!</definedName>
    <definedName name="BExB55368XW7UX657ZSPC6BFE92S" localSheetId="11" hidden="1">#REF!</definedName>
    <definedName name="BExB55368XW7UX657ZSPC6BFE92S" localSheetId="25" hidden="1">#REF!</definedName>
    <definedName name="BExB55368XW7UX657ZSPC6BFE92S" localSheetId="26" hidden="1">#REF!</definedName>
    <definedName name="BExB55368XW7UX657ZSPC6BFE92S" localSheetId="27" hidden="1">#REF!</definedName>
    <definedName name="BExB55368XW7UX657ZSPC6BFE92S" localSheetId="0" hidden="1">#REF!</definedName>
    <definedName name="BExB55368XW7UX657ZSPC6BFE92S" localSheetId="1" hidden="1">#REF!</definedName>
    <definedName name="BExB55368XW7UX657ZSPC6BFE92S" hidden="1">#REF!</definedName>
    <definedName name="BExB57MZEPL2SA2ONPK66YFLZWJU" localSheetId="32" hidden="1">#REF!</definedName>
    <definedName name="BExB57MZEPL2SA2ONPK66YFLZWJU" localSheetId="33" hidden="1">#REF!</definedName>
    <definedName name="BExB57MZEPL2SA2ONPK66YFLZWJU" localSheetId="23" hidden="1">#REF!</definedName>
    <definedName name="BExB57MZEPL2SA2ONPK66YFLZWJU" localSheetId="17" hidden="1">#REF!</definedName>
    <definedName name="BExB57MZEPL2SA2ONPK66YFLZWJU" localSheetId="18" hidden="1">#REF!</definedName>
    <definedName name="BExB57MZEPL2SA2ONPK66YFLZWJU" localSheetId="11" hidden="1">#REF!</definedName>
    <definedName name="BExB57MZEPL2SA2ONPK66YFLZWJU" localSheetId="25" hidden="1">#REF!</definedName>
    <definedName name="BExB57MZEPL2SA2ONPK66YFLZWJU" localSheetId="26" hidden="1">#REF!</definedName>
    <definedName name="BExB57MZEPL2SA2ONPK66YFLZWJU" localSheetId="27" hidden="1">#REF!</definedName>
    <definedName name="BExB57MZEPL2SA2ONPK66YFLZWJU" localSheetId="0" hidden="1">#REF!</definedName>
    <definedName name="BExB57MZEPL2SA2ONPK66YFLZWJU" localSheetId="1" hidden="1">#REF!</definedName>
    <definedName name="BExB57MZEPL2SA2ONPK66YFLZWJU" hidden="1">#REF!</definedName>
    <definedName name="BExB5833OAOJ22VK1YK47FHUSVK2" localSheetId="32" hidden="1">#REF!</definedName>
    <definedName name="BExB5833OAOJ22VK1YK47FHUSVK2" localSheetId="33" hidden="1">#REF!</definedName>
    <definedName name="BExB5833OAOJ22VK1YK47FHUSVK2" localSheetId="23" hidden="1">#REF!</definedName>
    <definedName name="BExB5833OAOJ22VK1YK47FHUSVK2" localSheetId="17" hidden="1">#REF!</definedName>
    <definedName name="BExB5833OAOJ22VK1YK47FHUSVK2" localSheetId="18" hidden="1">#REF!</definedName>
    <definedName name="BExB5833OAOJ22VK1YK47FHUSVK2" localSheetId="11" hidden="1">#REF!</definedName>
    <definedName name="BExB5833OAOJ22VK1YK47FHUSVK2" localSheetId="25" hidden="1">#REF!</definedName>
    <definedName name="BExB5833OAOJ22VK1YK47FHUSVK2" localSheetId="26" hidden="1">#REF!</definedName>
    <definedName name="BExB5833OAOJ22VK1YK47FHUSVK2" localSheetId="27" hidden="1">#REF!</definedName>
    <definedName name="BExB5833OAOJ22VK1YK47FHUSVK2" localSheetId="0" hidden="1">#REF!</definedName>
    <definedName name="BExB5833OAOJ22VK1YK47FHUSVK2" localSheetId="1" hidden="1">#REF!</definedName>
    <definedName name="BExB5833OAOJ22VK1YK47FHUSVK2" hidden="1">#REF!</definedName>
    <definedName name="BExB58JDIHS42JZT9DJJMKA8QFCO" localSheetId="32" hidden="1">#REF!</definedName>
    <definedName name="BExB58JDIHS42JZT9DJJMKA8QFCO" localSheetId="33" hidden="1">#REF!</definedName>
    <definedName name="BExB58JDIHS42JZT9DJJMKA8QFCO" localSheetId="23" hidden="1">#REF!</definedName>
    <definedName name="BExB58JDIHS42JZT9DJJMKA8QFCO" localSheetId="17" hidden="1">#REF!</definedName>
    <definedName name="BExB58JDIHS42JZT9DJJMKA8QFCO" localSheetId="18" hidden="1">#REF!</definedName>
    <definedName name="BExB58JDIHS42JZT9DJJMKA8QFCO" localSheetId="11" hidden="1">#REF!</definedName>
    <definedName name="BExB58JDIHS42JZT9DJJMKA8QFCO" localSheetId="25" hidden="1">#REF!</definedName>
    <definedName name="BExB58JDIHS42JZT9DJJMKA8QFCO" localSheetId="26" hidden="1">#REF!</definedName>
    <definedName name="BExB58JDIHS42JZT9DJJMKA8QFCO" localSheetId="27" hidden="1">#REF!</definedName>
    <definedName name="BExB58JDIHS42JZT9DJJMKA8QFCO" localSheetId="0" hidden="1">#REF!</definedName>
    <definedName name="BExB58JDIHS42JZT9DJJMKA8QFCO" localSheetId="1" hidden="1">#REF!</definedName>
    <definedName name="BExB58JDIHS42JZT9DJJMKA8QFCO" hidden="1">#REF!</definedName>
    <definedName name="BExB58U5FQC5JWV9CGC83HLLZUZI" localSheetId="32" hidden="1">#REF!</definedName>
    <definedName name="BExB58U5FQC5JWV9CGC83HLLZUZI" localSheetId="33" hidden="1">#REF!</definedName>
    <definedName name="BExB58U5FQC5JWV9CGC83HLLZUZI" localSheetId="23" hidden="1">#REF!</definedName>
    <definedName name="BExB58U5FQC5JWV9CGC83HLLZUZI" localSheetId="17" hidden="1">#REF!</definedName>
    <definedName name="BExB58U5FQC5JWV9CGC83HLLZUZI" localSheetId="18" hidden="1">#REF!</definedName>
    <definedName name="BExB58U5FQC5JWV9CGC83HLLZUZI" localSheetId="11" hidden="1">#REF!</definedName>
    <definedName name="BExB58U5FQC5JWV9CGC83HLLZUZI" localSheetId="25" hidden="1">#REF!</definedName>
    <definedName name="BExB58U5FQC5JWV9CGC83HLLZUZI" localSheetId="26" hidden="1">#REF!</definedName>
    <definedName name="BExB58U5FQC5JWV9CGC83HLLZUZI" localSheetId="27" hidden="1">#REF!</definedName>
    <definedName name="BExB58U5FQC5JWV9CGC83HLLZUZI" localSheetId="0" hidden="1">#REF!</definedName>
    <definedName name="BExB58U5FQC5JWV9CGC83HLLZUZI" localSheetId="1" hidden="1">#REF!</definedName>
    <definedName name="BExB58U5FQC5JWV9CGC83HLLZUZI" hidden="1">#REF!</definedName>
    <definedName name="BExB5EDO9XUKHF74X3HAU2WPPHZH" localSheetId="32" hidden="1">#REF!</definedName>
    <definedName name="BExB5EDO9XUKHF74X3HAU2WPPHZH" localSheetId="33" hidden="1">#REF!</definedName>
    <definedName name="BExB5EDO9XUKHF74X3HAU2WPPHZH" localSheetId="23" hidden="1">#REF!</definedName>
    <definedName name="BExB5EDO9XUKHF74X3HAU2WPPHZH" localSheetId="17" hidden="1">#REF!</definedName>
    <definedName name="BExB5EDO9XUKHF74X3HAU2WPPHZH" localSheetId="18" hidden="1">#REF!</definedName>
    <definedName name="BExB5EDO9XUKHF74X3HAU2WPPHZH" localSheetId="11" hidden="1">#REF!</definedName>
    <definedName name="BExB5EDO9XUKHF74X3HAU2WPPHZH" localSheetId="25" hidden="1">#REF!</definedName>
    <definedName name="BExB5EDO9XUKHF74X3HAU2WPPHZH" localSheetId="26" hidden="1">#REF!</definedName>
    <definedName name="BExB5EDO9XUKHF74X3HAU2WPPHZH" localSheetId="27" hidden="1">#REF!</definedName>
    <definedName name="BExB5EDO9XUKHF74X3HAU2WPPHZH" localSheetId="0" hidden="1">#REF!</definedName>
    <definedName name="BExB5EDO9XUKHF74X3HAU2WPPHZH" localSheetId="1" hidden="1">#REF!</definedName>
    <definedName name="BExB5EDO9XUKHF74X3HAU2WPPHZH" hidden="1">#REF!</definedName>
    <definedName name="BExB5EDOQKZIQXT13IG1KLCZ474G" localSheetId="32" hidden="1">#REF!</definedName>
    <definedName name="BExB5EDOQKZIQXT13IG1KLCZ474G" localSheetId="33" hidden="1">#REF!</definedName>
    <definedName name="BExB5EDOQKZIQXT13IG1KLCZ474G" localSheetId="23" hidden="1">#REF!</definedName>
    <definedName name="BExB5EDOQKZIQXT13IG1KLCZ474G" localSheetId="17" hidden="1">#REF!</definedName>
    <definedName name="BExB5EDOQKZIQXT13IG1KLCZ474G" localSheetId="18" hidden="1">#REF!</definedName>
    <definedName name="BExB5EDOQKZIQXT13IG1KLCZ474G" localSheetId="11" hidden="1">#REF!</definedName>
    <definedName name="BExB5EDOQKZIQXT13IG1KLCZ474G" localSheetId="25" hidden="1">#REF!</definedName>
    <definedName name="BExB5EDOQKZIQXT13IG1KLCZ474G" localSheetId="26" hidden="1">#REF!</definedName>
    <definedName name="BExB5EDOQKZIQXT13IG1KLCZ474G" localSheetId="27" hidden="1">#REF!</definedName>
    <definedName name="BExB5EDOQKZIQXT13IG1KLCZ474G" localSheetId="0" hidden="1">#REF!</definedName>
    <definedName name="BExB5EDOQKZIQXT13IG1KLCZ474G" localSheetId="1" hidden="1">#REF!</definedName>
    <definedName name="BExB5EDOQKZIQXT13IG1KLCZ474G" hidden="1">#REF!</definedName>
    <definedName name="BExB5G6EH68AYEP1UT0GHUEL3SLN" localSheetId="32" hidden="1">#REF!</definedName>
    <definedName name="BExB5G6EH68AYEP1UT0GHUEL3SLN" localSheetId="33" hidden="1">#REF!</definedName>
    <definedName name="BExB5G6EH68AYEP1UT0GHUEL3SLN" localSheetId="23" hidden="1">#REF!</definedName>
    <definedName name="BExB5G6EH68AYEP1UT0GHUEL3SLN" localSheetId="17" hidden="1">#REF!</definedName>
    <definedName name="BExB5G6EH68AYEP1UT0GHUEL3SLN" localSheetId="18" hidden="1">#REF!</definedName>
    <definedName name="BExB5G6EH68AYEP1UT0GHUEL3SLN" localSheetId="11" hidden="1">#REF!</definedName>
    <definedName name="BExB5G6EH68AYEP1UT0GHUEL3SLN" localSheetId="25" hidden="1">#REF!</definedName>
    <definedName name="BExB5G6EH68AYEP1UT0GHUEL3SLN" localSheetId="26" hidden="1">#REF!</definedName>
    <definedName name="BExB5G6EH68AYEP1UT0GHUEL3SLN" localSheetId="27" hidden="1">#REF!</definedName>
    <definedName name="BExB5G6EH68AYEP1UT0GHUEL3SLN" localSheetId="0" hidden="1">#REF!</definedName>
    <definedName name="BExB5G6EH68AYEP1UT0GHUEL3SLN" localSheetId="1" hidden="1">#REF!</definedName>
    <definedName name="BExB5G6EH68AYEP1UT0GHUEL3SLN" hidden="1">#REF!</definedName>
    <definedName name="BExB5LVGGXMNUN3D3452G3J62MKF" localSheetId="32" hidden="1">#REF!</definedName>
    <definedName name="BExB5LVGGXMNUN3D3452G3J62MKF" localSheetId="33" hidden="1">#REF!</definedName>
    <definedName name="BExB5LVGGXMNUN3D3452G3J62MKF" localSheetId="23" hidden="1">#REF!</definedName>
    <definedName name="BExB5LVGGXMNUN3D3452G3J62MKF" localSheetId="17" hidden="1">#REF!</definedName>
    <definedName name="BExB5LVGGXMNUN3D3452G3J62MKF" localSheetId="18" hidden="1">#REF!</definedName>
    <definedName name="BExB5LVGGXMNUN3D3452G3J62MKF" localSheetId="11" hidden="1">#REF!</definedName>
    <definedName name="BExB5LVGGXMNUN3D3452G3J62MKF" localSheetId="25" hidden="1">#REF!</definedName>
    <definedName name="BExB5LVGGXMNUN3D3452G3J62MKF" localSheetId="26" hidden="1">#REF!</definedName>
    <definedName name="BExB5LVGGXMNUN3D3452G3J62MKF" localSheetId="27" hidden="1">#REF!</definedName>
    <definedName name="BExB5LVGGXMNUN3D3452G3J62MKF" localSheetId="0" hidden="1">#REF!</definedName>
    <definedName name="BExB5LVGGXMNUN3D3452G3J62MKF" localSheetId="1" hidden="1">#REF!</definedName>
    <definedName name="BExB5LVGGXMNUN3D3452G3J62MKF" hidden="1">#REF!</definedName>
    <definedName name="BExB5QYVEZWFE5DQVHAM760EV05X" localSheetId="32" hidden="1">#REF!</definedName>
    <definedName name="BExB5QYVEZWFE5DQVHAM760EV05X" localSheetId="33" hidden="1">#REF!</definedName>
    <definedName name="BExB5QYVEZWFE5DQVHAM760EV05X" localSheetId="23" hidden="1">#REF!</definedName>
    <definedName name="BExB5QYVEZWFE5DQVHAM760EV05X" localSheetId="17" hidden="1">#REF!</definedName>
    <definedName name="BExB5QYVEZWFE5DQVHAM760EV05X" localSheetId="18" hidden="1">#REF!</definedName>
    <definedName name="BExB5QYVEZWFE5DQVHAM760EV05X" localSheetId="11" hidden="1">#REF!</definedName>
    <definedName name="BExB5QYVEZWFE5DQVHAM760EV05X" localSheetId="25" hidden="1">#REF!</definedName>
    <definedName name="BExB5QYVEZWFE5DQVHAM760EV05X" localSheetId="26" hidden="1">#REF!</definedName>
    <definedName name="BExB5QYVEZWFE5DQVHAM760EV05X" localSheetId="27" hidden="1">#REF!</definedName>
    <definedName name="BExB5QYVEZWFE5DQVHAM760EV05X" localSheetId="0" hidden="1">#REF!</definedName>
    <definedName name="BExB5QYVEZWFE5DQVHAM760EV05X" localSheetId="1" hidden="1">#REF!</definedName>
    <definedName name="BExB5QYVEZWFE5DQVHAM760EV05X" hidden="1">#REF!</definedName>
    <definedName name="BExB5U9IRH14EMOE0YGIE3WIVLFS" localSheetId="32" hidden="1">#REF!</definedName>
    <definedName name="BExB5U9IRH14EMOE0YGIE3WIVLFS" localSheetId="33" hidden="1">#REF!</definedName>
    <definedName name="BExB5U9IRH14EMOE0YGIE3WIVLFS" localSheetId="23" hidden="1">#REF!</definedName>
    <definedName name="BExB5U9IRH14EMOE0YGIE3WIVLFS" localSheetId="17" hidden="1">#REF!</definedName>
    <definedName name="BExB5U9IRH14EMOE0YGIE3WIVLFS" localSheetId="18" hidden="1">#REF!</definedName>
    <definedName name="BExB5U9IRH14EMOE0YGIE3WIVLFS" localSheetId="11" hidden="1">#REF!</definedName>
    <definedName name="BExB5U9IRH14EMOE0YGIE3WIVLFS" localSheetId="25" hidden="1">#REF!</definedName>
    <definedName name="BExB5U9IRH14EMOE0YGIE3WIVLFS" localSheetId="26" hidden="1">#REF!</definedName>
    <definedName name="BExB5U9IRH14EMOE0YGIE3WIVLFS" localSheetId="27" hidden="1">#REF!</definedName>
    <definedName name="BExB5U9IRH14EMOE0YGIE3WIVLFS" localSheetId="0" hidden="1">#REF!</definedName>
    <definedName name="BExB5U9IRH14EMOE0YGIE3WIVLFS" localSheetId="1" hidden="1">#REF!</definedName>
    <definedName name="BExB5U9IRH14EMOE0YGIE3WIVLFS" hidden="1">#REF!</definedName>
    <definedName name="BExB5V5WWQYPK4GCSYZQALJYGC94" localSheetId="32" hidden="1">#REF!</definedName>
    <definedName name="BExB5V5WWQYPK4GCSYZQALJYGC94" localSheetId="33" hidden="1">#REF!</definedName>
    <definedName name="BExB5V5WWQYPK4GCSYZQALJYGC94" localSheetId="23" hidden="1">#REF!</definedName>
    <definedName name="BExB5V5WWQYPK4GCSYZQALJYGC94" localSheetId="17" hidden="1">#REF!</definedName>
    <definedName name="BExB5V5WWQYPK4GCSYZQALJYGC94" localSheetId="18" hidden="1">#REF!</definedName>
    <definedName name="BExB5V5WWQYPK4GCSYZQALJYGC94" localSheetId="11" hidden="1">#REF!</definedName>
    <definedName name="BExB5V5WWQYPK4GCSYZQALJYGC94" localSheetId="25" hidden="1">#REF!</definedName>
    <definedName name="BExB5V5WWQYPK4GCSYZQALJYGC94" localSheetId="26" hidden="1">#REF!</definedName>
    <definedName name="BExB5V5WWQYPK4GCSYZQALJYGC94" localSheetId="27" hidden="1">#REF!</definedName>
    <definedName name="BExB5V5WWQYPK4GCSYZQALJYGC94" localSheetId="0" hidden="1">#REF!</definedName>
    <definedName name="BExB5V5WWQYPK4GCSYZQALJYGC94" localSheetId="1" hidden="1">#REF!</definedName>
    <definedName name="BExB5V5WWQYPK4GCSYZQALJYGC94" hidden="1">#REF!</definedName>
    <definedName name="BExB5VWYMOV6BAIH7XUBBVPU7MMD" localSheetId="32" hidden="1">#REF!</definedName>
    <definedName name="BExB5VWYMOV6BAIH7XUBBVPU7MMD" localSheetId="33" hidden="1">#REF!</definedName>
    <definedName name="BExB5VWYMOV6BAIH7XUBBVPU7MMD" localSheetId="23" hidden="1">#REF!</definedName>
    <definedName name="BExB5VWYMOV6BAIH7XUBBVPU7MMD" localSheetId="17" hidden="1">#REF!</definedName>
    <definedName name="BExB5VWYMOV6BAIH7XUBBVPU7MMD" localSheetId="18" hidden="1">#REF!</definedName>
    <definedName name="BExB5VWYMOV6BAIH7XUBBVPU7MMD" localSheetId="11" hidden="1">#REF!</definedName>
    <definedName name="BExB5VWYMOV6BAIH7XUBBVPU7MMD" localSheetId="25" hidden="1">#REF!</definedName>
    <definedName name="BExB5VWYMOV6BAIH7XUBBVPU7MMD" localSheetId="26" hidden="1">#REF!</definedName>
    <definedName name="BExB5VWYMOV6BAIH7XUBBVPU7MMD" localSheetId="27" hidden="1">#REF!</definedName>
    <definedName name="BExB5VWYMOV6BAIH7XUBBVPU7MMD" localSheetId="0" hidden="1">#REF!</definedName>
    <definedName name="BExB5VWYMOV6BAIH7XUBBVPU7MMD" localSheetId="1" hidden="1">#REF!</definedName>
    <definedName name="BExB5VWYMOV6BAIH7XUBBVPU7MMD" hidden="1">#REF!</definedName>
    <definedName name="BExB610DZWIJP1B72U9QM42COH2B" localSheetId="32" hidden="1">#REF!</definedName>
    <definedName name="BExB610DZWIJP1B72U9QM42COH2B" localSheetId="33" hidden="1">#REF!</definedName>
    <definedName name="BExB610DZWIJP1B72U9QM42COH2B" localSheetId="23" hidden="1">#REF!</definedName>
    <definedName name="BExB610DZWIJP1B72U9QM42COH2B" localSheetId="17" hidden="1">#REF!</definedName>
    <definedName name="BExB610DZWIJP1B72U9QM42COH2B" localSheetId="18" hidden="1">#REF!</definedName>
    <definedName name="BExB610DZWIJP1B72U9QM42COH2B" localSheetId="11" hidden="1">#REF!</definedName>
    <definedName name="BExB610DZWIJP1B72U9QM42COH2B" localSheetId="25" hidden="1">#REF!</definedName>
    <definedName name="BExB610DZWIJP1B72U9QM42COH2B" localSheetId="26" hidden="1">#REF!</definedName>
    <definedName name="BExB610DZWIJP1B72U9QM42COH2B" localSheetId="27" hidden="1">#REF!</definedName>
    <definedName name="BExB610DZWIJP1B72U9QM42COH2B" localSheetId="0" hidden="1">#REF!</definedName>
    <definedName name="BExB610DZWIJP1B72U9QM42COH2B" localSheetId="1" hidden="1">#REF!</definedName>
    <definedName name="BExB610DZWIJP1B72U9QM42COH2B" hidden="1">#REF!</definedName>
    <definedName name="BExB64AX81KEVMGZDXB25NB459SW" localSheetId="32" hidden="1">#REF!</definedName>
    <definedName name="BExB64AX81KEVMGZDXB25NB459SW" localSheetId="33" hidden="1">#REF!</definedName>
    <definedName name="BExB64AX81KEVMGZDXB25NB459SW" localSheetId="23" hidden="1">#REF!</definedName>
    <definedName name="BExB64AX81KEVMGZDXB25NB459SW" localSheetId="17" hidden="1">#REF!</definedName>
    <definedName name="BExB64AX81KEVMGZDXB25NB459SW" localSheetId="18" hidden="1">#REF!</definedName>
    <definedName name="BExB64AX81KEVMGZDXB25NB459SW" localSheetId="11" hidden="1">#REF!</definedName>
    <definedName name="BExB64AX81KEVMGZDXB25NB459SW" localSheetId="25" hidden="1">#REF!</definedName>
    <definedName name="BExB64AX81KEVMGZDXB25NB459SW" localSheetId="26" hidden="1">#REF!</definedName>
    <definedName name="BExB64AX81KEVMGZDXB25NB459SW" localSheetId="27" hidden="1">#REF!</definedName>
    <definedName name="BExB64AX81KEVMGZDXB25NB459SW" localSheetId="0" hidden="1">#REF!</definedName>
    <definedName name="BExB64AX81KEVMGZDXB25NB459SW" localSheetId="1" hidden="1">#REF!</definedName>
    <definedName name="BExB64AX81KEVMGZDXB25NB459SW" hidden="1">#REF!</definedName>
    <definedName name="BExB6C3FUAKK9ML5T767NMWGA9YB" localSheetId="32" hidden="1">#REF!</definedName>
    <definedName name="BExB6C3FUAKK9ML5T767NMWGA9YB" localSheetId="33" hidden="1">#REF!</definedName>
    <definedName name="BExB6C3FUAKK9ML5T767NMWGA9YB" localSheetId="23" hidden="1">#REF!</definedName>
    <definedName name="BExB6C3FUAKK9ML5T767NMWGA9YB" localSheetId="17" hidden="1">#REF!</definedName>
    <definedName name="BExB6C3FUAKK9ML5T767NMWGA9YB" localSheetId="18" hidden="1">#REF!</definedName>
    <definedName name="BExB6C3FUAKK9ML5T767NMWGA9YB" localSheetId="11" hidden="1">#REF!</definedName>
    <definedName name="BExB6C3FUAKK9ML5T767NMWGA9YB" localSheetId="25" hidden="1">#REF!</definedName>
    <definedName name="BExB6C3FUAKK9ML5T767NMWGA9YB" localSheetId="26" hidden="1">#REF!</definedName>
    <definedName name="BExB6C3FUAKK9ML5T767NMWGA9YB" localSheetId="27" hidden="1">#REF!</definedName>
    <definedName name="BExB6C3FUAKK9ML5T767NMWGA9YB" localSheetId="0" hidden="1">#REF!</definedName>
    <definedName name="BExB6C3FUAKK9ML5T767NMWGA9YB" localSheetId="1" hidden="1">#REF!</definedName>
    <definedName name="BExB6C3FUAKK9ML5T767NMWGA9YB" hidden="1">#REF!</definedName>
    <definedName name="BExB6C8X6JYRLKZKK17VE3QUNL3D" localSheetId="32" hidden="1">#REF!</definedName>
    <definedName name="BExB6C8X6JYRLKZKK17VE3QUNL3D" localSheetId="33" hidden="1">#REF!</definedName>
    <definedName name="BExB6C8X6JYRLKZKK17VE3QUNL3D" localSheetId="23" hidden="1">#REF!</definedName>
    <definedName name="BExB6C8X6JYRLKZKK17VE3QUNL3D" localSheetId="17" hidden="1">#REF!</definedName>
    <definedName name="BExB6C8X6JYRLKZKK17VE3QUNL3D" localSheetId="18" hidden="1">#REF!</definedName>
    <definedName name="BExB6C8X6JYRLKZKK17VE3QUNL3D" localSheetId="11" hidden="1">#REF!</definedName>
    <definedName name="BExB6C8X6JYRLKZKK17VE3QUNL3D" localSheetId="25" hidden="1">#REF!</definedName>
    <definedName name="BExB6C8X6JYRLKZKK17VE3QUNL3D" localSheetId="26" hidden="1">#REF!</definedName>
    <definedName name="BExB6C8X6JYRLKZKK17VE3QUNL3D" localSheetId="27" hidden="1">#REF!</definedName>
    <definedName name="BExB6C8X6JYRLKZKK17VE3QUNL3D" localSheetId="0" hidden="1">#REF!</definedName>
    <definedName name="BExB6C8X6JYRLKZKK17VE3QUNL3D" localSheetId="1" hidden="1">#REF!</definedName>
    <definedName name="BExB6C8X6JYRLKZKK17VE3QUNL3D" hidden="1">#REF!</definedName>
    <definedName name="BExB6HN3QRFPXM71MDUK21BKM7PF" localSheetId="32" hidden="1">#REF!</definedName>
    <definedName name="BExB6HN3QRFPXM71MDUK21BKM7PF" localSheetId="33" hidden="1">#REF!</definedName>
    <definedName name="BExB6HN3QRFPXM71MDUK21BKM7PF" localSheetId="23" hidden="1">#REF!</definedName>
    <definedName name="BExB6HN3QRFPXM71MDUK21BKM7PF" localSheetId="17" hidden="1">#REF!</definedName>
    <definedName name="BExB6HN3QRFPXM71MDUK21BKM7PF" localSheetId="18" hidden="1">#REF!</definedName>
    <definedName name="BExB6HN3QRFPXM71MDUK21BKM7PF" localSheetId="11" hidden="1">#REF!</definedName>
    <definedName name="BExB6HN3QRFPXM71MDUK21BKM7PF" localSheetId="25" hidden="1">#REF!</definedName>
    <definedName name="BExB6HN3QRFPXM71MDUK21BKM7PF" localSheetId="26" hidden="1">#REF!</definedName>
    <definedName name="BExB6HN3QRFPXM71MDUK21BKM7PF" localSheetId="27" hidden="1">#REF!</definedName>
    <definedName name="BExB6HN3QRFPXM71MDUK21BKM7PF" localSheetId="0" hidden="1">#REF!</definedName>
    <definedName name="BExB6HN3QRFPXM71MDUK21BKM7PF" localSheetId="1" hidden="1">#REF!</definedName>
    <definedName name="BExB6HN3QRFPXM71MDUK21BKM7PF" hidden="1">#REF!</definedName>
    <definedName name="BExB6I39SKL5BMHHDD9EED7FQD9Z" localSheetId="32" hidden="1">#REF!</definedName>
    <definedName name="BExB6I39SKL5BMHHDD9EED7FQD9Z" localSheetId="33" hidden="1">#REF!</definedName>
    <definedName name="BExB6I39SKL5BMHHDD9EED7FQD9Z" localSheetId="23" hidden="1">#REF!</definedName>
    <definedName name="BExB6I39SKL5BMHHDD9EED7FQD9Z" localSheetId="17" hidden="1">#REF!</definedName>
    <definedName name="BExB6I39SKL5BMHHDD9EED7FQD9Z" localSheetId="18" hidden="1">#REF!</definedName>
    <definedName name="BExB6I39SKL5BMHHDD9EED7FQD9Z" localSheetId="11" hidden="1">#REF!</definedName>
    <definedName name="BExB6I39SKL5BMHHDD9EED7FQD9Z" localSheetId="25" hidden="1">#REF!</definedName>
    <definedName name="BExB6I39SKL5BMHHDD9EED7FQD9Z" localSheetId="26" hidden="1">#REF!</definedName>
    <definedName name="BExB6I39SKL5BMHHDD9EED7FQD9Z" localSheetId="27" hidden="1">#REF!</definedName>
    <definedName name="BExB6I39SKL5BMHHDD9EED7FQD9Z" localSheetId="0" hidden="1">#REF!</definedName>
    <definedName name="BExB6I39SKL5BMHHDD9EED7FQD9Z" localSheetId="1" hidden="1">#REF!</definedName>
    <definedName name="BExB6I39SKL5BMHHDD9EED7FQD9Z" hidden="1">#REF!</definedName>
    <definedName name="BExB6IZMHCZ3LB7N73KD90YB1HBZ" localSheetId="32" hidden="1">#REF!</definedName>
    <definedName name="BExB6IZMHCZ3LB7N73KD90YB1HBZ" localSheetId="33" hidden="1">#REF!</definedName>
    <definedName name="BExB6IZMHCZ3LB7N73KD90YB1HBZ" localSheetId="23" hidden="1">#REF!</definedName>
    <definedName name="BExB6IZMHCZ3LB7N73KD90YB1HBZ" localSheetId="17" hidden="1">#REF!</definedName>
    <definedName name="BExB6IZMHCZ3LB7N73KD90YB1HBZ" localSheetId="18" hidden="1">#REF!</definedName>
    <definedName name="BExB6IZMHCZ3LB7N73KD90YB1HBZ" localSheetId="11" hidden="1">#REF!</definedName>
    <definedName name="BExB6IZMHCZ3LB7N73KD90YB1HBZ" localSheetId="25" hidden="1">#REF!</definedName>
    <definedName name="BExB6IZMHCZ3LB7N73KD90YB1HBZ" localSheetId="26" hidden="1">#REF!</definedName>
    <definedName name="BExB6IZMHCZ3LB7N73KD90YB1HBZ" localSheetId="27" hidden="1">#REF!</definedName>
    <definedName name="BExB6IZMHCZ3LB7N73KD90YB1HBZ" localSheetId="0" hidden="1">#REF!</definedName>
    <definedName name="BExB6IZMHCZ3LB7N73KD90YB1HBZ" localSheetId="1" hidden="1">#REF!</definedName>
    <definedName name="BExB6IZMHCZ3LB7N73KD90YB1HBZ" hidden="1">#REF!</definedName>
    <definedName name="BExB719SGNX4Y8NE6JEXC555K596" localSheetId="32" hidden="1">#REF!</definedName>
    <definedName name="BExB719SGNX4Y8NE6JEXC555K596" localSheetId="33" hidden="1">#REF!</definedName>
    <definedName name="BExB719SGNX4Y8NE6JEXC555K596" localSheetId="23" hidden="1">#REF!</definedName>
    <definedName name="BExB719SGNX4Y8NE6JEXC555K596" localSheetId="17" hidden="1">#REF!</definedName>
    <definedName name="BExB719SGNX4Y8NE6JEXC555K596" localSheetId="18" hidden="1">#REF!</definedName>
    <definedName name="BExB719SGNX4Y8NE6JEXC555K596" localSheetId="11" hidden="1">#REF!</definedName>
    <definedName name="BExB719SGNX4Y8NE6JEXC555K596" localSheetId="25" hidden="1">#REF!</definedName>
    <definedName name="BExB719SGNX4Y8NE6JEXC555K596" localSheetId="26" hidden="1">#REF!</definedName>
    <definedName name="BExB719SGNX4Y8NE6JEXC555K596" localSheetId="27" hidden="1">#REF!</definedName>
    <definedName name="BExB719SGNX4Y8NE6JEXC555K596" localSheetId="0" hidden="1">#REF!</definedName>
    <definedName name="BExB719SGNX4Y8NE6JEXC555K596" localSheetId="1" hidden="1">#REF!</definedName>
    <definedName name="BExB719SGNX4Y8NE6JEXC555K596" hidden="1">#REF!</definedName>
    <definedName name="BExB7265DCHKS7V2OWRBXCZTEIW9" localSheetId="32" hidden="1">#REF!</definedName>
    <definedName name="BExB7265DCHKS7V2OWRBXCZTEIW9" localSheetId="33" hidden="1">#REF!</definedName>
    <definedName name="BExB7265DCHKS7V2OWRBXCZTEIW9" localSheetId="23" hidden="1">#REF!</definedName>
    <definedName name="BExB7265DCHKS7V2OWRBXCZTEIW9" localSheetId="17" hidden="1">#REF!</definedName>
    <definedName name="BExB7265DCHKS7V2OWRBXCZTEIW9" localSheetId="18" hidden="1">#REF!</definedName>
    <definedName name="BExB7265DCHKS7V2OWRBXCZTEIW9" localSheetId="11" hidden="1">#REF!</definedName>
    <definedName name="BExB7265DCHKS7V2OWRBXCZTEIW9" localSheetId="25" hidden="1">#REF!</definedName>
    <definedName name="BExB7265DCHKS7V2OWRBXCZTEIW9" localSheetId="26" hidden="1">#REF!</definedName>
    <definedName name="BExB7265DCHKS7V2OWRBXCZTEIW9" localSheetId="27" hidden="1">#REF!</definedName>
    <definedName name="BExB7265DCHKS7V2OWRBXCZTEIW9" localSheetId="0" hidden="1">#REF!</definedName>
    <definedName name="BExB7265DCHKS7V2OWRBXCZTEIW9" localSheetId="1" hidden="1">#REF!</definedName>
    <definedName name="BExB7265DCHKS7V2OWRBXCZTEIW9" hidden="1">#REF!</definedName>
    <definedName name="BExB74PS5P9G0P09Y6DZSCX0FLTJ" localSheetId="32" hidden="1">#REF!</definedName>
    <definedName name="BExB74PS5P9G0P09Y6DZSCX0FLTJ" localSheetId="33" hidden="1">#REF!</definedName>
    <definedName name="BExB74PS5P9G0P09Y6DZSCX0FLTJ" localSheetId="23" hidden="1">#REF!</definedName>
    <definedName name="BExB74PS5P9G0P09Y6DZSCX0FLTJ" localSheetId="17" hidden="1">#REF!</definedName>
    <definedName name="BExB74PS5P9G0P09Y6DZSCX0FLTJ" localSheetId="18" hidden="1">#REF!</definedName>
    <definedName name="BExB74PS5P9G0P09Y6DZSCX0FLTJ" localSheetId="11" hidden="1">#REF!</definedName>
    <definedName name="BExB74PS5P9G0P09Y6DZSCX0FLTJ" localSheetId="25" hidden="1">#REF!</definedName>
    <definedName name="BExB74PS5P9G0P09Y6DZSCX0FLTJ" localSheetId="26" hidden="1">#REF!</definedName>
    <definedName name="BExB74PS5P9G0P09Y6DZSCX0FLTJ" localSheetId="27" hidden="1">#REF!</definedName>
    <definedName name="BExB74PS5P9G0P09Y6DZSCX0FLTJ" localSheetId="0" hidden="1">#REF!</definedName>
    <definedName name="BExB74PS5P9G0P09Y6DZSCX0FLTJ" localSheetId="1" hidden="1">#REF!</definedName>
    <definedName name="BExB74PS5P9G0P09Y6DZSCX0FLTJ" hidden="1">#REF!</definedName>
    <definedName name="BExB78RH79J0MIF7H8CAZ0CFE88Q" localSheetId="32" hidden="1">#REF!</definedName>
    <definedName name="BExB78RH79J0MIF7H8CAZ0CFE88Q" localSheetId="33" hidden="1">#REF!</definedName>
    <definedName name="BExB78RH79J0MIF7H8CAZ0CFE88Q" localSheetId="23" hidden="1">#REF!</definedName>
    <definedName name="BExB78RH79J0MIF7H8CAZ0CFE88Q" localSheetId="17" hidden="1">#REF!</definedName>
    <definedName name="BExB78RH79J0MIF7H8CAZ0CFE88Q" localSheetId="18" hidden="1">#REF!</definedName>
    <definedName name="BExB78RH79J0MIF7H8CAZ0CFE88Q" localSheetId="11" hidden="1">#REF!</definedName>
    <definedName name="BExB78RH79J0MIF7H8CAZ0CFE88Q" localSheetId="25" hidden="1">#REF!</definedName>
    <definedName name="BExB78RH79J0MIF7H8CAZ0CFE88Q" localSheetId="26" hidden="1">#REF!</definedName>
    <definedName name="BExB78RH79J0MIF7H8CAZ0CFE88Q" localSheetId="27" hidden="1">#REF!</definedName>
    <definedName name="BExB78RH79J0MIF7H8CAZ0CFE88Q" localSheetId="0" hidden="1">#REF!</definedName>
    <definedName name="BExB78RH79J0MIF7H8CAZ0CFE88Q" localSheetId="1" hidden="1">#REF!</definedName>
    <definedName name="BExB78RH79J0MIF7H8CAZ0CFE88Q" hidden="1">#REF!</definedName>
    <definedName name="BExB7ELT09HGDVO5BJC1ZY9D09GZ" localSheetId="32" hidden="1">#REF!</definedName>
    <definedName name="BExB7ELT09HGDVO5BJC1ZY9D09GZ" localSheetId="33" hidden="1">#REF!</definedName>
    <definedName name="BExB7ELT09HGDVO5BJC1ZY9D09GZ" localSheetId="23" hidden="1">#REF!</definedName>
    <definedName name="BExB7ELT09HGDVO5BJC1ZY9D09GZ" localSheetId="17" hidden="1">#REF!</definedName>
    <definedName name="BExB7ELT09HGDVO5BJC1ZY9D09GZ" localSheetId="18" hidden="1">#REF!</definedName>
    <definedName name="BExB7ELT09HGDVO5BJC1ZY9D09GZ" localSheetId="11" hidden="1">#REF!</definedName>
    <definedName name="BExB7ELT09HGDVO5BJC1ZY9D09GZ" localSheetId="25" hidden="1">#REF!</definedName>
    <definedName name="BExB7ELT09HGDVO5BJC1ZY9D09GZ" localSheetId="26" hidden="1">#REF!</definedName>
    <definedName name="BExB7ELT09HGDVO5BJC1ZY9D09GZ" localSheetId="27" hidden="1">#REF!</definedName>
    <definedName name="BExB7ELT09HGDVO5BJC1ZY9D09GZ" localSheetId="0" hidden="1">#REF!</definedName>
    <definedName name="BExB7ELT09HGDVO5BJC1ZY9D09GZ" localSheetId="1" hidden="1">#REF!</definedName>
    <definedName name="BExB7ELT09HGDVO5BJC1ZY9D09GZ" hidden="1">#REF!</definedName>
    <definedName name="BExB7F7EIHG0MYMQYUVG9HIZPHMZ" localSheetId="32" hidden="1">#REF!</definedName>
    <definedName name="BExB7F7EIHG0MYMQYUVG9HIZPHMZ" localSheetId="33" hidden="1">#REF!</definedName>
    <definedName name="BExB7F7EIHG0MYMQYUVG9HIZPHMZ" localSheetId="23" hidden="1">#REF!</definedName>
    <definedName name="BExB7F7EIHG0MYMQYUVG9HIZPHMZ" localSheetId="17" hidden="1">#REF!</definedName>
    <definedName name="BExB7F7EIHG0MYMQYUVG9HIZPHMZ" localSheetId="18" hidden="1">#REF!</definedName>
    <definedName name="BExB7F7EIHG0MYMQYUVG9HIZPHMZ" localSheetId="11" hidden="1">#REF!</definedName>
    <definedName name="BExB7F7EIHG0MYMQYUVG9HIZPHMZ" localSheetId="25" hidden="1">#REF!</definedName>
    <definedName name="BExB7F7EIHG0MYMQYUVG9HIZPHMZ" localSheetId="26" hidden="1">#REF!</definedName>
    <definedName name="BExB7F7EIHG0MYMQYUVG9HIZPHMZ" localSheetId="27" hidden="1">#REF!</definedName>
    <definedName name="BExB7F7EIHG0MYMQYUVG9HIZPHMZ" localSheetId="0" hidden="1">#REF!</definedName>
    <definedName name="BExB7F7EIHG0MYMQYUVG9HIZPHMZ" localSheetId="1" hidden="1">#REF!</definedName>
    <definedName name="BExB7F7EIHG0MYMQYUVG9HIZPHMZ" hidden="1">#REF!</definedName>
    <definedName name="BExB806PAXX70XUTA3ZI7OORD78R" localSheetId="32" hidden="1">#REF!</definedName>
    <definedName name="BExB806PAXX70XUTA3ZI7OORD78R" localSheetId="33" hidden="1">#REF!</definedName>
    <definedName name="BExB806PAXX70XUTA3ZI7OORD78R" localSheetId="23" hidden="1">#REF!</definedName>
    <definedName name="BExB806PAXX70XUTA3ZI7OORD78R" localSheetId="17" hidden="1">#REF!</definedName>
    <definedName name="BExB806PAXX70XUTA3ZI7OORD78R" localSheetId="18" hidden="1">#REF!</definedName>
    <definedName name="BExB806PAXX70XUTA3ZI7OORD78R" localSheetId="11" hidden="1">#REF!</definedName>
    <definedName name="BExB806PAXX70XUTA3ZI7OORD78R" localSheetId="25" hidden="1">#REF!</definedName>
    <definedName name="BExB806PAXX70XUTA3ZI7OORD78R" localSheetId="26" hidden="1">#REF!</definedName>
    <definedName name="BExB806PAXX70XUTA3ZI7OORD78R" localSheetId="27" hidden="1">#REF!</definedName>
    <definedName name="BExB806PAXX70XUTA3ZI7OORD78R" localSheetId="0" hidden="1">#REF!</definedName>
    <definedName name="BExB806PAXX70XUTA3ZI7OORD78R" localSheetId="1" hidden="1">#REF!</definedName>
    <definedName name="BExB806PAXX70XUTA3ZI7OORD78R" hidden="1">#REF!</definedName>
    <definedName name="BExB83199EQQS6I5HE7WADNCK8OE" localSheetId="32" hidden="1">#REF!</definedName>
    <definedName name="BExB83199EQQS6I5HE7WADNCK8OE" localSheetId="33" hidden="1">#REF!</definedName>
    <definedName name="BExB83199EQQS6I5HE7WADNCK8OE" localSheetId="23" hidden="1">#REF!</definedName>
    <definedName name="BExB83199EQQS6I5HE7WADNCK8OE" localSheetId="17" hidden="1">#REF!</definedName>
    <definedName name="BExB83199EQQS6I5HE7WADNCK8OE" localSheetId="18" hidden="1">#REF!</definedName>
    <definedName name="BExB83199EQQS6I5HE7WADNCK8OE" localSheetId="11" hidden="1">#REF!</definedName>
    <definedName name="BExB83199EQQS6I5HE7WADNCK8OE" localSheetId="25" hidden="1">#REF!</definedName>
    <definedName name="BExB83199EQQS6I5HE7WADNCK8OE" localSheetId="26" hidden="1">#REF!</definedName>
    <definedName name="BExB83199EQQS6I5HE7WADNCK8OE" localSheetId="27" hidden="1">#REF!</definedName>
    <definedName name="BExB83199EQQS6I5HE7WADNCK8OE" localSheetId="0" hidden="1">#REF!</definedName>
    <definedName name="BExB83199EQQS6I5HE7WADNCK8OE" localSheetId="1" hidden="1">#REF!</definedName>
    <definedName name="BExB83199EQQS6I5HE7WADNCK8OE" hidden="1">#REF!</definedName>
    <definedName name="BExB8HF4UBVZKQCSRFRUQL2EE6VL" localSheetId="32" hidden="1">#REF!</definedName>
    <definedName name="BExB8HF4UBVZKQCSRFRUQL2EE6VL" localSheetId="33" hidden="1">#REF!</definedName>
    <definedName name="BExB8HF4UBVZKQCSRFRUQL2EE6VL" localSheetId="23" hidden="1">#REF!</definedName>
    <definedName name="BExB8HF4UBVZKQCSRFRUQL2EE6VL" localSheetId="17" hidden="1">#REF!</definedName>
    <definedName name="BExB8HF4UBVZKQCSRFRUQL2EE6VL" localSheetId="18" hidden="1">#REF!</definedName>
    <definedName name="BExB8HF4UBVZKQCSRFRUQL2EE6VL" localSheetId="11" hidden="1">#REF!</definedName>
    <definedName name="BExB8HF4UBVZKQCSRFRUQL2EE6VL" localSheetId="25" hidden="1">#REF!</definedName>
    <definedName name="BExB8HF4UBVZKQCSRFRUQL2EE6VL" localSheetId="26" hidden="1">#REF!</definedName>
    <definedName name="BExB8HF4UBVZKQCSRFRUQL2EE6VL" localSheetId="27" hidden="1">#REF!</definedName>
    <definedName name="BExB8HF4UBVZKQCSRFRUQL2EE6VL" localSheetId="0" hidden="1">#REF!</definedName>
    <definedName name="BExB8HF4UBVZKQCSRFRUQL2EE6VL" localSheetId="1" hidden="1">#REF!</definedName>
    <definedName name="BExB8HF4UBVZKQCSRFRUQL2EE6VL" hidden="1">#REF!</definedName>
    <definedName name="BExB8HKHKZ1ORJZUYGG2M4VSCC39" localSheetId="32" hidden="1">#REF!</definedName>
    <definedName name="BExB8HKHKZ1ORJZUYGG2M4VSCC39" localSheetId="33" hidden="1">#REF!</definedName>
    <definedName name="BExB8HKHKZ1ORJZUYGG2M4VSCC39" localSheetId="23" hidden="1">#REF!</definedName>
    <definedName name="BExB8HKHKZ1ORJZUYGG2M4VSCC39" localSheetId="17" hidden="1">#REF!</definedName>
    <definedName name="BExB8HKHKZ1ORJZUYGG2M4VSCC39" localSheetId="18" hidden="1">#REF!</definedName>
    <definedName name="BExB8HKHKZ1ORJZUYGG2M4VSCC39" localSheetId="11" hidden="1">#REF!</definedName>
    <definedName name="BExB8HKHKZ1ORJZUYGG2M4VSCC39" localSheetId="25" hidden="1">#REF!</definedName>
    <definedName name="BExB8HKHKZ1ORJZUYGG2M4VSCC39" localSheetId="26" hidden="1">#REF!</definedName>
    <definedName name="BExB8HKHKZ1ORJZUYGG2M4VSCC39" localSheetId="27" hidden="1">#REF!</definedName>
    <definedName name="BExB8HKHKZ1ORJZUYGG2M4VSCC39" localSheetId="0" hidden="1">#REF!</definedName>
    <definedName name="BExB8HKHKZ1ORJZUYGG2M4VSCC39" localSheetId="1" hidden="1">#REF!</definedName>
    <definedName name="BExB8HKHKZ1ORJZUYGG2M4VSCC39" hidden="1">#REF!</definedName>
    <definedName name="BExB8HV9YUS1Q77M9SNFRKDLU5HS" localSheetId="32" hidden="1">#REF!</definedName>
    <definedName name="BExB8HV9YUS1Q77M9SNFRKDLU5HS" localSheetId="33" hidden="1">#REF!</definedName>
    <definedName name="BExB8HV9YUS1Q77M9SNFRKDLU5HS" localSheetId="23" hidden="1">#REF!</definedName>
    <definedName name="BExB8HV9YUS1Q77M9SNFRKDLU5HS" localSheetId="17" hidden="1">#REF!</definedName>
    <definedName name="BExB8HV9YUS1Q77M9SNFRKDLU5HS" localSheetId="18" hidden="1">#REF!</definedName>
    <definedName name="BExB8HV9YUS1Q77M9SNFRKDLU5HS" localSheetId="11" hidden="1">#REF!</definedName>
    <definedName name="BExB8HV9YUS1Q77M9SNFRKDLU5HS" localSheetId="25" hidden="1">#REF!</definedName>
    <definedName name="BExB8HV9YUS1Q77M9SNFRKDLU5HS" localSheetId="26" hidden="1">#REF!</definedName>
    <definedName name="BExB8HV9YUS1Q77M9SNFRKDLU5HS" localSheetId="27" hidden="1">#REF!</definedName>
    <definedName name="BExB8HV9YUS1Q77M9SNFRKDLU5HS" localSheetId="0" hidden="1">#REF!</definedName>
    <definedName name="BExB8HV9YUS1Q77M9SNFRKDLU5HS" localSheetId="1" hidden="1">#REF!</definedName>
    <definedName name="BExB8HV9YUS1Q77M9SNFRKDLU5HS" hidden="1">#REF!</definedName>
    <definedName name="BExB8QPH8DC5BESEVPSMBCWVN6PO" localSheetId="32" hidden="1">#REF!</definedName>
    <definedName name="BExB8QPH8DC5BESEVPSMBCWVN6PO" localSheetId="33" hidden="1">#REF!</definedName>
    <definedName name="BExB8QPH8DC5BESEVPSMBCWVN6PO" localSheetId="23" hidden="1">#REF!</definedName>
    <definedName name="BExB8QPH8DC5BESEVPSMBCWVN6PO" localSheetId="17" hidden="1">#REF!</definedName>
    <definedName name="BExB8QPH8DC5BESEVPSMBCWVN6PO" localSheetId="18" hidden="1">#REF!</definedName>
    <definedName name="BExB8QPH8DC5BESEVPSMBCWVN6PO" localSheetId="11" hidden="1">#REF!</definedName>
    <definedName name="BExB8QPH8DC5BESEVPSMBCWVN6PO" localSheetId="25" hidden="1">#REF!</definedName>
    <definedName name="BExB8QPH8DC5BESEVPSMBCWVN6PO" localSheetId="26" hidden="1">#REF!</definedName>
    <definedName name="BExB8QPH8DC5BESEVPSMBCWVN6PO" localSheetId="27" hidden="1">#REF!</definedName>
    <definedName name="BExB8QPH8DC5BESEVPSMBCWVN6PO" localSheetId="0" hidden="1">#REF!</definedName>
    <definedName name="BExB8QPH8DC5BESEVPSMBCWVN6PO" localSheetId="1" hidden="1">#REF!</definedName>
    <definedName name="BExB8QPH8DC5BESEVPSMBCWVN6PO" hidden="1">#REF!</definedName>
    <definedName name="BExB8U5N0D85YR8APKN3PPKG0FWP" localSheetId="32" hidden="1">#REF!</definedName>
    <definedName name="BExB8U5N0D85YR8APKN3PPKG0FWP" localSheetId="33" hidden="1">#REF!</definedName>
    <definedName name="BExB8U5N0D85YR8APKN3PPKG0FWP" localSheetId="23" hidden="1">#REF!</definedName>
    <definedName name="BExB8U5N0D85YR8APKN3PPKG0FWP" localSheetId="17" hidden="1">#REF!</definedName>
    <definedName name="BExB8U5N0D85YR8APKN3PPKG0FWP" localSheetId="18" hidden="1">#REF!</definedName>
    <definedName name="BExB8U5N0D85YR8APKN3PPKG0FWP" localSheetId="11" hidden="1">#REF!</definedName>
    <definedName name="BExB8U5N0D85YR8APKN3PPKG0FWP" localSheetId="25" hidden="1">#REF!</definedName>
    <definedName name="BExB8U5N0D85YR8APKN3PPKG0FWP" localSheetId="26" hidden="1">#REF!</definedName>
    <definedName name="BExB8U5N0D85YR8APKN3PPKG0FWP" localSheetId="27" hidden="1">#REF!</definedName>
    <definedName name="BExB8U5N0D85YR8APKN3PPKG0FWP" localSheetId="0" hidden="1">#REF!</definedName>
    <definedName name="BExB8U5N0D85YR8APKN3PPKG0FWP" localSheetId="1" hidden="1">#REF!</definedName>
    <definedName name="BExB8U5N0D85YR8APKN3PPKG0FWP" hidden="1">#REF!</definedName>
    <definedName name="BExB93G413CK5DKO7925ZHSOBGIN" localSheetId="32" hidden="1">#REF!</definedName>
    <definedName name="BExB93G413CK5DKO7925ZHSOBGIN" localSheetId="33" hidden="1">#REF!</definedName>
    <definedName name="BExB93G413CK5DKO7925ZHSOBGIN" localSheetId="23" hidden="1">#REF!</definedName>
    <definedName name="BExB93G413CK5DKO7925ZHSOBGIN" localSheetId="17" hidden="1">#REF!</definedName>
    <definedName name="BExB93G413CK5DKO7925ZHSOBGIN" localSheetId="18" hidden="1">#REF!</definedName>
    <definedName name="BExB93G413CK5DKO7925ZHSOBGIN" localSheetId="11" hidden="1">#REF!</definedName>
    <definedName name="BExB93G413CK5DKO7925ZHSOBGIN" localSheetId="25" hidden="1">#REF!</definedName>
    <definedName name="BExB93G413CK5DKO7925ZHSOBGIN" localSheetId="26" hidden="1">#REF!</definedName>
    <definedName name="BExB93G413CK5DKO7925ZHSOBGIN" localSheetId="27" hidden="1">#REF!</definedName>
    <definedName name="BExB93G413CK5DKO7925ZHSOBGIN" localSheetId="0" hidden="1">#REF!</definedName>
    <definedName name="BExB93G413CK5DKO7925ZHSOBGIN" localSheetId="1" hidden="1">#REF!</definedName>
    <definedName name="BExB93G413CK5DKO7925ZHSOBGIN" hidden="1">#REF!</definedName>
    <definedName name="BExB96LBXL1JW5A4PP93UJ9UDLKZ" localSheetId="32" hidden="1">#REF!</definedName>
    <definedName name="BExB96LBXL1JW5A4PP93UJ9UDLKZ" localSheetId="33" hidden="1">#REF!</definedName>
    <definedName name="BExB96LBXL1JW5A4PP93UJ9UDLKZ" localSheetId="23" hidden="1">#REF!</definedName>
    <definedName name="BExB96LBXL1JW5A4PP93UJ9UDLKZ" localSheetId="17" hidden="1">#REF!</definedName>
    <definedName name="BExB96LBXL1JW5A4PP93UJ9UDLKZ" localSheetId="18" hidden="1">#REF!</definedName>
    <definedName name="BExB96LBXL1JW5A4PP93UJ9UDLKZ" localSheetId="11" hidden="1">#REF!</definedName>
    <definedName name="BExB96LBXL1JW5A4PP93UJ9UDLKZ" localSheetId="25" hidden="1">#REF!</definedName>
    <definedName name="BExB96LBXL1JW5A4PP93UJ9UDLKZ" localSheetId="26" hidden="1">#REF!</definedName>
    <definedName name="BExB96LBXL1JW5A4PP93UJ9UDLKZ" localSheetId="27" hidden="1">#REF!</definedName>
    <definedName name="BExB96LBXL1JW5A4PP93UJ9UDLKZ" localSheetId="0" hidden="1">#REF!</definedName>
    <definedName name="BExB96LBXL1JW5A4PP93UJ9UDLKZ" localSheetId="1" hidden="1">#REF!</definedName>
    <definedName name="BExB96LBXL1JW5A4PP93UJ9UDLKZ" hidden="1">#REF!</definedName>
    <definedName name="BExB9DHI5I2TJ2LXYPM98EE81L27" localSheetId="32" hidden="1">#REF!</definedName>
    <definedName name="BExB9DHI5I2TJ2LXYPM98EE81L27" localSheetId="33" hidden="1">#REF!</definedName>
    <definedName name="BExB9DHI5I2TJ2LXYPM98EE81L27" localSheetId="23" hidden="1">#REF!</definedName>
    <definedName name="BExB9DHI5I2TJ2LXYPM98EE81L27" localSheetId="17" hidden="1">#REF!</definedName>
    <definedName name="BExB9DHI5I2TJ2LXYPM98EE81L27" localSheetId="18" hidden="1">#REF!</definedName>
    <definedName name="BExB9DHI5I2TJ2LXYPM98EE81L27" localSheetId="11" hidden="1">#REF!</definedName>
    <definedName name="BExB9DHI5I2TJ2LXYPM98EE81L27" localSheetId="25" hidden="1">#REF!</definedName>
    <definedName name="BExB9DHI5I2TJ2LXYPM98EE81L27" localSheetId="26" hidden="1">#REF!</definedName>
    <definedName name="BExB9DHI5I2TJ2LXYPM98EE81L27" localSheetId="27" hidden="1">#REF!</definedName>
    <definedName name="BExB9DHI5I2TJ2LXYPM98EE81L27" localSheetId="0" hidden="1">#REF!</definedName>
    <definedName name="BExB9DHI5I2TJ2LXYPM98EE81L27" localSheetId="1" hidden="1">#REF!</definedName>
    <definedName name="BExB9DHI5I2TJ2LXYPM98EE81L27" hidden="1">#REF!</definedName>
    <definedName name="BExB9G6LZG5OQUY0GZLHX066V3D4" localSheetId="32" hidden="1">#REF!</definedName>
    <definedName name="BExB9G6LZG5OQUY0GZLHX066V3D4" localSheetId="33" hidden="1">#REF!</definedName>
    <definedName name="BExB9G6LZG5OQUY0GZLHX066V3D4" localSheetId="23" hidden="1">#REF!</definedName>
    <definedName name="BExB9G6LZG5OQUY0GZLHX066V3D4" localSheetId="17" hidden="1">#REF!</definedName>
    <definedName name="BExB9G6LZG5OQUY0GZLHX066V3D4" localSheetId="18" hidden="1">#REF!</definedName>
    <definedName name="BExB9G6LZG5OQUY0GZLHX066V3D4" localSheetId="11" hidden="1">#REF!</definedName>
    <definedName name="BExB9G6LZG5OQUY0GZLHX066V3D4" localSheetId="25" hidden="1">#REF!</definedName>
    <definedName name="BExB9G6LZG5OQUY0GZLHX066V3D4" localSheetId="26" hidden="1">#REF!</definedName>
    <definedName name="BExB9G6LZG5OQUY0GZLHX066V3D4" localSheetId="27" hidden="1">#REF!</definedName>
    <definedName name="BExB9G6LZG5OQUY0GZLHX066V3D4" localSheetId="0" hidden="1">#REF!</definedName>
    <definedName name="BExB9G6LZG5OQUY0GZLHX066V3D4" localSheetId="1" hidden="1">#REF!</definedName>
    <definedName name="BExB9G6LZG5OQUY0GZLHX066V3D4" hidden="1">#REF!</definedName>
    <definedName name="BExB9IFG9FW3RQUDIMDFKIYDB4HE" localSheetId="32" hidden="1">#REF!</definedName>
    <definedName name="BExB9IFG9FW3RQUDIMDFKIYDB4HE" localSheetId="33" hidden="1">#REF!</definedName>
    <definedName name="BExB9IFG9FW3RQUDIMDFKIYDB4HE" localSheetId="23" hidden="1">#REF!</definedName>
    <definedName name="BExB9IFG9FW3RQUDIMDFKIYDB4HE" localSheetId="17" hidden="1">#REF!</definedName>
    <definedName name="BExB9IFG9FW3RQUDIMDFKIYDB4HE" localSheetId="18" hidden="1">#REF!</definedName>
    <definedName name="BExB9IFG9FW3RQUDIMDFKIYDB4HE" localSheetId="11" hidden="1">#REF!</definedName>
    <definedName name="BExB9IFG9FW3RQUDIMDFKIYDB4HE" localSheetId="25" hidden="1">#REF!</definedName>
    <definedName name="BExB9IFG9FW3RQUDIMDFKIYDB4HE" localSheetId="26" hidden="1">#REF!</definedName>
    <definedName name="BExB9IFG9FW3RQUDIMDFKIYDB4HE" localSheetId="27" hidden="1">#REF!</definedName>
    <definedName name="BExB9IFG9FW3RQUDIMDFKIYDB4HE" localSheetId="0" hidden="1">#REF!</definedName>
    <definedName name="BExB9IFG9FW3RQUDIMDFKIYDB4HE" localSheetId="1" hidden="1">#REF!</definedName>
    <definedName name="BExB9IFG9FW3RQUDIMDFKIYDB4HE" hidden="1">#REF!</definedName>
    <definedName name="BExB9NDIZ7LGMTL8351GRA6VK2K0" localSheetId="32" hidden="1">#REF!</definedName>
    <definedName name="BExB9NDIZ7LGMTL8351GRA6VK2K0" localSheetId="33" hidden="1">#REF!</definedName>
    <definedName name="BExB9NDIZ7LGMTL8351GRA6VK2K0" localSheetId="23" hidden="1">#REF!</definedName>
    <definedName name="BExB9NDIZ7LGMTL8351GRA6VK2K0" localSheetId="17" hidden="1">#REF!</definedName>
    <definedName name="BExB9NDIZ7LGMTL8351GRA6VK2K0" localSheetId="18" hidden="1">#REF!</definedName>
    <definedName name="BExB9NDIZ7LGMTL8351GRA6VK2K0" localSheetId="11" hidden="1">#REF!</definedName>
    <definedName name="BExB9NDIZ7LGMTL8351GRA6VK2K0" localSheetId="25" hidden="1">#REF!</definedName>
    <definedName name="BExB9NDIZ7LGMTL8351GRA6VK2K0" localSheetId="26" hidden="1">#REF!</definedName>
    <definedName name="BExB9NDIZ7LGMTL8351GRA6VK2K0" localSheetId="27" hidden="1">#REF!</definedName>
    <definedName name="BExB9NDIZ7LGMTL8351GRA6VK2K0" localSheetId="0" hidden="1">#REF!</definedName>
    <definedName name="BExB9NDIZ7LGMTL8351GRA6VK2K0" localSheetId="1" hidden="1">#REF!</definedName>
    <definedName name="BExB9NDIZ7LGMTL8351GRA6VK2K0" hidden="1">#REF!</definedName>
    <definedName name="BExB9Q2MZZHBGW8QQKVEYIMJBPIE" localSheetId="32" hidden="1">#REF!</definedName>
    <definedName name="BExB9Q2MZZHBGW8QQKVEYIMJBPIE" localSheetId="33" hidden="1">#REF!</definedName>
    <definedName name="BExB9Q2MZZHBGW8QQKVEYIMJBPIE" localSheetId="23" hidden="1">#REF!</definedName>
    <definedName name="BExB9Q2MZZHBGW8QQKVEYIMJBPIE" localSheetId="17" hidden="1">#REF!</definedName>
    <definedName name="BExB9Q2MZZHBGW8QQKVEYIMJBPIE" localSheetId="18" hidden="1">#REF!</definedName>
    <definedName name="BExB9Q2MZZHBGW8QQKVEYIMJBPIE" localSheetId="11" hidden="1">#REF!</definedName>
    <definedName name="BExB9Q2MZZHBGW8QQKVEYIMJBPIE" localSheetId="25" hidden="1">#REF!</definedName>
    <definedName name="BExB9Q2MZZHBGW8QQKVEYIMJBPIE" localSheetId="26" hidden="1">#REF!</definedName>
    <definedName name="BExB9Q2MZZHBGW8QQKVEYIMJBPIE" localSheetId="27" hidden="1">#REF!</definedName>
    <definedName name="BExB9Q2MZZHBGW8QQKVEYIMJBPIE" localSheetId="0" hidden="1">#REF!</definedName>
    <definedName name="BExB9Q2MZZHBGW8QQKVEYIMJBPIE" localSheetId="1" hidden="1">#REF!</definedName>
    <definedName name="BExB9Q2MZZHBGW8QQKVEYIMJBPIE" hidden="1">#REF!</definedName>
    <definedName name="BExBA1GON0EZRJ20UYPILAPLNQWM" localSheetId="32" hidden="1">#REF!</definedName>
    <definedName name="BExBA1GON0EZRJ20UYPILAPLNQWM" localSheetId="33" hidden="1">#REF!</definedName>
    <definedName name="BExBA1GON0EZRJ20UYPILAPLNQWM" localSheetId="23" hidden="1">#REF!</definedName>
    <definedName name="BExBA1GON0EZRJ20UYPILAPLNQWM" localSheetId="17" hidden="1">#REF!</definedName>
    <definedName name="BExBA1GON0EZRJ20UYPILAPLNQWM" localSheetId="18" hidden="1">#REF!</definedName>
    <definedName name="BExBA1GON0EZRJ20UYPILAPLNQWM" localSheetId="11" hidden="1">#REF!</definedName>
    <definedName name="BExBA1GON0EZRJ20UYPILAPLNQWM" localSheetId="25" hidden="1">#REF!</definedName>
    <definedName name="BExBA1GON0EZRJ20UYPILAPLNQWM" localSheetId="26" hidden="1">#REF!</definedName>
    <definedName name="BExBA1GON0EZRJ20UYPILAPLNQWM" localSheetId="27" hidden="1">#REF!</definedName>
    <definedName name="BExBA1GON0EZRJ20UYPILAPLNQWM" localSheetId="0" hidden="1">#REF!</definedName>
    <definedName name="BExBA1GON0EZRJ20UYPILAPLNQWM" localSheetId="1" hidden="1">#REF!</definedName>
    <definedName name="BExBA1GON0EZRJ20UYPILAPLNQWM" hidden="1">#REF!</definedName>
    <definedName name="BExBA525BALJ5HMTDMMSM5WWJ1YW" localSheetId="32" hidden="1">#REF!</definedName>
    <definedName name="BExBA525BALJ5HMTDMMSM5WWJ1YW" localSheetId="33" hidden="1">#REF!</definedName>
    <definedName name="BExBA525BALJ5HMTDMMSM5WWJ1YW" localSheetId="23" hidden="1">#REF!</definedName>
    <definedName name="BExBA525BALJ5HMTDMMSM5WWJ1YW" localSheetId="17" hidden="1">#REF!</definedName>
    <definedName name="BExBA525BALJ5HMTDMMSM5WWJ1YW" localSheetId="18" hidden="1">#REF!</definedName>
    <definedName name="BExBA525BALJ5HMTDMMSM5WWJ1YW" localSheetId="11" hidden="1">#REF!</definedName>
    <definedName name="BExBA525BALJ5HMTDMMSM5WWJ1YW" localSheetId="25" hidden="1">#REF!</definedName>
    <definedName name="BExBA525BALJ5HMTDMMSM5WWJ1YW" localSheetId="26" hidden="1">#REF!</definedName>
    <definedName name="BExBA525BALJ5HMTDMMSM5WWJ1YW" localSheetId="27" hidden="1">#REF!</definedName>
    <definedName name="BExBA525BALJ5HMTDMMSM5WWJ1YW" localSheetId="0" hidden="1">#REF!</definedName>
    <definedName name="BExBA525BALJ5HMTDMMSM5WWJ1YW" localSheetId="1" hidden="1">#REF!</definedName>
    <definedName name="BExBA525BALJ5HMTDMMSM5WWJ1YW" hidden="1">#REF!</definedName>
    <definedName name="BExBA69ASGYRZW1G1DYIS9QRRTBN" localSheetId="32" hidden="1">#REF!</definedName>
    <definedName name="BExBA69ASGYRZW1G1DYIS9QRRTBN" localSheetId="33" hidden="1">#REF!</definedName>
    <definedName name="BExBA69ASGYRZW1G1DYIS9QRRTBN" localSheetId="23" hidden="1">#REF!</definedName>
    <definedName name="BExBA69ASGYRZW1G1DYIS9QRRTBN" localSheetId="17" hidden="1">#REF!</definedName>
    <definedName name="BExBA69ASGYRZW1G1DYIS9QRRTBN" localSheetId="18" hidden="1">#REF!</definedName>
    <definedName name="BExBA69ASGYRZW1G1DYIS9QRRTBN" localSheetId="11" hidden="1">#REF!</definedName>
    <definedName name="BExBA69ASGYRZW1G1DYIS9QRRTBN" localSheetId="25" hidden="1">#REF!</definedName>
    <definedName name="BExBA69ASGYRZW1G1DYIS9QRRTBN" localSheetId="26" hidden="1">#REF!</definedName>
    <definedName name="BExBA69ASGYRZW1G1DYIS9QRRTBN" localSheetId="27" hidden="1">#REF!</definedName>
    <definedName name="BExBA69ASGYRZW1G1DYIS9QRRTBN" localSheetId="0" hidden="1">#REF!</definedName>
    <definedName name="BExBA69ASGYRZW1G1DYIS9QRRTBN" localSheetId="1" hidden="1">#REF!</definedName>
    <definedName name="BExBA69ASGYRZW1G1DYIS9QRRTBN" hidden="1">#REF!</definedName>
    <definedName name="BExBA6K42582A14WFFWQ3Q8QQWB6" localSheetId="32" hidden="1">#REF!</definedName>
    <definedName name="BExBA6K42582A14WFFWQ3Q8QQWB6" localSheetId="33" hidden="1">#REF!</definedName>
    <definedName name="BExBA6K42582A14WFFWQ3Q8QQWB6" localSheetId="23" hidden="1">#REF!</definedName>
    <definedName name="BExBA6K42582A14WFFWQ3Q8QQWB6" localSheetId="17" hidden="1">#REF!</definedName>
    <definedName name="BExBA6K42582A14WFFWQ3Q8QQWB6" localSheetId="18" hidden="1">#REF!</definedName>
    <definedName name="BExBA6K42582A14WFFWQ3Q8QQWB6" localSheetId="11" hidden="1">#REF!</definedName>
    <definedName name="BExBA6K42582A14WFFWQ3Q8QQWB6" localSheetId="25" hidden="1">#REF!</definedName>
    <definedName name="BExBA6K42582A14WFFWQ3Q8QQWB6" localSheetId="26" hidden="1">#REF!</definedName>
    <definedName name="BExBA6K42582A14WFFWQ3Q8QQWB6" localSheetId="27" hidden="1">#REF!</definedName>
    <definedName name="BExBA6K42582A14WFFWQ3Q8QQWB6" localSheetId="0" hidden="1">#REF!</definedName>
    <definedName name="BExBA6K42582A14WFFWQ3Q8QQWB6" localSheetId="1" hidden="1">#REF!</definedName>
    <definedName name="BExBA6K42582A14WFFWQ3Q8QQWB6" hidden="1">#REF!</definedName>
    <definedName name="BExBA8I5D4R8R2PYQ1K16TWGTOEP" localSheetId="32" hidden="1">#REF!</definedName>
    <definedName name="BExBA8I5D4R8R2PYQ1K16TWGTOEP" localSheetId="33" hidden="1">#REF!</definedName>
    <definedName name="BExBA8I5D4R8R2PYQ1K16TWGTOEP" localSheetId="23" hidden="1">#REF!</definedName>
    <definedName name="BExBA8I5D4R8R2PYQ1K16TWGTOEP" localSheetId="17" hidden="1">#REF!</definedName>
    <definedName name="BExBA8I5D4R8R2PYQ1K16TWGTOEP" localSheetId="18" hidden="1">#REF!</definedName>
    <definedName name="BExBA8I5D4R8R2PYQ1K16TWGTOEP" localSheetId="11" hidden="1">#REF!</definedName>
    <definedName name="BExBA8I5D4R8R2PYQ1K16TWGTOEP" localSheetId="25" hidden="1">#REF!</definedName>
    <definedName name="BExBA8I5D4R8R2PYQ1K16TWGTOEP" localSheetId="26" hidden="1">#REF!</definedName>
    <definedName name="BExBA8I5D4R8R2PYQ1K16TWGTOEP" localSheetId="27" hidden="1">#REF!</definedName>
    <definedName name="BExBA8I5D4R8R2PYQ1K16TWGTOEP" localSheetId="0" hidden="1">#REF!</definedName>
    <definedName name="BExBA8I5D4R8R2PYQ1K16TWGTOEP" localSheetId="1" hidden="1">#REF!</definedName>
    <definedName name="BExBA8I5D4R8R2PYQ1K16TWGTOEP" hidden="1">#REF!</definedName>
    <definedName name="BExBA93PE0DGUUTA7LLSIGBIXWE5" localSheetId="32" hidden="1">#REF!</definedName>
    <definedName name="BExBA93PE0DGUUTA7LLSIGBIXWE5" localSheetId="33" hidden="1">#REF!</definedName>
    <definedName name="BExBA93PE0DGUUTA7LLSIGBIXWE5" localSheetId="23" hidden="1">#REF!</definedName>
    <definedName name="BExBA93PE0DGUUTA7LLSIGBIXWE5" localSheetId="17" hidden="1">#REF!</definedName>
    <definedName name="BExBA93PE0DGUUTA7LLSIGBIXWE5" localSheetId="18" hidden="1">#REF!</definedName>
    <definedName name="BExBA93PE0DGUUTA7LLSIGBIXWE5" localSheetId="11" hidden="1">#REF!</definedName>
    <definedName name="BExBA93PE0DGUUTA7LLSIGBIXWE5" localSheetId="25" hidden="1">#REF!</definedName>
    <definedName name="BExBA93PE0DGUUTA7LLSIGBIXWE5" localSheetId="26" hidden="1">#REF!</definedName>
    <definedName name="BExBA93PE0DGUUTA7LLSIGBIXWE5" localSheetId="27" hidden="1">#REF!</definedName>
    <definedName name="BExBA93PE0DGUUTA7LLSIGBIXWE5" localSheetId="0" hidden="1">#REF!</definedName>
    <definedName name="BExBA93PE0DGUUTA7LLSIGBIXWE5" localSheetId="1" hidden="1">#REF!</definedName>
    <definedName name="BExBA93PE0DGUUTA7LLSIGBIXWE5" hidden="1">#REF!</definedName>
    <definedName name="BExBABCQMR685CQ1SC8CECO7GTGB" localSheetId="32" hidden="1">#REF!</definedName>
    <definedName name="BExBABCQMR685CQ1SC8CECO7GTGB" localSheetId="33" hidden="1">#REF!</definedName>
    <definedName name="BExBABCQMR685CQ1SC8CECO7GTGB" localSheetId="23" hidden="1">#REF!</definedName>
    <definedName name="BExBABCQMR685CQ1SC8CECO7GTGB" localSheetId="17" hidden="1">#REF!</definedName>
    <definedName name="BExBABCQMR685CQ1SC8CECO7GTGB" localSheetId="18" hidden="1">#REF!</definedName>
    <definedName name="BExBABCQMR685CQ1SC8CECO7GTGB" localSheetId="11" hidden="1">#REF!</definedName>
    <definedName name="BExBABCQMR685CQ1SC8CECO7GTGB" localSheetId="25" hidden="1">#REF!</definedName>
    <definedName name="BExBABCQMR685CQ1SC8CECO7GTGB" localSheetId="26" hidden="1">#REF!</definedName>
    <definedName name="BExBABCQMR685CQ1SC8CECO7GTGB" localSheetId="27" hidden="1">#REF!</definedName>
    <definedName name="BExBABCQMR685CQ1SC8CECO7GTGB" localSheetId="0" hidden="1">#REF!</definedName>
    <definedName name="BExBABCQMR685CQ1SC8CECO7GTGB" localSheetId="1" hidden="1">#REF!</definedName>
    <definedName name="BExBABCQMR685CQ1SC8CECO7GTGB" hidden="1">#REF!</definedName>
    <definedName name="BExBAI8X0FKDQJ6YZJQDTTG4ZCWY" localSheetId="32" hidden="1">#REF!</definedName>
    <definedName name="BExBAI8X0FKDQJ6YZJQDTTG4ZCWY" localSheetId="33" hidden="1">#REF!</definedName>
    <definedName name="BExBAI8X0FKDQJ6YZJQDTTG4ZCWY" localSheetId="23" hidden="1">#REF!</definedName>
    <definedName name="BExBAI8X0FKDQJ6YZJQDTTG4ZCWY" localSheetId="17" hidden="1">#REF!</definedName>
    <definedName name="BExBAI8X0FKDQJ6YZJQDTTG4ZCWY" localSheetId="18" hidden="1">#REF!</definedName>
    <definedName name="BExBAI8X0FKDQJ6YZJQDTTG4ZCWY" localSheetId="11" hidden="1">#REF!</definedName>
    <definedName name="BExBAI8X0FKDQJ6YZJQDTTG4ZCWY" localSheetId="25" hidden="1">#REF!</definedName>
    <definedName name="BExBAI8X0FKDQJ6YZJQDTTG4ZCWY" localSheetId="26" hidden="1">#REF!</definedName>
    <definedName name="BExBAI8X0FKDQJ6YZJQDTTG4ZCWY" localSheetId="27" hidden="1">#REF!</definedName>
    <definedName name="BExBAI8X0FKDQJ6YZJQDTTG4ZCWY" localSheetId="0" hidden="1">#REF!</definedName>
    <definedName name="BExBAI8X0FKDQJ6YZJQDTTG4ZCWY" localSheetId="1" hidden="1">#REF!</definedName>
    <definedName name="BExBAI8X0FKDQJ6YZJQDTTG4ZCWY" hidden="1">#REF!</definedName>
    <definedName name="BExBAKN7XIBAXCF9PCNVS038PCQO" localSheetId="32" hidden="1">#REF!</definedName>
    <definedName name="BExBAKN7XIBAXCF9PCNVS038PCQO" localSheetId="33" hidden="1">#REF!</definedName>
    <definedName name="BExBAKN7XIBAXCF9PCNVS038PCQO" localSheetId="23" hidden="1">#REF!</definedName>
    <definedName name="BExBAKN7XIBAXCF9PCNVS038PCQO" localSheetId="17" hidden="1">#REF!</definedName>
    <definedName name="BExBAKN7XIBAXCF9PCNVS038PCQO" localSheetId="18" hidden="1">#REF!</definedName>
    <definedName name="BExBAKN7XIBAXCF9PCNVS038PCQO" localSheetId="11" hidden="1">#REF!</definedName>
    <definedName name="BExBAKN7XIBAXCF9PCNVS038PCQO" localSheetId="25" hidden="1">#REF!</definedName>
    <definedName name="BExBAKN7XIBAXCF9PCNVS038PCQO" localSheetId="26" hidden="1">#REF!</definedName>
    <definedName name="BExBAKN7XIBAXCF9PCNVS038PCQO" localSheetId="27" hidden="1">#REF!</definedName>
    <definedName name="BExBAKN7XIBAXCF9PCNVS038PCQO" localSheetId="0" hidden="1">#REF!</definedName>
    <definedName name="BExBAKN7XIBAXCF9PCNVS038PCQO" localSheetId="1" hidden="1">#REF!</definedName>
    <definedName name="BExBAKN7XIBAXCF9PCNVS038PCQO" hidden="1">#REF!</definedName>
    <definedName name="BExBAKXZ7PBW3DDKKA5MWC1ZUC7O" localSheetId="32" hidden="1">#REF!</definedName>
    <definedName name="BExBAKXZ7PBW3DDKKA5MWC1ZUC7O" localSheetId="33" hidden="1">#REF!</definedName>
    <definedName name="BExBAKXZ7PBW3DDKKA5MWC1ZUC7O" localSheetId="23" hidden="1">#REF!</definedName>
    <definedName name="BExBAKXZ7PBW3DDKKA5MWC1ZUC7O" localSheetId="17" hidden="1">#REF!</definedName>
    <definedName name="BExBAKXZ7PBW3DDKKA5MWC1ZUC7O" localSheetId="18" hidden="1">#REF!</definedName>
    <definedName name="BExBAKXZ7PBW3DDKKA5MWC1ZUC7O" localSheetId="11" hidden="1">#REF!</definedName>
    <definedName name="BExBAKXZ7PBW3DDKKA5MWC1ZUC7O" localSheetId="25" hidden="1">#REF!</definedName>
    <definedName name="BExBAKXZ7PBW3DDKKA5MWC1ZUC7O" localSheetId="26" hidden="1">#REF!</definedName>
    <definedName name="BExBAKXZ7PBW3DDKKA5MWC1ZUC7O" localSheetId="27" hidden="1">#REF!</definedName>
    <definedName name="BExBAKXZ7PBW3DDKKA5MWC1ZUC7O" localSheetId="0" hidden="1">#REF!</definedName>
    <definedName name="BExBAKXZ7PBW3DDKKA5MWC1ZUC7O" localSheetId="1" hidden="1">#REF!</definedName>
    <definedName name="BExBAKXZ7PBW3DDKKA5MWC1ZUC7O" hidden="1">#REF!</definedName>
    <definedName name="BExBAO8NLXZXHO6KCIECSFCH3RR0" localSheetId="32" hidden="1">#REF!</definedName>
    <definedName name="BExBAO8NLXZXHO6KCIECSFCH3RR0" localSheetId="33" hidden="1">#REF!</definedName>
    <definedName name="BExBAO8NLXZXHO6KCIECSFCH3RR0" localSheetId="23" hidden="1">#REF!</definedName>
    <definedName name="BExBAO8NLXZXHO6KCIECSFCH3RR0" localSheetId="17" hidden="1">#REF!</definedName>
    <definedName name="BExBAO8NLXZXHO6KCIECSFCH3RR0" localSheetId="18" hidden="1">#REF!</definedName>
    <definedName name="BExBAO8NLXZXHO6KCIECSFCH3RR0" localSheetId="11" hidden="1">#REF!</definedName>
    <definedName name="BExBAO8NLXZXHO6KCIECSFCH3RR0" localSheetId="25" hidden="1">#REF!</definedName>
    <definedName name="BExBAO8NLXZXHO6KCIECSFCH3RR0" localSheetId="26" hidden="1">#REF!</definedName>
    <definedName name="BExBAO8NLXZXHO6KCIECSFCH3RR0" localSheetId="27" hidden="1">#REF!</definedName>
    <definedName name="BExBAO8NLXZXHO6KCIECSFCH3RR0" localSheetId="0" hidden="1">#REF!</definedName>
    <definedName name="BExBAO8NLXZXHO6KCIECSFCH3RR0" localSheetId="1" hidden="1">#REF!</definedName>
    <definedName name="BExBAO8NLXZXHO6KCIECSFCH3RR0" hidden="1">#REF!</definedName>
    <definedName name="BExBAOOT1KBSIEISN1ADL4RMY879" localSheetId="32" hidden="1">#REF!</definedName>
    <definedName name="BExBAOOT1KBSIEISN1ADL4RMY879" localSheetId="33" hidden="1">#REF!</definedName>
    <definedName name="BExBAOOT1KBSIEISN1ADL4RMY879" localSheetId="23" hidden="1">#REF!</definedName>
    <definedName name="BExBAOOT1KBSIEISN1ADL4RMY879" localSheetId="17" hidden="1">#REF!</definedName>
    <definedName name="BExBAOOT1KBSIEISN1ADL4RMY879" localSheetId="18" hidden="1">#REF!</definedName>
    <definedName name="BExBAOOT1KBSIEISN1ADL4RMY879" localSheetId="11" hidden="1">#REF!</definedName>
    <definedName name="BExBAOOT1KBSIEISN1ADL4RMY879" localSheetId="25" hidden="1">#REF!</definedName>
    <definedName name="BExBAOOT1KBSIEISN1ADL4RMY879" localSheetId="26" hidden="1">#REF!</definedName>
    <definedName name="BExBAOOT1KBSIEISN1ADL4RMY879" localSheetId="27" hidden="1">#REF!</definedName>
    <definedName name="BExBAOOT1KBSIEISN1ADL4RMY879" localSheetId="0" hidden="1">#REF!</definedName>
    <definedName name="BExBAOOT1KBSIEISN1ADL4RMY879" localSheetId="1" hidden="1">#REF!</definedName>
    <definedName name="BExBAOOT1KBSIEISN1ADL4RMY879" hidden="1">#REF!</definedName>
    <definedName name="BExBAVKX8Q09370X1GCZWJ4E91YJ" localSheetId="32" hidden="1">#REF!</definedName>
    <definedName name="BExBAVKX8Q09370X1GCZWJ4E91YJ" localSheetId="33" hidden="1">#REF!</definedName>
    <definedName name="BExBAVKX8Q09370X1GCZWJ4E91YJ" localSheetId="23" hidden="1">#REF!</definedName>
    <definedName name="BExBAVKX8Q09370X1GCZWJ4E91YJ" localSheetId="17" hidden="1">#REF!</definedName>
    <definedName name="BExBAVKX8Q09370X1GCZWJ4E91YJ" localSheetId="18" hidden="1">#REF!</definedName>
    <definedName name="BExBAVKX8Q09370X1GCZWJ4E91YJ" localSheetId="11" hidden="1">#REF!</definedName>
    <definedName name="BExBAVKX8Q09370X1GCZWJ4E91YJ" localSheetId="25" hidden="1">#REF!</definedName>
    <definedName name="BExBAVKX8Q09370X1GCZWJ4E91YJ" localSheetId="26" hidden="1">#REF!</definedName>
    <definedName name="BExBAVKX8Q09370X1GCZWJ4E91YJ" localSheetId="27" hidden="1">#REF!</definedName>
    <definedName name="BExBAVKX8Q09370X1GCZWJ4E91YJ" localSheetId="0" hidden="1">#REF!</definedName>
    <definedName name="BExBAVKX8Q09370X1GCZWJ4E91YJ" localSheetId="1" hidden="1">#REF!</definedName>
    <definedName name="BExBAVKX8Q09370X1GCZWJ4E91YJ" hidden="1">#REF!</definedName>
    <definedName name="BExBAX2X2ENJYO4QTR5VAIQ86L7B" localSheetId="32" hidden="1">#REF!</definedName>
    <definedName name="BExBAX2X2ENJYO4QTR5VAIQ86L7B" localSheetId="33" hidden="1">#REF!</definedName>
    <definedName name="BExBAX2X2ENJYO4QTR5VAIQ86L7B" localSheetId="23" hidden="1">#REF!</definedName>
    <definedName name="BExBAX2X2ENJYO4QTR5VAIQ86L7B" localSheetId="17" hidden="1">#REF!</definedName>
    <definedName name="BExBAX2X2ENJYO4QTR5VAIQ86L7B" localSheetId="18" hidden="1">#REF!</definedName>
    <definedName name="BExBAX2X2ENJYO4QTR5VAIQ86L7B" localSheetId="11" hidden="1">#REF!</definedName>
    <definedName name="BExBAX2X2ENJYO4QTR5VAIQ86L7B" localSheetId="25" hidden="1">#REF!</definedName>
    <definedName name="BExBAX2X2ENJYO4QTR5VAIQ86L7B" localSheetId="26" hidden="1">#REF!</definedName>
    <definedName name="BExBAX2X2ENJYO4QTR5VAIQ86L7B" localSheetId="27" hidden="1">#REF!</definedName>
    <definedName name="BExBAX2X2ENJYO4QTR5VAIQ86L7B" localSheetId="0" hidden="1">#REF!</definedName>
    <definedName name="BExBAX2X2ENJYO4QTR5VAIQ86L7B" localSheetId="1" hidden="1">#REF!</definedName>
    <definedName name="BExBAX2X2ENJYO4QTR5VAIQ86L7B" hidden="1">#REF!</definedName>
    <definedName name="BExBAZ13D3F1DVJQ6YJ8JGUYEYJE" localSheetId="32" hidden="1">#REF!</definedName>
    <definedName name="BExBAZ13D3F1DVJQ6YJ8JGUYEYJE" localSheetId="33" hidden="1">#REF!</definedName>
    <definedName name="BExBAZ13D3F1DVJQ6YJ8JGUYEYJE" localSheetId="23" hidden="1">#REF!</definedName>
    <definedName name="BExBAZ13D3F1DVJQ6YJ8JGUYEYJE" localSheetId="17" hidden="1">#REF!</definedName>
    <definedName name="BExBAZ13D3F1DVJQ6YJ8JGUYEYJE" localSheetId="18" hidden="1">#REF!</definedName>
    <definedName name="BExBAZ13D3F1DVJQ6YJ8JGUYEYJE" localSheetId="11" hidden="1">#REF!</definedName>
    <definedName name="BExBAZ13D3F1DVJQ6YJ8JGUYEYJE" localSheetId="25" hidden="1">#REF!</definedName>
    <definedName name="BExBAZ13D3F1DVJQ6YJ8JGUYEYJE" localSheetId="26" hidden="1">#REF!</definedName>
    <definedName name="BExBAZ13D3F1DVJQ6YJ8JGUYEYJE" localSheetId="27" hidden="1">#REF!</definedName>
    <definedName name="BExBAZ13D3F1DVJQ6YJ8JGUYEYJE" localSheetId="0" hidden="1">#REF!</definedName>
    <definedName name="BExBAZ13D3F1DVJQ6YJ8JGUYEYJE" localSheetId="1" hidden="1">#REF!</definedName>
    <definedName name="BExBAZ13D3F1DVJQ6YJ8JGUYEYJE" hidden="1">#REF!</definedName>
    <definedName name="BExBBMPCB1QOZY8WWEX4J21JDE6U" localSheetId="32" hidden="1">#REF!</definedName>
    <definedName name="BExBBMPCB1QOZY8WWEX4J21JDE6U" localSheetId="33" hidden="1">#REF!</definedName>
    <definedName name="BExBBMPCB1QOZY8WWEX4J21JDE6U" localSheetId="23" hidden="1">#REF!</definedName>
    <definedName name="BExBBMPCB1QOZY8WWEX4J21JDE6U" localSheetId="17" hidden="1">#REF!</definedName>
    <definedName name="BExBBMPCB1QOZY8WWEX4J21JDE6U" localSheetId="18" hidden="1">#REF!</definedName>
    <definedName name="BExBBMPCB1QOZY8WWEX4J21JDE6U" localSheetId="11" hidden="1">#REF!</definedName>
    <definedName name="BExBBMPCB1QOZY8WWEX4J21JDE6U" localSheetId="25" hidden="1">#REF!</definedName>
    <definedName name="BExBBMPCB1QOZY8WWEX4J21JDE6U" localSheetId="26" hidden="1">#REF!</definedName>
    <definedName name="BExBBMPCB1QOZY8WWEX4J21JDE6U" localSheetId="27" hidden="1">#REF!</definedName>
    <definedName name="BExBBMPCB1QOZY8WWEX4J21JDE6U" localSheetId="0" hidden="1">#REF!</definedName>
    <definedName name="BExBBMPCB1QOZY8WWEX4J21JDE6U" localSheetId="1" hidden="1">#REF!</definedName>
    <definedName name="BExBBMPCB1QOZY8WWEX4J21JDE6U" hidden="1">#REF!</definedName>
    <definedName name="BExBBU1QQWUE0YFG7O1TN0RFLSSG" localSheetId="32" hidden="1">#REF!</definedName>
    <definedName name="BExBBU1QQWUE0YFG7O1TN0RFLSSG" localSheetId="33" hidden="1">#REF!</definedName>
    <definedName name="BExBBU1QQWUE0YFG7O1TN0RFLSSG" localSheetId="23" hidden="1">#REF!</definedName>
    <definedName name="BExBBU1QQWUE0YFG7O1TN0RFLSSG" localSheetId="17" hidden="1">#REF!</definedName>
    <definedName name="BExBBU1QQWUE0YFG7O1TN0RFLSSG" localSheetId="18" hidden="1">#REF!</definedName>
    <definedName name="BExBBU1QQWUE0YFG7O1TN0RFLSSG" localSheetId="11" hidden="1">#REF!</definedName>
    <definedName name="BExBBU1QQWUE0YFG7O1TN0RFLSSG" localSheetId="25" hidden="1">#REF!</definedName>
    <definedName name="BExBBU1QQWUE0YFG7O1TN0RFLSSG" localSheetId="26" hidden="1">#REF!</definedName>
    <definedName name="BExBBU1QQWUE0YFG7O1TN0RFLSSG" localSheetId="27" hidden="1">#REF!</definedName>
    <definedName name="BExBBU1QQWUE0YFG7O1TN0RFLSSG" localSheetId="0" hidden="1">#REF!</definedName>
    <definedName name="BExBBU1QQWUE0YFG7O1TN0RFLSSG" localSheetId="1" hidden="1">#REF!</definedName>
    <definedName name="BExBBU1QQWUE0YFG7O1TN0RFLSSG" hidden="1">#REF!</definedName>
    <definedName name="BExBBUCJQRR74Q7GPWDEZXYK2KJL" localSheetId="32" hidden="1">#REF!</definedName>
    <definedName name="BExBBUCJQRR74Q7GPWDEZXYK2KJL" localSheetId="33" hidden="1">#REF!</definedName>
    <definedName name="BExBBUCJQRR74Q7GPWDEZXYK2KJL" localSheetId="23" hidden="1">#REF!</definedName>
    <definedName name="BExBBUCJQRR74Q7GPWDEZXYK2KJL" localSheetId="17" hidden="1">#REF!</definedName>
    <definedName name="BExBBUCJQRR74Q7GPWDEZXYK2KJL" localSheetId="18" hidden="1">#REF!</definedName>
    <definedName name="BExBBUCJQRR74Q7GPWDEZXYK2KJL" localSheetId="11" hidden="1">#REF!</definedName>
    <definedName name="BExBBUCJQRR74Q7GPWDEZXYK2KJL" localSheetId="25" hidden="1">#REF!</definedName>
    <definedName name="BExBBUCJQRR74Q7GPWDEZXYK2KJL" localSheetId="26" hidden="1">#REF!</definedName>
    <definedName name="BExBBUCJQRR74Q7GPWDEZXYK2KJL" localSheetId="27" hidden="1">#REF!</definedName>
    <definedName name="BExBBUCJQRR74Q7GPWDEZXYK2KJL" localSheetId="0" hidden="1">#REF!</definedName>
    <definedName name="BExBBUCJQRR74Q7GPWDEZXYK2KJL" localSheetId="1" hidden="1">#REF!</definedName>
    <definedName name="BExBBUCJQRR74Q7GPWDEZXYK2KJL" hidden="1">#REF!</definedName>
    <definedName name="BExBBV8XVMD9CKZY711T0BN7H3PM" localSheetId="32" hidden="1">#REF!</definedName>
    <definedName name="BExBBV8XVMD9CKZY711T0BN7H3PM" localSheetId="33" hidden="1">#REF!</definedName>
    <definedName name="BExBBV8XVMD9CKZY711T0BN7H3PM" localSheetId="23" hidden="1">#REF!</definedName>
    <definedName name="BExBBV8XVMD9CKZY711T0BN7H3PM" localSheetId="17" hidden="1">#REF!</definedName>
    <definedName name="BExBBV8XVMD9CKZY711T0BN7H3PM" localSheetId="18" hidden="1">#REF!</definedName>
    <definedName name="BExBBV8XVMD9CKZY711T0BN7H3PM" localSheetId="11" hidden="1">#REF!</definedName>
    <definedName name="BExBBV8XVMD9CKZY711T0BN7H3PM" localSheetId="25" hidden="1">#REF!</definedName>
    <definedName name="BExBBV8XVMD9CKZY711T0BN7H3PM" localSheetId="26" hidden="1">#REF!</definedName>
    <definedName name="BExBBV8XVMD9CKZY711T0BN7H3PM" localSheetId="27" hidden="1">#REF!</definedName>
    <definedName name="BExBBV8XVMD9CKZY711T0BN7H3PM" localSheetId="0" hidden="1">#REF!</definedName>
    <definedName name="BExBBV8XVMD9CKZY711T0BN7H3PM" localSheetId="1" hidden="1">#REF!</definedName>
    <definedName name="BExBBV8XVMD9CKZY711T0BN7H3PM" hidden="1">#REF!</definedName>
    <definedName name="BExBC78HXWXHO3XAB6E8NVTBGLJS" localSheetId="32" hidden="1">#REF!</definedName>
    <definedName name="BExBC78HXWXHO3XAB6E8NVTBGLJS" localSheetId="33" hidden="1">#REF!</definedName>
    <definedName name="BExBC78HXWXHO3XAB6E8NVTBGLJS" localSheetId="23" hidden="1">#REF!</definedName>
    <definedName name="BExBC78HXWXHO3XAB6E8NVTBGLJS" localSheetId="17" hidden="1">#REF!</definedName>
    <definedName name="BExBC78HXWXHO3XAB6E8NVTBGLJS" localSheetId="18" hidden="1">#REF!</definedName>
    <definedName name="BExBC78HXWXHO3XAB6E8NVTBGLJS" localSheetId="11" hidden="1">#REF!</definedName>
    <definedName name="BExBC78HXWXHO3XAB6E8NVTBGLJS" localSheetId="25" hidden="1">#REF!</definedName>
    <definedName name="BExBC78HXWXHO3XAB6E8NVTBGLJS" localSheetId="26" hidden="1">#REF!</definedName>
    <definedName name="BExBC78HXWXHO3XAB6E8NVTBGLJS" localSheetId="27" hidden="1">#REF!</definedName>
    <definedName name="BExBC78HXWXHO3XAB6E8NVTBGLJS" localSheetId="0" hidden="1">#REF!</definedName>
    <definedName name="BExBC78HXWXHO3XAB6E8NVTBGLJS" localSheetId="1" hidden="1">#REF!</definedName>
    <definedName name="BExBC78HXWXHO3XAB6E8NVTBGLJS" hidden="1">#REF!</definedName>
    <definedName name="BExBCFH3SMGZ2IPHFB6BCM9O3W0H" localSheetId="32" hidden="1">#REF!</definedName>
    <definedName name="BExBCFH3SMGZ2IPHFB6BCM9O3W0H" localSheetId="33" hidden="1">#REF!</definedName>
    <definedName name="BExBCFH3SMGZ2IPHFB6BCM9O3W0H" localSheetId="23" hidden="1">#REF!</definedName>
    <definedName name="BExBCFH3SMGZ2IPHFB6BCM9O3W0H" localSheetId="17" hidden="1">#REF!</definedName>
    <definedName name="BExBCFH3SMGZ2IPHFB6BCM9O3W0H" localSheetId="18" hidden="1">#REF!</definedName>
    <definedName name="BExBCFH3SMGZ2IPHFB6BCM9O3W0H" localSheetId="11" hidden="1">#REF!</definedName>
    <definedName name="BExBCFH3SMGZ2IPHFB6BCM9O3W0H" localSheetId="25" hidden="1">#REF!</definedName>
    <definedName name="BExBCFH3SMGZ2IPHFB6BCM9O3W0H" localSheetId="26" hidden="1">#REF!</definedName>
    <definedName name="BExBCFH3SMGZ2IPHFB6BCM9O3W0H" localSheetId="27" hidden="1">#REF!</definedName>
    <definedName name="BExBCFH3SMGZ2IPHFB6BCM9O3W0H" localSheetId="0" hidden="1">#REF!</definedName>
    <definedName name="BExBCFH3SMGZ2IPHFB6BCM9O3W0H" localSheetId="1" hidden="1">#REF!</definedName>
    <definedName name="BExBCFH3SMGZ2IPHFB6BCM9O3W0H" hidden="1">#REF!</definedName>
    <definedName name="BExBCK9SCAABKOT9IP6TEPRR7YDT" localSheetId="32" hidden="1">#REF!</definedName>
    <definedName name="BExBCK9SCAABKOT9IP6TEPRR7YDT" localSheetId="33" hidden="1">#REF!</definedName>
    <definedName name="BExBCK9SCAABKOT9IP6TEPRR7YDT" localSheetId="23" hidden="1">#REF!</definedName>
    <definedName name="BExBCK9SCAABKOT9IP6TEPRR7YDT" localSheetId="17" hidden="1">#REF!</definedName>
    <definedName name="BExBCK9SCAABKOT9IP6TEPRR7YDT" localSheetId="18" hidden="1">#REF!</definedName>
    <definedName name="BExBCK9SCAABKOT9IP6TEPRR7YDT" localSheetId="11" hidden="1">#REF!</definedName>
    <definedName name="BExBCK9SCAABKOT9IP6TEPRR7YDT" localSheetId="25" hidden="1">#REF!</definedName>
    <definedName name="BExBCK9SCAABKOT9IP6TEPRR7YDT" localSheetId="26" hidden="1">#REF!</definedName>
    <definedName name="BExBCK9SCAABKOT9IP6TEPRR7YDT" localSheetId="27" hidden="1">#REF!</definedName>
    <definedName name="BExBCK9SCAABKOT9IP6TEPRR7YDT" localSheetId="0" hidden="1">#REF!</definedName>
    <definedName name="BExBCK9SCAABKOT9IP6TEPRR7YDT" localSheetId="1" hidden="1">#REF!</definedName>
    <definedName name="BExBCK9SCAABKOT9IP6TEPRR7YDT" hidden="1">#REF!</definedName>
    <definedName name="BExBCKKJFFT2RP50WNPKBT7X8PJ3" localSheetId="32" hidden="1">#REF!</definedName>
    <definedName name="BExBCKKJFFT2RP50WNPKBT7X8PJ3" localSheetId="33" hidden="1">#REF!</definedName>
    <definedName name="BExBCKKJFFT2RP50WNPKBT7X8PJ3" localSheetId="23" hidden="1">#REF!</definedName>
    <definedName name="BExBCKKJFFT2RP50WNPKBT7X8PJ3" localSheetId="17" hidden="1">#REF!</definedName>
    <definedName name="BExBCKKJFFT2RP50WNPKBT7X8PJ3" localSheetId="18" hidden="1">#REF!</definedName>
    <definedName name="BExBCKKJFFT2RP50WNPKBT7X8PJ3" localSheetId="11" hidden="1">#REF!</definedName>
    <definedName name="BExBCKKJFFT2RP50WNPKBT7X8PJ3" localSheetId="25" hidden="1">#REF!</definedName>
    <definedName name="BExBCKKJFFT2RP50WNPKBT7X8PJ3" localSheetId="26" hidden="1">#REF!</definedName>
    <definedName name="BExBCKKJFFT2RP50WNPKBT7X8PJ3" localSheetId="27" hidden="1">#REF!</definedName>
    <definedName name="BExBCKKJFFT2RP50WNPKBT7X8PJ3" localSheetId="0" hidden="1">#REF!</definedName>
    <definedName name="BExBCKKJFFT2RP50WNPKBT7X8PJ3" localSheetId="1" hidden="1">#REF!</definedName>
    <definedName name="BExBCKKJFFT2RP50WNPKBT7X8PJ3" hidden="1">#REF!</definedName>
    <definedName name="BExBCKKJTIRKC1RZJRTK65HHLX4W" localSheetId="32" hidden="1">#REF!</definedName>
    <definedName name="BExBCKKJTIRKC1RZJRTK65HHLX4W" localSheetId="33" hidden="1">#REF!</definedName>
    <definedName name="BExBCKKJTIRKC1RZJRTK65HHLX4W" localSheetId="23" hidden="1">#REF!</definedName>
    <definedName name="BExBCKKJTIRKC1RZJRTK65HHLX4W" localSheetId="17" hidden="1">#REF!</definedName>
    <definedName name="BExBCKKJTIRKC1RZJRTK65HHLX4W" localSheetId="18" hidden="1">#REF!</definedName>
    <definedName name="BExBCKKJTIRKC1RZJRTK65HHLX4W" localSheetId="11" hidden="1">#REF!</definedName>
    <definedName name="BExBCKKJTIRKC1RZJRTK65HHLX4W" localSheetId="25" hidden="1">#REF!</definedName>
    <definedName name="BExBCKKJTIRKC1RZJRTK65HHLX4W" localSheetId="26" hidden="1">#REF!</definedName>
    <definedName name="BExBCKKJTIRKC1RZJRTK65HHLX4W" localSheetId="27" hidden="1">#REF!</definedName>
    <definedName name="BExBCKKJTIRKC1RZJRTK65HHLX4W" localSheetId="0" hidden="1">#REF!</definedName>
    <definedName name="BExBCKKJTIRKC1RZJRTK65HHLX4W" localSheetId="1" hidden="1">#REF!</definedName>
    <definedName name="BExBCKKJTIRKC1RZJRTK65HHLX4W" hidden="1">#REF!</definedName>
    <definedName name="BExBCLMEPAN3XXX174TU8SS0627Q" localSheetId="32" hidden="1">#REF!</definedName>
    <definedName name="BExBCLMEPAN3XXX174TU8SS0627Q" localSheetId="33" hidden="1">#REF!</definedName>
    <definedName name="BExBCLMEPAN3XXX174TU8SS0627Q" localSheetId="23" hidden="1">#REF!</definedName>
    <definedName name="BExBCLMEPAN3XXX174TU8SS0627Q" localSheetId="17" hidden="1">#REF!</definedName>
    <definedName name="BExBCLMEPAN3XXX174TU8SS0627Q" localSheetId="18" hidden="1">#REF!</definedName>
    <definedName name="BExBCLMEPAN3XXX174TU8SS0627Q" localSheetId="11" hidden="1">#REF!</definedName>
    <definedName name="BExBCLMEPAN3XXX174TU8SS0627Q" localSheetId="25" hidden="1">#REF!</definedName>
    <definedName name="BExBCLMEPAN3XXX174TU8SS0627Q" localSheetId="26" hidden="1">#REF!</definedName>
    <definedName name="BExBCLMEPAN3XXX174TU8SS0627Q" localSheetId="27" hidden="1">#REF!</definedName>
    <definedName name="BExBCLMEPAN3XXX174TU8SS0627Q" localSheetId="0" hidden="1">#REF!</definedName>
    <definedName name="BExBCLMEPAN3XXX174TU8SS0627Q" localSheetId="1" hidden="1">#REF!</definedName>
    <definedName name="BExBCLMEPAN3XXX174TU8SS0627Q" hidden="1">#REF!</definedName>
    <definedName name="BExBCRBEYR2KZ8FAQFZ2NHY13WIY" localSheetId="32" hidden="1">#REF!</definedName>
    <definedName name="BExBCRBEYR2KZ8FAQFZ2NHY13WIY" localSheetId="33" hidden="1">#REF!</definedName>
    <definedName name="BExBCRBEYR2KZ8FAQFZ2NHY13WIY" localSheetId="23" hidden="1">#REF!</definedName>
    <definedName name="BExBCRBEYR2KZ8FAQFZ2NHY13WIY" localSheetId="17" hidden="1">#REF!</definedName>
    <definedName name="BExBCRBEYR2KZ8FAQFZ2NHY13WIY" localSheetId="18" hidden="1">#REF!</definedName>
    <definedName name="BExBCRBEYR2KZ8FAQFZ2NHY13WIY" localSheetId="11" hidden="1">#REF!</definedName>
    <definedName name="BExBCRBEYR2KZ8FAQFZ2NHY13WIY" localSheetId="25" hidden="1">#REF!</definedName>
    <definedName name="BExBCRBEYR2KZ8FAQFZ2NHY13WIY" localSheetId="26" hidden="1">#REF!</definedName>
    <definedName name="BExBCRBEYR2KZ8FAQFZ2NHY13WIY" localSheetId="27" hidden="1">#REF!</definedName>
    <definedName name="BExBCRBEYR2KZ8FAQFZ2NHY13WIY" localSheetId="0" hidden="1">#REF!</definedName>
    <definedName name="BExBCRBEYR2KZ8FAQFZ2NHY13WIY" localSheetId="1" hidden="1">#REF!</definedName>
    <definedName name="BExBCRBEYR2KZ8FAQFZ2NHY13WIY" hidden="1">#REF!</definedName>
    <definedName name="BExBD4I559NXSV6J07Q343TKYMVJ" localSheetId="32" hidden="1">#REF!</definedName>
    <definedName name="BExBD4I559NXSV6J07Q343TKYMVJ" localSheetId="33" hidden="1">#REF!</definedName>
    <definedName name="BExBD4I559NXSV6J07Q343TKYMVJ" localSheetId="23" hidden="1">#REF!</definedName>
    <definedName name="BExBD4I559NXSV6J07Q343TKYMVJ" localSheetId="17" hidden="1">#REF!</definedName>
    <definedName name="BExBD4I559NXSV6J07Q343TKYMVJ" localSheetId="18" hidden="1">#REF!</definedName>
    <definedName name="BExBD4I559NXSV6J07Q343TKYMVJ" localSheetId="11" hidden="1">#REF!</definedName>
    <definedName name="BExBD4I559NXSV6J07Q343TKYMVJ" localSheetId="25" hidden="1">#REF!</definedName>
    <definedName name="BExBD4I559NXSV6J07Q343TKYMVJ" localSheetId="26" hidden="1">#REF!</definedName>
    <definedName name="BExBD4I559NXSV6J07Q343TKYMVJ" localSheetId="27" hidden="1">#REF!</definedName>
    <definedName name="BExBD4I559NXSV6J07Q343TKYMVJ" localSheetId="0" hidden="1">#REF!</definedName>
    <definedName name="BExBD4I559NXSV6J07Q343TKYMVJ" localSheetId="1" hidden="1">#REF!</definedName>
    <definedName name="BExBD4I559NXSV6J07Q343TKYMVJ" hidden="1">#REF!</definedName>
    <definedName name="BExBD9W8C0W9N6L1AFL18JP4H94W" localSheetId="32" hidden="1">#REF!</definedName>
    <definedName name="BExBD9W8C0W9N6L1AFL18JP4H94W" localSheetId="33" hidden="1">#REF!</definedName>
    <definedName name="BExBD9W8C0W9N6L1AFL18JP4H94W" localSheetId="23" hidden="1">#REF!</definedName>
    <definedName name="BExBD9W8C0W9N6L1AFL18JP4H94W" localSheetId="17" hidden="1">#REF!</definedName>
    <definedName name="BExBD9W8C0W9N6L1AFL18JP4H94W" localSheetId="18" hidden="1">#REF!</definedName>
    <definedName name="BExBD9W8C0W9N6L1AFL18JP4H94W" localSheetId="11" hidden="1">#REF!</definedName>
    <definedName name="BExBD9W8C0W9N6L1AFL18JP4H94W" localSheetId="25" hidden="1">#REF!</definedName>
    <definedName name="BExBD9W8C0W9N6L1AFL18JP4H94W" localSheetId="26" hidden="1">#REF!</definedName>
    <definedName name="BExBD9W8C0W9N6L1AFL18JP4H94W" localSheetId="27" hidden="1">#REF!</definedName>
    <definedName name="BExBD9W8C0W9N6L1AFL18JP4H94W" localSheetId="0" hidden="1">#REF!</definedName>
    <definedName name="BExBD9W8C0W9N6L1AFL18JP4H94W" localSheetId="1" hidden="1">#REF!</definedName>
    <definedName name="BExBD9W8C0W9N6L1AFL18JP4H94W" hidden="1">#REF!</definedName>
    <definedName name="BExBDBZQLTX3OGFYGULQFK5WEZU5" localSheetId="32" hidden="1">#REF!</definedName>
    <definedName name="BExBDBZQLTX3OGFYGULQFK5WEZU5" localSheetId="33" hidden="1">#REF!</definedName>
    <definedName name="BExBDBZQLTX3OGFYGULQFK5WEZU5" localSheetId="23" hidden="1">#REF!</definedName>
    <definedName name="BExBDBZQLTX3OGFYGULQFK5WEZU5" localSheetId="17" hidden="1">#REF!</definedName>
    <definedName name="BExBDBZQLTX3OGFYGULQFK5WEZU5" localSheetId="18" hidden="1">#REF!</definedName>
    <definedName name="BExBDBZQLTX3OGFYGULQFK5WEZU5" localSheetId="11" hidden="1">#REF!</definedName>
    <definedName name="BExBDBZQLTX3OGFYGULQFK5WEZU5" localSheetId="25" hidden="1">#REF!</definedName>
    <definedName name="BExBDBZQLTX3OGFYGULQFK5WEZU5" localSheetId="26" hidden="1">#REF!</definedName>
    <definedName name="BExBDBZQLTX3OGFYGULQFK5WEZU5" localSheetId="27" hidden="1">#REF!</definedName>
    <definedName name="BExBDBZQLTX3OGFYGULQFK5WEZU5" localSheetId="0" hidden="1">#REF!</definedName>
    <definedName name="BExBDBZQLTX3OGFYGULQFK5WEZU5" localSheetId="1" hidden="1">#REF!</definedName>
    <definedName name="BExBDBZQLTX3OGFYGULQFK5WEZU5" hidden="1">#REF!</definedName>
    <definedName name="BExBDJS9TUEU8Z84IV59E5V4T8K6" localSheetId="32" hidden="1">#REF!</definedName>
    <definedName name="BExBDJS9TUEU8Z84IV59E5V4T8K6" localSheetId="33" hidden="1">#REF!</definedName>
    <definedName name="BExBDJS9TUEU8Z84IV59E5V4T8K6" localSheetId="23" hidden="1">#REF!</definedName>
    <definedName name="BExBDJS9TUEU8Z84IV59E5V4T8K6" localSheetId="17" hidden="1">#REF!</definedName>
    <definedName name="BExBDJS9TUEU8Z84IV59E5V4T8K6" localSheetId="18" hidden="1">#REF!</definedName>
    <definedName name="BExBDJS9TUEU8Z84IV59E5V4T8K6" localSheetId="11" hidden="1">#REF!</definedName>
    <definedName name="BExBDJS9TUEU8Z84IV59E5V4T8K6" localSheetId="25" hidden="1">#REF!</definedName>
    <definedName name="BExBDJS9TUEU8Z84IV59E5V4T8K6" localSheetId="26" hidden="1">#REF!</definedName>
    <definedName name="BExBDJS9TUEU8Z84IV59E5V4T8K6" localSheetId="27" hidden="1">#REF!</definedName>
    <definedName name="BExBDJS9TUEU8Z84IV59E5V4T8K6" localSheetId="0" hidden="1">#REF!</definedName>
    <definedName name="BExBDJS9TUEU8Z84IV59E5V4T8K6" localSheetId="1" hidden="1">#REF!</definedName>
    <definedName name="BExBDJS9TUEU8Z84IV59E5V4T8K6" hidden="1">#REF!</definedName>
    <definedName name="BExBDKOMSVH4XMH52CFJ3F028I9R" localSheetId="32" hidden="1">#REF!</definedName>
    <definedName name="BExBDKOMSVH4XMH52CFJ3F028I9R" localSheetId="33" hidden="1">#REF!</definedName>
    <definedName name="BExBDKOMSVH4XMH52CFJ3F028I9R" localSheetId="23" hidden="1">#REF!</definedName>
    <definedName name="BExBDKOMSVH4XMH52CFJ3F028I9R" localSheetId="17" hidden="1">#REF!</definedName>
    <definedName name="BExBDKOMSVH4XMH52CFJ3F028I9R" localSheetId="18" hidden="1">#REF!</definedName>
    <definedName name="BExBDKOMSVH4XMH52CFJ3F028I9R" localSheetId="11" hidden="1">#REF!</definedName>
    <definedName name="BExBDKOMSVH4XMH52CFJ3F028I9R" localSheetId="25" hidden="1">#REF!</definedName>
    <definedName name="BExBDKOMSVH4XMH52CFJ3F028I9R" localSheetId="26" hidden="1">#REF!</definedName>
    <definedName name="BExBDKOMSVH4XMH52CFJ3F028I9R" localSheetId="27" hidden="1">#REF!</definedName>
    <definedName name="BExBDKOMSVH4XMH52CFJ3F028I9R" localSheetId="0" hidden="1">#REF!</definedName>
    <definedName name="BExBDKOMSVH4XMH52CFJ3F028I9R" localSheetId="1" hidden="1">#REF!</definedName>
    <definedName name="BExBDKOMSVH4XMH52CFJ3F028I9R" hidden="1">#REF!</definedName>
    <definedName name="BExBDSRXVZQ0W5WXQMP5XD00GRRL" localSheetId="32" hidden="1">#REF!</definedName>
    <definedName name="BExBDSRXVZQ0W5WXQMP5XD00GRRL" localSheetId="33" hidden="1">#REF!</definedName>
    <definedName name="BExBDSRXVZQ0W5WXQMP5XD00GRRL" localSheetId="23" hidden="1">#REF!</definedName>
    <definedName name="BExBDSRXVZQ0W5WXQMP5XD00GRRL" localSheetId="17" hidden="1">#REF!</definedName>
    <definedName name="BExBDSRXVZQ0W5WXQMP5XD00GRRL" localSheetId="18" hidden="1">#REF!</definedName>
    <definedName name="BExBDSRXVZQ0W5WXQMP5XD00GRRL" localSheetId="11" hidden="1">#REF!</definedName>
    <definedName name="BExBDSRXVZQ0W5WXQMP5XD00GRRL" localSheetId="25" hidden="1">#REF!</definedName>
    <definedName name="BExBDSRXVZQ0W5WXQMP5XD00GRRL" localSheetId="26" hidden="1">#REF!</definedName>
    <definedName name="BExBDSRXVZQ0W5WXQMP5XD00GRRL" localSheetId="27" hidden="1">#REF!</definedName>
    <definedName name="BExBDSRXVZQ0W5WXQMP5XD00GRRL" localSheetId="0" hidden="1">#REF!</definedName>
    <definedName name="BExBDSRXVZQ0W5WXQMP5XD00GRRL" localSheetId="1" hidden="1">#REF!</definedName>
    <definedName name="BExBDSRXVZQ0W5WXQMP5XD00GRRL" hidden="1">#REF!</definedName>
    <definedName name="BExBDTJ0J7XEHB9OATXFF5I8FZBJ" localSheetId="32" hidden="1">#REF!</definedName>
    <definedName name="BExBDTJ0J7XEHB9OATXFF5I8FZBJ" localSheetId="33" hidden="1">#REF!</definedName>
    <definedName name="BExBDTJ0J7XEHB9OATXFF5I8FZBJ" localSheetId="23" hidden="1">#REF!</definedName>
    <definedName name="BExBDTJ0J7XEHB9OATXFF5I8FZBJ" localSheetId="17" hidden="1">#REF!</definedName>
    <definedName name="BExBDTJ0J7XEHB9OATXFF5I8FZBJ" localSheetId="18" hidden="1">#REF!</definedName>
    <definedName name="BExBDTJ0J7XEHB9OATXFF5I8FZBJ" localSheetId="11" hidden="1">#REF!</definedName>
    <definedName name="BExBDTJ0J7XEHB9OATXFF5I8FZBJ" localSheetId="25" hidden="1">#REF!</definedName>
    <definedName name="BExBDTJ0J7XEHB9OATXFF5I8FZBJ" localSheetId="26" hidden="1">#REF!</definedName>
    <definedName name="BExBDTJ0J7XEHB9OATXFF5I8FZBJ" localSheetId="27" hidden="1">#REF!</definedName>
    <definedName name="BExBDTJ0J7XEHB9OATXFF5I8FZBJ" localSheetId="0" hidden="1">#REF!</definedName>
    <definedName name="BExBDTJ0J7XEHB9OATXFF5I8FZBJ" localSheetId="1" hidden="1">#REF!</definedName>
    <definedName name="BExBDTJ0J7XEHB9OATXFF5I8FZBJ" hidden="1">#REF!</definedName>
    <definedName name="BExBDUVGK3E1J4JY9ZYTS7V14BLY" localSheetId="32" hidden="1">#REF!</definedName>
    <definedName name="BExBDUVGK3E1J4JY9ZYTS7V14BLY" localSheetId="33" hidden="1">#REF!</definedName>
    <definedName name="BExBDUVGK3E1J4JY9ZYTS7V14BLY" localSheetId="23" hidden="1">#REF!</definedName>
    <definedName name="BExBDUVGK3E1J4JY9ZYTS7V14BLY" localSheetId="17" hidden="1">#REF!</definedName>
    <definedName name="BExBDUVGK3E1J4JY9ZYTS7V14BLY" localSheetId="18" hidden="1">#REF!</definedName>
    <definedName name="BExBDUVGK3E1J4JY9ZYTS7V14BLY" localSheetId="11" hidden="1">#REF!</definedName>
    <definedName name="BExBDUVGK3E1J4JY9ZYTS7V14BLY" localSheetId="25" hidden="1">#REF!</definedName>
    <definedName name="BExBDUVGK3E1J4JY9ZYTS7V14BLY" localSheetId="26" hidden="1">#REF!</definedName>
    <definedName name="BExBDUVGK3E1J4JY9ZYTS7V14BLY" localSheetId="27" hidden="1">#REF!</definedName>
    <definedName name="BExBDUVGK3E1J4JY9ZYTS7V14BLY" localSheetId="0" hidden="1">#REF!</definedName>
    <definedName name="BExBDUVGK3E1J4JY9ZYTS7V14BLY" localSheetId="1" hidden="1">#REF!</definedName>
    <definedName name="BExBDUVGK3E1J4JY9ZYTS7V14BLY" hidden="1">#REF!</definedName>
    <definedName name="BExBE0KGY14GSWOGPU4HSJRLD2UD" localSheetId="32" hidden="1">#REF!</definedName>
    <definedName name="BExBE0KGY14GSWOGPU4HSJRLD2UD" localSheetId="33" hidden="1">#REF!</definedName>
    <definedName name="BExBE0KGY14GSWOGPU4HSJRLD2UD" localSheetId="23" hidden="1">#REF!</definedName>
    <definedName name="BExBE0KGY14GSWOGPU4HSJRLD2UD" localSheetId="17" hidden="1">#REF!</definedName>
    <definedName name="BExBE0KGY14GSWOGPU4HSJRLD2UD" localSheetId="18" hidden="1">#REF!</definedName>
    <definedName name="BExBE0KGY14GSWOGPU4HSJRLD2UD" localSheetId="11" hidden="1">#REF!</definedName>
    <definedName name="BExBE0KGY14GSWOGPU4HSJRLD2UD" localSheetId="25" hidden="1">#REF!</definedName>
    <definedName name="BExBE0KGY14GSWOGPU4HSJRLD2UD" localSheetId="26" hidden="1">#REF!</definedName>
    <definedName name="BExBE0KGY14GSWOGPU4HSJRLD2UD" localSheetId="27" hidden="1">#REF!</definedName>
    <definedName name="BExBE0KGY14GSWOGPU4HSJRLD2UD" localSheetId="0" hidden="1">#REF!</definedName>
    <definedName name="BExBE0KGY14GSWOGPU4HSJRLD2UD" localSheetId="1" hidden="1">#REF!</definedName>
    <definedName name="BExBE0KGY14GSWOGPU4HSJRLD2UD" hidden="1">#REF!</definedName>
    <definedName name="BExBE162OSBKD30I7T1DKKPT3I9I" localSheetId="32" hidden="1">#REF!</definedName>
    <definedName name="BExBE162OSBKD30I7T1DKKPT3I9I" localSheetId="33" hidden="1">#REF!</definedName>
    <definedName name="BExBE162OSBKD30I7T1DKKPT3I9I" localSheetId="23" hidden="1">#REF!</definedName>
    <definedName name="BExBE162OSBKD30I7T1DKKPT3I9I" localSheetId="17" hidden="1">#REF!</definedName>
    <definedName name="BExBE162OSBKD30I7T1DKKPT3I9I" localSheetId="18" hidden="1">#REF!</definedName>
    <definedName name="BExBE162OSBKD30I7T1DKKPT3I9I" localSheetId="11" hidden="1">#REF!</definedName>
    <definedName name="BExBE162OSBKD30I7T1DKKPT3I9I" localSheetId="25" hidden="1">#REF!</definedName>
    <definedName name="BExBE162OSBKD30I7T1DKKPT3I9I" localSheetId="26" hidden="1">#REF!</definedName>
    <definedName name="BExBE162OSBKD30I7T1DKKPT3I9I" localSheetId="27" hidden="1">#REF!</definedName>
    <definedName name="BExBE162OSBKD30I7T1DKKPT3I9I" localSheetId="0" hidden="1">#REF!</definedName>
    <definedName name="BExBE162OSBKD30I7T1DKKPT3I9I" localSheetId="1" hidden="1">#REF!</definedName>
    <definedName name="BExBE162OSBKD30I7T1DKKPT3I9I" hidden="1">#REF!</definedName>
    <definedName name="BExBEC9ATLQZF86W1M3APSM4HEOH" localSheetId="32" hidden="1">#REF!</definedName>
    <definedName name="BExBEC9ATLQZF86W1M3APSM4HEOH" localSheetId="33" hidden="1">#REF!</definedName>
    <definedName name="BExBEC9ATLQZF86W1M3APSM4HEOH" localSheetId="23" hidden="1">#REF!</definedName>
    <definedName name="BExBEC9ATLQZF86W1M3APSM4HEOH" localSheetId="17" hidden="1">#REF!</definedName>
    <definedName name="BExBEC9ATLQZF86W1M3APSM4HEOH" localSheetId="18" hidden="1">#REF!</definedName>
    <definedName name="BExBEC9ATLQZF86W1M3APSM4HEOH" localSheetId="11" hidden="1">#REF!</definedName>
    <definedName name="BExBEC9ATLQZF86W1M3APSM4HEOH" localSheetId="25" hidden="1">#REF!</definedName>
    <definedName name="BExBEC9ATLQZF86W1M3APSM4HEOH" localSheetId="26" hidden="1">#REF!</definedName>
    <definedName name="BExBEC9ATLQZF86W1M3APSM4HEOH" localSheetId="27" hidden="1">#REF!</definedName>
    <definedName name="BExBEC9ATLQZF86W1M3APSM4HEOH" localSheetId="0" hidden="1">#REF!</definedName>
    <definedName name="BExBEC9ATLQZF86W1M3APSM4HEOH" localSheetId="1" hidden="1">#REF!</definedName>
    <definedName name="BExBEC9ATLQZF86W1M3APSM4HEOH" hidden="1">#REF!</definedName>
    <definedName name="BExBEXU4CFCM1P5CTZ4NE14PBGDA" localSheetId="32" hidden="1">#REF!</definedName>
    <definedName name="BExBEXU4CFCM1P5CTZ4NE14PBGDA" localSheetId="33" hidden="1">#REF!</definedName>
    <definedName name="BExBEXU4CFCM1P5CTZ4NE14PBGDA" localSheetId="23" hidden="1">#REF!</definedName>
    <definedName name="BExBEXU4CFCM1P5CTZ4NE14PBGDA" localSheetId="17" hidden="1">#REF!</definedName>
    <definedName name="BExBEXU4CFCM1P5CTZ4NE14PBGDA" localSheetId="18" hidden="1">#REF!</definedName>
    <definedName name="BExBEXU4CFCM1P5CTZ4NE14PBGDA" localSheetId="11" hidden="1">#REF!</definedName>
    <definedName name="BExBEXU4CFCM1P5CTZ4NE14PBGDA" localSheetId="25" hidden="1">#REF!</definedName>
    <definedName name="BExBEXU4CFCM1P5CTZ4NE14PBGDA" localSheetId="26" hidden="1">#REF!</definedName>
    <definedName name="BExBEXU4CFCM1P5CTZ4NE14PBGDA" localSheetId="27" hidden="1">#REF!</definedName>
    <definedName name="BExBEXU4CFCM1P5CTZ4NE14PBGDA" localSheetId="0" hidden="1">#REF!</definedName>
    <definedName name="BExBEXU4CFCM1P5CTZ4NE14PBGDA" localSheetId="1" hidden="1">#REF!</definedName>
    <definedName name="BExBEXU4CFCM1P5CTZ4NE14PBGDA" hidden="1">#REF!</definedName>
    <definedName name="BExBEYFQJE9YK12A6JBMRFKEC7RN" localSheetId="32" hidden="1">#REF!</definedName>
    <definedName name="BExBEYFQJE9YK12A6JBMRFKEC7RN" localSheetId="33" hidden="1">#REF!</definedName>
    <definedName name="BExBEYFQJE9YK12A6JBMRFKEC7RN" localSheetId="23" hidden="1">#REF!</definedName>
    <definedName name="BExBEYFQJE9YK12A6JBMRFKEC7RN" localSheetId="17" hidden="1">#REF!</definedName>
    <definedName name="BExBEYFQJE9YK12A6JBMRFKEC7RN" localSheetId="18" hidden="1">#REF!</definedName>
    <definedName name="BExBEYFQJE9YK12A6JBMRFKEC7RN" localSheetId="11" hidden="1">#REF!</definedName>
    <definedName name="BExBEYFQJE9YK12A6JBMRFKEC7RN" localSheetId="25" hidden="1">#REF!</definedName>
    <definedName name="BExBEYFQJE9YK12A6JBMRFKEC7RN" localSheetId="26" hidden="1">#REF!</definedName>
    <definedName name="BExBEYFQJE9YK12A6JBMRFKEC7RN" localSheetId="27" hidden="1">#REF!</definedName>
    <definedName name="BExBEYFQJE9YK12A6JBMRFKEC7RN" localSheetId="0" hidden="1">#REF!</definedName>
    <definedName name="BExBEYFQJE9YK12A6JBMRFKEC7RN" localSheetId="1" hidden="1">#REF!</definedName>
    <definedName name="BExBEYFQJE9YK12A6JBMRFKEC7RN" hidden="1">#REF!</definedName>
    <definedName name="BExBG1ED81J2O4A2S5F5Y3BPHMCR" localSheetId="32" hidden="1">#REF!</definedName>
    <definedName name="BExBG1ED81J2O4A2S5F5Y3BPHMCR" localSheetId="33" hidden="1">#REF!</definedName>
    <definedName name="BExBG1ED81J2O4A2S5F5Y3BPHMCR" localSheetId="23" hidden="1">#REF!</definedName>
    <definedName name="BExBG1ED81J2O4A2S5F5Y3BPHMCR" localSheetId="17" hidden="1">#REF!</definedName>
    <definedName name="BExBG1ED81J2O4A2S5F5Y3BPHMCR" localSheetId="18" hidden="1">#REF!</definedName>
    <definedName name="BExBG1ED81J2O4A2S5F5Y3BPHMCR" localSheetId="11" hidden="1">#REF!</definedName>
    <definedName name="BExBG1ED81J2O4A2S5F5Y3BPHMCR" localSheetId="25" hidden="1">#REF!</definedName>
    <definedName name="BExBG1ED81J2O4A2S5F5Y3BPHMCR" localSheetId="26" hidden="1">#REF!</definedName>
    <definedName name="BExBG1ED81J2O4A2S5F5Y3BPHMCR" localSheetId="27" hidden="1">#REF!</definedName>
    <definedName name="BExBG1ED81J2O4A2S5F5Y3BPHMCR" localSheetId="0" hidden="1">#REF!</definedName>
    <definedName name="BExBG1ED81J2O4A2S5F5Y3BPHMCR" localSheetId="1" hidden="1">#REF!</definedName>
    <definedName name="BExBG1ED81J2O4A2S5F5Y3BPHMCR" hidden="1">#REF!</definedName>
    <definedName name="BExCRK0K58VDM9V35DGI6VK8C92V" localSheetId="32" hidden="1">#REF!</definedName>
    <definedName name="BExCRK0K58VDM9V35DGI6VK8C92V" localSheetId="33" hidden="1">#REF!</definedName>
    <definedName name="BExCRK0K58VDM9V35DGI6VK8C92V" localSheetId="23" hidden="1">#REF!</definedName>
    <definedName name="BExCRK0K58VDM9V35DGI6VK8C92V" localSheetId="17" hidden="1">#REF!</definedName>
    <definedName name="BExCRK0K58VDM9V35DGI6VK8C92V" localSheetId="18" hidden="1">#REF!</definedName>
    <definedName name="BExCRK0K58VDM9V35DGI6VK8C92V" localSheetId="11" hidden="1">#REF!</definedName>
    <definedName name="BExCRK0K58VDM9V35DGI6VK8C92V" localSheetId="25" hidden="1">#REF!</definedName>
    <definedName name="BExCRK0K58VDM9V35DGI6VK8C92V" localSheetId="26" hidden="1">#REF!</definedName>
    <definedName name="BExCRK0K58VDM9V35DGI6VK8C92V" localSheetId="27" hidden="1">#REF!</definedName>
    <definedName name="BExCRK0K58VDM9V35DGI6VK8C92V" localSheetId="0" hidden="1">#REF!</definedName>
    <definedName name="BExCRK0K58VDM9V35DGI6VK8C92V" localSheetId="1" hidden="1">#REF!</definedName>
    <definedName name="BExCRK0K58VDM9V35DGI6VK8C92V" hidden="1">#REF!</definedName>
    <definedName name="BExCRLIHS7466WFJ3RPIUGGXYESZ" localSheetId="32" hidden="1">#REF!</definedName>
    <definedName name="BExCRLIHS7466WFJ3RPIUGGXYESZ" localSheetId="33" hidden="1">#REF!</definedName>
    <definedName name="BExCRLIHS7466WFJ3RPIUGGXYESZ" localSheetId="23" hidden="1">#REF!</definedName>
    <definedName name="BExCRLIHS7466WFJ3RPIUGGXYESZ" localSheetId="17" hidden="1">#REF!</definedName>
    <definedName name="BExCRLIHS7466WFJ3RPIUGGXYESZ" localSheetId="18" hidden="1">#REF!</definedName>
    <definedName name="BExCRLIHS7466WFJ3RPIUGGXYESZ" localSheetId="11" hidden="1">#REF!</definedName>
    <definedName name="BExCRLIHS7466WFJ3RPIUGGXYESZ" localSheetId="25" hidden="1">#REF!</definedName>
    <definedName name="BExCRLIHS7466WFJ3RPIUGGXYESZ" localSheetId="26" hidden="1">#REF!</definedName>
    <definedName name="BExCRLIHS7466WFJ3RPIUGGXYESZ" localSheetId="27" hidden="1">#REF!</definedName>
    <definedName name="BExCRLIHS7466WFJ3RPIUGGXYESZ" localSheetId="0" hidden="1">#REF!</definedName>
    <definedName name="BExCRLIHS7466WFJ3RPIUGGXYESZ" localSheetId="1" hidden="1">#REF!</definedName>
    <definedName name="BExCRLIHS7466WFJ3RPIUGGXYESZ" hidden="1">#REF!</definedName>
    <definedName name="BExCRXSXMF4LHAQZHN64FXJPMVZ7" localSheetId="32" hidden="1">#REF!</definedName>
    <definedName name="BExCRXSXMF4LHAQZHN64FXJPMVZ7" localSheetId="33" hidden="1">#REF!</definedName>
    <definedName name="BExCRXSXMF4LHAQZHN64FXJPMVZ7" localSheetId="23" hidden="1">#REF!</definedName>
    <definedName name="BExCRXSXMF4LHAQZHN64FXJPMVZ7" localSheetId="17" hidden="1">#REF!</definedName>
    <definedName name="BExCRXSXMF4LHAQZHN64FXJPMVZ7" localSheetId="18" hidden="1">#REF!</definedName>
    <definedName name="BExCRXSXMF4LHAQZHN64FXJPMVZ7" localSheetId="11" hidden="1">#REF!</definedName>
    <definedName name="BExCRXSXMF4LHAQZHN64FXJPMVZ7" localSheetId="25" hidden="1">#REF!</definedName>
    <definedName name="BExCRXSXMF4LHAQZHN64FXJPMVZ7" localSheetId="26" hidden="1">#REF!</definedName>
    <definedName name="BExCRXSXMF4LHAQZHN64FXJPMVZ7" localSheetId="27" hidden="1">#REF!</definedName>
    <definedName name="BExCRXSXMF4LHAQZHN64FXJPMVZ7" localSheetId="0" hidden="1">#REF!</definedName>
    <definedName name="BExCRXSXMF4LHAQZHN64FXJPMVZ7" localSheetId="1" hidden="1">#REF!</definedName>
    <definedName name="BExCRXSXMF4LHAQZHN64FXJPMVZ7" hidden="1">#REF!</definedName>
    <definedName name="BExCS1EDDUEAEWHVYXHIP9I1WCJH" localSheetId="32" hidden="1">#REF!</definedName>
    <definedName name="BExCS1EDDUEAEWHVYXHIP9I1WCJH" localSheetId="33" hidden="1">#REF!</definedName>
    <definedName name="BExCS1EDDUEAEWHVYXHIP9I1WCJH" localSheetId="23" hidden="1">#REF!</definedName>
    <definedName name="BExCS1EDDUEAEWHVYXHIP9I1WCJH" localSheetId="17" hidden="1">#REF!</definedName>
    <definedName name="BExCS1EDDUEAEWHVYXHIP9I1WCJH" localSheetId="18" hidden="1">#REF!</definedName>
    <definedName name="BExCS1EDDUEAEWHVYXHIP9I1WCJH" localSheetId="11" hidden="1">#REF!</definedName>
    <definedName name="BExCS1EDDUEAEWHVYXHIP9I1WCJH" localSheetId="25" hidden="1">#REF!</definedName>
    <definedName name="BExCS1EDDUEAEWHVYXHIP9I1WCJH" localSheetId="26" hidden="1">#REF!</definedName>
    <definedName name="BExCS1EDDUEAEWHVYXHIP9I1WCJH" localSheetId="27" hidden="1">#REF!</definedName>
    <definedName name="BExCS1EDDUEAEWHVYXHIP9I1WCJH" localSheetId="0" hidden="1">#REF!</definedName>
    <definedName name="BExCS1EDDUEAEWHVYXHIP9I1WCJH" localSheetId="1" hidden="1">#REF!</definedName>
    <definedName name="BExCS1EDDUEAEWHVYXHIP9I1WCJH" hidden="1">#REF!</definedName>
    <definedName name="BExCS1P5QG0X3OTHKX07RALOE5T5" localSheetId="32" hidden="1">#REF!</definedName>
    <definedName name="BExCS1P5QG0X3OTHKX07RALOE5T5" localSheetId="33" hidden="1">#REF!</definedName>
    <definedName name="BExCS1P5QG0X3OTHKX07RALOE5T5" localSheetId="23" hidden="1">#REF!</definedName>
    <definedName name="BExCS1P5QG0X3OTHKX07RALOE5T5" localSheetId="17" hidden="1">#REF!</definedName>
    <definedName name="BExCS1P5QG0X3OTHKX07RALOE5T5" localSheetId="18" hidden="1">#REF!</definedName>
    <definedName name="BExCS1P5QG0X3OTHKX07RALOE5T5" localSheetId="11" hidden="1">#REF!</definedName>
    <definedName name="BExCS1P5QG0X3OTHKX07RALOE5T5" localSheetId="25" hidden="1">#REF!</definedName>
    <definedName name="BExCS1P5QG0X3OTHKX07RALOE5T5" localSheetId="26" hidden="1">#REF!</definedName>
    <definedName name="BExCS1P5QG0X3OTHKX07RALOE5T5" localSheetId="27" hidden="1">#REF!</definedName>
    <definedName name="BExCS1P5QG0X3OTHKX07RALOE5T5" localSheetId="0" hidden="1">#REF!</definedName>
    <definedName name="BExCS1P5QG0X3OTHKX07RALOE5T5" localSheetId="1" hidden="1">#REF!</definedName>
    <definedName name="BExCS1P5QG0X3OTHKX07RALOE5T5" hidden="1">#REF!</definedName>
    <definedName name="BExCS7ZPMHFJ4UJDAL8CQOLSZ13B" localSheetId="32" hidden="1">#REF!</definedName>
    <definedName name="BExCS7ZPMHFJ4UJDAL8CQOLSZ13B" localSheetId="33" hidden="1">#REF!</definedName>
    <definedName name="BExCS7ZPMHFJ4UJDAL8CQOLSZ13B" localSheetId="23" hidden="1">#REF!</definedName>
    <definedName name="BExCS7ZPMHFJ4UJDAL8CQOLSZ13B" localSheetId="17" hidden="1">#REF!</definedName>
    <definedName name="BExCS7ZPMHFJ4UJDAL8CQOLSZ13B" localSheetId="18" hidden="1">#REF!</definedName>
    <definedName name="BExCS7ZPMHFJ4UJDAL8CQOLSZ13B" localSheetId="11" hidden="1">#REF!</definedName>
    <definedName name="BExCS7ZPMHFJ4UJDAL8CQOLSZ13B" localSheetId="25" hidden="1">#REF!</definedName>
    <definedName name="BExCS7ZPMHFJ4UJDAL8CQOLSZ13B" localSheetId="26" hidden="1">#REF!</definedName>
    <definedName name="BExCS7ZPMHFJ4UJDAL8CQOLSZ13B" localSheetId="27" hidden="1">#REF!</definedName>
    <definedName name="BExCS7ZPMHFJ4UJDAL8CQOLSZ13B" localSheetId="0" hidden="1">#REF!</definedName>
    <definedName name="BExCS7ZPMHFJ4UJDAL8CQOLSZ13B" localSheetId="1" hidden="1">#REF!</definedName>
    <definedName name="BExCS7ZPMHFJ4UJDAL8CQOLSZ13B" hidden="1">#REF!</definedName>
    <definedName name="BExCS8W4NJUZH9S1CYB6XSDLEPBW" localSheetId="32" hidden="1">#REF!</definedName>
    <definedName name="BExCS8W4NJUZH9S1CYB6XSDLEPBW" localSheetId="33" hidden="1">#REF!</definedName>
    <definedName name="BExCS8W4NJUZH9S1CYB6XSDLEPBW" localSheetId="23" hidden="1">#REF!</definedName>
    <definedName name="BExCS8W4NJUZH9S1CYB6XSDLEPBW" localSheetId="17" hidden="1">#REF!</definedName>
    <definedName name="BExCS8W4NJUZH9S1CYB6XSDLEPBW" localSheetId="18" hidden="1">#REF!</definedName>
    <definedName name="BExCS8W4NJUZH9S1CYB6XSDLEPBW" localSheetId="11" hidden="1">#REF!</definedName>
    <definedName name="BExCS8W4NJUZH9S1CYB6XSDLEPBW" localSheetId="25" hidden="1">#REF!</definedName>
    <definedName name="BExCS8W4NJUZH9S1CYB6XSDLEPBW" localSheetId="26" hidden="1">#REF!</definedName>
    <definedName name="BExCS8W4NJUZH9S1CYB6XSDLEPBW" localSheetId="27" hidden="1">#REF!</definedName>
    <definedName name="BExCS8W4NJUZH9S1CYB6XSDLEPBW" localSheetId="0" hidden="1">#REF!</definedName>
    <definedName name="BExCS8W4NJUZH9S1CYB6XSDLEPBW" localSheetId="1" hidden="1">#REF!</definedName>
    <definedName name="BExCS8W4NJUZH9S1CYB6XSDLEPBW" hidden="1">#REF!</definedName>
    <definedName name="BExCSAE1M6G20R41J0Y24YNN0YC1" localSheetId="32" hidden="1">#REF!</definedName>
    <definedName name="BExCSAE1M6G20R41J0Y24YNN0YC1" localSheetId="33" hidden="1">#REF!</definedName>
    <definedName name="BExCSAE1M6G20R41J0Y24YNN0YC1" localSheetId="23" hidden="1">#REF!</definedName>
    <definedName name="BExCSAE1M6G20R41J0Y24YNN0YC1" localSheetId="17" hidden="1">#REF!</definedName>
    <definedName name="BExCSAE1M6G20R41J0Y24YNN0YC1" localSheetId="18" hidden="1">#REF!</definedName>
    <definedName name="BExCSAE1M6G20R41J0Y24YNN0YC1" localSheetId="11" hidden="1">#REF!</definedName>
    <definedName name="BExCSAE1M6G20R41J0Y24YNN0YC1" localSheetId="25" hidden="1">#REF!</definedName>
    <definedName name="BExCSAE1M6G20R41J0Y24YNN0YC1" localSheetId="26" hidden="1">#REF!</definedName>
    <definedName name="BExCSAE1M6G20R41J0Y24YNN0YC1" localSheetId="27" hidden="1">#REF!</definedName>
    <definedName name="BExCSAE1M6G20R41J0Y24YNN0YC1" localSheetId="0" hidden="1">#REF!</definedName>
    <definedName name="BExCSAE1M6G20R41J0Y24YNN0YC1" localSheetId="1" hidden="1">#REF!</definedName>
    <definedName name="BExCSAE1M6G20R41J0Y24YNN0YC1" hidden="1">#REF!</definedName>
    <definedName name="BExCSAOUZOYKHN7HV511TO8VDJ02" localSheetId="32" hidden="1">#REF!</definedName>
    <definedName name="BExCSAOUZOYKHN7HV511TO8VDJ02" localSheetId="33" hidden="1">#REF!</definedName>
    <definedName name="BExCSAOUZOYKHN7HV511TO8VDJ02" localSheetId="23" hidden="1">#REF!</definedName>
    <definedName name="BExCSAOUZOYKHN7HV511TO8VDJ02" localSheetId="17" hidden="1">#REF!</definedName>
    <definedName name="BExCSAOUZOYKHN7HV511TO8VDJ02" localSheetId="18" hidden="1">#REF!</definedName>
    <definedName name="BExCSAOUZOYKHN7HV511TO8VDJ02" localSheetId="11" hidden="1">#REF!</definedName>
    <definedName name="BExCSAOUZOYKHN7HV511TO8VDJ02" localSheetId="25" hidden="1">#REF!</definedName>
    <definedName name="BExCSAOUZOYKHN7HV511TO8VDJ02" localSheetId="26" hidden="1">#REF!</definedName>
    <definedName name="BExCSAOUZOYKHN7HV511TO8VDJ02" localSheetId="27" hidden="1">#REF!</definedName>
    <definedName name="BExCSAOUZOYKHN7HV511TO8VDJ02" localSheetId="0" hidden="1">#REF!</definedName>
    <definedName name="BExCSAOUZOYKHN7HV511TO8VDJ02" localSheetId="1" hidden="1">#REF!</definedName>
    <definedName name="BExCSAOUZOYKHN7HV511TO8VDJ02" hidden="1">#REF!</definedName>
    <definedName name="BExCSJ2XVKHN6ULCF7JML0TCRKEO" localSheetId="32" hidden="1">#REF!</definedName>
    <definedName name="BExCSJ2XVKHN6ULCF7JML0TCRKEO" localSheetId="33" hidden="1">#REF!</definedName>
    <definedName name="BExCSJ2XVKHN6ULCF7JML0TCRKEO" localSheetId="23" hidden="1">#REF!</definedName>
    <definedName name="BExCSJ2XVKHN6ULCF7JML0TCRKEO" localSheetId="17" hidden="1">#REF!</definedName>
    <definedName name="BExCSJ2XVKHN6ULCF7JML0TCRKEO" localSheetId="18" hidden="1">#REF!</definedName>
    <definedName name="BExCSJ2XVKHN6ULCF7JML0TCRKEO" localSheetId="11" hidden="1">#REF!</definedName>
    <definedName name="BExCSJ2XVKHN6ULCF7JML0TCRKEO" localSheetId="25" hidden="1">#REF!</definedName>
    <definedName name="BExCSJ2XVKHN6ULCF7JML0TCRKEO" localSheetId="26" hidden="1">#REF!</definedName>
    <definedName name="BExCSJ2XVKHN6ULCF7JML0TCRKEO" localSheetId="27" hidden="1">#REF!</definedName>
    <definedName name="BExCSJ2XVKHN6ULCF7JML0TCRKEO" localSheetId="0" hidden="1">#REF!</definedName>
    <definedName name="BExCSJ2XVKHN6ULCF7JML0TCRKEO" localSheetId="1" hidden="1">#REF!</definedName>
    <definedName name="BExCSJ2XVKHN6ULCF7JML0TCRKEO" hidden="1">#REF!</definedName>
    <definedName name="BExCSMOFTXSUEC1T46LR1UPYRCX5" localSheetId="32" hidden="1">#REF!</definedName>
    <definedName name="BExCSMOFTXSUEC1T46LR1UPYRCX5" localSheetId="33" hidden="1">#REF!</definedName>
    <definedName name="BExCSMOFTXSUEC1T46LR1UPYRCX5" localSheetId="23" hidden="1">#REF!</definedName>
    <definedName name="BExCSMOFTXSUEC1T46LR1UPYRCX5" localSheetId="17" hidden="1">#REF!</definedName>
    <definedName name="BExCSMOFTXSUEC1T46LR1UPYRCX5" localSheetId="18" hidden="1">#REF!</definedName>
    <definedName name="BExCSMOFTXSUEC1T46LR1UPYRCX5" localSheetId="11" hidden="1">#REF!</definedName>
    <definedName name="BExCSMOFTXSUEC1T46LR1UPYRCX5" localSheetId="25" hidden="1">#REF!</definedName>
    <definedName name="BExCSMOFTXSUEC1T46LR1UPYRCX5" localSheetId="26" hidden="1">#REF!</definedName>
    <definedName name="BExCSMOFTXSUEC1T46LR1UPYRCX5" localSheetId="27" hidden="1">#REF!</definedName>
    <definedName name="BExCSMOFTXSUEC1T46LR1UPYRCX5" localSheetId="0" hidden="1">#REF!</definedName>
    <definedName name="BExCSMOFTXSUEC1T46LR1UPYRCX5" localSheetId="1" hidden="1">#REF!</definedName>
    <definedName name="BExCSMOFTXSUEC1T46LR1UPYRCX5" hidden="1">#REF!</definedName>
    <definedName name="BExCSSDG3TM6TPKS19E9QYJEELZ6" localSheetId="32" hidden="1">#REF!</definedName>
    <definedName name="BExCSSDG3TM6TPKS19E9QYJEELZ6" localSheetId="33" hidden="1">#REF!</definedName>
    <definedName name="BExCSSDG3TM6TPKS19E9QYJEELZ6" localSheetId="23" hidden="1">#REF!</definedName>
    <definedName name="BExCSSDG3TM6TPKS19E9QYJEELZ6" localSheetId="17" hidden="1">#REF!</definedName>
    <definedName name="BExCSSDG3TM6TPKS19E9QYJEELZ6" localSheetId="18" hidden="1">#REF!</definedName>
    <definedName name="BExCSSDG3TM6TPKS19E9QYJEELZ6" localSheetId="11" hidden="1">#REF!</definedName>
    <definedName name="BExCSSDG3TM6TPKS19E9QYJEELZ6" localSheetId="25" hidden="1">#REF!</definedName>
    <definedName name="BExCSSDG3TM6TPKS19E9QYJEELZ6" localSheetId="26" hidden="1">#REF!</definedName>
    <definedName name="BExCSSDG3TM6TPKS19E9QYJEELZ6" localSheetId="27" hidden="1">#REF!</definedName>
    <definedName name="BExCSSDG3TM6TPKS19E9QYJEELZ6" localSheetId="0" hidden="1">#REF!</definedName>
    <definedName name="BExCSSDG3TM6TPKS19E9QYJEELZ6" localSheetId="1" hidden="1">#REF!</definedName>
    <definedName name="BExCSSDG3TM6TPKS19E9QYJEELZ6" hidden="1">#REF!</definedName>
    <definedName name="BExCSZV7U67UWXL2HKJNM5W1E4OO" localSheetId="32" hidden="1">#REF!</definedName>
    <definedName name="BExCSZV7U67UWXL2HKJNM5W1E4OO" localSheetId="33" hidden="1">#REF!</definedName>
    <definedName name="BExCSZV7U67UWXL2HKJNM5W1E4OO" localSheetId="23" hidden="1">#REF!</definedName>
    <definedName name="BExCSZV7U67UWXL2HKJNM5W1E4OO" localSheetId="17" hidden="1">#REF!</definedName>
    <definedName name="BExCSZV7U67UWXL2HKJNM5W1E4OO" localSheetId="18" hidden="1">#REF!</definedName>
    <definedName name="BExCSZV7U67UWXL2HKJNM5W1E4OO" localSheetId="11" hidden="1">#REF!</definedName>
    <definedName name="BExCSZV7U67UWXL2HKJNM5W1E4OO" localSheetId="25" hidden="1">#REF!</definedName>
    <definedName name="BExCSZV7U67UWXL2HKJNM5W1E4OO" localSheetId="26" hidden="1">#REF!</definedName>
    <definedName name="BExCSZV7U67UWXL2HKJNM5W1E4OO" localSheetId="27" hidden="1">#REF!</definedName>
    <definedName name="BExCSZV7U67UWXL2HKJNM5W1E4OO" localSheetId="0" hidden="1">#REF!</definedName>
    <definedName name="BExCSZV7U67UWXL2HKJNM5W1E4OO" localSheetId="1" hidden="1">#REF!</definedName>
    <definedName name="BExCSZV7U67UWXL2HKJNM5W1E4OO" hidden="1">#REF!</definedName>
    <definedName name="BExCT4NSDT61OCH04Y2QIFIOP75H" localSheetId="32" hidden="1">#REF!</definedName>
    <definedName name="BExCT4NSDT61OCH04Y2QIFIOP75H" localSheetId="33" hidden="1">#REF!</definedName>
    <definedName name="BExCT4NSDT61OCH04Y2QIFIOP75H" localSheetId="23" hidden="1">#REF!</definedName>
    <definedName name="BExCT4NSDT61OCH04Y2QIFIOP75H" localSheetId="17" hidden="1">#REF!</definedName>
    <definedName name="BExCT4NSDT61OCH04Y2QIFIOP75H" localSheetId="18" hidden="1">#REF!</definedName>
    <definedName name="BExCT4NSDT61OCH04Y2QIFIOP75H" localSheetId="11" hidden="1">#REF!</definedName>
    <definedName name="BExCT4NSDT61OCH04Y2QIFIOP75H" localSheetId="25" hidden="1">#REF!</definedName>
    <definedName name="BExCT4NSDT61OCH04Y2QIFIOP75H" localSheetId="26" hidden="1">#REF!</definedName>
    <definedName name="BExCT4NSDT61OCH04Y2QIFIOP75H" localSheetId="27" hidden="1">#REF!</definedName>
    <definedName name="BExCT4NSDT61OCH04Y2QIFIOP75H" localSheetId="0" hidden="1">#REF!</definedName>
    <definedName name="BExCT4NSDT61OCH04Y2QIFIOP75H" localSheetId="1" hidden="1">#REF!</definedName>
    <definedName name="BExCT4NSDT61OCH04Y2QIFIOP75H" hidden="1">#REF!</definedName>
    <definedName name="BExCTHZWIPJVLE56GATEFKPIKLK2" localSheetId="32" hidden="1">#REF!</definedName>
    <definedName name="BExCTHZWIPJVLE56GATEFKPIKLK2" localSheetId="33" hidden="1">#REF!</definedName>
    <definedName name="BExCTHZWIPJVLE56GATEFKPIKLK2" localSheetId="23" hidden="1">#REF!</definedName>
    <definedName name="BExCTHZWIPJVLE56GATEFKPIKLK2" localSheetId="17" hidden="1">#REF!</definedName>
    <definedName name="BExCTHZWIPJVLE56GATEFKPIKLK2" localSheetId="18" hidden="1">#REF!</definedName>
    <definedName name="BExCTHZWIPJVLE56GATEFKPIKLK2" localSheetId="11" hidden="1">#REF!</definedName>
    <definedName name="BExCTHZWIPJVLE56GATEFKPIKLK2" localSheetId="25" hidden="1">#REF!</definedName>
    <definedName name="BExCTHZWIPJVLE56GATEFKPIKLK2" localSheetId="26" hidden="1">#REF!</definedName>
    <definedName name="BExCTHZWIPJVLE56GATEFKPIKLK2" localSheetId="27" hidden="1">#REF!</definedName>
    <definedName name="BExCTHZWIPJVLE56GATEFKPIKLK2" localSheetId="0" hidden="1">#REF!</definedName>
    <definedName name="BExCTHZWIPJVLE56GATEFKPIKLK2" localSheetId="1" hidden="1">#REF!</definedName>
    <definedName name="BExCTHZWIPJVLE56GATEFKPIKLK2" hidden="1">#REF!</definedName>
    <definedName name="BExCTW8G3VCZ55S09HTUGXKB1P2M" localSheetId="32" hidden="1">#REF!</definedName>
    <definedName name="BExCTW8G3VCZ55S09HTUGXKB1P2M" localSheetId="33" hidden="1">#REF!</definedName>
    <definedName name="BExCTW8G3VCZ55S09HTUGXKB1P2M" localSheetId="23" hidden="1">#REF!</definedName>
    <definedName name="BExCTW8G3VCZ55S09HTUGXKB1P2M" localSheetId="17" hidden="1">#REF!</definedName>
    <definedName name="BExCTW8G3VCZ55S09HTUGXKB1P2M" localSheetId="18" hidden="1">#REF!</definedName>
    <definedName name="BExCTW8G3VCZ55S09HTUGXKB1P2M" localSheetId="11" hidden="1">#REF!</definedName>
    <definedName name="BExCTW8G3VCZ55S09HTUGXKB1P2M" localSheetId="25" hidden="1">#REF!</definedName>
    <definedName name="BExCTW8G3VCZ55S09HTUGXKB1P2M" localSheetId="26" hidden="1">#REF!</definedName>
    <definedName name="BExCTW8G3VCZ55S09HTUGXKB1P2M" localSheetId="27" hidden="1">#REF!</definedName>
    <definedName name="BExCTW8G3VCZ55S09HTUGXKB1P2M" localSheetId="0" hidden="1">#REF!</definedName>
    <definedName name="BExCTW8G3VCZ55S09HTUGXKB1P2M" localSheetId="1" hidden="1">#REF!</definedName>
    <definedName name="BExCTW8G3VCZ55S09HTUGXKB1P2M" hidden="1">#REF!</definedName>
    <definedName name="BExCTYS2KX0QANOLT8LGZ9WV3S3T" localSheetId="32" hidden="1">#REF!</definedName>
    <definedName name="BExCTYS2KX0QANOLT8LGZ9WV3S3T" localSheetId="33" hidden="1">#REF!</definedName>
    <definedName name="BExCTYS2KX0QANOLT8LGZ9WV3S3T" localSheetId="23" hidden="1">#REF!</definedName>
    <definedName name="BExCTYS2KX0QANOLT8LGZ9WV3S3T" localSheetId="17" hidden="1">#REF!</definedName>
    <definedName name="BExCTYS2KX0QANOLT8LGZ9WV3S3T" localSheetId="18" hidden="1">#REF!</definedName>
    <definedName name="BExCTYS2KX0QANOLT8LGZ9WV3S3T" localSheetId="11" hidden="1">#REF!</definedName>
    <definedName name="BExCTYS2KX0QANOLT8LGZ9WV3S3T" localSheetId="25" hidden="1">#REF!</definedName>
    <definedName name="BExCTYS2KX0QANOLT8LGZ9WV3S3T" localSheetId="26" hidden="1">#REF!</definedName>
    <definedName name="BExCTYS2KX0QANOLT8LGZ9WV3S3T" localSheetId="27" hidden="1">#REF!</definedName>
    <definedName name="BExCTYS2KX0QANOLT8LGZ9WV3S3T" localSheetId="0" hidden="1">#REF!</definedName>
    <definedName name="BExCTYS2KX0QANOLT8LGZ9WV3S3T" localSheetId="1" hidden="1">#REF!</definedName>
    <definedName name="BExCTYS2KX0QANOLT8LGZ9WV3S3T" hidden="1">#REF!</definedName>
    <definedName name="BExCTZ2V6H9TT6LFGK3SADZ2TIGQ" localSheetId="32" hidden="1">#REF!</definedName>
    <definedName name="BExCTZ2V6H9TT6LFGK3SADZ2TIGQ" localSheetId="33" hidden="1">#REF!</definedName>
    <definedName name="BExCTZ2V6H9TT6LFGK3SADZ2TIGQ" localSheetId="23" hidden="1">#REF!</definedName>
    <definedName name="BExCTZ2V6H9TT6LFGK3SADZ2TIGQ" localSheetId="17" hidden="1">#REF!</definedName>
    <definedName name="BExCTZ2V6H9TT6LFGK3SADZ2TIGQ" localSheetId="18" hidden="1">#REF!</definedName>
    <definedName name="BExCTZ2V6H9TT6LFGK3SADZ2TIGQ" localSheetId="11" hidden="1">#REF!</definedName>
    <definedName name="BExCTZ2V6H9TT6LFGK3SADZ2TIGQ" localSheetId="25" hidden="1">#REF!</definedName>
    <definedName name="BExCTZ2V6H9TT6LFGK3SADZ2TIGQ" localSheetId="26" hidden="1">#REF!</definedName>
    <definedName name="BExCTZ2V6H9TT6LFGK3SADZ2TIGQ" localSheetId="27" hidden="1">#REF!</definedName>
    <definedName name="BExCTZ2V6H9TT6LFGK3SADZ2TIGQ" localSheetId="0" hidden="1">#REF!</definedName>
    <definedName name="BExCTZ2V6H9TT6LFGK3SADZ2TIGQ" localSheetId="1" hidden="1">#REF!</definedName>
    <definedName name="BExCTZ2V6H9TT6LFGK3SADZ2TIGQ" hidden="1">#REF!</definedName>
    <definedName name="BExCTZZ9JNES4EDHW97NP0EGQALX" localSheetId="32" hidden="1">#REF!</definedName>
    <definedName name="BExCTZZ9JNES4EDHW97NP0EGQALX" localSheetId="33" hidden="1">#REF!</definedName>
    <definedName name="BExCTZZ9JNES4EDHW97NP0EGQALX" localSheetId="23" hidden="1">#REF!</definedName>
    <definedName name="BExCTZZ9JNES4EDHW97NP0EGQALX" localSheetId="17" hidden="1">#REF!</definedName>
    <definedName name="BExCTZZ9JNES4EDHW97NP0EGQALX" localSheetId="18" hidden="1">#REF!</definedName>
    <definedName name="BExCTZZ9JNES4EDHW97NP0EGQALX" localSheetId="11" hidden="1">#REF!</definedName>
    <definedName name="BExCTZZ9JNES4EDHW97NP0EGQALX" localSheetId="25" hidden="1">#REF!</definedName>
    <definedName name="BExCTZZ9JNES4EDHW97NP0EGQALX" localSheetId="26" hidden="1">#REF!</definedName>
    <definedName name="BExCTZZ9JNES4EDHW97NP0EGQALX" localSheetId="27" hidden="1">#REF!</definedName>
    <definedName name="BExCTZZ9JNES4EDHW97NP0EGQALX" localSheetId="0" hidden="1">#REF!</definedName>
    <definedName name="BExCTZZ9JNES4EDHW97NP0EGQALX" localSheetId="1" hidden="1">#REF!</definedName>
    <definedName name="BExCTZZ9JNES4EDHW97NP0EGQALX" hidden="1">#REF!</definedName>
    <definedName name="BExCU0A1V6NMZQ9ASYJ8QIVQ5UR2" localSheetId="32" hidden="1">#REF!</definedName>
    <definedName name="BExCU0A1V6NMZQ9ASYJ8QIVQ5UR2" localSheetId="33" hidden="1">#REF!</definedName>
    <definedName name="BExCU0A1V6NMZQ9ASYJ8QIVQ5UR2" localSheetId="23" hidden="1">#REF!</definedName>
    <definedName name="BExCU0A1V6NMZQ9ASYJ8QIVQ5UR2" localSheetId="17" hidden="1">#REF!</definedName>
    <definedName name="BExCU0A1V6NMZQ9ASYJ8QIVQ5UR2" localSheetId="18" hidden="1">#REF!</definedName>
    <definedName name="BExCU0A1V6NMZQ9ASYJ8QIVQ5UR2" localSheetId="11" hidden="1">#REF!</definedName>
    <definedName name="BExCU0A1V6NMZQ9ASYJ8QIVQ5UR2" localSheetId="25" hidden="1">#REF!</definedName>
    <definedName name="BExCU0A1V6NMZQ9ASYJ8QIVQ5UR2" localSheetId="26" hidden="1">#REF!</definedName>
    <definedName name="BExCU0A1V6NMZQ9ASYJ8QIVQ5UR2" localSheetId="27" hidden="1">#REF!</definedName>
    <definedName name="BExCU0A1V6NMZQ9ASYJ8QIVQ5UR2" localSheetId="0" hidden="1">#REF!</definedName>
    <definedName name="BExCU0A1V6NMZQ9ASYJ8QIVQ5UR2" localSheetId="1" hidden="1">#REF!</definedName>
    <definedName name="BExCU0A1V6NMZQ9ASYJ8QIVQ5UR2" hidden="1">#REF!</definedName>
    <definedName name="BExCU2834920JBHSPCRC4UF80OLL" localSheetId="32" hidden="1">#REF!</definedName>
    <definedName name="BExCU2834920JBHSPCRC4UF80OLL" localSheetId="33" hidden="1">#REF!</definedName>
    <definedName name="BExCU2834920JBHSPCRC4UF80OLL" localSheetId="23" hidden="1">#REF!</definedName>
    <definedName name="BExCU2834920JBHSPCRC4UF80OLL" localSheetId="17" hidden="1">#REF!</definedName>
    <definedName name="BExCU2834920JBHSPCRC4UF80OLL" localSheetId="18" hidden="1">#REF!</definedName>
    <definedName name="BExCU2834920JBHSPCRC4UF80OLL" localSheetId="11" hidden="1">#REF!</definedName>
    <definedName name="BExCU2834920JBHSPCRC4UF80OLL" localSheetId="25" hidden="1">#REF!</definedName>
    <definedName name="BExCU2834920JBHSPCRC4UF80OLL" localSheetId="26" hidden="1">#REF!</definedName>
    <definedName name="BExCU2834920JBHSPCRC4UF80OLL" localSheetId="27" hidden="1">#REF!</definedName>
    <definedName name="BExCU2834920JBHSPCRC4UF80OLL" localSheetId="0" hidden="1">#REF!</definedName>
    <definedName name="BExCU2834920JBHSPCRC4UF80OLL" localSheetId="1" hidden="1">#REF!</definedName>
    <definedName name="BExCU2834920JBHSPCRC4UF80OLL" hidden="1">#REF!</definedName>
    <definedName name="BExCU8O54I3P3WRYWY1CRP3S78QY" localSheetId="32" hidden="1">#REF!</definedName>
    <definedName name="BExCU8O54I3P3WRYWY1CRP3S78QY" localSheetId="33" hidden="1">#REF!</definedName>
    <definedName name="BExCU8O54I3P3WRYWY1CRP3S78QY" localSheetId="23" hidden="1">#REF!</definedName>
    <definedName name="BExCU8O54I3P3WRYWY1CRP3S78QY" localSheetId="17" hidden="1">#REF!</definedName>
    <definedName name="BExCU8O54I3P3WRYWY1CRP3S78QY" localSheetId="18" hidden="1">#REF!</definedName>
    <definedName name="BExCU8O54I3P3WRYWY1CRP3S78QY" localSheetId="11" hidden="1">#REF!</definedName>
    <definedName name="BExCU8O54I3P3WRYWY1CRP3S78QY" localSheetId="25" hidden="1">#REF!</definedName>
    <definedName name="BExCU8O54I3P3WRYWY1CRP3S78QY" localSheetId="26" hidden="1">#REF!</definedName>
    <definedName name="BExCU8O54I3P3WRYWY1CRP3S78QY" localSheetId="27" hidden="1">#REF!</definedName>
    <definedName name="BExCU8O54I3P3WRYWY1CRP3S78QY" localSheetId="0" hidden="1">#REF!</definedName>
    <definedName name="BExCU8O54I3P3WRYWY1CRP3S78QY" localSheetId="1" hidden="1">#REF!</definedName>
    <definedName name="BExCU8O54I3P3WRYWY1CRP3S78QY" hidden="1">#REF!</definedName>
    <definedName name="BExCUDRJO23YOKT8GPWOVQ4XEHF5" localSheetId="32" hidden="1">#REF!</definedName>
    <definedName name="BExCUDRJO23YOKT8GPWOVQ4XEHF5" localSheetId="33" hidden="1">#REF!</definedName>
    <definedName name="BExCUDRJO23YOKT8GPWOVQ4XEHF5" localSheetId="23" hidden="1">#REF!</definedName>
    <definedName name="BExCUDRJO23YOKT8GPWOVQ4XEHF5" localSheetId="17" hidden="1">#REF!</definedName>
    <definedName name="BExCUDRJO23YOKT8GPWOVQ4XEHF5" localSheetId="18" hidden="1">#REF!</definedName>
    <definedName name="BExCUDRJO23YOKT8GPWOVQ4XEHF5" localSheetId="11" hidden="1">#REF!</definedName>
    <definedName name="BExCUDRJO23YOKT8GPWOVQ4XEHF5" localSheetId="25" hidden="1">#REF!</definedName>
    <definedName name="BExCUDRJO23YOKT8GPWOVQ4XEHF5" localSheetId="26" hidden="1">#REF!</definedName>
    <definedName name="BExCUDRJO23YOKT8GPWOVQ4XEHF5" localSheetId="27" hidden="1">#REF!</definedName>
    <definedName name="BExCUDRJO23YOKT8GPWOVQ4XEHF5" localSheetId="0" hidden="1">#REF!</definedName>
    <definedName name="BExCUDRJO23YOKT8GPWOVQ4XEHF5" localSheetId="1" hidden="1">#REF!</definedName>
    <definedName name="BExCUDRJO23YOKT8GPWOVQ4XEHF5" hidden="1">#REF!</definedName>
    <definedName name="BExCULEOALM7SEHVMQC4B4N25MRM" localSheetId="32" hidden="1">#REF!</definedName>
    <definedName name="BExCULEOALM7SEHVMQC4B4N25MRM" localSheetId="33" hidden="1">#REF!</definedName>
    <definedName name="BExCULEOALM7SEHVMQC4B4N25MRM" localSheetId="23" hidden="1">#REF!</definedName>
    <definedName name="BExCULEOALM7SEHVMQC4B4N25MRM" localSheetId="17" hidden="1">#REF!</definedName>
    <definedName name="BExCULEOALM7SEHVMQC4B4N25MRM" localSheetId="18" hidden="1">#REF!</definedName>
    <definedName name="BExCULEOALM7SEHVMQC4B4N25MRM" localSheetId="11" hidden="1">#REF!</definedName>
    <definedName name="BExCULEOALM7SEHVMQC4B4N25MRM" localSheetId="25" hidden="1">#REF!</definedName>
    <definedName name="BExCULEOALM7SEHVMQC4B4N25MRM" localSheetId="26" hidden="1">#REF!</definedName>
    <definedName name="BExCULEOALM7SEHVMQC4B4N25MRM" localSheetId="27" hidden="1">#REF!</definedName>
    <definedName name="BExCULEOALM7SEHVMQC4B4N25MRM" localSheetId="0" hidden="1">#REF!</definedName>
    <definedName name="BExCULEOALM7SEHVMQC4B4N25MRM" localSheetId="1" hidden="1">#REF!</definedName>
    <definedName name="BExCULEOALM7SEHVMQC4B4N25MRM" hidden="1">#REF!</definedName>
    <definedName name="BExCUPAXFR16YMWL30ME3F3BSRDZ" localSheetId="32" hidden="1">#REF!</definedName>
    <definedName name="BExCUPAXFR16YMWL30ME3F3BSRDZ" localSheetId="33" hidden="1">#REF!</definedName>
    <definedName name="BExCUPAXFR16YMWL30ME3F3BSRDZ" localSheetId="23" hidden="1">#REF!</definedName>
    <definedName name="BExCUPAXFR16YMWL30ME3F3BSRDZ" localSheetId="17" hidden="1">#REF!</definedName>
    <definedName name="BExCUPAXFR16YMWL30ME3F3BSRDZ" localSheetId="18" hidden="1">#REF!</definedName>
    <definedName name="BExCUPAXFR16YMWL30ME3F3BSRDZ" localSheetId="11" hidden="1">#REF!</definedName>
    <definedName name="BExCUPAXFR16YMWL30ME3F3BSRDZ" localSheetId="25" hidden="1">#REF!</definedName>
    <definedName name="BExCUPAXFR16YMWL30ME3F3BSRDZ" localSheetId="26" hidden="1">#REF!</definedName>
    <definedName name="BExCUPAXFR16YMWL30ME3F3BSRDZ" localSheetId="27" hidden="1">#REF!</definedName>
    <definedName name="BExCUPAXFR16YMWL30ME3F3BSRDZ" localSheetId="0" hidden="1">#REF!</definedName>
    <definedName name="BExCUPAXFR16YMWL30ME3F3BSRDZ" localSheetId="1" hidden="1">#REF!</definedName>
    <definedName name="BExCUPAXFR16YMWL30ME3F3BSRDZ" hidden="1">#REF!</definedName>
    <definedName name="BExCUR94DHCE47PUUWEMT5QZOYR2" localSheetId="32" hidden="1">#REF!</definedName>
    <definedName name="BExCUR94DHCE47PUUWEMT5QZOYR2" localSheetId="33" hidden="1">#REF!</definedName>
    <definedName name="BExCUR94DHCE47PUUWEMT5QZOYR2" localSheetId="23" hidden="1">#REF!</definedName>
    <definedName name="BExCUR94DHCE47PUUWEMT5QZOYR2" localSheetId="17" hidden="1">#REF!</definedName>
    <definedName name="BExCUR94DHCE47PUUWEMT5QZOYR2" localSheetId="18" hidden="1">#REF!</definedName>
    <definedName name="BExCUR94DHCE47PUUWEMT5QZOYR2" localSheetId="11" hidden="1">#REF!</definedName>
    <definedName name="BExCUR94DHCE47PUUWEMT5QZOYR2" localSheetId="25" hidden="1">#REF!</definedName>
    <definedName name="BExCUR94DHCE47PUUWEMT5QZOYR2" localSheetId="26" hidden="1">#REF!</definedName>
    <definedName name="BExCUR94DHCE47PUUWEMT5QZOYR2" localSheetId="27" hidden="1">#REF!</definedName>
    <definedName name="BExCUR94DHCE47PUUWEMT5QZOYR2" localSheetId="0" hidden="1">#REF!</definedName>
    <definedName name="BExCUR94DHCE47PUUWEMT5QZOYR2" localSheetId="1" hidden="1">#REF!</definedName>
    <definedName name="BExCUR94DHCE47PUUWEMT5QZOYR2" hidden="1">#REF!</definedName>
    <definedName name="BExCV5HJSTBNPQZVGYJY9AZ4IJ26" localSheetId="32" hidden="1">#REF!</definedName>
    <definedName name="BExCV5HJSTBNPQZVGYJY9AZ4IJ26" localSheetId="33" hidden="1">#REF!</definedName>
    <definedName name="BExCV5HJSTBNPQZVGYJY9AZ4IJ26" localSheetId="23" hidden="1">#REF!</definedName>
    <definedName name="BExCV5HJSTBNPQZVGYJY9AZ4IJ26" localSheetId="17" hidden="1">#REF!</definedName>
    <definedName name="BExCV5HJSTBNPQZVGYJY9AZ4IJ26" localSheetId="18" hidden="1">#REF!</definedName>
    <definedName name="BExCV5HJSTBNPQZVGYJY9AZ4IJ26" localSheetId="11" hidden="1">#REF!</definedName>
    <definedName name="BExCV5HJSTBNPQZVGYJY9AZ4IJ26" localSheetId="25" hidden="1">#REF!</definedName>
    <definedName name="BExCV5HJSTBNPQZVGYJY9AZ4IJ26" localSheetId="26" hidden="1">#REF!</definedName>
    <definedName name="BExCV5HJSTBNPQZVGYJY9AZ4IJ26" localSheetId="27" hidden="1">#REF!</definedName>
    <definedName name="BExCV5HJSTBNPQZVGYJY9AZ4IJ26" localSheetId="0" hidden="1">#REF!</definedName>
    <definedName name="BExCV5HJSTBNPQZVGYJY9AZ4IJ26" localSheetId="1" hidden="1">#REF!</definedName>
    <definedName name="BExCV5HJSTBNPQZVGYJY9AZ4IJ26" hidden="1">#REF!</definedName>
    <definedName name="BExCV634L7SVHGB0UDDTRRQ2Q72H" localSheetId="32" hidden="1">#REF!</definedName>
    <definedName name="BExCV634L7SVHGB0UDDTRRQ2Q72H" localSheetId="33" hidden="1">#REF!</definedName>
    <definedName name="BExCV634L7SVHGB0UDDTRRQ2Q72H" localSheetId="23" hidden="1">#REF!</definedName>
    <definedName name="BExCV634L7SVHGB0UDDTRRQ2Q72H" localSheetId="17" hidden="1">#REF!</definedName>
    <definedName name="BExCV634L7SVHGB0UDDTRRQ2Q72H" localSheetId="18" hidden="1">#REF!</definedName>
    <definedName name="BExCV634L7SVHGB0UDDTRRQ2Q72H" localSheetId="11" hidden="1">#REF!</definedName>
    <definedName name="BExCV634L7SVHGB0UDDTRRQ2Q72H" localSheetId="25" hidden="1">#REF!</definedName>
    <definedName name="BExCV634L7SVHGB0UDDTRRQ2Q72H" localSheetId="26" hidden="1">#REF!</definedName>
    <definedName name="BExCV634L7SVHGB0UDDTRRQ2Q72H" localSheetId="27" hidden="1">#REF!</definedName>
    <definedName name="BExCV634L7SVHGB0UDDTRRQ2Q72H" localSheetId="0" hidden="1">#REF!</definedName>
    <definedName name="BExCV634L7SVHGB0UDDTRRQ2Q72H" localSheetId="1" hidden="1">#REF!</definedName>
    <definedName name="BExCV634L7SVHGB0UDDTRRQ2Q72H" hidden="1">#REF!</definedName>
    <definedName name="BExCVBXGSXT9FWJRG62PX9S1RK83" localSheetId="32" hidden="1">#REF!</definedName>
    <definedName name="BExCVBXGSXT9FWJRG62PX9S1RK83" localSheetId="33" hidden="1">#REF!</definedName>
    <definedName name="BExCVBXGSXT9FWJRG62PX9S1RK83" localSheetId="23" hidden="1">#REF!</definedName>
    <definedName name="BExCVBXGSXT9FWJRG62PX9S1RK83" localSheetId="17" hidden="1">#REF!</definedName>
    <definedName name="BExCVBXGSXT9FWJRG62PX9S1RK83" localSheetId="18" hidden="1">#REF!</definedName>
    <definedName name="BExCVBXGSXT9FWJRG62PX9S1RK83" localSheetId="11" hidden="1">#REF!</definedName>
    <definedName name="BExCVBXGSXT9FWJRG62PX9S1RK83" localSheetId="25" hidden="1">#REF!</definedName>
    <definedName name="BExCVBXGSXT9FWJRG62PX9S1RK83" localSheetId="26" hidden="1">#REF!</definedName>
    <definedName name="BExCVBXGSXT9FWJRG62PX9S1RK83" localSheetId="27" hidden="1">#REF!</definedName>
    <definedName name="BExCVBXGSXT9FWJRG62PX9S1RK83" localSheetId="0" hidden="1">#REF!</definedName>
    <definedName name="BExCVBXGSXT9FWJRG62PX9S1RK83" localSheetId="1" hidden="1">#REF!</definedName>
    <definedName name="BExCVBXGSXT9FWJRG62PX9S1RK83" hidden="1">#REF!</definedName>
    <definedName name="BExCVHBNLOHNFS0JAV3I1XGPNH9W" localSheetId="32" hidden="1">#REF!</definedName>
    <definedName name="BExCVHBNLOHNFS0JAV3I1XGPNH9W" localSheetId="33" hidden="1">#REF!</definedName>
    <definedName name="BExCVHBNLOHNFS0JAV3I1XGPNH9W" localSheetId="23" hidden="1">#REF!</definedName>
    <definedName name="BExCVHBNLOHNFS0JAV3I1XGPNH9W" localSheetId="17" hidden="1">#REF!</definedName>
    <definedName name="BExCVHBNLOHNFS0JAV3I1XGPNH9W" localSheetId="18" hidden="1">#REF!</definedName>
    <definedName name="BExCVHBNLOHNFS0JAV3I1XGPNH9W" localSheetId="11" hidden="1">#REF!</definedName>
    <definedName name="BExCVHBNLOHNFS0JAV3I1XGPNH9W" localSheetId="25" hidden="1">#REF!</definedName>
    <definedName name="BExCVHBNLOHNFS0JAV3I1XGPNH9W" localSheetId="26" hidden="1">#REF!</definedName>
    <definedName name="BExCVHBNLOHNFS0JAV3I1XGPNH9W" localSheetId="27" hidden="1">#REF!</definedName>
    <definedName name="BExCVHBNLOHNFS0JAV3I1XGPNH9W" localSheetId="0" hidden="1">#REF!</definedName>
    <definedName name="BExCVHBNLOHNFS0JAV3I1XGPNH9W" localSheetId="1" hidden="1">#REF!</definedName>
    <definedName name="BExCVHBNLOHNFS0JAV3I1XGPNH9W" hidden="1">#REF!</definedName>
    <definedName name="BExCVI86R31A2IOZIEBY1FJLVILD" localSheetId="32" hidden="1">#REF!</definedName>
    <definedName name="BExCVI86R31A2IOZIEBY1FJLVILD" localSheetId="33" hidden="1">#REF!</definedName>
    <definedName name="BExCVI86R31A2IOZIEBY1FJLVILD" localSheetId="23" hidden="1">#REF!</definedName>
    <definedName name="BExCVI86R31A2IOZIEBY1FJLVILD" localSheetId="17" hidden="1">#REF!</definedName>
    <definedName name="BExCVI86R31A2IOZIEBY1FJLVILD" localSheetId="18" hidden="1">#REF!</definedName>
    <definedName name="BExCVI86R31A2IOZIEBY1FJLVILD" localSheetId="11" hidden="1">#REF!</definedName>
    <definedName name="BExCVI86R31A2IOZIEBY1FJLVILD" localSheetId="25" hidden="1">#REF!</definedName>
    <definedName name="BExCVI86R31A2IOZIEBY1FJLVILD" localSheetId="26" hidden="1">#REF!</definedName>
    <definedName name="BExCVI86R31A2IOZIEBY1FJLVILD" localSheetId="27" hidden="1">#REF!</definedName>
    <definedName name="BExCVI86R31A2IOZIEBY1FJLVILD" localSheetId="0" hidden="1">#REF!</definedName>
    <definedName name="BExCVI86R31A2IOZIEBY1FJLVILD" localSheetId="1" hidden="1">#REF!</definedName>
    <definedName name="BExCVI86R31A2IOZIEBY1FJLVILD" hidden="1">#REF!</definedName>
    <definedName name="BExCVKGZXE0I9EIXKBZVSGSEY2RR" localSheetId="32" hidden="1">#REF!</definedName>
    <definedName name="BExCVKGZXE0I9EIXKBZVSGSEY2RR" localSheetId="33" hidden="1">#REF!</definedName>
    <definedName name="BExCVKGZXE0I9EIXKBZVSGSEY2RR" localSheetId="23" hidden="1">#REF!</definedName>
    <definedName name="BExCVKGZXE0I9EIXKBZVSGSEY2RR" localSheetId="17" hidden="1">#REF!</definedName>
    <definedName name="BExCVKGZXE0I9EIXKBZVSGSEY2RR" localSheetId="18" hidden="1">#REF!</definedName>
    <definedName name="BExCVKGZXE0I9EIXKBZVSGSEY2RR" localSheetId="11" hidden="1">#REF!</definedName>
    <definedName name="BExCVKGZXE0I9EIXKBZVSGSEY2RR" localSheetId="25" hidden="1">#REF!</definedName>
    <definedName name="BExCVKGZXE0I9EIXKBZVSGSEY2RR" localSheetId="26" hidden="1">#REF!</definedName>
    <definedName name="BExCVKGZXE0I9EIXKBZVSGSEY2RR" localSheetId="27" hidden="1">#REF!</definedName>
    <definedName name="BExCVKGZXE0I9EIXKBZVSGSEY2RR" localSheetId="0" hidden="1">#REF!</definedName>
    <definedName name="BExCVKGZXE0I9EIXKBZVSGSEY2RR" localSheetId="1" hidden="1">#REF!</definedName>
    <definedName name="BExCVKGZXE0I9EIXKBZVSGSEY2RR" hidden="1">#REF!</definedName>
    <definedName name="BExCVNROVORCSNX9HKHKPHY0URS3" localSheetId="32" hidden="1">#REF!</definedName>
    <definedName name="BExCVNROVORCSNX9HKHKPHY0URS3" localSheetId="33" hidden="1">#REF!</definedName>
    <definedName name="BExCVNROVORCSNX9HKHKPHY0URS3" localSheetId="23" hidden="1">#REF!</definedName>
    <definedName name="BExCVNROVORCSNX9HKHKPHY0URS3" localSheetId="17" hidden="1">#REF!</definedName>
    <definedName name="BExCVNROVORCSNX9HKHKPHY0URS3" localSheetId="18" hidden="1">#REF!</definedName>
    <definedName name="BExCVNROVORCSNX9HKHKPHY0URS3" localSheetId="11" hidden="1">#REF!</definedName>
    <definedName name="BExCVNROVORCSNX9HKHKPHY0URS3" localSheetId="25" hidden="1">#REF!</definedName>
    <definedName name="BExCVNROVORCSNX9HKHKPHY0URS3" localSheetId="26" hidden="1">#REF!</definedName>
    <definedName name="BExCVNROVORCSNX9HKHKPHY0URS3" localSheetId="27" hidden="1">#REF!</definedName>
    <definedName name="BExCVNROVORCSNX9HKHKPHY0URS3" localSheetId="0" hidden="1">#REF!</definedName>
    <definedName name="BExCVNROVORCSNX9HKHKPHY0URS3" localSheetId="1" hidden="1">#REF!</definedName>
    <definedName name="BExCVNROVORCSNX9HKHKPHY0URS3" hidden="1">#REF!</definedName>
    <definedName name="BExCVPEZON7VV6NOWII8VZMONPCJ" localSheetId="32" hidden="1">#REF!</definedName>
    <definedName name="BExCVPEZON7VV6NOWII8VZMONPCJ" localSheetId="33" hidden="1">#REF!</definedName>
    <definedName name="BExCVPEZON7VV6NOWII8VZMONPCJ" localSheetId="23" hidden="1">#REF!</definedName>
    <definedName name="BExCVPEZON7VV6NOWII8VZMONPCJ" localSheetId="17" hidden="1">#REF!</definedName>
    <definedName name="BExCVPEZON7VV6NOWII8VZMONPCJ" localSheetId="18" hidden="1">#REF!</definedName>
    <definedName name="BExCVPEZON7VV6NOWII8VZMONPCJ" localSheetId="11" hidden="1">#REF!</definedName>
    <definedName name="BExCVPEZON7VV6NOWII8VZMONPCJ" localSheetId="25" hidden="1">#REF!</definedName>
    <definedName name="BExCVPEZON7VV6NOWII8VZMONPCJ" localSheetId="26" hidden="1">#REF!</definedName>
    <definedName name="BExCVPEZON7VV6NOWII8VZMONPCJ" localSheetId="27" hidden="1">#REF!</definedName>
    <definedName name="BExCVPEZON7VV6NOWII8VZMONPCJ" localSheetId="0" hidden="1">#REF!</definedName>
    <definedName name="BExCVPEZON7VV6NOWII8VZMONPCJ" localSheetId="1" hidden="1">#REF!</definedName>
    <definedName name="BExCVPEZON7VV6NOWII8VZMONPCJ" hidden="1">#REF!</definedName>
    <definedName name="BExCVV44WY5807WGMTGKPW0GT256" localSheetId="32" hidden="1">#REF!</definedName>
    <definedName name="BExCVV44WY5807WGMTGKPW0GT256" localSheetId="33" hidden="1">#REF!</definedName>
    <definedName name="BExCVV44WY5807WGMTGKPW0GT256" localSheetId="23" hidden="1">#REF!</definedName>
    <definedName name="BExCVV44WY5807WGMTGKPW0GT256" localSheetId="17" hidden="1">#REF!</definedName>
    <definedName name="BExCVV44WY5807WGMTGKPW0GT256" localSheetId="18" hidden="1">#REF!</definedName>
    <definedName name="BExCVV44WY5807WGMTGKPW0GT256" localSheetId="11" hidden="1">#REF!</definedName>
    <definedName name="BExCVV44WY5807WGMTGKPW0GT256" localSheetId="25" hidden="1">#REF!</definedName>
    <definedName name="BExCVV44WY5807WGMTGKPW0GT256" localSheetId="26" hidden="1">#REF!</definedName>
    <definedName name="BExCVV44WY5807WGMTGKPW0GT256" localSheetId="27" hidden="1">#REF!</definedName>
    <definedName name="BExCVV44WY5807WGMTGKPW0GT256" localSheetId="0" hidden="1">#REF!</definedName>
    <definedName name="BExCVV44WY5807WGMTGKPW0GT256" localSheetId="1" hidden="1">#REF!</definedName>
    <definedName name="BExCVV44WY5807WGMTGKPW0GT256" hidden="1">#REF!</definedName>
    <definedName name="BExCVZ5PN4V6MRBZ04PZJW3GEF8S" localSheetId="32" hidden="1">#REF!</definedName>
    <definedName name="BExCVZ5PN4V6MRBZ04PZJW3GEF8S" localSheetId="33" hidden="1">#REF!</definedName>
    <definedName name="BExCVZ5PN4V6MRBZ04PZJW3GEF8S" localSheetId="23" hidden="1">#REF!</definedName>
    <definedName name="BExCVZ5PN4V6MRBZ04PZJW3GEF8S" localSheetId="17" hidden="1">#REF!</definedName>
    <definedName name="BExCVZ5PN4V6MRBZ04PZJW3GEF8S" localSheetId="18" hidden="1">#REF!</definedName>
    <definedName name="BExCVZ5PN4V6MRBZ04PZJW3GEF8S" localSheetId="11" hidden="1">#REF!</definedName>
    <definedName name="BExCVZ5PN4V6MRBZ04PZJW3GEF8S" localSheetId="25" hidden="1">#REF!</definedName>
    <definedName name="BExCVZ5PN4V6MRBZ04PZJW3GEF8S" localSheetId="26" hidden="1">#REF!</definedName>
    <definedName name="BExCVZ5PN4V6MRBZ04PZJW3GEF8S" localSheetId="27" hidden="1">#REF!</definedName>
    <definedName name="BExCVZ5PN4V6MRBZ04PZJW3GEF8S" localSheetId="0" hidden="1">#REF!</definedName>
    <definedName name="BExCVZ5PN4V6MRBZ04PZJW3GEF8S" localSheetId="1" hidden="1">#REF!</definedName>
    <definedName name="BExCVZ5PN4V6MRBZ04PZJW3GEF8S" hidden="1">#REF!</definedName>
    <definedName name="BExCW13R0GWJYGXZBNCPAHQN4NR2" localSheetId="32" hidden="1">#REF!</definedName>
    <definedName name="BExCW13R0GWJYGXZBNCPAHQN4NR2" localSheetId="33" hidden="1">#REF!</definedName>
    <definedName name="BExCW13R0GWJYGXZBNCPAHQN4NR2" localSheetId="23" hidden="1">#REF!</definedName>
    <definedName name="BExCW13R0GWJYGXZBNCPAHQN4NR2" localSheetId="17" hidden="1">#REF!</definedName>
    <definedName name="BExCW13R0GWJYGXZBNCPAHQN4NR2" localSheetId="18" hidden="1">#REF!</definedName>
    <definedName name="BExCW13R0GWJYGXZBNCPAHQN4NR2" localSheetId="11" hidden="1">#REF!</definedName>
    <definedName name="BExCW13R0GWJYGXZBNCPAHQN4NR2" localSheetId="25" hidden="1">#REF!</definedName>
    <definedName name="BExCW13R0GWJYGXZBNCPAHQN4NR2" localSheetId="26" hidden="1">#REF!</definedName>
    <definedName name="BExCW13R0GWJYGXZBNCPAHQN4NR2" localSheetId="27" hidden="1">#REF!</definedName>
    <definedName name="BExCW13R0GWJYGXZBNCPAHQN4NR2" localSheetId="0" hidden="1">#REF!</definedName>
    <definedName name="BExCW13R0GWJYGXZBNCPAHQN4NR2" localSheetId="1" hidden="1">#REF!</definedName>
    <definedName name="BExCW13R0GWJYGXZBNCPAHQN4NR2" hidden="1">#REF!</definedName>
    <definedName name="BExCW9Y5HWU4RJTNX74O6L24VGCK" localSheetId="32" hidden="1">#REF!</definedName>
    <definedName name="BExCW9Y5HWU4RJTNX74O6L24VGCK" localSheetId="33" hidden="1">#REF!</definedName>
    <definedName name="BExCW9Y5HWU4RJTNX74O6L24VGCK" localSheetId="23" hidden="1">#REF!</definedName>
    <definedName name="BExCW9Y5HWU4RJTNX74O6L24VGCK" localSheetId="17" hidden="1">#REF!</definedName>
    <definedName name="BExCW9Y5HWU4RJTNX74O6L24VGCK" localSheetId="18" hidden="1">#REF!</definedName>
    <definedName name="BExCW9Y5HWU4RJTNX74O6L24VGCK" localSheetId="11" hidden="1">#REF!</definedName>
    <definedName name="BExCW9Y5HWU4RJTNX74O6L24VGCK" localSheetId="25" hidden="1">#REF!</definedName>
    <definedName name="BExCW9Y5HWU4RJTNX74O6L24VGCK" localSheetId="26" hidden="1">#REF!</definedName>
    <definedName name="BExCW9Y5HWU4RJTNX74O6L24VGCK" localSheetId="27" hidden="1">#REF!</definedName>
    <definedName name="BExCW9Y5HWU4RJTNX74O6L24VGCK" localSheetId="0" hidden="1">#REF!</definedName>
    <definedName name="BExCW9Y5HWU4RJTNX74O6L24VGCK" localSheetId="1" hidden="1">#REF!</definedName>
    <definedName name="BExCW9Y5HWU4RJTNX74O6L24VGCK" hidden="1">#REF!</definedName>
    <definedName name="BExCWHADQJRXWFDGV2KMANWIY1YN" localSheetId="32" hidden="1">#REF!</definedName>
    <definedName name="BExCWHADQJRXWFDGV2KMANWIY1YN" localSheetId="33" hidden="1">#REF!</definedName>
    <definedName name="BExCWHADQJRXWFDGV2KMANWIY1YN" localSheetId="23" hidden="1">#REF!</definedName>
    <definedName name="BExCWHADQJRXWFDGV2KMANWIY1YN" localSheetId="17" hidden="1">#REF!</definedName>
    <definedName name="BExCWHADQJRXWFDGV2KMANWIY1YN" localSheetId="18" hidden="1">#REF!</definedName>
    <definedName name="BExCWHADQJRXWFDGV2KMANWIY1YN" localSheetId="11" hidden="1">#REF!</definedName>
    <definedName name="BExCWHADQJRXWFDGV2KMANWIY1YN" localSheetId="25" hidden="1">#REF!</definedName>
    <definedName name="BExCWHADQJRXWFDGV2KMANWIY1YN" localSheetId="26" hidden="1">#REF!</definedName>
    <definedName name="BExCWHADQJRXWFDGV2KMANWIY1YN" localSheetId="27" hidden="1">#REF!</definedName>
    <definedName name="BExCWHADQJRXWFDGV2KMANWIY1YN" localSheetId="0" hidden="1">#REF!</definedName>
    <definedName name="BExCWHADQJRXWFDGV2KMANWIY1YN" localSheetId="1" hidden="1">#REF!</definedName>
    <definedName name="BExCWHADQJRXWFDGV2KMANWIY1YN" hidden="1">#REF!</definedName>
    <definedName name="BExCWPDPESGZS07QGBLSBWDNVJLZ" localSheetId="32" hidden="1">#REF!</definedName>
    <definedName name="BExCWPDPESGZS07QGBLSBWDNVJLZ" localSheetId="33" hidden="1">#REF!</definedName>
    <definedName name="BExCWPDPESGZS07QGBLSBWDNVJLZ" localSheetId="23" hidden="1">#REF!</definedName>
    <definedName name="BExCWPDPESGZS07QGBLSBWDNVJLZ" localSheetId="17" hidden="1">#REF!</definedName>
    <definedName name="BExCWPDPESGZS07QGBLSBWDNVJLZ" localSheetId="18" hidden="1">#REF!</definedName>
    <definedName name="BExCWPDPESGZS07QGBLSBWDNVJLZ" localSheetId="11" hidden="1">#REF!</definedName>
    <definedName name="BExCWPDPESGZS07QGBLSBWDNVJLZ" localSheetId="25" hidden="1">#REF!</definedName>
    <definedName name="BExCWPDPESGZS07QGBLSBWDNVJLZ" localSheetId="26" hidden="1">#REF!</definedName>
    <definedName name="BExCWPDPESGZS07QGBLSBWDNVJLZ" localSheetId="27" hidden="1">#REF!</definedName>
    <definedName name="BExCWPDPESGZS07QGBLSBWDNVJLZ" localSheetId="0" hidden="1">#REF!</definedName>
    <definedName name="BExCWPDPESGZS07QGBLSBWDNVJLZ" localSheetId="1" hidden="1">#REF!</definedName>
    <definedName name="BExCWPDPESGZS07QGBLSBWDNVJLZ" hidden="1">#REF!</definedName>
    <definedName name="BExCWTVKHIVCRHF8GC39KI58YM5K" localSheetId="32" hidden="1">#REF!</definedName>
    <definedName name="BExCWTVKHIVCRHF8GC39KI58YM5K" localSheetId="33" hidden="1">#REF!</definedName>
    <definedName name="BExCWTVKHIVCRHF8GC39KI58YM5K" localSheetId="23" hidden="1">#REF!</definedName>
    <definedName name="BExCWTVKHIVCRHF8GC39KI58YM5K" localSheetId="17" hidden="1">#REF!</definedName>
    <definedName name="BExCWTVKHIVCRHF8GC39KI58YM5K" localSheetId="18" hidden="1">#REF!</definedName>
    <definedName name="BExCWTVKHIVCRHF8GC39KI58YM5K" localSheetId="11" hidden="1">#REF!</definedName>
    <definedName name="BExCWTVKHIVCRHF8GC39KI58YM5K" localSheetId="25" hidden="1">#REF!</definedName>
    <definedName name="BExCWTVKHIVCRHF8GC39KI58YM5K" localSheetId="26" hidden="1">#REF!</definedName>
    <definedName name="BExCWTVKHIVCRHF8GC39KI58YM5K" localSheetId="27" hidden="1">#REF!</definedName>
    <definedName name="BExCWTVKHIVCRHF8GC39KI58YM5K" localSheetId="0" hidden="1">#REF!</definedName>
    <definedName name="BExCWTVKHIVCRHF8GC39KI58YM5K" localSheetId="1" hidden="1">#REF!</definedName>
    <definedName name="BExCWTVKHIVCRHF8GC39KI58YM5K" hidden="1">#REF!</definedName>
    <definedName name="BExCX2KGRZBRVLZNM8SUSIE6A0RL" localSheetId="32" hidden="1">#REF!</definedName>
    <definedName name="BExCX2KGRZBRVLZNM8SUSIE6A0RL" localSheetId="33" hidden="1">#REF!</definedName>
    <definedName name="BExCX2KGRZBRVLZNM8SUSIE6A0RL" localSheetId="23" hidden="1">#REF!</definedName>
    <definedName name="BExCX2KGRZBRVLZNM8SUSIE6A0RL" localSheetId="17" hidden="1">#REF!</definedName>
    <definedName name="BExCX2KGRZBRVLZNM8SUSIE6A0RL" localSheetId="18" hidden="1">#REF!</definedName>
    <definedName name="BExCX2KGRZBRVLZNM8SUSIE6A0RL" localSheetId="11" hidden="1">#REF!</definedName>
    <definedName name="BExCX2KGRZBRVLZNM8SUSIE6A0RL" localSheetId="25" hidden="1">#REF!</definedName>
    <definedName name="BExCX2KGRZBRVLZNM8SUSIE6A0RL" localSheetId="26" hidden="1">#REF!</definedName>
    <definedName name="BExCX2KGRZBRVLZNM8SUSIE6A0RL" localSheetId="27" hidden="1">#REF!</definedName>
    <definedName name="BExCX2KGRZBRVLZNM8SUSIE6A0RL" localSheetId="0" hidden="1">#REF!</definedName>
    <definedName name="BExCX2KGRZBRVLZNM8SUSIE6A0RL" localSheetId="1" hidden="1">#REF!</definedName>
    <definedName name="BExCX2KGRZBRVLZNM8SUSIE6A0RL" hidden="1">#REF!</definedName>
    <definedName name="BExCX3X451T70LZ1VF95L7W4Y4TM" localSheetId="32" hidden="1">#REF!</definedName>
    <definedName name="BExCX3X451T70LZ1VF95L7W4Y4TM" localSheetId="33" hidden="1">#REF!</definedName>
    <definedName name="BExCX3X451T70LZ1VF95L7W4Y4TM" localSheetId="23" hidden="1">#REF!</definedName>
    <definedName name="BExCX3X451T70LZ1VF95L7W4Y4TM" localSheetId="17" hidden="1">#REF!</definedName>
    <definedName name="BExCX3X451T70LZ1VF95L7W4Y4TM" localSheetId="18" hidden="1">#REF!</definedName>
    <definedName name="BExCX3X451T70LZ1VF95L7W4Y4TM" localSheetId="11" hidden="1">#REF!</definedName>
    <definedName name="BExCX3X451T70LZ1VF95L7W4Y4TM" localSheetId="25" hidden="1">#REF!</definedName>
    <definedName name="BExCX3X451T70LZ1VF95L7W4Y4TM" localSheetId="26" hidden="1">#REF!</definedName>
    <definedName name="BExCX3X451T70LZ1VF95L7W4Y4TM" localSheetId="27" hidden="1">#REF!</definedName>
    <definedName name="BExCX3X451T70LZ1VF95L7W4Y4TM" localSheetId="0" hidden="1">#REF!</definedName>
    <definedName name="BExCX3X451T70LZ1VF95L7W4Y4TM" localSheetId="1" hidden="1">#REF!</definedName>
    <definedName name="BExCX3X451T70LZ1VF95L7W4Y4TM" hidden="1">#REF!</definedName>
    <definedName name="BExCX4NZ2N1OUGXM7EV0U7VULJMM" localSheetId="32" hidden="1">#REF!</definedName>
    <definedName name="BExCX4NZ2N1OUGXM7EV0U7VULJMM" localSheetId="33" hidden="1">#REF!</definedName>
    <definedName name="BExCX4NZ2N1OUGXM7EV0U7VULJMM" localSheetId="23" hidden="1">#REF!</definedName>
    <definedName name="BExCX4NZ2N1OUGXM7EV0U7VULJMM" localSheetId="17" hidden="1">#REF!</definedName>
    <definedName name="BExCX4NZ2N1OUGXM7EV0U7VULJMM" localSheetId="18" hidden="1">#REF!</definedName>
    <definedName name="BExCX4NZ2N1OUGXM7EV0U7VULJMM" localSheetId="11" hidden="1">#REF!</definedName>
    <definedName name="BExCX4NZ2N1OUGXM7EV0U7VULJMM" localSheetId="25" hidden="1">#REF!</definedName>
    <definedName name="BExCX4NZ2N1OUGXM7EV0U7VULJMM" localSheetId="26" hidden="1">#REF!</definedName>
    <definedName name="BExCX4NZ2N1OUGXM7EV0U7VULJMM" localSheetId="27" hidden="1">#REF!</definedName>
    <definedName name="BExCX4NZ2N1OUGXM7EV0U7VULJMM" localSheetId="0" hidden="1">#REF!</definedName>
    <definedName name="BExCX4NZ2N1OUGXM7EV0U7VULJMM" localSheetId="1" hidden="1">#REF!</definedName>
    <definedName name="BExCX4NZ2N1OUGXM7EV0U7VULJMM" hidden="1">#REF!</definedName>
    <definedName name="BExCXILMURGYMAH6N5LF5DV6K3GM" localSheetId="32" hidden="1">#REF!</definedName>
    <definedName name="BExCXILMURGYMAH6N5LF5DV6K3GM" localSheetId="33" hidden="1">#REF!</definedName>
    <definedName name="BExCXILMURGYMAH6N5LF5DV6K3GM" localSheetId="23" hidden="1">#REF!</definedName>
    <definedName name="BExCXILMURGYMAH6N5LF5DV6K3GM" localSheetId="17" hidden="1">#REF!</definedName>
    <definedName name="BExCXILMURGYMAH6N5LF5DV6K3GM" localSheetId="18" hidden="1">#REF!</definedName>
    <definedName name="BExCXILMURGYMAH6N5LF5DV6K3GM" localSheetId="11" hidden="1">#REF!</definedName>
    <definedName name="BExCXILMURGYMAH6N5LF5DV6K3GM" localSheetId="25" hidden="1">#REF!</definedName>
    <definedName name="BExCXILMURGYMAH6N5LF5DV6K3GM" localSheetId="26" hidden="1">#REF!</definedName>
    <definedName name="BExCXILMURGYMAH6N5LF5DV6K3GM" localSheetId="27" hidden="1">#REF!</definedName>
    <definedName name="BExCXILMURGYMAH6N5LF5DV6K3GM" localSheetId="0" hidden="1">#REF!</definedName>
    <definedName name="BExCXILMURGYMAH6N5LF5DV6K3GM" localSheetId="1" hidden="1">#REF!</definedName>
    <definedName name="BExCXILMURGYMAH6N5LF5DV6K3GM" hidden="1">#REF!</definedName>
    <definedName name="BExCXQUFBMXQ1650735H48B1AZT3" localSheetId="32" hidden="1">#REF!</definedName>
    <definedName name="BExCXQUFBMXQ1650735H48B1AZT3" localSheetId="33" hidden="1">#REF!</definedName>
    <definedName name="BExCXQUFBMXQ1650735H48B1AZT3" localSheetId="23" hidden="1">#REF!</definedName>
    <definedName name="BExCXQUFBMXQ1650735H48B1AZT3" localSheetId="17" hidden="1">#REF!</definedName>
    <definedName name="BExCXQUFBMXQ1650735H48B1AZT3" localSheetId="18" hidden="1">#REF!</definedName>
    <definedName name="BExCXQUFBMXQ1650735H48B1AZT3" localSheetId="11" hidden="1">#REF!</definedName>
    <definedName name="BExCXQUFBMXQ1650735H48B1AZT3" localSheetId="25" hidden="1">#REF!</definedName>
    <definedName name="BExCXQUFBMXQ1650735H48B1AZT3" localSheetId="26" hidden="1">#REF!</definedName>
    <definedName name="BExCXQUFBMXQ1650735H48B1AZT3" localSheetId="27" hidden="1">#REF!</definedName>
    <definedName name="BExCXQUFBMXQ1650735H48B1AZT3" localSheetId="0" hidden="1">#REF!</definedName>
    <definedName name="BExCXQUFBMXQ1650735H48B1AZT3" localSheetId="1" hidden="1">#REF!</definedName>
    <definedName name="BExCXQUFBMXQ1650735H48B1AZT3" hidden="1">#REF!</definedName>
    <definedName name="BExCXYSBKJ9SZQD7XS2WUS6SVBJO" localSheetId="32" hidden="1">#REF!</definedName>
    <definedName name="BExCXYSBKJ9SZQD7XS2WUS6SVBJO" localSheetId="33" hidden="1">#REF!</definedName>
    <definedName name="BExCXYSBKJ9SZQD7XS2WUS6SVBJO" localSheetId="23" hidden="1">#REF!</definedName>
    <definedName name="BExCXYSBKJ9SZQD7XS2WUS6SVBJO" localSheetId="17" hidden="1">#REF!</definedName>
    <definedName name="BExCXYSBKJ9SZQD7XS2WUS6SVBJO" localSheetId="18" hidden="1">#REF!</definedName>
    <definedName name="BExCXYSBKJ9SZQD7XS2WUS6SVBJO" localSheetId="11" hidden="1">#REF!</definedName>
    <definedName name="BExCXYSBKJ9SZQD7XS2WUS6SVBJO" localSheetId="25" hidden="1">#REF!</definedName>
    <definedName name="BExCXYSBKJ9SZQD7XS2WUS6SVBJO" localSheetId="26" hidden="1">#REF!</definedName>
    <definedName name="BExCXYSBKJ9SZQD7XS2WUS6SVBJO" localSheetId="27" hidden="1">#REF!</definedName>
    <definedName name="BExCXYSBKJ9SZQD7XS2WUS6SVBJO" localSheetId="0" hidden="1">#REF!</definedName>
    <definedName name="BExCXYSBKJ9SZQD7XS2WUS6SVBJO" localSheetId="1" hidden="1">#REF!</definedName>
    <definedName name="BExCXYSBKJ9SZQD7XS2WUS6SVBJO" hidden="1">#REF!</definedName>
    <definedName name="BExCXZ8DGK5ZE8467LFEHX6JNQHJ" localSheetId="32" hidden="1">#REF!</definedName>
    <definedName name="BExCXZ8DGK5ZE8467LFEHX6JNQHJ" localSheetId="33" hidden="1">#REF!</definedName>
    <definedName name="BExCXZ8DGK5ZE8467LFEHX6JNQHJ" localSheetId="23" hidden="1">#REF!</definedName>
    <definedName name="BExCXZ8DGK5ZE8467LFEHX6JNQHJ" localSheetId="17" hidden="1">#REF!</definedName>
    <definedName name="BExCXZ8DGK5ZE8467LFEHX6JNQHJ" localSheetId="18" hidden="1">#REF!</definedName>
    <definedName name="BExCXZ8DGK5ZE8467LFEHX6JNQHJ" localSheetId="11" hidden="1">#REF!</definedName>
    <definedName name="BExCXZ8DGK5ZE8467LFEHX6JNQHJ" localSheetId="25" hidden="1">#REF!</definedName>
    <definedName name="BExCXZ8DGK5ZE8467LFEHX6JNQHJ" localSheetId="26" hidden="1">#REF!</definedName>
    <definedName name="BExCXZ8DGK5ZE8467LFEHX6JNQHJ" localSheetId="27" hidden="1">#REF!</definedName>
    <definedName name="BExCXZ8DGK5ZE8467LFEHX6JNQHJ" localSheetId="0" hidden="1">#REF!</definedName>
    <definedName name="BExCXZ8DGK5ZE8467LFEHX6JNQHJ" localSheetId="1" hidden="1">#REF!</definedName>
    <definedName name="BExCXZ8DGK5ZE8467LFEHX6JNQHJ" hidden="1">#REF!</definedName>
    <definedName name="BExCY2DQO9VLA77Q7EG3T0XNXX4F" localSheetId="32" hidden="1">#REF!</definedName>
    <definedName name="BExCY2DQO9VLA77Q7EG3T0XNXX4F" localSheetId="33" hidden="1">#REF!</definedName>
    <definedName name="BExCY2DQO9VLA77Q7EG3T0XNXX4F" localSheetId="23" hidden="1">#REF!</definedName>
    <definedName name="BExCY2DQO9VLA77Q7EG3T0XNXX4F" localSheetId="17" hidden="1">#REF!</definedName>
    <definedName name="BExCY2DQO9VLA77Q7EG3T0XNXX4F" localSheetId="18" hidden="1">#REF!</definedName>
    <definedName name="BExCY2DQO9VLA77Q7EG3T0XNXX4F" localSheetId="11" hidden="1">#REF!</definedName>
    <definedName name="BExCY2DQO9VLA77Q7EG3T0XNXX4F" localSheetId="25" hidden="1">#REF!</definedName>
    <definedName name="BExCY2DQO9VLA77Q7EG3T0XNXX4F" localSheetId="26" hidden="1">#REF!</definedName>
    <definedName name="BExCY2DQO9VLA77Q7EG3T0XNXX4F" localSheetId="27" hidden="1">#REF!</definedName>
    <definedName name="BExCY2DQO9VLA77Q7EG3T0XNXX4F" localSheetId="0" hidden="1">#REF!</definedName>
    <definedName name="BExCY2DQO9VLA77Q7EG3T0XNXX4F" localSheetId="1" hidden="1">#REF!</definedName>
    <definedName name="BExCY2DQO9VLA77Q7EG3T0XNXX4F" hidden="1">#REF!</definedName>
    <definedName name="BExCY5Z7X93Z8XUOEASK50W08S36" localSheetId="32" hidden="1">#REF!</definedName>
    <definedName name="BExCY5Z7X93Z8XUOEASK50W08S36" localSheetId="33" hidden="1">#REF!</definedName>
    <definedName name="BExCY5Z7X93Z8XUOEASK50W08S36" localSheetId="23" hidden="1">#REF!</definedName>
    <definedName name="BExCY5Z7X93Z8XUOEASK50W08S36" localSheetId="17" hidden="1">#REF!</definedName>
    <definedName name="BExCY5Z7X93Z8XUOEASK50W08S36" localSheetId="18" hidden="1">#REF!</definedName>
    <definedName name="BExCY5Z7X93Z8XUOEASK50W08S36" localSheetId="11" hidden="1">#REF!</definedName>
    <definedName name="BExCY5Z7X93Z8XUOEASK50W08S36" localSheetId="25" hidden="1">#REF!</definedName>
    <definedName name="BExCY5Z7X93Z8XUOEASK50W08S36" localSheetId="26" hidden="1">#REF!</definedName>
    <definedName name="BExCY5Z7X93Z8XUOEASK50W08S36" localSheetId="27" hidden="1">#REF!</definedName>
    <definedName name="BExCY5Z7X93Z8XUOEASK50W08S36" localSheetId="0" hidden="1">#REF!</definedName>
    <definedName name="BExCY5Z7X93Z8XUOEASK50W08S36" localSheetId="1" hidden="1">#REF!</definedName>
    <definedName name="BExCY5Z7X93Z8XUOEASK50W08S36" hidden="1">#REF!</definedName>
    <definedName name="BExCY6VMJ68MX3C981R5Q0BX5791" localSheetId="32" hidden="1">#REF!</definedName>
    <definedName name="BExCY6VMJ68MX3C981R5Q0BX5791" localSheetId="33" hidden="1">#REF!</definedName>
    <definedName name="BExCY6VMJ68MX3C981R5Q0BX5791" localSheetId="23" hidden="1">#REF!</definedName>
    <definedName name="BExCY6VMJ68MX3C981R5Q0BX5791" localSheetId="17" hidden="1">#REF!</definedName>
    <definedName name="BExCY6VMJ68MX3C981R5Q0BX5791" localSheetId="18" hidden="1">#REF!</definedName>
    <definedName name="BExCY6VMJ68MX3C981R5Q0BX5791" localSheetId="11" hidden="1">#REF!</definedName>
    <definedName name="BExCY6VMJ68MX3C981R5Q0BX5791" localSheetId="25" hidden="1">#REF!</definedName>
    <definedName name="BExCY6VMJ68MX3C981R5Q0BX5791" localSheetId="26" hidden="1">#REF!</definedName>
    <definedName name="BExCY6VMJ68MX3C981R5Q0BX5791" localSheetId="27" hidden="1">#REF!</definedName>
    <definedName name="BExCY6VMJ68MX3C981R5Q0BX5791" localSheetId="0" hidden="1">#REF!</definedName>
    <definedName name="BExCY6VMJ68MX3C981R5Q0BX5791" localSheetId="1" hidden="1">#REF!</definedName>
    <definedName name="BExCY6VMJ68MX3C981R5Q0BX5791" hidden="1">#REF!</definedName>
    <definedName name="BExCYAH2SAZCPW6XCB7V7PMMCAWO" localSheetId="32" hidden="1">#REF!</definedName>
    <definedName name="BExCYAH2SAZCPW6XCB7V7PMMCAWO" localSheetId="33" hidden="1">#REF!</definedName>
    <definedName name="BExCYAH2SAZCPW6XCB7V7PMMCAWO" localSheetId="23" hidden="1">#REF!</definedName>
    <definedName name="BExCYAH2SAZCPW6XCB7V7PMMCAWO" localSheetId="17" hidden="1">#REF!</definedName>
    <definedName name="BExCYAH2SAZCPW6XCB7V7PMMCAWO" localSheetId="18" hidden="1">#REF!</definedName>
    <definedName name="BExCYAH2SAZCPW6XCB7V7PMMCAWO" localSheetId="11" hidden="1">#REF!</definedName>
    <definedName name="BExCYAH2SAZCPW6XCB7V7PMMCAWO" localSheetId="25" hidden="1">#REF!</definedName>
    <definedName name="BExCYAH2SAZCPW6XCB7V7PMMCAWO" localSheetId="26" hidden="1">#REF!</definedName>
    <definedName name="BExCYAH2SAZCPW6XCB7V7PMMCAWO" localSheetId="27" hidden="1">#REF!</definedName>
    <definedName name="BExCYAH2SAZCPW6XCB7V7PMMCAWO" localSheetId="0" hidden="1">#REF!</definedName>
    <definedName name="BExCYAH2SAZCPW6XCB7V7PMMCAWO" localSheetId="1" hidden="1">#REF!</definedName>
    <definedName name="BExCYAH2SAZCPW6XCB7V7PMMCAWO" hidden="1">#REF!</definedName>
    <definedName name="BExCYDGYM1UGUNTB331L2E4L5F34" localSheetId="32" hidden="1">#REF!</definedName>
    <definedName name="BExCYDGYM1UGUNTB331L2E4L5F34" localSheetId="33" hidden="1">#REF!</definedName>
    <definedName name="BExCYDGYM1UGUNTB331L2E4L5F34" localSheetId="23" hidden="1">#REF!</definedName>
    <definedName name="BExCYDGYM1UGUNTB331L2E4L5F34" localSheetId="17" hidden="1">#REF!</definedName>
    <definedName name="BExCYDGYM1UGUNTB331L2E4L5F34" localSheetId="18" hidden="1">#REF!</definedName>
    <definedName name="BExCYDGYM1UGUNTB331L2E4L5F34" localSheetId="11" hidden="1">#REF!</definedName>
    <definedName name="BExCYDGYM1UGUNTB331L2E4L5F34" localSheetId="25" hidden="1">#REF!</definedName>
    <definedName name="BExCYDGYM1UGUNTB331L2E4L5F34" localSheetId="26" hidden="1">#REF!</definedName>
    <definedName name="BExCYDGYM1UGUNTB331L2E4L5F34" localSheetId="27" hidden="1">#REF!</definedName>
    <definedName name="BExCYDGYM1UGUNTB331L2E4L5F34" localSheetId="0" hidden="1">#REF!</definedName>
    <definedName name="BExCYDGYM1UGUNTB331L2E4L5F34" localSheetId="1" hidden="1">#REF!</definedName>
    <definedName name="BExCYDGYM1UGUNTB331L2E4L5F34" hidden="1">#REF!</definedName>
    <definedName name="BExCYN7KCKU1F6EXMNPQPTKNOT6A" localSheetId="32" hidden="1">#REF!</definedName>
    <definedName name="BExCYN7KCKU1F6EXMNPQPTKNOT6A" localSheetId="33" hidden="1">#REF!</definedName>
    <definedName name="BExCYN7KCKU1F6EXMNPQPTKNOT6A" localSheetId="23" hidden="1">#REF!</definedName>
    <definedName name="BExCYN7KCKU1F6EXMNPQPTKNOT6A" localSheetId="17" hidden="1">#REF!</definedName>
    <definedName name="BExCYN7KCKU1F6EXMNPQPTKNOT6A" localSheetId="18" hidden="1">#REF!</definedName>
    <definedName name="BExCYN7KCKU1F6EXMNPQPTKNOT6A" localSheetId="11" hidden="1">#REF!</definedName>
    <definedName name="BExCYN7KCKU1F6EXMNPQPTKNOT6A" localSheetId="25" hidden="1">#REF!</definedName>
    <definedName name="BExCYN7KCKU1F6EXMNPQPTKNOT6A" localSheetId="26" hidden="1">#REF!</definedName>
    <definedName name="BExCYN7KCKU1F6EXMNPQPTKNOT6A" localSheetId="27" hidden="1">#REF!</definedName>
    <definedName name="BExCYN7KCKU1F6EXMNPQPTKNOT6A" localSheetId="0" hidden="1">#REF!</definedName>
    <definedName name="BExCYN7KCKU1F6EXMNPQPTKNOT6A" localSheetId="1" hidden="1">#REF!</definedName>
    <definedName name="BExCYN7KCKU1F6EXMNPQPTKNOT6A" hidden="1">#REF!</definedName>
    <definedName name="BExCYPRC5HJE6N2XQTHCT6NXGP8N" localSheetId="32" hidden="1">#REF!</definedName>
    <definedName name="BExCYPRC5HJE6N2XQTHCT6NXGP8N" localSheetId="33" hidden="1">#REF!</definedName>
    <definedName name="BExCYPRC5HJE6N2XQTHCT6NXGP8N" localSheetId="23" hidden="1">#REF!</definedName>
    <definedName name="BExCYPRC5HJE6N2XQTHCT6NXGP8N" localSheetId="17" hidden="1">#REF!</definedName>
    <definedName name="BExCYPRC5HJE6N2XQTHCT6NXGP8N" localSheetId="18" hidden="1">#REF!</definedName>
    <definedName name="BExCYPRC5HJE6N2XQTHCT6NXGP8N" localSheetId="11" hidden="1">#REF!</definedName>
    <definedName name="BExCYPRC5HJE6N2XQTHCT6NXGP8N" localSheetId="25" hidden="1">#REF!</definedName>
    <definedName name="BExCYPRC5HJE6N2XQTHCT6NXGP8N" localSheetId="26" hidden="1">#REF!</definedName>
    <definedName name="BExCYPRC5HJE6N2XQTHCT6NXGP8N" localSheetId="27" hidden="1">#REF!</definedName>
    <definedName name="BExCYPRC5HJE6N2XQTHCT6NXGP8N" localSheetId="0" hidden="1">#REF!</definedName>
    <definedName name="BExCYPRC5HJE6N2XQTHCT6NXGP8N" localSheetId="1" hidden="1">#REF!</definedName>
    <definedName name="BExCYPRC5HJE6N2XQTHCT6NXGP8N" hidden="1">#REF!</definedName>
    <definedName name="BExCYQCX9ES8ZWW2L35B12WDNT73" localSheetId="32" hidden="1">#REF!</definedName>
    <definedName name="BExCYQCX9ES8ZWW2L35B12WDNT73" localSheetId="33" hidden="1">#REF!</definedName>
    <definedName name="BExCYQCX9ES8ZWW2L35B12WDNT73" localSheetId="23" hidden="1">#REF!</definedName>
    <definedName name="BExCYQCX9ES8ZWW2L35B12WDNT73" localSheetId="17" hidden="1">#REF!</definedName>
    <definedName name="BExCYQCX9ES8ZWW2L35B12WDNT73" localSheetId="18" hidden="1">#REF!</definedName>
    <definedName name="BExCYQCX9ES8ZWW2L35B12WDNT73" localSheetId="11" hidden="1">#REF!</definedName>
    <definedName name="BExCYQCX9ES8ZWW2L35B12WDNT73" localSheetId="25" hidden="1">#REF!</definedName>
    <definedName name="BExCYQCX9ES8ZWW2L35B12WDNT73" localSheetId="26" hidden="1">#REF!</definedName>
    <definedName name="BExCYQCX9ES8ZWW2L35B12WDNT73" localSheetId="27" hidden="1">#REF!</definedName>
    <definedName name="BExCYQCX9ES8ZWW2L35B12WDNT73" localSheetId="0" hidden="1">#REF!</definedName>
    <definedName name="BExCYQCX9ES8ZWW2L35B12WDNT73" localSheetId="1" hidden="1">#REF!</definedName>
    <definedName name="BExCYQCX9ES8ZWW2L35B12WDNT73" hidden="1">#REF!</definedName>
    <definedName name="BExCYSLQY2CYU7DQ3QI07UGGS6OW" localSheetId="32" hidden="1">#REF!</definedName>
    <definedName name="BExCYSLQY2CYU7DQ3QI07UGGS6OW" localSheetId="33" hidden="1">#REF!</definedName>
    <definedName name="BExCYSLQY2CYU7DQ3QI07UGGS6OW" localSheetId="23" hidden="1">#REF!</definedName>
    <definedName name="BExCYSLQY2CYU7DQ3QI07UGGS6OW" localSheetId="17" hidden="1">#REF!</definedName>
    <definedName name="BExCYSLQY2CYU7DQ3QI07UGGS6OW" localSheetId="18" hidden="1">#REF!</definedName>
    <definedName name="BExCYSLQY2CYU7DQ3QI07UGGS6OW" localSheetId="11" hidden="1">#REF!</definedName>
    <definedName name="BExCYSLQY2CYU7DQ3QI07UGGS6OW" localSheetId="25" hidden="1">#REF!</definedName>
    <definedName name="BExCYSLQY2CYU7DQ3QI07UGGS6OW" localSheetId="26" hidden="1">#REF!</definedName>
    <definedName name="BExCYSLQY2CYU7DQ3QI07UGGS6OW" localSheetId="27" hidden="1">#REF!</definedName>
    <definedName name="BExCYSLQY2CYU7DQ3QI07UGGS6OW" localSheetId="0" hidden="1">#REF!</definedName>
    <definedName name="BExCYSLQY2CYU7DQ3QI07UGGS6OW" localSheetId="1" hidden="1">#REF!</definedName>
    <definedName name="BExCYSLQY2CYU7DQ3QI07UGGS6OW" hidden="1">#REF!</definedName>
    <definedName name="BExCYUK0I3UEXZNFDW71G6Z6D8XR" localSheetId="32" hidden="1">#REF!</definedName>
    <definedName name="BExCYUK0I3UEXZNFDW71G6Z6D8XR" localSheetId="33" hidden="1">#REF!</definedName>
    <definedName name="BExCYUK0I3UEXZNFDW71G6Z6D8XR" localSheetId="23" hidden="1">#REF!</definedName>
    <definedName name="BExCYUK0I3UEXZNFDW71G6Z6D8XR" localSheetId="17" hidden="1">#REF!</definedName>
    <definedName name="BExCYUK0I3UEXZNFDW71G6Z6D8XR" localSheetId="18" hidden="1">#REF!</definedName>
    <definedName name="BExCYUK0I3UEXZNFDW71G6Z6D8XR" localSheetId="11" hidden="1">#REF!</definedName>
    <definedName name="BExCYUK0I3UEXZNFDW71G6Z6D8XR" localSheetId="25" hidden="1">#REF!</definedName>
    <definedName name="BExCYUK0I3UEXZNFDW71G6Z6D8XR" localSheetId="26" hidden="1">#REF!</definedName>
    <definedName name="BExCYUK0I3UEXZNFDW71G6Z6D8XR" localSheetId="27" hidden="1">#REF!</definedName>
    <definedName name="BExCYUK0I3UEXZNFDW71G6Z6D8XR" localSheetId="0" hidden="1">#REF!</definedName>
    <definedName name="BExCYUK0I3UEXZNFDW71G6Z6D8XR" localSheetId="1" hidden="1">#REF!</definedName>
    <definedName name="BExCYUK0I3UEXZNFDW71G6Z6D8XR" hidden="1">#REF!</definedName>
    <definedName name="BExCZFZCXMLY5DWESYJ9NGTJYQ8M" localSheetId="32" hidden="1">#REF!</definedName>
    <definedName name="BExCZFZCXMLY5DWESYJ9NGTJYQ8M" localSheetId="33" hidden="1">#REF!</definedName>
    <definedName name="BExCZFZCXMLY5DWESYJ9NGTJYQ8M" localSheetId="23" hidden="1">#REF!</definedName>
    <definedName name="BExCZFZCXMLY5DWESYJ9NGTJYQ8M" localSheetId="17" hidden="1">#REF!</definedName>
    <definedName name="BExCZFZCXMLY5DWESYJ9NGTJYQ8M" localSheetId="18" hidden="1">#REF!</definedName>
    <definedName name="BExCZFZCXMLY5DWESYJ9NGTJYQ8M" localSheetId="11" hidden="1">#REF!</definedName>
    <definedName name="BExCZFZCXMLY5DWESYJ9NGTJYQ8M" localSheetId="25" hidden="1">#REF!</definedName>
    <definedName name="BExCZFZCXMLY5DWESYJ9NGTJYQ8M" localSheetId="26" hidden="1">#REF!</definedName>
    <definedName name="BExCZFZCXMLY5DWESYJ9NGTJYQ8M" localSheetId="27" hidden="1">#REF!</definedName>
    <definedName name="BExCZFZCXMLY5DWESYJ9NGTJYQ8M" localSheetId="0" hidden="1">#REF!</definedName>
    <definedName name="BExCZFZCXMLY5DWESYJ9NGTJYQ8M" localSheetId="1" hidden="1">#REF!</definedName>
    <definedName name="BExCZFZCXMLY5DWESYJ9NGTJYQ8M" hidden="1">#REF!</definedName>
    <definedName name="BExCZJ4P8WS0BDT31WDXI0ROE7D6" localSheetId="32" hidden="1">#REF!</definedName>
    <definedName name="BExCZJ4P8WS0BDT31WDXI0ROE7D6" localSheetId="33" hidden="1">#REF!</definedName>
    <definedName name="BExCZJ4P8WS0BDT31WDXI0ROE7D6" localSheetId="23" hidden="1">#REF!</definedName>
    <definedName name="BExCZJ4P8WS0BDT31WDXI0ROE7D6" localSheetId="17" hidden="1">#REF!</definedName>
    <definedName name="BExCZJ4P8WS0BDT31WDXI0ROE7D6" localSheetId="18" hidden="1">#REF!</definedName>
    <definedName name="BExCZJ4P8WS0BDT31WDXI0ROE7D6" localSheetId="11" hidden="1">#REF!</definedName>
    <definedName name="BExCZJ4P8WS0BDT31WDXI0ROE7D6" localSheetId="25" hidden="1">#REF!</definedName>
    <definedName name="BExCZJ4P8WS0BDT31WDXI0ROE7D6" localSheetId="26" hidden="1">#REF!</definedName>
    <definedName name="BExCZJ4P8WS0BDT31WDXI0ROE7D6" localSheetId="27" hidden="1">#REF!</definedName>
    <definedName name="BExCZJ4P8WS0BDT31WDXI0ROE7D6" localSheetId="0" hidden="1">#REF!</definedName>
    <definedName name="BExCZJ4P8WS0BDT31WDXI0ROE7D6" localSheetId="1" hidden="1">#REF!</definedName>
    <definedName name="BExCZJ4P8WS0BDT31WDXI0ROE7D6" hidden="1">#REF!</definedName>
    <definedName name="BExCZKH6NI0EE02L995IFVBD1J59" localSheetId="32" hidden="1">#REF!</definedName>
    <definedName name="BExCZKH6NI0EE02L995IFVBD1J59" localSheetId="33" hidden="1">#REF!</definedName>
    <definedName name="BExCZKH6NI0EE02L995IFVBD1J59" localSheetId="23" hidden="1">#REF!</definedName>
    <definedName name="BExCZKH6NI0EE02L995IFVBD1J59" localSheetId="17" hidden="1">#REF!</definedName>
    <definedName name="BExCZKH6NI0EE02L995IFVBD1J59" localSheetId="18" hidden="1">#REF!</definedName>
    <definedName name="BExCZKH6NI0EE02L995IFVBD1J59" localSheetId="11" hidden="1">#REF!</definedName>
    <definedName name="BExCZKH6NI0EE02L995IFVBD1J59" localSheetId="25" hidden="1">#REF!</definedName>
    <definedName name="BExCZKH6NI0EE02L995IFVBD1J59" localSheetId="26" hidden="1">#REF!</definedName>
    <definedName name="BExCZKH6NI0EE02L995IFVBD1J59" localSheetId="27" hidden="1">#REF!</definedName>
    <definedName name="BExCZKH6NI0EE02L995IFVBD1J59" localSheetId="0" hidden="1">#REF!</definedName>
    <definedName name="BExCZKH6NI0EE02L995IFVBD1J59" localSheetId="1" hidden="1">#REF!</definedName>
    <definedName name="BExCZKH6NI0EE02L995IFVBD1J59" hidden="1">#REF!</definedName>
    <definedName name="BExCZNRWARGGHWLSC1PEDZFLF3JV" localSheetId="32" hidden="1">#REF!</definedName>
    <definedName name="BExCZNRWARGGHWLSC1PEDZFLF3JV" localSheetId="33" hidden="1">#REF!</definedName>
    <definedName name="BExCZNRWARGGHWLSC1PEDZFLF3JV" localSheetId="23" hidden="1">#REF!</definedName>
    <definedName name="BExCZNRWARGGHWLSC1PEDZFLF3JV" localSheetId="17" hidden="1">#REF!</definedName>
    <definedName name="BExCZNRWARGGHWLSC1PEDZFLF3JV" localSheetId="18" hidden="1">#REF!</definedName>
    <definedName name="BExCZNRWARGGHWLSC1PEDZFLF3JV" localSheetId="11" hidden="1">#REF!</definedName>
    <definedName name="BExCZNRWARGGHWLSC1PEDZFLF3JV" localSheetId="25" hidden="1">#REF!</definedName>
    <definedName name="BExCZNRWARGGHWLSC1PEDZFLF3JV" localSheetId="26" hidden="1">#REF!</definedName>
    <definedName name="BExCZNRWARGGHWLSC1PEDZFLF3JV" localSheetId="27" hidden="1">#REF!</definedName>
    <definedName name="BExCZNRWARGGHWLSC1PEDZFLF3JV" localSheetId="0" hidden="1">#REF!</definedName>
    <definedName name="BExCZNRWARGGHWLSC1PEDZFLF3JV" localSheetId="1" hidden="1">#REF!</definedName>
    <definedName name="BExCZNRWARGGHWLSC1PEDZFLF3JV" hidden="1">#REF!</definedName>
    <definedName name="BExCZP9TBB61HISZ2U5QMQSO2LBE" localSheetId="32" hidden="1">#REF!</definedName>
    <definedName name="BExCZP9TBB61HISZ2U5QMQSO2LBE" localSheetId="33" hidden="1">#REF!</definedName>
    <definedName name="BExCZP9TBB61HISZ2U5QMQSO2LBE" localSheetId="23" hidden="1">#REF!</definedName>
    <definedName name="BExCZP9TBB61HISZ2U5QMQSO2LBE" localSheetId="17" hidden="1">#REF!</definedName>
    <definedName name="BExCZP9TBB61HISZ2U5QMQSO2LBE" localSheetId="18" hidden="1">#REF!</definedName>
    <definedName name="BExCZP9TBB61HISZ2U5QMQSO2LBE" localSheetId="11" hidden="1">#REF!</definedName>
    <definedName name="BExCZP9TBB61HISZ2U5QMQSO2LBE" localSheetId="25" hidden="1">#REF!</definedName>
    <definedName name="BExCZP9TBB61HISZ2U5QMQSO2LBE" localSheetId="26" hidden="1">#REF!</definedName>
    <definedName name="BExCZP9TBB61HISZ2U5QMQSO2LBE" localSheetId="27" hidden="1">#REF!</definedName>
    <definedName name="BExCZP9TBB61HISZ2U5QMQSO2LBE" localSheetId="0" hidden="1">#REF!</definedName>
    <definedName name="BExCZP9TBB61HISZ2U5QMQSO2LBE" localSheetId="1" hidden="1">#REF!</definedName>
    <definedName name="BExCZP9TBB61HISZ2U5QMQSO2LBE" hidden="1">#REF!</definedName>
    <definedName name="BExCZUD9FEOJBKDJ51Z3JON9LKJ8" localSheetId="32" hidden="1">#REF!</definedName>
    <definedName name="BExCZUD9FEOJBKDJ51Z3JON9LKJ8" localSheetId="33" hidden="1">#REF!</definedName>
    <definedName name="BExCZUD9FEOJBKDJ51Z3JON9LKJ8" localSheetId="23" hidden="1">#REF!</definedName>
    <definedName name="BExCZUD9FEOJBKDJ51Z3JON9LKJ8" localSheetId="17" hidden="1">#REF!</definedName>
    <definedName name="BExCZUD9FEOJBKDJ51Z3JON9LKJ8" localSheetId="18" hidden="1">#REF!</definedName>
    <definedName name="BExCZUD9FEOJBKDJ51Z3JON9LKJ8" localSheetId="11" hidden="1">#REF!</definedName>
    <definedName name="BExCZUD9FEOJBKDJ51Z3JON9LKJ8" localSheetId="25" hidden="1">#REF!</definedName>
    <definedName name="BExCZUD9FEOJBKDJ51Z3JON9LKJ8" localSheetId="26" hidden="1">#REF!</definedName>
    <definedName name="BExCZUD9FEOJBKDJ51Z3JON9LKJ8" localSheetId="27" hidden="1">#REF!</definedName>
    <definedName name="BExCZUD9FEOJBKDJ51Z3JON9LKJ8" localSheetId="0" hidden="1">#REF!</definedName>
    <definedName name="BExCZUD9FEOJBKDJ51Z3JON9LKJ8" localSheetId="1" hidden="1">#REF!</definedName>
    <definedName name="BExCZUD9FEOJBKDJ51Z3JON9LKJ8" hidden="1">#REF!</definedName>
    <definedName name="BExD0AUOVQT3UL53T2KUVJNGD0QF" localSheetId="32" hidden="1">#REF!</definedName>
    <definedName name="BExD0AUOVQT3UL53T2KUVJNGD0QF" localSheetId="33" hidden="1">#REF!</definedName>
    <definedName name="BExD0AUOVQT3UL53T2KUVJNGD0QF" localSheetId="23" hidden="1">#REF!</definedName>
    <definedName name="BExD0AUOVQT3UL53T2KUVJNGD0QF" localSheetId="17" hidden="1">#REF!</definedName>
    <definedName name="BExD0AUOVQT3UL53T2KUVJNGD0QF" localSheetId="18" hidden="1">#REF!</definedName>
    <definedName name="BExD0AUOVQT3UL53T2KUVJNGD0QF" localSheetId="11" hidden="1">#REF!</definedName>
    <definedName name="BExD0AUOVQT3UL53T2KUVJNGD0QF" localSheetId="25" hidden="1">#REF!</definedName>
    <definedName name="BExD0AUOVQT3UL53T2KUVJNGD0QF" localSheetId="26" hidden="1">#REF!</definedName>
    <definedName name="BExD0AUOVQT3UL53T2KUVJNGD0QF" localSheetId="27" hidden="1">#REF!</definedName>
    <definedName name="BExD0AUOVQT3UL53T2KUVJNGD0QF" localSheetId="0" hidden="1">#REF!</definedName>
    <definedName name="BExD0AUOVQT3UL53T2KUVJNGD0QF" localSheetId="1" hidden="1">#REF!</definedName>
    <definedName name="BExD0AUOVQT3UL53T2KUVJNGD0QF" hidden="1">#REF!</definedName>
    <definedName name="BExD0HALIN0JR4JTPGDEVAEE5EX5" localSheetId="32" hidden="1">#REF!</definedName>
    <definedName name="BExD0HALIN0JR4JTPGDEVAEE5EX5" localSheetId="33" hidden="1">#REF!</definedName>
    <definedName name="BExD0HALIN0JR4JTPGDEVAEE5EX5" localSheetId="23" hidden="1">#REF!</definedName>
    <definedName name="BExD0HALIN0JR4JTPGDEVAEE5EX5" localSheetId="17" hidden="1">#REF!</definedName>
    <definedName name="BExD0HALIN0JR4JTPGDEVAEE5EX5" localSheetId="18" hidden="1">#REF!</definedName>
    <definedName name="BExD0HALIN0JR4JTPGDEVAEE5EX5" localSheetId="11" hidden="1">#REF!</definedName>
    <definedName name="BExD0HALIN0JR4JTPGDEVAEE5EX5" localSheetId="25" hidden="1">#REF!</definedName>
    <definedName name="BExD0HALIN0JR4JTPGDEVAEE5EX5" localSheetId="26" hidden="1">#REF!</definedName>
    <definedName name="BExD0HALIN0JR4JTPGDEVAEE5EX5" localSheetId="27" hidden="1">#REF!</definedName>
    <definedName name="BExD0HALIN0JR4JTPGDEVAEE5EX5" localSheetId="0" hidden="1">#REF!</definedName>
    <definedName name="BExD0HALIN0JR4JTPGDEVAEE5EX5" localSheetId="1" hidden="1">#REF!</definedName>
    <definedName name="BExD0HALIN0JR4JTPGDEVAEE5EX5" hidden="1">#REF!</definedName>
    <definedName name="BExD0LCCDPG16YLY5WQSZF1XI5DA" localSheetId="32" hidden="1">#REF!</definedName>
    <definedName name="BExD0LCCDPG16YLY5WQSZF1XI5DA" localSheetId="33" hidden="1">#REF!</definedName>
    <definedName name="BExD0LCCDPG16YLY5WQSZF1XI5DA" localSheetId="23" hidden="1">#REF!</definedName>
    <definedName name="BExD0LCCDPG16YLY5WQSZF1XI5DA" localSheetId="17" hidden="1">#REF!</definedName>
    <definedName name="BExD0LCCDPG16YLY5WQSZF1XI5DA" localSheetId="18" hidden="1">#REF!</definedName>
    <definedName name="BExD0LCCDPG16YLY5WQSZF1XI5DA" localSheetId="11" hidden="1">#REF!</definedName>
    <definedName name="BExD0LCCDPG16YLY5WQSZF1XI5DA" localSheetId="25" hidden="1">#REF!</definedName>
    <definedName name="BExD0LCCDPG16YLY5WQSZF1XI5DA" localSheetId="26" hidden="1">#REF!</definedName>
    <definedName name="BExD0LCCDPG16YLY5WQSZF1XI5DA" localSheetId="27" hidden="1">#REF!</definedName>
    <definedName name="BExD0LCCDPG16YLY5WQSZF1XI5DA" localSheetId="0" hidden="1">#REF!</definedName>
    <definedName name="BExD0LCCDPG16YLY5WQSZF1XI5DA" localSheetId="1" hidden="1">#REF!</definedName>
    <definedName name="BExD0LCCDPG16YLY5WQSZF1XI5DA" hidden="1">#REF!</definedName>
    <definedName name="BExD0RMWSB4TRECEHTH6NN4K9DFZ" localSheetId="32" hidden="1">#REF!</definedName>
    <definedName name="BExD0RMWSB4TRECEHTH6NN4K9DFZ" localSheetId="33" hidden="1">#REF!</definedName>
    <definedName name="BExD0RMWSB4TRECEHTH6NN4K9DFZ" localSheetId="23" hidden="1">#REF!</definedName>
    <definedName name="BExD0RMWSB4TRECEHTH6NN4K9DFZ" localSheetId="17" hidden="1">#REF!</definedName>
    <definedName name="BExD0RMWSB4TRECEHTH6NN4K9DFZ" localSheetId="18" hidden="1">#REF!</definedName>
    <definedName name="BExD0RMWSB4TRECEHTH6NN4K9DFZ" localSheetId="11" hidden="1">#REF!</definedName>
    <definedName name="BExD0RMWSB4TRECEHTH6NN4K9DFZ" localSheetId="25" hidden="1">#REF!</definedName>
    <definedName name="BExD0RMWSB4TRECEHTH6NN4K9DFZ" localSheetId="26" hidden="1">#REF!</definedName>
    <definedName name="BExD0RMWSB4TRECEHTH6NN4K9DFZ" localSheetId="27" hidden="1">#REF!</definedName>
    <definedName name="BExD0RMWSB4TRECEHTH6NN4K9DFZ" localSheetId="0" hidden="1">#REF!</definedName>
    <definedName name="BExD0RMWSB4TRECEHTH6NN4K9DFZ" localSheetId="1" hidden="1">#REF!</definedName>
    <definedName name="BExD0RMWSB4TRECEHTH6NN4K9DFZ" hidden="1">#REF!</definedName>
    <definedName name="BExD0U6KG10QGVDI1XSHK0J10A2V" localSheetId="32" hidden="1">#REF!</definedName>
    <definedName name="BExD0U6KG10QGVDI1XSHK0J10A2V" localSheetId="33" hidden="1">#REF!</definedName>
    <definedName name="BExD0U6KG10QGVDI1XSHK0J10A2V" localSheetId="23" hidden="1">#REF!</definedName>
    <definedName name="BExD0U6KG10QGVDI1XSHK0J10A2V" localSheetId="17" hidden="1">#REF!</definedName>
    <definedName name="BExD0U6KG10QGVDI1XSHK0J10A2V" localSheetId="18" hidden="1">#REF!</definedName>
    <definedName name="BExD0U6KG10QGVDI1XSHK0J10A2V" localSheetId="11" hidden="1">#REF!</definedName>
    <definedName name="BExD0U6KG10QGVDI1XSHK0J10A2V" localSheetId="25" hidden="1">#REF!</definedName>
    <definedName name="BExD0U6KG10QGVDI1XSHK0J10A2V" localSheetId="26" hidden="1">#REF!</definedName>
    <definedName name="BExD0U6KG10QGVDI1XSHK0J10A2V" localSheetId="27" hidden="1">#REF!</definedName>
    <definedName name="BExD0U6KG10QGVDI1XSHK0J10A2V" localSheetId="0" hidden="1">#REF!</definedName>
    <definedName name="BExD0U6KG10QGVDI1XSHK0J10A2V" localSheetId="1" hidden="1">#REF!</definedName>
    <definedName name="BExD0U6KG10QGVDI1XSHK0J10A2V" hidden="1">#REF!</definedName>
    <definedName name="BExD0WQ6EQ2G82IAJI3FDQKGZH18" localSheetId="32" hidden="1">#REF!</definedName>
    <definedName name="BExD0WQ6EQ2G82IAJI3FDQKGZH18" localSheetId="33" hidden="1">#REF!</definedName>
    <definedName name="BExD0WQ6EQ2G82IAJI3FDQKGZH18" localSheetId="23" hidden="1">#REF!</definedName>
    <definedName name="BExD0WQ6EQ2G82IAJI3FDQKGZH18" localSheetId="17" hidden="1">#REF!</definedName>
    <definedName name="BExD0WQ6EQ2G82IAJI3FDQKGZH18" localSheetId="18" hidden="1">#REF!</definedName>
    <definedName name="BExD0WQ6EQ2G82IAJI3FDQKGZH18" localSheetId="11" hidden="1">#REF!</definedName>
    <definedName name="BExD0WQ6EQ2G82IAJI3FDQKGZH18" localSheetId="25" hidden="1">#REF!</definedName>
    <definedName name="BExD0WQ6EQ2G82IAJI3FDQKGZH18" localSheetId="26" hidden="1">#REF!</definedName>
    <definedName name="BExD0WQ6EQ2G82IAJI3FDQKGZH18" localSheetId="27" hidden="1">#REF!</definedName>
    <definedName name="BExD0WQ6EQ2G82IAJI3FDQKGZH18" localSheetId="0" hidden="1">#REF!</definedName>
    <definedName name="BExD0WQ6EQ2G82IAJI3FDQKGZH18" localSheetId="1" hidden="1">#REF!</definedName>
    <definedName name="BExD0WQ6EQ2G82IAJI3FDQKGZH18" hidden="1">#REF!</definedName>
    <definedName name="BExD13RUIBGRXDL4QDZ305UKUR12" localSheetId="32" hidden="1">#REF!</definedName>
    <definedName name="BExD13RUIBGRXDL4QDZ305UKUR12" localSheetId="33" hidden="1">#REF!</definedName>
    <definedName name="BExD13RUIBGRXDL4QDZ305UKUR12" localSheetId="23" hidden="1">#REF!</definedName>
    <definedName name="BExD13RUIBGRXDL4QDZ305UKUR12" localSheetId="17" hidden="1">#REF!</definedName>
    <definedName name="BExD13RUIBGRXDL4QDZ305UKUR12" localSheetId="18" hidden="1">#REF!</definedName>
    <definedName name="BExD13RUIBGRXDL4QDZ305UKUR12" localSheetId="11" hidden="1">#REF!</definedName>
    <definedName name="BExD13RUIBGRXDL4QDZ305UKUR12" localSheetId="25" hidden="1">#REF!</definedName>
    <definedName name="BExD13RUIBGRXDL4QDZ305UKUR12" localSheetId="26" hidden="1">#REF!</definedName>
    <definedName name="BExD13RUIBGRXDL4QDZ305UKUR12" localSheetId="27" hidden="1">#REF!</definedName>
    <definedName name="BExD13RUIBGRXDL4QDZ305UKUR12" localSheetId="0" hidden="1">#REF!</definedName>
    <definedName name="BExD13RUIBGRXDL4QDZ305UKUR12" localSheetId="1" hidden="1">#REF!</definedName>
    <definedName name="BExD13RUIBGRXDL4QDZ305UKUR12" hidden="1">#REF!</definedName>
    <definedName name="BExD14DETV5R4OOTMAXD5NAKWRO3" localSheetId="32" hidden="1">#REF!</definedName>
    <definedName name="BExD14DETV5R4OOTMAXD5NAKWRO3" localSheetId="33" hidden="1">#REF!</definedName>
    <definedName name="BExD14DETV5R4OOTMAXD5NAKWRO3" localSheetId="23" hidden="1">#REF!</definedName>
    <definedName name="BExD14DETV5R4OOTMAXD5NAKWRO3" localSheetId="17" hidden="1">#REF!</definedName>
    <definedName name="BExD14DETV5R4OOTMAXD5NAKWRO3" localSheetId="18" hidden="1">#REF!</definedName>
    <definedName name="BExD14DETV5R4OOTMAXD5NAKWRO3" localSheetId="11" hidden="1">#REF!</definedName>
    <definedName name="BExD14DETV5R4OOTMAXD5NAKWRO3" localSheetId="25" hidden="1">#REF!</definedName>
    <definedName name="BExD14DETV5R4OOTMAXD5NAKWRO3" localSheetId="26" hidden="1">#REF!</definedName>
    <definedName name="BExD14DETV5R4OOTMAXD5NAKWRO3" localSheetId="27" hidden="1">#REF!</definedName>
    <definedName name="BExD14DETV5R4OOTMAXD5NAKWRO3" localSheetId="0" hidden="1">#REF!</definedName>
    <definedName name="BExD14DETV5R4OOTMAXD5NAKWRO3" localSheetId="1" hidden="1">#REF!</definedName>
    <definedName name="BExD14DETV5R4OOTMAXD5NAKWRO3" hidden="1">#REF!</definedName>
    <definedName name="BExD1MI40YRCBI7KT4S9YHQJUO06" localSheetId="32" hidden="1">#REF!</definedName>
    <definedName name="BExD1MI40YRCBI7KT4S9YHQJUO06" localSheetId="33" hidden="1">#REF!</definedName>
    <definedName name="BExD1MI40YRCBI7KT4S9YHQJUO06" localSheetId="23" hidden="1">#REF!</definedName>
    <definedName name="BExD1MI40YRCBI7KT4S9YHQJUO06" localSheetId="17" hidden="1">#REF!</definedName>
    <definedName name="BExD1MI40YRCBI7KT4S9YHQJUO06" localSheetId="18" hidden="1">#REF!</definedName>
    <definedName name="BExD1MI40YRCBI7KT4S9YHQJUO06" localSheetId="11" hidden="1">#REF!</definedName>
    <definedName name="BExD1MI40YRCBI7KT4S9YHQJUO06" localSheetId="25" hidden="1">#REF!</definedName>
    <definedName name="BExD1MI40YRCBI7KT4S9YHQJUO06" localSheetId="26" hidden="1">#REF!</definedName>
    <definedName name="BExD1MI40YRCBI7KT4S9YHQJUO06" localSheetId="27" hidden="1">#REF!</definedName>
    <definedName name="BExD1MI40YRCBI7KT4S9YHQJUO06" localSheetId="0" hidden="1">#REF!</definedName>
    <definedName name="BExD1MI40YRCBI7KT4S9YHQJUO06" localSheetId="1" hidden="1">#REF!</definedName>
    <definedName name="BExD1MI40YRCBI7KT4S9YHQJUO06" hidden="1">#REF!</definedName>
    <definedName name="BExD1OAU9OXQAZA4D70HP72CU6GB" localSheetId="32" hidden="1">#REF!</definedName>
    <definedName name="BExD1OAU9OXQAZA4D70HP72CU6GB" localSheetId="33" hidden="1">#REF!</definedName>
    <definedName name="BExD1OAU9OXQAZA4D70HP72CU6GB" localSheetId="23" hidden="1">#REF!</definedName>
    <definedName name="BExD1OAU9OXQAZA4D70HP72CU6GB" localSheetId="17" hidden="1">#REF!</definedName>
    <definedName name="BExD1OAU9OXQAZA4D70HP72CU6GB" localSheetId="18" hidden="1">#REF!</definedName>
    <definedName name="BExD1OAU9OXQAZA4D70HP72CU6GB" localSheetId="11" hidden="1">#REF!</definedName>
    <definedName name="BExD1OAU9OXQAZA4D70HP72CU6GB" localSheetId="25" hidden="1">#REF!</definedName>
    <definedName name="BExD1OAU9OXQAZA4D70HP72CU6GB" localSheetId="26" hidden="1">#REF!</definedName>
    <definedName name="BExD1OAU9OXQAZA4D70HP72CU6GB" localSheetId="27" hidden="1">#REF!</definedName>
    <definedName name="BExD1OAU9OXQAZA4D70HP72CU6GB" localSheetId="0" hidden="1">#REF!</definedName>
    <definedName name="BExD1OAU9OXQAZA4D70HP72CU6GB" localSheetId="1" hidden="1">#REF!</definedName>
    <definedName name="BExD1OAU9OXQAZA4D70HP72CU6GB" hidden="1">#REF!</definedName>
    <definedName name="BExD1T8WPV0G6YOX7WMAIZD8XNBK" localSheetId="32" hidden="1">#REF!</definedName>
    <definedName name="BExD1T8WPV0G6YOX7WMAIZD8XNBK" localSheetId="33" hidden="1">#REF!</definedName>
    <definedName name="BExD1T8WPV0G6YOX7WMAIZD8XNBK" localSheetId="23" hidden="1">#REF!</definedName>
    <definedName name="BExD1T8WPV0G6YOX7WMAIZD8XNBK" localSheetId="17" hidden="1">#REF!</definedName>
    <definedName name="BExD1T8WPV0G6YOX7WMAIZD8XNBK" localSheetId="18" hidden="1">#REF!</definedName>
    <definedName name="BExD1T8WPV0G6YOX7WMAIZD8XNBK" localSheetId="11" hidden="1">#REF!</definedName>
    <definedName name="BExD1T8WPV0G6YOX7WMAIZD8XNBK" localSheetId="25" hidden="1">#REF!</definedName>
    <definedName name="BExD1T8WPV0G6YOX7WMAIZD8XNBK" localSheetId="26" hidden="1">#REF!</definedName>
    <definedName name="BExD1T8WPV0G6YOX7WMAIZD8XNBK" localSheetId="27" hidden="1">#REF!</definedName>
    <definedName name="BExD1T8WPV0G6YOX7WMAIZD8XNBK" localSheetId="0" hidden="1">#REF!</definedName>
    <definedName name="BExD1T8WPV0G6YOX7WMAIZD8XNBK" localSheetId="1" hidden="1">#REF!</definedName>
    <definedName name="BExD1T8WPV0G6YOX7WMAIZD8XNBK" hidden="1">#REF!</definedName>
    <definedName name="BExD1Y1JV61416YA1XRQHKWPZIE7" localSheetId="32" hidden="1">#REF!</definedName>
    <definedName name="BExD1Y1JV61416YA1XRQHKWPZIE7" localSheetId="33" hidden="1">#REF!</definedName>
    <definedName name="BExD1Y1JV61416YA1XRQHKWPZIE7" localSheetId="23" hidden="1">#REF!</definedName>
    <definedName name="BExD1Y1JV61416YA1XRQHKWPZIE7" localSheetId="17" hidden="1">#REF!</definedName>
    <definedName name="BExD1Y1JV61416YA1XRQHKWPZIE7" localSheetId="18" hidden="1">#REF!</definedName>
    <definedName name="BExD1Y1JV61416YA1XRQHKWPZIE7" localSheetId="11" hidden="1">#REF!</definedName>
    <definedName name="BExD1Y1JV61416YA1XRQHKWPZIE7" localSheetId="25" hidden="1">#REF!</definedName>
    <definedName name="BExD1Y1JV61416YA1XRQHKWPZIE7" localSheetId="26" hidden="1">#REF!</definedName>
    <definedName name="BExD1Y1JV61416YA1XRQHKWPZIE7" localSheetId="27" hidden="1">#REF!</definedName>
    <definedName name="BExD1Y1JV61416YA1XRQHKWPZIE7" localSheetId="0" hidden="1">#REF!</definedName>
    <definedName name="BExD1Y1JV61416YA1XRQHKWPZIE7" localSheetId="1" hidden="1">#REF!</definedName>
    <definedName name="BExD1Y1JV61416YA1XRQHKWPZIE7" hidden="1">#REF!</definedName>
    <definedName name="BExD2CFHIRMBKN5KXE5QP4XXEWFS" localSheetId="32" hidden="1">#REF!</definedName>
    <definedName name="BExD2CFHIRMBKN5KXE5QP4XXEWFS" localSheetId="33" hidden="1">#REF!</definedName>
    <definedName name="BExD2CFHIRMBKN5KXE5QP4XXEWFS" localSheetId="23" hidden="1">#REF!</definedName>
    <definedName name="BExD2CFHIRMBKN5KXE5QP4XXEWFS" localSheetId="17" hidden="1">#REF!</definedName>
    <definedName name="BExD2CFHIRMBKN5KXE5QP4XXEWFS" localSheetId="18" hidden="1">#REF!</definedName>
    <definedName name="BExD2CFHIRMBKN5KXE5QP4XXEWFS" localSheetId="11" hidden="1">#REF!</definedName>
    <definedName name="BExD2CFHIRMBKN5KXE5QP4XXEWFS" localSheetId="25" hidden="1">#REF!</definedName>
    <definedName name="BExD2CFHIRMBKN5KXE5QP4XXEWFS" localSheetId="26" hidden="1">#REF!</definedName>
    <definedName name="BExD2CFHIRMBKN5KXE5QP4XXEWFS" localSheetId="27" hidden="1">#REF!</definedName>
    <definedName name="BExD2CFHIRMBKN5KXE5QP4XXEWFS" localSheetId="0" hidden="1">#REF!</definedName>
    <definedName name="BExD2CFHIRMBKN5KXE5QP4XXEWFS" localSheetId="1" hidden="1">#REF!</definedName>
    <definedName name="BExD2CFHIRMBKN5KXE5QP4XXEWFS" hidden="1">#REF!</definedName>
    <definedName name="BExD2DMHH1HWXQ9W0YYMDP8AAX8Q" localSheetId="32" hidden="1">#REF!</definedName>
    <definedName name="BExD2DMHH1HWXQ9W0YYMDP8AAX8Q" localSheetId="33" hidden="1">#REF!</definedName>
    <definedName name="BExD2DMHH1HWXQ9W0YYMDP8AAX8Q" localSheetId="23" hidden="1">#REF!</definedName>
    <definedName name="BExD2DMHH1HWXQ9W0YYMDP8AAX8Q" localSheetId="17" hidden="1">#REF!</definedName>
    <definedName name="BExD2DMHH1HWXQ9W0YYMDP8AAX8Q" localSheetId="18" hidden="1">#REF!</definedName>
    <definedName name="BExD2DMHH1HWXQ9W0YYMDP8AAX8Q" localSheetId="11" hidden="1">#REF!</definedName>
    <definedName name="BExD2DMHH1HWXQ9W0YYMDP8AAX8Q" localSheetId="25" hidden="1">#REF!</definedName>
    <definedName name="BExD2DMHH1HWXQ9W0YYMDP8AAX8Q" localSheetId="26" hidden="1">#REF!</definedName>
    <definedName name="BExD2DMHH1HWXQ9W0YYMDP8AAX8Q" localSheetId="27" hidden="1">#REF!</definedName>
    <definedName name="BExD2DMHH1HWXQ9W0YYMDP8AAX8Q" localSheetId="0" hidden="1">#REF!</definedName>
    <definedName name="BExD2DMHH1HWXQ9W0YYMDP8AAX8Q" localSheetId="1" hidden="1">#REF!</definedName>
    <definedName name="BExD2DMHH1HWXQ9W0YYMDP8AAX8Q" hidden="1">#REF!</definedName>
    <definedName name="BExD2HTPC7IWBAU6OSQ67MQA8BYZ" localSheetId="32" hidden="1">#REF!</definedName>
    <definedName name="BExD2HTPC7IWBAU6OSQ67MQA8BYZ" localSheetId="33" hidden="1">#REF!</definedName>
    <definedName name="BExD2HTPC7IWBAU6OSQ67MQA8BYZ" localSheetId="23" hidden="1">#REF!</definedName>
    <definedName name="BExD2HTPC7IWBAU6OSQ67MQA8BYZ" localSheetId="17" hidden="1">#REF!</definedName>
    <definedName name="BExD2HTPC7IWBAU6OSQ67MQA8BYZ" localSheetId="18" hidden="1">#REF!</definedName>
    <definedName name="BExD2HTPC7IWBAU6OSQ67MQA8BYZ" localSheetId="11" hidden="1">#REF!</definedName>
    <definedName name="BExD2HTPC7IWBAU6OSQ67MQA8BYZ" localSheetId="25" hidden="1">#REF!</definedName>
    <definedName name="BExD2HTPC7IWBAU6OSQ67MQA8BYZ" localSheetId="26" hidden="1">#REF!</definedName>
    <definedName name="BExD2HTPC7IWBAU6OSQ67MQA8BYZ" localSheetId="27" hidden="1">#REF!</definedName>
    <definedName name="BExD2HTPC7IWBAU6OSQ67MQA8BYZ" localSheetId="0" hidden="1">#REF!</definedName>
    <definedName name="BExD2HTPC7IWBAU6OSQ67MQA8BYZ" localSheetId="1" hidden="1">#REF!</definedName>
    <definedName name="BExD2HTPC7IWBAU6OSQ67MQA8BYZ" hidden="1">#REF!</definedName>
    <definedName name="BExD2PWTVQ2CXNG6B7UDL8FIMXBH" localSheetId="32" hidden="1">#REF!</definedName>
    <definedName name="BExD2PWTVQ2CXNG6B7UDL8FIMXBH" localSheetId="33" hidden="1">#REF!</definedName>
    <definedName name="BExD2PWTVQ2CXNG6B7UDL8FIMXBH" localSheetId="23" hidden="1">#REF!</definedName>
    <definedName name="BExD2PWTVQ2CXNG6B7UDL8FIMXBH" localSheetId="17" hidden="1">#REF!</definedName>
    <definedName name="BExD2PWTVQ2CXNG6B7UDL8FIMXBH" localSheetId="18" hidden="1">#REF!</definedName>
    <definedName name="BExD2PWTVQ2CXNG6B7UDL8FIMXBH" localSheetId="11" hidden="1">#REF!</definedName>
    <definedName name="BExD2PWTVQ2CXNG6B7UDL8FIMXBH" localSheetId="25" hidden="1">#REF!</definedName>
    <definedName name="BExD2PWTVQ2CXNG6B7UDL8FIMXBH" localSheetId="26" hidden="1">#REF!</definedName>
    <definedName name="BExD2PWTVQ2CXNG6B7UDL8FIMXBH" localSheetId="27" hidden="1">#REF!</definedName>
    <definedName name="BExD2PWTVQ2CXNG6B7UDL8FIMXBH" localSheetId="0" hidden="1">#REF!</definedName>
    <definedName name="BExD2PWTVQ2CXNG6B7UDL8FIMXBH" localSheetId="1" hidden="1">#REF!</definedName>
    <definedName name="BExD2PWTVQ2CXNG6B7UDL8FIMXBH" hidden="1">#REF!</definedName>
    <definedName name="BExD2X9AQ03EX1AVVX44CXLXRPTI" localSheetId="32" hidden="1">#REF!</definedName>
    <definedName name="BExD2X9AQ03EX1AVVX44CXLXRPTI" localSheetId="33" hidden="1">#REF!</definedName>
    <definedName name="BExD2X9AQ03EX1AVVX44CXLXRPTI" localSheetId="23" hidden="1">#REF!</definedName>
    <definedName name="BExD2X9AQ03EX1AVVX44CXLXRPTI" localSheetId="17" hidden="1">#REF!</definedName>
    <definedName name="BExD2X9AQ03EX1AVVX44CXLXRPTI" localSheetId="18" hidden="1">#REF!</definedName>
    <definedName name="BExD2X9AQ03EX1AVVX44CXLXRPTI" localSheetId="11" hidden="1">#REF!</definedName>
    <definedName name="BExD2X9AQ03EX1AVVX44CXLXRPTI" localSheetId="25" hidden="1">#REF!</definedName>
    <definedName name="BExD2X9AQ03EX1AVVX44CXLXRPTI" localSheetId="26" hidden="1">#REF!</definedName>
    <definedName name="BExD2X9AQ03EX1AVVX44CXLXRPTI" localSheetId="27" hidden="1">#REF!</definedName>
    <definedName name="BExD2X9AQ03EX1AVVX44CXLXRPTI" localSheetId="0" hidden="1">#REF!</definedName>
    <definedName name="BExD2X9AQ03EX1AVVX44CXLXRPTI" localSheetId="1" hidden="1">#REF!</definedName>
    <definedName name="BExD2X9AQ03EX1AVVX44CXLXRPTI" hidden="1">#REF!</definedName>
    <definedName name="BExD2ZNL9MWJOEL2575KJZBDP2A6" localSheetId="32" hidden="1">#REF!</definedName>
    <definedName name="BExD2ZNL9MWJOEL2575KJZBDP2A6" localSheetId="33" hidden="1">#REF!</definedName>
    <definedName name="BExD2ZNL9MWJOEL2575KJZBDP2A6" localSheetId="23" hidden="1">#REF!</definedName>
    <definedName name="BExD2ZNL9MWJOEL2575KJZBDP2A6" localSheetId="17" hidden="1">#REF!</definedName>
    <definedName name="BExD2ZNL9MWJOEL2575KJZBDP2A6" localSheetId="18" hidden="1">#REF!</definedName>
    <definedName name="BExD2ZNL9MWJOEL2575KJZBDP2A6" localSheetId="11" hidden="1">#REF!</definedName>
    <definedName name="BExD2ZNL9MWJOEL2575KJZBDP2A6" localSheetId="25" hidden="1">#REF!</definedName>
    <definedName name="BExD2ZNL9MWJOEL2575KJZBDP2A6" localSheetId="26" hidden="1">#REF!</definedName>
    <definedName name="BExD2ZNL9MWJOEL2575KJZBDP2A6" localSheetId="27" hidden="1">#REF!</definedName>
    <definedName name="BExD2ZNL9MWJOEL2575KJZBDP2A6" localSheetId="0" hidden="1">#REF!</definedName>
    <definedName name="BExD2ZNL9MWJOEL2575KJZBDP2A6" localSheetId="1" hidden="1">#REF!</definedName>
    <definedName name="BExD2ZNL9MWJOEL2575KJZBDP2A6" hidden="1">#REF!</definedName>
    <definedName name="BExD34G79JRMB8BZRVN81P1H9MSB" localSheetId="32" hidden="1">#REF!</definedName>
    <definedName name="BExD34G79JRMB8BZRVN81P1H9MSB" localSheetId="33" hidden="1">#REF!</definedName>
    <definedName name="BExD34G79JRMB8BZRVN81P1H9MSB" localSheetId="23" hidden="1">#REF!</definedName>
    <definedName name="BExD34G79JRMB8BZRVN81P1H9MSB" localSheetId="17" hidden="1">#REF!</definedName>
    <definedName name="BExD34G79JRMB8BZRVN81P1H9MSB" localSheetId="18" hidden="1">#REF!</definedName>
    <definedName name="BExD34G79JRMB8BZRVN81P1H9MSB" localSheetId="11" hidden="1">#REF!</definedName>
    <definedName name="BExD34G79JRMB8BZRVN81P1H9MSB" localSheetId="25" hidden="1">#REF!</definedName>
    <definedName name="BExD34G79JRMB8BZRVN81P1H9MSB" localSheetId="26" hidden="1">#REF!</definedName>
    <definedName name="BExD34G79JRMB8BZRVN81P1H9MSB" localSheetId="27" hidden="1">#REF!</definedName>
    <definedName name="BExD34G79JRMB8BZRVN81P1H9MSB" localSheetId="0" hidden="1">#REF!</definedName>
    <definedName name="BExD34G79JRMB8BZRVN81P1H9MSB" localSheetId="1" hidden="1">#REF!</definedName>
    <definedName name="BExD34G79JRMB8BZRVN81P1H9MSB" hidden="1">#REF!</definedName>
    <definedName name="BExD35CL2NULPPEHAM954ETQIJA2" localSheetId="32" hidden="1">#REF!</definedName>
    <definedName name="BExD35CL2NULPPEHAM954ETQIJA2" localSheetId="33" hidden="1">#REF!</definedName>
    <definedName name="BExD35CL2NULPPEHAM954ETQIJA2" localSheetId="23" hidden="1">#REF!</definedName>
    <definedName name="BExD35CL2NULPPEHAM954ETQIJA2" localSheetId="17" hidden="1">#REF!</definedName>
    <definedName name="BExD35CL2NULPPEHAM954ETQIJA2" localSheetId="18" hidden="1">#REF!</definedName>
    <definedName name="BExD35CL2NULPPEHAM954ETQIJA2" localSheetId="11" hidden="1">#REF!</definedName>
    <definedName name="BExD35CL2NULPPEHAM954ETQIJA2" localSheetId="25" hidden="1">#REF!</definedName>
    <definedName name="BExD35CL2NULPPEHAM954ETQIJA2" localSheetId="26" hidden="1">#REF!</definedName>
    <definedName name="BExD35CL2NULPPEHAM954ETQIJA2" localSheetId="27" hidden="1">#REF!</definedName>
    <definedName name="BExD35CL2NULPPEHAM954ETQIJA2" localSheetId="0" hidden="1">#REF!</definedName>
    <definedName name="BExD35CL2NULPPEHAM954ETQIJA2" localSheetId="1" hidden="1">#REF!</definedName>
    <definedName name="BExD35CL2NULPPEHAM954ETQIJA2" hidden="1">#REF!</definedName>
    <definedName name="BExD363H2VGFIQUCE6LS4AC5J0ZT" localSheetId="32" hidden="1">#REF!</definedName>
    <definedName name="BExD363H2VGFIQUCE6LS4AC5J0ZT" localSheetId="33" hidden="1">#REF!</definedName>
    <definedName name="BExD363H2VGFIQUCE6LS4AC5J0ZT" localSheetId="23" hidden="1">#REF!</definedName>
    <definedName name="BExD363H2VGFIQUCE6LS4AC5J0ZT" localSheetId="17" hidden="1">#REF!</definedName>
    <definedName name="BExD363H2VGFIQUCE6LS4AC5J0ZT" localSheetId="18" hidden="1">#REF!</definedName>
    <definedName name="BExD363H2VGFIQUCE6LS4AC5J0ZT" localSheetId="11" hidden="1">#REF!</definedName>
    <definedName name="BExD363H2VGFIQUCE6LS4AC5J0ZT" localSheetId="25" hidden="1">#REF!</definedName>
    <definedName name="BExD363H2VGFIQUCE6LS4AC5J0ZT" localSheetId="26" hidden="1">#REF!</definedName>
    <definedName name="BExD363H2VGFIQUCE6LS4AC5J0ZT" localSheetId="27" hidden="1">#REF!</definedName>
    <definedName name="BExD363H2VGFIQUCE6LS4AC5J0ZT" localSheetId="0" hidden="1">#REF!</definedName>
    <definedName name="BExD363H2VGFIQUCE6LS4AC5J0ZT" localSheetId="1" hidden="1">#REF!</definedName>
    <definedName name="BExD363H2VGFIQUCE6LS4AC5J0ZT" hidden="1">#REF!</definedName>
    <definedName name="BExD3A588E939V61P1XEW0FI5Q0S" localSheetId="32" hidden="1">#REF!</definedName>
    <definedName name="BExD3A588E939V61P1XEW0FI5Q0S" localSheetId="33" hidden="1">#REF!</definedName>
    <definedName name="BExD3A588E939V61P1XEW0FI5Q0S" localSheetId="23" hidden="1">#REF!</definedName>
    <definedName name="BExD3A588E939V61P1XEW0FI5Q0S" localSheetId="17" hidden="1">#REF!</definedName>
    <definedName name="BExD3A588E939V61P1XEW0FI5Q0S" localSheetId="18" hidden="1">#REF!</definedName>
    <definedName name="BExD3A588E939V61P1XEW0FI5Q0S" localSheetId="11" hidden="1">#REF!</definedName>
    <definedName name="BExD3A588E939V61P1XEW0FI5Q0S" localSheetId="25" hidden="1">#REF!</definedName>
    <definedName name="BExD3A588E939V61P1XEW0FI5Q0S" localSheetId="26" hidden="1">#REF!</definedName>
    <definedName name="BExD3A588E939V61P1XEW0FI5Q0S" localSheetId="27" hidden="1">#REF!</definedName>
    <definedName name="BExD3A588E939V61P1XEW0FI5Q0S" localSheetId="0" hidden="1">#REF!</definedName>
    <definedName name="BExD3A588E939V61P1XEW0FI5Q0S" localSheetId="1" hidden="1">#REF!</definedName>
    <definedName name="BExD3A588E939V61P1XEW0FI5Q0S" hidden="1">#REF!</definedName>
    <definedName name="BExD3CJJDKVR9M18XI3WDZH80WL6" localSheetId="32" hidden="1">#REF!</definedName>
    <definedName name="BExD3CJJDKVR9M18XI3WDZH80WL6" localSheetId="33" hidden="1">#REF!</definedName>
    <definedName name="BExD3CJJDKVR9M18XI3WDZH80WL6" localSheetId="23" hidden="1">#REF!</definedName>
    <definedName name="BExD3CJJDKVR9M18XI3WDZH80WL6" localSheetId="17" hidden="1">#REF!</definedName>
    <definedName name="BExD3CJJDKVR9M18XI3WDZH80WL6" localSheetId="18" hidden="1">#REF!</definedName>
    <definedName name="BExD3CJJDKVR9M18XI3WDZH80WL6" localSheetId="11" hidden="1">#REF!</definedName>
    <definedName name="BExD3CJJDKVR9M18XI3WDZH80WL6" localSheetId="25" hidden="1">#REF!</definedName>
    <definedName name="BExD3CJJDKVR9M18XI3WDZH80WL6" localSheetId="26" hidden="1">#REF!</definedName>
    <definedName name="BExD3CJJDKVR9M18XI3WDZH80WL6" localSheetId="27" hidden="1">#REF!</definedName>
    <definedName name="BExD3CJJDKVR9M18XI3WDZH80WL6" localSheetId="0" hidden="1">#REF!</definedName>
    <definedName name="BExD3CJJDKVR9M18XI3WDZH80WL6" localSheetId="1" hidden="1">#REF!</definedName>
    <definedName name="BExD3CJJDKVR9M18XI3WDZH80WL6" hidden="1">#REF!</definedName>
    <definedName name="BExD3ESD9WYJIB3TRDPJ1CKXRAVL" localSheetId="32" hidden="1">#REF!</definedName>
    <definedName name="BExD3ESD9WYJIB3TRDPJ1CKXRAVL" localSheetId="33" hidden="1">#REF!</definedName>
    <definedName name="BExD3ESD9WYJIB3TRDPJ1CKXRAVL" localSheetId="23" hidden="1">#REF!</definedName>
    <definedName name="BExD3ESD9WYJIB3TRDPJ1CKXRAVL" localSheetId="17" hidden="1">#REF!</definedName>
    <definedName name="BExD3ESD9WYJIB3TRDPJ1CKXRAVL" localSheetId="18" hidden="1">#REF!</definedName>
    <definedName name="BExD3ESD9WYJIB3TRDPJ1CKXRAVL" localSheetId="11" hidden="1">#REF!</definedName>
    <definedName name="BExD3ESD9WYJIB3TRDPJ1CKXRAVL" localSheetId="25" hidden="1">#REF!</definedName>
    <definedName name="BExD3ESD9WYJIB3TRDPJ1CKXRAVL" localSheetId="26" hidden="1">#REF!</definedName>
    <definedName name="BExD3ESD9WYJIB3TRDPJ1CKXRAVL" localSheetId="27" hidden="1">#REF!</definedName>
    <definedName name="BExD3ESD9WYJIB3TRDPJ1CKXRAVL" localSheetId="0" hidden="1">#REF!</definedName>
    <definedName name="BExD3ESD9WYJIB3TRDPJ1CKXRAVL" localSheetId="1" hidden="1">#REF!</definedName>
    <definedName name="BExD3ESD9WYJIB3TRDPJ1CKXRAVL" hidden="1">#REF!</definedName>
    <definedName name="BExD3F368X5S25MWSUNIV57RDB57" localSheetId="32" hidden="1">#REF!</definedName>
    <definedName name="BExD3F368X5S25MWSUNIV57RDB57" localSheetId="33" hidden="1">#REF!</definedName>
    <definedName name="BExD3F368X5S25MWSUNIV57RDB57" localSheetId="23" hidden="1">#REF!</definedName>
    <definedName name="BExD3F368X5S25MWSUNIV57RDB57" localSheetId="17" hidden="1">#REF!</definedName>
    <definedName name="BExD3F368X5S25MWSUNIV57RDB57" localSheetId="18" hidden="1">#REF!</definedName>
    <definedName name="BExD3F368X5S25MWSUNIV57RDB57" localSheetId="11" hidden="1">#REF!</definedName>
    <definedName name="BExD3F368X5S25MWSUNIV57RDB57" localSheetId="25" hidden="1">#REF!</definedName>
    <definedName name="BExD3F368X5S25MWSUNIV57RDB57" localSheetId="26" hidden="1">#REF!</definedName>
    <definedName name="BExD3F368X5S25MWSUNIV57RDB57" localSheetId="27" hidden="1">#REF!</definedName>
    <definedName name="BExD3F368X5S25MWSUNIV57RDB57" localSheetId="0" hidden="1">#REF!</definedName>
    <definedName name="BExD3F368X5S25MWSUNIV57RDB57" localSheetId="1" hidden="1">#REF!</definedName>
    <definedName name="BExD3F368X5S25MWSUNIV57RDB57" hidden="1">#REF!</definedName>
    <definedName name="BExD3I8JTNF4LTMFY6GRVDJ6VLGG" localSheetId="32" hidden="1">#REF!</definedName>
    <definedName name="BExD3I8JTNF4LTMFY6GRVDJ6VLGG" localSheetId="33" hidden="1">#REF!</definedName>
    <definedName name="BExD3I8JTNF4LTMFY6GRVDJ6VLGG" localSheetId="23" hidden="1">#REF!</definedName>
    <definedName name="BExD3I8JTNF4LTMFY6GRVDJ6VLGG" localSheetId="17" hidden="1">#REF!</definedName>
    <definedName name="BExD3I8JTNF4LTMFY6GRVDJ6VLGG" localSheetId="18" hidden="1">#REF!</definedName>
    <definedName name="BExD3I8JTNF4LTMFY6GRVDJ6VLGG" localSheetId="11" hidden="1">#REF!</definedName>
    <definedName name="BExD3I8JTNF4LTMFY6GRVDJ6VLGG" localSheetId="25" hidden="1">#REF!</definedName>
    <definedName name="BExD3I8JTNF4LTMFY6GRVDJ6VLGG" localSheetId="26" hidden="1">#REF!</definedName>
    <definedName name="BExD3I8JTNF4LTMFY6GRVDJ6VLGG" localSheetId="27" hidden="1">#REF!</definedName>
    <definedName name="BExD3I8JTNF4LTMFY6GRVDJ6VLGG" localSheetId="0" hidden="1">#REF!</definedName>
    <definedName name="BExD3I8JTNF4LTMFY6GRVDJ6VLGG" localSheetId="1" hidden="1">#REF!</definedName>
    <definedName name="BExD3I8JTNF4LTMFY6GRVDJ6VLGG" hidden="1">#REF!</definedName>
    <definedName name="BExD3IJ5IT335SOSNV9L85WKAOSI" localSheetId="32" hidden="1">#REF!</definedName>
    <definedName name="BExD3IJ5IT335SOSNV9L85WKAOSI" localSheetId="33" hidden="1">#REF!</definedName>
    <definedName name="BExD3IJ5IT335SOSNV9L85WKAOSI" localSheetId="23" hidden="1">#REF!</definedName>
    <definedName name="BExD3IJ5IT335SOSNV9L85WKAOSI" localSheetId="17" hidden="1">#REF!</definedName>
    <definedName name="BExD3IJ5IT335SOSNV9L85WKAOSI" localSheetId="18" hidden="1">#REF!</definedName>
    <definedName name="BExD3IJ5IT335SOSNV9L85WKAOSI" localSheetId="11" hidden="1">#REF!</definedName>
    <definedName name="BExD3IJ5IT335SOSNV9L85WKAOSI" localSheetId="25" hidden="1">#REF!</definedName>
    <definedName name="BExD3IJ5IT335SOSNV9L85WKAOSI" localSheetId="26" hidden="1">#REF!</definedName>
    <definedName name="BExD3IJ5IT335SOSNV9L85WKAOSI" localSheetId="27" hidden="1">#REF!</definedName>
    <definedName name="BExD3IJ5IT335SOSNV9L85WKAOSI" localSheetId="0" hidden="1">#REF!</definedName>
    <definedName name="BExD3IJ5IT335SOSNV9L85WKAOSI" localSheetId="1" hidden="1">#REF!</definedName>
    <definedName name="BExD3IJ5IT335SOSNV9L85WKAOSI" hidden="1">#REF!</definedName>
    <definedName name="BExD3KBVUY57GMMQTOFEU6S6G1AY" localSheetId="32" hidden="1">#REF!</definedName>
    <definedName name="BExD3KBVUY57GMMQTOFEU6S6G1AY" localSheetId="33" hidden="1">#REF!</definedName>
    <definedName name="BExD3KBVUY57GMMQTOFEU6S6G1AY" localSheetId="23" hidden="1">#REF!</definedName>
    <definedName name="BExD3KBVUY57GMMQTOFEU6S6G1AY" localSheetId="17" hidden="1">#REF!</definedName>
    <definedName name="BExD3KBVUY57GMMQTOFEU6S6G1AY" localSheetId="18" hidden="1">#REF!</definedName>
    <definedName name="BExD3KBVUY57GMMQTOFEU6S6G1AY" localSheetId="11" hidden="1">#REF!</definedName>
    <definedName name="BExD3KBVUY57GMMQTOFEU6S6G1AY" localSheetId="25" hidden="1">#REF!</definedName>
    <definedName name="BExD3KBVUY57GMMQTOFEU6S6G1AY" localSheetId="26" hidden="1">#REF!</definedName>
    <definedName name="BExD3KBVUY57GMMQTOFEU6S6G1AY" localSheetId="27" hidden="1">#REF!</definedName>
    <definedName name="BExD3KBVUY57GMMQTOFEU6S6G1AY" localSheetId="0" hidden="1">#REF!</definedName>
    <definedName name="BExD3KBVUY57GMMQTOFEU6S6G1AY" localSheetId="1" hidden="1">#REF!</definedName>
    <definedName name="BExD3KBVUY57GMMQTOFEU6S6G1AY" hidden="1">#REF!</definedName>
    <definedName name="BExD3NMR7AW2Z6V8SC79VQR37NA6" localSheetId="32" hidden="1">#REF!</definedName>
    <definedName name="BExD3NMR7AW2Z6V8SC79VQR37NA6" localSheetId="33" hidden="1">#REF!</definedName>
    <definedName name="BExD3NMR7AW2Z6V8SC79VQR37NA6" localSheetId="23" hidden="1">#REF!</definedName>
    <definedName name="BExD3NMR7AW2Z6V8SC79VQR37NA6" localSheetId="17" hidden="1">#REF!</definedName>
    <definedName name="BExD3NMR7AW2Z6V8SC79VQR37NA6" localSheetId="18" hidden="1">#REF!</definedName>
    <definedName name="BExD3NMR7AW2Z6V8SC79VQR37NA6" localSheetId="11" hidden="1">#REF!</definedName>
    <definedName name="BExD3NMR7AW2Z6V8SC79VQR37NA6" localSheetId="25" hidden="1">#REF!</definedName>
    <definedName name="BExD3NMR7AW2Z6V8SC79VQR37NA6" localSheetId="26" hidden="1">#REF!</definedName>
    <definedName name="BExD3NMR7AW2Z6V8SC79VQR37NA6" localSheetId="27" hidden="1">#REF!</definedName>
    <definedName name="BExD3NMR7AW2Z6V8SC79VQR37NA6" localSheetId="0" hidden="1">#REF!</definedName>
    <definedName name="BExD3NMR7AW2Z6V8SC79VQR37NA6" localSheetId="1" hidden="1">#REF!</definedName>
    <definedName name="BExD3NMR7AW2Z6V8SC79VQR37NA6" hidden="1">#REF!</definedName>
    <definedName name="BExD3QXA2UQ2W4N7NYLUEOG40BZB" localSheetId="32" hidden="1">#REF!</definedName>
    <definedName name="BExD3QXA2UQ2W4N7NYLUEOG40BZB" localSheetId="33" hidden="1">#REF!</definedName>
    <definedName name="BExD3QXA2UQ2W4N7NYLUEOG40BZB" localSheetId="23" hidden="1">#REF!</definedName>
    <definedName name="BExD3QXA2UQ2W4N7NYLUEOG40BZB" localSheetId="17" hidden="1">#REF!</definedName>
    <definedName name="BExD3QXA2UQ2W4N7NYLUEOG40BZB" localSheetId="18" hidden="1">#REF!</definedName>
    <definedName name="BExD3QXA2UQ2W4N7NYLUEOG40BZB" localSheetId="11" hidden="1">#REF!</definedName>
    <definedName name="BExD3QXA2UQ2W4N7NYLUEOG40BZB" localSheetId="25" hidden="1">#REF!</definedName>
    <definedName name="BExD3QXA2UQ2W4N7NYLUEOG40BZB" localSheetId="26" hidden="1">#REF!</definedName>
    <definedName name="BExD3QXA2UQ2W4N7NYLUEOG40BZB" localSheetId="27" hidden="1">#REF!</definedName>
    <definedName name="BExD3QXA2UQ2W4N7NYLUEOG40BZB" localSheetId="0" hidden="1">#REF!</definedName>
    <definedName name="BExD3QXA2UQ2W4N7NYLUEOG40BZB" localSheetId="1" hidden="1">#REF!</definedName>
    <definedName name="BExD3QXA2UQ2W4N7NYLUEOG40BZB" hidden="1">#REF!</definedName>
    <definedName name="BExD3U2N041TEJ7GCN005UTPHNXY" localSheetId="32" hidden="1">#REF!</definedName>
    <definedName name="BExD3U2N041TEJ7GCN005UTPHNXY" localSheetId="33" hidden="1">#REF!</definedName>
    <definedName name="BExD3U2N041TEJ7GCN005UTPHNXY" localSheetId="23" hidden="1">#REF!</definedName>
    <definedName name="BExD3U2N041TEJ7GCN005UTPHNXY" localSheetId="17" hidden="1">#REF!</definedName>
    <definedName name="BExD3U2N041TEJ7GCN005UTPHNXY" localSheetId="18" hidden="1">#REF!</definedName>
    <definedName name="BExD3U2N041TEJ7GCN005UTPHNXY" localSheetId="11" hidden="1">#REF!</definedName>
    <definedName name="BExD3U2N041TEJ7GCN005UTPHNXY" localSheetId="25" hidden="1">#REF!</definedName>
    <definedName name="BExD3U2N041TEJ7GCN005UTPHNXY" localSheetId="26" hidden="1">#REF!</definedName>
    <definedName name="BExD3U2N041TEJ7GCN005UTPHNXY" localSheetId="27" hidden="1">#REF!</definedName>
    <definedName name="BExD3U2N041TEJ7GCN005UTPHNXY" localSheetId="0" hidden="1">#REF!</definedName>
    <definedName name="BExD3U2N041TEJ7GCN005UTPHNXY" localSheetId="1" hidden="1">#REF!</definedName>
    <definedName name="BExD3U2N041TEJ7GCN005UTPHNXY" hidden="1">#REF!</definedName>
    <definedName name="BExD3VPY5VEI1LLQ4I16T16251DT" localSheetId="32" hidden="1">#REF!</definedName>
    <definedName name="BExD3VPY5VEI1LLQ4I16T16251DT" localSheetId="33" hidden="1">#REF!</definedName>
    <definedName name="BExD3VPY5VEI1LLQ4I16T16251DT" localSheetId="23" hidden="1">#REF!</definedName>
    <definedName name="BExD3VPY5VEI1LLQ4I16T16251DT" localSheetId="17" hidden="1">#REF!</definedName>
    <definedName name="BExD3VPY5VEI1LLQ4I16T16251DT" localSheetId="18" hidden="1">#REF!</definedName>
    <definedName name="BExD3VPY5VEI1LLQ4I16T16251DT" localSheetId="11" hidden="1">#REF!</definedName>
    <definedName name="BExD3VPY5VEI1LLQ4I16T16251DT" localSheetId="25" hidden="1">#REF!</definedName>
    <definedName name="BExD3VPY5VEI1LLQ4I16T16251DT" localSheetId="26" hidden="1">#REF!</definedName>
    <definedName name="BExD3VPY5VEI1LLQ4I16T16251DT" localSheetId="27" hidden="1">#REF!</definedName>
    <definedName name="BExD3VPY5VEI1LLQ4I16T16251DT" localSheetId="0" hidden="1">#REF!</definedName>
    <definedName name="BExD3VPY5VEI1LLQ4I16T16251DT" localSheetId="1" hidden="1">#REF!</definedName>
    <definedName name="BExD3VPY5VEI1LLQ4I16T16251DT" hidden="1">#REF!</definedName>
    <definedName name="BExD3XIUEZZ1KIHV7CPS7DKUGIN8" localSheetId="32" hidden="1">#REF!</definedName>
    <definedName name="BExD3XIUEZZ1KIHV7CPS7DKUGIN8" localSheetId="33" hidden="1">#REF!</definedName>
    <definedName name="BExD3XIUEZZ1KIHV7CPS7DKUGIN8" localSheetId="23" hidden="1">#REF!</definedName>
    <definedName name="BExD3XIUEZZ1KIHV7CPS7DKUGIN8" localSheetId="17" hidden="1">#REF!</definedName>
    <definedName name="BExD3XIUEZZ1KIHV7CPS7DKUGIN8" localSheetId="18" hidden="1">#REF!</definedName>
    <definedName name="BExD3XIUEZZ1KIHV7CPS7DKUGIN8" localSheetId="11" hidden="1">#REF!</definedName>
    <definedName name="BExD3XIUEZZ1KIHV7CPS7DKUGIN8" localSheetId="25" hidden="1">#REF!</definedName>
    <definedName name="BExD3XIUEZZ1KIHV7CPS7DKUGIN8" localSheetId="26" hidden="1">#REF!</definedName>
    <definedName name="BExD3XIUEZZ1KIHV7CPS7DKUGIN8" localSheetId="27" hidden="1">#REF!</definedName>
    <definedName name="BExD3XIUEZZ1KIHV7CPS7DKUGIN8" localSheetId="0" hidden="1">#REF!</definedName>
    <definedName name="BExD3XIUEZZ1KIHV7CPS7DKUGIN8" localSheetId="1" hidden="1">#REF!</definedName>
    <definedName name="BExD3XIUEZZ1KIHV7CPS7DKUGIN8" hidden="1">#REF!</definedName>
    <definedName name="BExD40O0CFTNJFOFMMM1KH0P7BUI" localSheetId="32" hidden="1">#REF!</definedName>
    <definedName name="BExD40O0CFTNJFOFMMM1KH0P7BUI" localSheetId="33" hidden="1">#REF!</definedName>
    <definedName name="BExD40O0CFTNJFOFMMM1KH0P7BUI" localSheetId="23" hidden="1">#REF!</definedName>
    <definedName name="BExD40O0CFTNJFOFMMM1KH0P7BUI" localSheetId="17" hidden="1">#REF!</definedName>
    <definedName name="BExD40O0CFTNJFOFMMM1KH0P7BUI" localSheetId="18" hidden="1">#REF!</definedName>
    <definedName name="BExD40O0CFTNJFOFMMM1KH0P7BUI" localSheetId="11" hidden="1">#REF!</definedName>
    <definedName name="BExD40O0CFTNJFOFMMM1KH0P7BUI" localSheetId="25" hidden="1">#REF!</definedName>
    <definedName name="BExD40O0CFTNJFOFMMM1KH0P7BUI" localSheetId="26" hidden="1">#REF!</definedName>
    <definedName name="BExD40O0CFTNJFOFMMM1KH0P7BUI" localSheetId="27" hidden="1">#REF!</definedName>
    <definedName name="BExD40O0CFTNJFOFMMM1KH0P7BUI" localSheetId="0" hidden="1">#REF!</definedName>
    <definedName name="BExD40O0CFTNJFOFMMM1KH0P7BUI" localSheetId="1" hidden="1">#REF!</definedName>
    <definedName name="BExD40O0CFTNJFOFMMM1KH0P7BUI" hidden="1">#REF!</definedName>
    <definedName name="BExD47UYINTJY1PDIW2S1FZ8ZMIO" localSheetId="32" hidden="1">#REF!</definedName>
    <definedName name="BExD47UYINTJY1PDIW2S1FZ8ZMIO" localSheetId="33" hidden="1">#REF!</definedName>
    <definedName name="BExD47UYINTJY1PDIW2S1FZ8ZMIO" localSheetId="23" hidden="1">#REF!</definedName>
    <definedName name="BExD47UYINTJY1PDIW2S1FZ8ZMIO" localSheetId="17" hidden="1">#REF!</definedName>
    <definedName name="BExD47UYINTJY1PDIW2S1FZ8ZMIO" localSheetId="18" hidden="1">#REF!</definedName>
    <definedName name="BExD47UYINTJY1PDIW2S1FZ8ZMIO" localSheetId="11" hidden="1">#REF!</definedName>
    <definedName name="BExD47UYINTJY1PDIW2S1FZ8ZMIO" localSheetId="25" hidden="1">#REF!</definedName>
    <definedName name="BExD47UYINTJY1PDIW2S1FZ8ZMIO" localSheetId="26" hidden="1">#REF!</definedName>
    <definedName name="BExD47UYINTJY1PDIW2S1FZ8ZMIO" localSheetId="27" hidden="1">#REF!</definedName>
    <definedName name="BExD47UYINTJY1PDIW2S1FZ8ZMIO" localSheetId="0" hidden="1">#REF!</definedName>
    <definedName name="BExD47UYINTJY1PDIW2S1FZ8ZMIO" localSheetId="1" hidden="1">#REF!</definedName>
    <definedName name="BExD47UYINTJY1PDIW2S1FZ8ZMIO" hidden="1">#REF!</definedName>
    <definedName name="BExD4BR9HJ3MWWZ5KLVZWX9FJAUS" localSheetId="32" hidden="1">#REF!</definedName>
    <definedName name="BExD4BR9HJ3MWWZ5KLVZWX9FJAUS" localSheetId="33" hidden="1">#REF!</definedName>
    <definedName name="BExD4BR9HJ3MWWZ5KLVZWX9FJAUS" localSheetId="23" hidden="1">#REF!</definedName>
    <definedName name="BExD4BR9HJ3MWWZ5KLVZWX9FJAUS" localSheetId="17" hidden="1">#REF!</definedName>
    <definedName name="BExD4BR9HJ3MWWZ5KLVZWX9FJAUS" localSheetId="18" hidden="1">#REF!</definedName>
    <definedName name="BExD4BR9HJ3MWWZ5KLVZWX9FJAUS" localSheetId="11" hidden="1">#REF!</definedName>
    <definedName name="BExD4BR9HJ3MWWZ5KLVZWX9FJAUS" localSheetId="25" hidden="1">#REF!</definedName>
    <definedName name="BExD4BR9HJ3MWWZ5KLVZWX9FJAUS" localSheetId="26" hidden="1">#REF!</definedName>
    <definedName name="BExD4BR9HJ3MWWZ5KLVZWX9FJAUS" localSheetId="27" hidden="1">#REF!</definedName>
    <definedName name="BExD4BR9HJ3MWWZ5KLVZWX9FJAUS" localSheetId="0" hidden="1">#REF!</definedName>
    <definedName name="BExD4BR9HJ3MWWZ5KLVZWX9FJAUS" localSheetId="1" hidden="1">#REF!</definedName>
    <definedName name="BExD4BR9HJ3MWWZ5KLVZWX9FJAUS" hidden="1">#REF!</definedName>
    <definedName name="BExD4F1WTKT3H0N9MF4H1LX7MBSY" localSheetId="32" hidden="1">#REF!</definedName>
    <definedName name="BExD4F1WTKT3H0N9MF4H1LX7MBSY" localSheetId="33" hidden="1">#REF!</definedName>
    <definedName name="BExD4F1WTKT3H0N9MF4H1LX7MBSY" localSheetId="23" hidden="1">#REF!</definedName>
    <definedName name="BExD4F1WTKT3H0N9MF4H1LX7MBSY" localSheetId="17" hidden="1">#REF!</definedName>
    <definedName name="BExD4F1WTKT3H0N9MF4H1LX7MBSY" localSheetId="18" hidden="1">#REF!</definedName>
    <definedName name="BExD4F1WTKT3H0N9MF4H1LX7MBSY" localSheetId="11" hidden="1">#REF!</definedName>
    <definedName name="BExD4F1WTKT3H0N9MF4H1LX7MBSY" localSheetId="25" hidden="1">#REF!</definedName>
    <definedName name="BExD4F1WTKT3H0N9MF4H1LX7MBSY" localSheetId="26" hidden="1">#REF!</definedName>
    <definedName name="BExD4F1WTKT3H0N9MF4H1LX7MBSY" localSheetId="27" hidden="1">#REF!</definedName>
    <definedName name="BExD4F1WTKT3H0N9MF4H1LX7MBSY" localSheetId="0" hidden="1">#REF!</definedName>
    <definedName name="BExD4F1WTKT3H0N9MF4H1LX7MBSY" localSheetId="1" hidden="1">#REF!</definedName>
    <definedName name="BExD4F1WTKT3H0N9MF4H1LX7MBSY" hidden="1">#REF!</definedName>
    <definedName name="BExD4H5GQWXBS6LUL3TSP36DVO38" localSheetId="32" hidden="1">#REF!</definedName>
    <definedName name="BExD4H5GQWXBS6LUL3TSP36DVO38" localSheetId="33" hidden="1">#REF!</definedName>
    <definedName name="BExD4H5GQWXBS6LUL3TSP36DVO38" localSheetId="23" hidden="1">#REF!</definedName>
    <definedName name="BExD4H5GQWXBS6LUL3TSP36DVO38" localSheetId="17" hidden="1">#REF!</definedName>
    <definedName name="BExD4H5GQWXBS6LUL3TSP36DVO38" localSheetId="18" hidden="1">#REF!</definedName>
    <definedName name="BExD4H5GQWXBS6LUL3TSP36DVO38" localSheetId="11" hidden="1">#REF!</definedName>
    <definedName name="BExD4H5GQWXBS6LUL3TSP36DVO38" localSheetId="25" hidden="1">#REF!</definedName>
    <definedName name="BExD4H5GQWXBS6LUL3TSP36DVO38" localSheetId="26" hidden="1">#REF!</definedName>
    <definedName name="BExD4H5GQWXBS6LUL3TSP36DVO38" localSheetId="27" hidden="1">#REF!</definedName>
    <definedName name="BExD4H5GQWXBS6LUL3TSP36DVO38" localSheetId="0" hidden="1">#REF!</definedName>
    <definedName name="BExD4H5GQWXBS6LUL3TSP36DVO38" localSheetId="1" hidden="1">#REF!</definedName>
    <definedName name="BExD4H5GQWXBS6LUL3TSP36DVO38" hidden="1">#REF!</definedName>
    <definedName name="BExD4JJSS3QDBLABCJCHD45SRNPI" localSheetId="32" hidden="1">#REF!</definedName>
    <definedName name="BExD4JJSS3QDBLABCJCHD45SRNPI" localSheetId="33" hidden="1">#REF!</definedName>
    <definedName name="BExD4JJSS3QDBLABCJCHD45SRNPI" localSheetId="23" hidden="1">#REF!</definedName>
    <definedName name="BExD4JJSS3QDBLABCJCHD45SRNPI" localSheetId="17" hidden="1">#REF!</definedName>
    <definedName name="BExD4JJSS3QDBLABCJCHD45SRNPI" localSheetId="18" hidden="1">#REF!</definedName>
    <definedName name="BExD4JJSS3QDBLABCJCHD45SRNPI" localSheetId="11" hidden="1">#REF!</definedName>
    <definedName name="BExD4JJSS3QDBLABCJCHD45SRNPI" localSheetId="25" hidden="1">#REF!</definedName>
    <definedName name="BExD4JJSS3QDBLABCJCHD45SRNPI" localSheetId="26" hidden="1">#REF!</definedName>
    <definedName name="BExD4JJSS3QDBLABCJCHD45SRNPI" localSheetId="27" hidden="1">#REF!</definedName>
    <definedName name="BExD4JJSS3QDBLABCJCHD45SRNPI" localSheetId="0" hidden="1">#REF!</definedName>
    <definedName name="BExD4JJSS3QDBLABCJCHD45SRNPI" localSheetId="1" hidden="1">#REF!</definedName>
    <definedName name="BExD4JJSS3QDBLABCJCHD45SRNPI" hidden="1">#REF!</definedName>
    <definedName name="BExD4QQQ7V9LH5WWBJA3HKJXLVP6" localSheetId="32" hidden="1">#REF!</definedName>
    <definedName name="BExD4QQQ7V9LH5WWBJA3HKJXLVP6" localSheetId="33" hidden="1">#REF!</definedName>
    <definedName name="BExD4QQQ7V9LH5WWBJA3HKJXLVP6" localSheetId="23" hidden="1">#REF!</definedName>
    <definedName name="BExD4QQQ7V9LH5WWBJA3HKJXLVP6" localSheetId="17" hidden="1">#REF!</definedName>
    <definedName name="BExD4QQQ7V9LH5WWBJA3HKJXLVP6" localSheetId="18" hidden="1">#REF!</definedName>
    <definedName name="BExD4QQQ7V9LH5WWBJA3HKJXLVP6" localSheetId="11" hidden="1">#REF!</definedName>
    <definedName name="BExD4QQQ7V9LH5WWBJA3HKJXLVP6" localSheetId="25" hidden="1">#REF!</definedName>
    <definedName name="BExD4QQQ7V9LH5WWBJA3HKJXLVP6" localSheetId="26" hidden="1">#REF!</definedName>
    <definedName name="BExD4QQQ7V9LH5WWBJA3HKJXLVP6" localSheetId="27" hidden="1">#REF!</definedName>
    <definedName name="BExD4QQQ7V9LH5WWBJA3HKJXLVP6" localSheetId="0" hidden="1">#REF!</definedName>
    <definedName name="BExD4QQQ7V9LH5WWBJA3HKJXLVP6" localSheetId="1" hidden="1">#REF!</definedName>
    <definedName name="BExD4QQQ7V9LH5WWBJA3HKJXLVP6" hidden="1">#REF!</definedName>
    <definedName name="BExD4R1I0MKF033I5LPUYIMTZ6E8" localSheetId="32" hidden="1">#REF!</definedName>
    <definedName name="BExD4R1I0MKF033I5LPUYIMTZ6E8" localSheetId="33" hidden="1">#REF!</definedName>
    <definedName name="BExD4R1I0MKF033I5LPUYIMTZ6E8" localSheetId="23" hidden="1">#REF!</definedName>
    <definedName name="BExD4R1I0MKF033I5LPUYIMTZ6E8" localSheetId="17" hidden="1">#REF!</definedName>
    <definedName name="BExD4R1I0MKF033I5LPUYIMTZ6E8" localSheetId="18" hidden="1">#REF!</definedName>
    <definedName name="BExD4R1I0MKF033I5LPUYIMTZ6E8" localSheetId="11" hidden="1">#REF!</definedName>
    <definedName name="BExD4R1I0MKF033I5LPUYIMTZ6E8" localSheetId="25" hidden="1">#REF!</definedName>
    <definedName name="BExD4R1I0MKF033I5LPUYIMTZ6E8" localSheetId="26" hidden="1">#REF!</definedName>
    <definedName name="BExD4R1I0MKF033I5LPUYIMTZ6E8" localSheetId="27" hidden="1">#REF!</definedName>
    <definedName name="BExD4R1I0MKF033I5LPUYIMTZ6E8" localSheetId="0" hidden="1">#REF!</definedName>
    <definedName name="BExD4R1I0MKF033I5LPUYIMTZ6E8" localSheetId="1" hidden="1">#REF!</definedName>
    <definedName name="BExD4R1I0MKF033I5LPUYIMTZ6E8" hidden="1">#REF!</definedName>
    <definedName name="BExD50MT3M6XZLNUP9JL93EG6D9R" localSheetId="32" hidden="1">#REF!</definedName>
    <definedName name="BExD50MT3M6XZLNUP9JL93EG6D9R" localSheetId="33" hidden="1">#REF!</definedName>
    <definedName name="BExD50MT3M6XZLNUP9JL93EG6D9R" localSheetId="23" hidden="1">#REF!</definedName>
    <definedName name="BExD50MT3M6XZLNUP9JL93EG6D9R" localSheetId="17" hidden="1">#REF!</definedName>
    <definedName name="BExD50MT3M6XZLNUP9JL93EG6D9R" localSheetId="18" hidden="1">#REF!</definedName>
    <definedName name="BExD50MT3M6XZLNUP9JL93EG6D9R" localSheetId="11" hidden="1">#REF!</definedName>
    <definedName name="BExD50MT3M6XZLNUP9JL93EG6D9R" localSheetId="25" hidden="1">#REF!</definedName>
    <definedName name="BExD50MT3M6XZLNUP9JL93EG6D9R" localSheetId="26" hidden="1">#REF!</definedName>
    <definedName name="BExD50MT3M6XZLNUP9JL93EG6D9R" localSheetId="27" hidden="1">#REF!</definedName>
    <definedName name="BExD50MT3M6XZLNUP9JL93EG6D9R" localSheetId="0" hidden="1">#REF!</definedName>
    <definedName name="BExD50MT3M6XZLNUP9JL93EG6D9R" localSheetId="1" hidden="1">#REF!</definedName>
    <definedName name="BExD50MT3M6XZLNUP9JL93EG6D9R" hidden="1">#REF!</definedName>
    <definedName name="BExD5EV7KDSVF1CJT38M4IBPFLPY" localSheetId="32" hidden="1">#REF!</definedName>
    <definedName name="BExD5EV7KDSVF1CJT38M4IBPFLPY" localSheetId="33" hidden="1">#REF!</definedName>
    <definedName name="BExD5EV7KDSVF1CJT38M4IBPFLPY" localSheetId="23" hidden="1">#REF!</definedName>
    <definedName name="BExD5EV7KDSVF1CJT38M4IBPFLPY" localSheetId="17" hidden="1">#REF!</definedName>
    <definedName name="BExD5EV7KDSVF1CJT38M4IBPFLPY" localSheetId="18" hidden="1">#REF!</definedName>
    <definedName name="BExD5EV7KDSVF1CJT38M4IBPFLPY" localSheetId="11" hidden="1">#REF!</definedName>
    <definedName name="BExD5EV7KDSVF1CJT38M4IBPFLPY" localSheetId="25" hidden="1">#REF!</definedName>
    <definedName name="BExD5EV7KDSVF1CJT38M4IBPFLPY" localSheetId="26" hidden="1">#REF!</definedName>
    <definedName name="BExD5EV7KDSVF1CJT38M4IBPFLPY" localSheetId="27" hidden="1">#REF!</definedName>
    <definedName name="BExD5EV7KDSVF1CJT38M4IBPFLPY" localSheetId="0" hidden="1">#REF!</definedName>
    <definedName name="BExD5EV7KDSVF1CJT38M4IBPFLPY" localSheetId="1" hidden="1">#REF!</definedName>
    <definedName name="BExD5EV7KDSVF1CJT38M4IBPFLPY" hidden="1">#REF!</definedName>
    <definedName name="BExD5FRK547OESJRYAW574DZEZ7J" localSheetId="32" hidden="1">#REF!</definedName>
    <definedName name="BExD5FRK547OESJRYAW574DZEZ7J" localSheetId="33" hidden="1">#REF!</definedName>
    <definedName name="BExD5FRK547OESJRYAW574DZEZ7J" localSheetId="23" hidden="1">#REF!</definedName>
    <definedName name="BExD5FRK547OESJRYAW574DZEZ7J" localSheetId="17" hidden="1">#REF!</definedName>
    <definedName name="BExD5FRK547OESJRYAW574DZEZ7J" localSheetId="18" hidden="1">#REF!</definedName>
    <definedName name="BExD5FRK547OESJRYAW574DZEZ7J" localSheetId="11" hidden="1">#REF!</definedName>
    <definedName name="BExD5FRK547OESJRYAW574DZEZ7J" localSheetId="25" hidden="1">#REF!</definedName>
    <definedName name="BExD5FRK547OESJRYAW574DZEZ7J" localSheetId="26" hidden="1">#REF!</definedName>
    <definedName name="BExD5FRK547OESJRYAW574DZEZ7J" localSheetId="27" hidden="1">#REF!</definedName>
    <definedName name="BExD5FRK547OESJRYAW574DZEZ7J" localSheetId="0" hidden="1">#REF!</definedName>
    <definedName name="BExD5FRK547OESJRYAW574DZEZ7J" localSheetId="1" hidden="1">#REF!</definedName>
    <definedName name="BExD5FRK547OESJRYAW574DZEZ7J" hidden="1">#REF!</definedName>
    <definedName name="BExD5I5X2YA2YNCTCDSMEL4CWF4N" localSheetId="32" hidden="1">#REF!</definedName>
    <definedName name="BExD5I5X2YA2YNCTCDSMEL4CWF4N" localSheetId="33" hidden="1">#REF!</definedName>
    <definedName name="BExD5I5X2YA2YNCTCDSMEL4CWF4N" localSheetId="23" hidden="1">#REF!</definedName>
    <definedName name="BExD5I5X2YA2YNCTCDSMEL4CWF4N" localSheetId="17" hidden="1">#REF!</definedName>
    <definedName name="BExD5I5X2YA2YNCTCDSMEL4CWF4N" localSheetId="18" hidden="1">#REF!</definedName>
    <definedName name="BExD5I5X2YA2YNCTCDSMEL4CWF4N" localSheetId="11" hidden="1">#REF!</definedName>
    <definedName name="BExD5I5X2YA2YNCTCDSMEL4CWF4N" localSheetId="25" hidden="1">#REF!</definedName>
    <definedName name="BExD5I5X2YA2YNCTCDSMEL4CWF4N" localSheetId="26" hidden="1">#REF!</definedName>
    <definedName name="BExD5I5X2YA2YNCTCDSMEL4CWF4N" localSheetId="27" hidden="1">#REF!</definedName>
    <definedName name="BExD5I5X2YA2YNCTCDSMEL4CWF4N" localSheetId="0" hidden="1">#REF!</definedName>
    <definedName name="BExD5I5X2YA2YNCTCDSMEL4CWF4N" localSheetId="1" hidden="1">#REF!</definedName>
    <definedName name="BExD5I5X2YA2YNCTCDSMEL4CWF4N" hidden="1">#REF!</definedName>
    <definedName name="BExD5QUSRFJWRQ1ZM50WYLCF74DF" localSheetId="32" hidden="1">#REF!</definedName>
    <definedName name="BExD5QUSRFJWRQ1ZM50WYLCF74DF" localSheetId="33" hidden="1">#REF!</definedName>
    <definedName name="BExD5QUSRFJWRQ1ZM50WYLCF74DF" localSheetId="23" hidden="1">#REF!</definedName>
    <definedName name="BExD5QUSRFJWRQ1ZM50WYLCF74DF" localSheetId="17" hidden="1">#REF!</definedName>
    <definedName name="BExD5QUSRFJWRQ1ZM50WYLCF74DF" localSheetId="18" hidden="1">#REF!</definedName>
    <definedName name="BExD5QUSRFJWRQ1ZM50WYLCF74DF" localSheetId="11" hidden="1">#REF!</definedName>
    <definedName name="BExD5QUSRFJWRQ1ZM50WYLCF74DF" localSheetId="25" hidden="1">#REF!</definedName>
    <definedName name="BExD5QUSRFJWRQ1ZM50WYLCF74DF" localSheetId="26" hidden="1">#REF!</definedName>
    <definedName name="BExD5QUSRFJWRQ1ZM50WYLCF74DF" localSheetId="27" hidden="1">#REF!</definedName>
    <definedName name="BExD5QUSRFJWRQ1ZM50WYLCF74DF" localSheetId="0" hidden="1">#REF!</definedName>
    <definedName name="BExD5QUSRFJWRQ1ZM50WYLCF74DF" localSheetId="1" hidden="1">#REF!</definedName>
    <definedName name="BExD5QUSRFJWRQ1ZM50WYLCF74DF" hidden="1">#REF!</definedName>
    <definedName name="BExD5SSUIF6AJQHBHK8PNMFBPRYB" localSheetId="32" hidden="1">#REF!</definedName>
    <definedName name="BExD5SSUIF6AJQHBHK8PNMFBPRYB" localSheetId="33" hidden="1">#REF!</definedName>
    <definedName name="BExD5SSUIF6AJQHBHK8PNMFBPRYB" localSheetId="23" hidden="1">#REF!</definedName>
    <definedName name="BExD5SSUIF6AJQHBHK8PNMFBPRYB" localSheetId="17" hidden="1">#REF!</definedName>
    <definedName name="BExD5SSUIF6AJQHBHK8PNMFBPRYB" localSheetId="18" hidden="1">#REF!</definedName>
    <definedName name="BExD5SSUIF6AJQHBHK8PNMFBPRYB" localSheetId="11" hidden="1">#REF!</definedName>
    <definedName name="BExD5SSUIF6AJQHBHK8PNMFBPRYB" localSheetId="25" hidden="1">#REF!</definedName>
    <definedName name="BExD5SSUIF6AJQHBHK8PNMFBPRYB" localSheetId="26" hidden="1">#REF!</definedName>
    <definedName name="BExD5SSUIF6AJQHBHK8PNMFBPRYB" localSheetId="27" hidden="1">#REF!</definedName>
    <definedName name="BExD5SSUIF6AJQHBHK8PNMFBPRYB" localSheetId="0" hidden="1">#REF!</definedName>
    <definedName name="BExD5SSUIF6AJQHBHK8PNMFBPRYB" localSheetId="1" hidden="1">#REF!</definedName>
    <definedName name="BExD5SSUIF6AJQHBHK8PNMFBPRYB" hidden="1">#REF!</definedName>
    <definedName name="BExD623C9LRX18BE0W2V6SZLQUXX" localSheetId="32" hidden="1">#REF!</definedName>
    <definedName name="BExD623C9LRX18BE0W2V6SZLQUXX" localSheetId="33" hidden="1">#REF!</definedName>
    <definedName name="BExD623C9LRX18BE0W2V6SZLQUXX" localSheetId="23" hidden="1">#REF!</definedName>
    <definedName name="BExD623C9LRX18BE0W2V6SZLQUXX" localSheetId="17" hidden="1">#REF!</definedName>
    <definedName name="BExD623C9LRX18BE0W2V6SZLQUXX" localSheetId="18" hidden="1">#REF!</definedName>
    <definedName name="BExD623C9LRX18BE0W2V6SZLQUXX" localSheetId="11" hidden="1">#REF!</definedName>
    <definedName name="BExD623C9LRX18BE0W2V6SZLQUXX" localSheetId="25" hidden="1">#REF!</definedName>
    <definedName name="BExD623C9LRX18BE0W2V6SZLQUXX" localSheetId="26" hidden="1">#REF!</definedName>
    <definedName name="BExD623C9LRX18BE0W2V6SZLQUXX" localSheetId="27" hidden="1">#REF!</definedName>
    <definedName name="BExD623C9LRX18BE0W2V6SZLQUXX" localSheetId="0" hidden="1">#REF!</definedName>
    <definedName name="BExD623C9LRX18BE0W2V6SZLQUXX" localSheetId="1" hidden="1">#REF!</definedName>
    <definedName name="BExD623C9LRX18BE0W2V6SZLQUXX" hidden="1">#REF!</definedName>
    <definedName name="BExD6CQA7UMJBXV7AIFAIHUF2ICX" localSheetId="32" hidden="1">#REF!</definedName>
    <definedName name="BExD6CQA7UMJBXV7AIFAIHUF2ICX" localSheetId="33" hidden="1">#REF!</definedName>
    <definedName name="BExD6CQA7UMJBXV7AIFAIHUF2ICX" localSheetId="23" hidden="1">#REF!</definedName>
    <definedName name="BExD6CQA7UMJBXV7AIFAIHUF2ICX" localSheetId="17" hidden="1">#REF!</definedName>
    <definedName name="BExD6CQA7UMJBXV7AIFAIHUF2ICX" localSheetId="18" hidden="1">#REF!</definedName>
    <definedName name="BExD6CQA7UMJBXV7AIFAIHUF2ICX" localSheetId="11" hidden="1">#REF!</definedName>
    <definedName name="BExD6CQA7UMJBXV7AIFAIHUF2ICX" localSheetId="25" hidden="1">#REF!</definedName>
    <definedName name="BExD6CQA7UMJBXV7AIFAIHUF2ICX" localSheetId="26" hidden="1">#REF!</definedName>
    <definedName name="BExD6CQA7UMJBXV7AIFAIHUF2ICX" localSheetId="27" hidden="1">#REF!</definedName>
    <definedName name="BExD6CQA7UMJBXV7AIFAIHUF2ICX" localSheetId="0" hidden="1">#REF!</definedName>
    <definedName name="BExD6CQA7UMJBXV7AIFAIHUF2ICX" localSheetId="1" hidden="1">#REF!</definedName>
    <definedName name="BExD6CQA7UMJBXV7AIFAIHUF2ICX" hidden="1">#REF!</definedName>
    <definedName name="BExD6D18MCF5R8YJMPG21WE3GPJQ" localSheetId="32" hidden="1">#REF!</definedName>
    <definedName name="BExD6D18MCF5R8YJMPG21WE3GPJQ" localSheetId="33" hidden="1">#REF!</definedName>
    <definedName name="BExD6D18MCF5R8YJMPG21WE3GPJQ" localSheetId="23" hidden="1">#REF!</definedName>
    <definedName name="BExD6D18MCF5R8YJMPG21WE3GPJQ" localSheetId="17" hidden="1">#REF!</definedName>
    <definedName name="BExD6D18MCF5R8YJMPG21WE3GPJQ" localSheetId="18" hidden="1">#REF!</definedName>
    <definedName name="BExD6D18MCF5R8YJMPG21WE3GPJQ" localSheetId="11" hidden="1">#REF!</definedName>
    <definedName name="BExD6D18MCF5R8YJMPG21WE3GPJQ" localSheetId="25" hidden="1">#REF!</definedName>
    <definedName name="BExD6D18MCF5R8YJMPG21WE3GPJQ" localSheetId="26" hidden="1">#REF!</definedName>
    <definedName name="BExD6D18MCF5R8YJMPG21WE3GPJQ" localSheetId="27" hidden="1">#REF!</definedName>
    <definedName name="BExD6D18MCF5R8YJMPG21WE3GPJQ" localSheetId="0" hidden="1">#REF!</definedName>
    <definedName name="BExD6D18MCF5R8YJMPG21WE3GPJQ" localSheetId="1" hidden="1">#REF!</definedName>
    <definedName name="BExD6D18MCF5R8YJMPG21WE3GPJQ" hidden="1">#REF!</definedName>
    <definedName name="BExD6FKVK8WJWNYPVENR7Q8Q30PK" localSheetId="32" hidden="1">#REF!</definedName>
    <definedName name="BExD6FKVK8WJWNYPVENR7Q8Q30PK" localSheetId="33" hidden="1">#REF!</definedName>
    <definedName name="BExD6FKVK8WJWNYPVENR7Q8Q30PK" localSheetId="23" hidden="1">#REF!</definedName>
    <definedName name="BExD6FKVK8WJWNYPVENR7Q8Q30PK" localSheetId="17" hidden="1">#REF!</definedName>
    <definedName name="BExD6FKVK8WJWNYPVENR7Q8Q30PK" localSheetId="18" hidden="1">#REF!</definedName>
    <definedName name="BExD6FKVK8WJWNYPVENR7Q8Q30PK" localSheetId="11" hidden="1">#REF!</definedName>
    <definedName name="BExD6FKVK8WJWNYPVENR7Q8Q30PK" localSheetId="25" hidden="1">#REF!</definedName>
    <definedName name="BExD6FKVK8WJWNYPVENR7Q8Q30PK" localSheetId="26" hidden="1">#REF!</definedName>
    <definedName name="BExD6FKVK8WJWNYPVENR7Q8Q30PK" localSheetId="27" hidden="1">#REF!</definedName>
    <definedName name="BExD6FKVK8WJWNYPVENR7Q8Q30PK" localSheetId="0" hidden="1">#REF!</definedName>
    <definedName name="BExD6FKVK8WJWNYPVENR7Q8Q30PK" localSheetId="1" hidden="1">#REF!</definedName>
    <definedName name="BExD6FKVK8WJWNYPVENR7Q8Q30PK" hidden="1">#REF!</definedName>
    <definedName name="BExD6GMP0LK8WKVWMIT1NNH8CHLF" localSheetId="32" hidden="1">#REF!</definedName>
    <definedName name="BExD6GMP0LK8WKVWMIT1NNH8CHLF" localSheetId="33" hidden="1">#REF!</definedName>
    <definedName name="BExD6GMP0LK8WKVWMIT1NNH8CHLF" localSheetId="23" hidden="1">#REF!</definedName>
    <definedName name="BExD6GMP0LK8WKVWMIT1NNH8CHLF" localSheetId="17" hidden="1">#REF!</definedName>
    <definedName name="BExD6GMP0LK8WKVWMIT1NNH8CHLF" localSheetId="18" hidden="1">#REF!</definedName>
    <definedName name="BExD6GMP0LK8WKVWMIT1NNH8CHLF" localSheetId="11" hidden="1">#REF!</definedName>
    <definedName name="BExD6GMP0LK8WKVWMIT1NNH8CHLF" localSheetId="25" hidden="1">#REF!</definedName>
    <definedName name="BExD6GMP0LK8WKVWMIT1NNH8CHLF" localSheetId="26" hidden="1">#REF!</definedName>
    <definedName name="BExD6GMP0LK8WKVWMIT1NNH8CHLF" localSheetId="27" hidden="1">#REF!</definedName>
    <definedName name="BExD6GMP0LK8WKVWMIT1NNH8CHLF" localSheetId="0" hidden="1">#REF!</definedName>
    <definedName name="BExD6GMP0LK8WKVWMIT1NNH8CHLF" localSheetId="1" hidden="1">#REF!</definedName>
    <definedName name="BExD6GMP0LK8WKVWMIT1NNH8CHLF" hidden="1">#REF!</definedName>
    <definedName name="BExD6H2TE0WWAUIWVSSCLPZ6B88N" localSheetId="32" hidden="1">#REF!</definedName>
    <definedName name="BExD6H2TE0WWAUIWVSSCLPZ6B88N" localSheetId="33" hidden="1">#REF!</definedName>
    <definedName name="BExD6H2TE0WWAUIWVSSCLPZ6B88N" localSheetId="23" hidden="1">#REF!</definedName>
    <definedName name="BExD6H2TE0WWAUIWVSSCLPZ6B88N" localSheetId="17" hidden="1">#REF!</definedName>
    <definedName name="BExD6H2TE0WWAUIWVSSCLPZ6B88N" localSheetId="18" hidden="1">#REF!</definedName>
    <definedName name="BExD6H2TE0WWAUIWVSSCLPZ6B88N" localSheetId="11" hidden="1">#REF!</definedName>
    <definedName name="BExD6H2TE0WWAUIWVSSCLPZ6B88N" localSheetId="25" hidden="1">#REF!</definedName>
    <definedName name="BExD6H2TE0WWAUIWVSSCLPZ6B88N" localSheetId="26" hidden="1">#REF!</definedName>
    <definedName name="BExD6H2TE0WWAUIWVSSCLPZ6B88N" localSheetId="27" hidden="1">#REF!</definedName>
    <definedName name="BExD6H2TE0WWAUIWVSSCLPZ6B88N" localSheetId="0" hidden="1">#REF!</definedName>
    <definedName name="BExD6H2TE0WWAUIWVSSCLPZ6B88N" localSheetId="1" hidden="1">#REF!</definedName>
    <definedName name="BExD6H2TE0WWAUIWVSSCLPZ6B88N" hidden="1">#REF!</definedName>
    <definedName name="BExD71LTOE015TV5RSAHM8NT8GVW" localSheetId="32" hidden="1">#REF!</definedName>
    <definedName name="BExD71LTOE015TV5RSAHM8NT8GVW" localSheetId="33" hidden="1">#REF!</definedName>
    <definedName name="BExD71LTOE015TV5RSAHM8NT8GVW" localSheetId="23" hidden="1">#REF!</definedName>
    <definedName name="BExD71LTOE015TV5RSAHM8NT8GVW" localSheetId="17" hidden="1">#REF!</definedName>
    <definedName name="BExD71LTOE015TV5RSAHM8NT8GVW" localSheetId="18" hidden="1">#REF!</definedName>
    <definedName name="BExD71LTOE015TV5RSAHM8NT8GVW" localSheetId="11" hidden="1">#REF!</definedName>
    <definedName name="BExD71LTOE015TV5RSAHM8NT8GVW" localSheetId="25" hidden="1">#REF!</definedName>
    <definedName name="BExD71LTOE015TV5RSAHM8NT8GVW" localSheetId="26" hidden="1">#REF!</definedName>
    <definedName name="BExD71LTOE015TV5RSAHM8NT8GVW" localSheetId="27" hidden="1">#REF!</definedName>
    <definedName name="BExD71LTOE015TV5RSAHM8NT8GVW" localSheetId="0" hidden="1">#REF!</definedName>
    <definedName name="BExD71LTOE015TV5RSAHM8NT8GVW" localSheetId="1" hidden="1">#REF!</definedName>
    <definedName name="BExD71LTOE015TV5RSAHM8NT8GVW" hidden="1">#REF!</definedName>
    <definedName name="BExD73USXVADC7EHGHVTQNCT06ZA" localSheetId="32" hidden="1">#REF!</definedName>
    <definedName name="BExD73USXVADC7EHGHVTQNCT06ZA" localSheetId="33" hidden="1">#REF!</definedName>
    <definedName name="BExD73USXVADC7EHGHVTQNCT06ZA" localSheetId="23" hidden="1">#REF!</definedName>
    <definedName name="BExD73USXVADC7EHGHVTQNCT06ZA" localSheetId="17" hidden="1">#REF!</definedName>
    <definedName name="BExD73USXVADC7EHGHVTQNCT06ZA" localSheetId="18" hidden="1">#REF!</definedName>
    <definedName name="BExD73USXVADC7EHGHVTQNCT06ZA" localSheetId="11" hidden="1">#REF!</definedName>
    <definedName name="BExD73USXVADC7EHGHVTQNCT06ZA" localSheetId="25" hidden="1">#REF!</definedName>
    <definedName name="BExD73USXVADC7EHGHVTQNCT06ZA" localSheetId="26" hidden="1">#REF!</definedName>
    <definedName name="BExD73USXVADC7EHGHVTQNCT06ZA" localSheetId="27" hidden="1">#REF!</definedName>
    <definedName name="BExD73USXVADC7EHGHVTQNCT06ZA" localSheetId="0" hidden="1">#REF!</definedName>
    <definedName name="BExD73USXVADC7EHGHVTQNCT06ZA" localSheetId="1" hidden="1">#REF!</definedName>
    <definedName name="BExD73USXVADC7EHGHVTQNCT06ZA" hidden="1">#REF!</definedName>
    <definedName name="BExD7GAIGULTB3YHM1OS9RBQOTEC" localSheetId="32" hidden="1">#REF!</definedName>
    <definedName name="BExD7GAIGULTB3YHM1OS9RBQOTEC" localSheetId="33" hidden="1">#REF!</definedName>
    <definedName name="BExD7GAIGULTB3YHM1OS9RBQOTEC" localSheetId="23" hidden="1">#REF!</definedName>
    <definedName name="BExD7GAIGULTB3YHM1OS9RBQOTEC" localSheetId="17" hidden="1">#REF!</definedName>
    <definedName name="BExD7GAIGULTB3YHM1OS9RBQOTEC" localSheetId="18" hidden="1">#REF!</definedName>
    <definedName name="BExD7GAIGULTB3YHM1OS9RBQOTEC" localSheetId="11" hidden="1">#REF!</definedName>
    <definedName name="BExD7GAIGULTB3YHM1OS9RBQOTEC" localSheetId="25" hidden="1">#REF!</definedName>
    <definedName name="BExD7GAIGULTB3YHM1OS9RBQOTEC" localSheetId="26" hidden="1">#REF!</definedName>
    <definedName name="BExD7GAIGULTB3YHM1OS9RBQOTEC" localSheetId="27" hidden="1">#REF!</definedName>
    <definedName name="BExD7GAIGULTB3YHM1OS9RBQOTEC" localSheetId="0" hidden="1">#REF!</definedName>
    <definedName name="BExD7GAIGULTB3YHM1OS9RBQOTEC" localSheetId="1" hidden="1">#REF!</definedName>
    <definedName name="BExD7GAIGULTB3YHM1OS9RBQOTEC" hidden="1">#REF!</definedName>
    <definedName name="BExD7IE1DHIS52UFDCTSKPJQNRD5" localSheetId="32" hidden="1">#REF!</definedName>
    <definedName name="BExD7IE1DHIS52UFDCTSKPJQNRD5" localSheetId="33" hidden="1">#REF!</definedName>
    <definedName name="BExD7IE1DHIS52UFDCTSKPJQNRD5" localSheetId="23" hidden="1">#REF!</definedName>
    <definedName name="BExD7IE1DHIS52UFDCTSKPJQNRD5" localSheetId="17" hidden="1">#REF!</definedName>
    <definedName name="BExD7IE1DHIS52UFDCTSKPJQNRD5" localSheetId="18" hidden="1">#REF!</definedName>
    <definedName name="BExD7IE1DHIS52UFDCTSKPJQNRD5" localSheetId="11" hidden="1">#REF!</definedName>
    <definedName name="BExD7IE1DHIS52UFDCTSKPJQNRD5" localSheetId="25" hidden="1">#REF!</definedName>
    <definedName name="BExD7IE1DHIS52UFDCTSKPJQNRD5" localSheetId="26" hidden="1">#REF!</definedName>
    <definedName name="BExD7IE1DHIS52UFDCTSKPJQNRD5" localSheetId="27" hidden="1">#REF!</definedName>
    <definedName name="BExD7IE1DHIS52UFDCTSKPJQNRD5" localSheetId="0" hidden="1">#REF!</definedName>
    <definedName name="BExD7IE1DHIS52UFDCTSKPJQNRD5" localSheetId="1" hidden="1">#REF!</definedName>
    <definedName name="BExD7IE1DHIS52UFDCTSKPJQNRD5" hidden="1">#REF!</definedName>
    <definedName name="BExD7IUBGUWHYC9UNZ1IY5XFYKQN" localSheetId="32" hidden="1">#REF!</definedName>
    <definedName name="BExD7IUBGUWHYC9UNZ1IY5XFYKQN" localSheetId="33" hidden="1">#REF!</definedName>
    <definedName name="BExD7IUBGUWHYC9UNZ1IY5XFYKQN" localSheetId="23" hidden="1">#REF!</definedName>
    <definedName name="BExD7IUBGUWHYC9UNZ1IY5XFYKQN" localSheetId="17" hidden="1">#REF!</definedName>
    <definedName name="BExD7IUBGUWHYC9UNZ1IY5XFYKQN" localSheetId="18" hidden="1">#REF!</definedName>
    <definedName name="BExD7IUBGUWHYC9UNZ1IY5XFYKQN" localSheetId="11" hidden="1">#REF!</definedName>
    <definedName name="BExD7IUBGUWHYC9UNZ1IY5XFYKQN" localSheetId="25" hidden="1">#REF!</definedName>
    <definedName name="BExD7IUBGUWHYC9UNZ1IY5XFYKQN" localSheetId="26" hidden="1">#REF!</definedName>
    <definedName name="BExD7IUBGUWHYC9UNZ1IY5XFYKQN" localSheetId="27" hidden="1">#REF!</definedName>
    <definedName name="BExD7IUBGUWHYC9UNZ1IY5XFYKQN" localSheetId="0" hidden="1">#REF!</definedName>
    <definedName name="BExD7IUBGUWHYC9UNZ1IY5XFYKQN" localSheetId="1" hidden="1">#REF!</definedName>
    <definedName name="BExD7IUBGUWHYC9UNZ1IY5XFYKQN" hidden="1">#REF!</definedName>
    <definedName name="BExD7JQOJ35HGL8U2OCEI2P2JT7I" localSheetId="32" hidden="1">#REF!</definedName>
    <definedName name="BExD7JQOJ35HGL8U2OCEI2P2JT7I" localSheetId="33" hidden="1">#REF!</definedName>
    <definedName name="BExD7JQOJ35HGL8U2OCEI2P2JT7I" localSheetId="23" hidden="1">#REF!</definedName>
    <definedName name="BExD7JQOJ35HGL8U2OCEI2P2JT7I" localSheetId="17" hidden="1">#REF!</definedName>
    <definedName name="BExD7JQOJ35HGL8U2OCEI2P2JT7I" localSheetId="18" hidden="1">#REF!</definedName>
    <definedName name="BExD7JQOJ35HGL8U2OCEI2P2JT7I" localSheetId="11" hidden="1">#REF!</definedName>
    <definedName name="BExD7JQOJ35HGL8U2OCEI2P2JT7I" localSheetId="25" hidden="1">#REF!</definedName>
    <definedName name="BExD7JQOJ35HGL8U2OCEI2P2JT7I" localSheetId="26" hidden="1">#REF!</definedName>
    <definedName name="BExD7JQOJ35HGL8U2OCEI2P2JT7I" localSheetId="27" hidden="1">#REF!</definedName>
    <definedName name="BExD7JQOJ35HGL8U2OCEI2P2JT7I" localSheetId="0" hidden="1">#REF!</definedName>
    <definedName name="BExD7JQOJ35HGL8U2OCEI2P2JT7I" localSheetId="1" hidden="1">#REF!</definedName>
    <definedName name="BExD7JQOJ35HGL8U2OCEI2P2JT7I" hidden="1">#REF!</definedName>
    <definedName name="BExD7KSDKNDNH95NDT3S7GM3MUU2" localSheetId="32" hidden="1">#REF!</definedName>
    <definedName name="BExD7KSDKNDNH95NDT3S7GM3MUU2" localSheetId="33" hidden="1">#REF!</definedName>
    <definedName name="BExD7KSDKNDNH95NDT3S7GM3MUU2" localSheetId="23" hidden="1">#REF!</definedName>
    <definedName name="BExD7KSDKNDNH95NDT3S7GM3MUU2" localSheetId="17" hidden="1">#REF!</definedName>
    <definedName name="BExD7KSDKNDNH95NDT3S7GM3MUU2" localSheetId="18" hidden="1">#REF!</definedName>
    <definedName name="BExD7KSDKNDNH95NDT3S7GM3MUU2" localSheetId="11" hidden="1">#REF!</definedName>
    <definedName name="BExD7KSDKNDNH95NDT3S7GM3MUU2" localSheetId="25" hidden="1">#REF!</definedName>
    <definedName name="BExD7KSDKNDNH95NDT3S7GM3MUU2" localSheetId="26" hidden="1">#REF!</definedName>
    <definedName name="BExD7KSDKNDNH95NDT3S7GM3MUU2" localSheetId="27" hidden="1">#REF!</definedName>
    <definedName name="BExD7KSDKNDNH95NDT3S7GM3MUU2" localSheetId="0" hidden="1">#REF!</definedName>
    <definedName name="BExD7KSDKNDNH95NDT3S7GM3MUU2" localSheetId="1" hidden="1">#REF!</definedName>
    <definedName name="BExD7KSDKNDNH95NDT3S7GM3MUU2" hidden="1">#REF!</definedName>
    <definedName name="BExD8H5O087KQVWIVPUUID5VMGMS" localSheetId="32" hidden="1">#REF!</definedName>
    <definedName name="BExD8H5O087KQVWIVPUUID5VMGMS" localSheetId="33" hidden="1">#REF!</definedName>
    <definedName name="BExD8H5O087KQVWIVPUUID5VMGMS" localSheetId="23" hidden="1">#REF!</definedName>
    <definedName name="BExD8H5O087KQVWIVPUUID5VMGMS" localSheetId="17" hidden="1">#REF!</definedName>
    <definedName name="BExD8H5O087KQVWIVPUUID5VMGMS" localSheetId="18" hidden="1">#REF!</definedName>
    <definedName name="BExD8H5O087KQVWIVPUUID5VMGMS" localSheetId="11" hidden="1">#REF!</definedName>
    <definedName name="BExD8H5O087KQVWIVPUUID5VMGMS" localSheetId="25" hidden="1">#REF!</definedName>
    <definedName name="BExD8H5O087KQVWIVPUUID5VMGMS" localSheetId="26" hidden="1">#REF!</definedName>
    <definedName name="BExD8H5O087KQVWIVPUUID5VMGMS" localSheetId="27" hidden="1">#REF!</definedName>
    <definedName name="BExD8H5O087KQVWIVPUUID5VMGMS" localSheetId="0" hidden="1">#REF!</definedName>
    <definedName name="BExD8H5O087KQVWIVPUUID5VMGMS" localSheetId="1" hidden="1">#REF!</definedName>
    <definedName name="BExD8H5O087KQVWIVPUUID5VMGMS" hidden="1">#REF!</definedName>
    <definedName name="BExD8HLWJHFK6566YQLGOAPIWD7G" localSheetId="32" hidden="1">#REF!</definedName>
    <definedName name="BExD8HLWJHFK6566YQLGOAPIWD7G" localSheetId="33" hidden="1">#REF!</definedName>
    <definedName name="BExD8HLWJHFK6566YQLGOAPIWD7G" localSheetId="23" hidden="1">#REF!</definedName>
    <definedName name="BExD8HLWJHFK6566YQLGOAPIWD7G" localSheetId="17" hidden="1">#REF!</definedName>
    <definedName name="BExD8HLWJHFK6566YQLGOAPIWD7G" localSheetId="18" hidden="1">#REF!</definedName>
    <definedName name="BExD8HLWJHFK6566YQLGOAPIWD7G" localSheetId="11" hidden="1">#REF!</definedName>
    <definedName name="BExD8HLWJHFK6566YQLGOAPIWD7G" localSheetId="25" hidden="1">#REF!</definedName>
    <definedName name="BExD8HLWJHFK6566YQLGOAPIWD7G" localSheetId="26" hidden="1">#REF!</definedName>
    <definedName name="BExD8HLWJHFK6566YQLGOAPIWD7G" localSheetId="27" hidden="1">#REF!</definedName>
    <definedName name="BExD8HLWJHFK6566YQLGOAPIWD7G" localSheetId="0" hidden="1">#REF!</definedName>
    <definedName name="BExD8HLWJHFK6566YQLGOAPIWD7G" localSheetId="1" hidden="1">#REF!</definedName>
    <definedName name="BExD8HLWJHFK6566YQLGOAPIWD7G" hidden="1">#REF!</definedName>
    <definedName name="BExD8OCLZMFN5K3VZYI4Q4ITVKUA" localSheetId="32" hidden="1">#REF!</definedName>
    <definedName name="BExD8OCLZMFN5K3VZYI4Q4ITVKUA" localSheetId="33" hidden="1">#REF!</definedName>
    <definedName name="BExD8OCLZMFN5K3VZYI4Q4ITVKUA" localSheetId="23" hidden="1">#REF!</definedName>
    <definedName name="BExD8OCLZMFN5K3VZYI4Q4ITVKUA" localSheetId="17" hidden="1">#REF!</definedName>
    <definedName name="BExD8OCLZMFN5K3VZYI4Q4ITVKUA" localSheetId="18" hidden="1">#REF!</definedName>
    <definedName name="BExD8OCLZMFN5K3VZYI4Q4ITVKUA" localSheetId="11" hidden="1">#REF!</definedName>
    <definedName name="BExD8OCLZMFN5K3VZYI4Q4ITVKUA" localSheetId="25" hidden="1">#REF!</definedName>
    <definedName name="BExD8OCLZMFN5K3VZYI4Q4ITVKUA" localSheetId="26" hidden="1">#REF!</definedName>
    <definedName name="BExD8OCLZMFN5K3VZYI4Q4ITVKUA" localSheetId="27" hidden="1">#REF!</definedName>
    <definedName name="BExD8OCLZMFN5K3VZYI4Q4ITVKUA" localSheetId="0" hidden="1">#REF!</definedName>
    <definedName name="BExD8OCLZMFN5K3VZYI4Q4ITVKUA" localSheetId="1" hidden="1">#REF!</definedName>
    <definedName name="BExD8OCLZMFN5K3VZYI4Q4ITVKUA" hidden="1">#REF!</definedName>
    <definedName name="BExD93C1R6LC0631ECHVFYH0R0PD" localSheetId="32" hidden="1">#REF!</definedName>
    <definedName name="BExD93C1R6LC0631ECHVFYH0R0PD" localSheetId="33" hidden="1">#REF!</definedName>
    <definedName name="BExD93C1R6LC0631ECHVFYH0R0PD" localSheetId="23" hidden="1">#REF!</definedName>
    <definedName name="BExD93C1R6LC0631ECHVFYH0R0PD" localSheetId="17" hidden="1">#REF!</definedName>
    <definedName name="BExD93C1R6LC0631ECHVFYH0R0PD" localSheetId="18" hidden="1">#REF!</definedName>
    <definedName name="BExD93C1R6LC0631ECHVFYH0R0PD" localSheetId="11" hidden="1">#REF!</definedName>
    <definedName name="BExD93C1R6LC0631ECHVFYH0R0PD" localSheetId="25" hidden="1">#REF!</definedName>
    <definedName name="BExD93C1R6LC0631ECHVFYH0R0PD" localSheetId="26" hidden="1">#REF!</definedName>
    <definedName name="BExD93C1R6LC0631ECHVFYH0R0PD" localSheetId="27" hidden="1">#REF!</definedName>
    <definedName name="BExD93C1R6LC0631ECHVFYH0R0PD" localSheetId="0" hidden="1">#REF!</definedName>
    <definedName name="BExD93C1R6LC0631ECHVFYH0R0PD" localSheetId="1" hidden="1">#REF!</definedName>
    <definedName name="BExD93C1R6LC0631ECHVFYH0R0PD" hidden="1">#REF!</definedName>
    <definedName name="BExD97TXIO0COVNN4OH3DEJ33YLM" localSheetId="32" hidden="1">#REF!</definedName>
    <definedName name="BExD97TXIO0COVNN4OH3DEJ33YLM" localSheetId="33" hidden="1">#REF!</definedName>
    <definedName name="BExD97TXIO0COVNN4OH3DEJ33YLM" localSheetId="23" hidden="1">#REF!</definedName>
    <definedName name="BExD97TXIO0COVNN4OH3DEJ33YLM" localSheetId="17" hidden="1">#REF!</definedName>
    <definedName name="BExD97TXIO0COVNN4OH3DEJ33YLM" localSheetId="18" hidden="1">#REF!</definedName>
    <definedName name="BExD97TXIO0COVNN4OH3DEJ33YLM" localSheetId="11" hidden="1">#REF!</definedName>
    <definedName name="BExD97TXIO0COVNN4OH3DEJ33YLM" localSheetId="25" hidden="1">#REF!</definedName>
    <definedName name="BExD97TXIO0COVNN4OH3DEJ33YLM" localSheetId="26" hidden="1">#REF!</definedName>
    <definedName name="BExD97TXIO0COVNN4OH3DEJ33YLM" localSheetId="27" hidden="1">#REF!</definedName>
    <definedName name="BExD97TXIO0COVNN4OH3DEJ33YLM" localSheetId="0" hidden="1">#REF!</definedName>
    <definedName name="BExD97TXIO0COVNN4OH3DEJ33YLM" localSheetId="1" hidden="1">#REF!</definedName>
    <definedName name="BExD97TXIO0COVNN4OH3DEJ33YLM" hidden="1">#REF!</definedName>
    <definedName name="BExD99RZ1RFIMK6O1ZHSPJ68X9Y5" localSheetId="32" hidden="1">#REF!</definedName>
    <definedName name="BExD99RZ1RFIMK6O1ZHSPJ68X9Y5" localSheetId="33" hidden="1">#REF!</definedName>
    <definedName name="BExD99RZ1RFIMK6O1ZHSPJ68X9Y5" localSheetId="23" hidden="1">#REF!</definedName>
    <definedName name="BExD99RZ1RFIMK6O1ZHSPJ68X9Y5" localSheetId="17" hidden="1">#REF!</definedName>
    <definedName name="BExD99RZ1RFIMK6O1ZHSPJ68X9Y5" localSheetId="18" hidden="1">#REF!</definedName>
    <definedName name="BExD99RZ1RFIMK6O1ZHSPJ68X9Y5" localSheetId="11" hidden="1">#REF!</definedName>
    <definedName name="BExD99RZ1RFIMK6O1ZHSPJ68X9Y5" localSheetId="25" hidden="1">#REF!</definedName>
    <definedName name="BExD99RZ1RFIMK6O1ZHSPJ68X9Y5" localSheetId="26" hidden="1">#REF!</definedName>
    <definedName name="BExD99RZ1RFIMK6O1ZHSPJ68X9Y5" localSheetId="27" hidden="1">#REF!</definedName>
    <definedName name="BExD99RZ1RFIMK6O1ZHSPJ68X9Y5" localSheetId="0" hidden="1">#REF!</definedName>
    <definedName name="BExD99RZ1RFIMK6O1ZHSPJ68X9Y5" localSheetId="1" hidden="1">#REF!</definedName>
    <definedName name="BExD99RZ1RFIMK6O1ZHSPJ68X9Y5" hidden="1">#REF!</definedName>
    <definedName name="BExD9ATSNNU6SJVYYUCUG2AFS57W" localSheetId="32" hidden="1">#REF!</definedName>
    <definedName name="BExD9ATSNNU6SJVYYUCUG2AFS57W" localSheetId="33" hidden="1">#REF!</definedName>
    <definedName name="BExD9ATSNNU6SJVYYUCUG2AFS57W" localSheetId="23" hidden="1">#REF!</definedName>
    <definedName name="BExD9ATSNNU6SJVYYUCUG2AFS57W" localSheetId="17" hidden="1">#REF!</definedName>
    <definedName name="BExD9ATSNNU6SJVYYUCUG2AFS57W" localSheetId="18" hidden="1">#REF!</definedName>
    <definedName name="BExD9ATSNNU6SJVYYUCUG2AFS57W" localSheetId="11" hidden="1">#REF!</definedName>
    <definedName name="BExD9ATSNNU6SJVYYUCUG2AFS57W" localSheetId="25" hidden="1">#REF!</definedName>
    <definedName name="BExD9ATSNNU6SJVYYUCUG2AFS57W" localSheetId="26" hidden="1">#REF!</definedName>
    <definedName name="BExD9ATSNNU6SJVYYUCUG2AFS57W" localSheetId="27" hidden="1">#REF!</definedName>
    <definedName name="BExD9ATSNNU6SJVYYUCUG2AFS57W" localSheetId="0" hidden="1">#REF!</definedName>
    <definedName name="BExD9ATSNNU6SJVYYUCUG2AFS57W" localSheetId="1" hidden="1">#REF!</definedName>
    <definedName name="BExD9ATSNNU6SJVYYUCUG2AFS57W" hidden="1">#REF!</definedName>
    <definedName name="BExD9JO1QOKHUKL6DOEKDLUBPPKZ" localSheetId="32" hidden="1">#REF!</definedName>
    <definedName name="BExD9JO1QOKHUKL6DOEKDLUBPPKZ" localSheetId="33" hidden="1">#REF!</definedName>
    <definedName name="BExD9JO1QOKHUKL6DOEKDLUBPPKZ" localSheetId="23" hidden="1">#REF!</definedName>
    <definedName name="BExD9JO1QOKHUKL6DOEKDLUBPPKZ" localSheetId="17" hidden="1">#REF!</definedName>
    <definedName name="BExD9JO1QOKHUKL6DOEKDLUBPPKZ" localSheetId="18" hidden="1">#REF!</definedName>
    <definedName name="BExD9JO1QOKHUKL6DOEKDLUBPPKZ" localSheetId="11" hidden="1">#REF!</definedName>
    <definedName name="BExD9JO1QOKHUKL6DOEKDLUBPPKZ" localSheetId="25" hidden="1">#REF!</definedName>
    <definedName name="BExD9JO1QOKHUKL6DOEKDLUBPPKZ" localSheetId="26" hidden="1">#REF!</definedName>
    <definedName name="BExD9JO1QOKHUKL6DOEKDLUBPPKZ" localSheetId="27" hidden="1">#REF!</definedName>
    <definedName name="BExD9JO1QOKHUKL6DOEKDLUBPPKZ" localSheetId="0" hidden="1">#REF!</definedName>
    <definedName name="BExD9JO1QOKHUKL6DOEKDLUBPPKZ" localSheetId="1" hidden="1">#REF!</definedName>
    <definedName name="BExD9JO1QOKHUKL6DOEKDLUBPPKZ" hidden="1">#REF!</definedName>
    <definedName name="BExD9L0ID3VSOU609GKWYTA5BFMA" localSheetId="32" hidden="1">#REF!</definedName>
    <definedName name="BExD9L0ID3VSOU609GKWYTA5BFMA" localSheetId="33" hidden="1">#REF!</definedName>
    <definedName name="BExD9L0ID3VSOU609GKWYTA5BFMA" localSheetId="23" hidden="1">#REF!</definedName>
    <definedName name="BExD9L0ID3VSOU609GKWYTA5BFMA" localSheetId="17" hidden="1">#REF!</definedName>
    <definedName name="BExD9L0ID3VSOU609GKWYTA5BFMA" localSheetId="18" hidden="1">#REF!</definedName>
    <definedName name="BExD9L0ID3VSOU609GKWYTA5BFMA" localSheetId="11" hidden="1">#REF!</definedName>
    <definedName name="BExD9L0ID3VSOU609GKWYTA5BFMA" localSheetId="25" hidden="1">#REF!</definedName>
    <definedName name="BExD9L0ID3VSOU609GKWYTA5BFMA" localSheetId="26" hidden="1">#REF!</definedName>
    <definedName name="BExD9L0ID3VSOU609GKWYTA5BFMA" localSheetId="27" hidden="1">#REF!</definedName>
    <definedName name="BExD9L0ID3VSOU609GKWYTA5BFMA" localSheetId="0" hidden="1">#REF!</definedName>
    <definedName name="BExD9L0ID3VSOU609GKWYTA5BFMA" localSheetId="1" hidden="1">#REF!</definedName>
    <definedName name="BExD9L0ID3VSOU609GKWYTA5BFMA" hidden="1">#REF!</definedName>
    <definedName name="BExD9M7SEMG0JK2FUTTZXWIEBTKB" localSheetId="32" hidden="1">#REF!</definedName>
    <definedName name="BExD9M7SEMG0JK2FUTTZXWIEBTKB" localSheetId="33" hidden="1">#REF!</definedName>
    <definedName name="BExD9M7SEMG0JK2FUTTZXWIEBTKB" localSheetId="23" hidden="1">#REF!</definedName>
    <definedName name="BExD9M7SEMG0JK2FUTTZXWIEBTKB" localSheetId="17" hidden="1">#REF!</definedName>
    <definedName name="BExD9M7SEMG0JK2FUTTZXWIEBTKB" localSheetId="18" hidden="1">#REF!</definedName>
    <definedName name="BExD9M7SEMG0JK2FUTTZXWIEBTKB" localSheetId="11" hidden="1">#REF!</definedName>
    <definedName name="BExD9M7SEMG0JK2FUTTZXWIEBTKB" localSheetId="25" hidden="1">#REF!</definedName>
    <definedName name="BExD9M7SEMG0JK2FUTTZXWIEBTKB" localSheetId="26" hidden="1">#REF!</definedName>
    <definedName name="BExD9M7SEMG0JK2FUTTZXWIEBTKB" localSheetId="27" hidden="1">#REF!</definedName>
    <definedName name="BExD9M7SEMG0JK2FUTTZXWIEBTKB" localSheetId="0" hidden="1">#REF!</definedName>
    <definedName name="BExD9M7SEMG0JK2FUTTZXWIEBTKB" localSheetId="1" hidden="1">#REF!</definedName>
    <definedName name="BExD9M7SEMG0JK2FUTTZXWIEBTKB" hidden="1">#REF!</definedName>
    <definedName name="BExD9MNYBYB1AICQL5165G472IE2" localSheetId="32" hidden="1">#REF!</definedName>
    <definedName name="BExD9MNYBYB1AICQL5165G472IE2" localSheetId="33" hidden="1">#REF!</definedName>
    <definedName name="BExD9MNYBYB1AICQL5165G472IE2" localSheetId="23" hidden="1">#REF!</definedName>
    <definedName name="BExD9MNYBYB1AICQL5165G472IE2" localSheetId="17" hidden="1">#REF!</definedName>
    <definedName name="BExD9MNYBYB1AICQL5165G472IE2" localSheetId="18" hidden="1">#REF!</definedName>
    <definedName name="BExD9MNYBYB1AICQL5165G472IE2" localSheetId="11" hidden="1">#REF!</definedName>
    <definedName name="BExD9MNYBYB1AICQL5165G472IE2" localSheetId="25" hidden="1">#REF!</definedName>
    <definedName name="BExD9MNYBYB1AICQL5165G472IE2" localSheetId="26" hidden="1">#REF!</definedName>
    <definedName name="BExD9MNYBYB1AICQL5165G472IE2" localSheetId="27" hidden="1">#REF!</definedName>
    <definedName name="BExD9MNYBYB1AICQL5165G472IE2" localSheetId="0" hidden="1">#REF!</definedName>
    <definedName name="BExD9MNYBYB1AICQL5165G472IE2" localSheetId="1" hidden="1">#REF!</definedName>
    <definedName name="BExD9MNYBYB1AICQL5165G472IE2" hidden="1">#REF!</definedName>
    <definedName name="BExD9PNSYT7GASEGUVL48MUQ02WO" localSheetId="32" hidden="1">#REF!</definedName>
    <definedName name="BExD9PNSYT7GASEGUVL48MUQ02WO" localSheetId="33" hidden="1">#REF!</definedName>
    <definedName name="BExD9PNSYT7GASEGUVL48MUQ02WO" localSheetId="23" hidden="1">#REF!</definedName>
    <definedName name="BExD9PNSYT7GASEGUVL48MUQ02WO" localSheetId="17" hidden="1">#REF!</definedName>
    <definedName name="BExD9PNSYT7GASEGUVL48MUQ02WO" localSheetId="18" hidden="1">#REF!</definedName>
    <definedName name="BExD9PNSYT7GASEGUVL48MUQ02WO" localSheetId="11" hidden="1">#REF!</definedName>
    <definedName name="BExD9PNSYT7GASEGUVL48MUQ02WO" localSheetId="25" hidden="1">#REF!</definedName>
    <definedName name="BExD9PNSYT7GASEGUVL48MUQ02WO" localSheetId="26" hidden="1">#REF!</definedName>
    <definedName name="BExD9PNSYT7GASEGUVL48MUQ02WO" localSheetId="27" hidden="1">#REF!</definedName>
    <definedName name="BExD9PNSYT7GASEGUVL48MUQ02WO" localSheetId="0" hidden="1">#REF!</definedName>
    <definedName name="BExD9PNSYT7GASEGUVL48MUQ02WO" localSheetId="1" hidden="1">#REF!</definedName>
    <definedName name="BExD9PNSYT7GASEGUVL48MUQ02WO" hidden="1">#REF!</definedName>
    <definedName name="BExD9TK2MIWFH5SKUYU9ZKF4NPHQ" localSheetId="32" hidden="1">#REF!</definedName>
    <definedName name="BExD9TK2MIWFH5SKUYU9ZKF4NPHQ" localSheetId="33" hidden="1">#REF!</definedName>
    <definedName name="BExD9TK2MIWFH5SKUYU9ZKF4NPHQ" localSheetId="23" hidden="1">#REF!</definedName>
    <definedName name="BExD9TK2MIWFH5SKUYU9ZKF4NPHQ" localSheetId="17" hidden="1">#REF!</definedName>
    <definedName name="BExD9TK2MIWFH5SKUYU9ZKF4NPHQ" localSheetId="18" hidden="1">#REF!</definedName>
    <definedName name="BExD9TK2MIWFH5SKUYU9ZKF4NPHQ" localSheetId="11" hidden="1">#REF!</definedName>
    <definedName name="BExD9TK2MIWFH5SKUYU9ZKF4NPHQ" localSheetId="25" hidden="1">#REF!</definedName>
    <definedName name="BExD9TK2MIWFH5SKUYU9ZKF4NPHQ" localSheetId="26" hidden="1">#REF!</definedName>
    <definedName name="BExD9TK2MIWFH5SKUYU9ZKF4NPHQ" localSheetId="27" hidden="1">#REF!</definedName>
    <definedName name="BExD9TK2MIWFH5SKUYU9ZKF4NPHQ" localSheetId="0" hidden="1">#REF!</definedName>
    <definedName name="BExD9TK2MIWFH5SKUYU9ZKF4NPHQ" localSheetId="1" hidden="1">#REF!</definedName>
    <definedName name="BExD9TK2MIWFH5SKUYU9ZKF4NPHQ" hidden="1">#REF!</definedName>
    <definedName name="BExDA23J1UL1EN1K0BLX2TKAX4U0" localSheetId="32" hidden="1">#REF!</definedName>
    <definedName name="BExDA23J1UL1EN1K0BLX2TKAX4U0" localSheetId="33" hidden="1">#REF!</definedName>
    <definedName name="BExDA23J1UL1EN1K0BLX2TKAX4U0" localSheetId="23" hidden="1">#REF!</definedName>
    <definedName name="BExDA23J1UL1EN1K0BLX2TKAX4U0" localSheetId="17" hidden="1">#REF!</definedName>
    <definedName name="BExDA23J1UL1EN1K0BLX2TKAX4U0" localSheetId="18" hidden="1">#REF!</definedName>
    <definedName name="BExDA23J1UL1EN1K0BLX2TKAX4U0" localSheetId="11" hidden="1">#REF!</definedName>
    <definedName name="BExDA23J1UL1EN1K0BLX2TKAX4U0" localSheetId="25" hidden="1">#REF!</definedName>
    <definedName name="BExDA23J1UL1EN1K0BLX2TKAX4U0" localSheetId="26" hidden="1">#REF!</definedName>
    <definedName name="BExDA23J1UL1EN1K0BLX2TKAX4U0" localSheetId="27" hidden="1">#REF!</definedName>
    <definedName name="BExDA23J1UL1EN1K0BLX2TKAX4U0" localSheetId="0" hidden="1">#REF!</definedName>
    <definedName name="BExDA23J1UL1EN1K0BLX2TKAX4U0" localSheetId="1" hidden="1">#REF!</definedName>
    <definedName name="BExDA23J1UL1EN1K0BLX2TKAX4U0" hidden="1">#REF!</definedName>
    <definedName name="BExDA6594R2INH5X2F55YRZSKRND" localSheetId="32" hidden="1">#REF!</definedName>
    <definedName name="BExDA6594R2INH5X2F55YRZSKRND" localSheetId="33" hidden="1">#REF!</definedName>
    <definedName name="BExDA6594R2INH5X2F55YRZSKRND" localSheetId="23" hidden="1">#REF!</definedName>
    <definedName name="BExDA6594R2INH5X2F55YRZSKRND" localSheetId="17" hidden="1">#REF!</definedName>
    <definedName name="BExDA6594R2INH5X2F55YRZSKRND" localSheetId="18" hidden="1">#REF!</definedName>
    <definedName name="BExDA6594R2INH5X2F55YRZSKRND" localSheetId="11" hidden="1">#REF!</definedName>
    <definedName name="BExDA6594R2INH5X2F55YRZSKRND" localSheetId="25" hidden="1">#REF!</definedName>
    <definedName name="BExDA6594R2INH5X2F55YRZSKRND" localSheetId="26" hidden="1">#REF!</definedName>
    <definedName name="BExDA6594R2INH5X2F55YRZSKRND" localSheetId="27" hidden="1">#REF!</definedName>
    <definedName name="BExDA6594R2INH5X2F55YRZSKRND" localSheetId="0" hidden="1">#REF!</definedName>
    <definedName name="BExDA6594R2INH5X2F55YRZSKRND" localSheetId="1" hidden="1">#REF!</definedName>
    <definedName name="BExDA6594R2INH5X2F55YRZSKRND" hidden="1">#REF!</definedName>
    <definedName name="BExDA6LD9061UULVKUUI4QP8SK13" localSheetId="32" hidden="1">#REF!</definedName>
    <definedName name="BExDA6LD9061UULVKUUI4QP8SK13" localSheetId="33" hidden="1">#REF!</definedName>
    <definedName name="BExDA6LD9061UULVKUUI4QP8SK13" localSheetId="23" hidden="1">#REF!</definedName>
    <definedName name="BExDA6LD9061UULVKUUI4QP8SK13" localSheetId="17" hidden="1">#REF!</definedName>
    <definedName name="BExDA6LD9061UULVKUUI4QP8SK13" localSheetId="18" hidden="1">#REF!</definedName>
    <definedName name="BExDA6LD9061UULVKUUI4QP8SK13" localSheetId="11" hidden="1">#REF!</definedName>
    <definedName name="BExDA6LD9061UULVKUUI4QP8SK13" localSheetId="25" hidden="1">#REF!</definedName>
    <definedName name="BExDA6LD9061UULVKUUI4QP8SK13" localSheetId="26" hidden="1">#REF!</definedName>
    <definedName name="BExDA6LD9061UULVKUUI4QP8SK13" localSheetId="27" hidden="1">#REF!</definedName>
    <definedName name="BExDA6LD9061UULVKUUI4QP8SK13" localSheetId="0" hidden="1">#REF!</definedName>
    <definedName name="BExDA6LD9061UULVKUUI4QP8SK13" localSheetId="1" hidden="1">#REF!</definedName>
    <definedName name="BExDA6LD9061UULVKUUI4QP8SK13" hidden="1">#REF!</definedName>
    <definedName name="BExDAGMVMNLQ6QXASB9R6D8DIT12" localSheetId="32" hidden="1">#REF!</definedName>
    <definedName name="BExDAGMVMNLQ6QXASB9R6D8DIT12" localSheetId="33" hidden="1">#REF!</definedName>
    <definedName name="BExDAGMVMNLQ6QXASB9R6D8DIT12" localSheetId="23" hidden="1">#REF!</definedName>
    <definedName name="BExDAGMVMNLQ6QXASB9R6D8DIT12" localSheetId="17" hidden="1">#REF!</definedName>
    <definedName name="BExDAGMVMNLQ6QXASB9R6D8DIT12" localSheetId="18" hidden="1">#REF!</definedName>
    <definedName name="BExDAGMVMNLQ6QXASB9R6D8DIT12" localSheetId="11" hidden="1">#REF!</definedName>
    <definedName name="BExDAGMVMNLQ6QXASB9R6D8DIT12" localSheetId="25" hidden="1">#REF!</definedName>
    <definedName name="BExDAGMVMNLQ6QXASB9R6D8DIT12" localSheetId="26" hidden="1">#REF!</definedName>
    <definedName name="BExDAGMVMNLQ6QXASB9R6D8DIT12" localSheetId="27" hidden="1">#REF!</definedName>
    <definedName name="BExDAGMVMNLQ6QXASB9R6D8DIT12" localSheetId="0" hidden="1">#REF!</definedName>
    <definedName name="BExDAGMVMNLQ6QXASB9R6D8DIT12" localSheetId="1" hidden="1">#REF!</definedName>
    <definedName name="BExDAGMVMNLQ6QXASB9R6D8DIT12" hidden="1">#REF!</definedName>
    <definedName name="BExDAYBHU9ADLXI8VRC7F608RVGM" localSheetId="32" hidden="1">#REF!</definedName>
    <definedName name="BExDAYBHU9ADLXI8VRC7F608RVGM" localSheetId="33" hidden="1">#REF!</definedName>
    <definedName name="BExDAYBHU9ADLXI8VRC7F608RVGM" localSheetId="23" hidden="1">#REF!</definedName>
    <definedName name="BExDAYBHU9ADLXI8VRC7F608RVGM" localSheetId="17" hidden="1">#REF!</definedName>
    <definedName name="BExDAYBHU9ADLXI8VRC7F608RVGM" localSheetId="18" hidden="1">#REF!</definedName>
    <definedName name="BExDAYBHU9ADLXI8VRC7F608RVGM" localSheetId="11" hidden="1">#REF!</definedName>
    <definedName name="BExDAYBHU9ADLXI8VRC7F608RVGM" localSheetId="25" hidden="1">#REF!</definedName>
    <definedName name="BExDAYBHU9ADLXI8VRC7F608RVGM" localSheetId="26" hidden="1">#REF!</definedName>
    <definedName name="BExDAYBHU9ADLXI8VRC7F608RVGM" localSheetId="27" hidden="1">#REF!</definedName>
    <definedName name="BExDAYBHU9ADLXI8VRC7F608RVGM" localSheetId="0" hidden="1">#REF!</definedName>
    <definedName name="BExDAYBHU9ADLXI8VRC7F608RVGM" localSheetId="1" hidden="1">#REF!</definedName>
    <definedName name="BExDAYBHU9ADLXI8VRC7F608RVGM" hidden="1">#REF!</definedName>
    <definedName name="BExDBDR1XR0FV0CYUCB2OJ7CJCZU" localSheetId="32" hidden="1">#REF!</definedName>
    <definedName name="BExDBDR1XR0FV0CYUCB2OJ7CJCZU" localSheetId="33" hidden="1">#REF!</definedName>
    <definedName name="BExDBDR1XR0FV0CYUCB2OJ7CJCZU" localSheetId="23" hidden="1">#REF!</definedName>
    <definedName name="BExDBDR1XR0FV0CYUCB2OJ7CJCZU" localSheetId="17" hidden="1">#REF!</definedName>
    <definedName name="BExDBDR1XR0FV0CYUCB2OJ7CJCZU" localSheetId="18" hidden="1">#REF!</definedName>
    <definedName name="BExDBDR1XR0FV0CYUCB2OJ7CJCZU" localSheetId="11" hidden="1">#REF!</definedName>
    <definedName name="BExDBDR1XR0FV0CYUCB2OJ7CJCZU" localSheetId="25" hidden="1">#REF!</definedName>
    <definedName name="BExDBDR1XR0FV0CYUCB2OJ7CJCZU" localSheetId="26" hidden="1">#REF!</definedName>
    <definedName name="BExDBDR1XR0FV0CYUCB2OJ7CJCZU" localSheetId="27" hidden="1">#REF!</definedName>
    <definedName name="BExDBDR1XR0FV0CYUCB2OJ7CJCZU" localSheetId="0" hidden="1">#REF!</definedName>
    <definedName name="BExDBDR1XR0FV0CYUCB2OJ7CJCZU" localSheetId="1" hidden="1">#REF!</definedName>
    <definedName name="BExDBDR1XR0FV0CYUCB2OJ7CJCZU" hidden="1">#REF!</definedName>
    <definedName name="BExDC7F818VN0S18ID7XRCRVYPJ4" localSheetId="32" hidden="1">#REF!</definedName>
    <definedName name="BExDC7F818VN0S18ID7XRCRVYPJ4" localSheetId="33" hidden="1">#REF!</definedName>
    <definedName name="BExDC7F818VN0S18ID7XRCRVYPJ4" localSheetId="23" hidden="1">#REF!</definedName>
    <definedName name="BExDC7F818VN0S18ID7XRCRVYPJ4" localSheetId="17" hidden="1">#REF!</definedName>
    <definedName name="BExDC7F818VN0S18ID7XRCRVYPJ4" localSheetId="18" hidden="1">#REF!</definedName>
    <definedName name="BExDC7F818VN0S18ID7XRCRVYPJ4" localSheetId="11" hidden="1">#REF!</definedName>
    <definedName name="BExDC7F818VN0S18ID7XRCRVYPJ4" localSheetId="25" hidden="1">#REF!</definedName>
    <definedName name="BExDC7F818VN0S18ID7XRCRVYPJ4" localSheetId="26" hidden="1">#REF!</definedName>
    <definedName name="BExDC7F818VN0S18ID7XRCRVYPJ4" localSheetId="27" hidden="1">#REF!</definedName>
    <definedName name="BExDC7F818VN0S18ID7XRCRVYPJ4" localSheetId="0" hidden="1">#REF!</definedName>
    <definedName name="BExDC7F818VN0S18ID7XRCRVYPJ4" localSheetId="1" hidden="1">#REF!</definedName>
    <definedName name="BExDC7F818VN0S18ID7XRCRVYPJ4" hidden="1">#REF!</definedName>
    <definedName name="BExDCL7K96PC9VZYB70ZW3QPVIJE" localSheetId="32" hidden="1">#REF!</definedName>
    <definedName name="BExDCL7K96PC9VZYB70ZW3QPVIJE" localSheetId="33" hidden="1">#REF!</definedName>
    <definedName name="BExDCL7K96PC9VZYB70ZW3QPVIJE" localSheetId="23" hidden="1">#REF!</definedName>
    <definedName name="BExDCL7K96PC9VZYB70ZW3QPVIJE" localSheetId="17" hidden="1">#REF!</definedName>
    <definedName name="BExDCL7K96PC9VZYB70ZW3QPVIJE" localSheetId="18" hidden="1">#REF!</definedName>
    <definedName name="BExDCL7K96PC9VZYB70ZW3QPVIJE" localSheetId="11" hidden="1">#REF!</definedName>
    <definedName name="BExDCL7K96PC9VZYB70ZW3QPVIJE" localSheetId="25" hidden="1">#REF!</definedName>
    <definedName name="BExDCL7K96PC9VZYB70ZW3QPVIJE" localSheetId="26" hidden="1">#REF!</definedName>
    <definedName name="BExDCL7K96PC9VZYB70ZW3QPVIJE" localSheetId="27" hidden="1">#REF!</definedName>
    <definedName name="BExDCL7K96PC9VZYB70ZW3QPVIJE" localSheetId="0" hidden="1">#REF!</definedName>
    <definedName name="BExDCL7K96PC9VZYB70ZW3QPVIJE" localSheetId="1" hidden="1">#REF!</definedName>
    <definedName name="BExDCL7K96PC9VZYB70ZW3QPVIJE" hidden="1">#REF!</definedName>
    <definedName name="BExDCP3UZ3C2O4C1F7KMU0Z9U32N" localSheetId="32" hidden="1">#REF!</definedName>
    <definedName name="BExDCP3UZ3C2O4C1F7KMU0Z9U32N" localSheetId="33" hidden="1">#REF!</definedName>
    <definedName name="BExDCP3UZ3C2O4C1F7KMU0Z9U32N" localSheetId="23" hidden="1">#REF!</definedName>
    <definedName name="BExDCP3UZ3C2O4C1F7KMU0Z9U32N" localSheetId="17" hidden="1">#REF!</definedName>
    <definedName name="BExDCP3UZ3C2O4C1F7KMU0Z9U32N" localSheetId="18" hidden="1">#REF!</definedName>
    <definedName name="BExDCP3UZ3C2O4C1F7KMU0Z9U32N" localSheetId="11" hidden="1">#REF!</definedName>
    <definedName name="BExDCP3UZ3C2O4C1F7KMU0Z9U32N" localSheetId="25" hidden="1">#REF!</definedName>
    <definedName name="BExDCP3UZ3C2O4C1F7KMU0Z9U32N" localSheetId="26" hidden="1">#REF!</definedName>
    <definedName name="BExDCP3UZ3C2O4C1F7KMU0Z9U32N" localSheetId="27" hidden="1">#REF!</definedName>
    <definedName name="BExDCP3UZ3C2O4C1F7KMU0Z9U32N" localSheetId="0" hidden="1">#REF!</definedName>
    <definedName name="BExDCP3UZ3C2O4C1F7KMU0Z9U32N" localSheetId="1" hidden="1">#REF!</definedName>
    <definedName name="BExDCP3UZ3C2O4C1F7KMU0Z9U32N" hidden="1">#REF!</definedName>
    <definedName name="BExENU8ISP26W97JG63CN1XT9KB4" localSheetId="32" hidden="1">#REF!</definedName>
    <definedName name="BExENU8ISP26W97JG63CN1XT9KB4" localSheetId="33" hidden="1">#REF!</definedName>
    <definedName name="BExENU8ISP26W97JG63CN1XT9KB4" localSheetId="23" hidden="1">#REF!</definedName>
    <definedName name="BExENU8ISP26W97JG63CN1XT9KB4" localSheetId="17" hidden="1">#REF!</definedName>
    <definedName name="BExENU8ISP26W97JG63CN1XT9KB4" localSheetId="18" hidden="1">#REF!</definedName>
    <definedName name="BExENU8ISP26W97JG63CN1XT9KB4" localSheetId="11" hidden="1">#REF!</definedName>
    <definedName name="BExENU8ISP26W97JG63CN1XT9KB4" localSheetId="25" hidden="1">#REF!</definedName>
    <definedName name="BExENU8ISP26W97JG63CN1XT9KB4" localSheetId="26" hidden="1">#REF!</definedName>
    <definedName name="BExENU8ISP26W97JG63CN1XT9KB4" localSheetId="27" hidden="1">#REF!</definedName>
    <definedName name="BExENU8ISP26W97JG63CN1XT9KB4" localSheetId="0" hidden="1">#REF!</definedName>
    <definedName name="BExENU8ISP26W97JG63CN1XT9KB4" localSheetId="1" hidden="1">#REF!</definedName>
    <definedName name="BExENU8ISP26W97JG63CN1XT9KB4" hidden="1">#REF!</definedName>
    <definedName name="BExEO14OTKLVDBTNB2ONGZ4YB20H" localSheetId="32" hidden="1">#REF!</definedName>
    <definedName name="BExEO14OTKLVDBTNB2ONGZ4YB20H" localSheetId="33" hidden="1">#REF!</definedName>
    <definedName name="BExEO14OTKLVDBTNB2ONGZ4YB20H" localSheetId="23" hidden="1">#REF!</definedName>
    <definedName name="BExEO14OTKLVDBTNB2ONGZ4YB20H" localSheetId="17" hidden="1">#REF!</definedName>
    <definedName name="BExEO14OTKLVDBTNB2ONGZ4YB20H" localSheetId="18" hidden="1">#REF!</definedName>
    <definedName name="BExEO14OTKLVDBTNB2ONGZ4YB20H" localSheetId="11" hidden="1">#REF!</definedName>
    <definedName name="BExEO14OTKLVDBTNB2ONGZ4YB20H" localSheetId="25" hidden="1">#REF!</definedName>
    <definedName name="BExEO14OTKLVDBTNB2ONGZ4YB20H" localSheetId="26" hidden="1">#REF!</definedName>
    <definedName name="BExEO14OTKLVDBTNB2ONGZ4YB20H" localSheetId="27" hidden="1">#REF!</definedName>
    <definedName name="BExEO14OTKLVDBTNB2ONGZ4YB20H" localSheetId="0" hidden="1">#REF!</definedName>
    <definedName name="BExEO14OTKLVDBTNB2ONGZ4YB20H" localSheetId="1" hidden="1">#REF!</definedName>
    <definedName name="BExEO14OTKLVDBTNB2ONGZ4YB20H" hidden="1">#REF!</definedName>
    <definedName name="BExEO80UUNTK4DX33Z5TYLM8NYZM" localSheetId="32" hidden="1">#REF!</definedName>
    <definedName name="BExEO80UUNTK4DX33Z5TYLM8NYZM" localSheetId="33" hidden="1">#REF!</definedName>
    <definedName name="BExEO80UUNTK4DX33Z5TYLM8NYZM" localSheetId="23" hidden="1">#REF!</definedName>
    <definedName name="BExEO80UUNTK4DX33Z5TYLM8NYZM" localSheetId="17" hidden="1">#REF!</definedName>
    <definedName name="BExEO80UUNTK4DX33Z5TYLM8NYZM" localSheetId="18" hidden="1">#REF!</definedName>
    <definedName name="BExEO80UUNTK4DX33Z5TYLM8NYZM" localSheetId="11" hidden="1">#REF!</definedName>
    <definedName name="BExEO80UUNTK4DX33Z5TYLM8NYZM" localSheetId="25" hidden="1">#REF!</definedName>
    <definedName name="BExEO80UUNTK4DX33Z5TYLM8NYZM" localSheetId="26" hidden="1">#REF!</definedName>
    <definedName name="BExEO80UUNTK4DX33Z5TYLM8NYZM" localSheetId="27" hidden="1">#REF!</definedName>
    <definedName name="BExEO80UUNTK4DX33Z5TYLM8NYZM" localSheetId="0" hidden="1">#REF!</definedName>
    <definedName name="BExEO80UUNTK4DX33Z5TYLM8NYZM" localSheetId="1" hidden="1">#REF!</definedName>
    <definedName name="BExEO80UUNTK4DX33Z5TYLM8NYZM" hidden="1">#REF!</definedName>
    <definedName name="BExEOBX3WECDMYCV9RLN49APTXMM" localSheetId="32" hidden="1">#REF!</definedName>
    <definedName name="BExEOBX3WECDMYCV9RLN49APTXMM" localSheetId="33" hidden="1">#REF!</definedName>
    <definedName name="BExEOBX3WECDMYCV9RLN49APTXMM" localSheetId="23" hidden="1">#REF!</definedName>
    <definedName name="BExEOBX3WECDMYCV9RLN49APTXMM" localSheetId="17" hidden="1">#REF!</definedName>
    <definedName name="BExEOBX3WECDMYCV9RLN49APTXMM" localSheetId="18" hidden="1">#REF!</definedName>
    <definedName name="BExEOBX3WECDMYCV9RLN49APTXMM" localSheetId="11" hidden="1">#REF!</definedName>
    <definedName name="BExEOBX3WECDMYCV9RLN49APTXMM" localSheetId="25" hidden="1">#REF!</definedName>
    <definedName name="BExEOBX3WECDMYCV9RLN49APTXMM" localSheetId="26" hidden="1">#REF!</definedName>
    <definedName name="BExEOBX3WECDMYCV9RLN49APTXMM" localSheetId="27" hidden="1">#REF!</definedName>
    <definedName name="BExEOBX3WECDMYCV9RLN49APTXMM" localSheetId="0" hidden="1">#REF!</definedName>
    <definedName name="BExEOBX3WECDMYCV9RLN49APTXMM" localSheetId="1" hidden="1">#REF!</definedName>
    <definedName name="BExEOBX3WECDMYCV9RLN49APTXMM" hidden="1">#REF!</definedName>
    <definedName name="BExEPN9VIYI0FVL0HLZQXJFO6TT0" localSheetId="32" hidden="1">#REF!</definedName>
    <definedName name="BExEPN9VIYI0FVL0HLZQXJFO6TT0" localSheetId="33" hidden="1">#REF!</definedName>
    <definedName name="BExEPN9VIYI0FVL0HLZQXJFO6TT0" localSheetId="23" hidden="1">#REF!</definedName>
    <definedName name="BExEPN9VIYI0FVL0HLZQXJFO6TT0" localSheetId="17" hidden="1">#REF!</definedName>
    <definedName name="BExEPN9VIYI0FVL0HLZQXJFO6TT0" localSheetId="18" hidden="1">#REF!</definedName>
    <definedName name="BExEPN9VIYI0FVL0HLZQXJFO6TT0" localSheetId="11" hidden="1">#REF!</definedName>
    <definedName name="BExEPN9VIYI0FVL0HLZQXJFO6TT0" localSheetId="25" hidden="1">#REF!</definedName>
    <definedName name="BExEPN9VIYI0FVL0HLZQXJFO6TT0" localSheetId="26" hidden="1">#REF!</definedName>
    <definedName name="BExEPN9VIYI0FVL0HLZQXJFO6TT0" localSheetId="27" hidden="1">#REF!</definedName>
    <definedName name="BExEPN9VIYI0FVL0HLZQXJFO6TT0" localSheetId="0" hidden="1">#REF!</definedName>
    <definedName name="BExEPN9VIYI0FVL0HLZQXJFO6TT0" localSheetId="1" hidden="1">#REF!</definedName>
    <definedName name="BExEPN9VIYI0FVL0HLZQXJFO6TT0" hidden="1">#REF!</definedName>
    <definedName name="BExEPQPUOD4B6H60DKEB9159F7DR" localSheetId="32" hidden="1">#REF!</definedName>
    <definedName name="BExEPQPUOD4B6H60DKEB9159F7DR" localSheetId="33" hidden="1">#REF!</definedName>
    <definedName name="BExEPQPUOD4B6H60DKEB9159F7DR" localSheetId="23" hidden="1">#REF!</definedName>
    <definedName name="BExEPQPUOD4B6H60DKEB9159F7DR" localSheetId="17" hidden="1">#REF!</definedName>
    <definedName name="BExEPQPUOD4B6H60DKEB9159F7DR" localSheetId="18" hidden="1">#REF!</definedName>
    <definedName name="BExEPQPUOD4B6H60DKEB9159F7DR" localSheetId="11" hidden="1">#REF!</definedName>
    <definedName name="BExEPQPUOD4B6H60DKEB9159F7DR" localSheetId="25" hidden="1">#REF!</definedName>
    <definedName name="BExEPQPUOD4B6H60DKEB9159F7DR" localSheetId="26" hidden="1">#REF!</definedName>
    <definedName name="BExEPQPUOD4B6H60DKEB9159F7DR" localSheetId="27" hidden="1">#REF!</definedName>
    <definedName name="BExEPQPUOD4B6H60DKEB9159F7DR" localSheetId="0" hidden="1">#REF!</definedName>
    <definedName name="BExEPQPUOD4B6H60DKEB9159F7DR" localSheetId="1" hidden="1">#REF!</definedName>
    <definedName name="BExEPQPUOD4B6H60DKEB9159F7DR" hidden="1">#REF!</definedName>
    <definedName name="BExEPYT6VDSMR8MU2341Q5GM2Y9V" localSheetId="32" hidden="1">#REF!</definedName>
    <definedName name="BExEPYT6VDSMR8MU2341Q5GM2Y9V" localSheetId="33" hidden="1">#REF!</definedName>
    <definedName name="BExEPYT6VDSMR8MU2341Q5GM2Y9V" localSheetId="23" hidden="1">#REF!</definedName>
    <definedName name="BExEPYT6VDSMR8MU2341Q5GM2Y9V" localSheetId="17" hidden="1">#REF!</definedName>
    <definedName name="BExEPYT6VDSMR8MU2341Q5GM2Y9V" localSheetId="18" hidden="1">#REF!</definedName>
    <definedName name="BExEPYT6VDSMR8MU2341Q5GM2Y9V" localSheetId="11" hidden="1">#REF!</definedName>
    <definedName name="BExEPYT6VDSMR8MU2341Q5GM2Y9V" localSheetId="25" hidden="1">#REF!</definedName>
    <definedName name="BExEPYT6VDSMR8MU2341Q5GM2Y9V" localSheetId="26" hidden="1">#REF!</definedName>
    <definedName name="BExEPYT6VDSMR8MU2341Q5GM2Y9V" localSheetId="27" hidden="1">#REF!</definedName>
    <definedName name="BExEPYT6VDSMR8MU2341Q5GM2Y9V" localSheetId="0" hidden="1">#REF!</definedName>
    <definedName name="BExEPYT6VDSMR8MU2341Q5GM2Y9V" localSheetId="1" hidden="1">#REF!</definedName>
    <definedName name="BExEPYT6VDSMR8MU2341Q5GM2Y9V" hidden="1">#REF!</definedName>
    <definedName name="BExEQ2ENYLMY8K1796XBB31CJHNN" localSheetId="32" hidden="1">#REF!</definedName>
    <definedName name="BExEQ2ENYLMY8K1796XBB31CJHNN" localSheetId="33" hidden="1">#REF!</definedName>
    <definedName name="BExEQ2ENYLMY8K1796XBB31CJHNN" localSheetId="23" hidden="1">#REF!</definedName>
    <definedName name="BExEQ2ENYLMY8K1796XBB31CJHNN" localSheetId="17" hidden="1">#REF!</definedName>
    <definedName name="BExEQ2ENYLMY8K1796XBB31CJHNN" localSheetId="18" hidden="1">#REF!</definedName>
    <definedName name="BExEQ2ENYLMY8K1796XBB31CJHNN" localSheetId="11" hidden="1">#REF!</definedName>
    <definedName name="BExEQ2ENYLMY8K1796XBB31CJHNN" localSheetId="25" hidden="1">#REF!</definedName>
    <definedName name="BExEQ2ENYLMY8K1796XBB31CJHNN" localSheetId="26" hidden="1">#REF!</definedName>
    <definedName name="BExEQ2ENYLMY8K1796XBB31CJHNN" localSheetId="27" hidden="1">#REF!</definedName>
    <definedName name="BExEQ2ENYLMY8K1796XBB31CJHNN" localSheetId="0" hidden="1">#REF!</definedName>
    <definedName name="BExEQ2ENYLMY8K1796XBB31CJHNN" localSheetId="1" hidden="1">#REF!</definedName>
    <definedName name="BExEQ2ENYLMY8K1796XBB31CJHNN" hidden="1">#REF!</definedName>
    <definedName name="BExEQ2PFE4N40LEPGDPS90WDL6BN" localSheetId="32" hidden="1">#REF!</definedName>
    <definedName name="BExEQ2PFE4N40LEPGDPS90WDL6BN" localSheetId="33" hidden="1">#REF!</definedName>
    <definedName name="BExEQ2PFE4N40LEPGDPS90WDL6BN" localSheetId="23" hidden="1">#REF!</definedName>
    <definedName name="BExEQ2PFE4N40LEPGDPS90WDL6BN" localSheetId="17" hidden="1">#REF!</definedName>
    <definedName name="BExEQ2PFE4N40LEPGDPS90WDL6BN" localSheetId="18" hidden="1">#REF!</definedName>
    <definedName name="BExEQ2PFE4N40LEPGDPS90WDL6BN" localSheetId="11" hidden="1">#REF!</definedName>
    <definedName name="BExEQ2PFE4N40LEPGDPS90WDL6BN" localSheetId="25" hidden="1">#REF!</definedName>
    <definedName name="BExEQ2PFE4N40LEPGDPS90WDL6BN" localSheetId="26" hidden="1">#REF!</definedName>
    <definedName name="BExEQ2PFE4N40LEPGDPS90WDL6BN" localSheetId="27" hidden="1">#REF!</definedName>
    <definedName name="BExEQ2PFE4N40LEPGDPS90WDL6BN" localSheetId="0" hidden="1">#REF!</definedName>
    <definedName name="BExEQ2PFE4N40LEPGDPS90WDL6BN" localSheetId="1" hidden="1">#REF!</definedName>
    <definedName name="BExEQ2PFE4N40LEPGDPS90WDL6BN" hidden="1">#REF!</definedName>
    <definedName name="BExEQ2PFURT24NQYGYVE8NKX1EGA" localSheetId="32" hidden="1">#REF!</definedName>
    <definedName name="BExEQ2PFURT24NQYGYVE8NKX1EGA" localSheetId="33" hidden="1">#REF!</definedName>
    <definedName name="BExEQ2PFURT24NQYGYVE8NKX1EGA" localSheetId="23" hidden="1">#REF!</definedName>
    <definedName name="BExEQ2PFURT24NQYGYVE8NKX1EGA" localSheetId="17" hidden="1">#REF!</definedName>
    <definedName name="BExEQ2PFURT24NQYGYVE8NKX1EGA" localSheetId="18" hidden="1">#REF!</definedName>
    <definedName name="BExEQ2PFURT24NQYGYVE8NKX1EGA" localSheetId="11" hidden="1">#REF!</definedName>
    <definedName name="BExEQ2PFURT24NQYGYVE8NKX1EGA" localSheetId="25" hidden="1">#REF!</definedName>
    <definedName name="BExEQ2PFURT24NQYGYVE8NKX1EGA" localSheetId="26" hidden="1">#REF!</definedName>
    <definedName name="BExEQ2PFURT24NQYGYVE8NKX1EGA" localSheetId="27" hidden="1">#REF!</definedName>
    <definedName name="BExEQ2PFURT24NQYGYVE8NKX1EGA" localSheetId="0" hidden="1">#REF!</definedName>
    <definedName name="BExEQ2PFURT24NQYGYVE8NKX1EGA" localSheetId="1" hidden="1">#REF!</definedName>
    <definedName name="BExEQ2PFURT24NQYGYVE8NKX1EGA" hidden="1">#REF!</definedName>
    <definedName name="BExEQB8ZWXO6IIGOEPWTLOJGE2NR" localSheetId="32" hidden="1">#REF!</definedName>
    <definedName name="BExEQB8ZWXO6IIGOEPWTLOJGE2NR" localSheetId="33" hidden="1">#REF!</definedName>
    <definedName name="BExEQB8ZWXO6IIGOEPWTLOJGE2NR" localSheetId="23" hidden="1">#REF!</definedName>
    <definedName name="BExEQB8ZWXO6IIGOEPWTLOJGE2NR" localSheetId="17" hidden="1">#REF!</definedName>
    <definedName name="BExEQB8ZWXO6IIGOEPWTLOJGE2NR" localSheetId="18" hidden="1">#REF!</definedName>
    <definedName name="BExEQB8ZWXO6IIGOEPWTLOJGE2NR" localSheetId="11" hidden="1">#REF!</definedName>
    <definedName name="BExEQB8ZWXO6IIGOEPWTLOJGE2NR" localSheetId="25" hidden="1">#REF!</definedName>
    <definedName name="BExEQB8ZWXO6IIGOEPWTLOJGE2NR" localSheetId="26" hidden="1">#REF!</definedName>
    <definedName name="BExEQB8ZWXO6IIGOEPWTLOJGE2NR" localSheetId="27" hidden="1">#REF!</definedName>
    <definedName name="BExEQB8ZWXO6IIGOEPWTLOJGE2NR" localSheetId="0" hidden="1">#REF!</definedName>
    <definedName name="BExEQB8ZWXO6IIGOEPWTLOJGE2NR" localSheetId="1" hidden="1">#REF!</definedName>
    <definedName name="BExEQB8ZWXO6IIGOEPWTLOJGE2NR" hidden="1">#REF!</definedName>
    <definedName name="BExEQBZX0EL6LIKPY01197ACK65H" localSheetId="32" hidden="1">#REF!</definedName>
    <definedName name="BExEQBZX0EL6LIKPY01197ACK65H" localSheetId="33" hidden="1">#REF!</definedName>
    <definedName name="BExEQBZX0EL6LIKPY01197ACK65H" localSheetId="23" hidden="1">#REF!</definedName>
    <definedName name="BExEQBZX0EL6LIKPY01197ACK65H" localSheetId="17" hidden="1">#REF!</definedName>
    <definedName name="BExEQBZX0EL6LIKPY01197ACK65H" localSheetId="18" hidden="1">#REF!</definedName>
    <definedName name="BExEQBZX0EL6LIKPY01197ACK65H" localSheetId="11" hidden="1">#REF!</definedName>
    <definedName name="BExEQBZX0EL6LIKPY01197ACK65H" localSheetId="25" hidden="1">#REF!</definedName>
    <definedName name="BExEQBZX0EL6LIKPY01197ACK65H" localSheetId="26" hidden="1">#REF!</definedName>
    <definedName name="BExEQBZX0EL6LIKPY01197ACK65H" localSheetId="27" hidden="1">#REF!</definedName>
    <definedName name="BExEQBZX0EL6LIKPY01197ACK65H" localSheetId="0" hidden="1">#REF!</definedName>
    <definedName name="BExEQBZX0EL6LIKPY01197ACK65H" localSheetId="1" hidden="1">#REF!</definedName>
    <definedName name="BExEQBZX0EL6LIKPY01197ACK65H" hidden="1">#REF!</definedName>
    <definedName name="BExEQDXZALJLD4OBF74IKZBR13SR" localSheetId="32" hidden="1">#REF!</definedName>
    <definedName name="BExEQDXZALJLD4OBF74IKZBR13SR" localSheetId="33" hidden="1">#REF!</definedName>
    <definedName name="BExEQDXZALJLD4OBF74IKZBR13SR" localSheetId="23" hidden="1">#REF!</definedName>
    <definedName name="BExEQDXZALJLD4OBF74IKZBR13SR" localSheetId="17" hidden="1">#REF!</definedName>
    <definedName name="BExEQDXZALJLD4OBF74IKZBR13SR" localSheetId="18" hidden="1">#REF!</definedName>
    <definedName name="BExEQDXZALJLD4OBF74IKZBR13SR" localSheetId="11" hidden="1">#REF!</definedName>
    <definedName name="BExEQDXZALJLD4OBF74IKZBR13SR" localSheetId="25" hidden="1">#REF!</definedName>
    <definedName name="BExEQDXZALJLD4OBF74IKZBR13SR" localSheetId="26" hidden="1">#REF!</definedName>
    <definedName name="BExEQDXZALJLD4OBF74IKZBR13SR" localSheetId="27" hidden="1">#REF!</definedName>
    <definedName name="BExEQDXZALJLD4OBF74IKZBR13SR" localSheetId="0" hidden="1">#REF!</definedName>
    <definedName name="BExEQDXZALJLD4OBF74IKZBR13SR" localSheetId="1" hidden="1">#REF!</definedName>
    <definedName name="BExEQDXZALJLD4OBF74IKZBR13SR" hidden="1">#REF!</definedName>
    <definedName name="BExEQFLE2RPWGMWQAI4JMKUEFRPT" localSheetId="32" hidden="1">#REF!</definedName>
    <definedName name="BExEQFLE2RPWGMWQAI4JMKUEFRPT" localSheetId="33" hidden="1">#REF!</definedName>
    <definedName name="BExEQFLE2RPWGMWQAI4JMKUEFRPT" localSheetId="23" hidden="1">#REF!</definedName>
    <definedName name="BExEQFLE2RPWGMWQAI4JMKUEFRPT" localSheetId="17" hidden="1">#REF!</definedName>
    <definedName name="BExEQFLE2RPWGMWQAI4JMKUEFRPT" localSheetId="18" hidden="1">#REF!</definedName>
    <definedName name="BExEQFLE2RPWGMWQAI4JMKUEFRPT" localSheetId="11" hidden="1">#REF!</definedName>
    <definedName name="BExEQFLE2RPWGMWQAI4JMKUEFRPT" localSheetId="25" hidden="1">#REF!</definedName>
    <definedName name="BExEQFLE2RPWGMWQAI4JMKUEFRPT" localSheetId="26" hidden="1">#REF!</definedName>
    <definedName name="BExEQFLE2RPWGMWQAI4JMKUEFRPT" localSheetId="27" hidden="1">#REF!</definedName>
    <definedName name="BExEQFLE2RPWGMWQAI4JMKUEFRPT" localSheetId="0" hidden="1">#REF!</definedName>
    <definedName name="BExEQFLE2RPWGMWQAI4JMKUEFRPT" localSheetId="1" hidden="1">#REF!</definedName>
    <definedName name="BExEQFLE2RPWGMWQAI4JMKUEFRPT" hidden="1">#REF!</definedName>
    <definedName name="BExEQJHNJV9U65F5VGIGX0VM02VF" localSheetId="32" hidden="1">#REF!</definedName>
    <definedName name="BExEQJHNJV9U65F5VGIGX0VM02VF" localSheetId="33" hidden="1">#REF!</definedName>
    <definedName name="BExEQJHNJV9U65F5VGIGX0VM02VF" localSheetId="23" hidden="1">#REF!</definedName>
    <definedName name="BExEQJHNJV9U65F5VGIGX0VM02VF" localSheetId="17" hidden="1">#REF!</definedName>
    <definedName name="BExEQJHNJV9U65F5VGIGX0VM02VF" localSheetId="18" hidden="1">#REF!</definedName>
    <definedName name="BExEQJHNJV9U65F5VGIGX0VM02VF" localSheetId="11" hidden="1">#REF!</definedName>
    <definedName name="BExEQJHNJV9U65F5VGIGX0VM02VF" localSheetId="25" hidden="1">#REF!</definedName>
    <definedName name="BExEQJHNJV9U65F5VGIGX0VM02VF" localSheetId="26" hidden="1">#REF!</definedName>
    <definedName name="BExEQJHNJV9U65F5VGIGX0VM02VF" localSheetId="27" hidden="1">#REF!</definedName>
    <definedName name="BExEQJHNJV9U65F5VGIGX0VM02VF" localSheetId="0" hidden="1">#REF!</definedName>
    <definedName name="BExEQJHNJV9U65F5VGIGX0VM02VF" localSheetId="1" hidden="1">#REF!</definedName>
    <definedName name="BExEQJHNJV9U65F5VGIGX0VM02VF" hidden="1">#REF!</definedName>
    <definedName name="BExEQTZAP8R69U31W4LKGTKKGKQE" localSheetId="32" hidden="1">#REF!</definedName>
    <definedName name="BExEQTZAP8R69U31W4LKGTKKGKQE" localSheetId="33" hidden="1">#REF!</definedName>
    <definedName name="BExEQTZAP8R69U31W4LKGTKKGKQE" localSheetId="23" hidden="1">#REF!</definedName>
    <definedName name="BExEQTZAP8R69U31W4LKGTKKGKQE" localSheetId="17" hidden="1">#REF!</definedName>
    <definedName name="BExEQTZAP8R69U31W4LKGTKKGKQE" localSheetId="18" hidden="1">#REF!</definedName>
    <definedName name="BExEQTZAP8R69U31W4LKGTKKGKQE" localSheetId="11" hidden="1">#REF!</definedName>
    <definedName name="BExEQTZAP8R69U31W4LKGTKKGKQE" localSheetId="25" hidden="1">#REF!</definedName>
    <definedName name="BExEQTZAP8R69U31W4LKGTKKGKQE" localSheetId="26" hidden="1">#REF!</definedName>
    <definedName name="BExEQTZAP8R69U31W4LKGTKKGKQE" localSheetId="27" hidden="1">#REF!</definedName>
    <definedName name="BExEQTZAP8R69U31W4LKGTKKGKQE" localSheetId="0" hidden="1">#REF!</definedName>
    <definedName name="BExEQTZAP8R69U31W4LKGTKKGKQE" localSheetId="1" hidden="1">#REF!</definedName>
    <definedName name="BExEQTZAP8R69U31W4LKGTKKGKQE" hidden="1">#REF!</definedName>
    <definedName name="BExER2O72H1F9WV6S1J04C15PXX7" localSheetId="32" hidden="1">#REF!</definedName>
    <definedName name="BExER2O72H1F9WV6S1J04C15PXX7" localSheetId="33" hidden="1">#REF!</definedName>
    <definedName name="BExER2O72H1F9WV6S1J04C15PXX7" localSheetId="23" hidden="1">#REF!</definedName>
    <definedName name="BExER2O72H1F9WV6S1J04C15PXX7" localSheetId="17" hidden="1">#REF!</definedName>
    <definedName name="BExER2O72H1F9WV6S1J04C15PXX7" localSheetId="18" hidden="1">#REF!</definedName>
    <definedName name="BExER2O72H1F9WV6S1J04C15PXX7" localSheetId="11" hidden="1">#REF!</definedName>
    <definedName name="BExER2O72H1F9WV6S1J04C15PXX7" localSheetId="25" hidden="1">#REF!</definedName>
    <definedName name="BExER2O72H1F9WV6S1J04C15PXX7" localSheetId="26" hidden="1">#REF!</definedName>
    <definedName name="BExER2O72H1F9WV6S1J04C15PXX7" localSheetId="27" hidden="1">#REF!</definedName>
    <definedName name="BExER2O72H1F9WV6S1J04C15PXX7" localSheetId="0" hidden="1">#REF!</definedName>
    <definedName name="BExER2O72H1F9WV6S1J04C15PXX7" localSheetId="1" hidden="1">#REF!</definedName>
    <definedName name="BExER2O72H1F9WV6S1J04C15PXX7" hidden="1">#REF!</definedName>
    <definedName name="BExERIPCI7N2NW7JRL59DVT0TTSU" localSheetId="32" hidden="1">#REF!</definedName>
    <definedName name="BExERIPCI7N2NW7JRL59DVT0TTSU" localSheetId="33" hidden="1">#REF!</definedName>
    <definedName name="BExERIPCI7N2NW7JRL59DVT0TTSU" localSheetId="23" hidden="1">#REF!</definedName>
    <definedName name="BExERIPCI7N2NW7JRL59DVT0TTSU" localSheetId="17" hidden="1">#REF!</definedName>
    <definedName name="BExERIPCI7N2NW7JRL59DVT0TTSU" localSheetId="18" hidden="1">#REF!</definedName>
    <definedName name="BExERIPCI7N2NW7JRL59DVT0TTSU" localSheetId="11" hidden="1">#REF!</definedName>
    <definedName name="BExERIPCI7N2NW7JRL59DVT0TTSU" localSheetId="25" hidden="1">#REF!</definedName>
    <definedName name="BExERIPCI7N2NW7JRL59DVT0TTSU" localSheetId="26" hidden="1">#REF!</definedName>
    <definedName name="BExERIPCI7N2NW7JRL59DVT0TTSU" localSheetId="27" hidden="1">#REF!</definedName>
    <definedName name="BExERIPCI7N2NW7JRL59DVT0TTSU" localSheetId="0" hidden="1">#REF!</definedName>
    <definedName name="BExERIPCI7N2NW7JRL59DVT0TTSU" localSheetId="1" hidden="1">#REF!</definedName>
    <definedName name="BExERIPCI7N2NW7JRL59DVT0TTSU" hidden="1">#REF!</definedName>
    <definedName name="BExERRUIKIOATPZ9U4HQ0V52RJAU" localSheetId="32" hidden="1">#REF!</definedName>
    <definedName name="BExERRUIKIOATPZ9U4HQ0V52RJAU" localSheetId="33" hidden="1">#REF!</definedName>
    <definedName name="BExERRUIKIOATPZ9U4HQ0V52RJAU" localSheetId="23" hidden="1">#REF!</definedName>
    <definedName name="BExERRUIKIOATPZ9U4HQ0V52RJAU" localSheetId="17" hidden="1">#REF!</definedName>
    <definedName name="BExERRUIKIOATPZ9U4HQ0V52RJAU" localSheetId="18" hidden="1">#REF!</definedName>
    <definedName name="BExERRUIKIOATPZ9U4HQ0V52RJAU" localSheetId="11" hidden="1">#REF!</definedName>
    <definedName name="BExERRUIKIOATPZ9U4HQ0V52RJAU" localSheetId="25" hidden="1">#REF!</definedName>
    <definedName name="BExERRUIKIOATPZ9U4HQ0V52RJAU" localSheetId="26" hidden="1">#REF!</definedName>
    <definedName name="BExERRUIKIOATPZ9U4HQ0V52RJAU" localSheetId="27" hidden="1">#REF!</definedName>
    <definedName name="BExERRUIKIOATPZ9U4HQ0V52RJAU" localSheetId="0" hidden="1">#REF!</definedName>
    <definedName name="BExERRUIKIOATPZ9U4HQ0V52RJAU" localSheetId="1" hidden="1">#REF!</definedName>
    <definedName name="BExERRUIKIOATPZ9U4HQ0V52RJAU" hidden="1">#REF!</definedName>
    <definedName name="BExERSANFNM1O7T65PC5MJ301YET" localSheetId="32" hidden="1">#REF!</definedName>
    <definedName name="BExERSANFNM1O7T65PC5MJ301YET" localSheetId="33" hidden="1">#REF!</definedName>
    <definedName name="BExERSANFNM1O7T65PC5MJ301YET" localSheetId="23" hidden="1">#REF!</definedName>
    <definedName name="BExERSANFNM1O7T65PC5MJ301YET" localSheetId="17" hidden="1">#REF!</definedName>
    <definedName name="BExERSANFNM1O7T65PC5MJ301YET" localSheetId="18" hidden="1">#REF!</definedName>
    <definedName name="BExERSANFNM1O7T65PC5MJ301YET" localSheetId="11" hidden="1">#REF!</definedName>
    <definedName name="BExERSANFNM1O7T65PC5MJ301YET" localSheetId="25" hidden="1">#REF!</definedName>
    <definedName name="BExERSANFNM1O7T65PC5MJ301YET" localSheetId="26" hidden="1">#REF!</definedName>
    <definedName name="BExERSANFNM1O7T65PC5MJ301YET" localSheetId="27" hidden="1">#REF!</definedName>
    <definedName name="BExERSANFNM1O7T65PC5MJ301YET" localSheetId="0" hidden="1">#REF!</definedName>
    <definedName name="BExERSANFNM1O7T65PC5MJ301YET" localSheetId="1" hidden="1">#REF!</definedName>
    <definedName name="BExERSANFNM1O7T65PC5MJ301YET" hidden="1">#REF!</definedName>
    <definedName name="BExERU8P606C6QQZZL55U0ZQYQF1" localSheetId="32" hidden="1">#REF!</definedName>
    <definedName name="BExERU8P606C6QQZZL55U0ZQYQF1" localSheetId="33" hidden="1">#REF!</definedName>
    <definedName name="BExERU8P606C6QQZZL55U0ZQYQF1" localSheetId="23" hidden="1">#REF!</definedName>
    <definedName name="BExERU8P606C6QQZZL55U0ZQYQF1" localSheetId="17" hidden="1">#REF!</definedName>
    <definedName name="BExERU8P606C6QQZZL55U0ZQYQF1" localSheetId="18" hidden="1">#REF!</definedName>
    <definedName name="BExERU8P606C6QQZZL55U0ZQYQF1" localSheetId="11" hidden="1">#REF!</definedName>
    <definedName name="BExERU8P606C6QQZZL55U0ZQYQF1" localSheetId="25" hidden="1">#REF!</definedName>
    <definedName name="BExERU8P606C6QQZZL55U0ZQYQF1" localSheetId="26" hidden="1">#REF!</definedName>
    <definedName name="BExERU8P606C6QQZZL55U0ZQYQF1" localSheetId="27" hidden="1">#REF!</definedName>
    <definedName name="BExERU8P606C6QQZZL55U0ZQYQF1" localSheetId="0" hidden="1">#REF!</definedName>
    <definedName name="BExERU8P606C6QQZZL55U0ZQYQF1" localSheetId="1" hidden="1">#REF!</definedName>
    <definedName name="BExERU8P606C6QQZZL55U0ZQYQF1" hidden="1">#REF!</definedName>
    <definedName name="BExERWCEBKQRYWRQLYJ4UCMMKTHG" localSheetId="32" hidden="1">[47]ZZCOOM_M03_Q004!#REF!</definedName>
    <definedName name="BExERWCEBKQRYWRQLYJ4UCMMKTHG" localSheetId="33" hidden="1">[47]ZZCOOM_M03_Q004!#REF!</definedName>
    <definedName name="BExERWCEBKQRYWRQLYJ4UCMMKTHG" localSheetId="23" hidden="1">[47]ZZCOOM_M03_Q004!#REF!</definedName>
    <definedName name="BExERWCEBKQRYWRQLYJ4UCMMKTHG" localSheetId="17" hidden="1">#REF!</definedName>
    <definedName name="BExERWCEBKQRYWRQLYJ4UCMMKTHG" localSheetId="18" hidden="1">#REF!</definedName>
    <definedName name="BExERWCEBKQRYWRQLYJ4UCMMKTHG" localSheetId="11" hidden="1">[47]ZZCOOM_M03_Q004!#REF!</definedName>
    <definedName name="BExERWCEBKQRYWRQLYJ4UCMMKTHG" localSheetId="2" hidden="1">[47]ZZCOOM_M03_Q004!#REF!</definedName>
    <definedName name="BExERWCEBKQRYWRQLYJ4UCMMKTHG" localSheetId="25" hidden="1">[47]ZZCOOM_M03_Q004!#REF!</definedName>
    <definedName name="BExERWCEBKQRYWRQLYJ4UCMMKTHG" localSheetId="26" hidden="1">[47]ZZCOOM_M03_Q004!#REF!</definedName>
    <definedName name="BExERWCEBKQRYWRQLYJ4UCMMKTHG" localSheetId="27" hidden="1">[47]ZZCOOM_M03_Q004!#REF!</definedName>
    <definedName name="BExERWCEBKQRYWRQLYJ4UCMMKTHG" localSheetId="0" hidden="1">[47]ZZCOOM_M03_Q004!#REF!</definedName>
    <definedName name="BExERWCEBKQRYWRQLYJ4UCMMKTHG" localSheetId="1" hidden="1">[47]ZZCOOM_M03_Q004!#REF!</definedName>
    <definedName name="BExERWCEBKQRYWRQLYJ4UCMMKTHG" hidden="1">[47]ZZCOOM_M03_Q004!#REF!</definedName>
    <definedName name="BExERXE1QW042A2T25RI4DVUU59O" localSheetId="32" hidden="1">#REF!</definedName>
    <definedName name="BExERXE1QW042A2T25RI4DVUU59O" localSheetId="33" hidden="1">#REF!</definedName>
    <definedName name="BExERXE1QW042A2T25RI4DVUU59O" localSheetId="23" hidden="1">#REF!</definedName>
    <definedName name="BExERXE1QW042A2T25RI4DVUU59O" localSheetId="17" hidden="1">#REF!</definedName>
    <definedName name="BExERXE1QW042A2T25RI4DVUU59O" localSheetId="18" hidden="1">#REF!</definedName>
    <definedName name="BExERXE1QW042A2T25RI4DVUU59O" localSheetId="11" hidden="1">#REF!</definedName>
    <definedName name="BExERXE1QW042A2T25RI4DVUU59O" localSheetId="2" hidden="1">#REF!</definedName>
    <definedName name="BExERXE1QW042A2T25RI4DVUU59O" localSheetId="25" hidden="1">#REF!</definedName>
    <definedName name="BExERXE1QW042A2T25RI4DVUU59O" localSheetId="26" hidden="1">#REF!</definedName>
    <definedName name="BExERXE1QW042A2T25RI4DVUU59O" localSheetId="27" hidden="1">#REF!</definedName>
    <definedName name="BExERXE1QW042A2T25RI4DVUU59O" localSheetId="0" hidden="1">#REF!</definedName>
    <definedName name="BExERXE1QW042A2T25RI4DVUU59O" localSheetId="1" hidden="1">#REF!</definedName>
    <definedName name="BExERXE1QW042A2T25RI4DVUU59O" hidden="1">#REF!</definedName>
    <definedName name="BExES44RHHDL3V7FLV6M20834WF1" localSheetId="32" hidden="1">#REF!</definedName>
    <definedName name="BExES44RHHDL3V7FLV6M20834WF1" localSheetId="33" hidden="1">#REF!</definedName>
    <definedName name="BExES44RHHDL3V7FLV6M20834WF1" localSheetId="23" hidden="1">#REF!</definedName>
    <definedName name="BExES44RHHDL3V7FLV6M20834WF1" localSheetId="17" hidden="1">#REF!</definedName>
    <definedName name="BExES44RHHDL3V7FLV6M20834WF1" localSheetId="18" hidden="1">#REF!</definedName>
    <definedName name="BExES44RHHDL3V7FLV6M20834WF1" localSheetId="11" hidden="1">#REF!</definedName>
    <definedName name="BExES44RHHDL3V7FLV6M20834WF1" localSheetId="25" hidden="1">#REF!</definedName>
    <definedName name="BExES44RHHDL3V7FLV6M20834WF1" localSheetId="26" hidden="1">#REF!</definedName>
    <definedName name="BExES44RHHDL3V7FLV6M20834WF1" localSheetId="27" hidden="1">#REF!</definedName>
    <definedName name="BExES44RHHDL3V7FLV6M20834WF1" localSheetId="0" hidden="1">#REF!</definedName>
    <definedName name="BExES44RHHDL3V7FLV6M20834WF1" localSheetId="1" hidden="1">#REF!</definedName>
    <definedName name="BExES44RHHDL3V7FLV6M20834WF1" hidden="1">#REF!</definedName>
    <definedName name="BExES4A7VE2X3RYYTVRLKZD4I7WU" localSheetId="32" hidden="1">#REF!</definedName>
    <definedName name="BExES4A7VE2X3RYYTVRLKZD4I7WU" localSheetId="33" hidden="1">#REF!</definedName>
    <definedName name="BExES4A7VE2X3RYYTVRLKZD4I7WU" localSheetId="23" hidden="1">#REF!</definedName>
    <definedName name="BExES4A7VE2X3RYYTVRLKZD4I7WU" localSheetId="17" hidden="1">#REF!</definedName>
    <definedName name="BExES4A7VE2X3RYYTVRLKZD4I7WU" localSheetId="18" hidden="1">#REF!</definedName>
    <definedName name="BExES4A7VE2X3RYYTVRLKZD4I7WU" localSheetId="11" hidden="1">#REF!</definedName>
    <definedName name="BExES4A7VE2X3RYYTVRLKZD4I7WU" localSheetId="25" hidden="1">#REF!</definedName>
    <definedName name="BExES4A7VE2X3RYYTVRLKZD4I7WU" localSheetId="26" hidden="1">#REF!</definedName>
    <definedName name="BExES4A7VE2X3RYYTVRLKZD4I7WU" localSheetId="27" hidden="1">#REF!</definedName>
    <definedName name="BExES4A7VE2X3RYYTVRLKZD4I7WU" localSheetId="0" hidden="1">#REF!</definedName>
    <definedName name="BExES4A7VE2X3RYYTVRLKZD4I7WU" localSheetId="1" hidden="1">#REF!</definedName>
    <definedName name="BExES4A7VE2X3RYYTVRLKZD4I7WU" hidden="1">#REF!</definedName>
    <definedName name="BExESLYUFDACMPARVY264HKBCXLX" localSheetId="32" hidden="1">#REF!</definedName>
    <definedName name="BExESLYUFDACMPARVY264HKBCXLX" localSheetId="33" hidden="1">#REF!</definedName>
    <definedName name="BExESLYUFDACMPARVY264HKBCXLX" localSheetId="23" hidden="1">#REF!</definedName>
    <definedName name="BExESLYUFDACMPARVY264HKBCXLX" localSheetId="17" hidden="1">#REF!</definedName>
    <definedName name="BExESLYUFDACMPARVY264HKBCXLX" localSheetId="18" hidden="1">#REF!</definedName>
    <definedName name="BExESLYUFDACMPARVY264HKBCXLX" localSheetId="11" hidden="1">#REF!</definedName>
    <definedName name="BExESLYUFDACMPARVY264HKBCXLX" localSheetId="25" hidden="1">#REF!</definedName>
    <definedName name="BExESLYUFDACMPARVY264HKBCXLX" localSheetId="26" hidden="1">#REF!</definedName>
    <definedName name="BExESLYUFDACMPARVY264HKBCXLX" localSheetId="27" hidden="1">#REF!</definedName>
    <definedName name="BExESLYUFDACMPARVY264HKBCXLX" localSheetId="0" hidden="1">#REF!</definedName>
    <definedName name="BExESLYUFDACMPARVY264HKBCXLX" localSheetId="1" hidden="1">#REF!</definedName>
    <definedName name="BExESLYUFDACMPARVY264HKBCXLX" hidden="1">#REF!</definedName>
    <definedName name="BExESMKD95A649M0WRSG6CXXP326" localSheetId="32" hidden="1">#REF!</definedName>
    <definedName name="BExESMKD95A649M0WRSG6CXXP326" localSheetId="33" hidden="1">#REF!</definedName>
    <definedName name="BExESMKD95A649M0WRSG6CXXP326" localSheetId="23" hidden="1">#REF!</definedName>
    <definedName name="BExESMKD95A649M0WRSG6CXXP326" localSheetId="17" hidden="1">#REF!</definedName>
    <definedName name="BExESMKD95A649M0WRSG6CXXP326" localSheetId="18" hidden="1">#REF!</definedName>
    <definedName name="BExESMKD95A649M0WRSG6CXXP326" localSheetId="11" hidden="1">#REF!</definedName>
    <definedName name="BExESMKD95A649M0WRSG6CXXP326" localSheetId="25" hidden="1">#REF!</definedName>
    <definedName name="BExESMKD95A649M0WRSG6CXXP326" localSheetId="26" hidden="1">#REF!</definedName>
    <definedName name="BExESMKD95A649M0WRSG6CXXP326" localSheetId="27" hidden="1">#REF!</definedName>
    <definedName name="BExESMKD95A649M0WRSG6CXXP326" localSheetId="0" hidden="1">#REF!</definedName>
    <definedName name="BExESMKD95A649M0WRSG6CXXP326" localSheetId="1" hidden="1">#REF!</definedName>
    <definedName name="BExESMKD95A649M0WRSG6CXXP326" hidden="1">#REF!</definedName>
    <definedName name="BExESR27ZXJG5VMY4PR9D940VS7T" localSheetId="32" hidden="1">#REF!</definedName>
    <definedName name="BExESR27ZXJG5VMY4PR9D940VS7T" localSheetId="33" hidden="1">#REF!</definedName>
    <definedName name="BExESR27ZXJG5VMY4PR9D940VS7T" localSheetId="23" hidden="1">#REF!</definedName>
    <definedName name="BExESR27ZXJG5VMY4PR9D940VS7T" localSheetId="17" hidden="1">#REF!</definedName>
    <definedName name="BExESR27ZXJG5VMY4PR9D940VS7T" localSheetId="18" hidden="1">#REF!</definedName>
    <definedName name="BExESR27ZXJG5VMY4PR9D940VS7T" localSheetId="11" hidden="1">#REF!</definedName>
    <definedName name="BExESR27ZXJG5VMY4PR9D940VS7T" localSheetId="25" hidden="1">#REF!</definedName>
    <definedName name="BExESR27ZXJG5VMY4PR9D940VS7T" localSheetId="26" hidden="1">#REF!</definedName>
    <definedName name="BExESR27ZXJG5VMY4PR9D940VS7T" localSheetId="27" hidden="1">#REF!</definedName>
    <definedName name="BExESR27ZXJG5VMY4PR9D940VS7T" localSheetId="0" hidden="1">#REF!</definedName>
    <definedName name="BExESR27ZXJG5VMY4PR9D940VS7T" localSheetId="1" hidden="1">#REF!</definedName>
    <definedName name="BExESR27ZXJG5VMY4PR9D940VS7T" hidden="1">#REF!</definedName>
    <definedName name="BExESVK1YRJM6UG6FBYOF9CNX29X" localSheetId="32" hidden="1">#REF!</definedName>
    <definedName name="BExESVK1YRJM6UG6FBYOF9CNX29X" localSheetId="33" hidden="1">#REF!</definedName>
    <definedName name="BExESVK1YRJM6UG6FBYOF9CNX29X" localSheetId="23" hidden="1">#REF!</definedName>
    <definedName name="BExESVK1YRJM6UG6FBYOF9CNX29X" localSheetId="17" hidden="1">#REF!</definedName>
    <definedName name="BExESVK1YRJM6UG6FBYOF9CNX29X" localSheetId="18" hidden="1">#REF!</definedName>
    <definedName name="BExESVK1YRJM6UG6FBYOF9CNX29X" localSheetId="11" hidden="1">#REF!</definedName>
    <definedName name="BExESVK1YRJM6UG6FBYOF9CNX29X" localSheetId="25" hidden="1">#REF!</definedName>
    <definedName name="BExESVK1YRJM6UG6FBYOF9CNX29X" localSheetId="26" hidden="1">#REF!</definedName>
    <definedName name="BExESVK1YRJM6UG6FBYOF9CNX29X" localSheetId="27" hidden="1">#REF!</definedName>
    <definedName name="BExESVK1YRJM6UG6FBYOF9CNX29X" localSheetId="0" hidden="1">#REF!</definedName>
    <definedName name="BExESVK1YRJM6UG6FBYOF9CNX29X" localSheetId="1" hidden="1">#REF!</definedName>
    <definedName name="BExESVK1YRJM6UG6FBYOF9CNX29X" hidden="1">#REF!</definedName>
    <definedName name="BExESZ03KXL8DQ2591HLR56ZML94" localSheetId="32" hidden="1">#REF!</definedName>
    <definedName name="BExESZ03KXL8DQ2591HLR56ZML94" localSheetId="33" hidden="1">#REF!</definedName>
    <definedName name="BExESZ03KXL8DQ2591HLR56ZML94" localSheetId="23" hidden="1">#REF!</definedName>
    <definedName name="BExESZ03KXL8DQ2591HLR56ZML94" localSheetId="17" hidden="1">#REF!</definedName>
    <definedName name="BExESZ03KXL8DQ2591HLR56ZML94" localSheetId="18" hidden="1">#REF!</definedName>
    <definedName name="BExESZ03KXL8DQ2591HLR56ZML94" localSheetId="11" hidden="1">#REF!</definedName>
    <definedName name="BExESZ03KXL8DQ2591HLR56ZML94" localSheetId="25" hidden="1">#REF!</definedName>
    <definedName name="BExESZ03KXL8DQ2591HLR56ZML94" localSheetId="26" hidden="1">#REF!</definedName>
    <definedName name="BExESZ03KXL8DQ2591HLR56ZML94" localSheetId="27" hidden="1">#REF!</definedName>
    <definedName name="BExESZ03KXL8DQ2591HLR56ZML94" localSheetId="0" hidden="1">#REF!</definedName>
    <definedName name="BExESZ03KXL8DQ2591HLR56ZML94" localSheetId="1" hidden="1">#REF!</definedName>
    <definedName name="BExESZ03KXL8DQ2591HLR56ZML94" hidden="1">#REF!</definedName>
    <definedName name="BExESZAW5N443NRTKIP59OEI1CR6" localSheetId="32" hidden="1">#REF!</definedName>
    <definedName name="BExESZAW5N443NRTKIP59OEI1CR6" localSheetId="33" hidden="1">#REF!</definedName>
    <definedName name="BExESZAW5N443NRTKIP59OEI1CR6" localSheetId="23" hidden="1">#REF!</definedName>
    <definedName name="BExESZAW5N443NRTKIP59OEI1CR6" localSheetId="17" hidden="1">#REF!</definedName>
    <definedName name="BExESZAW5N443NRTKIP59OEI1CR6" localSheetId="18" hidden="1">#REF!</definedName>
    <definedName name="BExESZAW5N443NRTKIP59OEI1CR6" localSheetId="11" hidden="1">#REF!</definedName>
    <definedName name="BExESZAW5N443NRTKIP59OEI1CR6" localSheetId="25" hidden="1">#REF!</definedName>
    <definedName name="BExESZAW5N443NRTKIP59OEI1CR6" localSheetId="26" hidden="1">#REF!</definedName>
    <definedName name="BExESZAW5N443NRTKIP59OEI1CR6" localSheetId="27" hidden="1">#REF!</definedName>
    <definedName name="BExESZAW5N443NRTKIP59OEI1CR6" localSheetId="0" hidden="1">#REF!</definedName>
    <definedName name="BExESZAW5N443NRTKIP59OEI1CR6" localSheetId="1" hidden="1">#REF!</definedName>
    <definedName name="BExESZAW5N443NRTKIP59OEI1CR6" hidden="1">#REF!</definedName>
    <definedName name="BExET3HXQ60A4O2OLKX8QNXRI6LQ" localSheetId="32" hidden="1">#REF!</definedName>
    <definedName name="BExET3HXQ60A4O2OLKX8QNXRI6LQ" localSheetId="33" hidden="1">#REF!</definedName>
    <definedName name="BExET3HXQ60A4O2OLKX8QNXRI6LQ" localSheetId="23" hidden="1">#REF!</definedName>
    <definedName name="BExET3HXQ60A4O2OLKX8QNXRI6LQ" localSheetId="17" hidden="1">#REF!</definedName>
    <definedName name="BExET3HXQ60A4O2OLKX8QNXRI6LQ" localSheetId="18" hidden="1">#REF!</definedName>
    <definedName name="BExET3HXQ60A4O2OLKX8QNXRI6LQ" localSheetId="11" hidden="1">#REF!</definedName>
    <definedName name="BExET3HXQ60A4O2OLKX8QNXRI6LQ" localSheetId="25" hidden="1">#REF!</definedName>
    <definedName name="BExET3HXQ60A4O2OLKX8QNXRI6LQ" localSheetId="26" hidden="1">#REF!</definedName>
    <definedName name="BExET3HXQ60A4O2OLKX8QNXRI6LQ" localSheetId="27" hidden="1">#REF!</definedName>
    <definedName name="BExET3HXQ60A4O2OLKX8QNXRI6LQ" localSheetId="0" hidden="1">#REF!</definedName>
    <definedName name="BExET3HXQ60A4O2OLKX8QNXRI6LQ" localSheetId="1" hidden="1">#REF!</definedName>
    <definedName name="BExET3HXQ60A4O2OLKX8QNXRI6LQ" hidden="1">#REF!</definedName>
    <definedName name="BExET4EAH366GROMVVMDCSUI1018" localSheetId="32" hidden="1">#REF!</definedName>
    <definedName name="BExET4EAH366GROMVVMDCSUI1018" localSheetId="33" hidden="1">#REF!</definedName>
    <definedName name="BExET4EAH366GROMVVMDCSUI1018" localSheetId="23" hidden="1">#REF!</definedName>
    <definedName name="BExET4EAH366GROMVVMDCSUI1018" localSheetId="17" hidden="1">#REF!</definedName>
    <definedName name="BExET4EAH366GROMVVMDCSUI1018" localSheetId="18" hidden="1">#REF!</definedName>
    <definedName name="BExET4EAH366GROMVVMDCSUI1018" localSheetId="11" hidden="1">#REF!</definedName>
    <definedName name="BExET4EAH366GROMVVMDCSUI1018" localSheetId="25" hidden="1">#REF!</definedName>
    <definedName name="BExET4EAH366GROMVVMDCSUI1018" localSheetId="26" hidden="1">#REF!</definedName>
    <definedName name="BExET4EAH366GROMVVMDCSUI1018" localSheetId="27" hidden="1">#REF!</definedName>
    <definedName name="BExET4EAH366GROMVVMDCSUI1018" localSheetId="0" hidden="1">#REF!</definedName>
    <definedName name="BExET4EAH366GROMVVMDCSUI1018" localSheetId="1" hidden="1">#REF!</definedName>
    <definedName name="BExET4EAH366GROMVVMDCSUI1018" hidden="1">#REF!</definedName>
    <definedName name="BExETA3B1FCIOA80H94K90FWXQKE" localSheetId="32" hidden="1">#REF!</definedName>
    <definedName name="BExETA3B1FCIOA80H94K90FWXQKE" localSheetId="33" hidden="1">#REF!</definedName>
    <definedName name="BExETA3B1FCIOA80H94K90FWXQKE" localSheetId="23" hidden="1">#REF!</definedName>
    <definedName name="BExETA3B1FCIOA80H94K90FWXQKE" localSheetId="17" hidden="1">#REF!</definedName>
    <definedName name="BExETA3B1FCIOA80H94K90FWXQKE" localSheetId="18" hidden="1">#REF!</definedName>
    <definedName name="BExETA3B1FCIOA80H94K90FWXQKE" localSheetId="11" hidden="1">#REF!</definedName>
    <definedName name="BExETA3B1FCIOA80H94K90FWXQKE" localSheetId="25" hidden="1">#REF!</definedName>
    <definedName name="BExETA3B1FCIOA80H94K90FWXQKE" localSheetId="26" hidden="1">#REF!</definedName>
    <definedName name="BExETA3B1FCIOA80H94K90FWXQKE" localSheetId="27" hidden="1">#REF!</definedName>
    <definedName name="BExETA3B1FCIOA80H94K90FWXQKE" localSheetId="0" hidden="1">#REF!</definedName>
    <definedName name="BExETA3B1FCIOA80H94K90FWXQKE" localSheetId="1" hidden="1">#REF!</definedName>
    <definedName name="BExETA3B1FCIOA80H94K90FWXQKE" hidden="1">#REF!</definedName>
    <definedName name="BExETAZOYT4CJIT8RRKC9F2HJG1D" localSheetId="32" hidden="1">#REF!</definedName>
    <definedName name="BExETAZOYT4CJIT8RRKC9F2HJG1D" localSheetId="33" hidden="1">#REF!</definedName>
    <definedName name="BExETAZOYT4CJIT8RRKC9F2HJG1D" localSheetId="23" hidden="1">#REF!</definedName>
    <definedName name="BExETAZOYT4CJIT8RRKC9F2HJG1D" localSheetId="17" hidden="1">#REF!</definedName>
    <definedName name="BExETAZOYT4CJIT8RRKC9F2HJG1D" localSheetId="18" hidden="1">#REF!</definedName>
    <definedName name="BExETAZOYT4CJIT8RRKC9F2HJG1D" localSheetId="11" hidden="1">#REF!</definedName>
    <definedName name="BExETAZOYT4CJIT8RRKC9F2HJG1D" localSheetId="25" hidden="1">#REF!</definedName>
    <definedName name="BExETAZOYT4CJIT8RRKC9F2HJG1D" localSheetId="26" hidden="1">#REF!</definedName>
    <definedName name="BExETAZOYT4CJIT8RRKC9F2HJG1D" localSheetId="27" hidden="1">#REF!</definedName>
    <definedName name="BExETAZOYT4CJIT8RRKC9F2HJG1D" localSheetId="0" hidden="1">#REF!</definedName>
    <definedName name="BExETAZOYT4CJIT8RRKC9F2HJG1D" localSheetId="1" hidden="1">#REF!</definedName>
    <definedName name="BExETAZOYT4CJIT8RRKC9F2HJG1D" hidden="1">#REF!</definedName>
    <definedName name="BExETB55BNG40G9YOI2H6UHIR9WU" localSheetId="32" hidden="1">#REF!</definedName>
    <definedName name="BExETB55BNG40G9YOI2H6UHIR9WU" localSheetId="33" hidden="1">#REF!</definedName>
    <definedName name="BExETB55BNG40G9YOI2H6UHIR9WU" localSheetId="23" hidden="1">#REF!</definedName>
    <definedName name="BExETB55BNG40G9YOI2H6UHIR9WU" localSheetId="17" hidden="1">#REF!</definedName>
    <definedName name="BExETB55BNG40G9YOI2H6UHIR9WU" localSheetId="18" hidden="1">#REF!</definedName>
    <definedName name="BExETB55BNG40G9YOI2H6UHIR9WU" localSheetId="11" hidden="1">#REF!</definedName>
    <definedName name="BExETB55BNG40G9YOI2H6UHIR9WU" localSheetId="25" hidden="1">#REF!</definedName>
    <definedName name="BExETB55BNG40G9YOI2H6UHIR9WU" localSheetId="26" hidden="1">#REF!</definedName>
    <definedName name="BExETB55BNG40G9YOI2H6UHIR9WU" localSheetId="27" hidden="1">#REF!</definedName>
    <definedName name="BExETB55BNG40G9YOI2H6UHIR9WU" localSheetId="0" hidden="1">#REF!</definedName>
    <definedName name="BExETB55BNG40G9YOI2H6UHIR9WU" localSheetId="1" hidden="1">#REF!</definedName>
    <definedName name="BExETB55BNG40G9YOI2H6UHIR9WU" hidden="1">#REF!</definedName>
    <definedName name="BExETF6QD5A9GEINE1KZRRC2LXWM" localSheetId="32" hidden="1">#REF!</definedName>
    <definedName name="BExETF6QD5A9GEINE1KZRRC2LXWM" localSheetId="33" hidden="1">#REF!</definedName>
    <definedName name="BExETF6QD5A9GEINE1KZRRC2LXWM" localSheetId="23" hidden="1">#REF!</definedName>
    <definedName name="BExETF6QD5A9GEINE1KZRRC2LXWM" localSheetId="17" hidden="1">#REF!</definedName>
    <definedName name="BExETF6QD5A9GEINE1KZRRC2LXWM" localSheetId="18" hidden="1">#REF!</definedName>
    <definedName name="BExETF6QD5A9GEINE1KZRRC2LXWM" localSheetId="11" hidden="1">#REF!</definedName>
    <definedName name="BExETF6QD5A9GEINE1KZRRC2LXWM" localSheetId="25" hidden="1">#REF!</definedName>
    <definedName name="BExETF6QD5A9GEINE1KZRRC2LXWM" localSheetId="26" hidden="1">#REF!</definedName>
    <definedName name="BExETF6QD5A9GEINE1KZRRC2LXWM" localSheetId="27" hidden="1">#REF!</definedName>
    <definedName name="BExETF6QD5A9GEINE1KZRRC2LXWM" localSheetId="0" hidden="1">#REF!</definedName>
    <definedName name="BExETF6QD5A9GEINE1KZRRC2LXWM" localSheetId="1" hidden="1">#REF!</definedName>
    <definedName name="BExETF6QD5A9GEINE1KZRRC2LXWM" hidden="1">#REF!</definedName>
    <definedName name="BExETQ9XRXLUACN82805SPSPNKHI" localSheetId="32" hidden="1">#REF!</definedName>
    <definedName name="BExETQ9XRXLUACN82805SPSPNKHI" localSheetId="33" hidden="1">#REF!</definedName>
    <definedName name="BExETQ9XRXLUACN82805SPSPNKHI" localSheetId="23" hidden="1">#REF!</definedName>
    <definedName name="BExETQ9XRXLUACN82805SPSPNKHI" localSheetId="17" hidden="1">#REF!</definedName>
    <definedName name="BExETQ9XRXLUACN82805SPSPNKHI" localSheetId="18" hidden="1">#REF!</definedName>
    <definedName name="BExETQ9XRXLUACN82805SPSPNKHI" localSheetId="11" hidden="1">#REF!</definedName>
    <definedName name="BExETQ9XRXLUACN82805SPSPNKHI" localSheetId="25" hidden="1">#REF!</definedName>
    <definedName name="BExETQ9XRXLUACN82805SPSPNKHI" localSheetId="26" hidden="1">#REF!</definedName>
    <definedName name="BExETQ9XRXLUACN82805SPSPNKHI" localSheetId="27" hidden="1">#REF!</definedName>
    <definedName name="BExETQ9XRXLUACN82805SPSPNKHI" localSheetId="0" hidden="1">#REF!</definedName>
    <definedName name="BExETQ9XRXLUACN82805SPSPNKHI" localSheetId="1" hidden="1">#REF!</definedName>
    <definedName name="BExETQ9XRXLUACN82805SPSPNKHI" hidden="1">#REF!</definedName>
    <definedName name="BExETR0YRMOR63E6DHLEHV9QVVON" localSheetId="32" hidden="1">#REF!</definedName>
    <definedName name="BExETR0YRMOR63E6DHLEHV9QVVON" localSheetId="33" hidden="1">#REF!</definedName>
    <definedName name="BExETR0YRMOR63E6DHLEHV9QVVON" localSheetId="23" hidden="1">#REF!</definedName>
    <definedName name="BExETR0YRMOR63E6DHLEHV9QVVON" localSheetId="17" hidden="1">#REF!</definedName>
    <definedName name="BExETR0YRMOR63E6DHLEHV9QVVON" localSheetId="18" hidden="1">#REF!</definedName>
    <definedName name="BExETR0YRMOR63E6DHLEHV9QVVON" localSheetId="11" hidden="1">#REF!</definedName>
    <definedName name="BExETR0YRMOR63E6DHLEHV9QVVON" localSheetId="25" hidden="1">#REF!</definedName>
    <definedName name="BExETR0YRMOR63E6DHLEHV9QVVON" localSheetId="26" hidden="1">#REF!</definedName>
    <definedName name="BExETR0YRMOR63E6DHLEHV9QVVON" localSheetId="27" hidden="1">#REF!</definedName>
    <definedName name="BExETR0YRMOR63E6DHLEHV9QVVON" localSheetId="0" hidden="1">#REF!</definedName>
    <definedName name="BExETR0YRMOR63E6DHLEHV9QVVON" localSheetId="1" hidden="1">#REF!</definedName>
    <definedName name="BExETR0YRMOR63E6DHLEHV9QVVON" hidden="1">#REF!</definedName>
    <definedName name="BExETVO51BGF7GGNGB21UD7OIF15" localSheetId="32" hidden="1">#REF!</definedName>
    <definedName name="BExETVO51BGF7GGNGB21UD7OIF15" localSheetId="33" hidden="1">#REF!</definedName>
    <definedName name="BExETVO51BGF7GGNGB21UD7OIF15" localSheetId="23" hidden="1">#REF!</definedName>
    <definedName name="BExETVO51BGF7GGNGB21UD7OIF15" localSheetId="17" hidden="1">#REF!</definedName>
    <definedName name="BExETVO51BGF7GGNGB21UD7OIF15" localSheetId="18" hidden="1">#REF!</definedName>
    <definedName name="BExETVO51BGF7GGNGB21UD7OIF15" localSheetId="11" hidden="1">#REF!</definedName>
    <definedName name="BExETVO51BGF7GGNGB21UD7OIF15" localSheetId="25" hidden="1">#REF!</definedName>
    <definedName name="BExETVO51BGF7GGNGB21UD7OIF15" localSheetId="26" hidden="1">#REF!</definedName>
    <definedName name="BExETVO51BGF7GGNGB21UD7OIF15" localSheetId="27" hidden="1">#REF!</definedName>
    <definedName name="BExETVO51BGF7GGNGB21UD7OIF15" localSheetId="0" hidden="1">#REF!</definedName>
    <definedName name="BExETVO51BGF7GGNGB21UD7OIF15" localSheetId="1" hidden="1">#REF!</definedName>
    <definedName name="BExETVO51BGF7GGNGB21UD7OIF15" hidden="1">#REF!</definedName>
    <definedName name="BExETVTGY38YXYYF7N73OYN6FYY3" localSheetId="32" hidden="1">#REF!</definedName>
    <definedName name="BExETVTGY38YXYYF7N73OYN6FYY3" localSheetId="33" hidden="1">#REF!</definedName>
    <definedName name="BExETVTGY38YXYYF7N73OYN6FYY3" localSheetId="23" hidden="1">#REF!</definedName>
    <definedName name="BExETVTGY38YXYYF7N73OYN6FYY3" localSheetId="17" hidden="1">#REF!</definedName>
    <definedName name="BExETVTGY38YXYYF7N73OYN6FYY3" localSheetId="18" hidden="1">#REF!</definedName>
    <definedName name="BExETVTGY38YXYYF7N73OYN6FYY3" localSheetId="11" hidden="1">#REF!</definedName>
    <definedName name="BExETVTGY38YXYYF7N73OYN6FYY3" localSheetId="25" hidden="1">#REF!</definedName>
    <definedName name="BExETVTGY38YXYYF7N73OYN6FYY3" localSheetId="26" hidden="1">#REF!</definedName>
    <definedName name="BExETVTGY38YXYYF7N73OYN6FYY3" localSheetId="27" hidden="1">#REF!</definedName>
    <definedName name="BExETVTGY38YXYYF7N73OYN6FYY3" localSheetId="0" hidden="1">#REF!</definedName>
    <definedName name="BExETVTGY38YXYYF7N73OYN6FYY3" localSheetId="1" hidden="1">#REF!</definedName>
    <definedName name="BExETVTGY38YXYYF7N73OYN6FYY3" hidden="1">#REF!</definedName>
    <definedName name="BExETVTH8RADW05P2XUUV7V44TWW" localSheetId="32" hidden="1">#REF!</definedName>
    <definedName name="BExETVTH8RADW05P2XUUV7V44TWW" localSheetId="33" hidden="1">#REF!</definedName>
    <definedName name="BExETVTH8RADW05P2XUUV7V44TWW" localSheetId="23" hidden="1">#REF!</definedName>
    <definedName name="BExETVTH8RADW05P2XUUV7V44TWW" localSheetId="17" hidden="1">#REF!</definedName>
    <definedName name="BExETVTH8RADW05P2XUUV7V44TWW" localSheetId="18" hidden="1">#REF!</definedName>
    <definedName name="BExETVTH8RADW05P2XUUV7V44TWW" localSheetId="11" hidden="1">#REF!</definedName>
    <definedName name="BExETVTH8RADW05P2XUUV7V44TWW" localSheetId="25" hidden="1">#REF!</definedName>
    <definedName name="BExETVTH8RADW05P2XUUV7V44TWW" localSheetId="26" hidden="1">#REF!</definedName>
    <definedName name="BExETVTH8RADW05P2XUUV7V44TWW" localSheetId="27" hidden="1">#REF!</definedName>
    <definedName name="BExETVTH8RADW05P2XUUV7V44TWW" localSheetId="0" hidden="1">#REF!</definedName>
    <definedName name="BExETVTH8RADW05P2XUUV7V44TWW" localSheetId="1" hidden="1">#REF!</definedName>
    <definedName name="BExETVTH8RADW05P2XUUV7V44TWW" hidden="1">#REF!</definedName>
    <definedName name="BExETW9PYUAV5QY6A4VCYZRIOUX4" localSheetId="32" hidden="1">#REF!</definedName>
    <definedName name="BExETW9PYUAV5QY6A4VCYZRIOUX4" localSheetId="33" hidden="1">#REF!</definedName>
    <definedName name="BExETW9PYUAV5QY6A4VCYZRIOUX4" localSheetId="23" hidden="1">#REF!</definedName>
    <definedName name="BExETW9PYUAV5QY6A4VCYZRIOUX4" localSheetId="17" hidden="1">#REF!</definedName>
    <definedName name="BExETW9PYUAV5QY6A4VCYZRIOUX4" localSheetId="18" hidden="1">#REF!</definedName>
    <definedName name="BExETW9PYUAV5QY6A4VCYZRIOUX4" localSheetId="11" hidden="1">#REF!</definedName>
    <definedName name="BExETW9PYUAV5QY6A4VCYZRIOUX4" localSheetId="25" hidden="1">#REF!</definedName>
    <definedName name="BExETW9PYUAV5QY6A4VCYZRIOUX4" localSheetId="26" hidden="1">#REF!</definedName>
    <definedName name="BExETW9PYUAV5QY6A4VCYZRIOUX4" localSheetId="27" hidden="1">#REF!</definedName>
    <definedName name="BExETW9PYUAV5QY6A4VCYZRIOUX4" localSheetId="0" hidden="1">#REF!</definedName>
    <definedName name="BExETW9PYUAV5QY6A4VCYZRIOUX4" localSheetId="1" hidden="1">#REF!</definedName>
    <definedName name="BExETW9PYUAV5QY6A4VCYZRIOUX4" hidden="1">#REF!</definedName>
    <definedName name="BExEUGNELLVZ7K2PYWP2TG8T65XQ" localSheetId="32" hidden="1">#REF!</definedName>
    <definedName name="BExEUGNELLVZ7K2PYWP2TG8T65XQ" localSheetId="33" hidden="1">#REF!</definedName>
    <definedName name="BExEUGNELLVZ7K2PYWP2TG8T65XQ" localSheetId="23" hidden="1">#REF!</definedName>
    <definedName name="BExEUGNELLVZ7K2PYWP2TG8T65XQ" localSheetId="17" hidden="1">#REF!</definedName>
    <definedName name="BExEUGNELLVZ7K2PYWP2TG8T65XQ" localSheetId="18" hidden="1">#REF!</definedName>
    <definedName name="BExEUGNELLVZ7K2PYWP2TG8T65XQ" localSheetId="11" hidden="1">#REF!</definedName>
    <definedName name="BExEUGNELLVZ7K2PYWP2TG8T65XQ" localSheetId="25" hidden="1">#REF!</definedName>
    <definedName name="BExEUGNELLVZ7K2PYWP2TG8T65XQ" localSheetId="26" hidden="1">#REF!</definedName>
    <definedName name="BExEUGNELLVZ7K2PYWP2TG8T65XQ" localSheetId="27" hidden="1">#REF!</definedName>
    <definedName name="BExEUGNELLVZ7K2PYWP2TG8T65XQ" localSheetId="0" hidden="1">#REF!</definedName>
    <definedName name="BExEUGNELLVZ7K2PYWP2TG8T65XQ" localSheetId="1" hidden="1">#REF!</definedName>
    <definedName name="BExEUGNELLVZ7K2PYWP2TG8T65XQ" hidden="1">#REF!</definedName>
    <definedName name="BExEUHUG1NGJGB6F1UH5IKFZ9B9M" localSheetId="32" hidden="1">#REF!</definedName>
    <definedName name="BExEUHUG1NGJGB6F1UH5IKFZ9B9M" localSheetId="33" hidden="1">#REF!</definedName>
    <definedName name="BExEUHUG1NGJGB6F1UH5IKFZ9B9M" localSheetId="23" hidden="1">#REF!</definedName>
    <definedName name="BExEUHUG1NGJGB6F1UH5IKFZ9B9M" localSheetId="17" hidden="1">#REF!</definedName>
    <definedName name="BExEUHUG1NGJGB6F1UH5IKFZ9B9M" localSheetId="18" hidden="1">#REF!</definedName>
    <definedName name="BExEUHUG1NGJGB6F1UH5IKFZ9B9M" localSheetId="11" hidden="1">#REF!</definedName>
    <definedName name="BExEUHUG1NGJGB6F1UH5IKFZ9B9M" localSheetId="25" hidden="1">#REF!</definedName>
    <definedName name="BExEUHUG1NGJGB6F1UH5IKFZ9B9M" localSheetId="26" hidden="1">#REF!</definedName>
    <definedName name="BExEUHUG1NGJGB6F1UH5IKFZ9B9M" localSheetId="27" hidden="1">#REF!</definedName>
    <definedName name="BExEUHUG1NGJGB6F1UH5IKFZ9B9M" localSheetId="0" hidden="1">#REF!</definedName>
    <definedName name="BExEUHUG1NGJGB6F1UH5IKFZ9B9M" localSheetId="1" hidden="1">#REF!</definedName>
    <definedName name="BExEUHUG1NGJGB6F1UH5IKFZ9B9M" hidden="1">#REF!</definedName>
    <definedName name="BExEUNE4T242Y59C6MS28MXEUGCP" localSheetId="32" hidden="1">#REF!</definedName>
    <definedName name="BExEUNE4T242Y59C6MS28MXEUGCP" localSheetId="33" hidden="1">#REF!</definedName>
    <definedName name="BExEUNE4T242Y59C6MS28MXEUGCP" localSheetId="23" hidden="1">#REF!</definedName>
    <definedName name="BExEUNE4T242Y59C6MS28MXEUGCP" localSheetId="17" hidden="1">#REF!</definedName>
    <definedName name="BExEUNE4T242Y59C6MS28MXEUGCP" localSheetId="18" hidden="1">#REF!</definedName>
    <definedName name="BExEUNE4T242Y59C6MS28MXEUGCP" localSheetId="11" hidden="1">#REF!</definedName>
    <definedName name="BExEUNE4T242Y59C6MS28MXEUGCP" localSheetId="25" hidden="1">#REF!</definedName>
    <definedName name="BExEUNE4T242Y59C6MS28MXEUGCP" localSheetId="26" hidden="1">#REF!</definedName>
    <definedName name="BExEUNE4T242Y59C6MS28MXEUGCP" localSheetId="27" hidden="1">#REF!</definedName>
    <definedName name="BExEUNE4T242Y59C6MS28MXEUGCP" localSheetId="0" hidden="1">#REF!</definedName>
    <definedName name="BExEUNE4T242Y59C6MS28MXEUGCP" localSheetId="1" hidden="1">#REF!</definedName>
    <definedName name="BExEUNE4T242Y59C6MS28MXEUGCP" hidden="1">#REF!</definedName>
    <definedName name="BExEUNU7FYVTR4DD1D31SS7PNXX2" localSheetId="32" hidden="1">#REF!</definedName>
    <definedName name="BExEUNU7FYVTR4DD1D31SS7PNXX2" localSheetId="33" hidden="1">#REF!</definedName>
    <definedName name="BExEUNU7FYVTR4DD1D31SS7PNXX2" localSheetId="23" hidden="1">#REF!</definedName>
    <definedName name="BExEUNU7FYVTR4DD1D31SS7PNXX2" localSheetId="17" hidden="1">#REF!</definedName>
    <definedName name="BExEUNU7FYVTR4DD1D31SS7PNXX2" localSheetId="18" hidden="1">#REF!</definedName>
    <definedName name="BExEUNU7FYVTR4DD1D31SS7PNXX2" localSheetId="11" hidden="1">#REF!</definedName>
    <definedName name="BExEUNU7FYVTR4DD1D31SS7PNXX2" localSheetId="25" hidden="1">#REF!</definedName>
    <definedName name="BExEUNU7FYVTR4DD1D31SS7PNXX2" localSheetId="26" hidden="1">#REF!</definedName>
    <definedName name="BExEUNU7FYVTR4DD1D31SS7PNXX2" localSheetId="27" hidden="1">#REF!</definedName>
    <definedName name="BExEUNU7FYVTR4DD1D31SS7PNXX2" localSheetId="0" hidden="1">#REF!</definedName>
    <definedName name="BExEUNU7FYVTR4DD1D31SS7PNXX2" localSheetId="1" hidden="1">#REF!</definedName>
    <definedName name="BExEUNU7FYVTR4DD1D31SS7PNXX2" hidden="1">#REF!</definedName>
    <definedName name="BExEUOAHB0OT3BACAHNZ3B905C0P" localSheetId="32" hidden="1">#REF!</definedName>
    <definedName name="BExEUOAHB0OT3BACAHNZ3B905C0P" localSheetId="33" hidden="1">#REF!</definedName>
    <definedName name="BExEUOAHB0OT3BACAHNZ3B905C0P" localSheetId="23" hidden="1">#REF!</definedName>
    <definedName name="BExEUOAHB0OT3BACAHNZ3B905C0P" localSheetId="17" hidden="1">#REF!</definedName>
    <definedName name="BExEUOAHB0OT3BACAHNZ3B905C0P" localSheetId="18" hidden="1">#REF!</definedName>
    <definedName name="BExEUOAHB0OT3BACAHNZ3B905C0P" localSheetId="11" hidden="1">#REF!</definedName>
    <definedName name="BExEUOAHB0OT3BACAHNZ3B905C0P" localSheetId="25" hidden="1">#REF!</definedName>
    <definedName name="BExEUOAHB0OT3BACAHNZ3B905C0P" localSheetId="26" hidden="1">#REF!</definedName>
    <definedName name="BExEUOAHB0OT3BACAHNZ3B905C0P" localSheetId="27" hidden="1">#REF!</definedName>
    <definedName name="BExEUOAHB0OT3BACAHNZ3B905C0P" localSheetId="0" hidden="1">#REF!</definedName>
    <definedName name="BExEUOAHB0OT3BACAHNZ3B905C0P" localSheetId="1" hidden="1">#REF!</definedName>
    <definedName name="BExEUOAHB0OT3BACAHNZ3B905C0P" hidden="1">#REF!</definedName>
    <definedName name="BExEV2TP7NA3ZR6RJGH5ER370OUM" localSheetId="32" hidden="1">#REF!</definedName>
    <definedName name="BExEV2TP7NA3ZR6RJGH5ER370OUM" localSheetId="33" hidden="1">#REF!</definedName>
    <definedName name="BExEV2TP7NA3ZR6RJGH5ER370OUM" localSheetId="23" hidden="1">#REF!</definedName>
    <definedName name="BExEV2TP7NA3ZR6RJGH5ER370OUM" localSheetId="17" hidden="1">#REF!</definedName>
    <definedName name="BExEV2TP7NA3ZR6RJGH5ER370OUM" localSheetId="18" hidden="1">#REF!</definedName>
    <definedName name="BExEV2TP7NA3ZR6RJGH5ER370OUM" localSheetId="11" hidden="1">#REF!</definedName>
    <definedName name="BExEV2TP7NA3ZR6RJGH5ER370OUM" localSheetId="25" hidden="1">#REF!</definedName>
    <definedName name="BExEV2TP7NA3ZR6RJGH5ER370OUM" localSheetId="26" hidden="1">#REF!</definedName>
    <definedName name="BExEV2TP7NA3ZR6RJGH5ER370OUM" localSheetId="27" hidden="1">#REF!</definedName>
    <definedName name="BExEV2TP7NA3ZR6RJGH5ER370OUM" localSheetId="0" hidden="1">#REF!</definedName>
    <definedName name="BExEV2TP7NA3ZR6RJGH5ER370OUM" localSheetId="1" hidden="1">#REF!</definedName>
    <definedName name="BExEV2TP7NA3ZR6RJGH5ER370OUM" hidden="1">#REF!</definedName>
    <definedName name="BExEV3Q7M5YTX3CY3QCP1SUIEP2E" localSheetId="32" hidden="1">#REF!</definedName>
    <definedName name="BExEV3Q7M5YTX3CY3QCP1SUIEP2E" localSheetId="33" hidden="1">#REF!</definedName>
    <definedName name="BExEV3Q7M5YTX3CY3QCP1SUIEP2E" localSheetId="23" hidden="1">#REF!</definedName>
    <definedName name="BExEV3Q7M5YTX3CY3QCP1SUIEP2E" localSheetId="17" hidden="1">#REF!</definedName>
    <definedName name="BExEV3Q7M5YTX3CY3QCP1SUIEP2E" localSheetId="18" hidden="1">#REF!</definedName>
    <definedName name="BExEV3Q7M5YTX3CY3QCP1SUIEP2E" localSheetId="11" hidden="1">#REF!</definedName>
    <definedName name="BExEV3Q7M5YTX3CY3QCP1SUIEP2E" localSheetId="25" hidden="1">#REF!</definedName>
    <definedName name="BExEV3Q7M5YTX3CY3QCP1SUIEP2E" localSheetId="26" hidden="1">#REF!</definedName>
    <definedName name="BExEV3Q7M5YTX3CY3QCP1SUIEP2E" localSheetId="27" hidden="1">#REF!</definedName>
    <definedName name="BExEV3Q7M5YTX3CY3QCP1SUIEP2E" localSheetId="0" hidden="1">#REF!</definedName>
    <definedName name="BExEV3Q7M5YTX3CY3QCP1SUIEP2E" localSheetId="1" hidden="1">#REF!</definedName>
    <definedName name="BExEV3Q7M5YTX3CY3QCP1SUIEP2E" hidden="1">#REF!</definedName>
    <definedName name="BExEV69USLNYO2QRJRC0J92XUF00" localSheetId="32" hidden="1">#REF!</definedName>
    <definedName name="BExEV69USLNYO2QRJRC0J92XUF00" localSheetId="33" hidden="1">#REF!</definedName>
    <definedName name="BExEV69USLNYO2QRJRC0J92XUF00" localSheetId="23" hidden="1">#REF!</definedName>
    <definedName name="BExEV69USLNYO2QRJRC0J92XUF00" localSheetId="17" hidden="1">#REF!</definedName>
    <definedName name="BExEV69USLNYO2QRJRC0J92XUF00" localSheetId="18" hidden="1">#REF!</definedName>
    <definedName name="BExEV69USLNYO2QRJRC0J92XUF00" localSheetId="11" hidden="1">#REF!</definedName>
    <definedName name="BExEV69USLNYO2QRJRC0J92XUF00" localSheetId="25" hidden="1">#REF!</definedName>
    <definedName name="BExEV69USLNYO2QRJRC0J92XUF00" localSheetId="26" hidden="1">#REF!</definedName>
    <definedName name="BExEV69USLNYO2QRJRC0J92XUF00" localSheetId="27" hidden="1">#REF!</definedName>
    <definedName name="BExEV69USLNYO2QRJRC0J92XUF00" localSheetId="0" hidden="1">#REF!</definedName>
    <definedName name="BExEV69USLNYO2QRJRC0J92XUF00" localSheetId="1" hidden="1">#REF!</definedName>
    <definedName name="BExEV69USLNYO2QRJRC0J92XUF00" hidden="1">#REF!</definedName>
    <definedName name="BExEV6KNTQOCFD7GV726XQEVQ7R6" localSheetId="32" hidden="1">#REF!</definedName>
    <definedName name="BExEV6KNTQOCFD7GV726XQEVQ7R6" localSheetId="33" hidden="1">#REF!</definedName>
    <definedName name="BExEV6KNTQOCFD7GV726XQEVQ7R6" localSheetId="23" hidden="1">#REF!</definedName>
    <definedName name="BExEV6KNTQOCFD7GV726XQEVQ7R6" localSheetId="17" hidden="1">#REF!</definedName>
    <definedName name="BExEV6KNTQOCFD7GV726XQEVQ7R6" localSheetId="18" hidden="1">#REF!</definedName>
    <definedName name="BExEV6KNTQOCFD7GV726XQEVQ7R6" localSheetId="11" hidden="1">#REF!</definedName>
    <definedName name="BExEV6KNTQOCFD7GV726XQEVQ7R6" localSheetId="25" hidden="1">#REF!</definedName>
    <definedName name="BExEV6KNTQOCFD7GV726XQEVQ7R6" localSheetId="26" hidden="1">#REF!</definedName>
    <definedName name="BExEV6KNTQOCFD7GV726XQEVQ7R6" localSheetId="27" hidden="1">#REF!</definedName>
    <definedName name="BExEV6KNTQOCFD7GV726XQEVQ7R6" localSheetId="0" hidden="1">#REF!</definedName>
    <definedName name="BExEV6KNTQOCFD7GV726XQEVQ7R6" localSheetId="1" hidden="1">#REF!</definedName>
    <definedName name="BExEV6KNTQOCFD7GV726XQEVQ7R6" hidden="1">#REF!</definedName>
    <definedName name="BExEV6VGM4POO9QT9KH3QA3VYCWM" localSheetId="32" hidden="1">#REF!</definedName>
    <definedName name="BExEV6VGM4POO9QT9KH3QA3VYCWM" localSheetId="33" hidden="1">#REF!</definedName>
    <definedName name="BExEV6VGM4POO9QT9KH3QA3VYCWM" localSheetId="23" hidden="1">#REF!</definedName>
    <definedName name="BExEV6VGM4POO9QT9KH3QA3VYCWM" localSheetId="17" hidden="1">#REF!</definedName>
    <definedName name="BExEV6VGM4POO9QT9KH3QA3VYCWM" localSheetId="18" hidden="1">#REF!</definedName>
    <definedName name="BExEV6VGM4POO9QT9KH3QA3VYCWM" localSheetId="11" hidden="1">#REF!</definedName>
    <definedName name="BExEV6VGM4POO9QT9KH3QA3VYCWM" localSheetId="25" hidden="1">#REF!</definedName>
    <definedName name="BExEV6VGM4POO9QT9KH3QA3VYCWM" localSheetId="26" hidden="1">#REF!</definedName>
    <definedName name="BExEV6VGM4POO9QT9KH3QA3VYCWM" localSheetId="27" hidden="1">#REF!</definedName>
    <definedName name="BExEV6VGM4POO9QT9KH3QA3VYCWM" localSheetId="0" hidden="1">#REF!</definedName>
    <definedName name="BExEV6VGM4POO9QT9KH3QA3VYCWM" localSheetId="1" hidden="1">#REF!</definedName>
    <definedName name="BExEV6VGM4POO9QT9KH3QA3VYCWM" hidden="1">#REF!</definedName>
    <definedName name="BExEVCEYMOI0PGO7HAEOS9CVMU2O" localSheetId="32" hidden="1">#REF!</definedName>
    <definedName name="BExEVCEYMOI0PGO7HAEOS9CVMU2O" localSheetId="33" hidden="1">#REF!</definedName>
    <definedName name="BExEVCEYMOI0PGO7HAEOS9CVMU2O" localSheetId="23" hidden="1">#REF!</definedName>
    <definedName name="BExEVCEYMOI0PGO7HAEOS9CVMU2O" localSheetId="17" hidden="1">#REF!</definedName>
    <definedName name="BExEVCEYMOI0PGO7HAEOS9CVMU2O" localSheetId="18" hidden="1">#REF!</definedName>
    <definedName name="BExEVCEYMOI0PGO7HAEOS9CVMU2O" localSheetId="11" hidden="1">#REF!</definedName>
    <definedName name="BExEVCEYMOI0PGO7HAEOS9CVMU2O" localSheetId="25" hidden="1">#REF!</definedName>
    <definedName name="BExEVCEYMOI0PGO7HAEOS9CVMU2O" localSheetId="26" hidden="1">#REF!</definedName>
    <definedName name="BExEVCEYMOI0PGO7HAEOS9CVMU2O" localSheetId="27" hidden="1">#REF!</definedName>
    <definedName name="BExEVCEYMOI0PGO7HAEOS9CVMU2O" localSheetId="0" hidden="1">#REF!</definedName>
    <definedName name="BExEVCEYMOI0PGO7HAEOS9CVMU2O" localSheetId="1" hidden="1">#REF!</definedName>
    <definedName name="BExEVCEYMOI0PGO7HAEOS9CVMU2O" hidden="1">#REF!</definedName>
    <definedName name="BExEVET98G3FU6QBF9LHYWSAMV0O" localSheetId="32" hidden="1">#REF!</definedName>
    <definedName name="BExEVET98G3FU6QBF9LHYWSAMV0O" localSheetId="33" hidden="1">#REF!</definedName>
    <definedName name="BExEVET98G3FU6QBF9LHYWSAMV0O" localSheetId="23" hidden="1">#REF!</definedName>
    <definedName name="BExEVET98G3FU6QBF9LHYWSAMV0O" localSheetId="17" hidden="1">#REF!</definedName>
    <definedName name="BExEVET98G3FU6QBF9LHYWSAMV0O" localSheetId="18" hidden="1">#REF!</definedName>
    <definedName name="BExEVET98G3FU6QBF9LHYWSAMV0O" localSheetId="11" hidden="1">#REF!</definedName>
    <definedName name="BExEVET98G3FU6QBF9LHYWSAMV0O" localSheetId="25" hidden="1">#REF!</definedName>
    <definedName name="BExEVET98G3FU6QBF9LHYWSAMV0O" localSheetId="26" hidden="1">#REF!</definedName>
    <definedName name="BExEVET98G3FU6QBF9LHYWSAMV0O" localSheetId="27" hidden="1">#REF!</definedName>
    <definedName name="BExEVET98G3FU6QBF9LHYWSAMV0O" localSheetId="0" hidden="1">#REF!</definedName>
    <definedName name="BExEVET98G3FU6QBF9LHYWSAMV0O" localSheetId="1" hidden="1">#REF!</definedName>
    <definedName name="BExEVET98G3FU6QBF9LHYWSAMV0O" hidden="1">#REF!</definedName>
    <definedName name="BExEVNCUT0PDUYNJH7G6BSEWZOT2" localSheetId="32" hidden="1">#REF!</definedName>
    <definedName name="BExEVNCUT0PDUYNJH7G6BSEWZOT2" localSheetId="33" hidden="1">#REF!</definedName>
    <definedName name="BExEVNCUT0PDUYNJH7G6BSEWZOT2" localSheetId="23" hidden="1">#REF!</definedName>
    <definedName name="BExEVNCUT0PDUYNJH7G6BSEWZOT2" localSheetId="17" hidden="1">#REF!</definedName>
    <definedName name="BExEVNCUT0PDUYNJH7G6BSEWZOT2" localSheetId="18" hidden="1">#REF!</definedName>
    <definedName name="BExEVNCUT0PDUYNJH7G6BSEWZOT2" localSheetId="11" hidden="1">#REF!</definedName>
    <definedName name="BExEVNCUT0PDUYNJH7G6BSEWZOT2" localSheetId="25" hidden="1">#REF!</definedName>
    <definedName name="BExEVNCUT0PDUYNJH7G6BSEWZOT2" localSheetId="26" hidden="1">#REF!</definedName>
    <definedName name="BExEVNCUT0PDUYNJH7G6BSEWZOT2" localSheetId="27" hidden="1">#REF!</definedName>
    <definedName name="BExEVNCUT0PDUYNJH7G6BSEWZOT2" localSheetId="0" hidden="1">#REF!</definedName>
    <definedName name="BExEVNCUT0PDUYNJH7G6BSEWZOT2" localSheetId="1" hidden="1">#REF!</definedName>
    <definedName name="BExEVNCUT0PDUYNJH7G6BSEWZOT2" hidden="1">#REF!</definedName>
    <definedName name="BExEVPGF4V5J0WQRZKUM8F9TTKZJ" localSheetId="32" hidden="1">#REF!</definedName>
    <definedName name="BExEVPGF4V5J0WQRZKUM8F9TTKZJ" localSheetId="33" hidden="1">#REF!</definedName>
    <definedName name="BExEVPGF4V5J0WQRZKUM8F9TTKZJ" localSheetId="23" hidden="1">#REF!</definedName>
    <definedName name="BExEVPGF4V5J0WQRZKUM8F9TTKZJ" localSheetId="17" hidden="1">#REF!</definedName>
    <definedName name="BExEVPGF4V5J0WQRZKUM8F9TTKZJ" localSheetId="18" hidden="1">#REF!</definedName>
    <definedName name="BExEVPGF4V5J0WQRZKUM8F9TTKZJ" localSheetId="11" hidden="1">#REF!</definedName>
    <definedName name="BExEVPGF4V5J0WQRZKUM8F9TTKZJ" localSheetId="25" hidden="1">#REF!</definedName>
    <definedName name="BExEVPGF4V5J0WQRZKUM8F9TTKZJ" localSheetId="26" hidden="1">#REF!</definedName>
    <definedName name="BExEVPGF4V5J0WQRZKUM8F9TTKZJ" localSheetId="27" hidden="1">#REF!</definedName>
    <definedName name="BExEVPGF4V5J0WQRZKUM8F9TTKZJ" localSheetId="0" hidden="1">#REF!</definedName>
    <definedName name="BExEVPGF4V5J0WQRZKUM8F9TTKZJ" localSheetId="1" hidden="1">#REF!</definedName>
    <definedName name="BExEVPGF4V5J0WQRZKUM8F9TTKZJ" hidden="1">#REF!</definedName>
    <definedName name="BExEVVLIEVWYRF2UUC1H0H5QU1CP" localSheetId="32" hidden="1">#REF!</definedName>
    <definedName name="BExEVVLIEVWYRF2UUC1H0H5QU1CP" localSheetId="33" hidden="1">#REF!</definedName>
    <definedName name="BExEVVLIEVWYRF2UUC1H0H5QU1CP" localSheetId="23" hidden="1">#REF!</definedName>
    <definedName name="BExEVVLIEVWYRF2UUC1H0H5QU1CP" localSheetId="17" hidden="1">#REF!</definedName>
    <definedName name="BExEVVLIEVWYRF2UUC1H0H5QU1CP" localSheetId="18" hidden="1">#REF!</definedName>
    <definedName name="BExEVVLIEVWYRF2UUC1H0H5QU1CP" localSheetId="11" hidden="1">#REF!</definedName>
    <definedName name="BExEVVLIEVWYRF2UUC1H0H5QU1CP" localSheetId="25" hidden="1">#REF!</definedName>
    <definedName name="BExEVVLIEVWYRF2UUC1H0H5QU1CP" localSheetId="26" hidden="1">#REF!</definedName>
    <definedName name="BExEVVLIEVWYRF2UUC1H0H5QU1CP" localSheetId="27" hidden="1">#REF!</definedName>
    <definedName name="BExEVVLIEVWYRF2UUC1H0H5QU1CP" localSheetId="0" hidden="1">#REF!</definedName>
    <definedName name="BExEVVLIEVWYRF2UUC1H0H5QU1CP" localSheetId="1" hidden="1">#REF!</definedName>
    <definedName name="BExEVVLIEVWYRF2UUC1H0H5QU1CP" hidden="1">#REF!</definedName>
    <definedName name="BExEVWCKO8T84GW9Z3X47915XKSH" localSheetId="32" hidden="1">#REF!</definedName>
    <definedName name="BExEVWCKO8T84GW9Z3X47915XKSH" localSheetId="33" hidden="1">#REF!</definedName>
    <definedName name="BExEVWCKO8T84GW9Z3X47915XKSH" localSheetId="23" hidden="1">#REF!</definedName>
    <definedName name="BExEVWCKO8T84GW9Z3X47915XKSH" localSheetId="17" hidden="1">#REF!</definedName>
    <definedName name="BExEVWCKO8T84GW9Z3X47915XKSH" localSheetId="18" hidden="1">#REF!</definedName>
    <definedName name="BExEVWCKO8T84GW9Z3X47915XKSH" localSheetId="11" hidden="1">#REF!</definedName>
    <definedName name="BExEVWCKO8T84GW9Z3X47915XKSH" localSheetId="25" hidden="1">#REF!</definedName>
    <definedName name="BExEVWCKO8T84GW9Z3X47915XKSH" localSheetId="26" hidden="1">#REF!</definedName>
    <definedName name="BExEVWCKO8T84GW9Z3X47915XKSH" localSheetId="27" hidden="1">#REF!</definedName>
    <definedName name="BExEVWCKO8T84GW9Z3X47915XKSH" localSheetId="0" hidden="1">#REF!</definedName>
    <definedName name="BExEVWCKO8T84GW9Z3X47915XKSH" localSheetId="1" hidden="1">#REF!</definedName>
    <definedName name="BExEVWCKO8T84GW9Z3X47915XKSH" hidden="1">#REF!</definedName>
    <definedName name="BExEVZSJWMZ5L2ZE7AZC57CXKW6T" localSheetId="32" hidden="1">#REF!</definedName>
    <definedName name="BExEVZSJWMZ5L2ZE7AZC57CXKW6T" localSheetId="33" hidden="1">#REF!</definedName>
    <definedName name="BExEVZSJWMZ5L2ZE7AZC57CXKW6T" localSheetId="23" hidden="1">#REF!</definedName>
    <definedName name="BExEVZSJWMZ5L2ZE7AZC57CXKW6T" localSheetId="17" hidden="1">#REF!</definedName>
    <definedName name="BExEVZSJWMZ5L2ZE7AZC57CXKW6T" localSheetId="18" hidden="1">#REF!</definedName>
    <definedName name="BExEVZSJWMZ5L2ZE7AZC57CXKW6T" localSheetId="11" hidden="1">#REF!</definedName>
    <definedName name="BExEVZSJWMZ5L2ZE7AZC57CXKW6T" localSheetId="25" hidden="1">#REF!</definedName>
    <definedName name="BExEVZSJWMZ5L2ZE7AZC57CXKW6T" localSheetId="26" hidden="1">#REF!</definedName>
    <definedName name="BExEVZSJWMZ5L2ZE7AZC57CXKW6T" localSheetId="27" hidden="1">#REF!</definedName>
    <definedName name="BExEVZSJWMZ5L2ZE7AZC57CXKW6T" localSheetId="0" hidden="1">#REF!</definedName>
    <definedName name="BExEVZSJWMZ5L2ZE7AZC57CXKW6T" localSheetId="1" hidden="1">#REF!</definedName>
    <definedName name="BExEVZSJWMZ5L2ZE7AZC57CXKW6T" hidden="1">#REF!</definedName>
    <definedName name="BExEW0JL1GFFCXMDGW54CI7Y8FZN" localSheetId="32" hidden="1">#REF!</definedName>
    <definedName name="BExEW0JL1GFFCXMDGW54CI7Y8FZN" localSheetId="33" hidden="1">#REF!</definedName>
    <definedName name="BExEW0JL1GFFCXMDGW54CI7Y8FZN" localSheetId="23" hidden="1">#REF!</definedName>
    <definedName name="BExEW0JL1GFFCXMDGW54CI7Y8FZN" localSheetId="17" hidden="1">#REF!</definedName>
    <definedName name="BExEW0JL1GFFCXMDGW54CI7Y8FZN" localSheetId="18" hidden="1">#REF!</definedName>
    <definedName name="BExEW0JL1GFFCXMDGW54CI7Y8FZN" localSheetId="11" hidden="1">#REF!</definedName>
    <definedName name="BExEW0JL1GFFCXMDGW54CI7Y8FZN" localSheetId="25" hidden="1">#REF!</definedName>
    <definedName name="BExEW0JL1GFFCXMDGW54CI7Y8FZN" localSheetId="26" hidden="1">#REF!</definedName>
    <definedName name="BExEW0JL1GFFCXMDGW54CI7Y8FZN" localSheetId="27" hidden="1">#REF!</definedName>
    <definedName name="BExEW0JL1GFFCXMDGW54CI7Y8FZN" localSheetId="0" hidden="1">#REF!</definedName>
    <definedName name="BExEW0JL1GFFCXMDGW54CI7Y8FZN" localSheetId="1" hidden="1">#REF!</definedName>
    <definedName name="BExEW0JL1GFFCXMDGW54CI7Y8FZN" hidden="1">#REF!</definedName>
    <definedName name="BExEW68M9WL8214QH9C7VCK7BN08" localSheetId="32" hidden="1">#REF!</definedName>
    <definedName name="BExEW68M9WL8214QH9C7VCK7BN08" localSheetId="33" hidden="1">#REF!</definedName>
    <definedName name="BExEW68M9WL8214QH9C7VCK7BN08" localSheetId="23" hidden="1">#REF!</definedName>
    <definedName name="BExEW68M9WL8214QH9C7VCK7BN08" localSheetId="17" hidden="1">#REF!</definedName>
    <definedName name="BExEW68M9WL8214QH9C7VCK7BN08" localSheetId="18" hidden="1">#REF!</definedName>
    <definedName name="BExEW68M9WL8214QH9C7VCK7BN08" localSheetId="11" hidden="1">#REF!</definedName>
    <definedName name="BExEW68M9WL8214QH9C7VCK7BN08" localSheetId="25" hidden="1">#REF!</definedName>
    <definedName name="BExEW68M9WL8214QH9C7VCK7BN08" localSheetId="26" hidden="1">#REF!</definedName>
    <definedName name="BExEW68M9WL8214QH9C7VCK7BN08" localSheetId="27" hidden="1">#REF!</definedName>
    <definedName name="BExEW68M9WL8214QH9C7VCK7BN08" localSheetId="0" hidden="1">#REF!</definedName>
    <definedName name="BExEW68M9WL8214QH9C7VCK7BN08" localSheetId="1" hidden="1">#REF!</definedName>
    <definedName name="BExEW68M9WL8214QH9C7VCK7BN08" hidden="1">#REF!</definedName>
    <definedName name="BExEW8HFKH6F47KIHYBDRUEFZ2ZZ" localSheetId="32" hidden="1">#REF!</definedName>
    <definedName name="BExEW8HFKH6F47KIHYBDRUEFZ2ZZ" localSheetId="33" hidden="1">#REF!</definedName>
    <definedName name="BExEW8HFKH6F47KIHYBDRUEFZ2ZZ" localSheetId="23" hidden="1">#REF!</definedName>
    <definedName name="BExEW8HFKH6F47KIHYBDRUEFZ2ZZ" localSheetId="17" hidden="1">#REF!</definedName>
    <definedName name="BExEW8HFKH6F47KIHYBDRUEFZ2ZZ" localSheetId="18" hidden="1">#REF!</definedName>
    <definedName name="BExEW8HFKH6F47KIHYBDRUEFZ2ZZ" localSheetId="11" hidden="1">#REF!</definedName>
    <definedName name="BExEW8HFKH6F47KIHYBDRUEFZ2ZZ" localSheetId="25" hidden="1">#REF!</definedName>
    <definedName name="BExEW8HFKH6F47KIHYBDRUEFZ2ZZ" localSheetId="26" hidden="1">#REF!</definedName>
    <definedName name="BExEW8HFKH6F47KIHYBDRUEFZ2ZZ" localSheetId="27" hidden="1">#REF!</definedName>
    <definedName name="BExEW8HFKH6F47KIHYBDRUEFZ2ZZ" localSheetId="0" hidden="1">#REF!</definedName>
    <definedName name="BExEW8HFKH6F47KIHYBDRUEFZ2ZZ" localSheetId="1" hidden="1">#REF!</definedName>
    <definedName name="BExEW8HFKH6F47KIHYBDRUEFZ2ZZ" hidden="1">#REF!</definedName>
    <definedName name="BExEWB6JHMITZPXHB6JATOCLLKLJ" localSheetId="32" hidden="1">#REF!</definedName>
    <definedName name="BExEWB6JHMITZPXHB6JATOCLLKLJ" localSheetId="33" hidden="1">#REF!</definedName>
    <definedName name="BExEWB6JHMITZPXHB6JATOCLLKLJ" localSheetId="23" hidden="1">#REF!</definedName>
    <definedName name="BExEWB6JHMITZPXHB6JATOCLLKLJ" localSheetId="17" hidden="1">#REF!</definedName>
    <definedName name="BExEWB6JHMITZPXHB6JATOCLLKLJ" localSheetId="18" hidden="1">#REF!</definedName>
    <definedName name="BExEWB6JHMITZPXHB6JATOCLLKLJ" localSheetId="11" hidden="1">#REF!</definedName>
    <definedName name="BExEWB6JHMITZPXHB6JATOCLLKLJ" localSheetId="25" hidden="1">#REF!</definedName>
    <definedName name="BExEWB6JHMITZPXHB6JATOCLLKLJ" localSheetId="26" hidden="1">#REF!</definedName>
    <definedName name="BExEWB6JHMITZPXHB6JATOCLLKLJ" localSheetId="27" hidden="1">#REF!</definedName>
    <definedName name="BExEWB6JHMITZPXHB6JATOCLLKLJ" localSheetId="0" hidden="1">#REF!</definedName>
    <definedName name="BExEWB6JHMITZPXHB6JATOCLLKLJ" localSheetId="1" hidden="1">#REF!</definedName>
    <definedName name="BExEWB6JHMITZPXHB6JATOCLLKLJ" hidden="1">#REF!</definedName>
    <definedName name="BExEWNBGQS1U2LW3W84T4LSJ9K00" localSheetId="32" hidden="1">#REF!</definedName>
    <definedName name="BExEWNBGQS1U2LW3W84T4LSJ9K00" localSheetId="33" hidden="1">#REF!</definedName>
    <definedName name="BExEWNBGQS1U2LW3W84T4LSJ9K00" localSheetId="23" hidden="1">#REF!</definedName>
    <definedName name="BExEWNBGQS1U2LW3W84T4LSJ9K00" localSheetId="17" hidden="1">#REF!</definedName>
    <definedName name="BExEWNBGQS1U2LW3W84T4LSJ9K00" localSheetId="18" hidden="1">#REF!</definedName>
    <definedName name="BExEWNBGQS1U2LW3W84T4LSJ9K00" localSheetId="11" hidden="1">#REF!</definedName>
    <definedName name="BExEWNBGQS1U2LW3W84T4LSJ9K00" localSheetId="25" hidden="1">#REF!</definedName>
    <definedName name="BExEWNBGQS1U2LW3W84T4LSJ9K00" localSheetId="26" hidden="1">#REF!</definedName>
    <definedName name="BExEWNBGQS1U2LW3W84T4LSJ9K00" localSheetId="27" hidden="1">#REF!</definedName>
    <definedName name="BExEWNBGQS1U2LW3W84T4LSJ9K00" localSheetId="0" hidden="1">#REF!</definedName>
    <definedName name="BExEWNBGQS1U2LW3W84T4LSJ9K00" localSheetId="1" hidden="1">#REF!</definedName>
    <definedName name="BExEWNBGQS1U2LW3W84T4LSJ9K00" hidden="1">#REF!</definedName>
    <definedName name="BExEWO7STL7HNZSTY8VQBPTX1WK6" localSheetId="32" hidden="1">#REF!</definedName>
    <definedName name="BExEWO7STL7HNZSTY8VQBPTX1WK6" localSheetId="33" hidden="1">#REF!</definedName>
    <definedName name="BExEWO7STL7HNZSTY8VQBPTX1WK6" localSheetId="23" hidden="1">#REF!</definedName>
    <definedName name="BExEWO7STL7HNZSTY8VQBPTX1WK6" localSheetId="17" hidden="1">#REF!</definedName>
    <definedName name="BExEWO7STL7HNZSTY8VQBPTX1WK6" localSheetId="18" hidden="1">#REF!</definedName>
    <definedName name="BExEWO7STL7HNZSTY8VQBPTX1WK6" localSheetId="11" hidden="1">#REF!</definedName>
    <definedName name="BExEWO7STL7HNZSTY8VQBPTX1WK6" localSheetId="25" hidden="1">#REF!</definedName>
    <definedName name="BExEWO7STL7HNZSTY8VQBPTX1WK6" localSheetId="26" hidden="1">#REF!</definedName>
    <definedName name="BExEWO7STL7HNZSTY8VQBPTX1WK6" localSheetId="27" hidden="1">#REF!</definedName>
    <definedName name="BExEWO7STL7HNZSTY8VQBPTX1WK6" localSheetId="0" hidden="1">#REF!</definedName>
    <definedName name="BExEWO7STL7HNZSTY8VQBPTX1WK6" localSheetId="1" hidden="1">#REF!</definedName>
    <definedName name="BExEWO7STL7HNZSTY8VQBPTX1WK6" hidden="1">#REF!</definedName>
    <definedName name="BExEWQ0M1N3KMKTDJ73H10QSG4W1" localSheetId="32" hidden="1">#REF!</definedName>
    <definedName name="BExEWQ0M1N3KMKTDJ73H10QSG4W1" localSheetId="33" hidden="1">#REF!</definedName>
    <definedName name="BExEWQ0M1N3KMKTDJ73H10QSG4W1" localSheetId="23" hidden="1">#REF!</definedName>
    <definedName name="BExEWQ0M1N3KMKTDJ73H10QSG4W1" localSheetId="17" hidden="1">#REF!</definedName>
    <definedName name="BExEWQ0M1N3KMKTDJ73H10QSG4W1" localSheetId="18" hidden="1">#REF!</definedName>
    <definedName name="BExEWQ0M1N3KMKTDJ73H10QSG4W1" localSheetId="11" hidden="1">#REF!</definedName>
    <definedName name="BExEWQ0M1N3KMKTDJ73H10QSG4W1" localSheetId="25" hidden="1">#REF!</definedName>
    <definedName name="BExEWQ0M1N3KMKTDJ73H10QSG4W1" localSheetId="26" hidden="1">#REF!</definedName>
    <definedName name="BExEWQ0M1N3KMKTDJ73H10QSG4W1" localSheetId="27" hidden="1">#REF!</definedName>
    <definedName name="BExEWQ0M1N3KMKTDJ73H10QSG4W1" localSheetId="0" hidden="1">#REF!</definedName>
    <definedName name="BExEWQ0M1N3KMKTDJ73H10QSG4W1" localSheetId="1" hidden="1">#REF!</definedName>
    <definedName name="BExEWQ0M1N3KMKTDJ73H10QSG4W1" hidden="1">#REF!</definedName>
    <definedName name="BExEX43OR6NH8GF32YY2ZB6Y8WGP" localSheetId="32" hidden="1">#REF!</definedName>
    <definedName name="BExEX43OR6NH8GF32YY2ZB6Y8WGP" localSheetId="33" hidden="1">#REF!</definedName>
    <definedName name="BExEX43OR6NH8GF32YY2ZB6Y8WGP" localSheetId="23" hidden="1">#REF!</definedName>
    <definedName name="BExEX43OR6NH8GF32YY2ZB6Y8WGP" localSheetId="17" hidden="1">#REF!</definedName>
    <definedName name="BExEX43OR6NH8GF32YY2ZB6Y8WGP" localSheetId="18" hidden="1">#REF!</definedName>
    <definedName name="BExEX43OR6NH8GF32YY2ZB6Y8WGP" localSheetId="11" hidden="1">#REF!</definedName>
    <definedName name="BExEX43OR6NH8GF32YY2ZB6Y8WGP" localSheetId="25" hidden="1">#REF!</definedName>
    <definedName name="BExEX43OR6NH8GF32YY2ZB6Y8WGP" localSheetId="26" hidden="1">#REF!</definedName>
    <definedName name="BExEX43OR6NH8GF32YY2ZB6Y8WGP" localSheetId="27" hidden="1">#REF!</definedName>
    <definedName name="BExEX43OR6NH8GF32YY2ZB6Y8WGP" localSheetId="0" hidden="1">#REF!</definedName>
    <definedName name="BExEX43OR6NH8GF32YY2ZB6Y8WGP" localSheetId="1" hidden="1">#REF!</definedName>
    <definedName name="BExEX43OR6NH8GF32YY2ZB6Y8WGP" hidden="1">#REF!</definedName>
    <definedName name="BExEX85F3OSW8NSCYGYPS9372Z1Q" localSheetId="32" hidden="1">#REF!</definedName>
    <definedName name="BExEX85F3OSW8NSCYGYPS9372Z1Q" localSheetId="33" hidden="1">#REF!</definedName>
    <definedName name="BExEX85F3OSW8NSCYGYPS9372Z1Q" localSheetId="23" hidden="1">#REF!</definedName>
    <definedName name="BExEX85F3OSW8NSCYGYPS9372Z1Q" localSheetId="17" hidden="1">#REF!</definedName>
    <definedName name="BExEX85F3OSW8NSCYGYPS9372Z1Q" localSheetId="18" hidden="1">#REF!</definedName>
    <definedName name="BExEX85F3OSW8NSCYGYPS9372Z1Q" localSheetId="11" hidden="1">#REF!</definedName>
    <definedName name="BExEX85F3OSW8NSCYGYPS9372Z1Q" localSheetId="25" hidden="1">#REF!</definedName>
    <definedName name="BExEX85F3OSW8NSCYGYPS9372Z1Q" localSheetId="26" hidden="1">#REF!</definedName>
    <definedName name="BExEX85F3OSW8NSCYGYPS9372Z1Q" localSheetId="27" hidden="1">#REF!</definedName>
    <definedName name="BExEX85F3OSW8NSCYGYPS9372Z1Q" localSheetId="0" hidden="1">#REF!</definedName>
    <definedName name="BExEX85F3OSW8NSCYGYPS9372Z1Q" localSheetId="1" hidden="1">#REF!</definedName>
    <definedName name="BExEX85F3OSW8NSCYGYPS9372Z1Q" hidden="1">#REF!</definedName>
    <definedName name="BExEX9HWY2G6928ZVVVQF77QCM2C" localSheetId="32" hidden="1">#REF!</definedName>
    <definedName name="BExEX9HWY2G6928ZVVVQF77QCM2C" localSheetId="33" hidden="1">#REF!</definedName>
    <definedName name="BExEX9HWY2G6928ZVVVQF77QCM2C" localSheetId="23" hidden="1">#REF!</definedName>
    <definedName name="BExEX9HWY2G6928ZVVVQF77QCM2C" localSheetId="17" hidden="1">#REF!</definedName>
    <definedName name="BExEX9HWY2G6928ZVVVQF77QCM2C" localSheetId="18" hidden="1">#REF!</definedName>
    <definedName name="BExEX9HWY2G6928ZVVVQF77QCM2C" localSheetId="11" hidden="1">#REF!</definedName>
    <definedName name="BExEX9HWY2G6928ZVVVQF77QCM2C" localSheetId="25" hidden="1">#REF!</definedName>
    <definedName name="BExEX9HWY2G6928ZVVVQF77QCM2C" localSheetId="26" hidden="1">#REF!</definedName>
    <definedName name="BExEX9HWY2G6928ZVVVQF77QCM2C" localSheetId="27" hidden="1">#REF!</definedName>
    <definedName name="BExEX9HWY2G6928ZVVVQF77QCM2C" localSheetId="0" hidden="1">#REF!</definedName>
    <definedName name="BExEX9HWY2G6928ZVVVQF77QCM2C" localSheetId="1" hidden="1">#REF!</definedName>
    <definedName name="BExEX9HWY2G6928ZVVVQF77QCM2C" hidden="1">#REF!</definedName>
    <definedName name="BExEXBQWAYKMVBRJRHB8PFCSYFVN" localSheetId="32" hidden="1">#REF!</definedName>
    <definedName name="BExEXBQWAYKMVBRJRHB8PFCSYFVN" localSheetId="33" hidden="1">#REF!</definedName>
    <definedName name="BExEXBQWAYKMVBRJRHB8PFCSYFVN" localSheetId="23" hidden="1">#REF!</definedName>
    <definedName name="BExEXBQWAYKMVBRJRHB8PFCSYFVN" localSheetId="17" hidden="1">#REF!</definedName>
    <definedName name="BExEXBQWAYKMVBRJRHB8PFCSYFVN" localSheetId="18" hidden="1">#REF!</definedName>
    <definedName name="BExEXBQWAYKMVBRJRHB8PFCSYFVN" localSheetId="11" hidden="1">#REF!</definedName>
    <definedName name="BExEXBQWAYKMVBRJRHB8PFCSYFVN" localSheetId="25" hidden="1">#REF!</definedName>
    <definedName name="BExEXBQWAYKMVBRJRHB8PFCSYFVN" localSheetId="26" hidden="1">#REF!</definedName>
    <definedName name="BExEXBQWAYKMVBRJRHB8PFCSYFVN" localSheetId="27" hidden="1">#REF!</definedName>
    <definedName name="BExEXBQWAYKMVBRJRHB8PFCSYFVN" localSheetId="0" hidden="1">#REF!</definedName>
    <definedName name="BExEXBQWAYKMVBRJRHB8PFCSYFVN" localSheetId="1" hidden="1">#REF!</definedName>
    <definedName name="BExEXBQWAYKMVBRJRHB8PFCSYFVN" hidden="1">#REF!</definedName>
    <definedName name="BExEXGE2TE9MQWLQVHL7XGQWL102" localSheetId="32" hidden="1">#REF!</definedName>
    <definedName name="BExEXGE2TE9MQWLQVHL7XGQWL102" localSheetId="33" hidden="1">#REF!</definedName>
    <definedName name="BExEXGE2TE9MQWLQVHL7XGQWL102" localSheetId="23" hidden="1">#REF!</definedName>
    <definedName name="BExEXGE2TE9MQWLQVHL7XGQWL102" localSheetId="17" hidden="1">#REF!</definedName>
    <definedName name="BExEXGE2TE9MQWLQVHL7XGQWL102" localSheetId="18" hidden="1">#REF!</definedName>
    <definedName name="BExEXGE2TE9MQWLQVHL7XGQWL102" localSheetId="11" hidden="1">#REF!</definedName>
    <definedName name="BExEXGE2TE9MQWLQVHL7XGQWL102" localSheetId="25" hidden="1">#REF!</definedName>
    <definedName name="BExEXGE2TE9MQWLQVHL7XGQWL102" localSheetId="26" hidden="1">#REF!</definedName>
    <definedName name="BExEXGE2TE9MQWLQVHL7XGQWL102" localSheetId="27" hidden="1">#REF!</definedName>
    <definedName name="BExEXGE2TE9MQWLQVHL7XGQWL102" localSheetId="0" hidden="1">#REF!</definedName>
    <definedName name="BExEXGE2TE9MQWLQVHL7XGQWL102" localSheetId="1" hidden="1">#REF!</definedName>
    <definedName name="BExEXGE2TE9MQWLQVHL7XGQWL102" hidden="1">#REF!</definedName>
    <definedName name="BExEXRBZ0DI9E2UFLLKYWGN66B61" localSheetId="32" hidden="1">#REF!</definedName>
    <definedName name="BExEXRBZ0DI9E2UFLLKYWGN66B61" localSheetId="33" hidden="1">#REF!</definedName>
    <definedName name="BExEXRBZ0DI9E2UFLLKYWGN66B61" localSheetId="23" hidden="1">#REF!</definedName>
    <definedName name="BExEXRBZ0DI9E2UFLLKYWGN66B61" localSheetId="17" hidden="1">#REF!</definedName>
    <definedName name="BExEXRBZ0DI9E2UFLLKYWGN66B61" localSheetId="18" hidden="1">#REF!</definedName>
    <definedName name="BExEXRBZ0DI9E2UFLLKYWGN66B61" localSheetId="11" hidden="1">#REF!</definedName>
    <definedName name="BExEXRBZ0DI9E2UFLLKYWGN66B61" localSheetId="25" hidden="1">#REF!</definedName>
    <definedName name="BExEXRBZ0DI9E2UFLLKYWGN66B61" localSheetId="26" hidden="1">#REF!</definedName>
    <definedName name="BExEXRBZ0DI9E2UFLLKYWGN66B61" localSheetId="27" hidden="1">#REF!</definedName>
    <definedName name="BExEXRBZ0DI9E2UFLLKYWGN66B61" localSheetId="0" hidden="1">#REF!</definedName>
    <definedName name="BExEXRBZ0DI9E2UFLLKYWGN66B61" localSheetId="1" hidden="1">#REF!</definedName>
    <definedName name="BExEXRBZ0DI9E2UFLLKYWGN66B61" hidden="1">#REF!</definedName>
    <definedName name="BExEXW4FSOZ9C2SZSQIAA3W82I5K" localSheetId="32" hidden="1">#REF!</definedName>
    <definedName name="BExEXW4FSOZ9C2SZSQIAA3W82I5K" localSheetId="33" hidden="1">#REF!</definedName>
    <definedName name="BExEXW4FSOZ9C2SZSQIAA3W82I5K" localSheetId="23" hidden="1">#REF!</definedName>
    <definedName name="BExEXW4FSOZ9C2SZSQIAA3W82I5K" localSheetId="17" hidden="1">#REF!</definedName>
    <definedName name="BExEXW4FSOZ9C2SZSQIAA3W82I5K" localSheetId="18" hidden="1">#REF!</definedName>
    <definedName name="BExEXW4FSOZ9C2SZSQIAA3W82I5K" localSheetId="11" hidden="1">#REF!</definedName>
    <definedName name="BExEXW4FSOZ9C2SZSQIAA3W82I5K" localSheetId="25" hidden="1">#REF!</definedName>
    <definedName name="BExEXW4FSOZ9C2SZSQIAA3W82I5K" localSheetId="26" hidden="1">#REF!</definedName>
    <definedName name="BExEXW4FSOZ9C2SZSQIAA3W82I5K" localSheetId="27" hidden="1">#REF!</definedName>
    <definedName name="BExEXW4FSOZ9C2SZSQIAA3W82I5K" localSheetId="0" hidden="1">#REF!</definedName>
    <definedName name="BExEXW4FSOZ9C2SZSQIAA3W82I5K" localSheetId="1" hidden="1">#REF!</definedName>
    <definedName name="BExEXW4FSOZ9C2SZSQIAA3W82I5K" hidden="1">#REF!</definedName>
    <definedName name="BExEXZ4H2ZUNEW5I6I74GK08QAQC" localSheetId="32" hidden="1">#REF!</definedName>
    <definedName name="BExEXZ4H2ZUNEW5I6I74GK08QAQC" localSheetId="33" hidden="1">#REF!</definedName>
    <definedName name="BExEXZ4H2ZUNEW5I6I74GK08QAQC" localSheetId="23" hidden="1">#REF!</definedName>
    <definedName name="BExEXZ4H2ZUNEW5I6I74GK08QAQC" localSheetId="17" hidden="1">#REF!</definedName>
    <definedName name="BExEXZ4H2ZUNEW5I6I74GK08QAQC" localSheetId="18" hidden="1">#REF!</definedName>
    <definedName name="BExEXZ4H2ZUNEW5I6I74GK08QAQC" localSheetId="11" hidden="1">#REF!</definedName>
    <definedName name="BExEXZ4H2ZUNEW5I6I74GK08QAQC" localSheetId="25" hidden="1">#REF!</definedName>
    <definedName name="BExEXZ4H2ZUNEW5I6I74GK08QAQC" localSheetId="26" hidden="1">#REF!</definedName>
    <definedName name="BExEXZ4H2ZUNEW5I6I74GK08QAQC" localSheetId="27" hidden="1">#REF!</definedName>
    <definedName name="BExEXZ4H2ZUNEW5I6I74GK08QAQC" localSheetId="0" hidden="1">#REF!</definedName>
    <definedName name="BExEXZ4H2ZUNEW5I6I74GK08QAQC" localSheetId="1" hidden="1">#REF!</definedName>
    <definedName name="BExEXZ4H2ZUNEW5I6I74GK08QAQC" hidden="1">#REF!</definedName>
    <definedName name="BExEY42GK80HA9M84NTZ3NV9K2VI" localSheetId="32" hidden="1">#REF!</definedName>
    <definedName name="BExEY42GK80HA9M84NTZ3NV9K2VI" localSheetId="33" hidden="1">#REF!</definedName>
    <definedName name="BExEY42GK80HA9M84NTZ3NV9K2VI" localSheetId="23" hidden="1">#REF!</definedName>
    <definedName name="BExEY42GK80HA9M84NTZ3NV9K2VI" localSheetId="17" hidden="1">#REF!</definedName>
    <definedName name="BExEY42GK80HA9M84NTZ3NV9K2VI" localSheetId="18" hidden="1">#REF!</definedName>
    <definedName name="BExEY42GK80HA9M84NTZ3NV9K2VI" localSheetId="11" hidden="1">#REF!</definedName>
    <definedName name="BExEY42GK80HA9M84NTZ3NV9K2VI" localSheetId="25" hidden="1">#REF!</definedName>
    <definedName name="BExEY42GK80HA9M84NTZ3NV9K2VI" localSheetId="26" hidden="1">#REF!</definedName>
    <definedName name="BExEY42GK80HA9M84NTZ3NV9K2VI" localSheetId="27" hidden="1">#REF!</definedName>
    <definedName name="BExEY42GK80HA9M84NTZ3NV9K2VI" localSheetId="0" hidden="1">#REF!</definedName>
    <definedName name="BExEY42GK80HA9M84NTZ3NV9K2VI" localSheetId="1" hidden="1">#REF!</definedName>
    <definedName name="BExEY42GK80HA9M84NTZ3NV9K2VI" hidden="1">#REF!</definedName>
    <definedName name="BExEYLG9FL9V1JPPNZ3FUDNSEJ4V" localSheetId="32" hidden="1">#REF!</definedName>
    <definedName name="BExEYLG9FL9V1JPPNZ3FUDNSEJ4V" localSheetId="33" hidden="1">#REF!</definedName>
    <definedName name="BExEYLG9FL9V1JPPNZ3FUDNSEJ4V" localSheetId="23" hidden="1">#REF!</definedName>
    <definedName name="BExEYLG9FL9V1JPPNZ3FUDNSEJ4V" localSheetId="17" hidden="1">#REF!</definedName>
    <definedName name="BExEYLG9FL9V1JPPNZ3FUDNSEJ4V" localSheetId="18" hidden="1">#REF!</definedName>
    <definedName name="BExEYLG9FL9V1JPPNZ3FUDNSEJ4V" localSheetId="11" hidden="1">#REF!</definedName>
    <definedName name="BExEYLG9FL9V1JPPNZ3FUDNSEJ4V" localSheetId="25" hidden="1">#REF!</definedName>
    <definedName name="BExEYLG9FL9V1JPPNZ3FUDNSEJ4V" localSheetId="26" hidden="1">#REF!</definedName>
    <definedName name="BExEYLG9FL9V1JPPNZ3FUDNSEJ4V" localSheetId="27" hidden="1">#REF!</definedName>
    <definedName name="BExEYLG9FL9V1JPPNZ3FUDNSEJ4V" localSheetId="0" hidden="1">#REF!</definedName>
    <definedName name="BExEYLG9FL9V1JPPNZ3FUDNSEJ4V" localSheetId="1" hidden="1">#REF!</definedName>
    <definedName name="BExEYLG9FL9V1JPPNZ3FUDNSEJ4V" hidden="1">#REF!</definedName>
    <definedName name="BExEYOW8C1B3OUUCIGEC7L8OOW1Z" localSheetId="32" hidden="1">#REF!</definedName>
    <definedName name="BExEYOW8C1B3OUUCIGEC7L8OOW1Z" localSheetId="33" hidden="1">#REF!</definedName>
    <definedName name="BExEYOW8C1B3OUUCIGEC7L8OOW1Z" localSheetId="23" hidden="1">#REF!</definedName>
    <definedName name="BExEYOW8C1B3OUUCIGEC7L8OOW1Z" localSheetId="17" hidden="1">#REF!</definedName>
    <definedName name="BExEYOW8C1B3OUUCIGEC7L8OOW1Z" localSheetId="18" hidden="1">#REF!</definedName>
    <definedName name="BExEYOW8C1B3OUUCIGEC7L8OOW1Z" localSheetId="11" hidden="1">#REF!</definedName>
    <definedName name="BExEYOW8C1B3OUUCIGEC7L8OOW1Z" localSheetId="25" hidden="1">#REF!</definedName>
    <definedName name="BExEYOW8C1B3OUUCIGEC7L8OOW1Z" localSheetId="26" hidden="1">#REF!</definedName>
    <definedName name="BExEYOW8C1B3OUUCIGEC7L8OOW1Z" localSheetId="27" hidden="1">#REF!</definedName>
    <definedName name="BExEYOW8C1B3OUUCIGEC7L8OOW1Z" localSheetId="0" hidden="1">#REF!</definedName>
    <definedName name="BExEYOW8C1B3OUUCIGEC7L8OOW1Z" localSheetId="1" hidden="1">#REF!</definedName>
    <definedName name="BExEYOW8C1B3OUUCIGEC7L8OOW1Z" hidden="1">#REF!</definedName>
    <definedName name="BExEYPCI2LT224YS4M3T50V85FAG" localSheetId="32" hidden="1">#REF!</definedName>
    <definedName name="BExEYPCI2LT224YS4M3T50V85FAG" localSheetId="33" hidden="1">#REF!</definedName>
    <definedName name="BExEYPCI2LT224YS4M3T50V85FAG" localSheetId="23" hidden="1">#REF!</definedName>
    <definedName name="BExEYPCI2LT224YS4M3T50V85FAG" localSheetId="17" hidden="1">#REF!</definedName>
    <definedName name="BExEYPCI2LT224YS4M3T50V85FAG" localSheetId="18" hidden="1">#REF!</definedName>
    <definedName name="BExEYPCI2LT224YS4M3T50V85FAG" localSheetId="11" hidden="1">#REF!</definedName>
    <definedName name="BExEYPCI2LT224YS4M3T50V85FAG" localSheetId="25" hidden="1">#REF!</definedName>
    <definedName name="BExEYPCI2LT224YS4M3T50V85FAG" localSheetId="26" hidden="1">#REF!</definedName>
    <definedName name="BExEYPCI2LT224YS4M3T50V85FAG" localSheetId="27" hidden="1">#REF!</definedName>
    <definedName name="BExEYPCI2LT224YS4M3T50V85FAG" localSheetId="0" hidden="1">#REF!</definedName>
    <definedName name="BExEYPCI2LT224YS4M3T50V85FAG" localSheetId="1" hidden="1">#REF!</definedName>
    <definedName name="BExEYPCI2LT224YS4M3T50V85FAG" hidden="1">#REF!</definedName>
    <definedName name="BExEYUQJXZT6N5HJH8ACJF6SRWEE" localSheetId="32" hidden="1">#REF!</definedName>
    <definedName name="BExEYUQJXZT6N5HJH8ACJF6SRWEE" localSheetId="33" hidden="1">#REF!</definedName>
    <definedName name="BExEYUQJXZT6N5HJH8ACJF6SRWEE" localSheetId="23" hidden="1">#REF!</definedName>
    <definedName name="BExEYUQJXZT6N5HJH8ACJF6SRWEE" localSheetId="17" hidden="1">#REF!</definedName>
    <definedName name="BExEYUQJXZT6N5HJH8ACJF6SRWEE" localSheetId="18" hidden="1">#REF!</definedName>
    <definedName name="BExEYUQJXZT6N5HJH8ACJF6SRWEE" localSheetId="11" hidden="1">#REF!</definedName>
    <definedName name="BExEYUQJXZT6N5HJH8ACJF6SRWEE" localSheetId="25" hidden="1">#REF!</definedName>
    <definedName name="BExEYUQJXZT6N5HJH8ACJF6SRWEE" localSheetId="26" hidden="1">#REF!</definedName>
    <definedName name="BExEYUQJXZT6N5HJH8ACJF6SRWEE" localSheetId="27" hidden="1">#REF!</definedName>
    <definedName name="BExEYUQJXZT6N5HJH8ACJF6SRWEE" localSheetId="0" hidden="1">#REF!</definedName>
    <definedName name="BExEYUQJXZT6N5HJH8ACJF6SRWEE" localSheetId="1" hidden="1">#REF!</definedName>
    <definedName name="BExEYUQJXZT6N5HJH8ACJF6SRWEE" hidden="1">#REF!</definedName>
    <definedName name="BExEYYC7KLO4XJQW9GMGVVJQXF4C" localSheetId="32" hidden="1">#REF!</definedName>
    <definedName name="BExEYYC7KLO4XJQW9GMGVVJQXF4C" localSheetId="33" hidden="1">#REF!</definedName>
    <definedName name="BExEYYC7KLO4XJQW9GMGVVJQXF4C" localSheetId="23" hidden="1">#REF!</definedName>
    <definedName name="BExEYYC7KLO4XJQW9GMGVVJQXF4C" localSheetId="17" hidden="1">#REF!</definedName>
    <definedName name="BExEYYC7KLO4XJQW9GMGVVJQXF4C" localSheetId="18" hidden="1">#REF!</definedName>
    <definedName name="BExEYYC7KLO4XJQW9GMGVVJQXF4C" localSheetId="11" hidden="1">#REF!</definedName>
    <definedName name="BExEYYC7KLO4XJQW9GMGVVJQXF4C" localSheetId="25" hidden="1">#REF!</definedName>
    <definedName name="BExEYYC7KLO4XJQW9GMGVVJQXF4C" localSheetId="26" hidden="1">#REF!</definedName>
    <definedName name="BExEYYC7KLO4XJQW9GMGVVJQXF4C" localSheetId="27" hidden="1">#REF!</definedName>
    <definedName name="BExEYYC7KLO4XJQW9GMGVVJQXF4C" localSheetId="0" hidden="1">#REF!</definedName>
    <definedName name="BExEYYC7KLO4XJQW9GMGVVJQXF4C" localSheetId="1" hidden="1">#REF!</definedName>
    <definedName name="BExEYYC7KLO4XJQW9GMGVVJQXF4C" hidden="1">#REF!</definedName>
    <definedName name="BExEZ1S6VZCG01ZPLBSS9Z1SBOJ2" localSheetId="32" hidden="1">#REF!</definedName>
    <definedName name="BExEZ1S6VZCG01ZPLBSS9Z1SBOJ2" localSheetId="33" hidden="1">#REF!</definedName>
    <definedName name="BExEZ1S6VZCG01ZPLBSS9Z1SBOJ2" localSheetId="23" hidden="1">#REF!</definedName>
    <definedName name="BExEZ1S6VZCG01ZPLBSS9Z1SBOJ2" localSheetId="17" hidden="1">#REF!</definedName>
    <definedName name="BExEZ1S6VZCG01ZPLBSS9Z1SBOJ2" localSheetId="18" hidden="1">#REF!</definedName>
    <definedName name="BExEZ1S6VZCG01ZPLBSS9Z1SBOJ2" localSheetId="11" hidden="1">#REF!</definedName>
    <definedName name="BExEZ1S6VZCG01ZPLBSS9Z1SBOJ2" localSheetId="25" hidden="1">#REF!</definedName>
    <definedName name="BExEZ1S6VZCG01ZPLBSS9Z1SBOJ2" localSheetId="26" hidden="1">#REF!</definedName>
    <definedName name="BExEZ1S6VZCG01ZPLBSS9Z1SBOJ2" localSheetId="27" hidden="1">#REF!</definedName>
    <definedName name="BExEZ1S6VZCG01ZPLBSS9Z1SBOJ2" localSheetId="0" hidden="1">#REF!</definedName>
    <definedName name="BExEZ1S6VZCG01ZPLBSS9Z1SBOJ2" localSheetId="1" hidden="1">#REF!</definedName>
    <definedName name="BExEZ1S6VZCG01ZPLBSS9Z1SBOJ2" hidden="1">#REF!</definedName>
    <definedName name="BExEZ6KV8TDKOO0Y66LSH9DCFW5M" localSheetId="32" hidden="1">#REF!</definedName>
    <definedName name="BExEZ6KV8TDKOO0Y66LSH9DCFW5M" localSheetId="33" hidden="1">#REF!</definedName>
    <definedName name="BExEZ6KV8TDKOO0Y66LSH9DCFW5M" localSheetId="23" hidden="1">#REF!</definedName>
    <definedName name="BExEZ6KV8TDKOO0Y66LSH9DCFW5M" localSheetId="17" hidden="1">#REF!</definedName>
    <definedName name="BExEZ6KV8TDKOO0Y66LSH9DCFW5M" localSheetId="18" hidden="1">#REF!</definedName>
    <definedName name="BExEZ6KV8TDKOO0Y66LSH9DCFW5M" localSheetId="11" hidden="1">#REF!</definedName>
    <definedName name="BExEZ6KV8TDKOO0Y66LSH9DCFW5M" localSheetId="25" hidden="1">#REF!</definedName>
    <definedName name="BExEZ6KV8TDKOO0Y66LSH9DCFW5M" localSheetId="26" hidden="1">#REF!</definedName>
    <definedName name="BExEZ6KV8TDKOO0Y66LSH9DCFW5M" localSheetId="27" hidden="1">#REF!</definedName>
    <definedName name="BExEZ6KV8TDKOO0Y66LSH9DCFW5M" localSheetId="0" hidden="1">#REF!</definedName>
    <definedName name="BExEZ6KV8TDKOO0Y66LSH9DCFW5M" localSheetId="1" hidden="1">#REF!</definedName>
    <definedName name="BExEZ6KV8TDKOO0Y66LSH9DCFW5M" hidden="1">#REF!</definedName>
    <definedName name="BExEZGBFNJR8DLPN0V11AU22L6WY" localSheetId="32" hidden="1">#REF!</definedName>
    <definedName name="BExEZGBFNJR8DLPN0V11AU22L6WY" localSheetId="33" hidden="1">#REF!</definedName>
    <definedName name="BExEZGBFNJR8DLPN0V11AU22L6WY" localSheetId="23" hidden="1">#REF!</definedName>
    <definedName name="BExEZGBFNJR8DLPN0V11AU22L6WY" localSheetId="17" hidden="1">#REF!</definedName>
    <definedName name="BExEZGBFNJR8DLPN0V11AU22L6WY" localSheetId="18" hidden="1">#REF!</definedName>
    <definedName name="BExEZGBFNJR8DLPN0V11AU22L6WY" localSheetId="11" hidden="1">#REF!</definedName>
    <definedName name="BExEZGBFNJR8DLPN0V11AU22L6WY" localSheetId="25" hidden="1">#REF!</definedName>
    <definedName name="BExEZGBFNJR8DLPN0V11AU22L6WY" localSheetId="26" hidden="1">#REF!</definedName>
    <definedName name="BExEZGBFNJR8DLPN0V11AU22L6WY" localSheetId="27" hidden="1">#REF!</definedName>
    <definedName name="BExEZGBFNJR8DLPN0V11AU22L6WY" localSheetId="0" hidden="1">#REF!</definedName>
    <definedName name="BExEZGBFNJR8DLPN0V11AU22L6WY" localSheetId="1" hidden="1">#REF!</definedName>
    <definedName name="BExEZGBFNJR8DLPN0V11AU22L6WY" hidden="1">#REF!</definedName>
    <definedName name="BExEZVR61GWO1ZM3XHWUKRJJMQXV" localSheetId="32" hidden="1">#REF!</definedName>
    <definedName name="BExEZVR61GWO1ZM3XHWUKRJJMQXV" localSheetId="33" hidden="1">#REF!</definedName>
    <definedName name="BExEZVR61GWO1ZM3XHWUKRJJMQXV" localSheetId="23" hidden="1">#REF!</definedName>
    <definedName name="BExEZVR61GWO1ZM3XHWUKRJJMQXV" localSheetId="17" hidden="1">#REF!</definedName>
    <definedName name="BExEZVR61GWO1ZM3XHWUKRJJMQXV" localSheetId="18" hidden="1">#REF!</definedName>
    <definedName name="BExEZVR61GWO1ZM3XHWUKRJJMQXV" localSheetId="11" hidden="1">#REF!</definedName>
    <definedName name="BExEZVR61GWO1ZM3XHWUKRJJMQXV" localSheetId="25" hidden="1">#REF!</definedName>
    <definedName name="BExEZVR61GWO1ZM3XHWUKRJJMQXV" localSheetId="26" hidden="1">#REF!</definedName>
    <definedName name="BExEZVR61GWO1ZM3XHWUKRJJMQXV" localSheetId="27" hidden="1">#REF!</definedName>
    <definedName name="BExEZVR61GWO1ZM3XHWUKRJJMQXV" localSheetId="0" hidden="1">#REF!</definedName>
    <definedName name="BExEZVR61GWO1ZM3XHWUKRJJMQXV" localSheetId="1" hidden="1">#REF!</definedName>
    <definedName name="BExEZVR61GWO1ZM3XHWUKRJJMQXV" hidden="1">#REF!</definedName>
    <definedName name="BExF02Y3V3QEPO2XLDSK47APK9XJ" localSheetId="32" hidden="1">#REF!</definedName>
    <definedName name="BExF02Y3V3QEPO2XLDSK47APK9XJ" localSheetId="33" hidden="1">#REF!</definedName>
    <definedName name="BExF02Y3V3QEPO2XLDSK47APK9XJ" localSheetId="23" hidden="1">#REF!</definedName>
    <definedName name="BExF02Y3V3QEPO2XLDSK47APK9XJ" localSheetId="17" hidden="1">#REF!</definedName>
    <definedName name="BExF02Y3V3QEPO2XLDSK47APK9XJ" localSheetId="18" hidden="1">#REF!</definedName>
    <definedName name="BExF02Y3V3QEPO2XLDSK47APK9XJ" localSheetId="11" hidden="1">#REF!</definedName>
    <definedName name="BExF02Y3V3QEPO2XLDSK47APK9XJ" localSheetId="25" hidden="1">#REF!</definedName>
    <definedName name="BExF02Y3V3QEPO2XLDSK47APK9XJ" localSheetId="26" hidden="1">#REF!</definedName>
    <definedName name="BExF02Y3V3QEPO2XLDSK47APK9XJ" localSheetId="27" hidden="1">#REF!</definedName>
    <definedName name="BExF02Y3V3QEPO2XLDSK47APK9XJ" localSheetId="0" hidden="1">#REF!</definedName>
    <definedName name="BExF02Y3V3QEPO2XLDSK47APK9XJ" localSheetId="1" hidden="1">#REF!</definedName>
    <definedName name="BExF02Y3V3QEPO2XLDSK47APK9XJ" hidden="1">#REF!</definedName>
    <definedName name="BExF03E824NHBODFUZ3PZ5HLF85X" localSheetId="32" hidden="1">#REF!</definedName>
    <definedName name="BExF03E824NHBODFUZ3PZ5HLF85X" localSheetId="33" hidden="1">#REF!</definedName>
    <definedName name="BExF03E824NHBODFUZ3PZ5HLF85X" localSheetId="23" hidden="1">#REF!</definedName>
    <definedName name="BExF03E824NHBODFUZ3PZ5HLF85X" localSheetId="17" hidden="1">#REF!</definedName>
    <definedName name="BExF03E824NHBODFUZ3PZ5HLF85X" localSheetId="18" hidden="1">#REF!</definedName>
    <definedName name="BExF03E824NHBODFUZ3PZ5HLF85X" localSheetId="11" hidden="1">#REF!</definedName>
    <definedName name="BExF03E824NHBODFUZ3PZ5HLF85X" localSheetId="25" hidden="1">#REF!</definedName>
    <definedName name="BExF03E824NHBODFUZ3PZ5HLF85X" localSheetId="26" hidden="1">#REF!</definedName>
    <definedName name="BExF03E824NHBODFUZ3PZ5HLF85X" localSheetId="27" hidden="1">#REF!</definedName>
    <definedName name="BExF03E824NHBODFUZ3PZ5HLF85X" localSheetId="0" hidden="1">#REF!</definedName>
    <definedName name="BExF03E824NHBODFUZ3PZ5HLF85X" localSheetId="1" hidden="1">#REF!</definedName>
    <definedName name="BExF03E824NHBODFUZ3PZ5HLF85X" hidden="1">#REF!</definedName>
    <definedName name="BExF09OS91RT7N7IW8JLMZ121ZP3" localSheetId="32" hidden="1">#REF!</definedName>
    <definedName name="BExF09OS91RT7N7IW8JLMZ121ZP3" localSheetId="33" hidden="1">#REF!</definedName>
    <definedName name="BExF09OS91RT7N7IW8JLMZ121ZP3" localSheetId="23" hidden="1">#REF!</definedName>
    <definedName name="BExF09OS91RT7N7IW8JLMZ121ZP3" localSheetId="17" hidden="1">#REF!</definedName>
    <definedName name="BExF09OS91RT7N7IW8JLMZ121ZP3" localSheetId="18" hidden="1">#REF!</definedName>
    <definedName name="BExF09OS91RT7N7IW8JLMZ121ZP3" localSheetId="11" hidden="1">#REF!</definedName>
    <definedName name="BExF09OS91RT7N7IW8JLMZ121ZP3" localSheetId="25" hidden="1">#REF!</definedName>
    <definedName name="BExF09OS91RT7N7IW8JLMZ121ZP3" localSheetId="26" hidden="1">#REF!</definedName>
    <definedName name="BExF09OS91RT7N7IW8JLMZ121ZP3" localSheetId="27" hidden="1">#REF!</definedName>
    <definedName name="BExF09OS91RT7N7IW8JLMZ121ZP3" localSheetId="0" hidden="1">#REF!</definedName>
    <definedName name="BExF09OS91RT7N7IW8JLMZ121ZP3" localSheetId="1" hidden="1">#REF!</definedName>
    <definedName name="BExF09OS91RT7N7IW8JLMZ121ZP3" hidden="1">#REF!</definedName>
    <definedName name="BExF0D4SEQ7RRCAER8UQKUJ4HH0Q" localSheetId="32" hidden="1">#REF!</definedName>
    <definedName name="BExF0D4SEQ7RRCAER8UQKUJ4HH0Q" localSheetId="33" hidden="1">#REF!</definedName>
    <definedName name="BExF0D4SEQ7RRCAER8UQKUJ4HH0Q" localSheetId="23" hidden="1">#REF!</definedName>
    <definedName name="BExF0D4SEQ7RRCAER8UQKUJ4HH0Q" localSheetId="17" hidden="1">#REF!</definedName>
    <definedName name="BExF0D4SEQ7RRCAER8UQKUJ4HH0Q" localSheetId="18" hidden="1">#REF!</definedName>
    <definedName name="BExF0D4SEQ7RRCAER8UQKUJ4HH0Q" localSheetId="11" hidden="1">#REF!</definedName>
    <definedName name="BExF0D4SEQ7RRCAER8UQKUJ4HH0Q" localSheetId="25" hidden="1">#REF!</definedName>
    <definedName name="BExF0D4SEQ7RRCAER8UQKUJ4HH0Q" localSheetId="26" hidden="1">#REF!</definedName>
    <definedName name="BExF0D4SEQ7RRCAER8UQKUJ4HH0Q" localSheetId="27" hidden="1">#REF!</definedName>
    <definedName name="BExF0D4SEQ7RRCAER8UQKUJ4HH0Q" localSheetId="0" hidden="1">#REF!</definedName>
    <definedName name="BExF0D4SEQ7RRCAER8UQKUJ4HH0Q" localSheetId="1" hidden="1">#REF!</definedName>
    <definedName name="BExF0D4SEQ7RRCAER8UQKUJ4HH0Q" hidden="1">#REF!</definedName>
    <definedName name="BExF0D4Z97PCG5JI9CC2TFB553AX" localSheetId="32" hidden="1">#REF!</definedName>
    <definedName name="BExF0D4Z97PCG5JI9CC2TFB553AX" localSheetId="33" hidden="1">#REF!</definedName>
    <definedName name="BExF0D4Z97PCG5JI9CC2TFB553AX" localSheetId="23" hidden="1">#REF!</definedName>
    <definedName name="BExF0D4Z97PCG5JI9CC2TFB553AX" localSheetId="17" hidden="1">#REF!</definedName>
    <definedName name="BExF0D4Z97PCG5JI9CC2TFB553AX" localSheetId="18" hidden="1">#REF!</definedName>
    <definedName name="BExF0D4Z97PCG5JI9CC2TFB553AX" localSheetId="11" hidden="1">#REF!</definedName>
    <definedName name="BExF0D4Z97PCG5JI9CC2TFB553AX" localSheetId="25" hidden="1">#REF!</definedName>
    <definedName name="BExF0D4Z97PCG5JI9CC2TFB553AX" localSheetId="26" hidden="1">#REF!</definedName>
    <definedName name="BExF0D4Z97PCG5JI9CC2TFB553AX" localSheetId="27" hidden="1">#REF!</definedName>
    <definedName name="BExF0D4Z97PCG5JI9CC2TFB553AX" localSheetId="0" hidden="1">#REF!</definedName>
    <definedName name="BExF0D4Z97PCG5JI9CC2TFB553AX" localSheetId="1" hidden="1">#REF!</definedName>
    <definedName name="BExF0D4Z97PCG5JI9CC2TFB553AX" hidden="1">#REF!</definedName>
    <definedName name="BExF0DAB1PUE0V936NFEK68CCKTJ" localSheetId="32" hidden="1">#REF!</definedName>
    <definedName name="BExF0DAB1PUE0V936NFEK68CCKTJ" localSheetId="33" hidden="1">#REF!</definedName>
    <definedName name="BExF0DAB1PUE0V936NFEK68CCKTJ" localSheetId="23" hidden="1">#REF!</definedName>
    <definedName name="BExF0DAB1PUE0V936NFEK68CCKTJ" localSheetId="17" hidden="1">#REF!</definedName>
    <definedName name="BExF0DAB1PUE0V936NFEK68CCKTJ" localSheetId="18" hidden="1">#REF!</definedName>
    <definedName name="BExF0DAB1PUE0V936NFEK68CCKTJ" localSheetId="11" hidden="1">#REF!</definedName>
    <definedName name="BExF0DAB1PUE0V936NFEK68CCKTJ" localSheetId="25" hidden="1">#REF!</definedName>
    <definedName name="BExF0DAB1PUE0V936NFEK68CCKTJ" localSheetId="26" hidden="1">#REF!</definedName>
    <definedName name="BExF0DAB1PUE0V936NFEK68CCKTJ" localSheetId="27" hidden="1">#REF!</definedName>
    <definedName name="BExF0DAB1PUE0V936NFEK68CCKTJ" localSheetId="0" hidden="1">#REF!</definedName>
    <definedName name="BExF0DAB1PUE0V936NFEK68CCKTJ" localSheetId="1" hidden="1">#REF!</definedName>
    <definedName name="BExF0DAB1PUE0V936NFEK68CCKTJ" hidden="1">#REF!</definedName>
    <definedName name="BExF0LOEHV42P2DV7QL8O7HOQ3N9" localSheetId="32" hidden="1">#REF!</definedName>
    <definedName name="BExF0LOEHV42P2DV7QL8O7HOQ3N9" localSheetId="33" hidden="1">#REF!</definedName>
    <definedName name="BExF0LOEHV42P2DV7QL8O7HOQ3N9" localSheetId="23" hidden="1">#REF!</definedName>
    <definedName name="BExF0LOEHV42P2DV7QL8O7HOQ3N9" localSheetId="17" hidden="1">#REF!</definedName>
    <definedName name="BExF0LOEHV42P2DV7QL8O7HOQ3N9" localSheetId="18" hidden="1">#REF!</definedName>
    <definedName name="BExF0LOEHV42P2DV7QL8O7HOQ3N9" localSheetId="11" hidden="1">#REF!</definedName>
    <definedName name="BExF0LOEHV42P2DV7QL8O7HOQ3N9" localSheetId="25" hidden="1">#REF!</definedName>
    <definedName name="BExF0LOEHV42P2DV7QL8O7HOQ3N9" localSheetId="26" hidden="1">#REF!</definedName>
    <definedName name="BExF0LOEHV42P2DV7QL8O7HOQ3N9" localSheetId="27" hidden="1">#REF!</definedName>
    <definedName name="BExF0LOEHV42P2DV7QL8O7HOQ3N9" localSheetId="0" hidden="1">#REF!</definedName>
    <definedName name="BExF0LOEHV42P2DV7QL8O7HOQ3N9" localSheetId="1" hidden="1">#REF!</definedName>
    <definedName name="BExF0LOEHV42P2DV7QL8O7HOQ3N9" hidden="1">#REF!</definedName>
    <definedName name="BExF0QRT0ZP2578DKKC9SRW40F5L" localSheetId="32" hidden="1">#REF!</definedName>
    <definedName name="BExF0QRT0ZP2578DKKC9SRW40F5L" localSheetId="33" hidden="1">#REF!</definedName>
    <definedName name="BExF0QRT0ZP2578DKKC9SRW40F5L" localSheetId="23" hidden="1">#REF!</definedName>
    <definedName name="BExF0QRT0ZP2578DKKC9SRW40F5L" localSheetId="17" hidden="1">#REF!</definedName>
    <definedName name="BExF0QRT0ZP2578DKKC9SRW40F5L" localSheetId="18" hidden="1">#REF!</definedName>
    <definedName name="BExF0QRT0ZP2578DKKC9SRW40F5L" localSheetId="11" hidden="1">#REF!</definedName>
    <definedName name="BExF0QRT0ZP2578DKKC9SRW40F5L" localSheetId="25" hidden="1">#REF!</definedName>
    <definedName name="BExF0QRT0ZP2578DKKC9SRW40F5L" localSheetId="26" hidden="1">#REF!</definedName>
    <definedName name="BExF0QRT0ZP2578DKKC9SRW40F5L" localSheetId="27" hidden="1">#REF!</definedName>
    <definedName name="BExF0QRT0ZP2578DKKC9SRW40F5L" localSheetId="0" hidden="1">#REF!</definedName>
    <definedName name="BExF0QRT0ZP2578DKKC9SRW40F5L" localSheetId="1" hidden="1">#REF!</definedName>
    <definedName name="BExF0QRT0ZP2578DKKC9SRW40F5L" hidden="1">#REF!</definedName>
    <definedName name="BExF0WRM9VO25RLSO03ZOCE8H7K5" localSheetId="32" hidden="1">#REF!</definedName>
    <definedName name="BExF0WRM9VO25RLSO03ZOCE8H7K5" localSheetId="33" hidden="1">#REF!</definedName>
    <definedName name="BExF0WRM9VO25RLSO03ZOCE8H7K5" localSheetId="23" hidden="1">#REF!</definedName>
    <definedName name="BExF0WRM9VO25RLSO03ZOCE8H7K5" localSheetId="17" hidden="1">#REF!</definedName>
    <definedName name="BExF0WRM9VO25RLSO03ZOCE8H7K5" localSheetId="18" hidden="1">#REF!</definedName>
    <definedName name="BExF0WRM9VO25RLSO03ZOCE8H7K5" localSheetId="11" hidden="1">#REF!</definedName>
    <definedName name="BExF0WRM9VO25RLSO03ZOCE8H7K5" localSheetId="25" hidden="1">#REF!</definedName>
    <definedName name="BExF0WRM9VO25RLSO03ZOCE8H7K5" localSheetId="26" hidden="1">#REF!</definedName>
    <definedName name="BExF0WRM9VO25RLSO03ZOCE8H7K5" localSheetId="27" hidden="1">#REF!</definedName>
    <definedName name="BExF0WRM9VO25RLSO03ZOCE8H7K5" localSheetId="0" hidden="1">#REF!</definedName>
    <definedName name="BExF0WRM9VO25RLSO03ZOCE8H7K5" localSheetId="1" hidden="1">#REF!</definedName>
    <definedName name="BExF0WRM9VO25RLSO03ZOCE8H7K5" hidden="1">#REF!</definedName>
    <definedName name="BExF0ZRI7W4RSLIDLHTSM0AWXO3S" localSheetId="32" hidden="1">#REF!</definedName>
    <definedName name="BExF0ZRI7W4RSLIDLHTSM0AWXO3S" localSheetId="33" hidden="1">#REF!</definedName>
    <definedName name="BExF0ZRI7W4RSLIDLHTSM0AWXO3S" localSheetId="23" hidden="1">#REF!</definedName>
    <definedName name="BExF0ZRI7W4RSLIDLHTSM0AWXO3S" localSheetId="17" hidden="1">#REF!</definedName>
    <definedName name="BExF0ZRI7W4RSLIDLHTSM0AWXO3S" localSheetId="18" hidden="1">#REF!</definedName>
    <definedName name="BExF0ZRI7W4RSLIDLHTSM0AWXO3S" localSheetId="11" hidden="1">#REF!</definedName>
    <definedName name="BExF0ZRI7W4RSLIDLHTSM0AWXO3S" localSheetId="25" hidden="1">#REF!</definedName>
    <definedName name="BExF0ZRI7W4RSLIDLHTSM0AWXO3S" localSheetId="26" hidden="1">#REF!</definedName>
    <definedName name="BExF0ZRI7W4RSLIDLHTSM0AWXO3S" localSheetId="27" hidden="1">#REF!</definedName>
    <definedName name="BExF0ZRI7W4RSLIDLHTSM0AWXO3S" localSheetId="0" hidden="1">#REF!</definedName>
    <definedName name="BExF0ZRI7W4RSLIDLHTSM0AWXO3S" localSheetId="1" hidden="1">#REF!</definedName>
    <definedName name="BExF0ZRI7W4RSLIDLHTSM0AWXO3S" hidden="1">#REF!</definedName>
    <definedName name="BExF19CT3MMZZ2T5EWMDNG3UOJ01" localSheetId="32" hidden="1">#REF!</definedName>
    <definedName name="BExF19CT3MMZZ2T5EWMDNG3UOJ01" localSheetId="33" hidden="1">#REF!</definedName>
    <definedName name="BExF19CT3MMZZ2T5EWMDNG3UOJ01" localSheetId="23" hidden="1">#REF!</definedName>
    <definedName name="BExF19CT3MMZZ2T5EWMDNG3UOJ01" localSheetId="17" hidden="1">#REF!</definedName>
    <definedName name="BExF19CT3MMZZ2T5EWMDNG3UOJ01" localSheetId="18" hidden="1">#REF!</definedName>
    <definedName name="BExF19CT3MMZZ2T5EWMDNG3UOJ01" localSheetId="11" hidden="1">#REF!</definedName>
    <definedName name="BExF19CT3MMZZ2T5EWMDNG3UOJ01" localSheetId="25" hidden="1">#REF!</definedName>
    <definedName name="BExF19CT3MMZZ2T5EWMDNG3UOJ01" localSheetId="26" hidden="1">#REF!</definedName>
    <definedName name="BExF19CT3MMZZ2T5EWMDNG3UOJ01" localSheetId="27" hidden="1">#REF!</definedName>
    <definedName name="BExF19CT3MMZZ2T5EWMDNG3UOJ01" localSheetId="0" hidden="1">#REF!</definedName>
    <definedName name="BExF19CT3MMZZ2T5EWMDNG3UOJ01" localSheetId="1" hidden="1">#REF!</definedName>
    <definedName name="BExF19CT3MMZZ2T5EWMDNG3UOJ01" hidden="1">#REF!</definedName>
    <definedName name="BExF1C1VNHJBRW2XQKVSL1KSLFZ8" localSheetId="32" hidden="1">#REF!</definedName>
    <definedName name="BExF1C1VNHJBRW2XQKVSL1KSLFZ8" localSheetId="33" hidden="1">#REF!</definedName>
    <definedName name="BExF1C1VNHJBRW2XQKVSL1KSLFZ8" localSheetId="23" hidden="1">#REF!</definedName>
    <definedName name="BExF1C1VNHJBRW2XQKVSL1KSLFZ8" localSheetId="17" hidden="1">#REF!</definedName>
    <definedName name="BExF1C1VNHJBRW2XQKVSL1KSLFZ8" localSheetId="18" hidden="1">#REF!</definedName>
    <definedName name="BExF1C1VNHJBRW2XQKVSL1KSLFZ8" localSheetId="11" hidden="1">#REF!</definedName>
    <definedName name="BExF1C1VNHJBRW2XQKVSL1KSLFZ8" localSheetId="25" hidden="1">#REF!</definedName>
    <definedName name="BExF1C1VNHJBRW2XQKVSL1KSLFZ8" localSheetId="26" hidden="1">#REF!</definedName>
    <definedName name="BExF1C1VNHJBRW2XQKVSL1KSLFZ8" localSheetId="27" hidden="1">#REF!</definedName>
    <definedName name="BExF1C1VNHJBRW2XQKVSL1KSLFZ8" localSheetId="0" hidden="1">#REF!</definedName>
    <definedName name="BExF1C1VNHJBRW2XQKVSL1KSLFZ8" localSheetId="1" hidden="1">#REF!</definedName>
    <definedName name="BExF1C1VNHJBRW2XQKVSL1KSLFZ8" hidden="1">#REF!</definedName>
    <definedName name="BExF1M38U6NX17YJA8YU359B5Z4M" localSheetId="32" hidden="1">#REF!</definedName>
    <definedName name="BExF1M38U6NX17YJA8YU359B5Z4M" localSheetId="33" hidden="1">#REF!</definedName>
    <definedName name="BExF1M38U6NX17YJA8YU359B5Z4M" localSheetId="23" hidden="1">#REF!</definedName>
    <definedName name="BExF1M38U6NX17YJA8YU359B5Z4M" localSheetId="17" hidden="1">#REF!</definedName>
    <definedName name="BExF1M38U6NX17YJA8YU359B5Z4M" localSheetId="18" hidden="1">#REF!</definedName>
    <definedName name="BExF1M38U6NX17YJA8YU359B5Z4M" localSheetId="11" hidden="1">#REF!</definedName>
    <definedName name="BExF1M38U6NX17YJA8YU359B5Z4M" localSheetId="25" hidden="1">#REF!</definedName>
    <definedName name="BExF1M38U6NX17YJA8YU359B5Z4M" localSheetId="26" hidden="1">#REF!</definedName>
    <definedName name="BExF1M38U6NX17YJA8YU359B5Z4M" localSheetId="27" hidden="1">#REF!</definedName>
    <definedName name="BExF1M38U6NX17YJA8YU359B5Z4M" localSheetId="0" hidden="1">#REF!</definedName>
    <definedName name="BExF1M38U6NX17YJA8YU359B5Z4M" localSheetId="1" hidden="1">#REF!</definedName>
    <definedName name="BExF1M38U6NX17YJA8YU359B5Z4M" hidden="1">#REF!</definedName>
    <definedName name="BExF1MU4W3NPEY0OHRDWP5IANCBB" localSheetId="32" hidden="1">#REF!</definedName>
    <definedName name="BExF1MU4W3NPEY0OHRDWP5IANCBB" localSheetId="33" hidden="1">#REF!</definedName>
    <definedName name="BExF1MU4W3NPEY0OHRDWP5IANCBB" localSheetId="23" hidden="1">#REF!</definedName>
    <definedName name="BExF1MU4W3NPEY0OHRDWP5IANCBB" localSheetId="17" hidden="1">#REF!</definedName>
    <definedName name="BExF1MU4W3NPEY0OHRDWP5IANCBB" localSheetId="18" hidden="1">#REF!</definedName>
    <definedName name="BExF1MU4W3NPEY0OHRDWP5IANCBB" localSheetId="11" hidden="1">#REF!</definedName>
    <definedName name="BExF1MU4W3NPEY0OHRDWP5IANCBB" localSheetId="25" hidden="1">#REF!</definedName>
    <definedName name="BExF1MU4W3NPEY0OHRDWP5IANCBB" localSheetId="26" hidden="1">#REF!</definedName>
    <definedName name="BExF1MU4W3NPEY0OHRDWP5IANCBB" localSheetId="27" hidden="1">#REF!</definedName>
    <definedName name="BExF1MU4W3NPEY0OHRDWP5IANCBB" localSheetId="0" hidden="1">#REF!</definedName>
    <definedName name="BExF1MU4W3NPEY0OHRDWP5IANCBB" localSheetId="1" hidden="1">#REF!</definedName>
    <definedName name="BExF1MU4W3NPEY0OHRDWP5IANCBB" hidden="1">#REF!</definedName>
    <definedName name="BExF1MZN8MWMOKOARHJ1QAF9HPGT" localSheetId="32" hidden="1">#REF!</definedName>
    <definedName name="BExF1MZN8MWMOKOARHJ1QAF9HPGT" localSheetId="33" hidden="1">#REF!</definedName>
    <definedName name="BExF1MZN8MWMOKOARHJ1QAF9HPGT" localSheetId="23" hidden="1">#REF!</definedName>
    <definedName name="BExF1MZN8MWMOKOARHJ1QAF9HPGT" localSheetId="17" hidden="1">#REF!</definedName>
    <definedName name="BExF1MZN8MWMOKOARHJ1QAF9HPGT" localSheetId="18" hidden="1">#REF!</definedName>
    <definedName name="BExF1MZN8MWMOKOARHJ1QAF9HPGT" localSheetId="11" hidden="1">#REF!</definedName>
    <definedName name="BExF1MZN8MWMOKOARHJ1QAF9HPGT" localSheetId="25" hidden="1">#REF!</definedName>
    <definedName name="BExF1MZN8MWMOKOARHJ1QAF9HPGT" localSheetId="26" hidden="1">#REF!</definedName>
    <definedName name="BExF1MZN8MWMOKOARHJ1QAF9HPGT" localSheetId="27" hidden="1">#REF!</definedName>
    <definedName name="BExF1MZN8MWMOKOARHJ1QAF9HPGT" localSheetId="0" hidden="1">#REF!</definedName>
    <definedName name="BExF1MZN8MWMOKOARHJ1QAF9HPGT" localSheetId="1" hidden="1">#REF!</definedName>
    <definedName name="BExF1MZN8MWMOKOARHJ1QAF9HPGT" hidden="1">#REF!</definedName>
    <definedName name="BExF1US4ZIQYSU5LBFYNRA9N0K2O" localSheetId="32" hidden="1">#REF!</definedName>
    <definedName name="BExF1US4ZIQYSU5LBFYNRA9N0K2O" localSheetId="33" hidden="1">#REF!</definedName>
    <definedName name="BExF1US4ZIQYSU5LBFYNRA9N0K2O" localSheetId="23" hidden="1">#REF!</definedName>
    <definedName name="BExF1US4ZIQYSU5LBFYNRA9N0K2O" localSheetId="17" hidden="1">#REF!</definedName>
    <definedName name="BExF1US4ZIQYSU5LBFYNRA9N0K2O" localSheetId="18" hidden="1">#REF!</definedName>
    <definedName name="BExF1US4ZIQYSU5LBFYNRA9N0K2O" localSheetId="11" hidden="1">#REF!</definedName>
    <definedName name="BExF1US4ZIQYSU5LBFYNRA9N0K2O" localSheetId="25" hidden="1">#REF!</definedName>
    <definedName name="BExF1US4ZIQYSU5LBFYNRA9N0K2O" localSheetId="26" hidden="1">#REF!</definedName>
    <definedName name="BExF1US4ZIQYSU5LBFYNRA9N0K2O" localSheetId="27" hidden="1">#REF!</definedName>
    <definedName name="BExF1US4ZIQYSU5LBFYNRA9N0K2O" localSheetId="0" hidden="1">#REF!</definedName>
    <definedName name="BExF1US4ZIQYSU5LBFYNRA9N0K2O" localSheetId="1" hidden="1">#REF!</definedName>
    <definedName name="BExF1US4ZIQYSU5LBFYNRA9N0K2O" hidden="1">#REF!</definedName>
    <definedName name="BExF272JNPJCK1XLBG016XXBVFO8" localSheetId="32" hidden="1">#REF!</definedName>
    <definedName name="BExF272JNPJCK1XLBG016XXBVFO8" localSheetId="33" hidden="1">#REF!</definedName>
    <definedName name="BExF272JNPJCK1XLBG016XXBVFO8" localSheetId="23" hidden="1">#REF!</definedName>
    <definedName name="BExF272JNPJCK1XLBG016XXBVFO8" localSheetId="17" hidden="1">#REF!</definedName>
    <definedName name="BExF272JNPJCK1XLBG016XXBVFO8" localSheetId="18" hidden="1">#REF!</definedName>
    <definedName name="BExF272JNPJCK1XLBG016XXBVFO8" localSheetId="11" hidden="1">#REF!</definedName>
    <definedName name="BExF272JNPJCK1XLBG016XXBVFO8" localSheetId="25" hidden="1">#REF!</definedName>
    <definedName name="BExF272JNPJCK1XLBG016XXBVFO8" localSheetId="26" hidden="1">#REF!</definedName>
    <definedName name="BExF272JNPJCK1XLBG016XXBVFO8" localSheetId="27" hidden="1">#REF!</definedName>
    <definedName name="BExF272JNPJCK1XLBG016XXBVFO8" localSheetId="0" hidden="1">#REF!</definedName>
    <definedName name="BExF272JNPJCK1XLBG016XXBVFO8" localSheetId="1" hidden="1">#REF!</definedName>
    <definedName name="BExF272JNPJCK1XLBG016XXBVFO8" hidden="1">#REF!</definedName>
    <definedName name="BExF2CWZN6E87RGTBMD4YQI2QT7R" localSheetId="32" hidden="1">#REF!</definedName>
    <definedName name="BExF2CWZN6E87RGTBMD4YQI2QT7R" localSheetId="33" hidden="1">#REF!</definedName>
    <definedName name="BExF2CWZN6E87RGTBMD4YQI2QT7R" localSheetId="23" hidden="1">#REF!</definedName>
    <definedName name="BExF2CWZN6E87RGTBMD4YQI2QT7R" localSheetId="17" hidden="1">#REF!</definedName>
    <definedName name="BExF2CWZN6E87RGTBMD4YQI2QT7R" localSheetId="18" hidden="1">#REF!</definedName>
    <definedName name="BExF2CWZN6E87RGTBMD4YQI2QT7R" localSheetId="11" hidden="1">#REF!</definedName>
    <definedName name="BExF2CWZN6E87RGTBMD4YQI2QT7R" localSheetId="25" hidden="1">#REF!</definedName>
    <definedName name="BExF2CWZN6E87RGTBMD4YQI2QT7R" localSheetId="26" hidden="1">#REF!</definedName>
    <definedName name="BExF2CWZN6E87RGTBMD4YQI2QT7R" localSheetId="27" hidden="1">#REF!</definedName>
    <definedName name="BExF2CWZN6E87RGTBMD4YQI2QT7R" localSheetId="0" hidden="1">#REF!</definedName>
    <definedName name="BExF2CWZN6E87RGTBMD4YQI2QT7R" localSheetId="1" hidden="1">#REF!</definedName>
    <definedName name="BExF2CWZN6E87RGTBMD4YQI2QT7R" hidden="1">#REF!</definedName>
    <definedName name="BExF2DYO1WQ7GMXSTAQRDBW1NSFG" localSheetId="32" hidden="1">#REF!</definedName>
    <definedName name="BExF2DYO1WQ7GMXSTAQRDBW1NSFG" localSheetId="33" hidden="1">#REF!</definedName>
    <definedName name="BExF2DYO1WQ7GMXSTAQRDBW1NSFG" localSheetId="23" hidden="1">#REF!</definedName>
    <definedName name="BExF2DYO1WQ7GMXSTAQRDBW1NSFG" localSheetId="17" hidden="1">#REF!</definedName>
    <definedName name="BExF2DYO1WQ7GMXSTAQRDBW1NSFG" localSheetId="18" hidden="1">#REF!</definedName>
    <definedName name="BExF2DYO1WQ7GMXSTAQRDBW1NSFG" localSheetId="11" hidden="1">#REF!</definedName>
    <definedName name="BExF2DYO1WQ7GMXSTAQRDBW1NSFG" localSheetId="25" hidden="1">#REF!</definedName>
    <definedName name="BExF2DYO1WQ7GMXSTAQRDBW1NSFG" localSheetId="26" hidden="1">#REF!</definedName>
    <definedName name="BExF2DYO1WQ7GMXSTAQRDBW1NSFG" localSheetId="27" hidden="1">#REF!</definedName>
    <definedName name="BExF2DYO1WQ7GMXSTAQRDBW1NSFG" localSheetId="0" hidden="1">#REF!</definedName>
    <definedName name="BExF2DYO1WQ7GMXSTAQRDBW1NSFG" localSheetId="1" hidden="1">#REF!</definedName>
    <definedName name="BExF2DYO1WQ7GMXSTAQRDBW1NSFG" hidden="1">#REF!</definedName>
    <definedName name="BExF2H9D3MC9XKLPZ6VIP4F7G4YN" localSheetId="32" hidden="1">#REF!</definedName>
    <definedName name="BExF2H9D3MC9XKLPZ6VIP4F7G4YN" localSheetId="33" hidden="1">#REF!</definedName>
    <definedName name="BExF2H9D3MC9XKLPZ6VIP4F7G4YN" localSheetId="23" hidden="1">#REF!</definedName>
    <definedName name="BExF2H9D3MC9XKLPZ6VIP4F7G4YN" localSheetId="17" hidden="1">#REF!</definedName>
    <definedName name="BExF2H9D3MC9XKLPZ6VIP4F7G4YN" localSheetId="18" hidden="1">#REF!</definedName>
    <definedName name="BExF2H9D3MC9XKLPZ6VIP4F7G4YN" localSheetId="11" hidden="1">#REF!</definedName>
    <definedName name="BExF2H9D3MC9XKLPZ6VIP4F7G4YN" localSheetId="25" hidden="1">#REF!</definedName>
    <definedName name="BExF2H9D3MC9XKLPZ6VIP4F7G4YN" localSheetId="26" hidden="1">#REF!</definedName>
    <definedName name="BExF2H9D3MC9XKLPZ6VIP4F7G4YN" localSheetId="27" hidden="1">#REF!</definedName>
    <definedName name="BExF2H9D3MC9XKLPZ6VIP4F7G4YN" localSheetId="0" hidden="1">#REF!</definedName>
    <definedName name="BExF2H9D3MC9XKLPZ6VIP4F7G4YN" localSheetId="1" hidden="1">#REF!</definedName>
    <definedName name="BExF2H9D3MC9XKLPZ6VIP4F7G4YN" hidden="1">#REF!</definedName>
    <definedName name="BExF2MSWNUY9Z6BZJQZ538PPTION" localSheetId="32" hidden="1">#REF!</definedName>
    <definedName name="BExF2MSWNUY9Z6BZJQZ538PPTION" localSheetId="33" hidden="1">#REF!</definedName>
    <definedName name="BExF2MSWNUY9Z6BZJQZ538PPTION" localSheetId="23" hidden="1">#REF!</definedName>
    <definedName name="BExF2MSWNUY9Z6BZJQZ538PPTION" localSheetId="17" hidden="1">#REF!</definedName>
    <definedName name="BExF2MSWNUY9Z6BZJQZ538PPTION" localSheetId="18" hidden="1">#REF!</definedName>
    <definedName name="BExF2MSWNUY9Z6BZJQZ538PPTION" localSheetId="11" hidden="1">#REF!</definedName>
    <definedName name="BExF2MSWNUY9Z6BZJQZ538PPTION" localSheetId="25" hidden="1">#REF!</definedName>
    <definedName name="BExF2MSWNUY9Z6BZJQZ538PPTION" localSheetId="26" hidden="1">#REF!</definedName>
    <definedName name="BExF2MSWNUY9Z6BZJQZ538PPTION" localSheetId="27" hidden="1">#REF!</definedName>
    <definedName name="BExF2MSWNUY9Z6BZJQZ538PPTION" localSheetId="0" hidden="1">#REF!</definedName>
    <definedName name="BExF2MSWNUY9Z6BZJQZ538PPTION" localSheetId="1" hidden="1">#REF!</definedName>
    <definedName name="BExF2MSWNUY9Z6BZJQZ538PPTION" hidden="1">#REF!</definedName>
    <definedName name="BExF2QZYWHTYGUTTXR15CKCV3LS7" localSheetId="32" hidden="1">#REF!</definedName>
    <definedName name="BExF2QZYWHTYGUTTXR15CKCV3LS7" localSheetId="33" hidden="1">#REF!</definedName>
    <definedName name="BExF2QZYWHTYGUTTXR15CKCV3LS7" localSheetId="23" hidden="1">#REF!</definedName>
    <definedName name="BExF2QZYWHTYGUTTXR15CKCV3LS7" localSheetId="17" hidden="1">#REF!</definedName>
    <definedName name="BExF2QZYWHTYGUTTXR15CKCV3LS7" localSheetId="18" hidden="1">#REF!</definedName>
    <definedName name="BExF2QZYWHTYGUTTXR15CKCV3LS7" localSheetId="11" hidden="1">#REF!</definedName>
    <definedName name="BExF2QZYWHTYGUTTXR15CKCV3LS7" localSheetId="25" hidden="1">#REF!</definedName>
    <definedName name="BExF2QZYWHTYGUTTXR15CKCV3LS7" localSheetId="26" hidden="1">#REF!</definedName>
    <definedName name="BExF2QZYWHTYGUTTXR15CKCV3LS7" localSheetId="27" hidden="1">#REF!</definedName>
    <definedName name="BExF2QZYWHTYGUTTXR15CKCV3LS7" localSheetId="0" hidden="1">#REF!</definedName>
    <definedName name="BExF2QZYWHTYGUTTXR15CKCV3LS7" localSheetId="1" hidden="1">#REF!</definedName>
    <definedName name="BExF2QZYWHTYGUTTXR15CKCV3LS7" hidden="1">#REF!</definedName>
    <definedName name="BExF2T8Y6TSJ74RMSZOA9CEH4OZ6" localSheetId="32" hidden="1">#REF!</definedName>
    <definedName name="BExF2T8Y6TSJ74RMSZOA9CEH4OZ6" localSheetId="33" hidden="1">#REF!</definedName>
    <definedName name="BExF2T8Y6TSJ74RMSZOA9CEH4OZ6" localSheetId="23" hidden="1">#REF!</definedName>
    <definedName name="BExF2T8Y6TSJ74RMSZOA9CEH4OZ6" localSheetId="17" hidden="1">#REF!</definedName>
    <definedName name="BExF2T8Y6TSJ74RMSZOA9CEH4OZ6" localSheetId="18" hidden="1">#REF!</definedName>
    <definedName name="BExF2T8Y6TSJ74RMSZOA9CEH4OZ6" localSheetId="11" hidden="1">#REF!</definedName>
    <definedName name="BExF2T8Y6TSJ74RMSZOA9CEH4OZ6" localSheetId="25" hidden="1">#REF!</definedName>
    <definedName name="BExF2T8Y6TSJ74RMSZOA9CEH4OZ6" localSheetId="26" hidden="1">#REF!</definedName>
    <definedName name="BExF2T8Y6TSJ74RMSZOA9CEH4OZ6" localSheetId="27" hidden="1">#REF!</definedName>
    <definedName name="BExF2T8Y6TSJ74RMSZOA9CEH4OZ6" localSheetId="0" hidden="1">#REF!</definedName>
    <definedName name="BExF2T8Y6TSJ74RMSZOA9CEH4OZ6" localSheetId="1" hidden="1">#REF!</definedName>
    <definedName name="BExF2T8Y6TSJ74RMSZOA9CEH4OZ6" hidden="1">#REF!</definedName>
    <definedName name="BExF31N3YM4F37EOOY8M8VI1KXN8" localSheetId="32" hidden="1">#REF!</definedName>
    <definedName name="BExF31N3YM4F37EOOY8M8VI1KXN8" localSheetId="33" hidden="1">#REF!</definedName>
    <definedName name="BExF31N3YM4F37EOOY8M8VI1KXN8" localSheetId="23" hidden="1">#REF!</definedName>
    <definedName name="BExF31N3YM4F37EOOY8M8VI1KXN8" localSheetId="17" hidden="1">#REF!</definedName>
    <definedName name="BExF31N3YM4F37EOOY8M8VI1KXN8" localSheetId="18" hidden="1">#REF!</definedName>
    <definedName name="BExF31N3YM4F37EOOY8M8VI1KXN8" localSheetId="11" hidden="1">#REF!</definedName>
    <definedName name="BExF31N3YM4F37EOOY8M8VI1KXN8" localSheetId="25" hidden="1">#REF!</definedName>
    <definedName name="BExF31N3YM4F37EOOY8M8VI1KXN8" localSheetId="26" hidden="1">#REF!</definedName>
    <definedName name="BExF31N3YM4F37EOOY8M8VI1KXN8" localSheetId="27" hidden="1">#REF!</definedName>
    <definedName name="BExF31N3YM4F37EOOY8M8VI1KXN8" localSheetId="0" hidden="1">#REF!</definedName>
    <definedName name="BExF31N3YM4F37EOOY8M8VI1KXN8" localSheetId="1" hidden="1">#REF!</definedName>
    <definedName name="BExF31N3YM4F37EOOY8M8VI1KXN8" hidden="1">#REF!</definedName>
    <definedName name="BExF37C1YKBT79Z9SOJAG5MXQGTU" localSheetId="32" hidden="1">#REF!</definedName>
    <definedName name="BExF37C1YKBT79Z9SOJAG5MXQGTU" localSheetId="33" hidden="1">#REF!</definedName>
    <definedName name="BExF37C1YKBT79Z9SOJAG5MXQGTU" localSheetId="23" hidden="1">#REF!</definedName>
    <definedName name="BExF37C1YKBT79Z9SOJAG5MXQGTU" localSheetId="17" hidden="1">#REF!</definedName>
    <definedName name="BExF37C1YKBT79Z9SOJAG5MXQGTU" localSheetId="18" hidden="1">#REF!</definedName>
    <definedName name="BExF37C1YKBT79Z9SOJAG5MXQGTU" localSheetId="11" hidden="1">#REF!</definedName>
    <definedName name="BExF37C1YKBT79Z9SOJAG5MXQGTU" localSheetId="25" hidden="1">#REF!</definedName>
    <definedName name="BExF37C1YKBT79Z9SOJAG5MXQGTU" localSheetId="26" hidden="1">#REF!</definedName>
    <definedName name="BExF37C1YKBT79Z9SOJAG5MXQGTU" localSheetId="27" hidden="1">#REF!</definedName>
    <definedName name="BExF37C1YKBT79Z9SOJAG5MXQGTU" localSheetId="0" hidden="1">#REF!</definedName>
    <definedName name="BExF37C1YKBT79Z9SOJAG5MXQGTU" localSheetId="1" hidden="1">#REF!</definedName>
    <definedName name="BExF37C1YKBT79Z9SOJAG5MXQGTU" hidden="1">#REF!</definedName>
    <definedName name="BExF3A6HPA6DGYALZNHHJPMCUYZR" localSheetId="32" hidden="1">#REF!</definedName>
    <definedName name="BExF3A6HPA6DGYALZNHHJPMCUYZR" localSheetId="33" hidden="1">#REF!</definedName>
    <definedName name="BExF3A6HPA6DGYALZNHHJPMCUYZR" localSheetId="23" hidden="1">#REF!</definedName>
    <definedName name="BExF3A6HPA6DGYALZNHHJPMCUYZR" localSheetId="17" hidden="1">#REF!</definedName>
    <definedName name="BExF3A6HPA6DGYALZNHHJPMCUYZR" localSheetId="18" hidden="1">#REF!</definedName>
    <definedName name="BExF3A6HPA6DGYALZNHHJPMCUYZR" localSheetId="11" hidden="1">#REF!</definedName>
    <definedName name="BExF3A6HPA6DGYALZNHHJPMCUYZR" localSheetId="25" hidden="1">#REF!</definedName>
    <definedName name="BExF3A6HPA6DGYALZNHHJPMCUYZR" localSheetId="26" hidden="1">#REF!</definedName>
    <definedName name="BExF3A6HPA6DGYALZNHHJPMCUYZR" localSheetId="27" hidden="1">#REF!</definedName>
    <definedName name="BExF3A6HPA6DGYALZNHHJPMCUYZR" localSheetId="0" hidden="1">#REF!</definedName>
    <definedName name="BExF3A6HPA6DGYALZNHHJPMCUYZR" localSheetId="1" hidden="1">#REF!</definedName>
    <definedName name="BExF3A6HPA6DGYALZNHHJPMCUYZR" hidden="1">#REF!</definedName>
    <definedName name="BExF3GMJW5D7066GYKTMM3CVH1HE" localSheetId="32" hidden="1">#REF!</definedName>
    <definedName name="BExF3GMJW5D7066GYKTMM3CVH1HE" localSheetId="33" hidden="1">#REF!</definedName>
    <definedName name="BExF3GMJW5D7066GYKTMM3CVH1HE" localSheetId="23" hidden="1">#REF!</definedName>
    <definedName name="BExF3GMJW5D7066GYKTMM3CVH1HE" localSheetId="17" hidden="1">#REF!</definedName>
    <definedName name="BExF3GMJW5D7066GYKTMM3CVH1HE" localSheetId="18" hidden="1">#REF!</definedName>
    <definedName name="BExF3GMJW5D7066GYKTMM3CVH1HE" localSheetId="11" hidden="1">#REF!</definedName>
    <definedName name="BExF3GMJW5D7066GYKTMM3CVH1HE" localSheetId="25" hidden="1">#REF!</definedName>
    <definedName name="BExF3GMJW5D7066GYKTMM3CVH1HE" localSheetId="26" hidden="1">#REF!</definedName>
    <definedName name="BExF3GMJW5D7066GYKTMM3CVH1HE" localSheetId="27" hidden="1">#REF!</definedName>
    <definedName name="BExF3GMJW5D7066GYKTMM3CVH1HE" localSheetId="0" hidden="1">#REF!</definedName>
    <definedName name="BExF3GMJW5D7066GYKTMM3CVH1HE" localSheetId="1" hidden="1">#REF!</definedName>
    <definedName name="BExF3GMJW5D7066GYKTMM3CVH1HE" hidden="1">#REF!</definedName>
    <definedName name="BExF3I9T44X7DV9HHV51DVDDPPZG" localSheetId="32" hidden="1">#REF!</definedName>
    <definedName name="BExF3I9T44X7DV9HHV51DVDDPPZG" localSheetId="33" hidden="1">#REF!</definedName>
    <definedName name="BExF3I9T44X7DV9HHV51DVDDPPZG" localSheetId="23" hidden="1">#REF!</definedName>
    <definedName name="BExF3I9T44X7DV9HHV51DVDDPPZG" localSheetId="17" hidden="1">#REF!</definedName>
    <definedName name="BExF3I9T44X7DV9HHV51DVDDPPZG" localSheetId="18" hidden="1">#REF!</definedName>
    <definedName name="BExF3I9T44X7DV9HHV51DVDDPPZG" localSheetId="11" hidden="1">#REF!</definedName>
    <definedName name="BExF3I9T44X7DV9HHV51DVDDPPZG" localSheetId="25" hidden="1">#REF!</definedName>
    <definedName name="BExF3I9T44X7DV9HHV51DVDDPPZG" localSheetId="26" hidden="1">#REF!</definedName>
    <definedName name="BExF3I9T44X7DV9HHV51DVDDPPZG" localSheetId="27" hidden="1">#REF!</definedName>
    <definedName name="BExF3I9T44X7DV9HHV51DVDDPPZG" localSheetId="0" hidden="1">#REF!</definedName>
    <definedName name="BExF3I9T44X7DV9HHV51DVDDPPZG" localSheetId="1" hidden="1">#REF!</definedName>
    <definedName name="BExF3I9T44X7DV9HHV51DVDDPPZG" hidden="1">#REF!</definedName>
    <definedName name="BExF3IKLZ35F2D4DI7R7P7NZLVC3" localSheetId="32" hidden="1">#REF!</definedName>
    <definedName name="BExF3IKLZ35F2D4DI7R7P7NZLVC3" localSheetId="33" hidden="1">#REF!</definedName>
    <definedName name="BExF3IKLZ35F2D4DI7R7P7NZLVC3" localSheetId="23" hidden="1">#REF!</definedName>
    <definedName name="BExF3IKLZ35F2D4DI7R7P7NZLVC3" localSheetId="17" hidden="1">#REF!</definedName>
    <definedName name="BExF3IKLZ35F2D4DI7R7P7NZLVC3" localSheetId="18" hidden="1">#REF!</definedName>
    <definedName name="BExF3IKLZ35F2D4DI7R7P7NZLVC3" localSheetId="11" hidden="1">#REF!</definedName>
    <definedName name="BExF3IKLZ35F2D4DI7R7P7NZLVC3" localSheetId="25" hidden="1">#REF!</definedName>
    <definedName name="BExF3IKLZ35F2D4DI7R7P7NZLVC3" localSheetId="26" hidden="1">#REF!</definedName>
    <definedName name="BExF3IKLZ35F2D4DI7R7P7NZLVC3" localSheetId="27" hidden="1">#REF!</definedName>
    <definedName name="BExF3IKLZ35F2D4DI7R7P7NZLVC3" localSheetId="0" hidden="1">#REF!</definedName>
    <definedName name="BExF3IKLZ35F2D4DI7R7P7NZLVC3" localSheetId="1" hidden="1">#REF!</definedName>
    <definedName name="BExF3IKLZ35F2D4DI7R7P7NZLVC3" hidden="1">#REF!</definedName>
    <definedName name="BExF3JMFX5DILOIFUDIO1HZUK875" localSheetId="32" hidden="1">#REF!</definedName>
    <definedName name="BExF3JMFX5DILOIFUDIO1HZUK875" localSheetId="33" hidden="1">#REF!</definedName>
    <definedName name="BExF3JMFX5DILOIFUDIO1HZUK875" localSheetId="23" hidden="1">#REF!</definedName>
    <definedName name="BExF3JMFX5DILOIFUDIO1HZUK875" localSheetId="17" hidden="1">#REF!</definedName>
    <definedName name="BExF3JMFX5DILOIFUDIO1HZUK875" localSheetId="18" hidden="1">#REF!</definedName>
    <definedName name="BExF3JMFX5DILOIFUDIO1HZUK875" localSheetId="11" hidden="1">#REF!</definedName>
    <definedName name="BExF3JMFX5DILOIFUDIO1HZUK875" localSheetId="25" hidden="1">#REF!</definedName>
    <definedName name="BExF3JMFX5DILOIFUDIO1HZUK875" localSheetId="26" hidden="1">#REF!</definedName>
    <definedName name="BExF3JMFX5DILOIFUDIO1HZUK875" localSheetId="27" hidden="1">#REF!</definedName>
    <definedName name="BExF3JMFX5DILOIFUDIO1HZUK875" localSheetId="0" hidden="1">#REF!</definedName>
    <definedName name="BExF3JMFX5DILOIFUDIO1HZUK875" localSheetId="1" hidden="1">#REF!</definedName>
    <definedName name="BExF3JMFX5DILOIFUDIO1HZUK875" hidden="1">#REF!</definedName>
    <definedName name="BExF3KIO2G9LJYXZ61H8PJJ6OQXV" localSheetId="32" hidden="1">#REF!</definedName>
    <definedName name="BExF3KIO2G9LJYXZ61H8PJJ6OQXV" localSheetId="33" hidden="1">#REF!</definedName>
    <definedName name="BExF3KIO2G9LJYXZ61H8PJJ6OQXV" localSheetId="23" hidden="1">#REF!</definedName>
    <definedName name="BExF3KIO2G9LJYXZ61H8PJJ6OQXV" localSheetId="17" hidden="1">#REF!</definedName>
    <definedName name="BExF3KIO2G9LJYXZ61H8PJJ6OQXV" localSheetId="18" hidden="1">#REF!</definedName>
    <definedName name="BExF3KIO2G9LJYXZ61H8PJJ6OQXV" localSheetId="11" hidden="1">#REF!</definedName>
    <definedName name="BExF3KIO2G9LJYXZ61H8PJJ6OQXV" localSheetId="25" hidden="1">#REF!</definedName>
    <definedName name="BExF3KIO2G9LJYXZ61H8PJJ6OQXV" localSheetId="26" hidden="1">#REF!</definedName>
    <definedName name="BExF3KIO2G9LJYXZ61H8PJJ6OQXV" localSheetId="27" hidden="1">#REF!</definedName>
    <definedName name="BExF3KIO2G9LJYXZ61H8PJJ6OQXV" localSheetId="0" hidden="1">#REF!</definedName>
    <definedName name="BExF3KIO2G9LJYXZ61H8PJJ6OQXV" localSheetId="1" hidden="1">#REF!</definedName>
    <definedName name="BExF3KIO2G9LJYXZ61H8PJJ6OQXV" hidden="1">#REF!</definedName>
    <definedName name="BExF3MGVCZHXDAUDZAGUYESZ3RC8" localSheetId="32" hidden="1">#REF!</definedName>
    <definedName name="BExF3MGVCZHXDAUDZAGUYESZ3RC8" localSheetId="33" hidden="1">#REF!</definedName>
    <definedName name="BExF3MGVCZHXDAUDZAGUYESZ3RC8" localSheetId="23" hidden="1">#REF!</definedName>
    <definedName name="BExF3MGVCZHXDAUDZAGUYESZ3RC8" localSheetId="17" hidden="1">#REF!</definedName>
    <definedName name="BExF3MGVCZHXDAUDZAGUYESZ3RC8" localSheetId="18" hidden="1">#REF!</definedName>
    <definedName name="BExF3MGVCZHXDAUDZAGUYESZ3RC8" localSheetId="11" hidden="1">#REF!</definedName>
    <definedName name="BExF3MGVCZHXDAUDZAGUYESZ3RC8" localSheetId="25" hidden="1">#REF!</definedName>
    <definedName name="BExF3MGVCZHXDAUDZAGUYESZ3RC8" localSheetId="26" hidden="1">#REF!</definedName>
    <definedName name="BExF3MGVCZHXDAUDZAGUYESZ3RC8" localSheetId="27" hidden="1">#REF!</definedName>
    <definedName name="BExF3MGVCZHXDAUDZAGUYESZ3RC8" localSheetId="0" hidden="1">#REF!</definedName>
    <definedName name="BExF3MGVCZHXDAUDZAGUYESZ3RC8" localSheetId="1" hidden="1">#REF!</definedName>
    <definedName name="BExF3MGVCZHXDAUDZAGUYESZ3RC8" hidden="1">#REF!</definedName>
    <definedName name="BExF3NTC4BGZEM6B87TCFX277QCS" localSheetId="32" hidden="1">#REF!</definedName>
    <definedName name="BExF3NTC4BGZEM6B87TCFX277QCS" localSheetId="33" hidden="1">#REF!</definedName>
    <definedName name="BExF3NTC4BGZEM6B87TCFX277QCS" localSheetId="23" hidden="1">#REF!</definedName>
    <definedName name="BExF3NTC4BGZEM6B87TCFX277QCS" localSheetId="17" hidden="1">#REF!</definedName>
    <definedName name="BExF3NTC4BGZEM6B87TCFX277QCS" localSheetId="18" hidden="1">#REF!</definedName>
    <definedName name="BExF3NTC4BGZEM6B87TCFX277QCS" localSheetId="11" hidden="1">#REF!</definedName>
    <definedName name="BExF3NTC4BGZEM6B87TCFX277QCS" localSheetId="25" hidden="1">#REF!</definedName>
    <definedName name="BExF3NTC4BGZEM6B87TCFX277QCS" localSheetId="26" hidden="1">#REF!</definedName>
    <definedName name="BExF3NTC4BGZEM6B87TCFX277QCS" localSheetId="27" hidden="1">#REF!</definedName>
    <definedName name="BExF3NTC4BGZEM6B87TCFX277QCS" localSheetId="0" hidden="1">#REF!</definedName>
    <definedName name="BExF3NTC4BGZEM6B87TCFX277QCS" localSheetId="1" hidden="1">#REF!</definedName>
    <definedName name="BExF3NTC4BGZEM6B87TCFX277QCS" hidden="1">#REF!</definedName>
    <definedName name="BExF3Q2DOSQI9SIAXB522CN0WBZ7" localSheetId="32" hidden="1">#REF!</definedName>
    <definedName name="BExF3Q2DOSQI9SIAXB522CN0WBZ7" localSheetId="33" hidden="1">#REF!</definedName>
    <definedName name="BExF3Q2DOSQI9SIAXB522CN0WBZ7" localSheetId="23" hidden="1">#REF!</definedName>
    <definedName name="BExF3Q2DOSQI9SIAXB522CN0WBZ7" localSheetId="17" hidden="1">#REF!</definedName>
    <definedName name="BExF3Q2DOSQI9SIAXB522CN0WBZ7" localSheetId="18" hidden="1">#REF!</definedName>
    <definedName name="BExF3Q2DOSQI9SIAXB522CN0WBZ7" localSheetId="11" hidden="1">#REF!</definedName>
    <definedName name="BExF3Q2DOSQI9SIAXB522CN0WBZ7" localSheetId="25" hidden="1">#REF!</definedName>
    <definedName name="BExF3Q2DOSQI9SIAXB522CN0WBZ7" localSheetId="26" hidden="1">#REF!</definedName>
    <definedName name="BExF3Q2DOSQI9SIAXB522CN0WBZ7" localSheetId="27" hidden="1">#REF!</definedName>
    <definedName name="BExF3Q2DOSQI9SIAXB522CN0WBZ7" localSheetId="0" hidden="1">#REF!</definedName>
    <definedName name="BExF3Q2DOSQI9SIAXB522CN0WBZ7" localSheetId="1" hidden="1">#REF!</definedName>
    <definedName name="BExF3Q2DOSQI9SIAXB522CN0WBZ7" hidden="1">#REF!</definedName>
    <definedName name="BExF3Q7NI90WT31QHYSJDIG0LLLJ" localSheetId="32" hidden="1">#REF!</definedName>
    <definedName name="BExF3Q7NI90WT31QHYSJDIG0LLLJ" localSheetId="33" hidden="1">#REF!</definedName>
    <definedName name="BExF3Q7NI90WT31QHYSJDIG0LLLJ" localSheetId="23" hidden="1">#REF!</definedName>
    <definedName name="BExF3Q7NI90WT31QHYSJDIG0LLLJ" localSheetId="17" hidden="1">#REF!</definedName>
    <definedName name="BExF3Q7NI90WT31QHYSJDIG0LLLJ" localSheetId="18" hidden="1">#REF!</definedName>
    <definedName name="BExF3Q7NI90WT31QHYSJDIG0LLLJ" localSheetId="11" hidden="1">#REF!</definedName>
    <definedName name="BExF3Q7NI90WT31QHYSJDIG0LLLJ" localSheetId="25" hidden="1">#REF!</definedName>
    <definedName name="BExF3Q7NI90WT31QHYSJDIG0LLLJ" localSheetId="26" hidden="1">#REF!</definedName>
    <definedName name="BExF3Q7NI90WT31QHYSJDIG0LLLJ" localSheetId="27" hidden="1">#REF!</definedName>
    <definedName name="BExF3Q7NI90WT31QHYSJDIG0LLLJ" localSheetId="0" hidden="1">#REF!</definedName>
    <definedName name="BExF3Q7NI90WT31QHYSJDIG0LLLJ" localSheetId="1" hidden="1">#REF!</definedName>
    <definedName name="BExF3Q7NI90WT31QHYSJDIG0LLLJ" hidden="1">#REF!</definedName>
    <definedName name="BExF3QD55TIY1MSBSRK9TUJKBEWO" localSheetId="32" hidden="1">#REF!</definedName>
    <definedName name="BExF3QD55TIY1MSBSRK9TUJKBEWO" localSheetId="33" hidden="1">#REF!</definedName>
    <definedName name="BExF3QD55TIY1MSBSRK9TUJKBEWO" localSheetId="23" hidden="1">#REF!</definedName>
    <definedName name="BExF3QD55TIY1MSBSRK9TUJKBEWO" localSheetId="17" hidden="1">#REF!</definedName>
    <definedName name="BExF3QD55TIY1MSBSRK9TUJKBEWO" localSheetId="18" hidden="1">#REF!</definedName>
    <definedName name="BExF3QD55TIY1MSBSRK9TUJKBEWO" localSheetId="11" hidden="1">#REF!</definedName>
    <definedName name="BExF3QD55TIY1MSBSRK9TUJKBEWO" localSheetId="25" hidden="1">#REF!</definedName>
    <definedName name="BExF3QD55TIY1MSBSRK9TUJKBEWO" localSheetId="26" hidden="1">#REF!</definedName>
    <definedName name="BExF3QD55TIY1MSBSRK9TUJKBEWO" localSheetId="27" hidden="1">#REF!</definedName>
    <definedName name="BExF3QD55TIY1MSBSRK9TUJKBEWO" localSheetId="0" hidden="1">#REF!</definedName>
    <definedName name="BExF3QD55TIY1MSBSRK9TUJKBEWO" localSheetId="1" hidden="1">#REF!</definedName>
    <definedName name="BExF3QD55TIY1MSBSRK9TUJKBEWO" hidden="1">#REF!</definedName>
    <definedName name="BExF3QT8J6RIF1L3R700MBSKIOKW" localSheetId="32" hidden="1">#REF!</definedName>
    <definedName name="BExF3QT8J6RIF1L3R700MBSKIOKW" localSheetId="33" hidden="1">#REF!</definedName>
    <definedName name="BExF3QT8J6RIF1L3R700MBSKIOKW" localSheetId="23" hidden="1">#REF!</definedName>
    <definedName name="BExF3QT8J6RIF1L3R700MBSKIOKW" localSheetId="17" hidden="1">#REF!</definedName>
    <definedName name="BExF3QT8J6RIF1L3R700MBSKIOKW" localSheetId="18" hidden="1">#REF!</definedName>
    <definedName name="BExF3QT8J6RIF1L3R700MBSKIOKW" localSheetId="11" hidden="1">#REF!</definedName>
    <definedName name="BExF3QT8J6RIF1L3R700MBSKIOKW" localSheetId="25" hidden="1">#REF!</definedName>
    <definedName name="BExF3QT8J6RIF1L3R700MBSKIOKW" localSheetId="26" hidden="1">#REF!</definedName>
    <definedName name="BExF3QT8J6RIF1L3R700MBSKIOKW" localSheetId="27" hidden="1">#REF!</definedName>
    <definedName name="BExF3QT8J6RIF1L3R700MBSKIOKW" localSheetId="0" hidden="1">#REF!</definedName>
    <definedName name="BExF3QT8J6RIF1L3R700MBSKIOKW" localSheetId="1" hidden="1">#REF!</definedName>
    <definedName name="BExF3QT8J6RIF1L3R700MBSKIOKW" hidden="1">#REF!</definedName>
    <definedName name="BExF42SSBVPMLK2UB3B7FPEIY9TU" localSheetId="32" hidden="1">#REF!</definedName>
    <definedName name="BExF42SSBVPMLK2UB3B7FPEIY9TU" localSheetId="33" hidden="1">#REF!</definedName>
    <definedName name="BExF42SSBVPMLK2UB3B7FPEIY9TU" localSheetId="23" hidden="1">#REF!</definedName>
    <definedName name="BExF42SSBVPMLK2UB3B7FPEIY9TU" localSheetId="17" hidden="1">#REF!</definedName>
    <definedName name="BExF42SSBVPMLK2UB3B7FPEIY9TU" localSheetId="18" hidden="1">#REF!</definedName>
    <definedName name="BExF42SSBVPMLK2UB3B7FPEIY9TU" localSheetId="11" hidden="1">#REF!</definedName>
    <definedName name="BExF42SSBVPMLK2UB3B7FPEIY9TU" localSheetId="25" hidden="1">#REF!</definedName>
    <definedName name="BExF42SSBVPMLK2UB3B7FPEIY9TU" localSheetId="26" hidden="1">#REF!</definedName>
    <definedName name="BExF42SSBVPMLK2UB3B7FPEIY9TU" localSheetId="27" hidden="1">#REF!</definedName>
    <definedName name="BExF42SSBVPMLK2UB3B7FPEIY9TU" localSheetId="0" hidden="1">#REF!</definedName>
    <definedName name="BExF42SSBVPMLK2UB3B7FPEIY9TU" localSheetId="1" hidden="1">#REF!</definedName>
    <definedName name="BExF42SSBVPMLK2UB3B7FPEIY9TU" hidden="1">#REF!</definedName>
    <definedName name="BExF4HXSWB50BKYPWA0HTT8W56H6" localSheetId="32" hidden="1">#REF!</definedName>
    <definedName name="BExF4HXSWB50BKYPWA0HTT8W56H6" localSheetId="33" hidden="1">#REF!</definedName>
    <definedName name="BExF4HXSWB50BKYPWA0HTT8W56H6" localSheetId="23" hidden="1">#REF!</definedName>
    <definedName name="BExF4HXSWB50BKYPWA0HTT8W56H6" localSheetId="17" hidden="1">#REF!</definedName>
    <definedName name="BExF4HXSWB50BKYPWA0HTT8W56H6" localSheetId="18" hidden="1">#REF!</definedName>
    <definedName name="BExF4HXSWB50BKYPWA0HTT8W56H6" localSheetId="11" hidden="1">#REF!</definedName>
    <definedName name="BExF4HXSWB50BKYPWA0HTT8W56H6" localSheetId="25" hidden="1">#REF!</definedName>
    <definedName name="BExF4HXSWB50BKYPWA0HTT8W56H6" localSheetId="26" hidden="1">#REF!</definedName>
    <definedName name="BExF4HXSWB50BKYPWA0HTT8W56H6" localSheetId="27" hidden="1">#REF!</definedName>
    <definedName name="BExF4HXSWB50BKYPWA0HTT8W56H6" localSheetId="0" hidden="1">#REF!</definedName>
    <definedName name="BExF4HXSWB50BKYPWA0HTT8W56H6" localSheetId="1" hidden="1">#REF!</definedName>
    <definedName name="BExF4HXSWB50BKYPWA0HTT8W56H6" hidden="1">#REF!</definedName>
    <definedName name="BExF4J4Y60OUA8GY6YN8XVRUX80A" localSheetId="32" hidden="1">#REF!</definedName>
    <definedName name="BExF4J4Y60OUA8GY6YN8XVRUX80A" localSheetId="33" hidden="1">#REF!</definedName>
    <definedName name="BExF4J4Y60OUA8GY6YN8XVRUX80A" localSheetId="23" hidden="1">#REF!</definedName>
    <definedName name="BExF4J4Y60OUA8GY6YN8XVRUX80A" localSheetId="17" hidden="1">#REF!</definedName>
    <definedName name="BExF4J4Y60OUA8GY6YN8XVRUX80A" localSheetId="18" hidden="1">#REF!</definedName>
    <definedName name="BExF4J4Y60OUA8GY6YN8XVRUX80A" localSheetId="11" hidden="1">#REF!</definedName>
    <definedName name="BExF4J4Y60OUA8GY6YN8XVRUX80A" localSheetId="25" hidden="1">#REF!</definedName>
    <definedName name="BExF4J4Y60OUA8GY6YN8XVRUX80A" localSheetId="26" hidden="1">#REF!</definedName>
    <definedName name="BExF4J4Y60OUA8GY6YN8XVRUX80A" localSheetId="27" hidden="1">#REF!</definedName>
    <definedName name="BExF4J4Y60OUA8GY6YN8XVRUX80A" localSheetId="0" hidden="1">#REF!</definedName>
    <definedName name="BExF4J4Y60OUA8GY6YN8XVRUX80A" localSheetId="1" hidden="1">#REF!</definedName>
    <definedName name="BExF4J4Y60OUA8GY6YN8XVRUX80A" hidden="1">#REF!</definedName>
    <definedName name="BExF4KHF04IWW4LQ95FHQPFE4Y9K" localSheetId="32" hidden="1">#REF!</definedName>
    <definedName name="BExF4KHF04IWW4LQ95FHQPFE4Y9K" localSheetId="33" hidden="1">#REF!</definedName>
    <definedName name="BExF4KHF04IWW4LQ95FHQPFE4Y9K" localSheetId="23" hidden="1">#REF!</definedName>
    <definedName name="BExF4KHF04IWW4LQ95FHQPFE4Y9K" localSheetId="17" hidden="1">#REF!</definedName>
    <definedName name="BExF4KHF04IWW4LQ95FHQPFE4Y9K" localSheetId="18" hidden="1">#REF!</definedName>
    <definedName name="BExF4KHF04IWW4LQ95FHQPFE4Y9K" localSheetId="11" hidden="1">#REF!</definedName>
    <definedName name="BExF4KHF04IWW4LQ95FHQPFE4Y9K" localSheetId="25" hidden="1">#REF!</definedName>
    <definedName name="BExF4KHF04IWW4LQ95FHQPFE4Y9K" localSheetId="26" hidden="1">#REF!</definedName>
    <definedName name="BExF4KHF04IWW4LQ95FHQPFE4Y9K" localSheetId="27" hidden="1">#REF!</definedName>
    <definedName name="BExF4KHF04IWW4LQ95FHQPFE4Y9K" localSheetId="0" hidden="1">#REF!</definedName>
    <definedName name="BExF4KHF04IWW4LQ95FHQPFE4Y9K" localSheetId="1" hidden="1">#REF!</definedName>
    <definedName name="BExF4KHF04IWW4LQ95FHQPFE4Y9K" hidden="1">#REF!</definedName>
    <definedName name="BExF4MVQM5Y0QRDLDFSKWWTF709C" localSheetId="32" hidden="1">#REF!</definedName>
    <definedName name="BExF4MVQM5Y0QRDLDFSKWWTF709C" localSheetId="33" hidden="1">#REF!</definedName>
    <definedName name="BExF4MVQM5Y0QRDLDFSKWWTF709C" localSheetId="23" hidden="1">#REF!</definedName>
    <definedName name="BExF4MVQM5Y0QRDLDFSKWWTF709C" localSheetId="17" hidden="1">#REF!</definedName>
    <definedName name="BExF4MVQM5Y0QRDLDFSKWWTF709C" localSheetId="18" hidden="1">#REF!</definedName>
    <definedName name="BExF4MVQM5Y0QRDLDFSKWWTF709C" localSheetId="11" hidden="1">#REF!</definedName>
    <definedName name="BExF4MVQM5Y0QRDLDFSKWWTF709C" localSheetId="25" hidden="1">#REF!</definedName>
    <definedName name="BExF4MVQM5Y0QRDLDFSKWWTF709C" localSheetId="26" hidden="1">#REF!</definedName>
    <definedName name="BExF4MVQM5Y0QRDLDFSKWWTF709C" localSheetId="27" hidden="1">#REF!</definedName>
    <definedName name="BExF4MVQM5Y0QRDLDFSKWWTF709C" localSheetId="0" hidden="1">#REF!</definedName>
    <definedName name="BExF4MVQM5Y0QRDLDFSKWWTF709C" localSheetId="1" hidden="1">#REF!</definedName>
    <definedName name="BExF4MVQM5Y0QRDLDFSKWWTF709C" hidden="1">#REF!</definedName>
    <definedName name="BExF4PVMZYV36E8HOYY06J81AMBI" localSheetId="32" hidden="1">#REF!</definedName>
    <definedName name="BExF4PVMZYV36E8HOYY06J81AMBI" localSheetId="33" hidden="1">#REF!</definedName>
    <definedName name="BExF4PVMZYV36E8HOYY06J81AMBI" localSheetId="23" hidden="1">#REF!</definedName>
    <definedName name="BExF4PVMZYV36E8HOYY06J81AMBI" localSheetId="17" hidden="1">#REF!</definedName>
    <definedName name="BExF4PVMZYV36E8HOYY06J81AMBI" localSheetId="18" hidden="1">#REF!</definedName>
    <definedName name="BExF4PVMZYV36E8HOYY06J81AMBI" localSheetId="11" hidden="1">#REF!</definedName>
    <definedName name="BExF4PVMZYV36E8HOYY06J81AMBI" localSheetId="25" hidden="1">#REF!</definedName>
    <definedName name="BExF4PVMZYV36E8HOYY06J81AMBI" localSheetId="26" hidden="1">#REF!</definedName>
    <definedName name="BExF4PVMZYV36E8HOYY06J81AMBI" localSheetId="27" hidden="1">#REF!</definedName>
    <definedName name="BExF4PVMZYV36E8HOYY06J81AMBI" localSheetId="0" hidden="1">#REF!</definedName>
    <definedName name="BExF4PVMZYV36E8HOYY06J81AMBI" localSheetId="1" hidden="1">#REF!</definedName>
    <definedName name="BExF4PVMZYV36E8HOYY06J81AMBI" hidden="1">#REF!</definedName>
    <definedName name="BExF4SF9NEX1FZE9N8EXT89PM54D" localSheetId="32" hidden="1">#REF!</definedName>
    <definedName name="BExF4SF9NEX1FZE9N8EXT89PM54D" localSheetId="33" hidden="1">#REF!</definedName>
    <definedName name="BExF4SF9NEX1FZE9N8EXT89PM54D" localSheetId="23" hidden="1">#REF!</definedName>
    <definedName name="BExF4SF9NEX1FZE9N8EXT89PM54D" localSheetId="17" hidden="1">#REF!</definedName>
    <definedName name="BExF4SF9NEX1FZE9N8EXT89PM54D" localSheetId="18" hidden="1">#REF!</definedName>
    <definedName name="BExF4SF9NEX1FZE9N8EXT89PM54D" localSheetId="11" hidden="1">#REF!</definedName>
    <definedName name="BExF4SF9NEX1FZE9N8EXT89PM54D" localSheetId="25" hidden="1">#REF!</definedName>
    <definedName name="BExF4SF9NEX1FZE9N8EXT89PM54D" localSheetId="26" hidden="1">#REF!</definedName>
    <definedName name="BExF4SF9NEX1FZE9N8EXT89PM54D" localSheetId="27" hidden="1">#REF!</definedName>
    <definedName name="BExF4SF9NEX1FZE9N8EXT89PM54D" localSheetId="0" hidden="1">#REF!</definedName>
    <definedName name="BExF4SF9NEX1FZE9N8EXT89PM54D" localSheetId="1" hidden="1">#REF!</definedName>
    <definedName name="BExF4SF9NEX1FZE9N8EXT89PM54D" hidden="1">#REF!</definedName>
    <definedName name="BExF52GTGP8MHGII4KJ8TJGR8W8U" localSheetId="32" hidden="1">#REF!</definedName>
    <definedName name="BExF52GTGP8MHGII4KJ8TJGR8W8U" localSheetId="33" hidden="1">#REF!</definedName>
    <definedName name="BExF52GTGP8MHGII4KJ8TJGR8W8U" localSheetId="23" hidden="1">#REF!</definedName>
    <definedName name="BExF52GTGP8MHGII4KJ8TJGR8W8U" localSheetId="17" hidden="1">#REF!</definedName>
    <definedName name="BExF52GTGP8MHGII4KJ8TJGR8W8U" localSheetId="18" hidden="1">#REF!</definedName>
    <definedName name="BExF52GTGP8MHGII4KJ8TJGR8W8U" localSheetId="11" hidden="1">#REF!</definedName>
    <definedName name="BExF52GTGP8MHGII4KJ8TJGR8W8U" localSheetId="25" hidden="1">#REF!</definedName>
    <definedName name="BExF52GTGP8MHGII4KJ8TJGR8W8U" localSheetId="26" hidden="1">#REF!</definedName>
    <definedName name="BExF52GTGP8MHGII4KJ8TJGR8W8U" localSheetId="27" hidden="1">#REF!</definedName>
    <definedName name="BExF52GTGP8MHGII4KJ8TJGR8W8U" localSheetId="0" hidden="1">#REF!</definedName>
    <definedName name="BExF52GTGP8MHGII4KJ8TJGR8W8U" localSheetId="1" hidden="1">#REF!</definedName>
    <definedName name="BExF52GTGP8MHGII4KJ8TJGR8W8U" hidden="1">#REF!</definedName>
    <definedName name="BExF57K7L3UC1I2FSAWURR4SN0UN" localSheetId="32" hidden="1">#REF!</definedName>
    <definedName name="BExF57K7L3UC1I2FSAWURR4SN0UN" localSheetId="33" hidden="1">#REF!</definedName>
    <definedName name="BExF57K7L3UC1I2FSAWURR4SN0UN" localSheetId="23" hidden="1">#REF!</definedName>
    <definedName name="BExF57K7L3UC1I2FSAWURR4SN0UN" localSheetId="17" hidden="1">#REF!</definedName>
    <definedName name="BExF57K7L3UC1I2FSAWURR4SN0UN" localSheetId="18" hidden="1">#REF!</definedName>
    <definedName name="BExF57K7L3UC1I2FSAWURR4SN0UN" localSheetId="11" hidden="1">#REF!</definedName>
    <definedName name="BExF57K7L3UC1I2FSAWURR4SN0UN" localSheetId="25" hidden="1">#REF!</definedName>
    <definedName name="BExF57K7L3UC1I2FSAWURR4SN0UN" localSheetId="26" hidden="1">#REF!</definedName>
    <definedName name="BExF57K7L3UC1I2FSAWURR4SN0UN" localSheetId="27" hidden="1">#REF!</definedName>
    <definedName name="BExF57K7L3UC1I2FSAWURR4SN0UN" localSheetId="0" hidden="1">#REF!</definedName>
    <definedName name="BExF57K7L3UC1I2FSAWURR4SN0UN" localSheetId="1" hidden="1">#REF!</definedName>
    <definedName name="BExF57K7L3UC1I2FSAWURR4SN0UN" hidden="1">#REF!</definedName>
    <definedName name="BExF5HR2GFV7O8LKG9SJ4BY78LYA" localSheetId="32" hidden="1">#REF!</definedName>
    <definedName name="BExF5HR2GFV7O8LKG9SJ4BY78LYA" localSheetId="33" hidden="1">#REF!</definedName>
    <definedName name="BExF5HR2GFV7O8LKG9SJ4BY78LYA" localSheetId="23" hidden="1">#REF!</definedName>
    <definedName name="BExF5HR2GFV7O8LKG9SJ4BY78LYA" localSheetId="17" hidden="1">#REF!</definedName>
    <definedName name="BExF5HR2GFV7O8LKG9SJ4BY78LYA" localSheetId="18" hidden="1">#REF!</definedName>
    <definedName name="BExF5HR2GFV7O8LKG9SJ4BY78LYA" localSheetId="11" hidden="1">#REF!</definedName>
    <definedName name="BExF5HR2GFV7O8LKG9SJ4BY78LYA" localSheetId="25" hidden="1">#REF!</definedName>
    <definedName name="BExF5HR2GFV7O8LKG9SJ4BY78LYA" localSheetId="26" hidden="1">#REF!</definedName>
    <definedName name="BExF5HR2GFV7O8LKG9SJ4BY78LYA" localSheetId="27" hidden="1">#REF!</definedName>
    <definedName name="BExF5HR2GFV7O8LKG9SJ4BY78LYA" localSheetId="0" hidden="1">#REF!</definedName>
    <definedName name="BExF5HR2GFV7O8LKG9SJ4BY78LYA" localSheetId="1" hidden="1">#REF!</definedName>
    <definedName name="BExF5HR2GFV7O8LKG9SJ4BY78LYA" hidden="1">#REF!</definedName>
    <definedName name="BExF5ZFO2A29GHWR5ES64Z9OS16J" localSheetId="32" hidden="1">#REF!</definedName>
    <definedName name="BExF5ZFO2A29GHWR5ES64Z9OS16J" localSheetId="33" hidden="1">#REF!</definedName>
    <definedName name="BExF5ZFO2A29GHWR5ES64Z9OS16J" localSheetId="23" hidden="1">#REF!</definedName>
    <definedName name="BExF5ZFO2A29GHWR5ES64Z9OS16J" localSheetId="17" hidden="1">#REF!</definedName>
    <definedName name="BExF5ZFO2A29GHWR5ES64Z9OS16J" localSheetId="18" hidden="1">#REF!</definedName>
    <definedName name="BExF5ZFO2A29GHWR5ES64Z9OS16J" localSheetId="11" hidden="1">#REF!</definedName>
    <definedName name="BExF5ZFO2A29GHWR5ES64Z9OS16J" localSheetId="25" hidden="1">#REF!</definedName>
    <definedName name="BExF5ZFO2A29GHWR5ES64Z9OS16J" localSheetId="26" hidden="1">#REF!</definedName>
    <definedName name="BExF5ZFO2A29GHWR5ES64Z9OS16J" localSheetId="27" hidden="1">#REF!</definedName>
    <definedName name="BExF5ZFO2A29GHWR5ES64Z9OS16J" localSheetId="0" hidden="1">#REF!</definedName>
    <definedName name="BExF5ZFO2A29GHWR5ES64Z9OS16J" localSheetId="1" hidden="1">#REF!</definedName>
    <definedName name="BExF5ZFO2A29GHWR5ES64Z9OS16J" hidden="1">#REF!</definedName>
    <definedName name="BExF63S045JO7H2ZJCBTBVH3SUIF" localSheetId="32" hidden="1">#REF!</definedName>
    <definedName name="BExF63S045JO7H2ZJCBTBVH3SUIF" localSheetId="33" hidden="1">#REF!</definedName>
    <definedName name="BExF63S045JO7H2ZJCBTBVH3SUIF" localSheetId="23" hidden="1">#REF!</definedName>
    <definedName name="BExF63S045JO7H2ZJCBTBVH3SUIF" localSheetId="17" hidden="1">#REF!</definedName>
    <definedName name="BExF63S045JO7H2ZJCBTBVH3SUIF" localSheetId="18" hidden="1">#REF!</definedName>
    <definedName name="BExF63S045JO7H2ZJCBTBVH3SUIF" localSheetId="11" hidden="1">#REF!</definedName>
    <definedName name="BExF63S045JO7H2ZJCBTBVH3SUIF" localSheetId="25" hidden="1">#REF!</definedName>
    <definedName name="BExF63S045JO7H2ZJCBTBVH3SUIF" localSheetId="26" hidden="1">#REF!</definedName>
    <definedName name="BExF63S045JO7H2ZJCBTBVH3SUIF" localSheetId="27" hidden="1">#REF!</definedName>
    <definedName name="BExF63S045JO7H2ZJCBTBVH3SUIF" localSheetId="0" hidden="1">#REF!</definedName>
    <definedName name="BExF63S045JO7H2ZJCBTBVH3SUIF" localSheetId="1" hidden="1">#REF!</definedName>
    <definedName name="BExF63S045JO7H2ZJCBTBVH3SUIF" hidden="1">#REF!</definedName>
    <definedName name="BExF642TEGTXCI9A61ZOONJCB0U1" localSheetId="32" hidden="1">#REF!</definedName>
    <definedName name="BExF642TEGTXCI9A61ZOONJCB0U1" localSheetId="33" hidden="1">#REF!</definedName>
    <definedName name="BExF642TEGTXCI9A61ZOONJCB0U1" localSheetId="23" hidden="1">#REF!</definedName>
    <definedName name="BExF642TEGTXCI9A61ZOONJCB0U1" localSheetId="17" hidden="1">#REF!</definedName>
    <definedName name="BExF642TEGTXCI9A61ZOONJCB0U1" localSheetId="18" hidden="1">#REF!</definedName>
    <definedName name="BExF642TEGTXCI9A61ZOONJCB0U1" localSheetId="11" hidden="1">#REF!</definedName>
    <definedName name="BExF642TEGTXCI9A61ZOONJCB0U1" localSheetId="25" hidden="1">#REF!</definedName>
    <definedName name="BExF642TEGTXCI9A61ZOONJCB0U1" localSheetId="26" hidden="1">#REF!</definedName>
    <definedName name="BExF642TEGTXCI9A61ZOONJCB0U1" localSheetId="27" hidden="1">#REF!</definedName>
    <definedName name="BExF642TEGTXCI9A61ZOONJCB0U1" localSheetId="0" hidden="1">#REF!</definedName>
    <definedName name="BExF642TEGTXCI9A61ZOONJCB0U1" localSheetId="1" hidden="1">#REF!</definedName>
    <definedName name="BExF642TEGTXCI9A61ZOONJCB0U1" hidden="1">#REF!</definedName>
    <definedName name="BExF67O951CF8UJF3KBDNR0E83C1" localSheetId="32" hidden="1">#REF!</definedName>
    <definedName name="BExF67O951CF8UJF3KBDNR0E83C1" localSheetId="33" hidden="1">#REF!</definedName>
    <definedName name="BExF67O951CF8UJF3KBDNR0E83C1" localSheetId="23" hidden="1">#REF!</definedName>
    <definedName name="BExF67O951CF8UJF3KBDNR0E83C1" localSheetId="17" hidden="1">#REF!</definedName>
    <definedName name="BExF67O951CF8UJF3KBDNR0E83C1" localSheetId="18" hidden="1">#REF!</definedName>
    <definedName name="BExF67O951CF8UJF3KBDNR0E83C1" localSheetId="11" hidden="1">#REF!</definedName>
    <definedName name="BExF67O951CF8UJF3KBDNR0E83C1" localSheetId="25" hidden="1">#REF!</definedName>
    <definedName name="BExF67O951CF8UJF3KBDNR0E83C1" localSheetId="26" hidden="1">#REF!</definedName>
    <definedName name="BExF67O951CF8UJF3KBDNR0E83C1" localSheetId="27" hidden="1">#REF!</definedName>
    <definedName name="BExF67O951CF8UJF3KBDNR0E83C1" localSheetId="0" hidden="1">#REF!</definedName>
    <definedName name="BExF67O951CF8UJF3KBDNR0E83C1" localSheetId="1" hidden="1">#REF!</definedName>
    <definedName name="BExF67O951CF8UJF3KBDNR0E83C1" hidden="1">#REF!</definedName>
    <definedName name="BExF6EV7I35NVMIJGYTB6E24YVPA" localSheetId="32" hidden="1">#REF!</definedName>
    <definedName name="BExF6EV7I35NVMIJGYTB6E24YVPA" localSheetId="33" hidden="1">#REF!</definedName>
    <definedName name="BExF6EV7I35NVMIJGYTB6E24YVPA" localSheetId="23" hidden="1">#REF!</definedName>
    <definedName name="BExF6EV7I35NVMIJGYTB6E24YVPA" localSheetId="17" hidden="1">#REF!</definedName>
    <definedName name="BExF6EV7I35NVMIJGYTB6E24YVPA" localSheetId="18" hidden="1">#REF!</definedName>
    <definedName name="BExF6EV7I35NVMIJGYTB6E24YVPA" localSheetId="11" hidden="1">#REF!</definedName>
    <definedName name="BExF6EV7I35NVMIJGYTB6E24YVPA" localSheetId="25" hidden="1">#REF!</definedName>
    <definedName name="BExF6EV7I35NVMIJGYTB6E24YVPA" localSheetId="26" hidden="1">#REF!</definedName>
    <definedName name="BExF6EV7I35NVMIJGYTB6E24YVPA" localSheetId="27" hidden="1">#REF!</definedName>
    <definedName name="BExF6EV7I35NVMIJGYTB6E24YVPA" localSheetId="0" hidden="1">#REF!</definedName>
    <definedName name="BExF6EV7I35NVMIJGYTB6E24YVPA" localSheetId="1" hidden="1">#REF!</definedName>
    <definedName name="BExF6EV7I35NVMIJGYTB6E24YVPA" hidden="1">#REF!</definedName>
    <definedName name="BExF6FGUF393KTMBT40S5BYAFG00" localSheetId="32" hidden="1">#REF!</definedName>
    <definedName name="BExF6FGUF393KTMBT40S5BYAFG00" localSheetId="33" hidden="1">#REF!</definedName>
    <definedName name="BExF6FGUF393KTMBT40S5BYAFG00" localSheetId="23" hidden="1">#REF!</definedName>
    <definedName name="BExF6FGUF393KTMBT40S5BYAFG00" localSheetId="17" hidden="1">#REF!</definedName>
    <definedName name="BExF6FGUF393KTMBT40S5BYAFG00" localSheetId="18" hidden="1">#REF!</definedName>
    <definedName name="BExF6FGUF393KTMBT40S5BYAFG00" localSheetId="11" hidden="1">#REF!</definedName>
    <definedName name="BExF6FGUF393KTMBT40S5BYAFG00" localSheetId="25" hidden="1">#REF!</definedName>
    <definedName name="BExF6FGUF393KTMBT40S5BYAFG00" localSheetId="26" hidden="1">#REF!</definedName>
    <definedName name="BExF6FGUF393KTMBT40S5BYAFG00" localSheetId="27" hidden="1">#REF!</definedName>
    <definedName name="BExF6FGUF393KTMBT40S5BYAFG00" localSheetId="0" hidden="1">#REF!</definedName>
    <definedName name="BExF6FGUF393KTMBT40S5BYAFG00" localSheetId="1" hidden="1">#REF!</definedName>
    <definedName name="BExF6FGUF393KTMBT40S5BYAFG00" hidden="1">#REF!</definedName>
    <definedName name="BExF6GNYXWY8A0SY4PW1B6KJMMTM" localSheetId="32" hidden="1">#REF!</definedName>
    <definedName name="BExF6GNYXWY8A0SY4PW1B6KJMMTM" localSheetId="33" hidden="1">#REF!</definedName>
    <definedName name="BExF6GNYXWY8A0SY4PW1B6KJMMTM" localSheetId="23" hidden="1">#REF!</definedName>
    <definedName name="BExF6GNYXWY8A0SY4PW1B6KJMMTM" localSheetId="17" hidden="1">#REF!</definedName>
    <definedName name="BExF6GNYXWY8A0SY4PW1B6KJMMTM" localSheetId="18" hidden="1">#REF!</definedName>
    <definedName name="BExF6GNYXWY8A0SY4PW1B6KJMMTM" localSheetId="11" hidden="1">#REF!</definedName>
    <definedName name="BExF6GNYXWY8A0SY4PW1B6KJMMTM" localSheetId="25" hidden="1">#REF!</definedName>
    <definedName name="BExF6GNYXWY8A0SY4PW1B6KJMMTM" localSheetId="26" hidden="1">#REF!</definedName>
    <definedName name="BExF6GNYXWY8A0SY4PW1B6KJMMTM" localSheetId="27" hidden="1">#REF!</definedName>
    <definedName name="BExF6GNYXWY8A0SY4PW1B6KJMMTM" localSheetId="0" hidden="1">#REF!</definedName>
    <definedName name="BExF6GNYXWY8A0SY4PW1B6KJMMTM" localSheetId="1" hidden="1">#REF!</definedName>
    <definedName name="BExF6GNYXWY8A0SY4PW1B6KJMMTM" hidden="1">#REF!</definedName>
    <definedName name="BExF6IB8K74Z0AFT05GPOKKZW7C9" localSheetId="32" hidden="1">#REF!</definedName>
    <definedName name="BExF6IB8K74Z0AFT05GPOKKZW7C9" localSheetId="33" hidden="1">#REF!</definedName>
    <definedName name="BExF6IB8K74Z0AFT05GPOKKZW7C9" localSheetId="23" hidden="1">#REF!</definedName>
    <definedName name="BExF6IB8K74Z0AFT05GPOKKZW7C9" localSheetId="17" hidden="1">#REF!</definedName>
    <definedName name="BExF6IB8K74Z0AFT05GPOKKZW7C9" localSheetId="18" hidden="1">#REF!</definedName>
    <definedName name="BExF6IB8K74Z0AFT05GPOKKZW7C9" localSheetId="11" hidden="1">#REF!</definedName>
    <definedName name="BExF6IB8K74Z0AFT05GPOKKZW7C9" localSheetId="25" hidden="1">#REF!</definedName>
    <definedName name="BExF6IB8K74Z0AFT05GPOKKZW7C9" localSheetId="26" hidden="1">#REF!</definedName>
    <definedName name="BExF6IB8K74Z0AFT05GPOKKZW7C9" localSheetId="27" hidden="1">#REF!</definedName>
    <definedName name="BExF6IB8K74Z0AFT05GPOKKZW7C9" localSheetId="0" hidden="1">#REF!</definedName>
    <definedName name="BExF6IB8K74Z0AFT05GPOKKZW7C9" localSheetId="1" hidden="1">#REF!</definedName>
    <definedName name="BExF6IB8K74Z0AFT05GPOKKZW7C9" hidden="1">#REF!</definedName>
    <definedName name="BExF6NUXJI11W2IAZNAM1QWC0459" localSheetId="32" hidden="1">#REF!</definedName>
    <definedName name="BExF6NUXJI11W2IAZNAM1QWC0459" localSheetId="33" hidden="1">#REF!</definedName>
    <definedName name="BExF6NUXJI11W2IAZNAM1QWC0459" localSheetId="23" hidden="1">#REF!</definedName>
    <definedName name="BExF6NUXJI11W2IAZNAM1QWC0459" localSheetId="17" hidden="1">#REF!</definedName>
    <definedName name="BExF6NUXJI11W2IAZNAM1QWC0459" localSheetId="18" hidden="1">#REF!</definedName>
    <definedName name="BExF6NUXJI11W2IAZNAM1QWC0459" localSheetId="11" hidden="1">#REF!</definedName>
    <definedName name="BExF6NUXJI11W2IAZNAM1QWC0459" localSheetId="25" hidden="1">#REF!</definedName>
    <definedName name="BExF6NUXJI11W2IAZNAM1QWC0459" localSheetId="26" hidden="1">#REF!</definedName>
    <definedName name="BExF6NUXJI11W2IAZNAM1QWC0459" localSheetId="27" hidden="1">#REF!</definedName>
    <definedName name="BExF6NUXJI11W2IAZNAM1QWC0459" localSheetId="0" hidden="1">#REF!</definedName>
    <definedName name="BExF6NUXJI11W2IAZNAM1QWC0459" localSheetId="1" hidden="1">#REF!</definedName>
    <definedName name="BExF6NUXJI11W2IAZNAM1QWC0459" hidden="1">#REF!</definedName>
    <definedName name="BExF6RR76KNVIXGJOVFO8GDILKGZ" localSheetId="32" hidden="1">#REF!</definedName>
    <definedName name="BExF6RR76KNVIXGJOVFO8GDILKGZ" localSheetId="33" hidden="1">#REF!</definedName>
    <definedName name="BExF6RR76KNVIXGJOVFO8GDILKGZ" localSheetId="23" hidden="1">#REF!</definedName>
    <definedName name="BExF6RR76KNVIXGJOVFO8GDILKGZ" localSheetId="17" hidden="1">#REF!</definedName>
    <definedName name="BExF6RR76KNVIXGJOVFO8GDILKGZ" localSheetId="18" hidden="1">#REF!</definedName>
    <definedName name="BExF6RR76KNVIXGJOVFO8GDILKGZ" localSheetId="11" hidden="1">#REF!</definedName>
    <definedName name="BExF6RR76KNVIXGJOVFO8GDILKGZ" localSheetId="25" hidden="1">#REF!</definedName>
    <definedName name="BExF6RR76KNVIXGJOVFO8GDILKGZ" localSheetId="26" hidden="1">#REF!</definedName>
    <definedName name="BExF6RR76KNVIXGJOVFO8GDILKGZ" localSheetId="27" hidden="1">#REF!</definedName>
    <definedName name="BExF6RR76KNVIXGJOVFO8GDILKGZ" localSheetId="0" hidden="1">#REF!</definedName>
    <definedName name="BExF6RR76KNVIXGJOVFO8GDILKGZ" localSheetId="1" hidden="1">#REF!</definedName>
    <definedName name="BExF6RR76KNVIXGJOVFO8GDILKGZ" hidden="1">#REF!</definedName>
    <definedName name="BExF6ZE8D5CMPJPRWT6S4HM56LPF" localSheetId="32" hidden="1">#REF!</definedName>
    <definedName name="BExF6ZE8D5CMPJPRWT6S4HM56LPF" localSheetId="33" hidden="1">#REF!</definedName>
    <definedName name="BExF6ZE8D5CMPJPRWT6S4HM56LPF" localSheetId="23" hidden="1">#REF!</definedName>
    <definedName name="BExF6ZE8D5CMPJPRWT6S4HM56LPF" localSheetId="17" hidden="1">#REF!</definedName>
    <definedName name="BExF6ZE8D5CMPJPRWT6S4HM56LPF" localSheetId="18" hidden="1">#REF!</definedName>
    <definedName name="BExF6ZE8D5CMPJPRWT6S4HM56LPF" localSheetId="11" hidden="1">#REF!</definedName>
    <definedName name="BExF6ZE8D5CMPJPRWT6S4HM56LPF" localSheetId="25" hidden="1">#REF!</definedName>
    <definedName name="BExF6ZE8D5CMPJPRWT6S4HM56LPF" localSheetId="26" hidden="1">#REF!</definedName>
    <definedName name="BExF6ZE8D5CMPJPRWT6S4HM56LPF" localSheetId="27" hidden="1">#REF!</definedName>
    <definedName name="BExF6ZE8D5CMPJPRWT6S4HM56LPF" localSheetId="0" hidden="1">#REF!</definedName>
    <definedName name="BExF6ZE8D5CMPJPRWT6S4HM56LPF" localSheetId="1" hidden="1">#REF!</definedName>
    <definedName name="BExF6ZE8D5CMPJPRWT6S4HM56LPF" hidden="1">#REF!</definedName>
    <definedName name="BExF76FV8SF7AJK7B35AL7VTZF6D" localSheetId="32" hidden="1">#REF!</definedName>
    <definedName name="BExF76FV8SF7AJK7B35AL7VTZF6D" localSheetId="33" hidden="1">#REF!</definedName>
    <definedName name="BExF76FV8SF7AJK7B35AL7VTZF6D" localSheetId="23" hidden="1">#REF!</definedName>
    <definedName name="BExF76FV8SF7AJK7B35AL7VTZF6D" localSheetId="17" hidden="1">#REF!</definedName>
    <definedName name="BExF76FV8SF7AJK7B35AL7VTZF6D" localSheetId="18" hidden="1">#REF!</definedName>
    <definedName name="BExF76FV8SF7AJK7B35AL7VTZF6D" localSheetId="11" hidden="1">#REF!</definedName>
    <definedName name="BExF76FV8SF7AJK7B35AL7VTZF6D" localSheetId="25" hidden="1">#REF!</definedName>
    <definedName name="BExF76FV8SF7AJK7B35AL7VTZF6D" localSheetId="26" hidden="1">#REF!</definedName>
    <definedName name="BExF76FV8SF7AJK7B35AL7VTZF6D" localSheetId="27" hidden="1">#REF!</definedName>
    <definedName name="BExF76FV8SF7AJK7B35AL7VTZF6D" localSheetId="0" hidden="1">#REF!</definedName>
    <definedName name="BExF76FV8SF7AJK7B35AL7VTZF6D" localSheetId="1" hidden="1">#REF!</definedName>
    <definedName name="BExF76FV8SF7AJK7B35AL7VTZF6D" hidden="1">#REF!</definedName>
    <definedName name="BExF7EOIMC1OYL1N7835KGOI0FIZ" localSheetId="32" hidden="1">#REF!</definedName>
    <definedName name="BExF7EOIMC1OYL1N7835KGOI0FIZ" localSheetId="33" hidden="1">#REF!</definedName>
    <definedName name="BExF7EOIMC1OYL1N7835KGOI0FIZ" localSheetId="23" hidden="1">#REF!</definedName>
    <definedName name="BExF7EOIMC1OYL1N7835KGOI0FIZ" localSheetId="17" hidden="1">#REF!</definedName>
    <definedName name="BExF7EOIMC1OYL1N7835KGOI0FIZ" localSheetId="18" hidden="1">#REF!</definedName>
    <definedName name="BExF7EOIMC1OYL1N7835KGOI0FIZ" localSheetId="11" hidden="1">#REF!</definedName>
    <definedName name="BExF7EOIMC1OYL1N7835KGOI0FIZ" localSheetId="25" hidden="1">#REF!</definedName>
    <definedName name="BExF7EOIMC1OYL1N7835KGOI0FIZ" localSheetId="26" hidden="1">#REF!</definedName>
    <definedName name="BExF7EOIMC1OYL1N7835KGOI0FIZ" localSheetId="27" hidden="1">#REF!</definedName>
    <definedName name="BExF7EOIMC1OYL1N7835KGOI0FIZ" localSheetId="0" hidden="1">#REF!</definedName>
    <definedName name="BExF7EOIMC1OYL1N7835KGOI0FIZ" localSheetId="1" hidden="1">#REF!</definedName>
    <definedName name="BExF7EOIMC1OYL1N7835KGOI0FIZ" hidden="1">#REF!</definedName>
    <definedName name="BExF7K88K7ASGV6RAOAGH52G04VR" localSheetId="32" hidden="1">#REF!</definedName>
    <definedName name="BExF7K88K7ASGV6RAOAGH52G04VR" localSheetId="33" hidden="1">#REF!</definedName>
    <definedName name="BExF7K88K7ASGV6RAOAGH52G04VR" localSheetId="23" hidden="1">#REF!</definedName>
    <definedName name="BExF7K88K7ASGV6RAOAGH52G04VR" localSheetId="17" hidden="1">#REF!</definedName>
    <definedName name="BExF7K88K7ASGV6RAOAGH52G04VR" localSheetId="18" hidden="1">#REF!</definedName>
    <definedName name="BExF7K88K7ASGV6RAOAGH52G04VR" localSheetId="11" hidden="1">#REF!</definedName>
    <definedName name="BExF7K88K7ASGV6RAOAGH52G04VR" localSheetId="25" hidden="1">#REF!</definedName>
    <definedName name="BExF7K88K7ASGV6RAOAGH52G04VR" localSheetId="26" hidden="1">#REF!</definedName>
    <definedName name="BExF7K88K7ASGV6RAOAGH52G04VR" localSheetId="27" hidden="1">#REF!</definedName>
    <definedName name="BExF7K88K7ASGV6RAOAGH52G04VR" localSheetId="0" hidden="1">#REF!</definedName>
    <definedName name="BExF7K88K7ASGV6RAOAGH52G04VR" localSheetId="1" hidden="1">#REF!</definedName>
    <definedName name="BExF7K88K7ASGV6RAOAGH52G04VR" hidden="1">#REF!</definedName>
    <definedName name="BExF7OVDRP3LHNAF2CX4V84CKKIR" localSheetId="32" hidden="1">#REF!</definedName>
    <definedName name="BExF7OVDRP3LHNAF2CX4V84CKKIR" localSheetId="33" hidden="1">#REF!</definedName>
    <definedName name="BExF7OVDRP3LHNAF2CX4V84CKKIR" localSheetId="23" hidden="1">#REF!</definedName>
    <definedName name="BExF7OVDRP3LHNAF2CX4V84CKKIR" localSheetId="17" hidden="1">#REF!</definedName>
    <definedName name="BExF7OVDRP3LHNAF2CX4V84CKKIR" localSheetId="18" hidden="1">#REF!</definedName>
    <definedName name="BExF7OVDRP3LHNAF2CX4V84CKKIR" localSheetId="11" hidden="1">#REF!</definedName>
    <definedName name="BExF7OVDRP3LHNAF2CX4V84CKKIR" localSheetId="25" hidden="1">#REF!</definedName>
    <definedName name="BExF7OVDRP3LHNAF2CX4V84CKKIR" localSheetId="26" hidden="1">#REF!</definedName>
    <definedName name="BExF7OVDRP3LHNAF2CX4V84CKKIR" localSheetId="27" hidden="1">#REF!</definedName>
    <definedName name="BExF7OVDRP3LHNAF2CX4V84CKKIR" localSheetId="0" hidden="1">#REF!</definedName>
    <definedName name="BExF7OVDRP3LHNAF2CX4V84CKKIR" localSheetId="1" hidden="1">#REF!</definedName>
    <definedName name="BExF7OVDRP3LHNAF2CX4V84CKKIR" hidden="1">#REF!</definedName>
    <definedName name="BExF7QO41X2A2SL8UXDNP99GY7U9" localSheetId="32" hidden="1">#REF!</definedName>
    <definedName name="BExF7QO41X2A2SL8UXDNP99GY7U9" localSheetId="33" hidden="1">#REF!</definedName>
    <definedName name="BExF7QO41X2A2SL8UXDNP99GY7U9" localSheetId="23" hidden="1">#REF!</definedName>
    <definedName name="BExF7QO41X2A2SL8UXDNP99GY7U9" localSheetId="17" hidden="1">#REF!</definedName>
    <definedName name="BExF7QO41X2A2SL8UXDNP99GY7U9" localSheetId="18" hidden="1">#REF!</definedName>
    <definedName name="BExF7QO41X2A2SL8UXDNP99GY7U9" localSheetId="11" hidden="1">#REF!</definedName>
    <definedName name="BExF7QO41X2A2SL8UXDNP99GY7U9" localSheetId="25" hidden="1">#REF!</definedName>
    <definedName name="BExF7QO41X2A2SL8UXDNP99GY7U9" localSheetId="26" hidden="1">#REF!</definedName>
    <definedName name="BExF7QO41X2A2SL8UXDNP99GY7U9" localSheetId="27" hidden="1">#REF!</definedName>
    <definedName name="BExF7QO41X2A2SL8UXDNP99GY7U9" localSheetId="0" hidden="1">#REF!</definedName>
    <definedName name="BExF7QO41X2A2SL8UXDNP99GY7U9" localSheetId="1" hidden="1">#REF!</definedName>
    <definedName name="BExF7QO41X2A2SL8UXDNP99GY7U9" hidden="1">#REF!</definedName>
    <definedName name="BExF7QYWRJ8S4SID84VVXH3TN7X8" localSheetId="32" hidden="1">#REF!</definedName>
    <definedName name="BExF7QYWRJ8S4SID84VVXH3TN7X8" localSheetId="33" hidden="1">#REF!</definedName>
    <definedName name="BExF7QYWRJ8S4SID84VVXH3TN7X8" localSheetId="23" hidden="1">#REF!</definedName>
    <definedName name="BExF7QYWRJ8S4SID84VVXH3TN7X8" localSheetId="17" hidden="1">#REF!</definedName>
    <definedName name="BExF7QYWRJ8S4SID84VVXH3TN7X8" localSheetId="18" hidden="1">#REF!</definedName>
    <definedName name="BExF7QYWRJ8S4SID84VVXH3TN7X8" localSheetId="11" hidden="1">#REF!</definedName>
    <definedName name="BExF7QYWRJ8S4SID84VVXH3TN7X8" localSheetId="25" hidden="1">#REF!</definedName>
    <definedName name="BExF7QYWRJ8S4SID84VVXH3TN7X8" localSheetId="26" hidden="1">#REF!</definedName>
    <definedName name="BExF7QYWRJ8S4SID84VVXH3TN7X8" localSheetId="27" hidden="1">#REF!</definedName>
    <definedName name="BExF7QYWRJ8S4SID84VVXH3TN7X8" localSheetId="0" hidden="1">#REF!</definedName>
    <definedName name="BExF7QYWRJ8S4SID84VVXH3TN7X8" localSheetId="1" hidden="1">#REF!</definedName>
    <definedName name="BExF7QYWRJ8S4SID84VVXH3TN7X8" hidden="1">#REF!</definedName>
    <definedName name="BExF81GI8B8WBHXFTET68A9358BR" localSheetId="32" hidden="1">#REF!</definedName>
    <definedName name="BExF81GI8B8WBHXFTET68A9358BR" localSheetId="33" hidden="1">#REF!</definedName>
    <definedName name="BExF81GI8B8WBHXFTET68A9358BR" localSheetId="23" hidden="1">#REF!</definedName>
    <definedName name="BExF81GI8B8WBHXFTET68A9358BR" localSheetId="17" hidden="1">#REF!</definedName>
    <definedName name="BExF81GI8B8WBHXFTET68A9358BR" localSheetId="18" hidden="1">#REF!</definedName>
    <definedName name="BExF81GI8B8WBHXFTET68A9358BR" localSheetId="11" hidden="1">#REF!</definedName>
    <definedName name="BExF81GI8B8WBHXFTET68A9358BR" localSheetId="25" hidden="1">#REF!</definedName>
    <definedName name="BExF81GI8B8WBHXFTET68A9358BR" localSheetId="26" hidden="1">#REF!</definedName>
    <definedName name="BExF81GI8B8WBHXFTET68A9358BR" localSheetId="27" hidden="1">#REF!</definedName>
    <definedName name="BExF81GI8B8WBHXFTET68A9358BR" localSheetId="0" hidden="1">#REF!</definedName>
    <definedName name="BExF81GI8B8WBHXFTET68A9358BR" localSheetId="1" hidden="1">#REF!</definedName>
    <definedName name="BExF81GI8B8WBHXFTET68A9358BR" hidden="1">#REF!</definedName>
    <definedName name="BExGKN1EUJWHOYSSFY4XX6T9QVV5" localSheetId="32" hidden="1">#REF!</definedName>
    <definedName name="BExGKN1EUJWHOYSSFY4XX6T9QVV5" localSheetId="33" hidden="1">#REF!</definedName>
    <definedName name="BExGKN1EUJWHOYSSFY4XX6T9QVV5" localSheetId="23" hidden="1">#REF!</definedName>
    <definedName name="BExGKN1EUJWHOYSSFY4XX6T9QVV5" localSheetId="17" hidden="1">#REF!</definedName>
    <definedName name="BExGKN1EUJWHOYSSFY4XX6T9QVV5" localSheetId="18" hidden="1">#REF!</definedName>
    <definedName name="BExGKN1EUJWHOYSSFY4XX6T9QVV5" localSheetId="11" hidden="1">#REF!</definedName>
    <definedName name="BExGKN1EUJWHOYSSFY4XX6T9QVV5" localSheetId="25" hidden="1">#REF!</definedName>
    <definedName name="BExGKN1EUJWHOYSSFY4XX6T9QVV5" localSheetId="26" hidden="1">#REF!</definedName>
    <definedName name="BExGKN1EUJWHOYSSFY4XX6T9QVV5" localSheetId="27" hidden="1">#REF!</definedName>
    <definedName name="BExGKN1EUJWHOYSSFY4XX6T9QVV5" localSheetId="0" hidden="1">#REF!</definedName>
    <definedName name="BExGKN1EUJWHOYSSFY4XX6T9QVV5" localSheetId="1" hidden="1">#REF!</definedName>
    <definedName name="BExGKN1EUJWHOYSSFY4XX6T9QVV5" hidden="1">#REF!</definedName>
    <definedName name="BExGL97US0Y3KXXASUTVR26XLT70" localSheetId="32" hidden="1">#REF!</definedName>
    <definedName name="BExGL97US0Y3KXXASUTVR26XLT70" localSheetId="33" hidden="1">#REF!</definedName>
    <definedName name="BExGL97US0Y3KXXASUTVR26XLT70" localSheetId="23" hidden="1">#REF!</definedName>
    <definedName name="BExGL97US0Y3KXXASUTVR26XLT70" localSheetId="17" hidden="1">#REF!</definedName>
    <definedName name="BExGL97US0Y3KXXASUTVR26XLT70" localSheetId="18" hidden="1">#REF!</definedName>
    <definedName name="BExGL97US0Y3KXXASUTVR26XLT70" localSheetId="11" hidden="1">#REF!</definedName>
    <definedName name="BExGL97US0Y3KXXASUTVR26XLT70" localSheetId="25" hidden="1">#REF!</definedName>
    <definedName name="BExGL97US0Y3KXXASUTVR26XLT70" localSheetId="26" hidden="1">#REF!</definedName>
    <definedName name="BExGL97US0Y3KXXASUTVR26XLT70" localSheetId="27" hidden="1">#REF!</definedName>
    <definedName name="BExGL97US0Y3KXXASUTVR26XLT70" localSheetId="0" hidden="1">#REF!</definedName>
    <definedName name="BExGL97US0Y3KXXASUTVR26XLT70" localSheetId="1" hidden="1">#REF!</definedName>
    <definedName name="BExGL97US0Y3KXXASUTVR26XLT70" hidden="1">#REF!</definedName>
    <definedName name="BExGL9TEJAX73AMCXKXTMRO9T6QA" localSheetId="32" hidden="1">#REF!</definedName>
    <definedName name="BExGL9TEJAX73AMCXKXTMRO9T6QA" localSheetId="33" hidden="1">#REF!</definedName>
    <definedName name="BExGL9TEJAX73AMCXKXTMRO9T6QA" localSheetId="23" hidden="1">#REF!</definedName>
    <definedName name="BExGL9TEJAX73AMCXKXTMRO9T6QA" localSheetId="17" hidden="1">#REF!</definedName>
    <definedName name="BExGL9TEJAX73AMCXKXTMRO9T6QA" localSheetId="18" hidden="1">#REF!</definedName>
    <definedName name="BExGL9TEJAX73AMCXKXTMRO9T6QA" localSheetId="11" hidden="1">#REF!</definedName>
    <definedName name="BExGL9TEJAX73AMCXKXTMRO9T6QA" localSheetId="25" hidden="1">#REF!</definedName>
    <definedName name="BExGL9TEJAX73AMCXKXTMRO9T6QA" localSheetId="26" hidden="1">#REF!</definedName>
    <definedName name="BExGL9TEJAX73AMCXKXTMRO9T6QA" localSheetId="27" hidden="1">#REF!</definedName>
    <definedName name="BExGL9TEJAX73AMCXKXTMRO9T6QA" localSheetId="0" hidden="1">#REF!</definedName>
    <definedName name="BExGL9TEJAX73AMCXKXTMRO9T6QA" localSheetId="1" hidden="1">#REF!</definedName>
    <definedName name="BExGL9TEJAX73AMCXKXTMRO9T6QA" hidden="1">#REF!</definedName>
    <definedName name="BExGLBM5GKGBJDTZSMMBZBAVQ7N1" localSheetId="32" hidden="1">#REF!</definedName>
    <definedName name="BExGLBM5GKGBJDTZSMMBZBAVQ7N1" localSheetId="33" hidden="1">#REF!</definedName>
    <definedName name="BExGLBM5GKGBJDTZSMMBZBAVQ7N1" localSheetId="23" hidden="1">#REF!</definedName>
    <definedName name="BExGLBM5GKGBJDTZSMMBZBAVQ7N1" localSheetId="17" hidden="1">#REF!</definedName>
    <definedName name="BExGLBM5GKGBJDTZSMMBZBAVQ7N1" localSheetId="18" hidden="1">#REF!</definedName>
    <definedName name="BExGLBM5GKGBJDTZSMMBZBAVQ7N1" localSheetId="11" hidden="1">#REF!</definedName>
    <definedName name="BExGLBM5GKGBJDTZSMMBZBAVQ7N1" localSheetId="25" hidden="1">#REF!</definedName>
    <definedName name="BExGLBM5GKGBJDTZSMMBZBAVQ7N1" localSheetId="26" hidden="1">#REF!</definedName>
    <definedName name="BExGLBM5GKGBJDTZSMMBZBAVQ7N1" localSheetId="27" hidden="1">#REF!</definedName>
    <definedName name="BExGLBM5GKGBJDTZSMMBZBAVQ7N1" localSheetId="0" hidden="1">#REF!</definedName>
    <definedName name="BExGLBM5GKGBJDTZSMMBZBAVQ7N1" localSheetId="1" hidden="1">#REF!</definedName>
    <definedName name="BExGLBM5GKGBJDTZSMMBZBAVQ7N1" hidden="1">#REF!</definedName>
    <definedName name="BExGLC7R4C33RO0PID97ZPPVCW4M" localSheetId="32" hidden="1">#REF!</definedName>
    <definedName name="BExGLC7R4C33RO0PID97ZPPVCW4M" localSheetId="33" hidden="1">#REF!</definedName>
    <definedName name="BExGLC7R4C33RO0PID97ZPPVCW4M" localSheetId="23" hidden="1">#REF!</definedName>
    <definedName name="BExGLC7R4C33RO0PID97ZPPVCW4M" localSheetId="17" hidden="1">#REF!</definedName>
    <definedName name="BExGLC7R4C33RO0PID97ZPPVCW4M" localSheetId="18" hidden="1">#REF!</definedName>
    <definedName name="BExGLC7R4C33RO0PID97ZPPVCW4M" localSheetId="11" hidden="1">#REF!</definedName>
    <definedName name="BExGLC7R4C33RO0PID97ZPPVCW4M" localSheetId="25" hidden="1">#REF!</definedName>
    <definedName name="BExGLC7R4C33RO0PID97ZPPVCW4M" localSheetId="26" hidden="1">#REF!</definedName>
    <definedName name="BExGLC7R4C33RO0PID97ZPPVCW4M" localSheetId="27" hidden="1">#REF!</definedName>
    <definedName name="BExGLC7R4C33RO0PID97ZPPVCW4M" localSheetId="0" hidden="1">#REF!</definedName>
    <definedName name="BExGLC7R4C33RO0PID97ZPPVCW4M" localSheetId="1" hidden="1">#REF!</definedName>
    <definedName name="BExGLC7R4C33RO0PID97ZPPVCW4M" hidden="1">#REF!</definedName>
    <definedName name="BExGLFIF7HCFSHNQHKEV6RY0WCO3" localSheetId="32" hidden="1">#REF!</definedName>
    <definedName name="BExGLFIF7HCFSHNQHKEV6RY0WCO3" localSheetId="33" hidden="1">#REF!</definedName>
    <definedName name="BExGLFIF7HCFSHNQHKEV6RY0WCO3" localSheetId="23" hidden="1">#REF!</definedName>
    <definedName name="BExGLFIF7HCFSHNQHKEV6RY0WCO3" localSheetId="17" hidden="1">#REF!</definedName>
    <definedName name="BExGLFIF7HCFSHNQHKEV6RY0WCO3" localSheetId="18" hidden="1">#REF!</definedName>
    <definedName name="BExGLFIF7HCFSHNQHKEV6RY0WCO3" localSheetId="11" hidden="1">#REF!</definedName>
    <definedName name="BExGLFIF7HCFSHNQHKEV6RY0WCO3" localSheetId="25" hidden="1">#REF!</definedName>
    <definedName name="BExGLFIF7HCFSHNQHKEV6RY0WCO3" localSheetId="26" hidden="1">#REF!</definedName>
    <definedName name="BExGLFIF7HCFSHNQHKEV6RY0WCO3" localSheetId="27" hidden="1">#REF!</definedName>
    <definedName name="BExGLFIF7HCFSHNQHKEV6RY0WCO3" localSheetId="0" hidden="1">#REF!</definedName>
    <definedName name="BExGLFIF7HCFSHNQHKEV6RY0WCO3" localSheetId="1" hidden="1">#REF!</definedName>
    <definedName name="BExGLFIF7HCFSHNQHKEV6RY0WCO3" hidden="1">#REF!</definedName>
    <definedName name="BExGLPP9Z6SH15N8AV0F7H58S14K" localSheetId="32" hidden="1">#REF!</definedName>
    <definedName name="BExGLPP9Z6SH15N8AV0F7H58S14K" localSheetId="33" hidden="1">#REF!</definedName>
    <definedName name="BExGLPP9Z6SH15N8AV0F7H58S14K" localSheetId="23" hidden="1">#REF!</definedName>
    <definedName name="BExGLPP9Z6SH15N8AV0F7H58S14K" localSheetId="17" hidden="1">#REF!</definedName>
    <definedName name="BExGLPP9Z6SH15N8AV0F7H58S14K" localSheetId="18" hidden="1">#REF!</definedName>
    <definedName name="BExGLPP9Z6SH15N8AV0F7H58S14K" localSheetId="11" hidden="1">#REF!</definedName>
    <definedName name="BExGLPP9Z6SH15N8AV0F7H58S14K" localSheetId="25" hidden="1">#REF!</definedName>
    <definedName name="BExGLPP9Z6SH15N8AV0F7H58S14K" localSheetId="26" hidden="1">#REF!</definedName>
    <definedName name="BExGLPP9Z6SH15N8AV0F7H58S14K" localSheetId="27" hidden="1">#REF!</definedName>
    <definedName name="BExGLPP9Z6SH15N8AV0F7H58S14K" localSheetId="0" hidden="1">#REF!</definedName>
    <definedName name="BExGLPP9Z6SH15N8AV0F7H58S14K" localSheetId="1" hidden="1">#REF!</definedName>
    <definedName name="BExGLPP9Z6SH15N8AV0F7H58S14K" hidden="1">#REF!</definedName>
    <definedName name="BExGLQATG820J44V2O4JEICPUUTR" localSheetId="32" hidden="1">#REF!</definedName>
    <definedName name="BExGLQATG820J44V2O4JEICPUUTR" localSheetId="33" hidden="1">#REF!</definedName>
    <definedName name="BExGLQATG820J44V2O4JEICPUUTR" localSheetId="23" hidden="1">#REF!</definedName>
    <definedName name="BExGLQATG820J44V2O4JEICPUUTR" localSheetId="17" hidden="1">#REF!</definedName>
    <definedName name="BExGLQATG820J44V2O4JEICPUUTR" localSheetId="18" hidden="1">#REF!</definedName>
    <definedName name="BExGLQATG820J44V2O4JEICPUUTR" localSheetId="11" hidden="1">#REF!</definedName>
    <definedName name="BExGLQATG820J44V2O4JEICPUUTR" localSheetId="25" hidden="1">#REF!</definedName>
    <definedName name="BExGLQATG820J44V2O4JEICPUUTR" localSheetId="26" hidden="1">#REF!</definedName>
    <definedName name="BExGLQATG820J44V2O4JEICPUUTR" localSheetId="27" hidden="1">#REF!</definedName>
    <definedName name="BExGLQATG820J44V2O4JEICPUUTR" localSheetId="0" hidden="1">#REF!</definedName>
    <definedName name="BExGLQATG820J44V2O4JEICPUUTR" localSheetId="1" hidden="1">#REF!</definedName>
    <definedName name="BExGLQATG820J44V2O4JEICPUUTR" hidden="1">#REF!</definedName>
    <definedName name="BExGLTARRL0J772UD2TXEYAVPY6E" localSheetId="32" hidden="1">#REF!</definedName>
    <definedName name="BExGLTARRL0J772UD2TXEYAVPY6E" localSheetId="33" hidden="1">#REF!</definedName>
    <definedName name="BExGLTARRL0J772UD2TXEYAVPY6E" localSheetId="23" hidden="1">#REF!</definedName>
    <definedName name="BExGLTARRL0J772UD2TXEYAVPY6E" localSheetId="17" hidden="1">#REF!</definedName>
    <definedName name="BExGLTARRL0J772UD2TXEYAVPY6E" localSheetId="18" hidden="1">#REF!</definedName>
    <definedName name="BExGLTARRL0J772UD2TXEYAVPY6E" localSheetId="11" hidden="1">#REF!</definedName>
    <definedName name="BExGLTARRL0J772UD2TXEYAVPY6E" localSheetId="25" hidden="1">#REF!</definedName>
    <definedName name="BExGLTARRL0J772UD2TXEYAVPY6E" localSheetId="26" hidden="1">#REF!</definedName>
    <definedName name="BExGLTARRL0J772UD2TXEYAVPY6E" localSheetId="27" hidden="1">#REF!</definedName>
    <definedName name="BExGLTARRL0J772UD2TXEYAVPY6E" localSheetId="0" hidden="1">#REF!</definedName>
    <definedName name="BExGLTARRL0J772UD2TXEYAVPY6E" localSheetId="1" hidden="1">#REF!</definedName>
    <definedName name="BExGLTARRL0J772UD2TXEYAVPY6E" hidden="1">#REF!</definedName>
    <definedName name="BExGLYE6RZTAAWHJBG2QFJPTDS2Q" localSheetId="32" hidden="1">#REF!</definedName>
    <definedName name="BExGLYE6RZTAAWHJBG2QFJPTDS2Q" localSheetId="33" hidden="1">#REF!</definedName>
    <definedName name="BExGLYE6RZTAAWHJBG2QFJPTDS2Q" localSheetId="23" hidden="1">#REF!</definedName>
    <definedName name="BExGLYE6RZTAAWHJBG2QFJPTDS2Q" localSheetId="17" hidden="1">#REF!</definedName>
    <definedName name="BExGLYE6RZTAAWHJBG2QFJPTDS2Q" localSheetId="18" hidden="1">#REF!</definedName>
    <definedName name="BExGLYE6RZTAAWHJBG2QFJPTDS2Q" localSheetId="11" hidden="1">#REF!</definedName>
    <definedName name="BExGLYE6RZTAAWHJBG2QFJPTDS2Q" localSheetId="25" hidden="1">#REF!</definedName>
    <definedName name="BExGLYE6RZTAAWHJBG2QFJPTDS2Q" localSheetId="26" hidden="1">#REF!</definedName>
    <definedName name="BExGLYE6RZTAAWHJBG2QFJPTDS2Q" localSheetId="27" hidden="1">#REF!</definedName>
    <definedName name="BExGLYE6RZTAAWHJBG2QFJPTDS2Q" localSheetId="0" hidden="1">#REF!</definedName>
    <definedName name="BExGLYE6RZTAAWHJBG2QFJPTDS2Q" localSheetId="1" hidden="1">#REF!</definedName>
    <definedName name="BExGLYE6RZTAAWHJBG2QFJPTDS2Q" hidden="1">#REF!</definedName>
    <definedName name="BExGM4DZ65OAQP7MA4LN6QMYZOFF" localSheetId="32" hidden="1">#REF!</definedName>
    <definedName name="BExGM4DZ65OAQP7MA4LN6QMYZOFF" localSheetId="33" hidden="1">#REF!</definedName>
    <definedName name="BExGM4DZ65OAQP7MA4LN6QMYZOFF" localSheetId="23" hidden="1">#REF!</definedName>
    <definedName name="BExGM4DZ65OAQP7MA4LN6QMYZOFF" localSheetId="17" hidden="1">#REF!</definedName>
    <definedName name="BExGM4DZ65OAQP7MA4LN6QMYZOFF" localSheetId="18" hidden="1">#REF!</definedName>
    <definedName name="BExGM4DZ65OAQP7MA4LN6QMYZOFF" localSheetId="11" hidden="1">#REF!</definedName>
    <definedName name="BExGM4DZ65OAQP7MA4LN6QMYZOFF" localSheetId="25" hidden="1">#REF!</definedName>
    <definedName name="BExGM4DZ65OAQP7MA4LN6QMYZOFF" localSheetId="26" hidden="1">#REF!</definedName>
    <definedName name="BExGM4DZ65OAQP7MA4LN6QMYZOFF" localSheetId="27" hidden="1">#REF!</definedName>
    <definedName name="BExGM4DZ65OAQP7MA4LN6QMYZOFF" localSheetId="0" hidden="1">#REF!</definedName>
    <definedName name="BExGM4DZ65OAQP7MA4LN6QMYZOFF" localSheetId="1" hidden="1">#REF!</definedName>
    <definedName name="BExGM4DZ65OAQP7MA4LN6QMYZOFF" hidden="1">#REF!</definedName>
    <definedName name="BExGMCXCWEC9XNUOEMZ61TMI6CUO" localSheetId="32" hidden="1">#REF!</definedName>
    <definedName name="BExGMCXCWEC9XNUOEMZ61TMI6CUO" localSheetId="33" hidden="1">#REF!</definedName>
    <definedName name="BExGMCXCWEC9XNUOEMZ61TMI6CUO" localSheetId="23" hidden="1">#REF!</definedName>
    <definedName name="BExGMCXCWEC9XNUOEMZ61TMI6CUO" localSheetId="17" hidden="1">#REF!</definedName>
    <definedName name="BExGMCXCWEC9XNUOEMZ61TMI6CUO" localSheetId="18" hidden="1">#REF!</definedName>
    <definedName name="BExGMCXCWEC9XNUOEMZ61TMI6CUO" localSheetId="11" hidden="1">#REF!</definedName>
    <definedName name="BExGMCXCWEC9XNUOEMZ61TMI6CUO" localSheetId="25" hidden="1">#REF!</definedName>
    <definedName name="BExGMCXCWEC9XNUOEMZ61TMI6CUO" localSheetId="26" hidden="1">#REF!</definedName>
    <definedName name="BExGMCXCWEC9XNUOEMZ61TMI6CUO" localSheetId="27" hidden="1">#REF!</definedName>
    <definedName name="BExGMCXCWEC9XNUOEMZ61TMI6CUO" localSheetId="0" hidden="1">#REF!</definedName>
    <definedName name="BExGMCXCWEC9XNUOEMZ61TMI6CUO" localSheetId="1" hidden="1">#REF!</definedName>
    <definedName name="BExGMCXCWEC9XNUOEMZ61TMI6CUO" hidden="1">#REF!</definedName>
    <definedName name="BExGMJDGIH0MEPC2TUSFUCY2ROTB" localSheetId="32" hidden="1">#REF!</definedName>
    <definedName name="BExGMJDGIH0MEPC2TUSFUCY2ROTB" localSheetId="33" hidden="1">#REF!</definedName>
    <definedName name="BExGMJDGIH0MEPC2TUSFUCY2ROTB" localSheetId="23" hidden="1">#REF!</definedName>
    <definedName name="BExGMJDGIH0MEPC2TUSFUCY2ROTB" localSheetId="17" hidden="1">#REF!</definedName>
    <definedName name="BExGMJDGIH0MEPC2TUSFUCY2ROTB" localSheetId="18" hidden="1">#REF!</definedName>
    <definedName name="BExGMJDGIH0MEPC2TUSFUCY2ROTB" localSheetId="11" hidden="1">#REF!</definedName>
    <definedName name="BExGMJDGIH0MEPC2TUSFUCY2ROTB" localSheetId="25" hidden="1">#REF!</definedName>
    <definedName name="BExGMJDGIH0MEPC2TUSFUCY2ROTB" localSheetId="26" hidden="1">#REF!</definedName>
    <definedName name="BExGMJDGIH0MEPC2TUSFUCY2ROTB" localSheetId="27" hidden="1">#REF!</definedName>
    <definedName name="BExGMJDGIH0MEPC2TUSFUCY2ROTB" localSheetId="0" hidden="1">#REF!</definedName>
    <definedName name="BExGMJDGIH0MEPC2TUSFUCY2ROTB" localSheetId="1" hidden="1">#REF!</definedName>
    <definedName name="BExGMJDGIH0MEPC2TUSFUCY2ROTB" hidden="1">#REF!</definedName>
    <definedName name="BExGMKPW2HPKN0M0XKF3AZ8YP0D6" localSheetId="32" hidden="1">#REF!</definedName>
    <definedName name="BExGMKPW2HPKN0M0XKF3AZ8YP0D6" localSheetId="33" hidden="1">#REF!</definedName>
    <definedName name="BExGMKPW2HPKN0M0XKF3AZ8YP0D6" localSheetId="23" hidden="1">#REF!</definedName>
    <definedName name="BExGMKPW2HPKN0M0XKF3AZ8YP0D6" localSheetId="17" hidden="1">#REF!</definedName>
    <definedName name="BExGMKPW2HPKN0M0XKF3AZ8YP0D6" localSheetId="18" hidden="1">#REF!</definedName>
    <definedName name="BExGMKPW2HPKN0M0XKF3AZ8YP0D6" localSheetId="11" hidden="1">#REF!</definedName>
    <definedName name="BExGMKPW2HPKN0M0XKF3AZ8YP0D6" localSheetId="25" hidden="1">#REF!</definedName>
    <definedName name="BExGMKPW2HPKN0M0XKF3AZ8YP0D6" localSheetId="26" hidden="1">#REF!</definedName>
    <definedName name="BExGMKPW2HPKN0M0XKF3AZ8YP0D6" localSheetId="27" hidden="1">#REF!</definedName>
    <definedName name="BExGMKPW2HPKN0M0XKF3AZ8YP0D6" localSheetId="0" hidden="1">#REF!</definedName>
    <definedName name="BExGMKPW2HPKN0M0XKF3AZ8YP0D6" localSheetId="1" hidden="1">#REF!</definedName>
    <definedName name="BExGMKPW2HPKN0M0XKF3AZ8YP0D6" hidden="1">#REF!</definedName>
    <definedName name="BExGMOGUOL3NATNV0TIZH2J6DLLD" localSheetId="32" hidden="1">#REF!</definedName>
    <definedName name="BExGMOGUOL3NATNV0TIZH2J6DLLD" localSheetId="33" hidden="1">#REF!</definedName>
    <definedName name="BExGMOGUOL3NATNV0TIZH2J6DLLD" localSheetId="23" hidden="1">#REF!</definedName>
    <definedName name="BExGMOGUOL3NATNV0TIZH2J6DLLD" localSheetId="17" hidden="1">#REF!</definedName>
    <definedName name="BExGMOGUOL3NATNV0TIZH2J6DLLD" localSheetId="18" hidden="1">#REF!</definedName>
    <definedName name="BExGMOGUOL3NATNV0TIZH2J6DLLD" localSheetId="11" hidden="1">#REF!</definedName>
    <definedName name="BExGMOGUOL3NATNV0TIZH2J6DLLD" localSheetId="25" hidden="1">#REF!</definedName>
    <definedName name="BExGMOGUOL3NATNV0TIZH2J6DLLD" localSheetId="26" hidden="1">#REF!</definedName>
    <definedName name="BExGMOGUOL3NATNV0TIZH2J6DLLD" localSheetId="27" hidden="1">#REF!</definedName>
    <definedName name="BExGMOGUOL3NATNV0TIZH2J6DLLD" localSheetId="0" hidden="1">#REF!</definedName>
    <definedName name="BExGMOGUOL3NATNV0TIZH2J6DLLD" localSheetId="1" hidden="1">#REF!</definedName>
    <definedName name="BExGMOGUOL3NATNV0TIZH2J6DLLD" hidden="1">#REF!</definedName>
    <definedName name="BExGMP2F175LGL6QVSJGP6GKYHHA" localSheetId="32" hidden="1">#REF!</definedName>
    <definedName name="BExGMP2F175LGL6QVSJGP6GKYHHA" localSheetId="33" hidden="1">#REF!</definedName>
    <definedName name="BExGMP2F175LGL6QVSJGP6GKYHHA" localSheetId="23" hidden="1">#REF!</definedName>
    <definedName name="BExGMP2F175LGL6QVSJGP6GKYHHA" localSheetId="17" hidden="1">#REF!</definedName>
    <definedName name="BExGMP2F175LGL6QVSJGP6GKYHHA" localSheetId="18" hidden="1">#REF!</definedName>
    <definedName name="BExGMP2F175LGL6QVSJGP6GKYHHA" localSheetId="11" hidden="1">#REF!</definedName>
    <definedName name="BExGMP2F175LGL6QVSJGP6GKYHHA" localSheetId="25" hidden="1">#REF!</definedName>
    <definedName name="BExGMP2F175LGL6QVSJGP6GKYHHA" localSheetId="26" hidden="1">#REF!</definedName>
    <definedName name="BExGMP2F175LGL6QVSJGP6GKYHHA" localSheetId="27" hidden="1">#REF!</definedName>
    <definedName name="BExGMP2F175LGL6QVSJGP6GKYHHA" localSheetId="0" hidden="1">#REF!</definedName>
    <definedName name="BExGMP2F175LGL6QVSJGP6GKYHHA" localSheetId="1" hidden="1">#REF!</definedName>
    <definedName name="BExGMP2F175LGL6QVSJGP6GKYHHA" hidden="1">#REF!</definedName>
    <definedName name="BExGMPIIP8GKML2VVA8OEFL43NCS" localSheetId="32" hidden="1">#REF!</definedName>
    <definedName name="BExGMPIIP8GKML2VVA8OEFL43NCS" localSheetId="33" hidden="1">#REF!</definedName>
    <definedName name="BExGMPIIP8GKML2VVA8OEFL43NCS" localSheetId="23" hidden="1">#REF!</definedName>
    <definedName name="BExGMPIIP8GKML2VVA8OEFL43NCS" localSheetId="17" hidden="1">#REF!</definedName>
    <definedName name="BExGMPIIP8GKML2VVA8OEFL43NCS" localSheetId="18" hidden="1">#REF!</definedName>
    <definedName name="BExGMPIIP8GKML2VVA8OEFL43NCS" localSheetId="11" hidden="1">#REF!</definedName>
    <definedName name="BExGMPIIP8GKML2VVA8OEFL43NCS" localSheetId="25" hidden="1">#REF!</definedName>
    <definedName name="BExGMPIIP8GKML2VVA8OEFL43NCS" localSheetId="26" hidden="1">#REF!</definedName>
    <definedName name="BExGMPIIP8GKML2VVA8OEFL43NCS" localSheetId="27" hidden="1">#REF!</definedName>
    <definedName name="BExGMPIIP8GKML2VVA8OEFL43NCS" localSheetId="0" hidden="1">#REF!</definedName>
    <definedName name="BExGMPIIP8GKML2VVA8OEFL43NCS" localSheetId="1" hidden="1">#REF!</definedName>
    <definedName name="BExGMPIIP8GKML2VVA8OEFL43NCS" hidden="1">#REF!</definedName>
    <definedName name="BExGMZ3SRIXLXMWBVOXXV3M4U4YL" localSheetId="32" hidden="1">#REF!</definedName>
    <definedName name="BExGMZ3SRIXLXMWBVOXXV3M4U4YL" localSheetId="33" hidden="1">#REF!</definedName>
    <definedName name="BExGMZ3SRIXLXMWBVOXXV3M4U4YL" localSheetId="23" hidden="1">#REF!</definedName>
    <definedName name="BExGMZ3SRIXLXMWBVOXXV3M4U4YL" localSheetId="17" hidden="1">#REF!</definedName>
    <definedName name="BExGMZ3SRIXLXMWBVOXXV3M4U4YL" localSheetId="18" hidden="1">#REF!</definedName>
    <definedName name="BExGMZ3SRIXLXMWBVOXXV3M4U4YL" localSheetId="11" hidden="1">#REF!</definedName>
    <definedName name="BExGMZ3SRIXLXMWBVOXXV3M4U4YL" localSheetId="25" hidden="1">#REF!</definedName>
    <definedName name="BExGMZ3SRIXLXMWBVOXXV3M4U4YL" localSheetId="26" hidden="1">#REF!</definedName>
    <definedName name="BExGMZ3SRIXLXMWBVOXXV3M4U4YL" localSheetId="27" hidden="1">#REF!</definedName>
    <definedName name="BExGMZ3SRIXLXMWBVOXXV3M4U4YL" localSheetId="0" hidden="1">#REF!</definedName>
    <definedName name="BExGMZ3SRIXLXMWBVOXXV3M4U4YL" localSheetId="1" hidden="1">#REF!</definedName>
    <definedName name="BExGMZ3SRIXLXMWBVOXXV3M4U4YL" hidden="1">#REF!</definedName>
    <definedName name="BExGMZ3UBN48IXU1ZEFYECEMZ1IM" localSheetId="32" hidden="1">#REF!</definedName>
    <definedName name="BExGMZ3UBN48IXU1ZEFYECEMZ1IM" localSheetId="33" hidden="1">#REF!</definedName>
    <definedName name="BExGMZ3UBN48IXU1ZEFYECEMZ1IM" localSheetId="23" hidden="1">#REF!</definedName>
    <definedName name="BExGMZ3UBN48IXU1ZEFYECEMZ1IM" localSheetId="17" hidden="1">#REF!</definedName>
    <definedName name="BExGMZ3UBN48IXU1ZEFYECEMZ1IM" localSheetId="18" hidden="1">#REF!</definedName>
    <definedName name="BExGMZ3UBN48IXU1ZEFYECEMZ1IM" localSheetId="11" hidden="1">#REF!</definedName>
    <definedName name="BExGMZ3UBN48IXU1ZEFYECEMZ1IM" localSheetId="25" hidden="1">#REF!</definedName>
    <definedName name="BExGMZ3UBN48IXU1ZEFYECEMZ1IM" localSheetId="26" hidden="1">#REF!</definedName>
    <definedName name="BExGMZ3UBN48IXU1ZEFYECEMZ1IM" localSheetId="27" hidden="1">#REF!</definedName>
    <definedName name="BExGMZ3UBN48IXU1ZEFYECEMZ1IM" localSheetId="0" hidden="1">#REF!</definedName>
    <definedName name="BExGMZ3UBN48IXU1ZEFYECEMZ1IM" localSheetId="1" hidden="1">#REF!</definedName>
    <definedName name="BExGMZ3UBN48IXU1ZEFYECEMZ1IM" hidden="1">#REF!</definedName>
    <definedName name="BExGN4I0QATXNZCLZJM1KH1OIJQH" localSheetId="32" hidden="1">#REF!</definedName>
    <definedName name="BExGN4I0QATXNZCLZJM1KH1OIJQH" localSheetId="33" hidden="1">#REF!</definedName>
    <definedName name="BExGN4I0QATXNZCLZJM1KH1OIJQH" localSheetId="23" hidden="1">#REF!</definedName>
    <definedName name="BExGN4I0QATXNZCLZJM1KH1OIJQH" localSheetId="17" hidden="1">#REF!</definedName>
    <definedName name="BExGN4I0QATXNZCLZJM1KH1OIJQH" localSheetId="18" hidden="1">#REF!</definedName>
    <definedName name="BExGN4I0QATXNZCLZJM1KH1OIJQH" localSheetId="11" hidden="1">#REF!</definedName>
    <definedName name="BExGN4I0QATXNZCLZJM1KH1OIJQH" localSheetId="25" hidden="1">#REF!</definedName>
    <definedName name="BExGN4I0QATXNZCLZJM1KH1OIJQH" localSheetId="26" hidden="1">#REF!</definedName>
    <definedName name="BExGN4I0QATXNZCLZJM1KH1OIJQH" localSheetId="27" hidden="1">#REF!</definedName>
    <definedName name="BExGN4I0QATXNZCLZJM1KH1OIJQH" localSheetId="0" hidden="1">#REF!</definedName>
    <definedName name="BExGN4I0QATXNZCLZJM1KH1OIJQH" localSheetId="1" hidden="1">#REF!</definedName>
    <definedName name="BExGN4I0QATXNZCLZJM1KH1OIJQH" hidden="1">#REF!</definedName>
    <definedName name="BExGN9FZ2RWCMSY1YOBJKZMNIM9R" localSheetId="32" hidden="1">#REF!</definedName>
    <definedName name="BExGN9FZ2RWCMSY1YOBJKZMNIM9R" localSheetId="33" hidden="1">#REF!</definedName>
    <definedName name="BExGN9FZ2RWCMSY1YOBJKZMNIM9R" localSheetId="23" hidden="1">#REF!</definedName>
    <definedName name="BExGN9FZ2RWCMSY1YOBJKZMNIM9R" localSheetId="17" hidden="1">#REF!</definedName>
    <definedName name="BExGN9FZ2RWCMSY1YOBJKZMNIM9R" localSheetId="18" hidden="1">#REF!</definedName>
    <definedName name="BExGN9FZ2RWCMSY1YOBJKZMNIM9R" localSheetId="11" hidden="1">#REF!</definedName>
    <definedName name="BExGN9FZ2RWCMSY1YOBJKZMNIM9R" localSheetId="25" hidden="1">#REF!</definedName>
    <definedName name="BExGN9FZ2RWCMSY1YOBJKZMNIM9R" localSheetId="26" hidden="1">#REF!</definedName>
    <definedName name="BExGN9FZ2RWCMSY1YOBJKZMNIM9R" localSheetId="27" hidden="1">#REF!</definedName>
    <definedName name="BExGN9FZ2RWCMSY1YOBJKZMNIM9R" localSheetId="0" hidden="1">#REF!</definedName>
    <definedName name="BExGN9FZ2RWCMSY1YOBJKZMNIM9R" localSheetId="1" hidden="1">#REF!</definedName>
    <definedName name="BExGN9FZ2RWCMSY1YOBJKZMNIM9R" hidden="1">#REF!</definedName>
    <definedName name="BExGNDSIMTHOCXXG6QOGR6DA8SGG" localSheetId="32" hidden="1">#REF!</definedName>
    <definedName name="BExGNDSIMTHOCXXG6QOGR6DA8SGG" localSheetId="33" hidden="1">#REF!</definedName>
    <definedName name="BExGNDSIMTHOCXXG6QOGR6DA8SGG" localSheetId="23" hidden="1">#REF!</definedName>
    <definedName name="BExGNDSIMTHOCXXG6QOGR6DA8SGG" localSheetId="17" hidden="1">#REF!</definedName>
    <definedName name="BExGNDSIMTHOCXXG6QOGR6DA8SGG" localSheetId="18" hidden="1">#REF!</definedName>
    <definedName name="BExGNDSIMTHOCXXG6QOGR6DA8SGG" localSheetId="11" hidden="1">#REF!</definedName>
    <definedName name="BExGNDSIMTHOCXXG6QOGR6DA8SGG" localSheetId="25" hidden="1">#REF!</definedName>
    <definedName name="BExGNDSIMTHOCXXG6QOGR6DA8SGG" localSheetId="26" hidden="1">#REF!</definedName>
    <definedName name="BExGNDSIMTHOCXXG6QOGR6DA8SGG" localSheetId="27" hidden="1">#REF!</definedName>
    <definedName name="BExGNDSIMTHOCXXG6QOGR6DA8SGG" localSheetId="0" hidden="1">#REF!</definedName>
    <definedName name="BExGNDSIMTHOCXXG6QOGR6DA8SGG" localSheetId="1" hidden="1">#REF!</definedName>
    <definedName name="BExGNDSIMTHOCXXG6QOGR6DA8SGG" hidden="1">#REF!</definedName>
    <definedName name="BExGNHOS7RBERG1J2M2HVGSRZL5G" localSheetId="32" hidden="1">#REF!</definedName>
    <definedName name="BExGNHOS7RBERG1J2M2HVGSRZL5G" localSheetId="33" hidden="1">#REF!</definedName>
    <definedName name="BExGNHOS7RBERG1J2M2HVGSRZL5G" localSheetId="23" hidden="1">#REF!</definedName>
    <definedName name="BExGNHOS7RBERG1J2M2HVGSRZL5G" localSheetId="17" hidden="1">#REF!</definedName>
    <definedName name="BExGNHOS7RBERG1J2M2HVGSRZL5G" localSheetId="18" hidden="1">#REF!</definedName>
    <definedName name="BExGNHOS7RBERG1J2M2HVGSRZL5G" localSheetId="11" hidden="1">#REF!</definedName>
    <definedName name="BExGNHOS7RBERG1J2M2HVGSRZL5G" localSheetId="25" hidden="1">#REF!</definedName>
    <definedName name="BExGNHOS7RBERG1J2M2HVGSRZL5G" localSheetId="26" hidden="1">#REF!</definedName>
    <definedName name="BExGNHOS7RBERG1J2M2HVGSRZL5G" localSheetId="27" hidden="1">#REF!</definedName>
    <definedName name="BExGNHOS7RBERG1J2M2HVGSRZL5G" localSheetId="0" hidden="1">#REF!</definedName>
    <definedName name="BExGNHOS7RBERG1J2M2HVGSRZL5G" localSheetId="1" hidden="1">#REF!</definedName>
    <definedName name="BExGNHOS7RBERG1J2M2HVGSRZL5G" hidden="1">#REF!</definedName>
    <definedName name="BExGNJ18W3Q55XAXY8XTFB80IVMV" localSheetId="32" hidden="1">#REF!</definedName>
    <definedName name="BExGNJ18W3Q55XAXY8XTFB80IVMV" localSheetId="33" hidden="1">#REF!</definedName>
    <definedName name="BExGNJ18W3Q55XAXY8XTFB80IVMV" localSheetId="23" hidden="1">#REF!</definedName>
    <definedName name="BExGNJ18W3Q55XAXY8XTFB80IVMV" localSheetId="17" hidden="1">#REF!</definedName>
    <definedName name="BExGNJ18W3Q55XAXY8XTFB80IVMV" localSheetId="18" hidden="1">#REF!</definedName>
    <definedName name="BExGNJ18W3Q55XAXY8XTFB80IVMV" localSheetId="11" hidden="1">#REF!</definedName>
    <definedName name="BExGNJ18W3Q55XAXY8XTFB80IVMV" localSheetId="25" hidden="1">#REF!</definedName>
    <definedName name="BExGNJ18W3Q55XAXY8XTFB80IVMV" localSheetId="26" hidden="1">#REF!</definedName>
    <definedName name="BExGNJ18W3Q55XAXY8XTFB80IVMV" localSheetId="27" hidden="1">#REF!</definedName>
    <definedName name="BExGNJ18W3Q55XAXY8XTFB80IVMV" localSheetId="0" hidden="1">#REF!</definedName>
    <definedName name="BExGNJ18W3Q55XAXY8XTFB80IVMV" localSheetId="1" hidden="1">#REF!</definedName>
    <definedName name="BExGNJ18W3Q55XAXY8XTFB80IVMV" hidden="1">#REF!</definedName>
    <definedName name="BExGNN2YQ9BDAZXT2GLCSAPXKIM7" localSheetId="32" hidden="1">#REF!</definedName>
    <definedName name="BExGNN2YQ9BDAZXT2GLCSAPXKIM7" localSheetId="33" hidden="1">#REF!</definedName>
    <definedName name="BExGNN2YQ9BDAZXT2GLCSAPXKIM7" localSheetId="23" hidden="1">#REF!</definedName>
    <definedName name="BExGNN2YQ9BDAZXT2GLCSAPXKIM7" localSheetId="17" hidden="1">#REF!</definedName>
    <definedName name="BExGNN2YQ9BDAZXT2GLCSAPXKIM7" localSheetId="18" hidden="1">#REF!</definedName>
    <definedName name="BExGNN2YQ9BDAZXT2GLCSAPXKIM7" localSheetId="11" hidden="1">#REF!</definedName>
    <definedName name="BExGNN2YQ9BDAZXT2GLCSAPXKIM7" localSheetId="25" hidden="1">#REF!</definedName>
    <definedName name="BExGNN2YQ9BDAZXT2GLCSAPXKIM7" localSheetId="26" hidden="1">#REF!</definedName>
    <definedName name="BExGNN2YQ9BDAZXT2GLCSAPXKIM7" localSheetId="27" hidden="1">#REF!</definedName>
    <definedName name="BExGNN2YQ9BDAZXT2GLCSAPXKIM7" localSheetId="0" hidden="1">#REF!</definedName>
    <definedName name="BExGNN2YQ9BDAZXT2GLCSAPXKIM7" localSheetId="1" hidden="1">#REF!</definedName>
    <definedName name="BExGNN2YQ9BDAZXT2GLCSAPXKIM7" hidden="1">#REF!</definedName>
    <definedName name="BExGNP6INLF5NZFP5ME6K7C9Y0NH" localSheetId="32" hidden="1">#REF!</definedName>
    <definedName name="BExGNP6INLF5NZFP5ME6K7C9Y0NH" localSheetId="33" hidden="1">#REF!</definedName>
    <definedName name="BExGNP6INLF5NZFP5ME6K7C9Y0NH" localSheetId="23" hidden="1">#REF!</definedName>
    <definedName name="BExGNP6INLF5NZFP5ME6K7C9Y0NH" localSheetId="17" hidden="1">#REF!</definedName>
    <definedName name="BExGNP6INLF5NZFP5ME6K7C9Y0NH" localSheetId="18" hidden="1">#REF!</definedName>
    <definedName name="BExGNP6INLF5NZFP5ME6K7C9Y0NH" localSheetId="11" hidden="1">#REF!</definedName>
    <definedName name="BExGNP6INLF5NZFP5ME6K7C9Y0NH" localSheetId="25" hidden="1">#REF!</definedName>
    <definedName name="BExGNP6INLF5NZFP5ME6K7C9Y0NH" localSheetId="26" hidden="1">#REF!</definedName>
    <definedName name="BExGNP6INLF5NZFP5ME6K7C9Y0NH" localSheetId="27" hidden="1">#REF!</definedName>
    <definedName name="BExGNP6INLF5NZFP5ME6K7C9Y0NH" localSheetId="0" hidden="1">#REF!</definedName>
    <definedName name="BExGNP6INLF5NZFP5ME6K7C9Y0NH" localSheetId="1" hidden="1">#REF!</definedName>
    <definedName name="BExGNP6INLF5NZFP5ME6K7C9Y0NH" hidden="1">#REF!</definedName>
    <definedName name="BExGNSS0CKRPKHO25R3TDBEL2NHX" localSheetId="32" hidden="1">#REF!</definedName>
    <definedName name="BExGNSS0CKRPKHO25R3TDBEL2NHX" localSheetId="33" hidden="1">#REF!</definedName>
    <definedName name="BExGNSS0CKRPKHO25R3TDBEL2NHX" localSheetId="23" hidden="1">#REF!</definedName>
    <definedName name="BExGNSS0CKRPKHO25R3TDBEL2NHX" localSheetId="17" hidden="1">#REF!</definedName>
    <definedName name="BExGNSS0CKRPKHO25R3TDBEL2NHX" localSheetId="18" hidden="1">#REF!</definedName>
    <definedName name="BExGNSS0CKRPKHO25R3TDBEL2NHX" localSheetId="11" hidden="1">#REF!</definedName>
    <definedName name="BExGNSS0CKRPKHO25R3TDBEL2NHX" localSheetId="25" hidden="1">#REF!</definedName>
    <definedName name="BExGNSS0CKRPKHO25R3TDBEL2NHX" localSheetId="26" hidden="1">#REF!</definedName>
    <definedName name="BExGNSS0CKRPKHO25R3TDBEL2NHX" localSheetId="27" hidden="1">#REF!</definedName>
    <definedName name="BExGNSS0CKRPKHO25R3TDBEL2NHX" localSheetId="0" hidden="1">#REF!</definedName>
    <definedName name="BExGNSS0CKRPKHO25R3TDBEL2NHX" localSheetId="1" hidden="1">#REF!</definedName>
    <definedName name="BExGNSS0CKRPKHO25R3TDBEL2NHX" hidden="1">#REF!</definedName>
    <definedName name="BExGNYH0MO8NOVS85L15G0RWX4GW" localSheetId="32" hidden="1">#REF!</definedName>
    <definedName name="BExGNYH0MO8NOVS85L15G0RWX4GW" localSheetId="33" hidden="1">#REF!</definedName>
    <definedName name="BExGNYH0MO8NOVS85L15G0RWX4GW" localSheetId="23" hidden="1">#REF!</definedName>
    <definedName name="BExGNYH0MO8NOVS85L15G0RWX4GW" localSheetId="17" hidden="1">#REF!</definedName>
    <definedName name="BExGNYH0MO8NOVS85L15G0RWX4GW" localSheetId="18" hidden="1">#REF!</definedName>
    <definedName name="BExGNYH0MO8NOVS85L15G0RWX4GW" localSheetId="11" hidden="1">#REF!</definedName>
    <definedName name="BExGNYH0MO8NOVS85L15G0RWX4GW" localSheetId="25" hidden="1">#REF!</definedName>
    <definedName name="BExGNYH0MO8NOVS85L15G0RWX4GW" localSheetId="26" hidden="1">#REF!</definedName>
    <definedName name="BExGNYH0MO8NOVS85L15G0RWX4GW" localSheetId="27" hidden="1">#REF!</definedName>
    <definedName name="BExGNYH0MO8NOVS85L15G0RWX4GW" localSheetId="0" hidden="1">#REF!</definedName>
    <definedName name="BExGNYH0MO8NOVS85L15G0RWX4GW" localSheetId="1" hidden="1">#REF!</definedName>
    <definedName name="BExGNYH0MO8NOVS85L15G0RWX4GW" hidden="1">#REF!</definedName>
    <definedName name="BExGNZO44DEG8CGIDYSEGDUQ531R" localSheetId="32" hidden="1">#REF!</definedName>
    <definedName name="BExGNZO44DEG8CGIDYSEGDUQ531R" localSheetId="33" hidden="1">#REF!</definedName>
    <definedName name="BExGNZO44DEG8CGIDYSEGDUQ531R" localSheetId="23" hidden="1">#REF!</definedName>
    <definedName name="BExGNZO44DEG8CGIDYSEGDUQ531R" localSheetId="17" hidden="1">#REF!</definedName>
    <definedName name="BExGNZO44DEG8CGIDYSEGDUQ531R" localSheetId="18" hidden="1">#REF!</definedName>
    <definedName name="BExGNZO44DEG8CGIDYSEGDUQ531R" localSheetId="11" hidden="1">#REF!</definedName>
    <definedName name="BExGNZO44DEG8CGIDYSEGDUQ531R" localSheetId="25" hidden="1">#REF!</definedName>
    <definedName name="BExGNZO44DEG8CGIDYSEGDUQ531R" localSheetId="26" hidden="1">#REF!</definedName>
    <definedName name="BExGNZO44DEG8CGIDYSEGDUQ531R" localSheetId="27" hidden="1">#REF!</definedName>
    <definedName name="BExGNZO44DEG8CGIDYSEGDUQ531R" localSheetId="0" hidden="1">#REF!</definedName>
    <definedName name="BExGNZO44DEG8CGIDYSEGDUQ531R" localSheetId="1" hidden="1">#REF!</definedName>
    <definedName name="BExGNZO44DEG8CGIDYSEGDUQ531R" hidden="1">#REF!</definedName>
    <definedName name="BExGO22GMMPZVQY9RQ8MDKZDP5G3" localSheetId="32" hidden="1">#REF!</definedName>
    <definedName name="BExGO22GMMPZVQY9RQ8MDKZDP5G3" localSheetId="33" hidden="1">#REF!</definedName>
    <definedName name="BExGO22GMMPZVQY9RQ8MDKZDP5G3" localSheetId="23" hidden="1">#REF!</definedName>
    <definedName name="BExGO22GMMPZVQY9RQ8MDKZDP5G3" localSheetId="17" hidden="1">#REF!</definedName>
    <definedName name="BExGO22GMMPZVQY9RQ8MDKZDP5G3" localSheetId="18" hidden="1">#REF!</definedName>
    <definedName name="BExGO22GMMPZVQY9RQ8MDKZDP5G3" localSheetId="11" hidden="1">#REF!</definedName>
    <definedName name="BExGO22GMMPZVQY9RQ8MDKZDP5G3" localSheetId="25" hidden="1">#REF!</definedName>
    <definedName name="BExGO22GMMPZVQY9RQ8MDKZDP5G3" localSheetId="26" hidden="1">#REF!</definedName>
    <definedName name="BExGO22GMMPZVQY9RQ8MDKZDP5G3" localSheetId="27" hidden="1">#REF!</definedName>
    <definedName name="BExGO22GMMPZVQY9RQ8MDKZDP5G3" localSheetId="0" hidden="1">#REF!</definedName>
    <definedName name="BExGO22GMMPZVQY9RQ8MDKZDP5G3" localSheetId="1" hidden="1">#REF!</definedName>
    <definedName name="BExGO22GMMPZVQY9RQ8MDKZDP5G3" hidden="1">#REF!</definedName>
    <definedName name="BExGO2O0V6UYDY26AX8OSN72F77N" localSheetId="32" hidden="1">#REF!</definedName>
    <definedName name="BExGO2O0V6UYDY26AX8OSN72F77N" localSheetId="33" hidden="1">#REF!</definedName>
    <definedName name="BExGO2O0V6UYDY26AX8OSN72F77N" localSheetId="23" hidden="1">#REF!</definedName>
    <definedName name="BExGO2O0V6UYDY26AX8OSN72F77N" localSheetId="17" hidden="1">#REF!</definedName>
    <definedName name="BExGO2O0V6UYDY26AX8OSN72F77N" localSheetId="18" hidden="1">#REF!</definedName>
    <definedName name="BExGO2O0V6UYDY26AX8OSN72F77N" localSheetId="11" hidden="1">#REF!</definedName>
    <definedName name="BExGO2O0V6UYDY26AX8OSN72F77N" localSheetId="25" hidden="1">#REF!</definedName>
    <definedName name="BExGO2O0V6UYDY26AX8OSN72F77N" localSheetId="26" hidden="1">#REF!</definedName>
    <definedName name="BExGO2O0V6UYDY26AX8OSN72F77N" localSheetId="27" hidden="1">#REF!</definedName>
    <definedName name="BExGO2O0V6UYDY26AX8OSN72F77N" localSheetId="0" hidden="1">#REF!</definedName>
    <definedName name="BExGO2O0V6UYDY26AX8OSN72F77N" localSheetId="1" hidden="1">#REF!</definedName>
    <definedName name="BExGO2O0V6UYDY26AX8OSN72F77N" hidden="1">#REF!</definedName>
    <definedName name="BExGO2YUBOVLYHY1QSIHRE1KLAFV" localSheetId="32" hidden="1">#REF!</definedName>
    <definedName name="BExGO2YUBOVLYHY1QSIHRE1KLAFV" localSheetId="33" hidden="1">#REF!</definedName>
    <definedName name="BExGO2YUBOVLYHY1QSIHRE1KLAFV" localSheetId="23" hidden="1">#REF!</definedName>
    <definedName name="BExGO2YUBOVLYHY1QSIHRE1KLAFV" localSheetId="17" hidden="1">#REF!</definedName>
    <definedName name="BExGO2YUBOVLYHY1QSIHRE1KLAFV" localSheetId="18" hidden="1">#REF!</definedName>
    <definedName name="BExGO2YUBOVLYHY1QSIHRE1KLAFV" localSheetId="11" hidden="1">#REF!</definedName>
    <definedName name="BExGO2YUBOVLYHY1QSIHRE1KLAFV" localSheetId="25" hidden="1">#REF!</definedName>
    <definedName name="BExGO2YUBOVLYHY1QSIHRE1KLAFV" localSheetId="26" hidden="1">#REF!</definedName>
    <definedName name="BExGO2YUBOVLYHY1QSIHRE1KLAFV" localSheetId="27" hidden="1">#REF!</definedName>
    <definedName name="BExGO2YUBOVLYHY1QSIHRE1KLAFV" localSheetId="0" hidden="1">#REF!</definedName>
    <definedName name="BExGO2YUBOVLYHY1QSIHRE1KLAFV" localSheetId="1" hidden="1">#REF!</definedName>
    <definedName name="BExGO2YUBOVLYHY1QSIHRE1KLAFV" hidden="1">#REF!</definedName>
    <definedName name="BExGO70E2O70LF46V8T26YFPL4V8" localSheetId="32" hidden="1">#REF!</definedName>
    <definedName name="BExGO70E2O70LF46V8T26YFPL4V8" localSheetId="33" hidden="1">#REF!</definedName>
    <definedName name="BExGO70E2O70LF46V8T26YFPL4V8" localSheetId="23" hidden="1">#REF!</definedName>
    <definedName name="BExGO70E2O70LF46V8T26YFPL4V8" localSheetId="17" hidden="1">#REF!</definedName>
    <definedName name="BExGO70E2O70LF46V8T26YFPL4V8" localSheetId="18" hidden="1">#REF!</definedName>
    <definedName name="BExGO70E2O70LF46V8T26YFPL4V8" localSheetId="11" hidden="1">#REF!</definedName>
    <definedName name="BExGO70E2O70LF46V8T26YFPL4V8" localSheetId="25" hidden="1">#REF!</definedName>
    <definedName name="BExGO70E2O70LF46V8T26YFPL4V8" localSheetId="26" hidden="1">#REF!</definedName>
    <definedName name="BExGO70E2O70LF46V8T26YFPL4V8" localSheetId="27" hidden="1">#REF!</definedName>
    <definedName name="BExGO70E2O70LF46V8T26YFPL4V8" localSheetId="0" hidden="1">#REF!</definedName>
    <definedName name="BExGO70E2O70LF46V8T26YFPL4V8" localSheetId="1" hidden="1">#REF!</definedName>
    <definedName name="BExGO70E2O70LF46V8T26YFPL4V8" hidden="1">#REF!</definedName>
    <definedName name="BExGOB25QJMQCQE76MRW9X58OIOO" localSheetId="32" hidden="1">#REF!</definedName>
    <definedName name="BExGOB25QJMQCQE76MRW9X58OIOO" localSheetId="33" hidden="1">#REF!</definedName>
    <definedName name="BExGOB25QJMQCQE76MRW9X58OIOO" localSheetId="23" hidden="1">#REF!</definedName>
    <definedName name="BExGOB25QJMQCQE76MRW9X58OIOO" localSheetId="17" hidden="1">#REF!</definedName>
    <definedName name="BExGOB25QJMQCQE76MRW9X58OIOO" localSheetId="18" hidden="1">#REF!</definedName>
    <definedName name="BExGOB25QJMQCQE76MRW9X58OIOO" localSheetId="11" hidden="1">#REF!</definedName>
    <definedName name="BExGOB25QJMQCQE76MRW9X58OIOO" localSheetId="25" hidden="1">#REF!</definedName>
    <definedName name="BExGOB25QJMQCQE76MRW9X58OIOO" localSheetId="26" hidden="1">#REF!</definedName>
    <definedName name="BExGOB25QJMQCQE76MRW9X58OIOO" localSheetId="27" hidden="1">#REF!</definedName>
    <definedName name="BExGOB25QJMQCQE76MRW9X58OIOO" localSheetId="0" hidden="1">#REF!</definedName>
    <definedName name="BExGOB25QJMQCQE76MRW9X58OIOO" localSheetId="1" hidden="1">#REF!</definedName>
    <definedName name="BExGOB25QJMQCQE76MRW9X58OIOO" hidden="1">#REF!</definedName>
    <definedName name="BExGODAZKJ9EXMQZNQR5YDBSS525" localSheetId="32" hidden="1">#REF!</definedName>
    <definedName name="BExGODAZKJ9EXMQZNQR5YDBSS525" localSheetId="33" hidden="1">#REF!</definedName>
    <definedName name="BExGODAZKJ9EXMQZNQR5YDBSS525" localSheetId="23" hidden="1">#REF!</definedName>
    <definedName name="BExGODAZKJ9EXMQZNQR5YDBSS525" localSheetId="17" hidden="1">#REF!</definedName>
    <definedName name="BExGODAZKJ9EXMQZNQR5YDBSS525" localSheetId="18" hidden="1">#REF!</definedName>
    <definedName name="BExGODAZKJ9EXMQZNQR5YDBSS525" localSheetId="11" hidden="1">#REF!</definedName>
    <definedName name="BExGODAZKJ9EXMQZNQR5YDBSS525" localSheetId="25" hidden="1">#REF!</definedName>
    <definedName name="BExGODAZKJ9EXMQZNQR5YDBSS525" localSheetId="26" hidden="1">#REF!</definedName>
    <definedName name="BExGODAZKJ9EXMQZNQR5YDBSS525" localSheetId="27" hidden="1">#REF!</definedName>
    <definedName name="BExGODAZKJ9EXMQZNQR5YDBSS525" localSheetId="0" hidden="1">#REF!</definedName>
    <definedName name="BExGODAZKJ9EXMQZNQR5YDBSS525" localSheetId="1" hidden="1">#REF!</definedName>
    <definedName name="BExGODAZKJ9EXMQZNQR5YDBSS525" hidden="1">#REF!</definedName>
    <definedName name="BExGODR8ZSMUC11I56QHSZ686XV5" localSheetId="32" hidden="1">#REF!</definedName>
    <definedName name="BExGODR8ZSMUC11I56QHSZ686XV5" localSheetId="33" hidden="1">#REF!</definedName>
    <definedName name="BExGODR8ZSMUC11I56QHSZ686XV5" localSheetId="23" hidden="1">#REF!</definedName>
    <definedName name="BExGODR8ZSMUC11I56QHSZ686XV5" localSheetId="17" hidden="1">#REF!</definedName>
    <definedName name="BExGODR8ZSMUC11I56QHSZ686XV5" localSheetId="18" hidden="1">#REF!</definedName>
    <definedName name="BExGODR8ZSMUC11I56QHSZ686XV5" localSheetId="11" hidden="1">#REF!</definedName>
    <definedName name="BExGODR8ZSMUC11I56QHSZ686XV5" localSheetId="25" hidden="1">#REF!</definedName>
    <definedName name="BExGODR8ZSMUC11I56QHSZ686XV5" localSheetId="26" hidden="1">#REF!</definedName>
    <definedName name="BExGODR8ZSMUC11I56QHSZ686XV5" localSheetId="27" hidden="1">#REF!</definedName>
    <definedName name="BExGODR8ZSMUC11I56QHSZ686XV5" localSheetId="0" hidden="1">#REF!</definedName>
    <definedName name="BExGODR8ZSMUC11I56QHSZ686XV5" localSheetId="1" hidden="1">#REF!</definedName>
    <definedName name="BExGODR8ZSMUC11I56QHSZ686XV5" hidden="1">#REF!</definedName>
    <definedName name="BExGOXJDHUDPDT8I8IVGVW9J0R5Q" localSheetId="32" hidden="1">#REF!</definedName>
    <definedName name="BExGOXJDHUDPDT8I8IVGVW9J0R5Q" localSheetId="33" hidden="1">#REF!</definedName>
    <definedName name="BExGOXJDHUDPDT8I8IVGVW9J0R5Q" localSheetId="23" hidden="1">#REF!</definedName>
    <definedName name="BExGOXJDHUDPDT8I8IVGVW9J0R5Q" localSheetId="17" hidden="1">#REF!</definedName>
    <definedName name="BExGOXJDHUDPDT8I8IVGVW9J0R5Q" localSheetId="18" hidden="1">#REF!</definedName>
    <definedName name="BExGOXJDHUDPDT8I8IVGVW9J0R5Q" localSheetId="11" hidden="1">#REF!</definedName>
    <definedName name="BExGOXJDHUDPDT8I8IVGVW9J0R5Q" localSheetId="25" hidden="1">#REF!</definedName>
    <definedName name="BExGOXJDHUDPDT8I8IVGVW9J0R5Q" localSheetId="26" hidden="1">#REF!</definedName>
    <definedName name="BExGOXJDHUDPDT8I8IVGVW9J0R5Q" localSheetId="27" hidden="1">#REF!</definedName>
    <definedName name="BExGOXJDHUDPDT8I8IVGVW9J0R5Q" localSheetId="0" hidden="1">#REF!</definedName>
    <definedName name="BExGOXJDHUDPDT8I8IVGVW9J0R5Q" localSheetId="1" hidden="1">#REF!</definedName>
    <definedName name="BExGOXJDHUDPDT8I8IVGVW9J0R5Q" hidden="1">#REF!</definedName>
    <definedName name="BExGPAPYI1N5W3IH8H485BHSVOY3" localSheetId="32" hidden="1">#REF!</definedName>
    <definedName name="BExGPAPYI1N5W3IH8H485BHSVOY3" localSheetId="33" hidden="1">#REF!</definedName>
    <definedName name="BExGPAPYI1N5W3IH8H485BHSVOY3" localSheetId="23" hidden="1">#REF!</definedName>
    <definedName name="BExGPAPYI1N5W3IH8H485BHSVOY3" localSheetId="17" hidden="1">#REF!</definedName>
    <definedName name="BExGPAPYI1N5W3IH8H485BHSVOY3" localSheetId="18" hidden="1">#REF!</definedName>
    <definedName name="BExGPAPYI1N5W3IH8H485BHSVOY3" localSheetId="11" hidden="1">#REF!</definedName>
    <definedName name="BExGPAPYI1N5W3IH8H485BHSVOY3" localSheetId="25" hidden="1">#REF!</definedName>
    <definedName name="BExGPAPYI1N5W3IH8H485BHSVOY3" localSheetId="26" hidden="1">#REF!</definedName>
    <definedName name="BExGPAPYI1N5W3IH8H485BHSVOY3" localSheetId="27" hidden="1">#REF!</definedName>
    <definedName name="BExGPAPYI1N5W3IH8H485BHSVOY3" localSheetId="0" hidden="1">#REF!</definedName>
    <definedName name="BExGPAPYI1N5W3IH8H485BHSVOY3" localSheetId="1" hidden="1">#REF!</definedName>
    <definedName name="BExGPAPYI1N5W3IH8H485BHSVOY3" hidden="1">#REF!</definedName>
    <definedName name="BExGPFO3GOKYO2922Y91GMQRCMOA" localSheetId="32" hidden="1">#REF!</definedName>
    <definedName name="BExGPFO3GOKYO2922Y91GMQRCMOA" localSheetId="33" hidden="1">#REF!</definedName>
    <definedName name="BExGPFO3GOKYO2922Y91GMQRCMOA" localSheetId="23" hidden="1">#REF!</definedName>
    <definedName name="BExGPFO3GOKYO2922Y91GMQRCMOA" localSheetId="17" hidden="1">#REF!</definedName>
    <definedName name="BExGPFO3GOKYO2922Y91GMQRCMOA" localSheetId="18" hidden="1">#REF!</definedName>
    <definedName name="BExGPFO3GOKYO2922Y91GMQRCMOA" localSheetId="11" hidden="1">#REF!</definedName>
    <definedName name="BExGPFO3GOKYO2922Y91GMQRCMOA" localSheetId="25" hidden="1">#REF!</definedName>
    <definedName name="BExGPFO3GOKYO2922Y91GMQRCMOA" localSheetId="26" hidden="1">#REF!</definedName>
    <definedName name="BExGPFO3GOKYO2922Y91GMQRCMOA" localSheetId="27" hidden="1">#REF!</definedName>
    <definedName name="BExGPFO3GOKYO2922Y91GMQRCMOA" localSheetId="0" hidden="1">#REF!</definedName>
    <definedName name="BExGPFO3GOKYO2922Y91GMQRCMOA" localSheetId="1" hidden="1">#REF!</definedName>
    <definedName name="BExGPFO3GOKYO2922Y91GMQRCMOA" hidden="1">#REF!</definedName>
    <definedName name="BExGPHGT5KDOCMV2EFS4OVKTWBRD" localSheetId="32" hidden="1">#REF!</definedName>
    <definedName name="BExGPHGT5KDOCMV2EFS4OVKTWBRD" localSheetId="33" hidden="1">#REF!</definedName>
    <definedName name="BExGPHGT5KDOCMV2EFS4OVKTWBRD" localSheetId="23" hidden="1">#REF!</definedName>
    <definedName name="BExGPHGT5KDOCMV2EFS4OVKTWBRD" localSheetId="17" hidden="1">#REF!</definedName>
    <definedName name="BExGPHGT5KDOCMV2EFS4OVKTWBRD" localSheetId="18" hidden="1">#REF!</definedName>
    <definedName name="BExGPHGT5KDOCMV2EFS4OVKTWBRD" localSheetId="11" hidden="1">#REF!</definedName>
    <definedName name="BExGPHGT5KDOCMV2EFS4OVKTWBRD" localSheetId="25" hidden="1">#REF!</definedName>
    <definedName name="BExGPHGT5KDOCMV2EFS4OVKTWBRD" localSheetId="26" hidden="1">#REF!</definedName>
    <definedName name="BExGPHGT5KDOCMV2EFS4OVKTWBRD" localSheetId="27" hidden="1">#REF!</definedName>
    <definedName name="BExGPHGT5KDOCMV2EFS4OVKTWBRD" localSheetId="0" hidden="1">#REF!</definedName>
    <definedName name="BExGPHGT5KDOCMV2EFS4OVKTWBRD" localSheetId="1" hidden="1">#REF!</definedName>
    <definedName name="BExGPHGT5KDOCMV2EFS4OVKTWBRD" hidden="1">#REF!</definedName>
    <definedName name="BExGPID72Y4Y619LWASUQZKZHJNC" localSheetId="32" hidden="1">#REF!</definedName>
    <definedName name="BExGPID72Y4Y619LWASUQZKZHJNC" localSheetId="33" hidden="1">#REF!</definedName>
    <definedName name="BExGPID72Y4Y619LWASUQZKZHJNC" localSheetId="23" hidden="1">#REF!</definedName>
    <definedName name="BExGPID72Y4Y619LWASUQZKZHJNC" localSheetId="17" hidden="1">#REF!</definedName>
    <definedName name="BExGPID72Y4Y619LWASUQZKZHJNC" localSheetId="18" hidden="1">#REF!</definedName>
    <definedName name="BExGPID72Y4Y619LWASUQZKZHJNC" localSheetId="11" hidden="1">#REF!</definedName>
    <definedName name="BExGPID72Y4Y619LWASUQZKZHJNC" localSheetId="25" hidden="1">#REF!</definedName>
    <definedName name="BExGPID72Y4Y619LWASUQZKZHJNC" localSheetId="26" hidden="1">#REF!</definedName>
    <definedName name="BExGPID72Y4Y619LWASUQZKZHJNC" localSheetId="27" hidden="1">#REF!</definedName>
    <definedName name="BExGPID72Y4Y619LWASUQZKZHJNC" localSheetId="0" hidden="1">#REF!</definedName>
    <definedName name="BExGPID72Y4Y619LWASUQZKZHJNC" localSheetId="1" hidden="1">#REF!</definedName>
    <definedName name="BExGPID72Y4Y619LWASUQZKZHJNC" hidden="1">#REF!</definedName>
    <definedName name="BExGPPENQIANVGLVQJ77DK5JPRTB" localSheetId="32" hidden="1">#REF!</definedName>
    <definedName name="BExGPPENQIANVGLVQJ77DK5JPRTB" localSheetId="33" hidden="1">#REF!</definedName>
    <definedName name="BExGPPENQIANVGLVQJ77DK5JPRTB" localSheetId="23" hidden="1">#REF!</definedName>
    <definedName name="BExGPPENQIANVGLVQJ77DK5JPRTB" localSheetId="17" hidden="1">#REF!</definedName>
    <definedName name="BExGPPENQIANVGLVQJ77DK5JPRTB" localSheetId="18" hidden="1">#REF!</definedName>
    <definedName name="BExGPPENQIANVGLVQJ77DK5JPRTB" localSheetId="11" hidden="1">#REF!</definedName>
    <definedName name="BExGPPENQIANVGLVQJ77DK5JPRTB" localSheetId="25" hidden="1">#REF!</definedName>
    <definedName name="BExGPPENQIANVGLVQJ77DK5JPRTB" localSheetId="26" hidden="1">#REF!</definedName>
    <definedName name="BExGPPENQIANVGLVQJ77DK5JPRTB" localSheetId="27" hidden="1">#REF!</definedName>
    <definedName name="BExGPPENQIANVGLVQJ77DK5JPRTB" localSheetId="0" hidden="1">#REF!</definedName>
    <definedName name="BExGPPENQIANVGLVQJ77DK5JPRTB" localSheetId="1" hidden="1">#REF!</definedName>
    <definedName name="BExGPPENQIANVGLVQJ77DK5JPRTB" hidden="1">#REF!</definedName>
    <definedName name="BExGPSUUG7TL5F5PTYU6G4HPJV1B" localSheetId="32" hidden="1">#REF!</definedName>
    <definedName name="BExGPSUUG7TL5F5PTYU6G4HPJV1B" localSheetId="33" hidden="1">#REF!</definedName>
    <definedName name="BExGPSUUG7TL5F5PTYU6G4HPJV1B" localSheetId="23" hidden="1">#REF!</definedName>
    <definedName name="BExGPSUUG7TL5F5PTYU6G4HPJV1B" localSheetId="17" hidden="1">#REF!</definedName>
    <definedName name="BExGPSUUG7TL5F5PTYU6G4HPJV1B" localSheetId="18" hidden="1">#REF!</definedName>
    <definedName name="BExGPSUUG7TL5F5PTYU6G4HPJV1B" localSheetId="11" hidden="1">#REF!</definedName>
    <definedName name="BExGPSUUG7TL5F5PTYU6G4HPJV1B" localSheetId="25" hidden="1">#REF!</definedName>
    <definedName name="BExGPSUUG7TL5F5PTYU6G4HPJV1B" localSheetId="26" hidden="1">#REF!</definedName>
    <definedName name="BExGPSUUG7TL5F5PTYU6G4HPJV1B" localSheetId="27" hidden="1">#REF!</definedName>
    <definedName name="BExGPSUUG7TL5F5PTYU6G4HPJV1B" localSheetId="0" hidden="1">#REF!</definedName>
    <definedName name="BExGPSUUG7TL5F5PTYU6G4HPJV1B" localSheetId="1" hidden="1">#REF!</definedName>
    <definedName name="BExGPSUUG7TL5F5PTYU6G4HPJV1B" hidden="1">#REF!</definedName>
    <definedName name="BExGQ1E950UYXYWQ84EZEQPWHVYY" localSheetId="32" hidden="1">#REF!</definedName>
    <definedName name="BExGQ1E950UYXYWQ84EZEQPWHVYY" localSheetId="33" hidden="1">#REF!</definedName>
    <definedName name="BExGQ1E950UYXYWQ84EZEQPWHVYY" localSheetId="23" hidden="1">#REF!</definedName>
    <definedName name="BExGQ1E950UYXYWQ84EZEQPWHVYY" localSheetId="17" hidden="1">#REF!</definedName>
    <definedName name="BExGQ1E950UYXYWQ84EZEQPWHVYY" localSheetId="18" hidden="1">#REF!</definedName>
    <definedName name="BExGQ1E950UYXYWQ84EZEQPWHVYY" localSheetId="11" hidden="1">#REF!</definedName>
    <definedName name="BExGQ1E950UYXYWQ84EZEQPWHVYY" localSheetId="25" hidden="1">#REF!</definedName>
    <definedName name="BExGQ1E950UYXYWQ84EZEQPWHVYY" localSheetId="26" hidden="1">#REF!</definedName>
    <definedName name="BExGQ1E950UYXYWQ84EZEQPWHVYY" localSheetId="27" hidden="1">#REF!</definedName>
    <definedName name="BExGQ1E950UYXYWQ84EZEQPWHVYY" localSheetId="0" hidden="1">#REF!</definedName>
    <definedName name="BExGQ1E950UYXYWQ84EZEQPWHVYY" localSheetId="1" hidden="1">#REF!</definedName>
    <definedName name="BExGQ1E950UYXYWQ84EZEQPWHVYY" hidden="1">#REF!</definedName>
    <definedName name="BExGQ1ZU4967P72AHF4V1D0FOL5C" localSheetId="32" hidden="1">#REF!</definedName>
    <definedName name="BExGQ1ZU4967P72AHF4V1D0FOL5C" localSheetId="33" hidden="1">#REF!</definedName>
    <definedName name="BExGQ1ZU4967P72AHF4V1D0FOL5C" localSheetId="23" hidden="1">#REF!</definedName>
    <definedName name="BExGQ1ZU4967P72AHF4V1D0FOL5C" localSheetId="17" hidden="1">#REF!</definedName>
    <definedName name="BExGQ1ZU4967P72AHF4V1D0FOL5C" localSheetId="18" hidden="1">#REF!</definedName>
    <definedName name="BExGQ1ZU4967P72AHF4V1D0FOL5C" localSheetId="11" hidden="1">#REF!</definedName>
    <definedName name="BExGQ1ZU4967P72AHF4V1D0FOL5C" localSheetId="25" hidden="1">#REF!</definedName>
    <definedName name="BExGQ1ZU4967P72AHF4V1D0FOL5C" localSheetId="26" hidden="1">#REF!</definedName>
    <definedName name="BExGQ1ZU4967P72AHF4V1D0FOL5C" localSheetId="27" hidden="1">#REF!</definedName>
    <definedName name="BExGQ1ZU4967P72AHF4V1D0FOL5C" localSheetId="0" hidden="1">#REF!</definedName>
    <definedName name="BExGQ1ZU4967P72AHF4V1D0FOL5C" localSheetId="1" hidden="1">#REF!</definedName>
    <definedName name="BExGQ1ZU4967P72AHF4V1D0FOL5C" hidden="1">#REF!</definedName>
    <definedName name="BExGQ36ZOMR9GV8T05M605MMOY3Y" localSheetId="32" hidden="1">#REF!</definedName>
    <definedName name="BExGQ36ZOMR9GV8T05M605MMOY3Y" localSheetId="33" hidden="1">#REF!</definedName>
    <definedName name="BExGQ36ZOMR9GV8T05M605MMOY3Y" localSheetId="23" hidden="1">#REF!</definedName>
    <definedName name="BExGQ36ZOMR9GV8T05M605MMOY3Y" localSheetId="17" hidden="1">#REF!</definedName>
    <definedName name="BExGQ36ZOMR9GV8T05M605MMOY3Y" localSheetId="18" hidden="1">#REF!</definedName>
    <definedName name="BExGQ36ZOMR9GV8T05M605MMOY3Y" localSheetId="11" hidden="1">#REF!</definedName>
    <definedName name="BExGQ36ZOMR9GV8T05M605MMOY3Y" localSheetId="25" hidden="1">#REF!</definedName>
    <definedName name="BExGQ36ZOMR9GV8T05M605MMOY3Y" localSheetId="26" hidden="1">#REF!</definedName>
    <definedName name="BExGQ36ZOMR9GV8T05M605MMOY3Y" localSheetId="27" hidden="1">#REF!</definedName>
    <definedName name="BExGQ36ZOMR9GV8T05M605MMOY3Y" localSheetId="0" hidden="1">#REF!</definedName>
    <definedName name="BExGQ36ZOMR9GV8T05M605MMOY3Y" localSheetId="1" hidden="1">#REF!</definedName>
    <definedName name="BExGQ36ZOMR9GV8T05M605MMOY3Y" hidden="1">#REF!</definedName>
    <definedName name="BExGQ4ZP0PPMLDNVBUG12W9FFVI9" localSheetId="32" hidden="1">#REF!</definedName>
    <definedName name="BExGQ4ZP0PPMLDNVBUG12W9FFVI9" localSheetId="33" hidden="1">#REF!</definedName>
    <definedName name="BExGQ4ZP0PPMLDNVBUG12W9FFVI9" localSheetId="23" hidden="1">#REF!</definedName>
    <definedName name="BExGQ4ZP0PPMLDNVBUG12W9FFVI9" localSheetId="17" hidden="1">#REF!</definedName>
    <definedName name="BExGQ4ZP0PPMLDNVBUG12W9FFVI9" localSheetId="18" hidden="1">#REF!</definedName>
    <definedName name="BExGQ4ZP0PPMLDNVBUG12W9FFVI9" localSheetId="11" hidden="1">#REF!</definedName>
    <definedName name="BExGQ4ZP0PPMLDNVBUG12W9FFVI9" localSheetId="25" hidden="1">#REF!</definedName>
    <definedName name="BExGQ4ZP0PPMLDNVBUG12W9FFVI9" localSheetId="26" hidden="1">#REF!</definedName>
    <definedName name="BExGQ4ZP0PPMLDNVBUG12W9FFVI9" localSheetId="27" hidden="1">#REF!</definedName>
    <definedName name="BExGQ4ZP0PPMLDNVBUG12W9FFVI9" localSheetId="0" hidden="1">#REF!</definedName>
    <definedName name="BExGQ4ZP0PPMLDNVBUG12W9FFVI9" localSheetId="1" hidden="1">#REF!</definedName>
    <definedName name="BExGQ4ZP0PPMLDNVBUG12W9FFVI9" hidden="1">#REF!</definedName>
    <definedName name="BExGQ61DTJ0SBFMDFBAK3XZ9O0ZO" localSheetId="32" hidden="1">#REF!</definedName>
    <definedName name="BExGQ61DTJ0SBFMDFBAK3XZ9O0ZO" localSheetId="33" hidden="1">#REF!</definedName>
    <definedName name="BExGQ61DTJ0SBFMDFBAK3XZ9O0ZO" localSheetId="23" hidden="1">#REF!</definedName>
    <definedName name="BExGQ61DTJ0SBFMDFBAK3XZ9O0ZO" localSheetId="17" hidden="1">#REF!</definedName>
    <definedName name="BExGQ61DTJ0SBFMDFBAK3XZ9O0ZO" localSheetId="18" hidden="1">#REF!</definedName>
    <definedName name="BExGQ61DTJ0SBFMDFBAK3XZ9O0ZO" localSheetId="11" hidden="1">#REF!</definedName>
    <definedName name="BExGQ61DTJ0SBFMDFBAK3XZ9O0ZO" localSheetId="25" hidden="1">#REF!</definedName>
    <definedName name="BExGQ61DTJ0SBFMDFBAK3XZ9O0ZO" localSheetId="26" hidden="1">#REF!</definedName>
    <definedName name="BExGQ61DTJ0SBFMDFBAK3XZ9O0ZO" localSheetId="27" hidden="1">#REF!</definedName>
    <definedName name="BExGQ61DTJ0SBFMDFBAK3XZ9O0ZO" localSheetId="0" hidden="1">#REF!</definedName>
    <definedName name="BExGQ61DTJ0SBFMDFBAK3XZ9O0ZO" localSheetId="1" hidden="1">#REF!</definedName>
    <definedName name="BExGQ61DTJ0SBFMDFBAK3XZ9O0ZO" hidden="1">#REF!</definedName>
    <definedName name="BExGQ6SG9XEOD0VMBAR22YPZWSTA" localSheetId="32" hidden="1">#REF!</definedName>
    <definedName name="BExGQ6SG9XEOD0VMBAR22YPZWSTA" localSheetId="33" hidden="1">#REF!</definedName>
    <definedName name="BExGQ6SG9XEOD0VMBAR22YPZWSTA" localSheetId="23" hidden="1">#REF!</definedName>
    <definedName name="BExGQ6SG9XEOD0VMBAR22YPZWSTA" localSheetId="17" hidden="1">#REF!</definedName>
    <definedName name="BExGQ6SG9XEOD0VMBAR22YPZWSTA" localSheetId="18" hidden="1">#REF!</definedName>
    <definedName name="BExGQ6SG9XEOD0VMBAR22YPZWSTA" localSheetId="11" hidden="1">#REF!</definedName>
    <definedName name="BExGQ6SG9XEOD0VMBAR22YPZWSTA" localSheetId="25" hidden="1">#REF!</definedName>
    <definedName name="BExGQ6SG9XEOD0VMBAR22YPZWSTA" localSheetId="26" hidden="1">#REF!</definedName>
    <definedName name="BExGQ6SG9XEOD0VMBAR22YPZWSTA" localSheetId="27" hidden="1">#REF!</definedName>
    <definedName name="BExGQ6SG9XEOD0VMBAR22YPZWSTA" localSheetId="0" hidden="1">#REF!</definedName>
    <definedName name="BExGQ6SG9XEOD0VMBAR22YPZWSTA" localSheetId="1" hidden="1">#REF!</definedName>
    <definedName name="BExGQ6SG9XEOD0VMBAR22YPZWSTA" hidden="1">#REF!</definedName>
    <definedName name="BExGQ8FQN3FRAGH5H2V74848P5JX" localSheetId="32" hidden="1">#REF!</definedName>
    <definedName name="BExGQ8FQN3FRAGH5H2V74848P5JX" localSheetId="33" hidden="1">#REF!</definedName>
    <definedName name="BExGQ8FQN3FRAGH5H2V74848P5JX" localSheetId="23" hidden="1">#REF!</definedName>
    <definedName name="BExGQ8FQN3FRAGH5H2V74848P5JX" localSheetId="17" hidden="1">#REF!</definedName>
    <definedName name="BExGQ8FQN3FRAGH5H2V74848P5JX" localSheetId="18" hidden="1">#REF!</definedName>
    <definedName name="BExGQ8FQN3FRAGH5H2V74848P5JX" localSheetId="11" hidden="1">#REF!</definedName>
    <definedName name="BExGQ8FQN3FRAGH5H2V74848P5JX" localSheetId="25" hidden="1">#REF!</definedName>
    <definedName name="BExGQ8FQN3FRAGH5H2V74848P5JX" localSheetId="26" hidden="1">#REF!</definedName>
    <definedName name="BExGQ8FQN3FRAGH5H2V74848P5JX" localSheetId="27" hidden="1">#REF!</definedName>
    <definedName name="BExGQ8FQN3FRAGH5H2V74848P5JX" localSheetId="0" hidden="1">#REF!</definedName>
    <definedName name="BExGQ8FQN3FRAGH5H2V74848P5JX" localSheetId="1" hidden="1">#REF!</definedName>
    <definedName name="BExGQ8FQN3FRAGH5H2V74848P5JX" hidden="1">#REF!</definedName>
    <definedName name="BExGQGJ1A7LNZUS8QSMOG8UNGLMK" localSheetId="32" hidden="1">#REF!</definedName>
    <definedName name="BExGQGJ1A7LNZUS8QSMOG8UNGLMK" localSheetId="33" hidden="1">#REF!</definedName>
    <definedName name="BExGQGJ1A7LNZUS8QSMOG8UNGLMK" localSheetId="23" hidden="1">#REF!</definedName>
    <definedName name="BExGQGJ1A7LNZUS8QSMOG8UNGLMK" localSheetId="17" hidden="1">#REF!</definedName>
    <definedName name="BExGQGJ1A7LNZUS8QSMOG8UNGLMK" localSheetId="18" hidden="1">#REF!</definedName>
    <definedName name="BExGQGJ1A7LNZUS8QSMOG8UNGLMK" localSheetId="11" hidden="1">#REF!</definedName>
    <definedName name="BExGQGJ1A7LNZUS8QSMOG8UNGLMK" localSheetId="25" hidden="1">#REF!</definedName>
    <definedName name="BExGQGJ1A7LNZUS8QSMOG8UNGLMK" localSheetId="26" hidden="1">#REF!</definedName>
    <definedName name="BExGQGJ1A7LNZUS8QSMOG8UNGLMK" localSheetId="27" hidden="1">#REF!</definedName>
    <definedName name="BExGQGJ1A7LNZUS8QSMOG8UNGLMK" localSheetId="0" hidden="1">#REF!</definedName>
    <definedName name="BExGQGJ1A7LNZUS8QSMOG8UNGLMK" localSheetId="1" hidden="1">#REF!</definedName>
    <definedName name="BExGQGJ1A7LNZUS8QSMOG8UNGLMK" hidden="1">#REF!</definedName>
    <definedName name="BExGQLBNZ35IK2VK33HJUAE4ADX2" localSheetId="32" hidden="1">#REF!</definedName>
    <definedName name="BExGQLBNZ35IK2VK33HJUAE4ADX2" localSheetId="33" hidden="1">#REF!</definedName>
    <definedName name="BExGQLBNZ35IK2VK33HJUAE4ADX2" localSheetId="23" hidden="1">#REF!</definedName>
    <definedName name="BExGQLBNZ35IK2VK33HJUAE4ADX2" localSheetId="17" hidden="1">#REF!</definedName>
    <definedName name="BExGQLBNZ35IK2VK33HJUAE4ADX2" localSheetId="18" hidden="1">#REF!</definedName>
    <definedName name="BExGQLBNZ35IK2VK33HJUAE4ADX2" localSheetId="11" hidden="1">#REF!</definedName>
    <definedName name="BExGQLBNZ35IK2VK33HJUAE4ADX2" localSheetId="25" hidden="1">#REF!</definedName>
    <definedName name="BExGQLBNZ35IK2VK33HJUAE4ADX2" localSheetId="26" hidden="1">#REF!</definedName>
    <definedName name="BExGQLBNZ35IK2VK33HJUAE4ADX2" localSheetId="27" hidden="1">#REF!</definedName>
    <definedName name="BExGQLBNZ35IK2VK33HJUAE4ADX2" localSheetId="0" hidden="1">#REF!</definedName>
    <definedName name="BExGQLBNZ35IK2VK33HJUAE4ADX2" localSheetId="1" hidden="1">#REF!</definedName>
    <definedName name="BExGQLBNZ35IK2VK33HJUAE4ADX2" hidden="1">#REF!</definedName>
    <definedName name="BExGQPO7ENFEQC0NC6MC9OZR2LHY" localSheetId="32" hidden="1">#REF!</definedName>
    <definedName name="BExGQPO7ENFEQC0NC6MC9OZR2LHY" localSheetId="33" hidden="1">#REF!</definedName>
    <definedName name="BExGQPO7ENFEQC0NC6MC9OZR2LHY" localSheetId="23" hidden="1">#REF!</definedName>
    <definedName name="BExGQPO7ENFEQC0NC6MC9OZR2LHY" localSheetId="17" hidden="1">#REF!</definedName>
    <definedName name="BExGQPO7ENFEQC0NC6MC9OZR2LHY" localSheetId="18" hidden="1">#REF!</definedName>
    <definedName name="BExGQPO7ENFEQC0NC6MC9OZR2LHY" localSheetId="11" hidden="1">#REF!</definedName>
    <definedName name="BExGQPO7ENFEQC0NC6MC9OZR2LHY" localSheetId="25" hidden="1">#REF!</definedName>
    <definedName name="BExGQPO7ENFEQC0NC6MC9OZR2LHY" localSheetId="26" hidden="1">#REF!</definedName>
    <definedName name="BExGQPO7ENFEQC0NC6MC9OZR2LHY" localSheetId="27" hidden="1">#REF!</definedName>
    <definedName name="BExGQPO7ENFEQC0NC6MC9OZR2LHY" localSheetId="0" hidden="1">#REF!</definedName>
    <definedName name="BExGQPO7ENFEQC0NC6MC9OZR2LHY" localSheetId="1" hidden="1">#REF!</definedName>
    <definedName name="BExGQPO7ENFEQC0NC6MC9OZR2LHY" hidden="1">#REF!</definedName>
    <definedName name="BExGQX0H4EZMXBJTKJJE4ICJWN5O" localSheetId="32" hidden="1">#REF!</definedName>
    <definedName name="BExGQX0H4EZMXBJTKJJE4ICJWN5O" localSheetId="33" hidden="1">#REF!</definedName>
    <definedName name="BExGQX0H4EZMXBJTKJJE4ICJWN5O" localSheetId="23" hidden="1">#REF!</definedName>
    <definedName name="BExGQX0H4EZMXBJTKJJE4ICJWN5O" localSheetId="17" hidden="1">#REF!</definedName>
    <definedName name="BExGQX0H4EZMXBJTKJJE4ICJWN5O" localSheetId="18" hidden="1">#REF!</definedName>
    <definedName name="BExGQX0H4EZMXBJTKJJE4ICJWN5O" localSheetId="11" hidden="1">#REF!</definedName>
    <definedName name="BExGQX0H4EZMXBJTKJJE4ICJWN5O" localSheetId="25" hidden="1">#REF!</definedName>
    <definedName name="BExGQX0H4EZMXBJTKJJE4ICJWN5O" localSheetId="26" hidden="1">#REF!</definedName>
    <definedName name="BExGQX0H4EZMXBJTKJJE4ICJWN5O" localSheetId="27" hidden="1">#REF!</definedName>
    <definedName name="BExGQX0H4EZMXBJTKJJE4ICJWN5O" localSheetId="0" hidden="1">#REF!</definedName>
    <definedName name="BExGQX0H4EZMXBJTKJJE4ICJWN5O" localSheetId="1" hidden="1">#REF!</definedName>
    <definedName name="BExGQX0H4EZMXBJTKJJE4ICJWN5O" hidden="1">#REF!</definedName>
    <definedName name="BExGR4CW3WRIID17GGX4MI9ZDHFE" localSheetId="32" hidden="1">#REF!</definedName>
    <definedName name="BExGR4CW3WRIID17GGX4MI9ZDHFE" localSheetId="33" hidden="1">#REF!</definedName>
    <definedName name="BExGR4CW3WRIID17GGX4MI9ZDHFE" localSheetId="23" hidden="1">#REF!</definedName>
    <definedName name="BExGR4CW3WRIID17GGX4MI9ZDHFE" localSheetId="17" hidden="1">#REF!</definedName>
    <definedName name="BExGR4CW3WRIID17GGX4MI9ZDHFE" localSheetId="18" hidden="1">#REF!</definedName>
    <definedName name="BExGR4CW3WRIID17GGX4MI9ZDHFE" localSheetId="11" hidden="1">#REF!</definedName>
    <definedName name="BExGR4CW3WRIID17GGX4MI9ZDHFE" localSheetId="25" hidden="1">#REF!</definedName>
    <definedName name="BExGR4CW3WRIID17GGX4MI9ZDHFE" localSheetId="26" hidden="1">#REF!</definedName>
    <definedName name="BExGR4CW3WRIID17GGX4MI9ZDHFE" localSheetId="27" hidden="1">#REF!</definedName>
    <definedName name="BExGR4CW3WRIID17GGX4MI9ZDHFE" localSheetId="0" hidden="1">#REF!</definedName>
    <definedName name="BExGR4CW3WRIID17GGX4MI9ZDHFE" localSheetId="1" hidden="1">#REF!</definedName>
    <definedName name="BExGR4CW3WRIID17GGX4MI9ZDHFE" hidden="1">#REF!</definedName>
    <definedName name="BExGR65GJX27MU2OL6NI5PB8XVB4" localSheetId="32" hidden="1">#REF!</definedName>
    <definedName name="BExGR65GJX27MU2OL6NI5PB8XVB4" localSheetId="33" hidden="1">#REF!</definedName>
    <definedName name="BExGR65GJX27MU2OL6NI5PB8XVB4" localSheetId="23" hidden="1">#REF!</definedName>
    <definedName name="BExGR65GJX27MU2OL6NI5PB8XVB4" localSheetId="17" hidden="1">#REF!</definedName>
    <definedName name="BExGR65GJX27MU2OL6NI5PB8XVB4" localSheetId="18" hidden="1">#REF!</definedName>
    <definedName name="BExGR65GJX27MU2OL6NI5PB8XVB4" localSheetId="11" hidden="1">#REF!</definedName>
    <definedName name="BExGR65GJX27MU2OL6NI5PB8XVB4" localSheetId="25" hidden="1">#REF!</definedName>
    <definedName name="BExGR65GJX27MU2OL6NI5PB8XVB4" localSheetId="26" hidden="1">#REF!</definedName>
    <definedName name="BExGR65GJX27MU2OL6NI5PB8XVB4" localSheetId="27" hidden="1">#REF!</definedName>
    <definedName name="BExGR65GJX27MU2OL6NI5PB8XVB4" localSheetId="0" hidden="1">#REF!</definedName>
    <definedName name="BExGR65GJX27MU2OL6NI5PB8XVB4" localSheetId="1" hidden="1">#REF!</definedName>
    <definedName name="BExGR65GJX27MU2OL6NI5PB8XVB4" hidden="1">#REF!</definedName>
    <definedName name="BExGR6LQ97HETGS3CT96L4IK0JSH" localSheetId="32" hidden="1">#REF!</definedName>
    <definedName name="BExGR6LQ97HETGS3CT96L4IK0JSH" localSheetId="33" hidden="1">#REF!</definedName>
    <definedName name="BExGR6LQ97HETGS3CT96L4IK0JSH" localSheetId="23" hidden="1">#REF!</definedName>
    <definedName name="BExGR6LQ97HETGS3CT96L4IK0JSH" localSheetId="17" hidden="1">#REF!</definedName>
    <definedName name="BExGR6LQ97HETGS3CT96L4IK0JSH" localSheetId="18" hidden="1">#REF!</definedName>
    <definedName name="BExGR6LQ97HETGS3CT96L4IK0JSH" localSheetId="11" hidden="1">#REF!</definedName>
    <definedName name="BExGR6LQ97HETGS3CT96L4IK0JSH" localSheetId="25" hidden="1">#REF!</definedName>
    <definedName name="BExGR6LQ97HETGS3CT96L4IK0JSH" localSheetId="26" hidden="1">#REF!</definedName>
    <definedName name="BExGR6LQ97HETGS3CT96L4IK0JSH" localSheetId="27" hidden="1">#REF!</definedName>
    <definedName name="BExGR6LQ97HETGS3CT96L4IK0JSH" localSheetId="0" hidden="1">#REF!</definedName>
    <definedName name="BExGR6LQ97HETGS3CT96L4IK0JSH" localSheetId="1" hidden="1">#REF!</definedName>
    <definedName name="BExGR6LQ97HETGS3CT96L4IK0JSH" hidden="1">#REF!</definedName>
    <definedName name="BExGR9ATP2LVT7B9OCPSLJ11H9SX" localSheetId="32" hidden="1">#REF!</definedName>
    <definedName name="BExGR9ATP2LVT7B9OCPSLJ11H9SX" localSheetId="33" hidden="1">#REF!</definedName>
    <definedName name="BExGR9ATP2LVT7B9OCPSLJ11H9SX" localSheetId="23" hidden="1">#REF!</definedName>
    <definedName name="BExGR9ATP2LVT7B9OCPSLJ11H9SX" localSheetId="17" hidden="1">#REF!</definedName>
    <definedName name="BExGR9ATP2LVT7B9OCPSLJ11H9SX" localSheetId="18" hidden="1">#REF!</definedName>
    <definedName name="BExGR9ATP2LVT7B9OCPSLJ11H9SX" localSheetId="11" hidden="1">#REF!</definedName>
    <definedName name="BExGR9ATP2LVT7B9OCPSLJ11H9SX" localSheetId="25" hidden="1">#REF!</definedName>
    <definedName name="BExGR9ATP2LVT7B9OCPSLJ11H9SX" localSheetId="26" hidden="1">#REF!</definedName>
    <definedName name="BExGR9ATP2LVT7B9OCPSLJ11H9SX" localSheetId="27" hidden="1">#REF!</definedName>
    <definedName name="BExGR9ATP2LVT7B9OCPSLJ11H9SX" localSheetId="0" hidden="1">#REF!</definedName>
    <definedName name="BExGR9ATP2LVT7B9OCPSLJ11H9SX" localSheetId="1" hidden="1">#REF!</definedName>
    <definedName name="BExGR9ATP2LVT7B9OCPSLJ11H9SX" hidden="1">#REF!</definedName>
    <definedName name="BExGrid1" localSheetId="25">#REF!</definedName>
    <definedName name="BExGrid1" localSheetId="26">#REF!</definedName>
    <definedName name="BExGrid1" localSheetId="0">#REF!</definedName>
    <definedName name="BExGrid1">#REF!</definedName>
    <definedName name="BExGRILCZ3BMTGDY72B1Q9BUGW0J" localSheetId="32" hidden="1">#REF!</definedName>
    <definedName name="BExGRILCZ3BMTGDY72B1Q9BUGW0J" localSheetId="33" hidden="1">#REF!</definedName>
    <definedName name="BExGRILCZ3BMTGDY72B1Q9BUGW0J" localSheetId="23" hidden="1">#REF!</definedName>
    <definedName name="BExGRILCZ3BMTGDY72B1Q9BUGW0J" localSheetId="17" hidden="1">#REF!</definedName>
    <definedName name="BExGRILCZ3BMTGDY72B1Q9BUGW0J" localSheetId="18" hidden="1">#REF!</definedName>
    <definedName name="BExGRILCZ3BMTGDY72B1Q9BUGW0J" localSheetId="11" hidden="1">#REF!</definedName>
    <definedName name="BExGRILCZ3BMTGDY72B1Q9BUGW0J" localSheetId="25" hidden="1">#REF!</definedName>
    <definedName name="BExGRILCZ3BMTGDY72B1Q9BUGW0J" localSheetId="26" hidden="1">#REF!</definedName>
    <definedName name="BExGRILCZ3BMTGDY72B1Q9BUGW0J" localSheetId="27" hidden="1">#REF!</definedName>
    <definedName name="BExGRILCZ3BMTGDY72B1Q9BUGW0J" localSheetId="0" hidden="1">#REF!</definedName>
    <definedName name="BExGRILCZ3BMTGDY72B1Q9BUGW0J" localSheetId="1" hidden="1">#REF!</definedName>
    <definedName name="BExGRILCZ3BMTGDY72B1Q9BUGW0J" hidden="1">#REF!</definedName>
    <definedName name="BExGRNZJ74Y6OYJB9F9Y9T3CAHOS" localSheetId="32" hidden="1">#REF!</definedName>
    <definedName name="BExGRNZJ74Y6OYJB9F9Y9T3CAHOS" localSheetId="33" hidden="1">#REF!</definedName>
    <definedName name="BExGRNZJ74Y6OYJB9F9Y9T3CAHOS" localSheetId="23" hidden="1">#REF!</definedName>
    <definedName name="BExGRNZJ74Y6OYJB9F9Y9T3CAHOS" localSheetId="17" hidden="1">#REF!</definedName>
    <definedName name="BExGRNZJ74Y6OYJB9F9Y9T3CAHOS" localSheetId="18" hidden="1">#REF!</definedName>
    <definedName name="BExGRNZJ74Y6OYJB9F9Y9T3CAHOS" localSheetId="11" hidden="1">#REF!</definedName>
    <definedName name="BExGRNZJ74Y6OYJB9F9Y9T3CAHOS" localSheetId="25" hidden="1">#REF!</definedName>
    <definedName name="BExGRNZJ74Y6OYJB9F9Y9T3CAHOS" localSheetId="26" hidden="1">#REF!</definedName>
    <definedName name="BExGRNZJ74Y6OYJB9F9Y9T3CAHOS" localSheetId="27" hidden="1">#REF!</definedName>
    <definedName name="BExGRNZJ74Y6OYJB9F9Y9T3CAHOS" localSheetId="0" hidden="1">#REF!</definedName>
    <definedName name="BExGRNZJ74Y6OYJB9F9Y9T3CAHOS" localSheetId="1" hidden="1">#REF!</definedName>
    <definedName name="BExGRNZJ74Y6OYJB9F9Y9T3CAHOS" hidden="1">#REF!</definedName>
    <definedName name="BExGRPC5QJQ7UGQ4P7CFWVGRQGFW" localSheetId="32" hidden="1">#REF!</definedName>
    <definedName name="BExGRPC5QJQ7UGQ4P7CFWVGRQGFW" localSheetId="33" hidden="1">#REF!</definedName>
    <definedName name="BExGRPC5QJQ7UGQ4P7CFWVGRQGFW" localSheetId="23" hidden="1">#REF!</definedName>
    <definedName name="BExGRPC5QJQ7UGQ4P7CFWVGRQGFW" localSheetId="17" hidden="1">#REF!</definedName>
    <definedName name="BExGRPC5QJQ7UGQ4P7CFWVGRQGFW" localSheetId="18" hidden="1">#REF!</definedName>
    <definedName name="BExGRPC5QJQ7UGQ4P7CFWVGRQGFW" localSheetId="11" hidden="1">#REF!</definedName>
    <definedName name="BExGRPC5QJQ7UGQ4P7CFWVGRQGFW" localSheetId="25" hidden="1">#REF!</definedName>
    <definedName name="BExGRPC5QJQ7UGQ4P7CFWVGRQGFW" localSheetId="26" hidden="1">#REF!</definedName>
    <definedName name="BExGRPC5QJQ7UGQ4P7CFWVGRQGFW" localSheetId="27" hidden="1">#REF!</definedName>
    <definedName name="BExGRPC5QJQ7UGQ4P7CFWVGRQGFW" localSheetId="0" hidden="1">#REF!</definedName>
    <definedName name="BExGRPC5QJQ7UGQ4P7CFWVGRQGFW" localSheetId="1" hidden="1">#REF!</definedName>
    <definedName name="BExGRPC5QJQ7UGQ4P7CFWVGRQGFW" hidden="1">#REF!</definedName>
    <definedName name="BExGRSMULUXOBEN8G0TK90PRKQ9O" localSheetId="32" hidden="1">#REF!</definedName>
    <definedName name="BExGRSMULUXOBEN8G0TK90PRKQ9O" localSheetId="33" hidden="1">#REF!</definedName>
    <definedName name="BExGRSMULUXOBEN8G0TK90PRKQ9O" localSheetId="23" hidden="1">#REF!</definedName>
    <definedName name="BExGRSMULUXOBEN8G0TK90PRKQ9O" localSheetId="17" hidden="1">#REF!</definedName>
    <definedName name="BExGRSMULUXOBEN8G0TK90PRKQ9O" localSheetId="18" hidden="1">#REF!</definedName>
    <definedName name="BExGRSMULUXOBEN8G0TK90PRKQ9O" localSheetId="11" hidden="1">#REF!</definedName>
    <definedName name="BExGRSMULUXOBEN8G0TK90PRKQ9O" localSheetId="25" hidden="1">#REF!</definedName>
    <definedName name="BExGRSMULUXOBEN8G0TK90PRKQ9O" localSheetId="26" hidden="1">#REF!</definedName>
    <definedName name="BExGRSMULUXOBEN8G0TK90PRKQ9O" localSheetId="27" hidden="1">#REF!</definedName>
    <definedName name="BExGRSMULUXOBEN8G0TK90PRKQ9O" localSheetId="0" hidden="1">#REF!</definedName>
    <definedName name="BExGRSMULUXOBEN8G0TK90PRKQ9O" localSheetId="1" hidden="1">#REF!</definedName>
    <definedName name="BExGRSMULUXOBEN8G0TK90PRKQ9O" hidden="1">#REF!</definedName>
    <definedName name="BExGRUKVVKDL8483WI70VN2QZDGD" localSheetId="32" hidden="1">#REF!</definedName>
    <definedName name="BExGRUKVVKDL8483WI70VN2QZDGD" localSheetId="33" hidden="1">#REF!</definedName>
    <definedName name="BExGRUKVVKDL8483WI70VN2QZDGD" localSheetId="23" hidden="1">#REF!</definedName>
    <definedName name="BExGRUKVVKDL8483WI70VN2QZDGD" localSheetId="17" hidden="1">#REF!</definedName>
    <definedName name="BExGRUKVVKDL8483WI70VN2QZDGD" localSheetId="18" hidden="1">#REF!</definedName>
    <definedName name="BExGRUKVVKDL8483WI70VN2QZDGD" localSheetId="11" hidden="1">#REF!</definedName>
    <definedName name="BExGRUKVVKDL8483WI70VN2QZDGD" localSheetId="25" hidden="1">#REF!</definedName>
    <definedName name="BExGRUKVVKDL8483WI70VN2QZDGD" localSheetId="26" hidden="1">#REF!</definedName>
    <definedName name="BExGRUKVVKDL8483WI70VN2QZDGD" localSheetId="27" hidden="1">#REF!</definedName>
    <definedName name="BExGRUKVVKDL8483WI70VN2QZDGD" localSheetId="0" hidden="1">#REF!</definedName>
    <definedName name="BExGRUKVVKDL8483WI70VN2QZDGD" localSheetId="1" hidden="1">#REF!</definedName>
    <definedName name="BExGRUKVVKDL8483WI70VN2QZDGD" hidden="1">#REF!</definedName>
    <definedName name="BExGS2IWR5DUNJ1U9PAKIV8CMBNI" localSheetId="32" hidden="1">#REF!</definedName>
    <definedName name="BExGS2IWR5DUNJ1U9PAKIV8CMBNI" localSheetId="33" hidden="1">#REF!</definedName>
    <definedName name="BExGS2IWR5DUNJ1U9PAKIV8CMBNI" localSheetId="23" hidden="1">#REF!</definedName>
    <definedName name="BExGS2IWR5DUNJ1U9PAKIV8CMBNI" localSheetId="17" hidden="1">#REF!</definedName>
    <definedName name="BExGS2IWR5DUNJ1U9PAKIV8CMBNI" localSheetId="18" hidden="1">#REF!</definedName>
    <definedName name="BExGS2IWR5DUNJ1U9PAKIV8CMBNI" localSheetId="11" hidden="1">#REF!</definedName>
    <definedName name="BExGS2IWR5DUNJ1U9PAKIV8CMBNI" localSheetId="25" hidden="1">#REF!</definedName>
    <definedName name="BExGS2IWR5DUNJ1U9PAKIV8CMBNI" localSheetId="26" hidden="1">#REF!</definedName>
    <definedName name="BExGS2IWR5DUNJ1U9PAKIV8CMBNI" localSheetId="27" hidden="1">#REF!</definedName>
    <definedName name="BExGS2IWR5DUNJ1U9PAKIV8CMBNI" localSheetId="0" hidden="1">#REF!</definedName>
    <definedName name="BExGS2IWR5DUNJ1U9PAKIV8CMBNI" localSheetId="1" hidden="1">#REF!</definedName>
    <definedName name="BExGS2IWR5DUNJ1U9PAKIV8CMBNI" hidden="1">#REF!</definedName>
    <definedName name="BExGS69P9FFTEOPDS0MWFKF45G47" localSheetId="32" hidden="1">#REF!</definedName>
    <definedName name="BExGS69P9FFTEOPDS0MWFKF45G47" localSheetId="33" hidden="1">#REF!</definedName>
    <definedName name="BExGS69P9FFTEOPDS0MWFKF45G47" localSheetId="23" hidden="1">#REF!</definedName>
    <definedName name="BExGS69P9FFTEOPDS0MWFKF45G47" localSheetId="17" hidden="1">#REF!</definedName>
    <definedName name="BExGS69P9FFTEOPDS0MWFKF45G47" localSheetId="18" hidden="1">#REF!</definedName>
    <definedName name="BExGS69P9FFTEOPDS0MWFKF45G47" localSheetId="11" hidden="1">#REF!</definedName>
    <definedName name="BExGS69P9FFTEOPDS0MWFKF45G47" localSheetId="25" hidden="1">#REF!</definedName>
    <definedName name="BExGS69P9FFTEOPDS0MWFKF45G47" localSheetId="26" hidden="1">#REF!</definedName>
    <definedName name="BExGS69P9FFTEOPDS0MWFKF45G47" localSheetId="27" hidden="1">#REF!</definedName>
    <definedName name="BExGS69P9FFTEOPDS0MWFKF45G47" localSheetId="0" hidden="1">#REF!</definedName>
    <definedName name="BExGS69P9FFTEOPDS0MWFKF45G47" localSheetId="1" hidden="1">#REF!</definedName>
    <definedName name="BExGS69P9FFTEOPDS0MWFKF45G47" hidden="1">#REF!</definedName>
    <definedName name="BExGS6F1JFHM5MUJ1RFO50WP6D05" localSheetId="32" hidden="1">#REF!</definedName>
    <definedName name="BExGS6F1JFHM5MUJ1RFO50WP6D05" localSheetId="33" hidden="1">#REF!</definedName>
    <definedName name="BExGS6F1JFHM5MUJ1RFO50WP6D05" localSheetId="23" hidden="1">#REF!</definedName>
    <definedName name="BExGS6F1JFHM5MUJ1RFO50WP6D05" localSheetId="17" hidden="1">#REF!</definedName>
    <definedName name="BExGS6F1JFHM5MUJ1RFO50WP6D05" localSheetId="18" hidden="1">#REF!</definedName>
    <definedName name="BExGS6F1JFHM5MUJ1RFO50WP6D05" localSheetId="11" hidden="1">#REF!</definedName>
    <definedName name="BExGS6F1JFHM5MUJ1RFO50WP6D05" localSheetId="25" hidden="1">#REF!</definedName>
    <definedName name="BExGS6F1JFHM5MUJ1RFO50WP6D05" localSheetId="26" hidden="1">#REF!</definedName>
    <definedName name="BExGS6F1JFHM5MUJ1RFO50WP6D05" localSheetId="27" hidden="1">#REF!</definedName>
    <definedName name="BExGS6F1JFHM5MUJ1RFO50WP6D05" localSheetId="0" hidden="1">#REF!</definedName>
    <definedName name="BExGS6F1JFHM5MUJ1RFO50WP6D05" localSheetId="1" hidden="1">#REF!</definedName>
    <definedName name="BExGS6F1JFHM5MUJ1RFO50WP6D05" hidden="1">#REF!</definedName>
    <definedName name="BExGSA5YB5ZGE4NHDVCZ55TQAJTL" localSheetId="32" hidden="1">#REF!</definedName>
    <definedName name="BExGSA5YB5ZGE4NHDVCZ55TQAJTL" localSheetId="33" hidden="1">#REF!</definedName>
    <definedName name="BExGSA5YB5ZGE4NHDVCZ55TQAJTL" localSheetId="23" hidden="1">#REF!</definedName>
    <definedName name="BExGSA5YB5ZGE4NHDVCZ55TQAJTL" localSheetId="17" hidden="1">#REF!</definedName>
    <definedName name="BExGSA5YB5ZGE4NHDVCZ55TQAJTL" localSheetId="18" hidden="1">#REF!</definedName>
    <definedName name="BExGSA5YB5ZGE4NHDVCZ55TQAJTL" localSheetId="11" hidden="1">#REF!</definedName>
    <definedName name="BExGSA5YB5ZGE4NHDVCZ55TQAJTL" localSheetId="25" hidden="1">#REF!</definedName>
    <definedName name="BExGSA5YB5ZGE4NHDVCZ55TQAJTL" localSheetId="26" hidden="1">#REF!</definedName>
    <definedName name="BExGSA5YB5ZGE4NHDVCZ55TQAJTL" localSheetId="27" hidden="1">#REF!</definedName>
    <definedName name="BExGSA5YB5ZGE4NHDVCZ55TQAJTL" localSheetId="0" hidden="1">#REF!</definedName>
    <definedName name="BExGSA5YB5ZGE4NHDVCZ55TQAJTL" localSheetId="1" hidden="1">#REF!</definedName>
    <definedName name="BExGSA5YB5ZGE4NHDVCZ55TQAJTL" hidden="1">#REF!</definedName>
    <definedName name="BExGSBYPYOBOB218ABCIM2X63GJ8" localSheetId="32" hidden="1">#REF!</definedName>
    <definedName name="BExGSBYPYOBOB218ABCIM2X63GJ8" localSheetId="33" hidden="1">#REF!</definedName>
    <definedName name="BExGSBYPYOBOB218ABCIM2X63GJ8" localSheetId="23" hidden="1">#REF!</definedName>
    <definedName name="BExGSBYPYOBOB218ABCIM2X63GJ8" localSheetId="17" hidden="1">#REF!</definedName>
    <definedName name="BExGSBYPYOBOB218ABCIM2X63GJ8" localSheetId="18" hidden="1">#REF!</definedName>
    <definedName name="BExGSBYPYOBOB218ABCIM2X63GJ8" localSheetId="11" hidden="1">#REF!</definedName>
    <definedName name="BExGSBYPYOBOB218ABCIM2X63GJ8" localSheetId="25" hidden="1">#REF!</definedName>
    <definedName name="BExGSBYPYOBOB218ABCIM2X63GJ8" localSheetId="26" hidden="1">#REF!</definedName>
    <definedName name="BExGSBYPYOBOB218ABCIM2X63GJ8" localSheetId="27" hidden="1">#REF!</definedName>
    <definedName name="BExGSBYPYOBOB218ABCIM2X63GJ8" localSheetId="0" hidden="1">#REF!</definedName>
    <definedName name="BExGSBYPYOBOB218ABCIM2X63GJ8" localSheetId="1" hidden="1">#REF!</definedName>
    <definedName name="BExGSBYPYOBOB218ABCIM2X63GJ8" hidden="1">#REF!</definedName>
    <definedName name="BExGSCEUCQQVDEEKWJ677QTGUVTE" localSheetId="32" hidden="1">#REF!</definedName>
    <definedName name="BExGSCEUCQQVDEEKWJ677QTGUVTE" localSheetId="33" hidden="1">#REF!</definedName>
    <definedName name="BExGSCEUCQQVDEEKWJ677QTGUVTE" localSheetId="23" hidden="1">#REF!</definedName>
    <definedName name="BExGSCEUCQQVDEEKWJ677QTGUVTE" localSheetId="17" hidden="1">#REF!</definedName>
    <definedName name="BExGSCEUCQQVDEEKWJ677QTGUVTE" localSheetId="18" hidden="1">#REF!</definedName>
    <definedName name="BExGSCEUCQQVDEEKWJ677QTGUVTE" localSheetId="11" hidden="1">#REF!</definedName>
    <definedName name="BExGSCEUCQQVDEEKWJ677QTGUVTE" localSheetId="25" hidden="1">#REF!</definedName>
    <definedName name="BExGSCEUCQQVDEEKWJ677QTGUVTE" localSheetId="26" hidden="1">#REF!</definedName>
    <definedName name="BExGSCEUCQQVDEEKWJ677QTGUVTE" localSheetId="27" hidden="1">#REF!</definedName>
    <definedName name="BExGSCEUCQQVDEEKWJ677QTGUVTE" localSheetId="0" hidden="1">#REF!</definedName>
    <definedName name="BExGSCEUCQQVDEEKWJ677QTGUVTE" localSheetId="1" hidden="1">#REF!</definedName>
    <definedName name="BExGSCEUCQQVDEEKWJ677QTGUVTE" hidden="1">#REF!</definedName>
    <definedName name="BExGSQY65LH1PCKKM5WHDW83F35O" localSheetId="32" hidden="1">#REF!</definedName>
    <definedName name="BExGSQY65LH1PCKKM5WHDW83F35O" localSheetId="33" hidden="1">#REF!</definedName>
    <definedName name="BExGSQY65LH1PCKKM5WHDW83F35O" localSheetId="23" hidden="1">#REF!</definedName>
    <definedName name="BExGSQY65LH1PCKKM5WHDW83F35O" localSheetId="17" hidden="1">#REF!</definedName>
    <definedName name="BExGSQY65LH1PCKKM5WHDW83F35O" localSheetId="18" hidden="1">#REF!</definedName>
    <definedName name="BExGSQY65LH1PCKKM5WHDW83F35O" localSheetId="11" hidden="1">#REF!</definedName>
    <definedName name="BExGSQY65LH1PCKKM5WHDW83F35O" localSheetId="25" hidden="1">#REF!</definedName>
    <definedName name="BExGSQY65LH1PCKKM5WHDW83F35O" localSheetId="26" hidden="1">#REF!</definedName>
    <definedName name="BExGSQY65LH1PCKKM5WHDW83F35O" localSheetId="27" hidden="1">#REF!</definedName>
    <definedName name="BExGSQY65LH1PCKKM5WHDW83F35O" localSheetId="0" hidden="1">#REF!</definedName>
    <definedName name="BExGSQY65LH1PCKKM5WHDW83F35O" localSheetId="1" hidden="1">#REF!</definedName>
    <definedName name="BExGSQY65LH1PCKKM5WHDW83F35O" hidden="1">#REF!</definedName>
    <definedName name="BExGSYW1GKISF0PMUAK3XJK9PEW9" localSheetId="32" hidden="1">#REF!</definedName>
    <definedName name="BExGSYW1GKISF0PMUAK3XJK9PEW9" localSheetId="33" hidden="1">#REF!</definedName>
    <definedName name="BExGSYW1GKISF0PMUAK3XJK9PEW9" localSheetId="23" hidden="1">#REF!</definedName>
    <definedName name="BExGSYW1GKISF0PMUAK3XJK9PEW9" localSheetId="17" hidden="1">#REF!</definedName>
    <definedName name="BExGSYW1GKISF0PMUAK3XJK9PEW9" localSheetId="18" hidden="1">#REF!</definedName>
    <definedName name="BExGSYW1GKISF0PMUAK3XJK9PEW9" localSheetId="11" hidden="1">#REF!</definedName>
    <definedName name="BExGSYW1GKISF0PMUAK3XJK9PEW9" localSheetId="25" hidden="1">#REF!</definedName>
    <definedName name="BExGSYW1GKISF0PMUAK3XJK9PEW9" localSheetId="26" hidden="1">#REF!</definedName>
    <definedName name="BExGSYW1GKISF0PMUAK3XJK9PEW9" localSheetId="27" hidden="1">#REF!</definedName>
    <definedName name="BExGSYW1GKISF0PMUAK3XJK9PEW9" localSheetId="0" hidden="1">#REF!</definedName>
    <definedName name="BExGSYW1GKISF0PMUAK3XJK9PEW9" localSheetId="1" hidden="1">#REF!</definedName>
    <definedName name="BExGSYW1GKISF0PMUAK3XJK9PEW9" hidden="1">#REF!</definedName>
    <definedName name="BExGT0DZJB6LSF6L693UUB9EY1VQ" localSheetId="32" hidden="1">#REF!</definedName>
    <definedName name="BExGT0DZJB6LSF6L693UUB9EY1VQ" localSheetId="33" hidden="1">#REF!</definedName>
    <definedName name="BExGT0DZJB6LSF6L693UUB9EY1VQ" localSheetId="23" hidden="1">#REF!</definedName>
    <definedName name="BExGT0DZJB6LSF6L693UUB9EY1VQ" localSheetId="17" hidden="1">#REF!</definedName>
    <definedName name="BExGT0DZJB6LSF6L693UUB9EY1VQ" localSheetId="18" hidden="1">#REF!</definedName>
    <definedName name="BExGT0DZJB6LSF6L693UUB9EY1VQ" localSheetId="11" hidden="1">#REF!</definedName>
    <definedName name="BExGT0DZJB6LSF6L693UUB9EY1VQ" localSheetId="25" hidden="1">#REF!</definedName>
    <definedName name="BExGT0DZJB6LSF6L693UUB9EY1VQ" localSheetId="26" hidden="1">#REF!</definedName>
    <definedName name="BExGT0DZJB6LSF6L693UUB9EY1VQ" localSheetId="27" hidden="1">#REF!</definedName>
    <definedName name="BExGT0DZJB6LSF6L693UUB9EY1VQ" localSheetId="0" hidden="1">#REF!</definedName>
    <definedName name="BExGT0DZJB6LSF6L693UUB9EY1VQ" localSheetId="1" hidden="1">#REF!</definedName>
    <definedName name="BExGT0DZJB6LSF6L693UUB9EY1VQ" hidden="1">#REF!</definedName>
    <definedName name="BExGTEMKIEF46KBIDWCAOAN5U718" localSheetId="32" hidden="1">#REF!</definedName>
    <definedName name="BExGTEMKIEF46KBIDWCAOAN5U718" localSheetId="33" hidden="1">#REF!</definedName>
    <definedName name="BExGTEMKIEF46KBIDWCAOAN5U718" localSheetId="23" hidden="1">#REF!</definedName>
    <definedName name="BExGTEMKIEF46KBIDWCAOAN5U718" localSheetId="17" hidden="1">#REF!</definedName>
    <definedName name="BExGTEMKIEF46KBIDWCAOAN5U718" localSheetId="18" hidden="1">#REF!</definedName>
    <definedName name="BExGTEMKIEF46KBIDWCAOAN5U718" localSheetId="11" hidden="1">#REF!</definedName>
    <definedName name="BExGTEMKIEF46KBIDWCAOAN5U718" localSheetId="25" hidden="1">#REF!</definedName>
    <definedName name="BExGTEMKIEF46KBIDWCAOAN5U718" localSheetId="26" hidden="1">#REF!</definedName>
    <definedName name="BExGTEMKIEF46KBIDWCAOAN5U718" localSheetId="27" hidden="1">#REF!</definedName>
    <definedName name="BExGTEMKIEF46KBIDWCAOAN5U718" localSheetId="0" hidden="1">#REF!</definedName>
    <definedName name="BExGTEMKIEF46KBIDWCAOAN5U718" localSheetId="1" hidden="1">#REF!</definedName>
    <definedName name="BExGTEMKIEF46KBIDWCAOAN5U718" hidden="1">#REF!</definedName>
    <definedName name="BExGTGVFIF8HOQXR54SK065A8M4K" localSheetId="32" hidden="1">#REF!</definedName>
    <definedName name="BExGTGVFIF8HOQXR54SK065A8M4K" localSheetId="33" hidden="1">#REF!</definedName>
    <definedName name="BExGTGVFIF8HOQXR54SK065A8M4K" localSheetId="23" hidden="1">#REF!</definedName>
    <definedName name="BExGTGVFIF8HOQXR54SK065A8M4K" localSheetId="17" hidden="1">#REF!</definedName>
    <definedName name="BExGTGVFIF8HOQXR54SK065A8M4K" localSheetId="18" hidden="1">#REF!</definedName>
    <definedName name="BExGTGVFIF8HOQXR54SK065A8M4K" localSheetId="11" hidden="1">#REF!</definedName>
    <definedName name="BExGTGVFIF8HOQXR54SK065A8M4K" localSheetId="25" hidden="1">#REF!</definedName>
    <definedName name="BExGTGVFIF8HOQXR54SK065A8M4K" localSheetId="26" hidden="1">#REF!</definedName>
    <definedName name="BExGTGVFIF8HOQXR54SK065A8M4K" localSheetId="27" hidden="1">#REF!</definedName>
    <definedName name="BExGTGVFIF8HOQXR54SK065A8M4K" localSheetId="0" hidden="1">#REF!</definedName>
    <definedName name="BExGTGVFIF8HOQXR54SK065A8M4K" localSheetId="1" hidden="1">#REF!</definedName>
    <definedName name="BExGTGVFIF8HOQXR54SK065A8M4K" hidden="1">#REF!</definedName>
    <definedName name="BExGTIYX3OWPIINOGY1E4QQYSKHP" localSheetId="32" hidden="1">#REF!</definedName>
    <definedName name="BExGTIYX3OWPIINOGY1E4QQYSKHP" localSheetId="33" hidden="1">#REF!</definedName>
    <definedName name="BExGTIYX3OWPIINOGY1E4QQYSKHP" localSheetId="23" hidden="1">#REF!</definedName>
    <definedName name="BExGTIYX3OWPIINOGY1E4QQYSKHP" localSheetId="17" hidden="1">#REF!</definedName>
    <definedName name="BExGTIYX3OWPIINOGY1E4QQYSKHP" localSheetId="18" hidden="1">#REF!</definedName>
    <definedName name="BExGTIYX3OWPIINOGY1E4QQYSKHP" localSheetId="11" hidden="1">#REF!</definedName>
    <definedName name="BExGTIYX3OWPIINOGY1E4QQYSKHP" localSheetId="25" hidden="1">#REF!</definedName>
    <definedName name="BExGTIYX3OWPIINOGY1E4QQYSKHP" localSheetId="26" hidden="1">#REF!</definedName>
    <definedName name="BExGTIYX3OWPIINOGY1E4QQYSKHP" localSheetId="27" hidden="1">#REF!</definedName>
    <definedName name="BExGTIYX3OWPIINOGY1E4QQYSKHP" localSheetId="0" hidden="1">#REF!</definedName>
    <definedName name="BExGTIYX3OWPIINOGY1E4QQYSKHP" localSheetId="1" hidden="1">#REF!</definedName>
    <definedName name="BExGTIYX3OWPIINOGY1E4QQYSKHP" hidden="1">#REF!</definedName>
    <definedName name="BExGTKGUN0KUU3C0RL2LK98D8MEK" localSheetId="32" hidden="1">#REF!</definedName>
    <definedName name="BExGTKGUN0KUU3C0RL2LK98D8MEK" localSheetId="33" hidden="1">#REF!</definedName>
    <definedName name="BExGTKGUN0KUU3C0RL2LK98D8MEK" localSheetId="23" hidden="1">#REF!</definedName>
    <definedName name="BExGTKGUN0KUU3C0RL2LK98D8MEK" localSheetId="17" hidden="1">#REF!</definedName>
    <definedName name="BExGTKGUN0KUU3C0RL2LK98D8MEK" localSheetId="18" hidden="1">#REF!</definedName>
    <definedName name="BExGTKGUN0KUU3C0RL2LK98D8MEK" localSheetId="11" hidden="1">#REF!</definedName>
    <definedName name="BExGTKGUN0KUU3C0RL2LK98D8MEK" localSheetId="25" hidden="1">#REF!</definedName>
    <definedName name="BExGTKGUN0KUU3C0RL2LK98D8MEK" localSheetId="26" hidden="1">#REF!</definedName>
    <definedName name="BExGTKGUN0KUU3C0RL2LK98D8MEK" localSheetId="27" hidden="1">#REF!</definedName>
    <definedName name="BExGTKGUN0KUU3C0RL2LK98D8MEK" localSheetId="0" hidden="1">#REF!</definedName>
    <definedName name="BExGTKGUN0KUU3C0RL2LK98D8MEK" localSheetId="1" hidden="1">#REF!</definedName>
    <definedName name="BExGTKGUN0KUU3C0RL2LK98D8MEK" hidden="1">#REF!</definedName>
    <definedName name="BExGTV3U5SZUPLTWEMEY3IIN1L4L" localSheetId="32" hidden="1">#REF!</definedName>
    <definedName name="BExGTV3U5SZUPLTWEMEY3IIN1L4L" localSheetId="33" hidden="1">#REF!</definedName>
    <definedName name="BExGTV3U5SZUPLTWEMEY3IIN1L4L" localSheetId="23" hidden="1">#REF!</definedName>
    <definedName name="BExGTV3U5SZUPLTWEMEY3IIN1L4L" localSheetId="17" hidden="1">#REF!</definedName>
    <definedName name="BExGTV3U5SZUPLTWEMEY3IIN1L4L" localSheetId="18" hidden="1">#REF!</definedName>
    <definedName name="BExGTV3U5SZUPLTWEMEY3IIN1L4L" localSheetId="11" hidden="1">#REF!</definedName>
    <definedName name="BExGTV3U5SZUPLTWEMEY3IIN1L4L" localSheetId="25" hidden="1">#REF!</definedName>
    <definedName name="BExGTV3U5SZUPLTWEMEY3IIN1L4L" localSheetId="26" hidden="1">#REF!</definedName>
    <definedName name="BExGTV3U5SZUPLTWEMEY3IIN1L4L" localSheetId="27" hidden="1">#REF!</definedName>
    <definedName name="BExGTV3U5SZUPLTWEMEY3IIN1L4L" localSheetId="0" hidden="1">#REF!</definedName>
    <definedName name="BExGTV3U5SZUPLTWEMEY3IIN1L4L" localSheetId="1" hidden="1">#REF!</definedName>
    <definedName name="BExGTV3U5SZUPLTWEMEY3IIN1L4L" hidden="1">#REF!</definedName>
    <definedName name="BExGTZ046J7VMUG4YPKFN2K8TWB7" localSheetId="32" hidden="1">#REF!</definedName>
    <definedName name="BExGTZ046J7VMUG4YPKFN2K8TWB7" localSheetId="33" hidden="1">#REF!</definedName>
    <definedName name="BExGTZ046J7VMUG4YPKFN2K8TWB7" localSheetId="23" hidden="1">#REF!</definedName>
    <definedName name="BExGTZ046J7VMUG4YPKFN2K8TWB7" localSheetId="17" hidden="1">#REF!</definedName>
    <definedName name="BExGTZ046J7VMUG4YPKFN2K8TWB7" localSheetId="18" hidden="1">#REF!</definedName>
    <definedName name="BExGTZ046J7VMUG4YPKFN2K8TWB7" localSheetId="11" hidden="1">#REF!</definedName>
    <definedName name="BExGTZ046J7VMUG4YPKFN2K8TWB7" localSheetId="25" hidden="1">#REF!</definedName>
    <definedName name="BExGTZ046J7VMUG4YPKFN2K8TWB7" localSheetId="26" hidden="1">#REF!</definedName>
    <definedName name="BExGTZ046J7VMUG4YPKFN2K8TWB7" localSheetId="27" hidden="1">#REF!</definedName>
    <definedName name="BExGTZ046J7VMUG4YPKFN2K8TWB7" localSheetId="0" hidden="1">#REF!</definedName>
    <definedName name="BExGTZ046J7VMUG4YPKFN2K8TWB7" localSheetId="1" hidden="1">#REF!</definedName>
    <definedName name="BExGTZ046J7VMUG4YPKFN2K8TWB7" hidden="1">#REF!</definedName>
    <definedName name="BExGTZ04EFFQ3Z3JMM0G35JYWUK3" localSheetId="32" hidden="1">#REF!</definedName>
    <definedName name="BExGTZ04EFFQ3Z3JMM0G35JYWUK3" localSheetId="33" hidden="1">#REF!</definedName>
    <definedName name="BExGTZ04EFFQ3Z3JMM0G35JYWUK3" localSheetId="23" hidden="1">#REF!</definedName>
    <definedName name="BExGTZ04EFFQ3Z3JMM0G35JYWUK3" localSheetId="17" hidden="1">#REF!</definedName>
    <definedName name="BExGTZ04EFFQ3Z3JMM0G35JYWUK3" localSheetId="18" hidden="1">#REF!</definedName>
    <definedName name="BExGTZ04EFFQ3Z3JMM0G35JYWUK3" localSheetId="11" hidden="1">#REF!</definedName>
    <definedName name="BExGTZ04EFFQ3Z3JMM0G35JYWUK3" localSheetId="25" hidden="1">#REF!</definedName>
    <definedName name="BExGTZ04EFFQ3Z3JMM0G35JYWUK3" localSheetId="26" hidden="1">#REF!</definedName>
    <definedName name="BExGTZ04EFFQ3Z3JMM0G35JYWUK3" localSheetId="27" hidden="1">#REF!</definedName>
    <definedName name="BExGTZ04EFFQ3Z3JMM0G35JYWUK3" localSheetId="0" hidden="1">#REF!</definedName>
    <definedName name="BExGTZ04EFFQ3Z3JMM0G35JYWUK3" localSheetId="1" hidden="1">#REF!</definedName>
    <definedName name="BExGTZ04EFFQ3Z3JMM0G35JYWUK3" hidden="1">#REF!</definedName>
    <definedName name="BExGU2G9OPRZRIU9YGF6NX9FUW0J" localSheetId="32" hidden="1">#REF!</definedName>
    <definedName name="BExGU2G9OPRZRIU9YGF6NX9FUW0J" localSheetId="33" hidden="1">#REF!</definedName>
    <definedName name="BExGU2G9OPRZRIU9YGF6NX9FUW0J" localSheetId="23" hidden="1">#REF!</definedName>
    <definedName name="BExGU2G9OPRZRIU9YGF6NX9FUW0J" localSheetId="17" hidden="1">#REF!</definedName>
    <definedName name="BExGU2G9OPRZRIU9YGF6NX9FUW0J" localSheetId="18" hidden="1">#REF!</definedName>
    <definedName name="BExGU2G9OPRZRIU9YGF6NX9FUW0J" localSheetId="11" hidden="1">#REF!</definedName>
    <definedName name="BExGU2G9OPRZRIU9YGF6NX9FUW0J" localSheetId="25" hidden="1">#REF!</definedName>
    <definedName name="BExGU2G9OPRZRIU9YGF6NX9FUW0J" localSheetId="26" hidden="1">#REF!</definedName>
    <definedName name="BExGU2G9OPRZRIU9YGF6NX9FUW0J" localSheetId="27" hidden="1">#REF!</definedName>
    <definedName name="BExGU2G9OPRZRIU9YGF6NX9FUW0J" localSheetId="0" hidden="1">#REF!</definedName>
    <definedName name="BExGU2G9OPRZRIU9YGF6NX9FUW0J" localSheetId="1" hidden="1">#REF!</definedName>
    <definedName name="BExGU2G9OPRZRIU9YGF6NX9FUW0J" hidden="1">#REF!</definedName>
    <definedName name="BExGU6HTKLRZO8UOI3DTAM5RFDBA" localSheetId="32" hidden="1">#REF!</definedName>
    <definedName name="BExGU6HTKLRZO8UOI3DTAM5RFDBA" localSheetId="33" hidden="1">#REF!</definedName>
    <definedName name="BExGU6HTKLRZO8UOI3DTAM5RFDBA" localSheetId="23" hidden="1">#REF!</definedName>
    <definedName name="BExGU6HTKLRZO8UOI3DTAM5RFDBA" localSheetId="17" hidden="1">#REF!</definedName>
    <definedName name="BExGU6HTKLRZO8UOI3DTAM5RFDBA" localSheetId="18" hidden="1">#REF!</definedName>
    <definedName name="BExGU6HTKLRZO8UOI3DTAM5RFDBA" localSheetId="11" hidden="1">#REF!</definedName>
    <definedName name="BExGU6HTKLRZO8UOI3DTAM5RFDBA" localSheetId="25" hidden="1">#REF!</definedName>
    <definedName name="BExGU6HTKLRZO8UOI3DTAM5RFDBA" localSheetId="26" hidden="1">#REF!</definedName>
    <definedName name="BExGU6HTKLRZO8UOI3DTAM5RFDBA" localSheetId="27" hidden="1">#REF!</definedName>
    <definedName name="BExGU6HTKLRZO8UOI3DTAM5RFDBA" localSheetId="0" hidden="1">#REF!</definedName>
    <definedName name="BExGU6HTKLRZO8UOI3DTAM5RFDBA" localSheetId="1" hidden="1">#REF!</definedName>
    <definedName name="BExGU6HTKLRZO8UOI3DTAM5RFDBA" hidden="1">#REF!</definedName>
    <definedName name="BExGUDDZXFFQHAF4UZF8ZB1HO7H6" localSheetId="32" hidden="1">#REF!</definedName>
    <definedName name="BExGUDDZXFFQHAF4UZF8ZB1HO7H6" localSheetId="33" hidden="1">#REF!</definedName>
    <definedName name="BExGUDDZXFFQHAF4UZF8ZB1HO7H6" localSheetId="23" hidden="1">#REF!</definedName>
    <definedName name="BExGUDDZXFFQHAF4UZF8ZB1HO7H6" localSheetId="17" hidden="1">#REF!</definedName>
    <definedName name="BExGUDDZXFFQHAF4UZF8ZB1HO7H6" localSheetId="18" hidden="1">#REF!</definedName>
    <definedName name="BExGUDDZXFFQHAF4UZF8ZB1HO7H6" localSheetId="11" hidden="1">#REF!</definedName>
    <definedName name="BExGUDDZXFFQHAF4UZF8ZB1HO7H6" localSheetId="25" hidden="1">#REF!</definedName>
    <definedName name="BExGUDDZXFFQHAF4UZF8ZB1HO7H6" localSheetId="26" hidden="1">#REF!</definedName>
    <definedName name="BExGUDDZXFFQHAF4UZF8ZB1HO7H6" localSheetId="27" hidden="1">#REF!</definedName>
    <definedName name="BExGUDDZXFFQHAF4UZF8ZB1HO7H6" localSheetId="0" hidden="1">#REF!</definedName>
    <definedName name="BExGUDDZXFFQHAF4UZF8ZB1HO7H6" localSheetId="1" hidden="1">#REF!</definedName>
    <definedName name="BExGUDDZXFFQHAF4UZF8ZB1HO7H6" hidden="1">#REF!</definedName>
    <definedName name="BExGUI6NCRHY7EAB6SK6EPPMWFG1" localSheetId="32" hidden="1">#REF!</definedName>
    <definedName name="BExGUI6NCRHY7EAB6SK6EPPMWFG1" localSheetId="33" hidden="1">#REF!</definedName>
    <definedName name="BExGUI6NCRHY7EAB6SK6EPPMWFG1" localSheetId="23" hidden="1">#REF!</definedName>
    <definedName name="BExGUI6NCRHY7EAB6SK6EPPMWFG1" localSheetId="17" hidden="1">#REF!</definedName>
    <definedName name="BExGUI6NCRHY7EAB6SK6EPPMWFG1" localSheetId="18" hidden="1">#REF!</definedName>
    <definedName name="BExGUI6NCRHY7EAB6SK6EPPMWFG1" localSheetId="11" hidden="1">#REF!</definedName>
    <definedName name="BExGUI6NCRHY7EAB6SK6EPPMWFG1" localSheetId="25" hidden="1">#REF!</definedName>
    <definedName name="BExGUI6NCRHY7EAB6SK6EPPMWFG1" localSheetId="26" hidden="1">#REF!</definedName>
    <definedName name="BExGUI6NCRHY7EAB6SK6EPPMWFG1" localSheetId="27" hidden="1">#REF!</definedName>
    <definedName name="BExGUI6NCRHY7EAB6SK6EPPMWFG1" localSheetId="0" hidden="1">#REF!</definedName>
    <definedName name="BExGUI6NCRHY7EAB6SK6EPPMWFG1" localSheetId="1" hidden="1">#REF!</definedName>
    <definedName name="BExGUI6NCRHY7EAB6SK6EPPMWFG1" hidden="1">#REF!</definedName>
    <definedName name="BExGUIBXBRHGM97ZX6GBA4ZDQ79C" localSheetId="32" hidden="1">#REF!</definedName>
    <definedName name="BExGUIBXBRHGM97ZX6GBA4ZDQ79C" localSheetId="33" hidden="1">#REF!</definedName>
    <definedName name="BExGUIBXBRHGM97ZX6GBA4ZDQ79C" localSheetId="23" hidden="1">#REF!</definedName>
    <definedName name="BExGUIBXBRHGM97ZX6GBA4ZDQ79C" localSheetId="17" hidden="1">#REF!</definedName>
    <definedName name="BExGUIBXBRHGM97ZX6GBA4ZDQ79C" localSheetId="18" hidden="1">#REF!</definedName>
    <definedName name="BExGUIBXBRHGM97ZX6GBA4ZDQ79C" localSheetId="11" hidden="1">#REF!</definedName>
    <definedName name="BExGUIBXBRHGM97ZX6GBA4ZDQ79C" localSheetId="25" hidden="1">#REF!</definedName>
    <definedName name="BExGUIBXBRHGM97ZX6GBA4ZDQ79C" localSheetId="26" hidden="1">#REF!</definedName>
    <definedName name="BExGUIBXBRHGM97ZX6GBA4ZDQ79C" localSheetId="27" hidden="1">#REF!</definedName>
    <definedName name="BExGUIBXBRHGM97ZX6GBA4ZDQ79C" localSheetId="0" hidden="1">#REF!</definedName>
    <definedName name="BExGUIBXBRHGM97ZX6GBA4ZDQ79C" localSheetId="1" hidden="1">#REF!</definedName>
    <definedName name="BExGUIBXBRHGM97ZX6GBA4ZDQ79C" hidden="1">#REF!</definedName>
    <definedName name="BExGUM8D91UNPCOO4TKP9FGX85TF" localSheetId="32" hidden="1">#REF!</definedName>
    <definedName name="BExGUM8D91UNPCOO4TKP9FGX85TF" localSheetId="33" hidden="1">#REF!</definedName>
    <definedName name="BExGUM8D91UNPCOO4TKP9FGX85TF" localSheetId="23" hidden="1">#REF!</definedName>
    <definedName name="BExGUM8D91UNPCOO4TKP9FGX85TF" localSheetId="17" hidden="1">#REF!</definedName>
    <definedName name="BExGUM8D91UNPCOO4TKP9FGX85TF" localSheetId="18" hidden="1">#REF!</definedName>
    <definedName name="BExGUM8D91UNPCOO4TKP9FGX85TF" localSheetId="11" hidden="1">#REF!</definedName>
    <definedName name="BExGUM8D91UNPCOO4TKP9FGX85TF" localSheetId="25" hidden="1">#REF!</definedName>
    <definedName name="BExGUM8D91UNPCOO4TKP9FGX85TF" localSheetId="26" hidden="1">#REF!</definedName>
    <definedName name="BExGUM8D91UNPCOO4TKP9FGX85TF" localSheetId="27" hidden="1">#REF!</definedName>
    <definedName name="BExGUM8D91UNPCOO4TKP9FGX85TF" localSheetId="0" hidden="1">#REF!</definedName>
    <definedName name="BExGUM8D91UNPCOO4TKP9FGX85TF" localSheetId="1" hidden="1">#REF!</definedName>
    <definedName name="BExGUM8D91UNPCOO4TKP9FGX85TF" hidden="1">#REF!</definedName>
    <definedName name="BExGUMDP0WYFBZL2MCB36WWJIC04" localSheetId="32" hidden="1">#REF!</definedName>
    <definedName name="BExGUMDP0WYFBZL2MCB36WWJIC04" localSheetId="33" hidden="1">#REF!</definedName>
    <definedName name="BExGUMDP0WYFBZL2MCB36WWJIC04" localSheetId="23" hidden="1">#REF!</definedName>
    <definedName name="BExGUMDP0WYFBZL2MCB36WWJIC04" localSheetId="17" hidden="1">#REF!</definedName>
    <definedName name="BExGUMDP0WYFBZL2MCB36WWJIC04" localSheetId="18" hidden="1">#REF!</definedName>
    <definedName name="BExGUMDP0WYFBZL2MCB36WWJIC04" localSheetId="11" hidden="1">#REF!</definedName>
    <definedName name="BExGUMDP0WYFBZL2MCB36WWJIC04" localSheetId="25" hidden="1">#REF!</definedName>
    <definedName name="BExGUMDP0WYFBZL2MCB36WWJIC04" localSheetId="26" hidden="1">#REF!</definedName>
    <definedName name="BExGUMDP0WYFBZL2MCB36WWJIC04" localSheetId="27" hidden="1">#REF!</definedName>
    <definedName name="BExGUMDP0WYFBZL2MCB36WWJIC04" localSheetId="0" hidden="1">#REF!</definedName>
    <definedName name="BExGUMDP0WYFBZL2MCB36WWJIC04" localSheetId="1" hidden="1">#REF!</definedName>
    <definedName name="BExGUMDP0WYFBZL2MCB36WWJIC04" hidden="1">#REF!</definedName>
    <definedName name="BExGUQF9N9FKI7S0H30WUAEB5LPD" localSheetId="32" hidden="1">#REF!</definedName>
    <definedName name="BExGUQF9N9FKI7S0H30WUAEB5LPD" localSheetId="33" hidden="1">#REF!</definedName>
    <definedName name="BExGUQF9N9FKI7S0H30WUAEB5LPD" localSheetId="23" hidden="1">#REF!</definedName>
    <definedName name="BExGUQF9N9FKI7S0H30WUAEB5LPD" localSheetId="17" hidden="1">#REF!</definedName>
    <definedName name="BExGUQF9N9FKI7S0H30WUAEB5LPD" localSheetId="18" hidden="1">#REF!</definedName>
    <definedName name="BExGUQF9N9FKI7S0H30WUAEB5LPD" localSheetId="11" hidden="1">#REF!</definedName>
    <definedName name="BExGUQF9N9FKI7S0H30WUAEB5LPD" localSheetId="25" hidden="1">#REF!</definedName>
    <definedName name="BExGUQF9N9FKI7S0H30WUAEB5LPD" localSheetId="26" hidden="1">#REF!</definedName>
    <definedName name="BExGUQF9N9FKI7S0H30WUAEB5LPD" localSheetId="27" hidden="1">#REF!</definedName>
    <definedName name="BExGUQF9N9FKI7S0H30WUAEB5LPD" localSheetId="0" hidden="1">#REF!</definedName>
    <definedName name="BExGUQF9N9FKI7S0H30WUAEB5LPD" localSheetId="1" hidden="1">#REF!</definedName>
    <definedName name="BExGUQF9N9FKI7S0H30WUAEB5LPD" hidden="1">#REF!</definedName>
    <definedName name="BExGUR6BA03XPBK60SQUW197GJ5X" localSheetId="32" hidden="1">#REF!</definedName>
    <definedName name="BExGUR6BA03XPBK60SQUW197GJ5X" localSheetId="33" hidden="1">#REF!</definedName>
    <definedName name="BExGUR6BA03XPBK60SQUW197GJ5X" localSheetId="23" hidden="1">#REF!</definedName>
    <definedName name="BExGUR6BA03XPBK60SQUW197GJ5X" localSheetId="17" hidden="1">#REF!</definedName>
    <definedName name="BExGUR6BA03XPBK60SQUW197GJ5X" localSheetId="18" hidden="1">#REF!</definedName>
    <definedName name="BExGUR6BA03XPBK60SQUW197GJ5X" localSheetId="11" hidden="1">#REF!</definedName>
    <definedName name="BExGUR6BA03XPBK60SQUW197GJ5X" localSheetId="25" hidden="1">#REF!</definedName>
    <definedName name="BExGUR6BA03XPBK60SQUW197GJ5X" localSheetId="26" hidden="1">#REF!</definedName>
    <definedName name="BExGUR6BA03XPBK60SQUW197GJ5X" localSheetId="27" hidden="1">#REF!</definedName>
    <definedName name="BExGUR6BA03XPBK60SQUW197GJ5X" localSheetId="0" hidden="1">#REF!</definedName>
    <definedName name="BExGUR6BA03XPBK60SQUW197GJ5X" localSheetId="1" hidden="1">#REF!</definedName>
    <definedName name="BExGUR6BA03XPBK60SQUW197GJ5X" hidden="1">#REF!</definedName>
    <definedName name="BExGUVIP60TA4B7X2PFGMBFUSKGX" localSheetId="32" hidden="1">#REF!</definedName>
    <definedName name="BExGUVIP60TA4B7X2PFGMBFUSKGX" localSheetId="33" hidden="1">#REF!</definedName>
    <definedName name="BExGUVIP60TA4B7X2PFGMBFUSKGX" localSheetId="23" hidden="1">#REF!</definedName>
    <definedName name="BExGUVIP60TA4B7X2PFGMBFUSKGX" localSheetId="17" hidden="1">#REF!</definedName>
    <definedName name="BExGUVIP60TA4B7X2PFGMBFUSKGX" localSheetId="18" hidden="1">#REF!</definedName>
    <definedName name="BExGUVIP60TA4B7X2PFGMBFUSKGX" localSheetId="11" hidden="1">#REF!</definedName>
    <definedName name="BExGUVIP60TA4B7X2PFGMBFUSKGX" localSheetId="25" hidden="1">#REF!</definedName>
    <definedName name="BExGUVIP60TA4B7X2PFGMBFUSKGX" localSheetId="26" hidden="1">#REF!</definedName>
    <definedName name="BExGUVIP60TA4B7X2PFGMBFUSKGX" localSheetId="27" hidden="1">#REF!</definedName>
    <definedName name="BExGUVIP60TA4B7X2PFGMBFUSKGX" localSheetId="0" hidden="1">#REF!</definedName>
    <definedName name="BExGUVIP60TA4B7X2PFGMBFUSKGX" localSheetId="1" hidden="1">#REF!</definedName>
    <definedName name="BExGUVIP60TA4B7X2PFGMBFUSKGX" hidden="1">#REF!</definedName>
    <definedName name="BExGUVTIIWAK5T0F5FD428QDO46W" localSheetId="32" hidden="1">#REF!</definedName>
    <definedName name="BExGUVTIIWAK5T0F5FD428QDO46W" localSheetId="33" hidden="1">#REF!</definedName>
    <definedName name="BExGUVTIIWAK5T0F5FD428QDO46W" localSheetId="23" hidden="1">#REF!</definedName>
    <definedName name="BExGUVTIIWAK5T0F5FD428QDO46W" localSheetId="17" hidden="1">#REF!</definedName>
    <definedName name="BExGUVTIIWAK5T0F5FD428QDO46W" localSheetId="18" hidden="1">#REF!</definedName>
    <definedName name="BExGUVTIIWAK5T0F5FD428QDO46W" localSheetId="11" hidden="1">#REF!</definedName>
    <definedName name="BExGUVTIIWAK5T0F5FD428QDO46W" localSheetId="25" hidden="1">#REF!</definedName>
    <definedName name="BExGUVTIIWAK5T0F5FD428QDO46W" localSheetId="26" hidden="1">#REF!</definedName>
    <definedName name="BExGUVTIIWAK5T0F5FD428QDO46W" localSheetId="27" hidden="1">#REF!</definedName>
    <definedName name="BExGUVTIIWAK5T0F5FD428QDO46W" localSheetId="0" hidden="1">#REF!</definedName>
    <definedName name="BExGUVTIIWAK5T0F5FD428QDO46W" localSheetId="1" hidden="1">#REF!</definedName>
    <definedName name="BExGUVTIIWAK5T0F5FD428QDO46W" hidden="1">#REF!</definedName>
    <definedName name="BExGUZKF06F209XL1IZWVJEQ82EE" localSheetId="32" hidden="1">#REF!</definedName>
    <definedName name="BExGUZKF06F209XL1IZWVJEQ82EE" localSheetId="33" hidden="1">#REF!</definedName>
    <definedName name="BExGUZKF06F209XL1IZWVJEQ82EE" localSheetId="23" hidden="1">#REF!</definedName>
    <definedName name="BExGUZKF06F209XL1IZWVJEQ82EE" localSheetId="17" hidden="1">#REF!</definedName>
    <definedName name="BExGUZKF06F209XL1IZWVJEQ82EE" localSheetId="18" hidden="1">#REF!</definedName>
    <definedName name="BExGUZKF06F209XL1IZWVJEQ82EE" localSheetId="11" hidden="1">#REF!</definedName>
    <definedName name="BExGUZKF06F209XL1IZWVJEQ82EE" localSheetId="25" hidden="1">#REF!</definedName>
    <definedName name="BExGUZKF06F209XL1IZWVJEQ82EE" localSheetId="26" hidden="1">#REF!</definedName>
    <definedName name="BExGUZKF06F209XL1IZWVJEQ82EE" localSheetId="27" hidden="1">#REF!</definedName>
    <definedName name="BExGUZKF06F209XL1IZWVJEQ82EE" localSheetId="0" hidden="1">#REF!</definedName>
    <definedName name="BExGUZKF06F209XL1IZWVJEQ82EE" localSheetId="1" hidden="1">#REF!</definedName>
    <definedName name="BExGUZKF06F209XL1IZWVJEQ82EE" hidden="1">#REF!</definedName>
    <definedName name="BExGUZPWM950OZ8P1A3N86LXK97U" localSheetId="32" hidden="1">#REF!</definedName>
    <definedName name="BExGUZPWM950OZ8P1A3N86LXK97U" localSheetId="33" hidden="1">#REF!</definedName>
    <definedName name="BExGUZPWM950OZ8P1A3N86LXK97U" localSheetId="23" hidden="1">#REF!</definedName>
    <definedName name="BExGUZPWM950OZ8P1A3N86LXK97U" localSheetId="17" hidden="1">#REF!</definedName>
    <definedName name="BExGUZPWM950OZ8P1A3N86LXK97U" localSheetId="18" hidden="1">#REF!</definedName>
    <definedName name="BExGUZPWM950OZ8P1A3N86LXK97U" localSheetId="11" hidden="1">#REF!</definedName>
    <definedName name="BExGUZPWM950OZ8P1A3N86LXK97U" localSheetId="25" hidden="1">#REF!</definedName>
    <definedName name="BExGUZPWM950OZ8P1A3N86LXK97U" localSheetId="26" hidden="1">#REF!</definedName>
    <definedName name="BExGUZPWM950OZ8P1A3N86LXK97U" localSheetId="27" hidden="1">#REF!</definedName>
    <definedName name="BExGUZPWM950OZ8P1A3N86LXK97U" localSheetId="0" hidden="1">#REF!</definedName>
    <definedName name="BExGUZPWM950OZ8P1A3N86LXK97U" localSheetId="1" hidden="1">#REF!</definedName>
    <definedName name="BExGUZPWM950OZ8P1A3N86LXK97U" hidden="1">#REF!</definedName>
    <definedName name="BExGV2EVT380QHD4AP2RL9MR8L5L" localSheetId="32" hidden="1">#REF!</definedName>
    <definedName name="BExGV2EVT380QHD4AP2RL9MR8L5L" localSheetId="33" hidden="1">#REF!</definedName>
    <definedName name="BExGV2EVT380QHD4AP2RL9MR8L5L" localSheetId="23" hidden="1">#REF!</definedName>
    <definedName name="BExGV2EVT380QHD4AP2RL9MR8L5L" localSheetId="17" hidden="1">#REF!</definedName>
    <definedName name="BExGV2EVT380QHD4AP2RL9MR8L5L" localSheetId="18" hidden="1">#REF!</definedName>
    <definedName name="BExGV2EVT380QHD4AP2RL9MR8L5L" localSheetId="11" hidden="1">#REF!</definedName>
    <definedName name="BExGV2EVT380QHD4AP2RL9MR8L5L" localSheetId="25" hidden="1">#REF!</definedName>
    <definedName name="BExGV2EVT380QHD4AP2RL9MR8L5L" localSheetId="26" hidden="1">#REF!</definedName>
    <definedName name="BExGV2EVT380QHD4AP2RL9MR8L5L" localSheetId="27" hidden="1">#REF!</definedName>
    <definedName name="BExGV2EVT380QHD4AP2RL9MR8L5L" localSheetId="0" hidden="1">#REF!</definedName>
    <definedName name="BExGV2EVT380QHD4AP2RL9MR8L5L" localSheetId="1" hidden="1">#REF!</definedName>
    <definedName name="BExGV2EVT380QHD4AP2RL9MR8L5L" hidden="1">#REF!</definedName>
    <definedName name="BExGVBUSKOI7KB24K40PTXJE6MER" localSheetId="32" hidden="1">#REF!</definedName>
    <definedName name="BExGVBUSKOI7KB24K40PTXJE6MER" localSheetId="33" hidden="1">#REF!</definedName>
    <definedName name="BExGVBUSKOI7KB24K40PTXJE6MER" localSheetId="23" hidden="1">#REF!</definedName>
    <definedName name="BExGVBUSKOI7KB24K40PTXJE6MER" localSheetId="17" hidden="1">#REF!</definedName>
    <definedName name="BExGVBUSKOI7KB24K40PTXJE6MER" localSheetId="18" hidden="1">#REF!</definedName>
    <definedName name="BExGVBUSKOI7KB24K40PTXJE6MER" localSheetId="11" hidden="1">#REF!</definedName>
    <definedName name="BExGVBUSKOI7KB24K40PTXJE6MER" localSheetId="25" hidden="1">#REF!</definedName>
    <definedName name="BExGVBUSKOI7KB24K40PTXJE6MER" localSheetId="26" hidden="1">#REF!</definedName>
    <definedName name="BExGVBUSKOI7KB24K40PTXJE6MER" localSheetId="27" hidden="1">#REF!</definedName>
    <definedName name="BExGVBUSKOI7KB24K40PTXJE6MER" localSheetId="0" hidden="1">#REF!</definedName>
    <definedName name="BExGVBUSKOI7KB24K40PTXJE6MER" localSheetId="1" hidden="1">#REF!</definedName>
    <definedName name="BExGVBUSKOI7KB24K40PTXJE6MER" hidden="1">#REF!</definedName>
    <definedName name="BExGVGSQSVWTL2MNI6TT8Y92W3KA" localSheetId="32" hidden="1">#REF!</definedName>
    <definedName name="BExGVGSQSVWTL2MNI6TT8Y92W3KA" localSheetId="33" hidden="1">#REF!</definedName>
    <definedName name="BExGVGSQSVWTL2MNI6TT8Y92W3KA" localSheetId="23" hidden="1">#REF!</definedName>
    <definedName name="BExGVGSQSVWTL2MNI6TT8Y92W3KA" localSheetId="17" hidden="1">#REF!</definedName>
    <definedName name="BExGVGSQSVWTL2MNI6TT8Y92W3KA" localSheetId="18" hidden="1">#REF!</definedName>
    <definedName name="BExGVGSQSVWTL2MNI6TT8Y92W3KA" localSheetId="11" hidden="1">#REF!</definedName>
    <definedName name="BExGVGSQSVWTL2MNI6TT8Y92W3KA" localSheetId="25" hidden="1">#REF!</definedName>
    <definedName name="BExGVGSQSVWTL2MNI6TT8Y92W3KA" localSheetId="26" hidden="1">#REF!</definedName>
    <definedName name="BExGVGSQSVWTL2MNI6TT8Y92W3KA" localSheetId="27" hidden="1">#REF!</definedName>
    <definedName name="BExGVGSQSVWTL2MNI6TT8Y92W3KA" localSheetId="0" hidden="1">#REF!</definedName>
    <definedName name="BExGVGSQSVWTL2MNI6TT8Y92W3KA" localSheetId="1" hidden="1">#REF!</definedName>
    <definedName name="BExGVGSQSVWTL2MNI6TT8Y92W3KA" hidden="1">#REF!</definedName>
    <definedName name="BExGVHP63K0GSYU17R73XGX6W2U6" localSheetId="32" hidden="1">#REF!</definedName>
    <definedName name="BExGVHP63K0GSYU17R73XGX6W2U6" localSheetId="33" hidden="1">#REF!</definedName>
    <definedName name="BExGVHP63K0GSYU17R73XGX6W2U6" localSheetId="23" hidden="1">#REF!</definedName>
    <definedName name="BExGVHP63K0GSYU17R73XGX6W2U6" localSheetId="17" hidden="1">#REF!</definedName>
    <definedName name="BExGVHP63K0GSYU17R73XGX6W2U6" localSheetId="18" hidden="1">#REF!</definedName>
    <definedName name="BExGVHP63K0GSYU17R73XGX6W2U6" localSheetId="11" hidden="1">#REF!</definedName>
    <definedName name="BExGVHP63K0GSYU17R73XGX6W2U6" localSheetId="25" hidden="1">#REF!</definedName>
    <definedName name="BExGVHP63K0GSYU17R73XGX6W2U6" localSheetId="26" hidden="1">#REF!</definedName>
    <definedName name="BExGVHP63K0GSYU17R73XGX6W2U6" localSheetId="27" hidden="1">#REF!</definedName>
    <definedName name="BExGVHP63K0GSYU17R73XGX6W2U6" localSheetId="0" hidden="1">#REF!</definedName>
    <definedName name="BExGVHP63K0GSYU17R73XGX6W2U6" localSheetId="1" hidden="1">#REF!</definedName>
    <definedName name="BExGVHP63K0GSYU17R73XGX6W2U6" hidden="1">#REF!</definedName>
    <definedName name="BExGVN3DDSLKWSP9MVJS9QMNEUIK" localSheetId="32" hidden="1">#REF!</definedName>
    <definedName name="BExGVN3DDSLKWSP9MVJS9QMNEUIK" localSheetId="33" hidden="1">#REF!</definedName>
    <definedName name="BExGVN3DDSLKWSP9MVJS9QMNEUIK" localSheetId="23" hidden="1">#REF!</definedName>
    <definedName name="BExGVN3DDSLKWSP9MVJS9QMNEUIK" localSheetId="17" hidden="1">#REF!</definedName>
    <definedName name="BExGVN3DDSLKWSP9MVJS9QMNEUIK" localSheetId="18" hidden="1">#REF!</definedName>
    <definedName name="BExGVN3DDSLKWSP9MVJS9QMNEUIK" localSheetId="11" hidden="1">#REF!</definedName>
    <definedName name="BExGVN3DDSLKWSP9MVJS9QMNEUIK" localSheetId="25" hidden="1">#REF!</definedName>
    <definedName name="BExGVN3DDSLKWSP9MVJS9QMNEUIK" localSheetId="26" hidden="1">#REF!</definedName>
    <definedName name="BExGVN3DDSLKWSP9MVJS9QMNEUIK" localSheetId="27" hidden="1">#REF!</definedName>
    <definedName name="BExGVN3DDSLKWSP9MVJS9QMNEUIK" localSheetId="0" hidden="1">#REF!</definedName>
    <definedName name="BExGVN3DDSLKWSP9MVJS9QMNEUIK" localSheetId="1" hidden="1">#REF!</definedName>
    <definedName name="BExGVN3DDSLKWSP9MVJS9QMNEUIK" hidden="1">#REF!</definedName>
    <definedName name="BExGVUVVMLOCR9DPVUZSQ141EE4J" localSheetId="32" hidden="1">#REF!</definedName>
    <definedName name="BExGVUVVMLOCR9DPVUZSQ141EE4J" localSheetId="33" hidden="1">#REF!</definedName>
    <definedName name="BExGVUVVMLOCR9DPVUZSQ141EE4J" localSheetId="23" hidden="1">#REF!</definedName>
    <definedName name="BExGVUVVMLOCR9DPVUZSQ141EE4J" localSheetId="17" hidden="1">#REF!</definedName>
    <definedName name="BExGVUVVMLOCR9DPVUZSQ141EE4J" localSheetId="18" hidden="1">#REF!</definedName>
    <definedName name="BExGVUVVMLOCR9DPVUZSQ141EE4J" localSheetId="11" hidden="1">#REF!</definedName>
    <definedName name="BExGVUVVMLOCR9DPVUZSQ141EE4J" localSheetId="25" hidden="1">#REF!</definedName>
    <definedName name="BExGVUVVMLOCR9DPVUZSQ141EE4J" localSheetId="26" hidden="1">#REF!</definedName>
    <definedName name="BExGVUVVMLOCR9DPVUZSQ141EE4J" localSheetId="27" hidden="1">#REF!</definedName>
    <definedName name="BExGVUVVMLOCR9DPVUZSQ141EE4J" localSheetId="0" hidden="1">#REF!</definedName>
    <definedName name="BExGVUVVMLOCR9DPVUZSQ141EE4J" localSheetId="1" hidden="1">#REF!</definedName>
    <definedName name="BExGVUVVMLOCR9DPVUZSQ141EE4J" hidden="1">#REF!</definedName>
    <definedName name="BExGVV6OOLDQ3TXZK51TTF3YX0WN" localSheetId="32" hidden="1">#REF!</definedName>
    <definedName name="BExGVV6OOLDQ3TXZK51TTF3YX0WN" localSheetId="33" hidden="1">#REF!</definedName>
    <definedName name="BExGVV6OOLDQ3TXZK51TTF3YX0WN" localSheetId="23" hidden="1">#REF!</definedName>
    <definedName name="BExGVV6OOLDQ3TXZK51TTF3YX0WN" localSheetId="17" hidden="1">#REF!</definedName>
    <definedName name="BExGVV6OOLDQ3TXZK51TTF3YX0WN" localSheetId="18" hidden="1">#REF!</definedName>
    <definedName name="BExGVV6OOLDQ3TXZK51TTF3YX0WN" localSheetId="11" hidden="1">#REF!</definedName>
    <definedName name="BExGVV6OOLDQ3TXZK51TTF3YX0WN" localSheetId="25" hidden="1">#REF!</definedName>
    <definedName name="BExGVV6OOLDQ3TXZK51TTF3YX0WN" localSheetId="26" hidden="1">#REF!</definedName>
    <definedName name="BExGVV6OOLDQ3TXZK51TTF3YX0WN" localSheetId="27" hidden="1">#REF!</definedName>
    <definedName name="BExGVV6OOLDQ3TXZK51TTF3YX0WN" localSheetId="0" hidden="1">#REF!</definedName>
    <definedName name="BExGVV6OOLDQ3TXZK51TTF3YX0WN" localSheetId="1" hidden="1">#REF!</definedName>
    <definedName name="BExGVV6OOLDQ3TXZK51TTF3YX0WN" hidden="1">#REF!</definedName>
    <definedName name="BExGW0KVS7U0C87XFZ78QW991IEV" localSheetId="32" hidden="1">#REF!</definedName>
    <definedName name="BExGW0KVS7U0C87XFZ78QW991IEV" localSheetId="33" hidden="1">#REF!</definedName>
    <definedName name="BExGW0KVS7U0C87XFZ78QW991IEV" localSheetId="23" hidden="1">#REF!</definedName>
    <definedName name="BExGW0KVS7U0C87XFZ78QW991IEV" localSheetId="17" hidden="1">#REF!</definedName>
    <definedName name="BExGW0KVS7U0C87XFZ78QW991IEV" localSheetId="18" hidden="1">#REF!</definedName>
    <definedName name="BExGW0KVS7U0C87XFZ78QW991IEV" localSheetId="11" hidden="1">#REF!</definedName>
    <definedName name="BExGW0KVS7U0C87XFZ78QW991IEV" localSheetId="25" hidden="1">#REF!</definedName>
    <definedName name="BExGW0KVS7U0C87XFZ78QW991IEV" localSheetId="26" hidden="1">#REF!</definedName>
    <definedName name="BExGW0KVS7U0C87XFZ78QW991IEV" localSheetId="27" hidden="1">#REF!</definedName>
    <definedName name="BExGW0KVS7U0C87XFZ78QW991IEV" localSheetId="0" hidden="1">#REF!</definedName>
    <definedName name="BExGW0KVS7U0C87XFZ78QW991IEV" localSheetId="1" hidden="1">#REF!</definedName>
    <definedName name="BExGW0KVS7U0C87XFZ78QW991IEV" hidden="1">#REF!</definedName>
    <definedName name="BExGW0Q7QHE29TGNWAWQ6GR0V6TQ" localSheetId="32" hidden="1">#REF!</definedName>
    <definedName name="BExGW0Q7QHE29TGNWAWQ6GR0V6TQ" localSheetId="33" hidden="1">#REF!</definedName>
    <definedName name="BExGW0Q7QHE29TGNWAWQ6GR0V6TQ" localSheetId="23" hidden="1">#REF!</definedName>
    <definedName name="BExGW0Q7QHE29TGNWAWQ6GR0V6TQ" localSheetId="17" hidden="1">#REF!</definedName>
    <definedName name="BExGW0Q7QHE29TGNWAWQ6GR0V6TQ" localSheetId="18" hidden="1">#REF!</definedName>
    <definedName name="BExGW0Q7QHE29TGNWAWQ6GR0V6TQ" localSheetId="11" hidden="1">#REF!</definedName>
    <definedName name="BExGW0Q7QHE29TGNWAWQ6GR0V6TQ" localSheetId="25" hidden="1">#REF!</definedName>
    <definedName name="BExGW0Q7QHE29TGNWAWQ6GR0V6TQ" localSheetId="26" hidden="1">#REF!</definedName>
    <definedName name="BExGW0Q7QHE29TGNWAWQ6GR0V6TQ" localSheetId="27" hidden="1">#REF!</definedName>
    <definedName name="BExGW0Q7QHE29TGNWAWQ6GR0V6TQ" localSheetId="0" hidden="1">#REF!</definedName>
    <definedName name="BExGW0Q7QHE29TGNWAWQ6GR0V6TQ" localSheetId="1" hidden="1">#REF!</definedName>
    <definedName name="BExGW0Q7QHE29TGNWAWQ6GR0V6TQ" hidden="1">#REF!</definedName>
    <definedName name="BExGW2Z7AMPG6H9EXA9ML6EZVGGA" localSheetId="32" hidden="1">#REF!</definedName>
    <definedName name="BExGW2Z7AMPG6H9EXA9ML6EZVGGA" localSheetId="33" hidden="1">#REF!</definedName>
    <definedName name="BExGW2Z7AMPG6H9EXA9ML6EZVGGA" localSheetId="23" hidden="1">#REF!</definedName>
    <definedName name="BExGW2Z7AMPG6H9EXA9ML6EZVGGA" localSheetId="17" hidden="1">#REF!</definedName>
    <definedName name="BExGW2Z7AMPG6H9EXA9ML6EZVGGA" localSheetId="18" hidden="1">#REF!</definedName>
    <definedName name="BExGW2Z7AMPG6H9EXA9ML6EZVGGA" localSheetId="11" hidden="1">#REF!</definedName>
    <definedName name="BExGW2Z7AMPG6H9EXA9ML6EZVGGA" localSheetId="25" hidden="1">#REF!</definedName>
    <definedName name="BExGW2Z7AMPG6H9EXA9ML6EZVGGA" localSheetId="26" hidden="1">#REF!</definedName>
    <definedName name="BExGW2Z7AMPG6H9EXA9ML6EZVGGA" localSheetId="27" hidden="1">#REF!</definedName>
    <definedName name="BExGW2Z7AMPG6H9EXA9ML6EZVGGA" localSheetId="0" hidden="1">#REF!</definedName>
    <definedName name="BExGW2Z7AMPG6H9EXA9ML6EZVGGA" localSheetId="1" hidden="1">#REF!</definedName>
    <definedName name="BExGW2Z7AMPG6H9EXA9ML6EZVGGA" hidden="1">#REF!</definedName>
    <definedName name="BExGWABG5VT5XO1A196RK61AXA8C" localSheetId="32" hidden="1">#REF!</definedName>
    <definedName name="BExGWABG5VT5XO1A196RK61AXA8C" localSheetId="33" hidden="1">#REF!</definedName>
    <definedName name="BExGWABG5VT5XO1A196RK61AXA8C" localSheetId="23" hidden="1">#REF!</definedName>
    <definedName name="BExGWABG5VT5XO1A196RK61AXA8C" localSheetId="17" hidden="1">#REF!</definedName>
    <definedName name="BExGWABG5VT5XO1A196RK61AXA8C" localSheetId="18" hidden="1">#REF!</definedName>
    <definedName name="BExGWABG5VT5XO1A196RK61AXA8C" localSheetId="11" hidden="1">#REF!</definedName>
    <definedName name="BExGWABG5VT5XO1A196RK61AXA8C" localSheetId="25" hidden="1">#REF!</definedName>
    <definedName name="BExGWABG5VT5XO1A196RK61AXA8C" localSheetId="26" hidden="1">#REF!</definedName>
    <definedName name="BExGWABG5VT5XO1A196RK61AXA8C" localSheetId="27" hidden="1">#REF!</definedName>
    <definedName name="BExGWABG5VT5XO1A196RK61AXA8C" localSheetId="0" hidden="1">#REF!</definedName>
    <definedName name="BExGWABG5VT5XO1A196RK61AXA8C" localSheetId="1" hidden="1">#REF!</definedName>
    <definedName name="BExGWABG5VT5XO1A196RK61AXA8C" hidden="1">#REF!</definedName>
    <definedName name="BExGWEO0JDG84NYLEAV5NSOAGMJZ" localSheetId="32" hidden="1">#REF!</definedName>
    <definedName name="BExGWEO0JDG84NYLEAV5NSOAGMJZ" localSheetId="33" hidden="1">#REF!</definedName>
    <definedName name="BExGWEO0JDG84NYLEAV5NSOAGMJZ" localSheetId="23" hidden="1">#REF!</definedName>
    <definedName name="BExGWEO0JDG84NYLEAV5NSOAGMJZ" localSheetId="17" hidden="1">#REF!</definedName>
    <definedName name="BExGWEO0JDG84NYLEAV5NSOAGMJZ" localSheetId="18" hidden="1">#REF!</definedName>
    <definedName name="BExGWEO0JDG84NYLEAV5NSOAGMJZ" localSheetId="11" hidden="1">#REF!</definedName>
    <definedName name="BExGWEO0JDG84NYLEAV5NSOAGMJZ" localSheetId="25" hidden="1">#REF!</definedName>
    <definedName name="BExGWEO0JDG84NYLEAV5NSOAGMJZ" localSheetId="26" hidden="1">#REF!</definedName>
    <definedName name="BExGWEO0JDG84NYLEAV5NSOAGMJZ" localSheetId="27" hidden="1">#REF!</definedName>
    <definedName name="BExGWEO0JDG84NYLEAV5NSOAGMJZ" localSheetId="0" hidden="1">#REF!</definedName>
    <definedName name="BExGWEO0JDG84NYLEAV5NSOAGMJZ" localSheetId="1" hidden="1">#REF!</definedName>
    <definedName name="BExGWEO0JDG84NYLEAV5NSOAGMJZ" hidden="1">#REF!</definedName>
    <definedName name="BExGWLEOC70Z8QAJTPT2PDHTNM4L" localSheetId="32" hidden="1">#REF!</definedName>
    <definedName name="BExGWLEOC70Z8QAJTPT2PDHTNM4L" localSheetId="33" hidden="1">#REF!</definedName>
    <definedName name="BExGWLEOC70Z8QAJTPT2PDHTNM4L" localSheetId="23" hidden="1">#REF!</definedName>
    <definedName name="BExGWLEOC70Z8QAJTPT2PDHTNM4L" localSheetId="17" hidden="1">#REF!</definedName>
    <definedName name="BExGWLEOC70Z8QAJTPT2PDHTNM4L" localSheetId="18" hidden="1">#REF!</definedName>
    <definedName name="BExGWLEOC70Z8QAJTPT2PDHTNM4L" localSheetId="11" hidden="1">#REF!</definedName>
    <definedName name="BExGWLEOC70Z8QAJTPT2PDHTNM4L" localSheetId="25" hidden="1">#REF!</definedName>
    <definedName name="BExGWLEOC70Z8QAJTPT2PDHTNM4L" localSheetId="26" hidden="1">#REF!</definedName>
    <definedName name="BExGWLEOC70Z8QAJTPT2PDHTNM4L" localSheetId="27" hidden="1">#REF!</definedName>
    <definedName name="BExGWLEOC70Z8QAJTPT2PDHTNM4L" localSheetId="0" hidden="1">#REF!</definedName>
    <definedName name="BExGWLEOC70Z8QAJTPT2PDHTNM4L" localSheetId="1" hidden="1">#REF!</definedName>
    <definedName name="BExGWLEOC70Z8QAJTPT2PDHTNM4L" hidden="1">#REF!</definedName>
    <definedName name="BExGWNCXLCRTLBVMTXYJ5PHQI6SS" localSheetId="32" hidden="1">#REF!</definedName>
    <definedName name="BExGWNCXLCRTLBVMTXYJ5PHQI6SS" localSheetId="33" hidden="1">#REF!</definedName>
    <definedName name="BExGWNCXLCRTLBVMTXYJ5PHQI6SS" localSheetId="23" hidden="1">#REF!</definedName>
    <definedName name="BExGWNCXLCRTLBVMTXYJ5PHQI6SS" localSheetId="17" hidden="1">#REF!</definedName>
    <definedName name="BExGWNCXLCRTLBVMTXYJ5PHQI6SS" localSheetId="18" hidden="1">#REF!</definedName>
    <definedName name="BExGWNCXLCRTLBVMTXYJ5PHQI6SS" localSheetId="11" hidden="1">#REF!</definedName>
    <definedName name="BExGWNCXLCRTLBVMTXYJ5PHQI6SS" localSheetId="25" hidden="1">#REF!</definedName>
    <definedName name="BExGWNCXLCRTLBVMTXYJ5PHQI6SS" localSheetId="26" hidden="1">#REF!</definedName>
    <definedName name="BExGWNCXLCRTLBVMTXYJ5PHQI6SS" localSheetId="27" hidden="1">#REF!</definedName>
    <definedName name="BExGWNCXLCRTLBVMTXYJ5PHQI6SS" localSheetId="0" hidden="1">#REF!</definedName>
    <definedName name="BExGWNCXLCRTLBVMTXYJ5PHQI6SS" localSheetId="1" hidden="1">#REF!</definedName>
    <definedName name="BExGWNCXLCRTLBVMTXYJ5PHQI6SS" hidden="1">#REF!</definedName>
    <definedName name="BExGX4L8N6ERT0Q4EVVNA97EGD80" localSheetId="32" hidden="1">#REF!</definedName>
    <definedName name="BExGX4L8N6ERT0Q4EVVNA97EGD80" localSheetId="33" hidden="1">#REF!</definedName>
    <definedName name="BExGX4L8N6ERT0Q4EVVNA97EGD80" localSheetId="23" hidden="1">#REF!</definedName>
    <definedName name="BExGX4L8N6ERT0Q4EVVNA97EGD80" localSheetId="17" hidden="1">#REF!</definedName>
    <definedName name="BExGX4L8N6ERT0Q4EVVNA97EGD80" localSheetId="18" hidden="1">#REF!</definedName>
    <definedName name="BExGX4L8N6ERT0Q4EVVNA97EGD80" localSheetId="11" hidden="1">#REF!</definedName>
    <definedName name="BExGX4L8N6ERT0Q4EVVNA97EGD80" localSheetId="25" hidden="1">#REF!</definedName>
    <definedName name="BExGX4L8N6ERT0Q4EVVNA97EGD80" localSheetId="26" hidden="1">#REF!</definedName>
    <definedName name="BExGX4L8N6ERT0Q4EVVNA97EGD80" localSheetId="27" hidden="1">#REF!</definedName>
    <definedName name="BExGX4L8N6ERT0Q4EVVNA97EGD80" localSheetId="0" hidden="1">#REF!</definedName>
    <definedName name="BExGX4L8N6ERT0Q4EVVNA97EGD80" localSheetId="1" hidden="1">#REF!</definedName>
    <definedName name="BExGX4L8N6ERT0Q4EVVNA97EGD80" hidden="1">#REF!</definedName>
    <definedName name="BExGX5MWTL78XM0QCP4NT564ML39" localSheetId="32" hidden="1">#REF!</definedName>
    <definedName name="BExGX5MWTL78XM0QCP4NT564ML39" localSheetId="33" hidden="1">#REF!</definedName>
    <definedName name="BExGX5MWTL78XM0QCP4NT564ML39" localSheetId="23" hidden="1">#REF!</definedName>
    <definedName name="BExGX5MWTL78XM0QCP4NT564ML39" localSheetId="17" hidden="1">#REF!</definedName>
    <definedName name="BExGX5MWTL78XM0QCP4NT564ML39" localSheetId="18" hidden="1">#REF!</definedName>
    <definedName name="BExGX5MWTL78XM0QCP4NT564ML39" localSheetId="11" hidden="1">#REF!</definedName>
    <definedName name="BExGX5MWTL78XM0QCP4NT564ML39" localSheetId="25" hidden="1">#REF!</definedName>
    <definedName name="BExGX5MWTL78XM0QCP4NT564ML39" localSheetId="26" hidden="1">#REF!</definedName>
    <definedName name="BExGX5MWTL78XM0QCP4NT564ML39" localSheetId="27" hidden="1">#REF!</definedName>
    <definedName name="BExGX5MWTL78XM0QCP4NT564ML39" localSheetId="0" hidden="1">#REF!</definedName>
    <definedName name="BExGX5MWTL78XM0QCP4NT564ML39" localSheetId="1" hidden="1">#REF!</definedName>
    <definedName name="BExGX5MWTL78XM0QCP4NT564ML39" hidden="1">#REF!</definedName>
    <definedName name="BExGX6U988MCFIGDA1282F92U9AA" localSheetId="32" hidden="1">#REF!</definedName>
    <definedName name="BExGX6U988MCFIGDA1282F92U9AA" localSheetId="33" hidden="1">#REF!</definedName>
    <definedName name="BExGX6U988MCFIGDA1282F92U9AA" localSheetId="23" hidden="1">#REF!</definedName>
    <definedName name="BExGX6U988MCFIGDA1282F92U9AA" localSheetId="17" hidden="1">#REF!</definedName>
    <definedName name="BExGX6U988MCFIGDA1282F92U9AA" localSheetId="18" hidden="1">#REF!</definedName>
    <definedName name="BExGX6U988MCFIGDA1282F92U9AA" localSheetId="11" hidden="1">#REF!</definedName>
    <definedName name="BExGX6U988MCFIGDA1282F92U9AA" localSheetId="25" hidden="1">#REF!</definedName>
    <definedName name="BExGX6U988MCFIGDA1282F92U9AA" localSheetId="26" hidden="1">#REF!</definedName>
    <definedName name="BExGX6U988MCFIGDA1282F92U9AA" localSheetId="27" hidden="1">#REF!</definedName>
    <definedName name="BExGX6U988MCFIGDA1282F92U9AA" localSheetId="0" hidden="1">#REF!</definedName>
    <definedName name="BExGX6U988MCFIGDA1282F92U9AA" localSheetId="1" hidden="1">#REF!</definedName>
    <definedName name="BExGX6U988MCFIGDA1282F92U9AA" hidden="1">#REF!</definedName>
    <definedName name="BExGX7FTB1CKAT5HUW6H531FIY6I" localSheetId="32" hidden="1">#REF!</definedName>
    <definedName name="BExGX7FTB1CKAT5HUW6H531FIY6I" localSheetId="33" hidden="1">#REF!</definedName>
    <definedName name="BExGX7FTB1CKAT5HUW6H531FIY6I" localSheetId="23" hidden="1">#REF!</definedName>
    <definedName name="BExGX7FTB1CKAT5HUW6H531FIY6I" localSheetId="17" hidden="1">#REF!</definedName>
    <definedName name="BExGX7FTB1CKAT5HUW6H531FIY6I" localSheetId="18" hidden="1">#REF!</definedName>
    <definedName name="BExGX7FTB1CKAT5HUW6H531FIY6I" localSheetId="11" hidden="1">#REF!</definedName>
    <definedName name="BExGX7FTB1CKAT5HUW6H531FIY6I" localSheetId="25" hidden="1">#REF!</definedName>
    <definedName name="BExGX7FTB1CKAT5HUW6H531FIY6I" localSheetId="26" hidden="1">#REF!</definedName>
    <definedName name="BExGX7FTB1CKAT5HUW6H531FIY6I" localSheetId="27" hidden="1">#REF!</definedName>
    <definedName name="BExGX7FTB1CKAT5HUW6H531FIY6I" localSheetId="0" hidden="1">#REF!</definedName>
    <definedName name="BExGX7FTB1CKAT5HUW6H531FIY6I" localSheetId="1" hidden="1">#REF!</definedName>
    <definedName name="BExGX7FTB1CKAT5HUW6H531FIY6I" hidden="1">#REF!</definedName>
    <definedName name="BExGX9DVACJQIZ4GH6YAD2A7F70O" localSheetId="32" hidden="1">#REF!</definedName>
    <definedName name="BExGX9DVACJQIZ4GH6YAD2A7F70O" localSheetId="33" hidden="1">#REF!</definedName>
    <definedName name="BExGX9DVACJQIZ4GH6YAD2A7F70O" localSheetId="23" hidden="1">#REF!</definedName>
    <definedName name="BExGX9DVACJQIZ4GH6YAD2A7F70O" localSheetId="17" hidden="1">#REF!</definedName>
    <definedName name="BExGX9DVACJQIZ4GH6YAD2A7F70O" localSheetId="18" hidden="1">#REF!</definedName>
    <definedName name="BExGX9DVACJQIZ4GH6YAD2A7F70O" localSheetId="11" hidden="1">#REF!</definedName>
    <definedName name="BExGX9DVACJQIZ4GH6YAD2A7F70O" localSheetId="25" hidden="1">#REF!</definedName>
    <definedName name="BExGX9DVACJQIZ4GH6YAD2A7F70O" localSheetId="26" hidden="1">#REF!</definedName>
    <definedName name="BExGX9DVACJQIZ4GH6YAD2A7F70O" localSheetId="27" hidden="1">#REF!</definedName>
    <definedName name="BExGX9DVACJQIZ4GH6YAD2A7F70O" localSheetId="0" hidden="1">#REF!</definedName>
    <definedName name="BExGX9DVACJQIZ4GH6YAD2A7F70O" localSheetId="1" hidden="1">#REF!</definedName>
    <definedName name="BExGX9DVACJQIZ4GH6YAD2A7F70O" hidden="1">#REF!</definedName>
    <definedName name="BExGXCZBQISQ3IMF6DJH1OXNAQP8" localSheetId="32" hidden="1">#REF!</definedName>
    <definedName name="BExGXCZBQISQ3IMF6DJH1OXNAQP8" localSheetId="33" hidden="1">#REF!</definedName>
    <definedName name="BExGXCZBQISQ3IMF6DJH1OXNAQP8" localSheetId="23" hidden="1">#REF!</definedName>
    <definedName name="BExGXCZBQISQ3IMF6DJH1OXNAQP8" localSheetId="17" hidden="1">#REF!</definedName>
    <definedName name="BExGXCZBQISQ3IMF6DJH1OXNAQP8" localSheetId="18" hidden="1">#REF!</definedName>
    <definedName name="BExGXCZBQISQ3IMF6DJH1OXNAQP8" localSheetId="11" hidden="1">#REF!</definedName>
    <definedName name="BExGXCZBQISQ3IMF6DJH1OXNAQP8" localSheetId="25" hidden="1">#REF!</definedName>
    <definedName name="BExGXCZBQISQ3IMF6DJH1OXNAQP8" localSheetId="26" hidden="1">#REF!</definedName>
    <definedName name="BExGXCZBQISQ3IMF6DJH1OXNAQP8" localSheetId="27" hidden="1">#REF!</definedName>
    <definedName name="BExGXCZBQISQ3IMF6DJH1OXNAQP8" localSheetId="0" hidden="1">#REF!</definedName>
    <definedName name="BExGXCZBQISQ3IMF6DJH1OXNAQP8" localSheetId="1" hidden="1">#REF!</definedName>
    <definedName name="BExGXCZBQISQ3IMF6DJH1OXNAQP8" hidden="1">#REF!</definedName>
    <definedName name="BExGXDVP2S2Y8Z8Q43I78RCIK3DD" localSheetId="32" hidden="1">#REF!</definedName>
    <definedName name="BExGXDVP2S2Y8Z8Q43I78RCIK3DD" localSheetId="33" hidden="1">#REF!</definedName>
    <definedName name="BExGXDVP2S2Y8Z8Q43I78RCIK3DD" localSheetId="23" hidden="1">#REF!</definedName>
    <definedName name="BExGXDVP2S2Y8Z8Q43I78RCIK3DD" localSheetId="17" hidden="1">#REF!</definedName>
    <definedName name="BExGXDVP2S2Y8Z8Q43I78RCIK3DD" localSheetId="18" hidden="1">#REF!</definedName>
    <definedName name="BExGXDVP2S2Y8Z8Q43I78RCIK3DD" localSheetId="11" hidden="1">#REF!</definedName>
    <definedName name="BExGXDVP2S2Y8Z8Q43I78RCIK3DD" localSheetId="25" hidden="1">#REF!</definedName>
    <definedName name="BExGXDVP2S2Y8Z8Q43I78RCIK3DD" localSheetId="26" hidden="1">#REF!</definedName>
    <definedName name="BExGXDVP2S2Y8Z8Q43I78RCIK3DD" localSheetId="27" hidden="1">#REF!</definedName>
    <definedName name="BExGXDVP2S2Y8Z8Q43I78RCIK3DD" localSheetId="0" hidden="1">#REF!</definedName>
    <definedName name="BExGXDVP2S2Y8Z8Q43I78RCIK3DD" localSheetId="1" hidden="1">#REF!</definedName>
    <definedName name="BExGXDVP2S2Y8Z8Q43I78RCIK3DD" hidden="1">#REF!</definedName>
    <definedName name="BExGXJ9W5JU7TT9S0BKL5Y6VVB39" localSheetId="32" hidden="1">#REF!</definedName>
    <definedName name="BExGXJ9W5JU7TT9S0BKL5Y6VVB39" localSheetId="33" hidden="1">#REF!</definedName>
    <definedName name="BExGXJ9W5JU7TT9S0BKL5Y6VVB39" localSheetId="23" hidden="1">#REF!</definedName>
    <definedName name="BExGXJ9W5JU7TT9S0BKL5Y6VVB39" localSheetId="17" hidden="1">#REF!</definedName>
    <definedName name="BExGXJ9W5JU7TT9S0BKL5Y6VVB39" localSheetId="18" hidden="1">#REF!</definedName>
    <definedName name="BExGXJ9W5JU7TT9S0BKL5Y6VVB39" localSheetId="11" hidden="1">#REF!</definedName>
    <definedName name="BExGXJ9W5JU7TT9S0BKL5Y6VVB39" localSheetId="25" hidden="1">#REF!</definedName>
    <definedName name="BExGXJ9W5JU7TT9S0BKL5Y6VVB39" localSheetId="26" hidden="1">#REF!</definedName>
    <definedName name="BExGXJ9W5JU7TT9S0BKL5Y6VVB39" localSheetId="27" hidden="1">#REF!</definedName>
    <definedName name="BExGXJ9W5JU7TT9S0BKL5Y6VVB39" localSheetId="0" hidden="1">#REF!</definedName>
    <definedName name="BExGXJ9W5JU7TT9S0BKL5Y6VVB39" localSheetId="1" hidden="1">#REF!</definedName>
    <definedName name="BExGXJ9W5JU7TT9S0BKL5Y6VVB39" hidden="1">#REF!</definedName>
    <definedName name="BExGXWB73RJ4BASBQTQ8EY0EC1EB" localSheetId="32" hidden="1">#REF!</definedName>
    <definedName name="BExGXWB73RJ4BASBQTQ8EY0EC1EB" localSheetId="33" hidden="1">#REF!</definedName>
    <definedName name="BExGXWB73RJ4BASBQTQ8EY0EC1EB" localSheetId="23" hidden="1">#REF!</definedName>
    <definedName name="BExGXWB73RJ4BASBQTQ8EY0EC1EB" localSheetId="17" hidden="1">#REF!</definedName>
    <definedName name="BExGXWB73RJ4BASBQTQ8EY0EC1EB" localSheetId="18" hidden="1">#REF!</definedName>
    <definedName name="BExGXWB73RJ4BASBQTQ8EY0EC1EB" localSheetId="11" hidden="1">#REF!</definedName>
    <definedName name="BExGXWB73RJ4BASBQTQ8EY0EC1EB" localSheetId="25" hidden="1">#REF!</definedName>
    <definedName name="BExGXWB73RJ4BASBQTQ8EY0EC1EB" localSheetId="26" hidden="1">#REF!</definedName>
    <definedName name="BExGXWB73RJ4BASBQTQ8EY0EC1EB" localSheetId="27" hidden="1">#REF!</definedName>
    <definedName name="BExGXWB73RJ4BASBQTQ8EY0EC1EB" localSheetId="0" hidden="1">#REF!</definedName>
    <definedName name="BExGXWB73RJ4BASBQTQ8EY0EC1EB" localSheetId="1" hidden="1">#REF!</definedName>
    <definedName name="BExGXWB73RJ4BASBQTQ8EY0EC1EB" hidden="1">#REF!</definedName>
    <definedName name="BExGXZ0ABB43C7SMRKZHWOSU9EQX" localSheetId="32" hidden="1">#REF!</definedName>
    <definedName name="BExGXZ0ABB43C7SMRKZHWOSU9EQX" localSheetId="33" hidden="1">#REF!</definedName>
    <definedName name="BExGXZ0ABB43C7SMRKZHWOSU9EQX" localSheetId="23" hidden="1">#REF!</definedName>
    <definedName name="BExGXZ0ABB43C7SMRKZHWOSU9EQX" localSheetId="17" hidden="1">#REF!</definedName>
    <definedName name="BExGXZ0ABB43C7SMRKZHWOSU9EQX" localSheetId="18" hidden="1">#REF!</definedName>
    <definedName name="BExGXZ0ABB43C7SMRKZHWOSU9EQX" localSheetId="11" hidden="1">#REF!</definedName>
    <definedName name="BExGXZ0ABB43C7SMRKZHWOSU9EQX" localSheetId="25" hidden="1">#REF!</definedName>
    <definedName name="BExGXZ0ABB43C7SMRKZHWOSU9EQX" localSheetId="26" hidden="1">#REF!</definedName>
    <definedName name="BExGXZ0ABB43C7SMRKZHWOSU9EQX" localSheetId="27" hidden="1">#REF!</definedName>
    <definedName name="BExGXZ0ABB43C7SMRKZHWOSU9EQX" localSheetId="0" hidden="1">#REF!</definedName>
    <definedName name="BExGXZ0ABB43C7SMRKZHWOSU9EQX" localSheetId="1" hidden="1">#REF!</definedName>
    <definedName name="BExGXZ0ABB43C7SMRKZHWOSU9EQX" hidden="1">#REF!</definedName>
    <definedName name="BExGY6SU3SYVCJ3AG2ITY59SAZ5A" localSheetId="32" hidden="1">#REF!</definedName>
    <definedName name="BExGY6SU3SYVCJ3AG2ITY59SAZ5A" localSheetId="33" hidden="1">#REF!</definedName>
    <definedName name="BExGY6SU3SYVCJ3AG2ITY59SAZ5A" localSheetId="23" hidden="1">#REF!</definedName>
    <definedName name="BExGY6SU3SYVCJ3AG2ITY59SAZ5A" localSheetId="17" hidden="1">#REF!</definedName>
    <definedName name="BExGY6SU3SYVCJ3AG2ITY59SAZ5A" localSheetId="18" hidden="1">#REF!</definedName>
    <definedName name="BExGY6SU3SYVCJ3AG2ITY59SAZ5A" localSheetId="11" hidden="1">#REF!</definedName>
    <definedName name="BExGY6SU3SYVCJ3AG2ITY59SAZ5A" localSheetId="25" hidden="1">#REF!</definedName>
    <definedName name="BExGY6SU3SYVCJ3AG2ITY59SAZ5A" localSheetId="26" hidden="1">#REF!</definedName>
    <definedName name="BExGY6SU3SYVCJ3AG2ITY59SAZ5A" localSheetId="27" hidden="1">#REF!</definedName>
    <definedName name="BExGY6SU3SYVCJ3AG2ITY59SAZ5A" localSheetId="0" hidden="1">#REF!</definedName>
    <definedName name="BExGY6SU3SYVCJ3AG2ITY59SAZ5A" localSheetId="1" hidden="1">#REF!</definedName>
    <definedName name="BExGY6SU3SYVCJ3AG2ITY59SAZ5A" hidden="1">#REF!</definedName>
    <definedName name="BExGY6YA4P5KMY2VHT0DYK3YTFAX" localSheetId="32" hidden="1">#REF!</definedName>
    <definedName name="BExGY6YA4P5KMY2VHT0DYK3YTFAX" localSheetId="33" hidden="1">#REF!</definedName>
    <definedName name="BExGY6YA4P5KMY2VHT0DYK3YTFAX" localSheetId="23" hidden="1">#REF!</definedName>
    <definedName name="BExGY6YA4P5KMY2VHT0DYK3YTFAX" localSheetId="17" hidden="1">#REF!</definedName>
    <definedName name="BExGY6YA4P5KMY2VHT0DYK3YTFAX" localSheetId="18" hidden="1">#REF!</definedName>
    <definedName name="BExGY6YA4P5KMY2VHT0DYK3YTFAX" localSheetId="11" hidden="1">#REF!</definedName>
    <definedName name="BExGY6YA4P5KMY2VHT0DYK3YTFAX" localSheetId="25" hidden="1">#REF!</definedName>
    <definedName name="BExGY6YA4P5KMY2VHT0DYK3YTFAX" localSheetId="26" hidden="1">#REF!</definedName>
    <definedName name="BExGY6YA4P5KMY2VHT0DYK3YTFAX" localSheetId="27" hidden="1">#REF!</definedName>
    <definedName name="BExGY6YA4P5KMY2VHT0DYK3YTFAX" localSheetId="0" hidden="1">#REF!</definedName>
    <definedName name="BExGY6YA4P5KMY2VHT0DYK3YTFAX" localSheetId="1" hidden="1">#REF!</definedName>
    <definedName name="BExGY6YA4P5KMY2VHT0DYK3YTFAX" hidden="1">#REF!</definedName>
    <definedName name="BExGY8G88PVVRYHPHRPJZFSX6HSC" localSheetId="32" hidden="1">#REF!</definedName>
    <definedName name="BExGY8G88PVVRYHPHRPJZFSX6HSC" localSheetId="33" hidden="1">#REF!</definedName>
    <definedName name="BExGY8G88PVVRYHPHRPJZFSX6HSC" localSheetId="23" hidden="1">#REF!</definedName>
    <definedName name="BExGY8G88PVVRYHPHRPJZFSX6HSC" localSheetId="17" hidden="1">#REF!</definedName>
    <definedName name="BExGY8G88PVVRYHPHRPJZFSX6HSC" localSheetId="18" hidden="1">#REF!</definedName>
    <definedName name="BExGY8G88PVVRYHPHRPJZFSX6HSC" localSheetId="11" hidden="1">#REF!</definedName>
    <definedName name="BExGY8G88PVVRYHPHRPJZFSX6HSC" localSheetId="25" hidden="1">#REF!</definedName>
    <definedName name="BExGY8G88PVVRYHPHRPJZFSX6HSC" localSheetId="26" hidden="1">#REF!</definedName>
    <definedName name="BExGY8G88PVVRYHPHRPJZFSX6HSC" localSheetId="27" hidden="1">#REF!</definedName>
    <definedName name="BExGY8G88PVVRYHPHRPJZFSX6HSC" localSheetId="0" hidden="1">#REF!</definedName>
    <definedName name="BExGY8G88PVVRYHPHRPJZFSX6HSC" localSheetId="1" hidden="1">#REF!</definedName>
    <definedName name="BExGY8G88PVVRYHPHRPJZFSX6HSC" hidden="1">#REF!</definedName>
    <definedName name="BExGYC718HTZ80PNKYPVIYGRJVF6" localSheetId="32" hidden="1">#REF!</definedName>
    <definedName name="BExGYC718HTZ80PNKYPVIYGRJVF6" localSheetId="33" hidden="1">#REF!</definedName>
    <definedName name="BExGYC718HTZ80PNKYPVIYGRJVF6" localSheetId="23" hidden="1">#REF!</definedName>
    <definedName name="BExGYC718HTZ80PNKYPVIYGRJVF6" localSheetId="17" hidden="1">#REF!</definedName>
    <definedName name="BExGYC718HTZ80PNKYPVIYGRJVF6" localSheetId="18" hidden="1">#REF!</definedName>
    <definedName name="BExGYC718HTZ80PNKYPVIYGRJVF6" localSheetId="11" hidden="1">#REF!</definedName>
    <definedName name="BExGYC718HTZ80PNKYPVIYGRJVF6" localSheetId="25" hidden="1">#REF!</definedName>
    <definedName name="BExGYC718HTZ80PNKYPVIYGRJVF6" localSheetId="26" hidden="1">#REF!</definedName>
    <definedName name="BExGYC718HTZ80PNKYPVIYGRJVF6" localSheetId="27" hidden="1">#REF!</definedName>
    <definedName name="BExGYC718HTZ80PNKYPVIYGRJVF6" localSheetId="0" hidden="1">#REF!</definedName>
    <definedName name="BExGYC718HTZ80PNKYPVIYGRJVF6" localSheetId="1" hidden="1">#REF!</definedName>
    <definedName name="BExGYC718HTZ80PNKYPVIYGRJVF6" hidden="1">#REF!</definedName>
    <definedName name="BExGYCNATXZY2FID93B17YWIPPRD" localSheetId="32" hidden="1">#REF!</definedName>
    <definedName name="BExGYCNATXZY2FID93B17YWIPPRD" localSheetId="33" hidden="1">#REF!</definedName>
    <definedName name="BExGYCNATXZY2FID93B17YWIPPRD" localSheetId="23" hidden="1">#REF!</definedName>
    <definedName name="BExGYCNATXZY2FID93B17YWIPPRD" localSheetId="17" hidden="1">#REF!</definedName>
    <definedName name="BExGYCNATXZY2FID93B17YWIPPRD" localSheetId="18" hidden="1">#REF!</definedName>
    <definedName name="BExGYCNATXZY2FID93B17YWIPPRD" localSheetId="11" hidden="1">#REF!</definedName>
    <definedName name="BExGYCNATXZY2FID93B17YWIPPRD" localSheetId="25" hidden="1">#REF!</definedName>
    <definedName name="BExGYCNATXZY2FID93B17YWIPPRD" localSheetId="26" hidden="1">#REF!</definedName>
    <definedName name="BExGYCNATXZY2FID93B17YWIPPRD" localSheetId="27" hidden="1">#REF!</definedName>
    <definedName name="BExGYCNATXZY2FID93B17YWIPPRD" localSheetId="0" hidden="1">#REF!</definedName>
    <definedName name="BExGYCNATXZY2FID93B17YWIPPRD" localSheetId="1" hidden="1">#REF!</definedName>
    <definedName name="BExGYCNATXZY2FID93B17YWIPPRD" hidden="1">#REF!</definedName>
    <definedName name="BExGYGJJJ3BBCQAOA51WHP01HN73" localSheetId="32" hidden="1">#REF!</definedName>
    <definedName name="BExGYGJJJ3BBCQAOA51WHP01HN73" localSheetId="33" hidden="1">#REF!</definedName>
    <definedName name="BExGYGJJJ3BBCQAOA51WHP01HN73" localSheetId="23" hidden="1">#REF!</definedName>
    <definedName name="BExGYGJJJ3BBCQAOA51WHP01HN73" localSheetId="17" hidden="1">#REF!</definedName>
    <definedName name="BExGYGJJJ3BBCQAOA51WHP01HN73" localSheetId="18" hidden="1">#REF!</definedName>
    <definedName name="BExGYGJJJ3BBCQAOA51WHP01HN73" localSheetId="11" hidden="1">#REF!</definedName>
    <definedName name="BExGYGJJJ3BBCQAOA51WHP01HN73" localSheetId="25" hidden="1">#REF!</definedName>
    <definedName name="BExGYGJJJ3BBCQAOA51WHP01HN73" localSheetId="26" hidden="1">#REF!</definedName>
    <definedName name="BExGYGJJJ3BBCQAOA51WHP01HN73" localSheetId="27" hidden="1">#REF!</definedName>
    <definedName name="BExGYGJJJ3BBCQAOA51WHP01HN73" localSheetId="0" hidden="1">#REF!</definedName>
    <definedName name="BExGYGJJJ3BBCQAOA51WHP01HN73" localSheetId="1" hidden="1">#REF!</definedName>
    <definedName name="BExGYGJJJ3BBCQAOA51WHP01HN73" hidden="1">#REF!</definedName>
    <definedName name="BExGYOS6TV2C72PLRFU8RP1I58GY" localSheetId="32" hidden="1">#REF!</definedName>
    <definedName name="BExGYOS6TV2C72PLRFU8RP1I58GY" localSheetId="33" hidden="1">#REF!</definedName>
    <definedName name="BExGYOS6TV2C72PLRFU8RP1I58GY" localSheetId="23" hidden="1">#REF!</definedName>
    <definedName name="BExGYOS6TV2C72PLRFU8RP1I58GY" localSheetId="17" hidden="1">#REF!</definedName>
    <definedName name="BExGYOS6TV2C72PLRFU8RP1I58GY" localSheetId="18" hidden="1">#REF!</definedName>
    <definedName name="BExGYOS6TV2C72PLRFU8RP1I58GY" localSheetId="11" hidden="1">#REF!</definedName>
    <definedName name="BExGYOS6TV2C72PLRFU8RP1I58GY" localSheetId="25" hidden="1">#REF!</definedName>
    <definedName name="BExGYOS6TV2C72PLRFU8RP1I58GY" localSheetId="26" hidden="1">#REF!</definedName>
    <definedName name="BExGYOS6TV2C72PLRFU8RP1I58GY" localSheetId="27" hidden="1">#REF!</definedName>
    <definedName name="BExGYOS6TV2C72PLRFU8RP1I58GY" localSheetId="0" hidden="1">#REF!</definedName>
    <definedName name="BExGYOS6TV2C72PLRFU8RP1I58GY" localSheetId="1" hidden="1">#REF!</definedName>
    <definedName name="BExGYOS6TV2C72PLRFU8RP1I58GY" hidden="1">#REF!</definedName>
    <definedName name="BExGYXBM828PX0KPDVAZBWDL6MJZ" localSheetId="32" hidden="1">#REF!</definedName>
    <definedName name="BExGYXBM828PX0KPDVAZBWDL6MJZ" localSheetId="33" hidden="1">#REF!</definedName>
    <definedName name="BExGYXBM828PX0KPDVAZBWDL6MJZ" localSheetId="23" hidden="1">#REF!</definedName>
    <definedName name="BExGYXBM828PX0KPDVAZBWDL6MJZ" localSheetId="17" hidden="1">#REF!</definedName>
    <definedName name="BExGYXBM828PX0KPDVAZBWDL6MJZ" localSheetId="18" hidden="1">#REF!</definedName>
    <definedName name="BExGYXBM828PX0KPDVAZBWDL6MJZ" localSheetId="11" hidden="1">#REF!</definedName>
    <definedName name="BExGYXBM828PX0KPDVAZBWDL6MJZ" localSheetId="25" hidden="1">#REF!</definedName>
    <definedName name="BExGYXBM828PX0KPDVAZBWDL6MJZ" localSheetId="26" hidden="1">#REF!</definedName>
    <definedName name="BExGYXBM828PX0KPDVAZBWDL6MJZ" localSheetId="27" hidden="1">#REF!</definedName>
    <definedName name="BExGYXBM828PX0KPDVAZBWDL6MJZ" localSheetId="0" hidden="1">#REF!</definedName>
    <definedName name="BExGYXBM828PX0KPDVAZBWDL6MJZ" localSheetId="1" hidden="1">#REF!</definedName>
    <definedName name="BExGYXBM828PX0KPDVAZBWDL6MJZ" hidden="1">#REF!</definedName>
    <definedName name="BExGZJ78ZWZCVHZ3BKEKFJZ6MAEO" localSheetId="32" hidden="1">#REF!</definedName>
    <definedName name="BExGZJ78ZWZCVHZ3BKEKFJZ6MAEO" localSheetId="33" hidden="1">#REF!</definedName>
    <definedName name="BExGZJ78ZWZCVHZ3BKEKFJZ6MAEO" localSheetId="23" hidden="1">#REF!</definedName>
    <definedName name="BExGZJ78ZWZCVHZ3BKEKFJZ6MAEO" localSheetId="17" hidden="1">#REF!</definedName>
    <definedName name="BExGZJ78ZWZCVHZ3BKEKFJZ6MAEO" localSheetId="18" hidden="1">#REF!</definedName>
    <definedName name="BExGZJ78ZWZCVHZ3BKEKFJZ6MAEO" localSheetId="11" hidden="1">#REF!</definedName>
    <definedName name="BExGZJ78ZWZCVHZ3BKEKFJZ6MAEO" localSheetId="25" hidden="1">#REF!</definedName>
    <definedName name="BExGZJ78ZWZCVHZ3BKEKFJZ6MAEO" localSheetId="26" hidden="1">#REF!</definedName>
    <definedName name="BExGZJ78ZWZCVHZ3BKEKFJZ6MAEO" localSheetId="27" hidden="1">#REF!</definedName>
    <definedName name="BExGZJ78ZWZCVHZ3BKEKFJZ6MAEO" localSheetId="0" hidden="1">#REF!</definedName>
    <definedName name="BExGZJ78ZWZCVHZ3BKEKFJZ6MAEO" localSheetId="1" hidden="1">#REF!</definedName>
    <definedName name="BExGZJ78ZWZCVHZ3BKEKFJZ6MAEO" hidden="1">#REF!</definedName>
    <definedName name="BExGZOLH2QV73J3M9IWDDPA62TP4" localSheetId="32" hidden="1">#REF!</definedName>
    <definedName name="BExGZOLH2QV73J3M9IWDDPA62TP4" localSheetId="33" hidden="1">#REF!</definedName>
    <definedName name="BExGZOLH2QV73J3M9IWDDPA62TP4" localSheetId="23" hidden="1">#REF!</definedName>
    <definedName name="BExGZOLH2QV73J3M9IWDDPA62TP4" localSheetId="17" hidden="1">#REF!</definedName>
    <definedName name="BExGZOLH2QV73J3M9IWDDPA62TP4" localSheetId="18" hidden="1">#REF!</definedName>
    <definedName name="BExGZOLH2QV73J3M9IWDDPA62TP4" localSheetId="11" hidden="1">#REF!</definedName>
    <definedName name="BExGZOLH2QV73J3M9IWDDPA62TP4" localSheetId="25" hidden="1">#REF!</definedName>
    <definedName name="BExGZOLH2QV73J3M9IWDDPA62TP4" localSheetId="26" hidden="1">#REF!</definedName>
    <definedName name="BExGZOLH2QV73J3M9IWDDPA62TP4" localSheetId="27" hidden="1">#REF!</definedName>
    <definedName name="BExGZOLH2QV73J3M9IWDDPA62TP4" localSheetId="0" hidden="1">#REF!</definedName>
    <definedName name="BExGZOLH2QV73J3M9IWDDPA62TP4" localSheetId="1" hidden="1">#REF!</definedName>
    <definedName name="BExGZOLH2QV73J3M9IWDDPA62TP4" hidden="1">#REF!</definedName>
    <definedName name="BExGZP1PWGFKVVVN4YDIS22DZPCR" localSheetId="32" hidden="1">#REF!</definedName>
    <definedName name="BExGZP1PWGFKVVVN4YDIS22DZPCR" localSheetId="33" hidden="1">#REF!</definedName>
    <definedName name="BExGZP1PWGFKVVVN4YDIS22DZPCR" localSheetId="23" hidden="1">#REF!</definedName>
    <definedName name="BExGZP1PWGFKVVVN4YDIS22DZPCR" localSheetId="17" hidden="1">#REF!</definedName>
    <definedName name="BExGZP1PWGFKVVVN4YDIS22DZPCR" localSheetId="18" hidden="1">#REF!</definedName>
    <definedName name="BExGZP1PWGFKVVVN4YDIS22DZPCR" localSheetId="11" hidden="1">#REF!</definedName>
    <definedName name="BExGZP1PWGFKVVVN4YDIS22DZPCR" localSheetId="25" hidden="1">#REF!</definedName>
    <definedName name="BExGZP1PWGFKVVVN4YDIS22DZPCR" localSheetId="26" hidden="1">#REF!</definedName>
    <definedName name="BExGZP1PWGFKVVVN4YDIS22DZPCR" localSheetId="27" hidden="1">#REF!</definedName>
    <definedName name="BExGZP1PWGFKVVVN4YDIS22DZPCR" localSheetId="0" hidden="1">#REF!</definedName>
    <definedName name="BExGZP1PWGFKVVVN4YDIS22DZPCR" localSheetId="1" hidden="1">#REF!</definedName>
    <definedName name="BExGZP1PWGFKVVVN4YDIS22DZPCR" hidden="1">#REF!</definedName>
    <definedName name="BExGZQUHCPM6G5U9OM8JU339JAG6" localSheetId="32" hidden="1">#REF!</definedName>
    <definedName name="BExGZQUHCPM6G5U9OM8JU339JAG6" localSheetId="33" hidden="1">#REF!</definedName>
    <definedName name="BExGZQUHCPM6G5U9OM8JU339JAG6" localSheetId="23" hidden="1">#REF!</definedName>
    <definedName name="BExGZQUHCPM6G5U9OM8JU339JAG6" localSheetId="17" hidden="1">#REF!</definedName>
    <definedName name="BExGZQUHCPM6G5U9OM8JU339JAG6" localSheetId="18" hidden="1">#REF!</definedName>
    <definedName name="BExGZQUHCPM6G5U9OM8JU339JAG6" localSheetId="11" hidden="1">#REF!</definedName>
    <definedName name="BExGZQUHCPM6G5U9OM8JU339JAG6" localSheetId="25" hidden="1">#REF!</definedName>
    <definedName name="BExGZQUHCPM6G5U9OM8JU339JAG6" localSheetId="26" hidden="1">#REF!</definedName>
    <definedName name="BExGZQUHCPM6G5U9OM8JU339JAG6" localSheetId="27" hidden="1">#REF!</definedName>
    <definedName name="BExGZQUHCPM6G5U9OM8JU339JAG6" localSheetId="0" hidden="1">#REF!</definedName>
    <definedName name="BExGZQUHCPM6G5U9OM8JU339JAG6" localSheetId="1" hidden="1">#REF!</definedName>
    <definedName name="BExGZQUHCPM6G5U9OM8JU339JAG6" hidden="1">#REF!</definedName>
    <definedName name="BExH00FQKX09BD5WU4DB5KPXAUYA" localSheetId="32" hidden="1">#REF!</definedName>
    <definedName name="BExH00FQKX09BD5WU4DB5KPXAUYA" localSheetId="33" hidden="1">#REF!</definedName>
    <definedName name="BExH00FQKX09BD5WU4DB5KPXAUYA" localSheetId="23" hidden="1">#REF!</definedName>
    <definedName name="BExH00FQKX09BD5WU4DB5KPXAUYA" localSheetId="17" hidden="1">#REF!</definedName>
    <definedName name="BExH00FQKX09BD5WU4DB5KPXAUYA" localSheetId="18" hidden="1">#REF!</definedName>
    <definedName name="BExH00FQKX09BD5WU4DB5KPXAUYA" localSheetId="11" hidden="1">#REF!</definedName>
    <definedName name="BExH00FQKX09BD5WU4DB5KPXAUYA" localSheetId="25" hidden="1">#REF!</definedName>
    <definedName name="BExH00FQKX09BD5WU4DB5KPXAUYA" localSheetId="26" hidden="1">#REF!</definedName>
    <definedName name="BExH00FQKX09BD5WU4DB5KPXAUYA" localSheetId="27" hidden="1">#REF!</definedName>
    <definedName name="BExH00FQKX09BD5WU4DB5KPXAUYA" localSheetId="0" hidden="1">#REF!</definedName>
    <definedName name="BExH00FQKX09BD5WU4DB5KPXAUYA" localSheetId="1" hidden="1">#REF!</definedName>
    <definedName name="BExH00FQKX09BD5WU4DB5KPXAUYA" hidden="1">#REF!</definedName>
    <definedName name="BExH00L21GZX5YJJGVMOAWBERLP5" localSheetId="32" hidden="1">#REF!</definedName>
    <definedName name="BExH00L21GZX5YJJGVMOAWBERLP5" localSheetId="33" hidden="1">#REF!</definedName>
    <definedName name="BExH00L21GZX5YJJGVMOAWBERLP5" localSheetId="23" hidden="1">#REF!</definedName>
    <definedName name="BExH00L21GZX5YJJGVMOAWBERLP5" localSheetId="17" hidden="1">#REF!</definedName>
    <definedName name="BExH00L21GZX5YJJGVMOAWBERLP5" localSheetId="18" hidden="1">#REF!</definedName>
    <definedName name="BExH00L21GZX5YJJGVMOAWBERLP5" localSheetId="11" hidden="1">#REF!</definedName>
    <definedName name="BExH00L21GZX5YJJGVMOAWBERLP5" localSheetId="25" hidden="1">#REF!</definedName>
    <definedName name="BExH00L21GZX5YJJGVMOAWBERLP5" localSheetId="26" hidden="1">#REF!</definedName>
    <definedName name="BExH00L21GZX5YJJGVMOAWBERLP5" localSheetId="27" hidden="1">#REF!</definedName>
    <definedName name="BExH00L21GZX5YJJGVMOAWBERLP5" localSheetId="0" hidden="1">#REF!</definedName>
    <definedName name="BExH00L21GZX5YJJGVMOAWBERLP5" localSheetId="1" hidden="1">#REF!</definedName>
    <definedName name="BExH00L21GZX5YJJGVMOAWBERLP5" hidden="1">#REF!</definedName>
    <definedName name="BExH02ZD6VAY1KQLAQYBBI6WWIZB" localSheetId="32" hidden="1">#REF!</definedName>
    <definedName name="BExH02ZD6VAY1KQLAQYBBI6WWIZB" localSheetId="33" hidden="1">#REF!</definedName>
    <definedName name="BExH02ZD6VAY1KQLAQYBBI6WWIZB" localSheetId="23" hidden="1">#REF!</definedName>
    <definedName name="BExH02ZD6VAY1KQLAQYBBI6WWIZB" localSheetId="17" hidden="1">#REF!</definedName>
    <definedName name="BExH02ZD6VAY1KQLAQYBBI6WWIZB" localSheetId="18" hidden="1">#REF!</definedName>
    <definedName name="BExH02ZD6VAY1KQLAQYBBI6WWIZB" localSheetId="11" hidden="1">#REF!</definedName>
    <definedName name="BExH02ZD6VAY1KQLAQYBBI6WWIZB" localSheetId="25" hidden="1">#REF!</definedName>
    <definedName name="BExH02ZD6VAY1KQLAQYBBI6WWIZB" localSheetId="26" hidden="1">#REF!</definedName>
    <definedName name="BExH02ZD6VAY1KQLAQYBBI6WWIZB" localSheetId="27" hidden="1">#REF!</definedName>
    <definedName name="BExH02ZD6VAY1KQLAQYBBI6WWIZB" localSheetId="0" hidden="1">#REF!</definedName>
    <definedName name="BExH02ZD6VAY1KQLAQYBBI6WWIZB" localSheetId="1" hidden="1">#REF!</definedName>
    <definedName name="BExH02ZD6VAY1KQLAQYBBI6WWIZB" hidden="1">#REF!</definedName>
    <definedName name="BExH08Z6LQCGGSGSAILMHX4X7JMD" localSheetId="32" hidden="1">#REF!</definedName>
    <definedName name="BExH08Z6LQCGGSGSAILMHX4X7JMD" localSheetId="33" hidden="1">#REF!</definedName>
    <definedName name="BExH08Z6LQCGGSGSAILMHX4X7JMD" localSheetId="23" hidden="1">#REF!</definedName>
    <definedName name="BExH08Z6LQCGGSGSAILMHX4X7JMD" localSheetId="17" hidden="1">#REF!</definedName>
    <definedName name="BExH08Z6LQCGGSGSAILMHX4X7JMD" localSheetId="18" hidden="1">#REF!</definedName>
    <definedName name="BExH08Z6LQCGGSGSAILMHX4X7JMD" localSheetId="11" hidden="1">#REF!</definedName>
    <definedName name="BExH08Z6LQCGGSGSAILMHX4X7JMD" localSheetId="25" hidden="1">#REF!</definedName>
    <definedName name="BExH08Z6LQCGGSGSAILMHX4X7JMD" localSheetId="26" hidden="1">#REF!</definedName>
    <definedName name="BExH08Z6LQCGGSGSAILMHX4X7JMD" localSheetId="27" hidden="1">#REF!</definedName>
    <definedName name="BExH08Z6LQCGGSGSAILMHX4X7JMD" localSheetId="0" hidden="1">#REF!</definedName>
    <definedName name="BExH08Z6LQCGGSGSAILMHX4X7JMD" localSheetId="1" hidden="1">#REF!</definedName>
    <definedName name="BExH08Z6LQCGGSGSAILMHX4X7JMD" hidden="1">#REF!</definedName>
    <definedName name="BExH0KT9Z8HEVRRQRGQ8YHXRLIJA" localSheetId="32" hidden="1">#REF!</definedName>
    <definedName name="BExH0KT9Z8HEVRRQRGQ8YHXRLIJA" localSheetId="33" hidden="1">#REF!</definedName>
    <definedName name="BExH0KT9Z8HEVRRQRGQ8YHXRLIJA" localSheetId="23" hidden="1">#REF!</definedName>
    <definedName name="BExH0KT9Z8HEVRRQRGQ8YHXRLIJA" localSheetId="17" hidden="1">#REF!</definedName>
    <definedName name="BExH0KT9Z8HEVRRQRGQ8YHXRLIJA" localSheetId="18" hidden="1">#REF!</definedName>
    <definedName name="BExH0KT9Z8HEVRRQRGQ8YHXRLIJA" localSheetId="11" hidden="1">#REF!</definedName>
    <definedName name="BExH0KT9Z8HEVRRQRGQ8YHXRLIJA" localSheetId="25" hidden="1">#REF!</definedName>
    <definedName name="BExH0KT9Z8HEVRRQRGQ8YHXRLIJA" localSheetId="26" hidden="1">#REF!</definedName>
    <definedName name="BExH0KT9Z8HEVRRQRGQ8YHXRLIJA" localSheetId="27" hidden="1">#REF!</definedName>
    <definedName name="BExH0KT9Z8HEVRRQRGQ8YHXRLIJA" localSheetId="0" hidden="1">#REF!</definedName>
    <definedName name="BExH0KT9Z8HEVRRQRGQ8YHXRLIJA" localSheetId="1" hidden="1">#REF!</definedName>
    <definedName name="BExH0KT9Z8HEVRRQRGQ8YHXRLIJA" hidden="1">#REF!</definedName>
    <definedName name="BExH0M0FDN12YBOCKL3XL2Z7T7Y8" localSheetId="32" hidden="1">#REF!</definedName>
    <definedName name="BExH0M0FDN12YBOCKL3XL2Z7T7Y8" localSheetId="33" hidden="1">#REF!</definedName>
    <definedName name="BExH0M0FDN12YBOCKL3XL2Z7T7Y8" localSheetId="23" hidden="1">#REF!</definedName>
    <definedName name="BExH0M0FDN12YBOCKL3XL2Z7T7Y8" localSheetId="17" hidden="1">#REF!</definedName>
    <definedName name="BExH0M0FDN12YBOCKL3XL2Z7T7Y8" localSheetId="18" hidden="1">#REF!</definedName>
    <definedName name="BExH0M0FDN12YBOCKL3XL2Z7T7Y8" localSheetId="11" hidden="1">#REF!</definedName>
    <definedName name="BExH0M0FDN12YBOCKL3XL2Z7T7Y8" localSheetId="25" hidden="1">#REF!</definedName>
    <definedName name="BExH0M0FDN12YBOCKL3XL2Z7T7Y8" localSheetId="26" hidden="1">#REF!</definedName>
    <definedName name="BExH0M0FDN12YBOCKL3XL2Z7T7Y8" localSheetId="27" hidden="1">#REF!</definedName>
    <definedName name="BExH0M0FDN12YBOCKL3XL2Z7T7Y8" localSheetId="0" hidden="1">#REF!</definedName>
    <definedName name="BExH0M0FDN12YBOCKL3XL2Z7T7Y8" localSheetId="1" hidden="1">#REF!</definedName>
    <definedName name="BExH0M0FDN12YBOCKL3XL2Z7T7Y8" hidden="1">#REF!</definedName>
    <definedName name="BExH0O9G06YPZ5TN9RYT326I1CP2" localSheetId="32" hidden="1">#REF!</definedName>
    <definedName name="BExH0O9G06YPZ5TN9RYT326I1CP2" localSheetId="33" hidden="1">#REF!</definedName>
    <definedName name="BExH0O9G06YPZ5TN9RYT326I1CP2" localSheetId="23" hidden="1">#REF!</definedName>
    <definedName name="BExH0O9G06YPZ5TN9RYT326I1CP2" localSheetId="17" hidden="1">#REF!</definedName>
    <definedName name="BExH0O9G06YPZ5TN9RYT326I1CP2" localSheetId="18" hidden="1">#REF!</definedName>
    <definedName name="BExH0O9G06YPZ5TN9RYT326I1CP2" localSheetId="11" hidden="1">#REF!</definedName>
    <definedName name="BExH0O9G06YPZ5TN9RYT326I1CP2" localSheetId="25" hidden="1">#REF!</definedName>
    <definedName name="BExH0O9G06YPZ5TN9RYT326I1CP2" localSheetId="26" hidden="1">#REF!</definedName>
    <definedName name="BExH0O9G06YPZ5TN9RYT326I1CP2" localSheetId="27" hidden="1">#REF!</definedName>
    <definedName name="BExH0O9G06YPZ5TN9RYT326I1CP2" localSheetId="0" hidden="1">#REF!</definedName>
    <definedName name="BExH0O9G06YPZ5TN9RYT326I1CP2" localSheetId="1" hidden="1">#REF!</definedName>
    <definedName name="BExH0O9G06YPZ5TN9RYT326I1CP2" hidden="1">#REF!</definedName>
    <definedName name="BExH0PGM6RG0F3AAGULBIGOH91C2" localSheetId="32" hidden="1">#REF!</definedName>
    <definedName name="BExH0PGM6RG0F3AAGULBIGOH91C2" localSheetId="33" hidden="1">#REF!</definedName>
    <definedName name="BExH0PGM6RG0F3AAGULBIGOH91C2" localSheetId="23" hidden="1">#REF!</definedName>
    <definedName name="BExH0PGM6RG0F3AAGULBIGOH91C2" localSheetId="17" hidden="1">#REF!</definedName>
    <definedName name="BExH0PGM6RG0F3AAGULBIGOH91C2" localSheetId="18" hidden="1">#REF!</definedName>
    <definedName name="BExH0PGM6RG0F3AAGULBIGOH91C2" localSheetId="11" hidden="1">#REF!</definedName>
    <definedName name="BExH0PGM6RG0F3AAGULBIGOH91C2" localSheetId="25" hidden="1">#REF!</definedName>
    <definedName name="BExH0PGM6RG0F3AAGULBIGOH91C2" localSheetId="26" hidden="1">#REF!</definedName>
    <definedName name="BExH0PGM6RG0F3AAGULBIGOH91C2" localSheetId="27" hidden="1">#REF!</definedName>
    <definedName name="BExH0PGM6RG0F3AAGULBIGOH91C2" localSheetId="0" hidden="1">#REF!</definedName>
    <definedName name="BExH0PGM6RG0F3AAGULBIGOH91C2" localSheetId="1" hidden="1">#REF!</definedName>
    <definedName name="BExH0PGM6RG0F3AAGULBIGOH91C2" hidden="1">#REF!</definedName>
    <definedName name="BExH0QIB3F0YZLM5XYHBCU5F0OVR" localSheetId="32" hidden="1">#REF!</definedName>
    <definedName name="BExH0QIB3F0YZLM5XYHBCU5F0OVR" localSheetId="33" hidden="1">#REF!</definedName>
    <definedName name="BExH0QIB3F0YZLM5XYHBCU5F0OVR" localSheetId="23" hidden="1">#REF!</definedName>
    <definedName name="BExH0QIB3F0YZLM5XYHBCU5F0OVR" localSheetId="17" hidden="1">#REF!</definedName>
    <definedName name="BExH0QIB3F0YZLM5XYHBCU5F0OVR" localSheetId="18" hidden="1">#REF!</definedName>
    <definedName name="BExH0QIB3F0YZLM5XYHBCU5F0OVR" localSheetId="11" hidden="1">#REF!</definedName>
    <definedName name="BExH0QIB3F0YZLM5XYHBCU5F0OVR" localSheetId="25" hidden="1">#REF!</definedName>
    <definedName name="BExH0QIB3F0YZLM5XYHBCU5F0OVR" localSheetId="26" hidden="1">#REF!</definedName>
    <definedName name="BExH0QIB3F0YZLM5XYHBCU5F0OVR" localSheetId="27" hidden="1">#REF!</definedName>
    <definedName name="BExH0QIB3F0YZLM5XYHBCU5F0OVR" localSheetId="0" hidden="1">#REF!</definedName>
    <definedName name="BExH0QIB3F0YZLM5XYHBCU5F0OVR" localSheetId="1" hidden="1">#REF!</definedName>
    <definedName name="BExH0QIB3F0YZLM5XYHBCU5F0OVR" hidden="1">#REF!</definedName>
    <definedName name="BExH0RK5LJAAP7O67ZFB4RG6WPPL" localSheetId="32" hidden="1">#REF!</definedName>
    <definedName name="BExH0RK5LJAAP7O67ZFB4RG6WPPL" localSheetId="33" hidden="1">#REF!</definedName>
    <definedName name="BExH0RK5LJAAP7O67ZFB4RG6WPPL" localSheetId="23" hidden="1">#REF!</definedName>
    <definedName name="BExH0RK5LJAAP7O67ZFB4RG6WPPL" localSheetId="17" hidden="1">#REF!</definedName>
    <definedName name="BExH0RK5LJAAP7O67ZFB4RG6WPPL" localSheetId="18" hidden="1">#REF!</definedName>
    <definedName name="BExH0RK5LJAAP7O67ZFB4RG6WPPL" localSheetId="11" hidden="1">#REF!</definedName>
    <definedName name="BExH0RK5LJAAP7O67ZFB4RG6WPPL" localSheetId="25" hidden="1">#REF!</definedName>
    <definedName name="BExH0RK5LJAAP7O67ZFB4RG6WPPL" localSheetId="26" hidden="1">#REF!</definedName>
    <definedName name="BExH0RK5LJAAP7O67ZFB4RG6WPPL" localSheetId="27" hidden="1">#REF!</definedName>
    <definedName name="BExH0RK5LJAAP7O67ZFB4RG6WPPL" localSheetId="0" hidden="1">#REF!</definedName>
    <definedName name="BExH0RK5LJAAP7O67ZFB4RG6WPPL" localSheetId="1" hidden="1">#REF!</definedName>
    <definedName name="BExH0RK5LJAAP7O67ZFB4RG6WPPL" hidden="1">#REF!</definedName>
    <definedName name="BExH0WNJAKTJRCKMTX8O4KNMIIJM" localSheetId="32" hidden="1">#REF!</definedName>
    <definedName name="BExH0WNJAKTJRCKMTX8O4KNMIIJM" localSheetId="33" hidden="1">#REF!</definedName>
    <definedName name="BExH0WNJAKTJRCKMTX8O4KNMIIJM" localSheetId="23" hidden="1">#REF!</definedName>
    <definedName name="BExH0WNJAKTJRCKMTX8O4KNMIIJM" localSheetId="17" hidden="1">#REF!</definedName>
    <definedName name="BExH0WNJAKTJRCKMTX8O4KNMIIJM" localSheetId="18" hidden="1">#REF!</definedName>
    <definedName name="BExH0WNJAKTJRCKMTX8O4KNMIIJM" localSheetId="11" hidden="1">#REF!</definedName>
    <definedName name="BExH0WNJAKTJRCKMTX8O4KNMIIJM" localSheetId="25" hidden="1">#REF!</definedName>
    <definedName name="BExH0WNJAKTJRCKMTX8O4KNMIIJM" localSheetId="26" hidden="1">#REF!</definedName>
    <definedName name="BExH0WNJAKTJRCKMTX8O4KNMIIJM" localSheetId="27" hidden="1">#REF!</definedName>
    <definedName name="BExH0WNJAKTJRCKMTX8O4KNMIIJM" localSheetId="0" hidden="1">#REF!</definedName>
    <definedName name="BExH0WNJAKTJRCKMTX8O4KNMIIJM" localSheetId="1" hidden="1">#REF!</definedName>
    <definedName name="BExH0WNJAKTJRCKMTX8O4KNMIIJM" hidden="1">#REF!</definedName>
    <definedName name="BExH12Y4WX542WI3ZEM15AK4UM9J" localSheetId="32" hidden="1">#REF!</definedName>
    <definedName name="BExH12Y4WX542WI3ZEM15AK4UM9J" localSheetId="33" hidden="1">#REF!</definedName>
    <definedName name="BExH12Y4WX542WI3ZEM15AK4UM9J" localSheetId="23" hidden="1">#REF!</definedName>
    <definedName name="BExH12Y4WX542WI3ZEM15AK4UM9J" localSheetId="17" hidden="1">#REF!</definedName>
    <definedName name="BExH12Y4WX542WI3ZEM15AK4UM9J" localSheetId="18" hidden="1">#REF!</definedName>
    <definedName name="BExH12Y4WX542WI3ZEM15AK4UM9J" localSheetId="11" hidden="1">#REF!</definedName>
    <definedName name="BExH12Y4WX542WI3ZEM15AK4UM9J" localSheetId="25" hidden="1">#REF!</definedName>
    <definedName name="BExH12Y4WX542WI3ZEM15AK4UM9J" localSheetId="26" hidden="1">#REF!</definedName>
    <definedName name="BExH12Y4WX542WI3ZEM15AK4UM9J" localSheetId="27" hidden="1">#REF!</definedName>
    <definedName name="BExH12Y4WX542WI3ZEM15AK4UM9J" localSheetId="0" hidden="1">#REF!</definedName>
    <definedName name="BExH12Y4WX542WI3ZEM15AK4UM9J" localSheetId="1" hidden="1">#REF!</definedName>
    <definedName name="BExH12Y4WX542WI3ZEM15AK4UM9J" hidden="1">#REF!</definedName>
    <definedName name="BExH18CCU7B8JWO8AWGEQRLWZG6J" localSheetId="32" hidden="1">#REF!</definedName>
    <definedName name="BExH18CCU7B8JWO8AWGEQRLWZG6J" localSheetId="33" hidden="1">#REF!</definedName>
    <definedName name="BExH18CCU7B8JWO8AWGEQRLWZG6J" localSheetId="23" hidden="1">#REF!</definedName>
    <definedName name="BExH18CCU7B8JWO8AWGEQRLWZG6J" localSheetId="17" hidden="1">#REF!</definedName>
    <definedName name="BExH18CCU7B8JWO8AWGEQRLWZG6J" localSheetId="18" hidden="1">#REF!</definedName>
    <definedName name="BExH18CCU7B8JWO8AWGEQRLWZG6J" localSheetId="11" hidden="1">#REF!</definedName>
    <definedName name="BExH18CCU7B8JWO8AWGEQRLWZG6J" localSheetId="25" hidden="1">#REF!</definedName>
    <definedName name="BExH18CCU7B8JWO8AWGEQRLWZG6J" localSheetId="26" hidden="1">#REF!</definedName>
    <definedName name="BExH18CCU7B8JWO8AWGEQRLWZG6J" localSheetId="27" hidden="1">#REF!</definedName>
    <definedName name="BExH18CCU7B8JWO8AWGEQRLWZG6J" localSheetId="0" hidden="1">#REF!</definedName>
    <definedName name="BExH18CCU7B8JWO8AWGEQRLWZG6J" localSheetId="1" hidden="1">#REF!</definedName>
    <definedName name="BExH18CCU7B8JWO8AWGEQRLWZG6J" hidden="1">#REF!</definedName>
    <definedName name="BExH1BN2H92IQKKP5IREFSS9FBF2" localSheetId="32" hidden="1">#REF!</definedName>
    <definedName name="BExH1BN2H92IQKKP5IREFSS9FBF2" localSheetId="33" hidden="1">#REF!</definedName>
    <definedName name="BExH1BN2H92IQKKP5IREFSS9FBF2" localSheetId="23" hidden="1">#REF!</definedName>
    <definedName name="BExH1BN2H92IQKKP5IREFSS9FBF2" localSheetId="17" hidden="1">#REF!</definedName>
    <definedName name="BExH1BN2H92IQKKP5IREFSS9FBF2" localSheetId="18" hidden="1">#REF!</definedName>
    <definedName name="BExH1BN2H92IQKKP5IREFSS9FBF2" localSheetId="11" hidden="1">#REF!</definedName>
    <definedName name="BExH1BN2H92IQKKP5IREFSS9FBF2" localSheetId="25" hidden="1">#REF!</definedName>
    <definedName name="BExH1BN2H92IQKKP5IREFSS9FBF2" localSheetId="26" hidden="1">#REF!</definedName>
    <definedName name="BExH1BN2H92IQKKP5IREFSS9FBF2" localSheetId="27" hidden="1">#REF!</definedName>
    <definedName name="BExH1BN2H92IQKKP5IREFSS9FBF2" localSheetId="0" hidden="1">#REF!</definedName>
    <definedName name="BExH1BN2H92IQKKP5IREFSS9FBF2" localSheetId="1" hidden="1">#REF!</definedName>
    <definedName name="BExH1BN2H92IQKKP5IREFSS9FBF2" hidden="1">#REF!</definedName>
    <definedName name="BExH1FDTQXR9QQ31WDB7OPXU7MPT" localSheetId="32" hidden="1">#REF!</definedName>
    <definedName name="BExH1FDTQXR9QQ31WDB7OPXU7MPT" localSheetId="33" hidden="1">#REF!</definedName>
    <definedName name="BExH1FDTQXR9QQ31WDB7OPXU7MPT" localSheetId="23" hidden="1">#REF!</definedName>
    <definedName name="BExH1FDTQXR9QQ31WDB7OPXU7MPT" localSheetId="17" hidden="1">#REF!</definedName>
    <definedName name="BExH1FDTQXR9QQ31WDB7OPXU7MPT" localSheetId="18" hidden="1">#REF!</definedName>
    <definedName name="BExH1FDTQXR9QQ31WDB7OPXU7MPT" localSheetId="11" hidden="1">#REF!</definedName>
    <definedName name="BExH1FDTQXR9QQ31WDB7OPXU7MPT" localSheetId="25" hidden="1">#REF!</definedName>
    <definedName name="BExH1FDTQXR9QQ31WDB7OPXU7MPT" localSheetId="26" hidden="1">#REF!</definedName>
    <definedName name="BExH1FDTQXR9QQ31WDB7OPXU7MPT" localSheetId="27" hidden="1">#REF!</definedName>
    <definedName name="BExH1FDTQXR9QQ31WDB7OPXU7MPT" localSheetId="0" hidden="1">#REF!</definedName>
    <definedName name="BExH1FDTQXR9QQ31WDB7OPXU7MPT" localSheetId="1" hidden="1">#REF!</definedName>
    <definedName name="BExH1FDTQXR9QQ31WDB7OPXU7MPT" hidden="1">#REF!</definedName>
    <definedName name="BExH1FOMEUIJNIDJAUY0ZQFBJSY9" localSheetId="32" hidden="1">#REF!</definedName>
    <definedName name="BExH1FOMEUIJNIDJAUY0ZQFBJSY9" localSheetId="33" hidden="1">#REF!</definedName>
    <definedName name="BExH1FOMEUIJNIDJAUY0ZQFBJSY9" localSheetId="23" hidden="1">#REF!</definedName>
    <definedName name="BExH1FOMEUIJNIDJAUY0ZQFBJSY9" localSheetId="17" hidden="1">#REF!</definedName>
    <definedName name="BExH1FOMEUIJNIDJAUY0ZQFBJSY9" localSheetId="18" hidden="1">#REF!</definedName>
    <definedName name="BExH1FOMEUIJNIDJAUY0ZQFBJSY9" localSheetId="11" hidden="1">#REF!</definedName>
    <definedName name="BExH1FOMEUIJNIDJAUY0ZQFBJSY9" localSheetId="25" hidden="1">#REF!</definedName>
    <definedName name="BExH1FOMEUIJNIDJAUY0ZQFBJSY9" localSheetId="26" hidden="1">#REF!</definedName>
    <definedName name="BExH1FOMEUIJNIDJAUY0ZQFBJSY9" localSheetId="27" hidden="1">#REF!</definedName>
    <definedName name="BExH1FOMEUIJNIDJAUY0ZQFBJSY9" localSheetId="0" hidden="1">#REF!</definedName>
    <definedName name="BExH1FOMEUIJNIDJAUY0ZQFBJSY9" localSheetId="1" hidden="1">#REF!</definedName>
    <definedName name="BExH1FOMEUIJNIDJAUY0ZQFBJSY9" hidden="1">#REF!</definedName>
    <definedName name="BExH1GA6TT290OTIZ8C3N610CYZ1" localSheetId="32" hidden="1">#REF!</definedName>
    <definedName name="BExH1GA6TT290OTIZ8C3N610CYZ1" localSheetId="33" hidden="1">#REF!</definedName>
    <definedName name="BExH1GA6TT290OTIZ8C3N610CYZ1" localSheetId="23" hidden="1">#REF!</definedName>
    <definedName name="BExH1GA6TT290OTIZ8C3N610CYZ1" localSheetId="17" hidden="1">#REF!</definedName>
    <definedName name="BExH1GA6TT290OTIZ8C3N610CYZ1" localSheetId="18" hidden="1">#REF!</definedName>
    <definedName name="BExH1GA6TT290OTIZ8C3N610CYZ1" localSheetId="11" hidden="1">#REF!</definedName>
    <definedName name="BExH1GA6TT290OTIZ8C3N610CYZ1" localSheetId="25" hidden="1">#REF!</definedName>
    <definedName name="BExH1GA6TT290OTIZ8C3N610CYZ1" localSheetId="26" hidden="1">#REF!</definedName>
    <definedName name="BExH1GA6TT290OTIZ8C3N610CYZ1" localSheetId="27" hidden="1">#REF!</definedName>
    <definedName name="BExH1GA6TT290OTIZ8C3N610CYZ1" localSheetId="0" hidden="1">#REF!</definedName>
    <definedName name="BExH1GA6TT290OTIZ8C3N610CYZ1" localSheetId="1" hidden="1">#REF!</definedName>
    <definedName name="BExH1GA6TT290OTIZ8C3N610CYZ1" hidden="1">#REF!</definedName>
    <definedName name="BExH1I8E3HJSZLFRZZ1ZKX7TBJEP" localSheetId="32" hidden="1">#REF!</definedName>
    <definedName name="BExH1I8E3HJSZLFRZZ1ZKX7TBJEP" localSheetId="33" hidden="1">#REF!</definedName>
    <definedName name="BExH1I8E3HJSZLFRZZ1ZKX7TBJEP" localSheetId="23" hidden="1">#REF!</definedName>
    <definedName name="BExH1I8E3HJSZLFRZZ1ZKX7TBJEP" localSheetId="17" hidden="1">#REF!</definedName>
    <definedName name="BExH1I8E3HJSZLFRZZ1ZKX7TBJEP" localSheetId="18" hidden="1">#REF!</definedName>
    <definedName name="BExH1I8E3HJSZLFRZZ1ZKX7TBJEP" localSheetId="11" hidden="1">#REF!</definedName>
    <definedName name="BExH1I8E3HJSZLFRZZ1ZKX7TBJEP" localSheetId="25" hidden="1">#REF!</definedName>
    <definedName name="BExH1I8E3HJSZLFRZZ1ZKX7TBJEP" localSheetId="26" hidden="1">#REF!</definedName>
    <definedName name="BExH1I8E3HJSZLFRZZ1ZKX7TBJEP" localSheetId="27" hidden="1">#REF!</definedName>
    <definedName name="BExH1I8E3HJSZLFRZZ1ZKX7TBJEP" localSheetId="0" hidden="1">#REF!</definedName>
    <definedName name="BExH1I8E3HJSZLFRZZ1ZKX7TBJEP" localSheetId="1" hidden="1">#REF!</definedName>
    <definedName name="BExH1I8E3HJSZLFRZZ1ZKX7TBJEP" hidden="1">#REF!</definedName>
    <definedName name="BExH1JFFHEBFX9BWJMNIA3N66R3Z" localSheetId="32" hidden="1">#REF!</definedName>
    <definedName name="BExH1JFFHEBFX9BWJMNIA3N66R3Z" localSheetId="33" hidden="1">#REF!</definedName>
    <definedName name="BExH1JFFHEBFX9BWJMNIA3N66R3Z" localSheetId="23" hidden="1">#REF!</definedName>
    <definedName name="BExH1JFFHEBFX9BWJMNIA3N66R3Z" localSheetId="17" hidden="1">#REF!</definedName>
    <definedName name="BExH1JFFHEBFX9BWJMNIA3N66R3Z" localSheetId="18" hidden="1">#REF!</definedName>
    <definedName name="BExH1JFFHEBFX9BWJMNIA3N66R3Z" localSheetId="11" hidden="1">#REF!</definedName>
    <definedName name="BExH1JFFHEBFX9BWJMNIA3N66R3Z" localSheetId="25" hidden="1">#REF!</definedName>
    <definedName name="BExH1JFFHEBFX9BWJMNIA3N66R3Z" localSheetId="26" hidden="1">#REF!</definedName>
    <definedName name="BExH1JFFHEBFX9BWJMNIA3N66R3Z" localSheetId="27" hidden="1">#REF!</definedName>
    <definedName name="BExH1JFFHEBFX9BWJMNIA3N66R3Z" localSheetId="0" hidden="1">#REF!</definedName>
    <definedName name="BExH1JFFHEBFX9BWJMNIA3N66R3Z" localSheetId="1" hidden="1">#REF!</definedName>
    <definedName name="BExH1JFFHEBFX9BWJMNIA3N66R3Z" hidden="1">#REF!</definedName>
    <definedName name="BExH1XYRKX51T571O1SRBP9J1D98" localSheetId="32" hidden="1">#REF!</definedName>
    <definedName name="BExH1XYRKX51T571O1SRBP9J1D98" localSheetId="33" hidden="1">#REF!</definedName>
    <definedName name="BExH1XYRKX51T571O1SRBP9J1D98" localSheetId="23" hidden="1">#REF!</definedName>
    <definedName name="BExH1XYRKX51T571O1SRBP9J1D98" localSheetId="17" hidden="1">#REF!</definedName>
    <definedName name="BExH1XYRKX51T571O1SRBP9J1D98" localSheetId="18" hidden="1">#REF!</definedName>
    <definedName name="BExH1XYRKX51T571O1SRBP9J1D98" localSheetId="11" hidden="1">#REF!</definedName>
    <definedName name="BExH1XYRKX51T571O1SRBP9J1D98" localSheetId="25" hidden="1">#REF!</definedName>
    <definedName name="BExH1XYRKX51T571O1SRBP9J1D98" localSheetId="26" hidden="1">#REF!</definedName>
    <definedName name="BExH1XYRKX51T571O1SRBP9J1D98" localSheetId="27" hidden="1">#REF!</definedName>
    <definedName name="BExH1XYRKX51T571O1SRBP9J1D98" localSheetId="0" hidden="1">#REF!</definedName>
    <definedName name="BExH1XYRKX51T571O1SRBP9J1D98" localSheetId="1" hidden="1">#REF!</definedName>
    <definedName name="BExH1XYRKX51T571O1SRBP9J1D98" hidden="1">#REF!</definedName>
    <definedName name="BExH1Z0GIUSVTF2H1G1I3PDGBNK2" localSheetId="32" hidden="1">#REF!</definedName>
    <definedName name="BExH1Z0GIUSVTF2H1G1I3PDGBNK2" localSheetId="33" hidden="1">#REF!</definedName>
    <definedName name="BExH1Z0GIUSVTF2H1G1I3PDGBNK2" localSheetId="23" hidden="1">#REF!</definedName>
    <definedName name="BExH1Z0GIUSVTF2H1G1I3PDGBNK2" localSheetId="17" hidden="1">#REF!</definedName>
    <definedName name="BExH1Z0GIUSVTF2H1G1I3PDGBNK2" localSheetId="18" hidden="1">#REF!</definedName>
    <definedName name="BExH1Z0GIUSVTF2H1G1I3PDGBNK2" localSheetId="11" hidden="1">#REF!</definedName>
    <definedName name="BExH1Z0GIUSVTF2H1G1I3PDGBNK2" localSheetId="25" hidden="1">#REF!</definedName>
    <definedName name="BExH1Z0GIUSVTF2H1G1I3PDGBNK2" localSheetId="26" hidden="1">#REF!</definedName>
    <definedName name="BExH1Z0GIUSVTF2H1G1I3PDGBNK2" localSheetId="27" hidden="1">#REF!</definedName>
    <definedName name="BExH1Z0GIUSVTF2H1G1I3PDGBNK2" localSheetId="0" hidden="1">#REF!</definedName>
    <definedName name="BExH1Z0GIUSVTF2H1G1I3PDGBNK2" localSheetId="1" hidden="1">#REF!</definedName>
    <definedName name="BExH1Z0GIUSVTF2H1G1I3PDGBNK2" hidden="1">#REF!</definedName>
    <definedName name="BExH225UTM6S9FW4MUDZS7F1PQSH" localSheetId="32" hidden="1">#REF!</definedName>
    <definedName name="BExH225UTM6S9FW4MUDZS7F1PQSH" localSheetId="33" hidden="1">#REF!</definedName>
    <definedName name="BExH225UTM6S9FW4MUDZS7F1PQSH" localSheetId="23" hidden="1">#REF!</definedName>
    <definedName name="BExH225UTM6S9FW4MUDZS7F1PQSH" localSheetId="17" hidden="1">#REF!</definedName>
    <definedName name="BExH225UTM6S9FW4MUDZS7F1PQSH" localSheetId="18" hidden="1">#REF!</definedName>
    <definedName name="BExH225UTM6S9FW4MUDZS7F1PQSH" localSheetId="11" hidden="1">#REF!</definedName>
    <definedName name="BExH225UTM6S9FW4MUDZS7F1PQSH" localSheetId="25" hidden="1">#REF!</definedName>
    <definedName name="BExH225UTM6S9FW4MUDZS7F1PQSH" localSheetId="26" hidden="1">#REF!</definedName>
    <definedName name="BExH225UTM6S9FW4MUDZS7F1PQSH" localSheetId="27" hidden="1">#REF!</definedName>
    <definedName name="BExH225UTM6S9FW4MUDZS7F1PQSH" localSheetId="0" hidden="1">#REF!</definedName>
    <definedName name="BExH225UTM6S9FW4MUDZS7F1PQSH" localSheetId="1" hidden="1">#REF!</definedName>
    <definedName name="BExH225UTM6S9FW4MUDZS7F1PQSH" hidden="1">#REF!</definedName>
    <definedName name="BExH23271RF7AYZ542KHQTH68GQ7" localSheetId="32" hidden="1">#REF!</definedName>
    <definedName name="BExH23271RF7AYZ542KHQTH68GQ7" localSheetId="33" hidden="1">#REF!</definedName>
    <definedName name="BExH23271RF7AYZ542KHQTH68GQ7" localSheetId="23" hidden="1">#REF!</definedName>
    <definedName name="BExH23271RF7AYZ542KHQTH68GQ7" localSheetId="17" hidden="1">#REF!</definedName>
    <definedName name="BExH23271RF7AYZ542KHQTH68GQ7" localSheetId="18" hidden="1">#REF!</definedName>
    <definedName name="BExH23271RF7AYZ542KHQTH68GQ7" localSheetId="11" hidden="1">#REF!</definedName>
    <definedName name="BExH23271RF7AYZ542KHQTH68GQ7" localSheetId="25" hidden="1">#REF!</definedName>
    <definedName name="BExH23271RF7AYZ542KHQTH68GQ7" localSheetId="26" hidden="1">#REF!</definedName>
    <definedName name="BExH23271RF7AYZ542KHQTH68GQ7" localSheetId="27" hidden="1">#REF!</definedName>
    <definedName name="BExH23271RF7AYZ542KHQTH68GQ7" localSheetId="0" hidden="1">#REF!</definedName>
    <definedName name="BExH23271RF7AYZ542KHQTH68GQ7" localSheetId="1" hidden="1">#REF!</definedName>
    <definedName name="BExH23271RF7AYZ542KHQTH68GQ7" hidden="1">#REF!</definedName>
    <definedName name="BExH2DP58R7D1BGUFBM2FHESVRF0" localSheetId="32" hidden="1">#REF!</definedName>
    <definedName name="BExH2DP58R7D1BGUFBM2FHESVRF0" localSheetId="33" hidden="1">#REF!</definedName>
    <definedName name="BExH2DP58R7D1BGUFBM2FHESVRF0" localSheetId="23" hidden="1">#REF!</definedName>
    <definedName name="BExH2DP58R7D1BGUFBM2FHESVRF0" localSheetId="17" hidden="1">#REF!</definedName>
    <definedName name="BExH2DP58R7D1BGUFBM2FHESVRF0" localSheetId="18" hidden="1">#REF!</definedName>
    <definedName name="BExH2DP58R7D1BGUFBM2FHESVRF0" localSheetId="11" hidden="1">#REF!</definedName>
    <definedName name="BExH2DP58R7D1BGUFBM2FHESVRF0" localSheetId="25" hidden="1">#REF!</definedName>
    <definedName name="BExH2DP58R7D1BGUFBM2FHESVRF0" localSheetId="26" hidden="1">#REF!</definedName>
    <definedName name="BExH2DP58R7D1BGUFBM2FHESVRF0" localSheetId="27" hidden="1">#REF!</definedName>
    <definedName name="BExH2DP58R7D1BGUFBM2FHESVRF0" localSheetId="0" hidden="1">#REF!</definedName>
    <definedName name="BExH2DP58R7D1BGUFBM2FHESVRF0" localSheetId="1" hidden="1">#REF!</definedName>
    <definedName name="BExH2DP58R7D1BGUFBM2FHESVRF0" hidden="1">#REF!</definedName>
    <definedName name="BExH2GJQR4JALNB314RY0LDI49VH" localSheetId="32" hidden="1">#REF!</definedName>
    <definedName name="BExH2GJQR4JALNB314RY0LDI49VH" localSheetId="33" hidden="1">#REF!</definedName>
    <definedName name="BExH2GJQR4JALNB314RY0LDI49VH" localSheetId="23" hidden="1">#REF!</definedName>
    <definedName name="BExH2GJQR4JALNB314RY0LDI49VH" localSheetId="17" hidden="1">#REF!</definedName>
    <definedName name="BExH2GJQR4JALNB314RY0LDI49VH" localSheetId="18" hidden="1">#REF!</definedName>
    <definedName name="BExH2GJQR4JALNB314RY0LDI49VH" localSheetId="11" hidden="1">#REF!</definedName>
    <definedName name="BExH2GJQR4JALNB314RY0LDI49VH" localSheetId="25" hidden="1">#REF!</definedName>
    <definedName name="BExH2GJQR4JALNB314RY0LDI49VH" localSheetId="26" hidden="1">#REF!</definedName>
    <definedName name="BExH2GJQR4JALNB314RY0LDI49VH" localSheetId="27" hidden="1">#REF!</definedName>
    <definedName name="BExH2GJQR4JALNB314RY0LDI49VH" localSheetId="0" hidden="1">#REF!</definedName>
    <definedName name="BExH2GJQR4JALNB314RY0LDI49VH" localSheetId="1" hidden="1">#REF!</definedName>
    <definedName name="BExH2GJQR4JALNB314RY0LDI49VH" hidden="1">#REF!</definedName>
    <definedName name="BExH2JZR49T7644JFVE7B3N7RZM9" localSheetId="32" hidden="1">#REF!</definedName>
    <definedName name="BExH2JZR49T7644JFVE7B3N7RZM9" localSheetId="33" hidden="1">#REF!</definedName>
    <definedName name="BExH2JZR49T7644JFVE7B3N7RZM9" localSheetId="23" hidden="1">#REF!</definedName>
    <definedName name="BExH2JZR49T7644JFVE7B3N7RZM9" localSheetId="17" hidden="1">#REF!</definedName>
    <definedName name="BExH2JZR49T7644JFVE7B3N7RZM9" localSheetId="18" hidden="1">#REF!</definedName>
    <definedName name="BExH2JZR49T7644JFVE7B3N7RZM9" localSheetId="11" hidden="1">#REF!</definedName>
    <definedName name="BExH2JZR49T7644JFVE7B3N7RZM9" localSheetId="25" hidden="1">#REF!</definedName>
    <definedName name="BExH2JZR49T7644JFVE7B3N7RZM9" localSheetId="26" hidden="1">#REF!</definedName>
    <definedName name="BExH2JZR49T7644JFVE7B3N7RZM9" localSheetId="27" hidden="1">#REF!</definedName>
    <definedName name="BExH2JZR49T7644JFVE7B3N7RZM9" localSheetId="0" hidden="1">#REF!</definedName>
    <definedName name="BExH2JZR49T7644JFVE7B3N7RZM9" localSheetId="1" hidden="1">#REF!</definedName>
    <definedName name="BExH2JZR49T7644JFVE7B3N7RZM9" hidden="1">#REF!</definedName>
    <definedName name="BExH2QVWL3AXHSB9EK2GQRD0DBRH" localSheetId="32" hidden="1">#REF!</definedName>
    <definedName name="BExH2QVWL3AXHSB9EK2GQRD0DBRH" localSheetId="33" hidden="1">#REF!</definedName>
    <definedName name="BExH2QVWL3AXHSB9EK2GQRD0DBRH" localSheetId="23" hidden="1">#REF!</definedName>
    <definedName name="BExH2QVWL3AXHSB9EK2GQRD0DBRH" localSheetId="17" hidden="1">#REF!</definedName>
    <definedName name="BExH2QVWL3AXHSB9EK2GQRD0DBRH" localSheetId="18" hidden="1">#REF!</definedName>
    <definedName name="BExH2QVWL3AXHSB9EK2GQRD0DBRH" localSheetId="11" hidden="1">#REF!</definedName>
    <definedName name="BExH2QVWL3AXHSB9EK2GQRD0DBRH" localSheetId="25" hidden="1">#REF!</definedName>
    <definedName name="BExH2QVWL3AXHSB9EK2GQRD0DBRH" localSheetId="26" hidden="1">#REF!</definedName>
    <definedName name="BExH2QVWL3AXHSB9EK2GQRD0DBRH" localSheetId="27" hidden="1">#REF!</definedName>
    <definedName name="BExH2QVWL3AXHSB9EK2GQRD0DBRH" localSheetId="0" hidden="1">#REF!</definedName>
    <definedName name="BExH2QVWL3AXHSB9EK2GQRD0DBRH" localSheetId="1" hidden="1">#REF!</definedName>
    <definedName name="BExH2QVWL3AXHSB9EK2GQRD0DBRH" hidden="1">#REF!</definedName>
    <definedName name="BExH2WKXV8X5S2GSBBTWGI0NLNAH" localSheetId="32" hidden="1">#REF!</definedName>
    <definedName name="BExH2WKXV8X5S2GSBBTWGI0NLNAH" localSheetId="33" hidden="1">#REF!</definedName>
    <definedName name="BExH2WKXV8X5S2GSBBTWGI0NLNAH" localSheetId="23" hidden="1">#REF!</definedName>
    <definedName name="BExH2WKXV8X5S2GSBBTWGI0NLNAH" localSheetId="17" hidden="1">#REF!</definedName>
    <definedName name="BExH2WKXV8X5S2GSBBTWGI0NLNAH" localSheetId="18" hidden="1">#REF!</definedName>
    <definedName name="BExH2WKXV8X5S2GSBBTWGI0NLNAH" localSheetId="11" hidden="1">#REF!</definedName>
    <definedName name="BExH2WKXV8X5S2GSBBTWGI0NLNAH" localSheetId="25" hidden="1">#REF!</definedName>
    <definedName name="BExH2WKXV8X5S2GSBBTWGI0NLNAH" localSheetId="26" hidden="1">#REF!</definedName>
    <definedName name="BExH2WKXV8X5S2GSBBTWGI0NLNAH" localSheetId="27" hidden="1">#REF!</definedName>
    <definedName name="BExH2WKXV8X5S2GSBBTWGI0NLNAH" localSheetId="0" hidden="1">#REF!</definedName>
    <definedName name="BExH2WKXV8X5S2GSBBTWGI0NLNAH" localSheetId="1" hidden="1">#REF!</definedName>
    <definedName name="BExH2WKXV8X5S2GSBBTWGI0NLNAH" hidden="1">#REF!</definedName>
    <definedName name="BExH2XS1UFYFGU0S0EBXX90W2WE8" localSheetId="32" hidden="1">#REF!</definedName>
    <definedName name="BExH2XS1UFYFGU0S0EBXX90W2WE8" localSheetId="33" hidden="1">#REF!</definedName>
    <definedName name="BExH2XS1UFYFGU0S0EBXX90W2WE8" localSheetId="23" hidden="1">#REF!</definedName>
    <definedName name="BExH2XS1UFYFGU0S0EBXX90W2WE8" localSheetId="17" hidden="1">#REF!</definedName>
    <definedName name="BExH2XS1UFYFGU0S0EBXX90W2WE8" localSheetId="18" hidden="1">#REF!</definedName>
    <definedName name="BExH2XS1UFYFGU0S0EBXX90W2WE8" localSheetId="11" hidden="1">#REF!</definedName>
    <definedName name="BExH2XS1UFYFGU0S0EBXX90W2WE8" localSheetId="25" hidden="1">#REF!</definedName>
    <definedName name="BExH2XS1UFYFGU0S0EBXX90W2WE8" localSheetId="26" hidden="1">#REF!</definedName>
    <definedName name="BExH2XS1UFYFGU0S0EBXX90W2WE8" localSheetId="27" hidden="1">#REF!</definedName>
    <definedName name="BExH2XS1UFYFGU0S0EBXX90W2WE8" localSheetId="0" hidden="1">#REF!</definedName>
    <definedName name="BExH2XS1UFYFGU0S0EBXX90W2WE8" localSheetId="1" hidden="1">#REF!</definedName>
    <definedName name="BExH2XS1UFYFGU0S0EBXX90W2WE8" hidden="1">#REF!</definedName>
    <definedName name="BExH2XS1X04DMUN544K5RU4XPDCI" localSheetId="32" hidden="1">#REF!</definedName>
    <definedName name="BExH2XS1X04DMUN544K5RU4XPDCI" localSheetId="33" hidden="1">#REF!</definedName>
    <definedName name="BExH2XS1X04DMUN544K5RU4XPDCI" localSheetId="23" hidden="1">#REF!</definedName>
    <definedName name="BExH2XS1X04DMUN544K5RU4XPDCI" localSheetId="17" hidden="1">#REF!</definedName>
    <definedName name="BExH2XS1X04DMUN544K5RU4XPDCI" localSheetId="18" hidden="1">#REF!</definedName>
    <definedName name="BExH2XS1X04DMUN544K5RU4XPDCI" localSheetId="11" hidden="1">#REF!</definedName>
    <definedName name="BExH2XS1X04DMUN544K5RU4XPDCI" localSheetId="25" hidden="1">#REF!</definedName>
    <definedName name="BExH2XS1X04DMUN544K5RU4XPDCI" localSheetId="26" hidden="1">#REF!</definedName>
    <definedName name="BExH2XS1X04DMUN544K5RU4XPDCI" localSheetId="27" hidden="1">#REF!</definedName>
    <definedName name="BExH2XS1X04DMUN544K5RU4XPDCI" localSheetId="0" hidden="1">#REF!</definedName>
    <definedName name="BExH2XS1X04DMUN544K5RU4XPDCI" localSheetId="1" hidden="1">#REF!</definedName>
    <definedName name="BExH2XS1X04DMUN544K5RU4XPDCI" hidden="1">#REF!</definedName>
    <definedName name="BExH2XS2TND9SB0GC295R4FP6K5Y" localSheetId="32" hidden="1">#REF!</definedName>
    <definedName name="BExH2XS2TND9SB0GC295R4FP6K5Y" localSheetId="33" hidden="1">#REF!</definedName>
    <definedName name="BExH2XS2TND9SB0GC295R4FP6K5Y" localSheetId="23" hidden="1">#REF!</definedName>
    <definedName name="BExH2XS2TND9SB0GC295R4FP6K5Y" localSheetId="17" hidden="1">#REF!</definedName>
    <definedName name="BExH2XS2TND9SB0GC295R4FP6K5Y" localSheetId="18" hidden="1">#REF!</definedName>
    <definedName name="BExH2XS2TND9SB0GC295R4FP6K5Y" localSheetId="11" hidden="1">#REF!</definedName>
    <definedName name="BExH2XS2TND9SB0GC295R4FP6K5Y" localSheetId="25" hidden="1">#REF!</definedName>
    <definedName name="BExH2XS2TND9SB0GC295R4FP6K5Y" localSheetId="26" hidden="1">#REF!</definedName>
    <definedName name="BExH2XS2TND9SB0GC295R4FP6K5Y" localSheetId="27" hidden="1">#REF!</definedName>
    <definedName name="BExH2XS2TND9SB0GC295R4FP6K5Y" localSheetId="0" hidden="1">#REF!</definedName>
    <definedName name="BExH2XS2TND9SB0GC295R4FP6K5Y" localSheetId="1" hidden="1">#REF!</definedName>
    <definedName name="BExH2XS2TND9SB0GC295R4FP6K5Y" hidden="1">#REF!</definedName>
    <definedName name="BExH2ZA0SZ4SSITL50NA8LZ3OEX6" localSheetId="32" hidden="1">#REF!</definedName>
    <definedName name="BExH2ZA0SZ4SSITL50NA8LZ3OEX6" localSheetId="33" hidden="1">#REF!</definedName>
    <definedName name="BExH2ZA0SZ4SSITL50NA8LZ3OEX6" localSheetId="23" hidden="1">#REF!</definedName>
    <definedName name="BExH2ZA0SZ4SSITL50NA8LZ3OEX6" localSheetId="17" hidden="1">#REF!</definedName>
    <definedName name="BExH2ZA0SZ4SSITL50NA8LZ3OEX6" localSheetId="18" hidden="1">#REF!</definedName>
    <definedName name="BExH2ZA0SZ4SSITL50NA8LZ3OEX6" localSheetId="11" hidden="1">#REF!</definedName>
    <definedName name="BExH2ZA0SZ4SSITL50NA8LZ3OEX6" localSheetId="25" hidden="1">#REF!</definedName>
    <definedName name="BExH2ZA0SZ4SSITL50NA8LZ3OEX6" localSheetId="26" hidden="1">#REF!</definedName>
    <definedName name="BExH2ZA0SZ4SSITL50NA8LZ3OEX6" localSheetId="27" hidden="1">#REF!</definedName>
    <definedName name="BExH2ZA0SZ4SSITL50NA8LZ3OEX6" localSheetId="0" hidden="1">#REF!</definedName>
    <definedName name="BExH2ZA0SZ4SSITL50NA8LZ3OEX6" localSheetId="1" hidden="1">#REF!</definedName>
    <definedName name="BExH2ZA0SZ4SSITL50NA8LZ3OEX6" hidden="1">#REF!</definedName>
    <definedName name="BExH31Z3JNVJPESWKXHILGXZHP2M" localSheetId="32" hidden="1">#REF!</definedName>
    <definedName name="BExH31Z3JNVJPESWKXHILGXZHP2M" localSheetId="33" hidden="1">#REF!</definedName>
    <definedName name="BExH31Z3JNVJPESWKXHILGXZHP2M" localSheetId="23" hidden="1">#REF!</definedName>
    <definedName name="BExH31Z3JNVJPESWKXHILGXZHP2M" localSheetId="17" hidden="1">#REF!</definedName>
    <definedName name="BExH31Z3JNVJPESWKXHILGXZHP2M" localSheetId="18" hidden="1">#REF!</definedName>
    <definedName name="BExH31Z3JNVJPESWKXHILGXZHP2M" localSheetId="11" hidden="1">#REF!</definedName>
    <definedName name="BExH31Z3JNVJPESWKXHILGXZHP2M" localSheetId="25" hidden="1">#REF!</definedName>
    <definedName name="BExH31Z3JNVJPESWKXHILGXZHP2M" localSheetId="26" hidden="1">#REF!</definedName>
    <definedName name="BExH31Z3JNVJPESWKXHILGXZHP2M" localSheetId="27" hidden="1">#REF!</definedName>
    <definedName name="BExH31Z3JNVJPESWKXHILGXZHP2M" localSheetId="0" hidden="1">#REF!</definedName>
    <definedName name="BExH31Z3JNVJPESWKXHILGXZHP2M" localSheetId="1" hidden="1">#REF!</definedName>
    <definedName name="BExH31Z3JNVJPESWKXHILGXZHP2M" hidden="1">#REF!</definedName>
    <definedName name="BExH3E9HZ3QJCDZW7WI7YACFQCHE" localSheetId="32" hidden="1">#REF!</definedName>
    <definedName name="BExH3E9HZ3QJCDZW7WI7YACFQCHE" localSheetId="33" hidden="1">#REF!</definedName>
    <definedName name="BExH3E9HZ3QJCDZW7WI7YACFQCHE" localSheetId="23" hidden="1">#REF!</definedName>
    <definedName name="BExH3E9HZ3QJCDZW7WI7YACFQCHE" localSheetId="17" hidden="1">#REF!</definedName>
    <definedName name="BExH3E9HZ3QJCDZW7WI7YACFQCHE" localSheetId="18" hidden="1">#REF!</definedName>
    <definedName name="BExH3E9HZ3QJCDZW7WI7YACFQCHE" localSheetId="11" hidden="1">#REF!</definedName>
    <definedName name="BExH3E9HZ3QJCDZW7WI7YACFQCHE" localSheetId="25" hidden="1">#REF!</definedName>
    <definedName name="BExH3E9HZ3QJCDZW7WI7YACFQCHE" localSheetId="26" hidden="1">#REF!</definedName>
    <definedName name="BExH3E9HZ3QJCDZW7WI7YACFQCHE" localSheetId="27" hidden="1">#REF!</definedName>
    <definedName name="BExH3E9HZ3QJCDZW7WI7YACFQCHE" localSheetId="0" hidden="1">#REF!</definedName>
    <definedName name="BExH3E9HZ3QJCDZW7WI7YACFQCHE" localSheetId="1" hidden="1">#REF!</definedName>
    <definedName name="BExH3E9HZ3QJCDZW7WI7YACFQCHE" hidden="1">#REF!</definedName>
    <definedName name="BExH3IRB6764RQ5HBYRLH6XCT29X" localSheetId="32" hidden="1">#REF!</definedName>
    <definedName name="BExH3IRB6764RQ5HBYRLH6XCT29X" localSheetId="33" hidden="1">#REF!</definedName>
    <definedName name="BExH3IRB6764RQ5HBYRLH6XCT29X" localSheetId="23" hidden="1">#REF!</definedName>
    <definedName name="BExH3IRB6764RQ5HBYRLH6XCT29X" localSheetId="17" hidden="1">#REF!</definedName>
    <definedName name="BExH3IRB6764RQ5HBYRLH6XCT29X" localSheetId="18" hidden="1">#REF!</definedName>
    <definedName name="BExH3IRB6764RQ5HBYRLH6XCT29X" localSheetId="11" hidden="1">#REF!</definedName>
    <definedName name="BExH3IRB6764RQ5HBYRLH6XCT29X" localSheetId="25" hidden="1">#REF!</definedName>
    <definedName name="BExH3IRB6764RQ5HBYRLH6XCT29X" localSheetId="26" hidden="1">#REF!</definedName>
    <definedName name="BExH3IRB6764RQ5HBYRLH6XCT29X" localSheetId="27" hidden="1">#REF!</definedName>
    <definedName name="BExH3IRB6764RQ5HBYRLH6XCT29X" localSheetId="0" hidden="1">#REF!</definedName>
    <definedName name="BExH3IRB6764RQ5HBYRLH6XCT29X" localSheetId="1" hidden="1">#REF!</definedName>
    <definedName name="BExH3IRB6764RQ5HBYRLH6XCT29X" hidden="1">#REF!</definedName>
    <definedName name="BExIG2U8V6RSB47SXLCQG3Q68YRO" localSheetId="32" hidden="1">#REF!</definedName>
    <definedName name="BExIG2U8V6RSB47SXLCQG3Q68YRO" localSheetId="33" hidden="1">#REF!</definedName>
    <definedName name="BExIG2U8V6RSB47SXLCQG3Q68YRO" localSheetId="23" hidden="1">#REF!</definedName>
    <definedName name="BExIG2U8V6RSB47SXLCQG3Q68YRO" localSheetId="17" hidden="1">#REF!</definedName>
    <definedName name="BExIG2U8V6RSB47SXLCQG3Q68YRO" localSheetId="18" hidden="1">#REF!</definedName>
    <definedName name="BExIG2U8V6RSB47SXLCQG3Q68YRO" localSheetId="11" hidden="1">#REF!</definedName>
    <definedName name="BExIG2U8V6RSB47SXLCQG3Q68YRO" localSheetId="25" hidden="1">#REF!</definedName>
    <definedName name="BExIG2U8V6RSB47SXLCQG3Q68YRO" localSheetId="26" hidden="1">#REF!</definedName>
    <definedName name="BExIG2U8V6RSB47SXLCQG3Q68YRO" localSheetId="27" hidden="1">#REF!</definedName>
    <definedName name="BExIG2U8V6RSB47SXLCQG3Q68YRO" localSheetId="0" hidden="1">#REF!</definedName>
    <definedName name="BExIG2U8V6RSB47SXLCQG3Q68YRO" localSheetId="1" hidden="1">#REF!</definedName>
    <definedName name="BExIG2U8V6RSB47SXLCQG3Q68YRO" hidden="1">#REF!</definedName>
    <definedName name="BExIGJBO8R13LV7CZ7C1YCP974NN" localSheetId="32" hidden="1">#REF!</definedName>
    <definedName name="BExIGJBO8R13LV7CZ7C1YCP974NN" localSheetId="33" hidden="1">#REF!</definedName>
    <definedName name="BExIGJBO8R13LV7CZ7C1YCP974NN" localSheetId="23" hidden="1">#REF!</definedName>
    <definedName name="BExIGJBO8R13LV7CZ7C1YCP974NN" localSheetId="17" hidden="1">#REF!</definedName>
    <definedName name="BExIGJBO8R13LV7CZ7C1YCP974NN" localSheetId="18" hidden="1">#REF!</definedName>
    <definedName name="BExIGJBO8R13LV7CZ7C1YCP974NN" localSheetId="11" hidden="1">#REF!</definedName>
    <definedName name="BExIGJBO8R13LV7CZ7C1YCP974NN" localSheetId="25" hidden="1">#REF!</definedName>
    <definedName name="BExIGJBO8R13LV7CZ7C1YCP974NN" localSheetId="26" hidden="1">#REF!</definedName>
    <definedName name="BExIGJBO8R13LV7CZ7C1YCP974NN" localSheetId="27" hidden="1">#REF!</definedName>
    <definedName name="BExIGJBO8R13LV7CZ7C1YCP974NN" localSheetId="0" hidden="1">#REF!</definedName>
    <definedName name="BExIGJBO8R13LV7CZ7C1YCP974NN" localSheetId="1" hidden="1">#REF!</definedName>
    <definedName name="BExIGJBO8R13LV7CZ7C1YCP974NN" hidden="1">#REF!</definedName>
    <definedName name="BExIGWT86FPOEYTI8GXCGU5Y3KGK" localSheetId="32" hidden="1">#REF!</definedName>
    <definedName name="BExIGWT86FPOEYTI8GXCGU5Y3KGK" localSheetId="33" hidden="1">#REF!</definedName>
    <definedName name="BExIGWT86FPOEYTI8GXCGU5Y3KGK" localSheetId="23" hidden="1">#REF!</definedName>
    <definedName name="BExIGWT86FPOEYTI8GXCGU5Y3KGK" localSheetId="17" hidden="1">#REF!</definedName>
    <definedName name="BExIGWT86FPOEYTI8GXCGU5Y3KGK" localSheetId="18" hidden="1">#REF!</definedName>
    <definedName name="BExIGWT86FPOEYTI8GXCGU5Y3KGK" localSheetId="11" hidden="1">#REF!</definedName>
    <definedName name="BExIGWT86FPOEYTI8GXCGU5Y3KGK" localSheetId="25" hidden="1">#REF!</definedName>
    <definedName name="BExIGWT86FPOEYTI8GXCGU5Y3KGK" localSheetId="26" hidden="1">#REF!</definedName>
    <definedName name="BExIGWT86FPOEYTI8GXCGU5Y3KGK" localSheetId="27" hidden="1">#REF!</definedName>
    <definedName name="BExIGWT86FPOEYTI8GXCGU5Y3KGK" localSheetId="0" hidden="1">#REF!</definedName>
    <definedName name="BExIGWT86FPOEYTI8GXCGU5Y3KGK" localSheetId="1" hidden="1">#REF!</definedName>
    <definedName name="BExIGWT86FPOEYTI8GXCGU5Y3KGK" hidden="1">#REF!</definedName>
    <definedName name="BExIHBHXA7E7VUTBVHXXXCH3A5CL" localSheetId="32" hidden="1">#REF!</definedName>
    <definedName name="BExIHBHXA7E7VUTBVHXXXCH3A5CL" localSheetId="33" hidden="1">#REF!</definedName>
    <definedName name="BExIHBHXA7E7VUTBVHXXXCH3A5CL" localSheetId="23" hidden="1">#REF!</definedName>
    <definedName name="BExIHBHXA7E7VUTBVHXXXCH3A5CL" localSheetId="17" hidden="1">#REF!</definedName>
    <definedName name="BExIHBHXA7E7VUTBVHXXXCH3A5CL" localSheetId="18" hidden="1">#REF!</definedName>
    <definedName name="BExIHBHXA7E7VUTBVHXXXCH3A5CL" localSheetId="11" hidden="1">#REF!</definedName>
    <definedName name="BExIHBHXA7E7VUTBVHXXXCH3A5CL" localSheetId="25" hidden="1">#REF!</definedName>
    <definedName name="BExIHBHXA7E7VUTBVHXXXCH3A5CL" localSheetId="26" hidden="1">#REF!</definedName>
    <definedName name="BExIHBHXA7E7VUTBVHXXXCH3A5CL" localSheetId="27" hidden="1">#REF!</definedName>
    <definedName name="BExIHBHXA7E7VUTBVHXXXCH3A5CL" localSheetId="0" hidden="1">#REF!</definedName>
    <definedName name="BExIHBHXA7E7VUTBVHXXXCH3A5CL" localSheetId="1" hidden="1">#REF!</definedName>
    <definedName name="BExIHBHXA7E7VUTBVHXXXCH3A5CL" hidden="1">#REF!</definedName>
    <definedName name="BExIHBSOGRSH1GKS6GKBRAJ7GXFQ" localSheetId="32" hidden="1">#REF!</definedName>
    <definedName name="BExIHBSOGRSH1GKS6GKBRAJ7GXFQ" localSheetId="33" hidden="1">#REF!</definedName>
    <definedName name="BExIHBSOGRSH1GKS6GKBRAJ7GXFQ" localSheetId="23" hidden="1">#REF!</definedName>
    <definedName name="BExIHBSOGRSH1GKS6GKBRAJ7GXFQ" localSheetId="17" hidden="1">#REF!</definedName>
    <definedName name="BExIHBSOGRSH1GKS6GKBRAJ7GXFQ" localSheetId="18" hidden="1">#REF!</definedName>
    <definedName name="BExIHBSOGRSH1GKS6GKBRAJ7GXFQ" localSheetId="11" hidden="1">#REF!</definedName>
    <definedName name="BExIHBSOGRSH1GKS6GKBRAJ7GXFQ" localSheetId="25" hidden="1">#REF!</definedName>
    <definedName name="BExIHBSOGRSH1GKS6GKBRAJ7GXFQ" localSheetId="26" hidden="1">#REF!</definedName>
    <definedName name="BExIHBSOGRSH1GKS6GKBRAJ7GXFQ" localSheetId="27" hidden="1">#REF!</definedName>
    <definedName name="BExIHBSOGRSH1GKS6GKBRAJ7GXFQ" localSheetId="0" hidden="1">#REF!</definedName>
    <definedName name="BExIHBSOGRSH1GKS6GKBRAJ7GXFQ" localSheetId="1" hidden="1">#REF!</definedName>
    <definedName name="BExIHBSOGRSH1GKS6GKBRAJ7GXFQ" hidden="1">#REF!</definedName>
    <definedName name="BExIHDFY73YM0AHAR2Z5OJTFKSL2" localSheetId="32" hidden="1">#REF!</definedName>
    <definedName name="BExIHDFY73YM0AHAR2Z5OJTFKSL2" localSheetId="33" hidden="1">#REF!</definedName>
    <definedName name="BExIHDFY73YM0AHAR2Z5OJTFKSL2" localSheetId="23" hidden="1">#REF!</definedName>
    <definedName name="BExIHDFY73YM0AHAR2Z5OJTFKSL2" localSheetId="17" hidden="1">#REF!</definedName>
    <definedName name="BExIHDFY73YM0AHAR2Z5OJTFKSL2" localSheetId="18" hidden="1">#REF!</definedName>
    <definedName name="BExIHDFY73YM0AHAR2Z5OJTFKSL2" localSheetId="11" hidden="1">#REF!</definedName>
    <definedName name="BExIHDFY73YM0AHAR2Z5OJTFKSL2" localSheetId="25" hidden="1">#REF!</definedName>
    <definedName name="BExIHDFY73YM0AHAR2Z5OJTFKSL2" localSheetId="26" hidden="1">#REF!</definedName>
    <definedName name="BExIHDFY73YM0AHAR2Z5OJTFKSL2" localSheetId="27" hidden="1">#REF!</definedName>
    <definedName name="BExIHDFY73YM0AHAR2Z5OJTFKSL2" localSheetId="0" hidden="1">#REF!</definedName>
    <definedName name="BExIHDFY73YM0AHAR2Z5OJTFKSL2" localSheetId="1" hidden="1">#REF!</definedName>
    <definedName name="BExIHDFY73YM0AHAR2Z5OJTFKSL2" hidden="1">#REF!</definedName>
    <definedName name="BExIHPQCQTGEW8QOJVIQ4VX0P6DX" localSheetId="32" hidden="1">#REF!</definedName>
    <definedName name="BExIHPQCQTGEW8QOJVIQ4VX0P6DX" localSheetId="33" hidden="1">#REF!</definedName>
    <definedName name="BExIHPQCQTGEW8QOJVIQ4VX0P6DX" localSheetId="23" hidden="1">#REF!</definedName>
    <definedName name="BExIHPQCQTGEW8QOJVIQ4VX0P6DX" localSheetId="17" hidden="1">#REF!</definedName>
    <definedName name="BExIHPQCQTGEW8QOJVIQ4VX0P6DX" localSheetId="18" hidden="1">#REF!</definedName>
    <definedName name="BExIHPQCQTGEW8QOJVIQ4VX0P6DX" localSheetId="11" hidden="1">#REF!</definedName>
    <definedName name="BExIHPQCQTGEW8QOJVIQ4VX0P6DX" localSheetId="25" hidden="1">#REF!</definedName>
    <definedName name="BExIHPQCQTGEW8QOJVIQ4VX0P6DX" localSheetId="26" hidden="1">#REF!</definedName>
    <definedName name="BExIHPQCQTGEW8QOJVIQ4VX0P6DX" localSheetId="27" hidden="1">#REF!</definedName>
    <definedName name="BExIHPQCQTGEW8QOJVIQ4VX0P6DX" localSheetId="0" hidden="1">#REF!</definedName>
    <definedName name="BExIHPQCQTGEW8QOJVIQ4VX0P6DX" localSheetId="1" hidden="1">#REF!</definedName>
    <definedName name="BExIHPQCQTGEW8QOJVIQ4VX0P6DX" hidden="1">#REF!</definedName>
    <definedName name="BExII1KN91Q7DLW0UB7W2TJ5ACT9" localSheetId="32" hidden="1">#REF!</definedName>
    <definedName name="BExII1KN91Q7DLW0UB7W2TJ5ACT9" localSheetId="33" hidden="1">#REF!</definedName>
    <definedName name="BExII1KN91Q7DLW0UB7W2TJ5ACT9" localSheetId="23" hidden="1">#REF!</definedName>
    <definedName name="BExII1KN91Q7DLW0UB7W2TJ5ACT9" localSheetId="17" hidden="1">#REF!</definedName>
    <definedName name="BExII1KN91Q7DLW0UB7W2TJ5ACT9" localSheetId="18" hidden="1">#REF!</definedName>
    <definedName name="BExII1KN91Q7DLW0UB7W2TJ5ACT9" localSheetId="11" hidden="1">#REF!</definedName>
    <definedName name="BExII1KN91Q7DLW0UB7W2TJ5ACT9" localSheetId="25" hidden="1">#REF!</definedName>
    <definedName name="BExII1KN91Q7DLW0UB7W2TJ5ACT9" localSheetId="26" hidden="1">#REF!</definedName>
    <definedName name="BExII1KN91Q7DLW0UB7W2TJ5ACT9" localSheetId="27" hidden="1">#REF!</definedName>
    <definedName name="BExII1KN91Q7DLW0UB7W2TJ5ACT9" localSheetId="0" hidden="1">#REF!</definedName>
    <definedName name="BExII1KN91Q7DLW0UB7W2TJ5ACT9" localSheetId="1" hidden="1">#REF!</definedName>
    <definedName name="BExII1KN91Q7DLW0UB7W2TJ5ACT9" hidden="1">#REF!</definedName>
    <definedName name="BExII50LI8I0CDOOZEMIVHVA2V95" localSheetId="32" hidden="1">#REF!</definedName>
    <definedName name="BExII50LI8I0CDOOZEMIVHVA2V95" localSheetId="33" hidden="1">#REF!</definedName>
    <definedName name="BExII50LI8I0CDOOZEMIVHVA2V95" localSheetId="23" hidden="1">#REF!</definedName>
    <definedName name="BExII50LI8I0CDOOZEMIVHVA2V95" localSheetId="17" hidden="1">#REF!</definedName>
    <definedName name="BExII50LI8I0CDOOZEMIVHVA2V95" localSheetId="18" hidden="1">#REF!</definedName>
    <definedName name="BExII50LI8I0CDOOZEMIVHVA2V95" localSheetId="11" hidden="1">#REF!</definedName>
    <definedName name="BExII50LI8I0CDOOZEMIVHVA2V95" localSheetId="25" hidden="1">#REF!</definedName>
    <definedName name="BExII50LI8I0CDOOZEMIVHVA2V95" localSheetId="26" hidden="1">#REF!</definedName>
    <definedName name="BExII50LI8I0CDOOZEMIVHVA2V95" localSheetId="27" hidden="1">#REF!</definedName>
    <definedName name="BExII50LI8I0CDOOZEMIVHVA2V95" localSheetId="0" hidden="1">#REF!</definedName>
    <definedName name="BExII50LI8I0CDOOZEMIVHVA2V95" localSheetId="1" hidden="1">#REF!</definedName>
    <definedName name="BExII50LI8I0CDOOZEMIVHVA2V95" hidden="1">#REF!</definedName>
    <definedName name="BExIINQWABWRGYDT02DOJQ5L7BQF" localSheetId="32" hidden="1">#REF!</definedName>
    <definedName name="BExIINQWABWRGYDT02DOJQ5L7BQF" localSheetId="33" hidden="1">#REF!</definedName>
    <definedName name="BExIINQWABWRGYDT02DOJQ5L7BQF" localSheetId="23" hidden="1">#REF!</definedName>
    <definedName name="BExIINQWABWRGYDT02DOJQ5L7BQF" localSheetId="17" hidden="1">#REF!</definedName>
    <definedName name="BExIINQWABWRGYDT02DOJQ5L7BQF" localSheetId="18" hidden="1">#REF!</definedName>
    <definedName name="BExIINQWABWRGYDT02DOJQ5L7BQF" localSheetId="11" hidden="1">#REF!</definedName>
    <definedName name="BExIINQWABWRGYDT02DOJQ5L7BQF" localSheetId="25" hidden="1">#REF!</definedName>
    <definedName name="BExIINQWABWRGYDT02DOJQ5L7BQF" localSheetId="26" hidden="1">#REF!</definedName>
    <definedName name="BExIINQWABWRGYDT02DOJQ5L7BQF" localSheetId="27" hidden="1">#REF!</definedName>
    <definedName name="BExIINQWABWRGYDT02DOJQ5L7BQF" localSheetId="0" hidden="1">#REF!</definedName>
    <definedName name="BExIINQWABWRGYDT02DOJQ5L7BQF" localSheetId="1" hidden="1">#REF!</definedName>
    <definedName name="BExIINQWABWRGYDT02DOJQ5L7BQF" hidden="1">#REF!</definedName>
    <definedName name="BExIIXMY38TQD12CVV4S57L3I809" localSheetId="32" hidden="1">#REF!</definedName>
    <definedName name="BExIIXMY38TQD12CVV4S57L3I809" localSheetId="33" hidden="1">#REF!</definedName>
    <definedName name="BExIIXMY38TQD12CVV4S57L3I809" localSheetId="23" hidden="1">#REF!</definedName>
    <definedName name="BExIIXMY38TQD12CVV4S57L3I809" localSheetId="17" hidden="1">#REF!</definedName>
    <definedName name="BExIIXMY38TQD12CVV4S57L3I809" localSheetId="18" hidden="1">#REF!</definedName>
    <definedName name="BExIIXMY38TQD12CVV4S57L3I809" localSheetId="11" hidden="1">#REF!</definedName>
    <definedName name="BExIIXMY38TQD12CVV4S57L3I809" localSheetId="25" hidden="1">#REF!</definedName>
    <definedName name="BExIIXMY38TQD12CVV4S57L3I809" localSheetId="26" hidden="1">#REF!</definedName>
    <definedName name="BExIIXMY38TQD12CVV4S57L3I809" localSheetId="27" hidden="1">#REF!</definedName>
    <definedName name="BExIIXMY38TQD12CVV4S57L3I809" localSheetId="0" hidden="1">#REF!</definedName>
    <definedName name="BExIIXMY38TQD12CVV4S57L3I809" localSheetId="1" hidden="1">#REF!</definedName>
    <definedName name="BExIIXMY38TQD12CVV4S57L3I809" hidden="1">#REF!</definedName>
    <definedName name="BExIIY37NEVU2LGS1JE4VR9AN6W4" localSheetId="32" hidden="1">#REF!</definedName>
    <definedName name="BExIIY37NEVU2LGS1JE4VR9AN6W4" localSheetId="33" hidden="1">#REF!</definedName>
    <definedName name="BExIIY37NEVU2LGS1JE4VR9AN6W4" localSheetId="23" hidden="1">#REF!</definedName>
    <definedName name="BExIIY37NEVU2LGS1JE4VR9AN6W4" localSheetId="17" hidden="1">#REF!</definedName>
    <definedName name="BExIIY37NEVU2LGS1JE4VR9AN6W4" localSheetId="18" hidden="1">#REF!</definedName>
    <definedName name="BExIIY37NEVU2LGS1JE4VR9AN6W4" localSheetId="11" hidden="1">#REF!</definedName>
    <definedName name="BExIIY37NEVU2LGS1JE4VR9AN6W4" localSheetId="25" hidden="1">#REF!</definedName>
    <definedName name="BExIIY37NEVU2LGS1JE4VR9AN6W4" localSheetId="26" hidden="1">#REF!</definedName>
    <definedName name="BExIIY37NEVU2LGS1JE4VR9AN6W4" localSheetId="27" hidden="1">#REF!</definedName>
    <definedName name="BExIIY37NEVU2LGS1JE4VR9AN6W4" localSheetId="0" hidden="1">#REF!</definedName>
    <definedName name="BExIIY37NEVU2LGS1JE4VR9AN6W4" localSheetId="1" hidden="1">#REF!</definedName>
    <definedName name="BExIIY37NEVU2LGS1JE4VR9AN6W4" hidden="1">#REF!</definedName>
    <definedName name="BExIIYJAGXR8TPZ1KCYM7EGJ79UW" localSheetId="32" hidden="1">#REF!</definedName>
    <definedName name="BExIIYJAGXR8TPZ1KCYM7EGJ79UW" localSheetId="33" hidden="1">#REF!</definedName>
    <definedName name="BExIIYJAGXR8TPZ1KCYM7EGJ79UW" localSheetId="23" hidden="1">#REF!</definedName>
    <definedName name="BExIIYJAGXR8TPZ1KCYM7EGJ79UW" localSheetId="17" hidden="1">#REF!</definedName>
    <definedName name="BExIIYJAGXR8TPZ1KCYM7EGJ79UW" localSheetId="18" hidden="1">#REF!</definedName>
    <definedName name="BExIIYJAGXR8TPZ1KCYM7EGJ79UW" localSheetId="11" hidden="1">#REF!</definedName>
    <definedName name="BExIIYJAGXR8TPZ1KCYM7EGJ79UW" localSheetId="25" hidden="1">#REF!</definedName>
    <definedName name="BExIIYJAGXR8TPZ1KCYM7EGJ79UW" localSheetId="26" hidden="1">#REF!</definedName>
    <definedName name="BExIIYJAGXR8TPZ1KCYM7EGJ79UW" localSheetId="27" hidden="1">#REF!</definedName>
    <definedName name="BExIIYJAGXR8TPZ1KCYM7EGJ79UW" localSheetId="0" hidden="1">#REF!</definedName>
    <definedName name="BExIIYJAGXR8TPZ1KCYM7EGJ79UW" localSheetId="1" hidden="1">#REF!</definedName>
    <definedName name="BExIIYJAGXR8TPZ1KCYM7EGJ79UW" hidden="1">#REF!</definedName>
    <definedName name="BExIJ3160YCWGAVEU0208ZGXXG3P" localSheetId="32" hidden="1">#REF!</definedName>
    <definedName name="BExIJ3160YCWGAVEU0208ZGXXG3P" localSheetId="33" hidden="1">#REF!</definedName>
    <definedName name="BExIJ3160YCWGAVEU0208ZGXXG3P" localSheetId="23" hidden="1">#REF!</definedName>
    <definedName name="BExIJ3160YCWGAVEU0208ZGXXG3P" localSheetId="17" hidden="1">#REF!</definedName>
    <definedName name="BExIJ3160YCWGAVEU0208ZGXXG3P" localSheetId="18" hidden="1">#REF!</definedName>
    <definedName name="BExIJ3160YCWGAVEU0208ZGXXG3P" localSheetId="11" hidden="1">#REF!</definedName>
    <definedName name="BExIJ3160YCWGAVEU0208ZGXXG3P" localSheetId="25" hidden="1">#REF!</definedName>
    <definedName name="BExIJ3160YCWGAVEU0208ZGXXG3P" localSheetId="26" hidden="1">#REF!</definedName>
    <definedName name="BExIJ3160YCWGAVEU0208ZGXXG3P" localSheetId="27" hidden="1">#REF!</definedName>
    <definedName name="BExIJ3160YCWGAVEU0208ZGXXG3P" localSheetId="0" hidden="1">#REF!</definedName>
    <definedName name="BExIJ3160YCWGAVEU0208ZGXXG3P" localSheetId="1" hidden="1">#REF!</definedName>
    <definedName name="BExIJ3160YCWGAVEU0208ZGXXG3P" hidden="1">#REF!</definedName>
    <definedName name="BExIJFGZJ5ED9D6KAY4PGQYLELAX" localSheetId="32" hidden="1">#REF!</definedName>
    <definedName name="BExIJFGZJ5ED9D6KAY4PGQYLELAX" localSheetId="33" hidden="1">#REF!</definedName>
    <definedName name="BExIJFGZJ5ED9D6KAY4PGQYLELAX" localSheetId="23" hidden="1">#REF!</definedName>
    <definedName name="BExIJFGZJ5ED9D6KAY4PGQYLELAX" localSheetId="17" hidden="1">#REF!</definedName>
    <definedName name="BExIJFGZJ5ED9D6KAY4PGQYLELAX" localSheetId="18" hidden="1">#REF!</definedName>
    <definedName name="BExIJFGZJ5ED9D6KAY4PGQYLELAX" localSheetId="11" hidden="1">#REF!</definedName>
    <definedName name="BExIJFGZJ5ED9D6KAY4PGQYLELAX" localSheetId="25" hidden="1">#REF!</definedName>
    <definedName name="BExIJFGZJ5ED9D6KAY4PGQYLELAX" localSheetId="26" hidden="1">#REF!</definedName>
    <definedName name="BExIJFGZJ5ED9D6KAY4PGQYLELAX" localSheetId="27" hidden="1">#REF!</definedName>
    <definedName name="BExIJFGZJ5ED9D6KAY4PGQYLELAX" localSheetId="0" hidden="1">#REF!</definedName>
    <definedName name="BExIJFGZJ5ED9D6KAY4PGQYLELAX" localSheetId="1" hidden="1">#REF!</definedName>
    <definedName name="BExIJFGZJ5ED9D6KAY4PGQYLELAX" hidden="1">#REF!</definedName>
    <definedName name="BExIJQK80ZEKSTV62E59AYJYUNLI" localSheetId="32" hidden="1">#REF!</definedName>
    <definedName name="BExIJQK80ZEKSTV62E59AYJYUNLI" localSheetId="33" hidden="1">#REF!</definedName>
    <definedName name="BExIJQK80ZEKSTV62E59AYJYUNLI" localSheetId="23" hidden="1">#REF!</definedName>
    <definedName name="BExIJQK80ZEKSTV62E59AYJYUNLI" localSheetId="17" hidden="1">#REF!</definedName>
    <definedName name="BExIJQK80ZEKSTV62E59AYJYUNLI" localSheetId="18" hidden="1">#REF!</definedName>
    <definedName name="BExIJQK80ZEKSTV62E59AYJYUNLI" localSheetId="11" hidden="1">#REF!</definedName>
    <definedName name="BExIJQK80ZEKSTV62E59AYJYUNLI" localSheetId="25" hidden="1">#REF!</definedName>
    <definedName name="BExIJQK80ZEKSTV62E59AYJYUNLI" localSheetId="26" hidden="1">#REF!</definedName>
    <definedName name="BExIJQK80ZEKSTV62E59AYJYUNLI" localSheetId="27" hidden="1">#REF!</definedName>
    <definedName name="BExIJQK80ZEKSTV62E59AYJYUNLI" localSheetId="0" hidden="1">#REF!</definedName>
    <definedName name="BExIJQK80ZEKSTV62E59AYJYUNLI" localSheetId="1" hidden="1">#REF!</definedName>
    <definedName name="BExIJQK80ZEKSTV62E59AYJYUNLI" hidden="1">#REF!</definedName>
    <definedName name="BExIJRLX3M0YQLU1D5Y9V7HM5QNM" localSheetId="32" hidden="1">#REF!</definedName>
    <definedName name="BExIJRLX3M0YQLU1D5Y9V7HM5QNM" localSheetId="33" hidden="1">#REF!</definedName>
    <definedName name="BExIJRLX3M0YQLU1D5Y9V7HM5QNM" localSheetId="23" hidden="1">#REF!</definedName>
    <definedName name="BExIJRLX3M0YQLU1D5Y9V7HM5QNM" localSheetId="17" hidden="1">#REF!</definedName>
    <definedName name="BExIJRLX3M0YQLU1D5Y9V7HM5QNM" localSheetId="18" hidden="1">#REF!</definedName>
    <definedName name="BExIJRLX3M0YQLU1D5Y9V7HM5QNM" localSheetId="11" hidden="1">#REF!</definedName>
    <definedName name="BExIJRLX3M0YQLU1D5Y9V7HM5QNM" localSheetId="25" hidden="1">#REF!</definedName>
    <definedName name="BExIJRLX3M0YQLU1D5Y9V7HM5QNM" localSheetId="26" hidden="1">#REF!</definedName>
    <definedName name="BExIJRLX3M0YQLU1D5Y9V7HM5QNM" localSheetId="27" hidden="1">#REF!</definedName>
    <definedName name="BExIJRLX3M0YQLU1D5Y9V7HM5QNM" localSheetId="0" hidden="1">#REF!</definedName>
    <definedName name="BExIJRLX3M0YQLU1D5Y9V7HM5QNM" localSheetId="1" hidden="1">#REF!</definedName>
    <definedName name="BExIJRLX3M0YQLU1D5Y9V7HM5QNM" hidden="1">#REF!</definedName>
    <definedName name="BExIJV22J0QA7286KNPMHO1ZUCB3" localSheetId="32" hidden="1">#REF!</definedName>
    <definedName name="BExIJV22J0QA7286KNPMHO1ZUCB3" localSheetId="33" hidden="1">#REF!</definedName>
    <definedName name="BExIJV22J0QA7286KNPMHO1ZUCB3" localSheetId="23" hidden="1">#REF!</definedName>
    <definedName name="BExIJV22J0QA7286KNPMHO1ZUCB3" localSheetId="17" hidden="1">#REF!</definedName>
    <definedName name="BExIJV22J0QA7286KNPMHO1ZUCB3" localSheetId="18" hidden="1">#REF!</definedName>
    <definedName name="BExIJV22J0QA7286KNPMHO1ZUCB3" localSheetId="11" hidden="1">#REF!</definedName>
    <definedName name="BExIJV22J0QA7286KNPMHO1ZUCB3" localSheetId="25" hidden="1">#REF!</definedName>
    <definedName name="BExIJV22J0QA7286KNPMHO1ZUCB3" localSheetId="26" hidden="1">#REF!</definedName>
    <definedName name="BExIJV22J0QA7286KNPMHO1ZUCB3" localSheetId="27" hidden="1">#REF!</definedName>
    <definedName name="BExIJV22J0QA7286KNPMHO1ZUCB3" localSheetId="0" hidden="1">#REF!</definedName>
    <definedName name="BExIJV22J0QA7286KNPMHO1ZUCB3" localSheetId="1" hidden="1">#REF!</definedName>
    <definedName name="BExIJV22J0QA7286KNPMHO1ZUCB3" hidden="1">#REF!</definedName>
    <definedName name="BExIJVI6OC7B6ZE9V4PAOYZXKNER" localSheetId="32" hidden="1">#REF!</definedName>
    <definedName name="BExIJVI6OC7B6ZE9V4PAOYZXKNER" localSheetId="33" hidden="1">#REF!</definedName>
    <definedName name="BExIJVI6OC7B6ZE9V4PAOYZXKNER" localSheetId="23" hidden="1">#REF!</definedName>
    <definedName name="BExIJVI6OC7B6ZE9V4PAOYZXKNER" localSheetId="17" hidden="1">#REF!</definedName>
    <definedName name="BExIJVI6OC7B6ZE9V4PAOYZXKNER" localSheetId="18" hidden="1">#REF!</definedName>
    <definedName name="BExIJVI6OC7B6ZE9V4PAOYZXKNER" localSheetId="11" hidden="1">#REF!</definedName>
    <definedName name="BExIJVI6OC7B6ZE9V4PAOYZXKNER" localSheetId="25" hidden="1">#REF!</definedName>
    <definedName name="BExIJVI6OC7B6ZE9V4PAOYZXKNER" localSheetId="26" hidden="1">#REF!</definedName>
    <definedName name="BExIJVI6OC7B6ZE9V4PAOYZXKNER" localSheetId="27" hidden="1">#REF!</definedName>
    <definedName name="BExIJVI6OC7B6ZE9V4PAOYZXKNER" localSheetId="0" hidden="1">#REF!</definedName>
    <definedName name="BExIJVI6OC7B6ZE9V4PAOYZXKNER" localSheetId="1" hidden="1">#REF!</definedName>
    <definedName name="BExIJVI6OC7B6ZE9V4PAOYZXKNER" hidden="1">#REF!</definedName>
    <definedName name="BExIJWK0NGTGQ4X7D5VIVXD14JHI" localSheetId="32" hidden="1">#REF!</definedName>
    <definedName name="BExIJWK0NGTGQ4X7D5VIVXD14JHI" localSheetId="33" hidden="1">#REF!</definedName>
    <definedName name="BExIJWK0NGTGQ4X7D5VIVXD14JHI" localSheetId="23" hidden="1">#REF!</definedName>
    <definedName name="BExIJWK0NGTGQ4X7D5VIVXD14JHI" localSheetId="17" hidden="1">#REF!</definedName>
    <definedName name="BExIJWK0NGTGQ4X7D5VIVXD14JHI" localSheetId="18" hidden="1">#REF!</definedName>
    <definedName name="BExIJWK0NGTGQ4X7D5VIVXD14JHI" localSheetId="11" hidden="1">#REF!</definedName>
    <definedName name="BExIJWK0NGTGQ4X7D5VIVXD14JHI" localSheetId="25" hidden="1">#REF!</definedName>
    <definedName name="BExIJWK0NGTGQ4X7D5VIVXD14JHI" localSheetId="26" hidden="1">#REF!</definedName>
    <definedName name="BExIJWK0NGTGQ4X7D5VIVXD14JHI" localSheetId="27" hidden="1">#REF!</definedName>
    <definedName name="BExIJWK0NGTGQ4X7D5VIVXD14JHI" localSheetId="0" hidden="1">#REF!</definedName>
    <definedName name="BExIJWK0NGTGQ4X7D5VIVXD14JHI" localSheetId="1" hidden="1">#REF!</definedName>
    <definedName name="BExIJWK0NGTGQ4X7D5VIVXD14JHI" hidden="1">#REF!</definedName>
    <definedName name="BExIJWPCIYINEJUTXU74VK7WG031" localSheetId="32" hidden="1">#REF!</definedName>
    <definedName name="BExIJWPCIYINEJUTXU74VK7WG031" localSheetId="33" hidden="1">#REF!</definedName>
    <definedName name="BExIJWPCIYINEJUTXU74VK7WG031" localSheetId="23" hidden="1">#REF!</definedName>
    <definedName name="BExIJWPCIYINEJUTXU74VK7WG031" localSheetId="17" hidden="1">#REF!</definedName>
    <definedName name="BExIJWPCIYINEJUTXU74VK7WG031" localSheetId="18" hidden="1">#REF!</definedName>
    <definedName name="BExIJWPCIYINEJUTXU74VK7WG031" localSheetId="11" hidden="1">#REF!</definedName>
    <definedName name="BExIJWPCIYINEJUTXU74VK7WG031" localSheetId="25" hidden="1">#REF!</definedName>
    <definedName name="BExIJWPCIYINEJUTXU74VK7WG031" localSheetId="26" hidden="1">#REF!</definedName>
    <definedName name="BExIJWPCIYINEJUTXU74VK7WG031" localSheetId="27" hidden="1">#REF!</definedName>
    <definedName name="BExIJWPCIYINEJUTXU74VK7WG031" localSheetId="0" hidden="1">#REF!</definedName>
    <definedName name="BExIJWPCIYINEJUTXU74VK7WG031" localSheetId="1" hidden="1">#REF!</definedName>
    <definedName name="BExIJWPCIYINEJUTXU74VK7WG031" hidden="1">#REF!</definedName>
    <definedName name="BExIKHTXPZR5A8OHB6HDP6QWDHAD" localSheetId="32" hidden="1">#REF!</definedName>
    <definedName name="BExIKHTXPZR5A8OHB6HDP6QWDHAD" localSheetId="33" hidden="1">#REF!</definedName>
    <definedName name="BExIKHTXPZR5A8OHB6HDP6QWDHAD" localSheetId="23" hidden="1">#REF!</definedName>
    <definedName name="BExIKHTXPZR5A8OHB6HDP6QWDHAD" localSheetId="17" hidden="1">#REF!</definedName>
    <definedName name="BExIKHTXPZR5A8OHB6HDP6QWDHAD" localSheetId="18" hidden="1">#REF!</definedName>
    <definedName name="BExIKHTXPZR5A8OHB6HDP6QWDHAD" localSheetId="11" hidden="1">#REF!</definedName>
    <definedName name="BExIKHTXPZR5A8OHB6HDP6QWDHAD" localSheetId="25" hidden="1">#REF!</definedName>
    <definedName name="BExIKHTXPZR5A8OHB6HDP6QWDHAD" localSheetId="26" hidden="1">#REF!</definedName>
    <definedName name="BExIKHTXPZR5A8OHB6HDP6QWDHAD" localSheetId="27" hidden="1">#REF!</definedName>
    <definedName name="BExIKHTXPZR5A8OHB6HDP6QWDHAD" localSheetId="0" hidden="1">#REF!</definedName>
    <definedName name="BExIKHTXPZR5A8OHB6HDP6QWDHAD" localSheetId="1" hidden="1">#REF!</definedName>
    <definedName name="BExIKHTXPZR5A8OHB6HDP6QWDHAD" hidden="1">#REF!</definedName>
    <definedName name="BExIKMMJOETSAXJYY1SIKM58LMA2" localSheetId="32" hidden="1">#REF!</definedName>
    <definedName name="BExIKMMJOETSAXJYY1SIKM58LMA2" localSheetId="33" hidden="1">#REF!</definedName>
    <definedName name="BExIKMMJOETSAXJYY1SIKM58LMA2" localSheetId="23" hidden="1">#REF!</definedName>
    <definedName name="BExIKMMJOETSAXJYY1SIKM58LMA2" localSheetId="17" hidden="1">#REF!</definedName>
    <definedName name="BExIKMMJOETSAXJYY1SIKM58LMA2" localSheetId="18" hidden="1">#REF!</definedName>
    <definedName name="BExIKMMJOETSAXJYY1SIKM58LMA2" localSheetId="11" hidden="1">#REF!</definedName>
    <definedName name="BExIKMMJOETSAXJYY1SIKM58LMA2" localSheetId="25" hidden="1">#REF!</definedName>
    <definedName name="BExIKMMJOETSAXJYY1SIKM58LMA2" localSheetId="26" hidden="1">#REF!</definedName>
    <definedName name="BExIKMMJOETSAXJYY1SIKM58LMA2" localSheetId="27" hidden="1">#REF!</definedName>
    <definedName name="BExIKMMJOETSAXJYY1SIKM58LMA2" localSheetId="0" hidden="1">#REF!</definedName>
    <definedName name="BExIKMMJOETSAXJYY1SIKM58LMA2" localSheetId="1" hidden="1">#REF!</definedName>
    <definedName name="BExIKMMJOETSAXJYY1SIKM58LMA2" hidden="1">#REF!</definedName>
    <definedName name="BExIKRF6AQ6VOO9KCIWSM6FY8M7D" localSheetId="32" hidden="1">#REF!</definedName>
    <definedName name="BExIKRF6AQ6VOO9KCIWSM6FY8M7D" localSheetId="33" hidden="1">#REF!</definedName>
    <definedName name="BExIKRF6AQ6VOO9KCIWSM6FY8M7D" localSheetId="23" hidden="1">#REF!</definedName>
    <definedName name="BExIKRF6AQ6VOO9KCIWSM6FY8M7D" localSheetId="17" hidden="1">#REF!</definedName>
    <definedName name="BExIKRF6AQ6VOO9KCIWSM6FY8M7D" localSheetId="18" hidden="1">#REF!</definedName>
    <definedName name="BExIKRF6AQ6VOO9KCIWSM6FY8M7D" localSheetId="11" hidden="1">#REF!</definedName>
    <definedName name="BExIKRF6AQ6VOO9KCIWSM6FY8M7D" localSheetId="25" hidden="1">#REF!</definedName>
    <definedName name="BExIKRF6AQ6VOO9KCIWSM6FY8M7D" localSheetId="26" hidden="1">#REF!</definedName>
    <definedName name="BExIKRF6AQ6VOO9KCIWSM6FY8M7D" localSheetId="27" hidden="1">#REF!</definedName>
    <definedName name="BExIKRF6AQ6VOO9KCIWSM6FY8M7D" localSheetId="0" hidden="1">#REF!</definedName>
    <definedName name="BExIKRF6AQ6VOO9KCIWSM6FY8M7D" localSheetId="1" hidden="1">#REF!</definedName>
    <definedName name="BExIKRF6AQ6VOO9KCIWSM6FY8M7D" hidden="1">#REF!</definedName>
    <definedName name="BExIKTYZESFT3LC0ASFMFKSE0D1X" localSheetId="32" hidden="1">#REF!</definedName>
    <definedName name="BExIKTYZESFT3LC0ASFMFKSE0D1X" localSheetId="33" hidden="1">#REF!</definedName>
    <definedName name="BExIKTYZESFT3LC0ASFMFKSE0D1X" localSheetId="23" hidden="1">#REF!</definedName>
    <definedName name="BExIKTYZESFT3LC0ASFMFKSE0D1X" localSheetId="17" hidden="1">#REF!</definedName>
    <definedName name="BExIKTYZESFT3LC0ASFMFKSE0D1X" localSheetId="18" hidden="1">#REF!</definedName>
    <definedName name="BExIKTYZESFT3LC0ASFMFKSE0D1X" localSheetId="11" hidden="1">#REF!</definedName>
    <definedName name="BExIKTYZESFT3LC0ASFMFKSE0D1X" localSheetId="25" hidden="1">#REF!</definedName>
    <definedName name="BExIKTYZESFT3LC0ASFMFKSE0D1X" localSheetId="26" hidden="1">#REF!</definedName>
    <definedName name="BExIKTYZESFT3LC0ASFMFKSE0D1X" localSheetId="27" hidden="1">#REF!</definedName>
    <definedName name="BExIKTYZESFT3LC0ASFMFKSE0D1X" localSheetId="0" hidden="1">#REF!</definedName>
    <definedName name="BExIKTYZESFT3LC0ASFMFKSE0D1X" localSheetId="1" hidden="1">#REF!</definedName>
    <definedName name="BExIKTYZESFT3LC0ASFMFKSE0D1X" hidden="1">#REF!</definedName>
    <definedName name="BExIKXVA6M8K0PTRYAGXS666L335" localSheetId="32" hidden="1">#REF!</definedName>
    <definedName name="BExIKXVA6M8K0PTRYAGXS666L335" localSheetId="33" hidden="1">#REF!</definedName>
    <definedName name="BExIKXVA6M8K0PTRYAGXS666L335" localSheetId="23" hidden="1">#REF!</definedName>
    <definedName name="BExIKXVA6M8K0PTRYAGXS666L335" localSheetId="17" hidden="1">#REF!</definedName>
    <definedName name="BExIKXVA6M8K0PTRYAGXS666L335" localSheetId="18" hidden="1">#REF!</definedName>
    <definedName name="BExIKXVA6M8K0PTRYAGXS666L335" localSheetId="11" hidden="1">#REF!</definedName>
    <definedName name="BExIKXVA6M8K0PTRYAGXS666L335" localSheetId="25" hidden="1">#REF!</definedName>
    <definedName name="BExIKXVA6M8K0PTRYAGXS666L335" localSheetId="26" hidden="1">#REF!</definedName>
    <definedName name="BExIKXVA6M8K0PTRYAGXS666L335" localSheetId="27" hidden="1">#REF!</definedName>
    <definedName name="BExIKXVA6M8K0PTRYAGXS666L335" localSheetId="0" hidden="1">#REF!</definedName>
    <definedName name="BExIKXVA6M8K0PTRYAGXS666L335" localSheetId="1" hidden="1">#REF!</definedName>
    <definedName name="BExIKXVA6M8K0PTRYAGXS666L335" hidden="1">#REF!</definedName>
    <definedName name="BExIL0PMZ2SXK9R6MLP43KBU1J2P" localSheetId="32" hidden="1">#REF!</definedName>
    <definedName name="BExIL0PMZ2SXK9R6MLP43KBU1J2P" localSheetId="33" hidden="1">#REF!</definedName>
    <definedName name="BExIL0PMZ2SXK9R6MLP43KBU1J2P" localSheetId="23" hidden="1">#REF!</definedName>
    <definedName name="BExIL0PMZ2SXK9R6MLP43KBU1J2P" localSheetId="17" hidden="1">#REF!</definedName>
    <definedName name="BExIL0PMZ2SXK9R6MLP43KBU1J2P" localSheetId="18" hidden="1">#REF!</definedName>
    <definedName name="BExIL0PMZ2SXK9R6MLP43KBU1J2P" localSheetId="11" hidden="1">#REF!</definedName>
    <definedName name="BExIL0PMZ2SXK9R6MLP43KBU1J2P" localSheetId="25" hidden="1">#REF!</definedName>
    <definedName name="BExIL0PMZ2SXK9R6MLP43KBU1J2P" localSheetId="26" hidden="1">#REF!</definedName>
    <definedName name="BExIL0PMZ2SXK9R6MLP43KBU1J2P" localSheetId="27" hidden="1">#REF!</definedName>
    <definedName name="BExIL0PMZ2SXK9R6MLP43KBU1J2P" localSheetId="0" hidden="1">#REF!</definedName>
    <definedName name="BExIL0PMZ2SXK9R6MLP43KBU1J2P" localSheetId="1" hidden="1">#REF!</definedName>
    <definedName name="BExIL0PMZ2SXK9R6MLP43KBU1J2P" hidden="1">#REF!</definedName>
    <definedName name="BExIL1WSMNNQQK98YHWHV5HVONIZ" localSheetId="32" hidden="1">#REF!</definedName>
    <definedName name="BExIL1WSMNNQQK98YHWHV5HVONIZ" localSheetId="33" hidden="1">#REF!</definedName>
    <definedName name="BExIL1WSMNNQQK98YHWHV5HVONIZ" localSheetId="23" hidden="1">#REF!</definedName>
    <definedName name="BExIL1WSMNNQQK98YHWHV5HVONIZ" localSheetId="17" hidden="1">#REF!</definedName>
    <definedName name="BExIL1WSMNNQQK98YHWHV5HVONIZ" localSheetId="18" hidden="1">#REF!</definedName>
    <definedName name="BExIL1WSMNNQQK98YHWHV5HVONIZ" localSheetId="11" hidden="1">#REF!</definedName>
    <definedName name="BExIL1WSMNNQQK98YHWHV5HVONIZ" localSheetId="25" hidden="1">#REF!</definedName>
    <definedName name="BExIL1WSMNNQQK98YHWHV5HVONIZ" localSheetId="26" hidden="1">#REF!</definedName>
    <definedName name="BExIL1WSMNNQQK98YHWHV5HVONIZ" localSheetId="27" hidden="1">#REF!</definedName>
    <definedName name="BExIL1WSMNNQQK98YHWHV5HVONIZ" localSheetId="0" hidden="1">#REF!</definedName>
    <definedName name="BExIL1WSMNNQQK98YHWHV5HVONIZ" localSheetId="1" hidden="1">#REF!</definedName>
    <definedName name="BExIL1WSMNNQQK98YHWHV5HVONIZ" hidden="1">#REF!</definedName>
    <definedName name="BExILAAXRTRAD18K74M6MGUEEPUM" localSheetId="32" hidden="1">#REF!</definedName>
    <definedName name="BExILAAXRTRAD18K74M6MGUEEPUM" localSheetId="33" hidden="1">#REF!</definedName>
    <definedName name="BExILAAXRTRAD18K74M6MGUEEPUM" localSheetId="23" hidden="1">#REF!</definedName>
    <definedName name="BExILAAXRTRAD18K74M6MGUEEPUM" localSheetId="17" hidden="1">#REF!</definedName>
    <definedName name="BExILAAXRTRAD18K74M6MGUEEPUM" localSheetId="18" hidden="1">#REF!</definedName>
    <definedName name="BExILAAXRTRAD18K74M6MGUEEPUM" localSheetId="11" hidden="1">#REF!</definedName>
    <definedName name="BExILAAXRTRAD18K74M6MGUEEPUM" localSheetId="25" hidden="1">#REF!</definedName>
    <definedName name="BExILAAXRTRAD18K74M6MGUEEPUM" localSheetId="26" hidden="1">#REF!</definedName>
    <definedName name="BExILAAXRTRAD18K74M6MGUEEPUM" localSheetId="27" hidden="1">#REF!</definedName>
    <definedName name="BExILAAXRTRAD18K74M6MGUEEPUM" localSheetId="0" hidden="1">#REF!</definedName>
    <definedName name="BExILAAXRTRAD18K74M6MGUEEPUM" localSheetId="1" hidden="1">#REF!</definedName>
    <definedName name="BExILAAXRTRAD18K74M6MGUEEPUM" hidden="1">#REF!</definedName>
    <definedName name="BExILG5F338C0FFLMVOKMKF8X5ZP" localSheetId="32" hidden="1">#REF!</definedName>
    <definedName name="BExILG5F338C0FFLMVOKMKF8X5ZP" localSheetId="33" hidden="1">#REF!</definedName>
    <definedName name="BExILG5F338C0FFLMVOKMKF8X5ZP" localSheetId="23" hidden="1">#REF!</definedName>
    <definedName name="BExILG5F338C0FFLMVOKMKF8X5ZP" localSheetId="17" hidden="1">#REF!</definedName>
    <definedName name="BExILG5F338C0FFLMVOKMKF8X5ZP" localSheetId="18" hidden="1">#REF!</definedName>
    <definedName name="BExILG5F338C0FFLMVOKMKF8X5ZP" localSheetId="11" hidden="1">#REF!</definedName>
    <definedName name="BExILG5F338C0FFLMVOKMKF8X5ZP" localSheetId="25" hidden="1">#REF!</definedName>
    <definedName name="BExILG5F338C0FFLMVOKMKF8X5ZP" localSheetId="26" hidden="1">#REF!</definedName>
    <definedName name="BExILG5F338C0FFLMVOKMKF8X5ZP" localSheetId="27" hidden="1">#REF!</definedName>
    <definedName name="BExILG5F338C0FFLMVOKMKF8X5ZP" localSheetId="0" hidden="1">#REF!</definedName>
    <definedName name="BExILG5F338C0FFLMVOKMKF8X5ZP" localSheetId="1" hidden="1">#REF!</definedName>
    <definedName name="BExILG5F338C0FFLMVOKMKF8X5ZP" hidden="1">#REF!</definedName>
    <definedName name="BExILGQTQM0HOD0BJI90YO7GOIN3" localSheetId="32" hidden="1">#REF!</definedName>
    <definedName name="BExILGQTQM0HOD0BJI90YO7GOIN3" localSheetId="33" hidden="1">#REF!</definedName>
    <definedName name="BExILGQTQM0HOD0BJI90YO7GOIN3" localSheetId="23" hidden="1">#REF!</definedName>
    <definedName name="BExILGQTQM0HOD0BJI90YO7GOIN3" localSheetId="17" hidden="1">#REF!</definedName>
    <definedName name="BExILGQTQM0HOD0BJI90YO7GOIN3" localSheetId="18" hidden="1">#REF!</definedName>
    <definedName name="BExILGQTQM0HOD0BJI90YO7GOIN3" localSheetId="11" hidden="1">#REF!</definedName>
    <definedName name="BExILGQTQM0HOD0BJI90YO7GOIN3" localSheetId="25" hidden="1">#REF!</definedName>
    <definedName name="BExILGQTQM0HOD0BJI90YO7GOIN3" localSheetId="26" hidden="1">#REF!</definedName>
    <definedName name="BExILGQTQM0HOD0BJI90YO7GOIN3" localSheetId="27" hidden="1">#REF!</definedName>
    <definedName name="BExILGQTQM0HOD0BJI90YO7GOIN3" localSheetId="0" hidden="1">#REF!</definedName>
    <definedName name="BExILGQTQM0HOD0BJI90YO7GOIN3" localSheetId="1" hidden="1">#REF!</definedName>
    <definedName name="BExILGQTQM0HOD0BJI90YO7GOIN3" hidden="1">#REF!</definedName>
    <definedName name="BExILPL7P2BNCD7MYCGTQ9F0R5JX" localSheetId="32" hidden="1">#REF!</definedName>
    <definedName name="BExILPL7P2BNCD7MYCGTQ9F0R5JX" localSheetId="33" hidden="1">#REF!</definedName>
    <definedName name="BExILPL7P2BNCD7MYCGTQ9F0R5JX" localSheetId="23" hidden="1">#REF!</definedName>
    <definedName name="BExILPL7P2BNCD7MYCGTQ9F0R5JX" localSheetId="17" hidden="1">#REF!</definedName>
    <definedName name="BExILPL7P2BNCD7MYCGTQ9F0R5JX" localSheetId="18" hidden="1">#REF!</definedName>
    <definedName name="BExILPL7P2BNCD7MYCGTQ9F0R5JX" localSheetId="11" hidden="1">#REF!</definedName>
    <definedName name="BExILPL7P2BNCD7MYCGTQ9F0R5JX" localSheetId="25" hidden="1">#REF!</definedName>
    <definedName name="BExILPL7P2BNCD7MYCGTQ9F0R5JX" localSheetId="26" hidden="1">#REF!</definedName>
    <definedName name="BExILPL7P2BNCD7MYCGTQ9F0R5JX" localSheetId="27" hidden="1">#REF!</definedName>
    <definedName name="BExILPL7P2BNCD7MYCGTQ9F0R5JX" localSheetId="0" hidden="1">#REF!</definedName>
    <definedName name="BExILPL7P2BNCD7MYCGTQ9F0R5JX" localSheetId="1" hidden="1">#REF!</definedName>
    <definedName name="BExILPL7P2BNCD7MYCGTQ9F0R5JX" hidden="1">#REF!</definedName>
    <definedName name="BExILVVS4B1B4G7IO0LPUDWY9K8W" localSheetId="32" hidden="1">#REF!</definedName>
    <definedName name="BExILVVS4B1B4G7IO0LPUDWY9K8W" localSheetId="33" hidden="1">#REF!</definedName>
    <definedName name="BExILVVS4B1B4G7IO0LPUDWY9K8W" localSheetId="23" hidden="1">#REF!</definedName>
    <definedName name="BExILVVS4B1B4G7IO0LPUDWY9K8W" localSheetId="17" hidden="1">#REF!</definedName>
    <definedName name="BExILVVS4B1B4G7IO0LPUDWY9K8W" localSheetId="18" hidden="1">#REF!</definedName>
    <definedName name="BExILVVS4B1B4G7IO0LPUDWY9K8W" localSheetId="11" hidden="1">#REF!</definedName>
    <definedName name="BExILVVS4B1B4G7IO0LPUDWY9K8W" localSheetId="25" hidden="1">#REF!</definedName>
    <definedName name="BExILVVS4B1B4G7IO0LPUDWY9K8W" localSheetId="26" hidden="1">#REF!</definedName>
    <definedName name="BExILVVS4B1B4G7IO0LPUDWY9K8W" localSheetId="27" hidden="1">#REF!</definedName>
    <definedName name="BExILVVS4B1B4G7IO0LPUDWY9K8W" localSheetId="0" hidden="1">#REF!</definedName>
    <definedName name="BExILVVS4B1B4G7IO0LPUDWY9K8W" localSheetId="1" hidden="1">#REF!</definedName>
    <definedName name="BExILVVS4B1B4G7IO0LPUDWY9K8W" hidden="1">#REF!</definedName>
    <definedName name="BExIM9DBUB7ZGF4B20FVUO9QGOX2" localSheetId="32" hidden="1">#REF!</definedName>
    <definedName name="BExIM9DBUB7ZGF4B20FVUO9QGOX2" localSheetId="33" hidden="1">#REF!</definedName>
    <definedName name="BExIM9DBUB7ZGF4B20FVUO9QGOX2" localSheetId="23" hidden="1">#REF!</definedName>
    <definedName name="BExIM9DBUB7ZGF4B20FVUO9QGOX2" localSheetId="17" hidden="1">#REF!</definedName>
    <definedName name="BExIM9DBUB7ZGF4B20FVUO9QGOX2" localSheetId="18" hidden="1">#REF!</definedName>
    <definedName name="BExIM9DBUB7ZGF4B20FVUO9QGOX2" localSheetId="11" hidden="1">#REF!</definedName>
    <definedName name="BExIM9DBUB7ZGF4B20FVUO9QGOX2" localSheetId="25" hidden="1">#REF!</definedName>
    <definedName name="BExIM9DBUB7ZGF4B20FVUO9QGOX2" localSheetId="26" hidden="1">#REF!</definedName>
    <definedName name="BExIM9DBUB7ZGF4B20FVUO9QGOX2" localSheetId="27" hidden="1">#REF!</definedName>
    <definedName name="BExIM9DBUB7ZGF4B20FVUO9QGOX2" localSheetId="0" hidden="1">#REF!</definedName>
    <definedName name="BExIM9DBUB7ZGF4B20FVUO9QGOX2" localSheetId="1" hidden="1">#REF!</definedName>
    <definedName name="BExIM9DBUB7ZGF4B20FVUO9QGOX2" hidden="1">#REF!</definedName>
    <definedName name="BExIMCTBZ4WAESGCDWJ64SB4F0L1" localSheetId="32" hidden="1">#REF!</definedName>
    <definedName name="BExIMCTBZ4WAESGCDWJ64SB4F0L1" localSheetId="33" hidden="1">#REF!</definedName>
    <definedName name="BExIMCTBZ4WAESGCDWJ64SB4F0L1" localSheetId="23" hidden="1">#REF!</definedName>
    <definedName name="BExIMCTBZ4WAESGCDWJ64SB4F0L1" localSheetId="17" hidden="1">#REF!</definedName>
    <definedName name="BExIMCTBZ4WAESGCDWJ64SB4F0L1" localSheetId="18" hidden="1">#REF!</definedName>
    <definedName name="BExIMCTBZ4WAESGCDWJ64SB4F0L1" localSheetId="11" hidden="1">#REF!</definedName>
    <definedName name="BExIMCTBZ4WAESGCDWJ64SB4F0L1" localSheetId="25" hidden="1">#REF!</definedName>
    <definedName name="BExIMCTBZ4WAESGCDWJ64SB4F0L1" localSheetId="26" hidden="1">#REF!</definedName>
    <definedName name="BExIMCTBZ4WAESGCDWJ64SB4F0L1" localSheetId="27" hidden="1">#REF!</definedName>
    <definedName name="BExIMCTBZ4WAESGCDWJ64SB4F0L1" localSheetId="0" hidden="1">#REF!</definedName>
    <definedName name="BExIMCTBZ4WAESGCDWJ64SB4F0L1" localSheetId="1" hidden="1">#REF!</definedName>
    <definedName name="BExIMCTBZ4WAESGCDWJ64SB4F0L1" hidden="1">#REF!</definedName>
    <definedName name="BExIMGK9Z94TFPWWZFMD10HV0IF6" localSheetId="32" hidden="1">#REF!</definedName>
    <definedName name="BExIMGK9Z94TFPWWZFMD10HV0IF6" localSheetId="33" hidden="1">#REF!</definedName>
    <definedName name="BExIMGK9Z94TFPWWZFMD10HV0IF6" localSheetId="23" hidden="1">#REF!</definedName>
    <definedName name="BExIMGK9Z94TFPWWZFMD10HV0IF6" localSheetId="17" hidden="1">#REF!</definedName>
    <definedName name="BExIMGK9Z94TFPWWZFMD10HV0IF6" localSheetId="18" hidden="1">#REF!</definedName>
    <definedName name="BExIMGK9Z94TFPWWZFMD10HV0IF6" localSheetId="11" hidden="1">#REF!</definedName>
    <definedName name="BExIMGK9Z94TFPWWZFMD10HV0IF6" localSheetId="25" hidden="1">#REF!</definedName>
    <definedName name="BExIMGK9Z94TFPWWZFMD10HV0IF6" localSheetId="26" hidden="1">#REF!</definedName>
    <definedName name="BExIMGK9Z94TFPWWZFMD10HV0IF6" localSheetId="27" hidden="1">#REF!</definedName>
    <definedName name="BExIMGK9Z94TFPWWZFMD10HV0IF6" localSheetId="0" hidden="1">#REF!</definedName>
    <definedName name="BExIMGK9Z94TFPWWZFMD10HV0IF6" localSheetId="1" hidden="1">#REF!</definedName>
    <definedName name="BExIMGK9Z94TFPWWZFMD10HV0IF6" hidden="1">#REF!</definedName>
    <definedName name="BExIMPEGKG18TELVC33T4OQTNBWC" localSheetId="32" hidden="1">#REF!</definedName>
    <definedName name="BExIMPEGKG18TELVC33T4OQTNBWC" localSheetId="33" hidden="1">#REF!</definedName>
    <definedName name="BExIMPEGKG18TELVC33T4OQTNBWC" localSheetId="23" hidden="1">#REF!</definedName>
    <definedName name="BExIMPEGKG18TELVC33T4OQTNBWC" localSheetId="17" hidden="1">#REF!</definedName>
    <definedName name="BExIMPEGKG18TELVC33T4OQTNBWC" localSheetId="18" hidden="1">#REF!</definedName>
    <definedName name="BExIMPEGKG18TELVC33T4OQTNBWC" localSheetId="11" hidden="1">#REF!</definedName>
    <definedName name="BExIMPEGKG18TELVC33T4OQTNBWC" localSheetId="25" hidden="1">#REF!</definedName>
    <definedName name="BExIMPEGKG18TELVC33T4OQTNBWC" localSheetId="26" hidden="1">#REF!</definedName>
    <definedName name="BExIMPEGKG18TELVC33T4OQTNBWC" localSheetId="27" hidden="1">#REF!</definedName>
    <definedName name="BExIMPEGKG18TELVC33T4OQTNBWC" localSheetId="0" hidden="1">#REF!</definedName>
    <definedName name="BExIMPEGKG18TELVC33T4OQTNBWC" localSheetId="1" hidden="1">#REF!</definedName>
    <definedName name="BExIMPEGKG18TELVC33T4OQTNBWC" hidden="1">#REF!</definedName>
    <definedName name="BExIN4OR435DL1US13JQPOQK8GD5" localSheetId="32" hidden="1">#REF!</definedName>
    <definedName name="BExIN4OR435DL1US13JQPOQK8GD5" localSheetId="33" hidden="1">#REF!</definedName>
    <definedName name="BExIN4OR435DL1US13JQPOQK8GD5" localSheetId="23" hidden="1">#REF!</definedName>
    <definedName name="BExIN4OR435DL1US13JQPOQK8GD5" localSheetId="17" hidden="1">#REF!</definedName>
    <definedName name="BExIN4OR435DL1US13JQPOQK8GD5" localSheetId="18" hidden="1">#REF!</definedName>
    <definedName name="BExIN4OR435DL1US13JQPOQK8GD5" localSheetId="11" hidden="1">#REF!</definedName>
    <definedName name="BExIN4OR435DL1US13JQPOQK8GD5" localSheetId="25" hidden="1">#REF!</definedName>
    <definedName name="BExIN4OR435DL1US13JQPOQK8GD5" localSheetId="26" hidden="1">#REF!</definedName>
    <definedName name="BExIN4OR435DL1US13JQPOQK8GD5" localSheetId="27" hidden="1">#REF!</definedName>
    <definedName name="BExIN4OR435DL1US13JQPOQK8GD5" localSheetId="0" hidden="1">#REF!</definedName>
    <definedName name="BExIN4OR435DL1US13JQPOQK8GD5" localSheetId="1" hidden="1">#REF!</definedName>
    <definedName name="BExIN4OR435DL1US13JQPOQK8GD5" hidden="1">#REF!</definedName>
    <definedName name="BExINI6A7H3KSFRFA6UBBDPKW37F" localSheetId="32" hidden="1">#REF!</definedName>
    <definedName name="BExINI6A7H3KSFRFA6UBBDPKW37F" localSheetId="33" hidden="1">#REF!</definedName>
    <definedName name="BExINI6A7H3KSFRFA6UBBDPKW37F" localSheetId="23" hidden="1">#REF!</definedName>
    <definedName name="BExINI6A7H3KSFRFA6UBBDPKW37F" localSheetId="17" hidden="1">#REF!</definedName>
    <definedName name="BExINI6A7H3KSFRFA6UBBDPKW37F" localSheetId="18" hidden="1">#REF!</definedName>
    <definedName name="BExINI6A7H3KSFRFA6UBBDPKW37F" localSheetId="11" hidden="1">#REF!</definedName>
    <definedName name="BExINI6A7H3KSFRFA6UBBDPKW37F" localSheetId="25" hidden="1">#REF!</definedName>
    <definedName name="BExINI6A7H3KSFRFA6UBBDPKW37F" localSheetId="26" hidden="1">#REF!</definedName>
    <definedName name="BExINI6A7H3KSFRFA6UBBDPKW37F" localSheetId="27" hidden="1">#REF!</definedName>
    <definedName name="BExINI6A7H3KSFRFA6UBBDPKW37F" localSheetId="0" hidden="1">#REF!</definedName>
    <definedName name="BExINI6A7H3KSFRFA6UBBDPKW37F" localSheetId="1" hidden="1">#REF!</definedName>
    <definedName name="BExINI6A7H3KSFRFA6UBBDPKW37F" hidden="1">#REF!</definedName>
    <definedName name="BExINIMK8XC3JOBT2EXYFHHH52H0" localSheetId="32" hidden="1">#REF!</definedName>
    <definedName name="BExINIMK8XC3JOBT2EXYFHHH52H0" localSheetId="33" hidden="1">#REF!</definedName>
    <definedName name="BExINIMK8XC3JOBT2EXYFHHH52H0" localSheetId="23" hidden="1">#REF!</definedName>
    <definedName name="BExINIMK8XC3JOBT2EXYFHHH52H0" localSheetId="17" hidden="1">#REF!</definedName>
    <definedName name="BExINIMK8XC3JOBT2EXYFHHH52H0" localSheetId="18" hidden="1">#REF!</definedName>
    <definedName name="BExINIMK8XC3JOBT2EXYFHHH52H0" localSheetId="11" hidden="1">#REF!</definedName>
    <definedName name="BExINIMK8XC3JOBT2EXYFHHH52H0" localSheetId="25" hidden="1">#REF!</definedName>
    <definedName name="BExINIMK8XC3JOBT2EXYFHHH52H0" localSheetId="26" hidden="1">#REF!</definedName>
    <definedName name="BExINIMK8XC3JOBT2EXYFHHH52H0" localSheetId="27" hidden="1">#REF!</definedName>
    <definedName name="BExINIMK8XC3JOBT2EXYFHHH52H0" localSheetId="0" hidden="1">#REF!</definedName>
    <definedName name="BExINIMK8XC3JOBT2EXYFHHH52H0" localSheetId="1" hidden="1">#REF!</definedName>
    <definedName name="BExINIMK8XC3JOBT2EXYFHHH52H0" hidden="1">#REF!</definedName>
    <definedName name="BExINLX401ZKEGWU168DS4JUM2J6" localSheetId="32" hidden="1">#REF!</definedName>
    <definedName name="BExINLX401ZKEGWU168DS4JUM2J6" localSheetId="33" hidden="1">#REF!</definedName>
    <definedName name="BExINLX401ZKEGWU168DS4JUM2J6" localSheetId="23" hidden="1">#REF!</definedName>
    <definedName name="BExINLX401ZKEGWU168DS4JUM2J6" localSheetId="17" hidden="1">#REF!</definedName>
    <definedName name="BExINLX401ZKEGWU168DS4JUM2J6" localSheetId="18" hidden="1">#REF!</definedName>
    <definedName name="BExINLX401ZKEGWU168DS4JUM2J6" localSheetId="11" hidden="1">#REF!</definedName>
    <definedName name="BExINLX401ZKEGWU168DS4JUM2J6" localSheetId="25" hidden="1">#REF!</definedName>
    <definedName name="BExINLX401ZKEGWU168DS4JUM2J6" localSheetId="26" hidden="1">#REF!</definedName>
    <definedName name="BExINLX401ZKEGWU168DS4JUM2J6" localSheetId="27" hidden="1">#REF!</definedName>
    <definedName name="BExINLX401ZKEGWU168DS4JUM2J6" localSheetId="0" hidden="1">#REF!</definedName>
    <definedName name="BExINLX401ZKEGWU168DS4JUM2J6" localSheetId="1" hidden="1">#REF!</definedName>
    <definedName name="BExINLX401ZKEGWU168DS4JUM2J6" hidden="1">#REF!</definedName>
    <definedName name="BExINMYYJO1FTV1CZF6O5XCFAMQX" localSheetId="32" hidden="1">#REF!</definedName>
    <definedName name="BExINMYYJO1FTV1CZF6O5XCFAMQX" localSheetId="33" hidden="1">#REF!</definedName>
    <definedName name="BExINMYYJO1FTV1CZF6O5XCFAMQX" localSheetId="23" hidden="1">#REF!</definedName>
    <definedName name="BExINMYYJO1FTV1CZF6O5XCFAMQX" localSheetId="17" hidden="1">#REF!</definedName>
    <definedName name="BExINMYYJO1FTV1CZF6O5XCFAMQX" localSheetId="18" hidden="1">#REF!</definedName>
    <definedName name="BExINMYYJO1FTV1CZF6O5XCFAMQX" localSheetId="11" hidden="1">#REF!</definedName>
    <definedName name="BExINMYYJO1FTV1CZF6O5XCFAMQX" localSheetId="25" hidden="1">#REF!</definedName>
    <definedName name="BExINMYYJO1FTV1CZF6O5XCFAMQX" localSheetId="26" hidden="1">#REF!</definedName>
    <definedName name="BExINMYYJO1FTV1CZF6O5XCFAMQX" localSheetId="27" hidden="1">#REF!</definedName>
    <definedName name="BExINMYYJO1FTV1CZF6O5XCFAMQX" localSheetId="0" hidden="1">#REF!</definedName>
    <definedName name="BExINMYYJO1FTV1CZF6O5XCFAMQX" localSheetId="1" hidden="1">#REF!</definedName>
    <definedName name="BExINMYYJO1FTV1CZF6O5XCFAMQX" hidden="1">#REF!</definedName>
    <definedName name="BExINP2H4KI05FRFV5PKZFE00HKO" localSheetId="32" hidden="1">#REF!</definedName>
    <definedName name="BExINP2H4KI05FRFV5PKZFE00HKO" localSheetId="33" hidden="1">#REF!</definedName>
    <definedName name="BExINP2H4KI05FRFV5PKZFE00HKO" localSheetId="23" hidden="1">#REF!</definedName>
    <definedName name="BExINP2H4KI05FRFV5PKZFE00HKO" localSheetId="17" hidden="1">#REF!</definedName>
    <definedName name="BExINP2H4KI05FRFV5PKZFE00HKO" localSheetId="18" hidden="1">#REF!</definedName>
    <definedName name="BExINP2H4KI05FRFV5PKZFE00HKO" localSheetId="11" hidden="1">#REF!</definedName>
    <definedName name="BExINP2H4KI05FRFV5PKZFE00HKO" localSheetId="25" hidden="1">#REF!</definedName>
    <definedName name="BExINP2H4KI05FRFV5PKZFE00HKO" localSheetId="26" hidden="1">#REF!</definedName>
    <definedName name="BExINP2H4KI05FRFV5PKZFE00HKO" localSheetId="27" hidden="1">#REF!</definedName>
    <definedName name="BExINP2H4KI05FRFV5PKZFE00HKO" localSheetId="0" hidden="1">#REF!</definedName>
    <definedName name="BExINP2H4KI05FRFV5PKZFE00HKO" localSheetId="1" hidden="1">#REF!</definedName>
    <definedName name="BExINP2H4KI05FRFV5PKZFE00HKO" hidden="1">#REF!</definedName>
    <definedName name="BExINPTCEJ9RPDEBJEJH80NATGUQ" localSheetId="32" hidden="1">#REF!</definedName>
    <definedName name="BExINPTCEJ9RPDEBJEJH80NATGUQ" localSheetId="33" hidden="1">#REF!</definedName>
    <definedName name="BExINPTCEJ9RPDEBJEJH80NATGUQ" localSheetId="23" hidden="1">#REF!</definedName>
    <definedName name="BExINPTCEJ9RPDEBJEJH80NATGUQ" localSheetId="17" hidden="1">#REF!</definedName>
    <definedName name="BExINPTCEJ9RPDEBJEJH80NATGUQ" localSheetId="18" hidden="1">#REF!</definedName>
    <definedName name="BExINPTCEJ9RPDEBJEJH80NATGUQ" localSheetId="11" hidden="1">#REF!</definedName>
    <definedName name="BExINPTCEJ9RPDEBJEJH80NATGUQ" localSheetId="25" hidden="1">#REF!</definedName>
    <definedName name="BExINPTCEJ9RPDEBJEJH80NATGUQ" localSheetId="26" hidden="1">#REF!</definedName>
    <definedName name="BExINPTCEJ9RPDEBJEJH80NATGUQ" localSheetId="27" hidden="1">#REF!</definedName>
    <definedName name="BExINPTCEJ9RPDEBJEJH80NATGUQ" localSheetId="0" hidden="1">#REF!</definedName>
    <definedName name="BExINPTCEJ9RPDEBJEJH80NATGUQ" localSheetId="1" hidden="1">#REF!</definedName>
    <definedName name="BExINPTCEJ9RPDEBJEJH80NATGUQ" hidden="1">#REF!</definedName>
    <definedName name="BExINWEQMNJ70A6JRXC2LACBX1GX" localSheetId="32" hidden="1">#REF!</definedName>
    <definedName name="BExINWEQMNJ70A6JRXC2LACBX1GX" localSheetId="33" hidden="1">#REF!</definedName>
    <definedName name="BExINWEQMNJ70A6JRXC2LACBX1GX" localSheetId="23" hidden="1">#REF!</definedName>
    <definedName name="BExINWEQMNJ70A6JRXC2LACBX1GX" localSheetId="17" hidden="1">#REF!</definedName>
    <definedName name="BExINWEQMNJ70A6JRXC2LACBX1GX" localSheetId="18" hidden="1">#REF!</definedName>
    <definedName name="BExINWEQMNJ70A6JRXC2LACBX1GX" localSheetId="11" hidden="1">#REF!</definedName>
    <definedName name="BExINWEQMNJ70A6JRXC2LACBX1GX" localSheetId="25" hidden="1">#REF!</definedName>
    <definedName name="BExINWEQMNJ70A6JRXC2LACBX1GX" localSheetId="26" hidden="1">#REF!</definedName>
    <definedName name="BExINWEQMNJ70A6JRXC2LACBX1GX" localSheetId="27" hidden="1">#REF!</definedName>
    <definedName name="BExINWEQMNJ70A6JRXC2LACBX1GX" localSheetId="0" hidden="1">#REF!</definedName>
    <definedName name="BExINWEQMNJ70A6JRXC2LACBX1GX" localSheetId="1" hidden="1">#REF!</definedName>
    <definedName name="BExINWEQMNJ70A6JRXC2LACBX1GX" hidden="1">#REF!</definedName>
    <definedName name="BExINZELVWYGU876QUUZCIMXPBQC" localSheetId="32" hidden="1">#REF!</definedName>
    <definedName name="BExINZELVWYGU876QUUZCIMXPBQC" localSheetId="33" hidden="1">#REF!</definedName>
    <definedName name="BExINZELVWYGU876QUUZCIMXPBQC" localSheetId="23" hidden="1">#REF!</definedName>
    <definedName name="BExINZELVWYGU876QUUZCIMXPBQC" localSheetId="17" hidden="1">#REF!</definedName>
    <definedName name="BExINZELVWYGU876QUUZCIMXPBQC" localSheetId="18" hidden="1">#REF!</definedName>
    <definedName name="BExINZELVWYGU876QUUZCIMXPBQC" localSheetId="11" hidden="1">#REF!</definedName>
    <definedName name="BExINZELVWYGU876QUUZCIMXPBQC" localSheetId="25" hidden="1">#REF!</definedName>
    <definedName name="BExINZELVWYGU876QUUZCIMXPBQC" localSheetId="26" hidden="1">#REF!</definedName>
    <definedName name="BExINZELVWYGU876QUUZCIMXPBQC" localSheetId="27" hidden="1">#REF!</definedName>
    <definedName name="BExINZELVWYGU876QUUZCIMXPBQC" localSheetId="0" hidden="1">#REF!</definedName>
    <definedName name="BExINZELVWYGU876QUUZCIMXPBQC" localSheetId="1" hidden="1">#REF!</definedName>
    <definedName name="BExINZELVWYGU876QUUZCIMXPBQC" hidden="1">#REF!</definedName>
    <definedName name="BExIO9QZ59ZHRA8SX6QICH2AY8A2" localSheetId="32" hidden="1">#REF!</definedName>
    <definedName name="BExIO9QZ59ZHRA8SX6QICH2AY8A2" localSheetId="33" hidden="1">#REF!</definedName>
    <definedName name="BExIO9QZ59ZHRA8SX6QICH2AY8A2" localSheetId="23" hidden="1">#REF!</definedName>
    <definedName name="BExIO9QZ59ZHRA8SX6QICH2AY8A2" localSheetId="17" hidden="1">#REF!</definedName>
    <definedName name="BExIO9QZ59ZHRA8SX6QICH2AY8A2" localSheetId="18" hidden="1">#REF!</definedName>
    <definedName name="BExIO9QZ59ZHRA8SX6QICH2AY8A2" localSheetId="11" hidden="1">#REF!</definedName>
    <definedName name="BExIO9QZ59ZHRA8SX6QICH2AY8A2" localSheetId="25" hidden="1">#REF!</definedName>
    <definedName name="BExIO9QZ59ZHRA8SX6QICH2AY8A2" localSheetId="26" hidden="1">#REF!</definedName>
    <definedName name="BExIO9QZ59ZHRA8SX6QICH2AY8A2" localSheetId="27" hidden="1">#REF!</definedName>
    <definedName name="BExIO9QZ59ZHRA8SX6QICH2AY8A2" localSheetId="0" hidden="1">#REF!</definedName>
    <definedName name="BExIO9QZ59ZHRA8SX6QICH2AY8A2" localSheetId="1" hidden="1">#REF!</definedName>
    <definedName name="BExIO9QZ59ZHRA8SX6QICH2AY8A2" hidden="1">#REF!</definedName>
    <definedName name="BExIOAHV525SMMGFDJFE7456JPBD" localSheetId="32" hidden="1">#REF!</definedName>
    <definedName name="BExIOAHV525SMMGFDJFE7456JPBD" localSheetId="33" hidden="1">#REF!</definedName>
    <definedName name="BExIOAHV525SMMGFDJFE7456JPBD" localSheetId="23" hidden="1">#REF!</definedName>
    <definedName name="BExIOAHV525SMMGFDJFE7456JPBD" localSheetId="17" hidden="1">#REF!</definedName>
    <definedName name="BExIOAHV525SMMGFDJFE7456JPBD" localSheetId="18" hidden="1">#REF!</definedName>
    <definedName name="BExIOAHV525SMMGFDJFE7456JPBD" localSheetId="11" hidden="1">#REF!</definedName>
    <definedName name="BExIOAHV525SMMGFDJFE7456JPBD" localSheetId="25" hidden="1">#REF!</definedName>
    <definedName name="BExIOAHV525SMMGFDJFE7456JPBD" localSheetId="26" hidden="1">#REF!</definedName>
    <definedName name="BExIOAHV525SMMGFDJFE7456JPBD" localSheetId="27" hidden="1">#REF!</definedName>
    <definedName name="BExIOAHV525SMMGFDJFE7456JPBD" localSheetId="0" hidden="1">#REF!</definedName>
    <definedName name="BExIOAHV525SMMGFDJFE7456JPBD" localSheetId="1" hidden="1">#REF!</definedName>
    <definedName name="BExIOAHV525SMMGFDJFE7456JPBD" hidden="1">#REF!</definedName>
    <definedName name="BExIOCQUQHKUU1KONGSDOLQTQEIC" localSheetId="32" hidden="1">#REF!</definedName>
    <definedName name="BExIOCQUQHKUU1KONGSDOLQTQEIC" localSheetId="33" hidden="1">#REF!</definedName>
    <definedName name="BExIOCQUQHKUU1KONGSDOLQTQEIC" localSheetId="23" hidden="1">#REF!</definedName>
    <definedName name="BExIOCQUQHKUU1KONGSDOLQTQEIC" localSheetId="17" hidden="1">#REF!</definedName>
    <definedName name="BExIOCQUQHKUU1KONGSDOLQTQEIC" localSheetId="18" hidden="1">#REF!</definedName>
    <definedName name="BExIOCQUQHKUU1KONGSDOLQTQEIC" localSheetId="11" hidden="1">#REF!</definedName>
    <definedName name="BExIOCQUQHKUU1KONGSDOLQTQEIC" localSheetId="25" hidden="1">#REF!</definedName>
    <definedName name="BExIOCQUQHKUU1KONGSDOLQTQEIC" localSheetId="26" hidden="1">#REF!</definedName>
    <definedName name="BExIOCQUQHKUU1KONGSDOLQTQEIC" localSheetId="27" hidden="1">#REF!</definedName>
    <definedName name="BExIOCQUQHKUU1KONGSDOLQTQEIC" localSheetId="0" hidden="1">#REF!</definedName>
    <definedName name="BExIOCQUQHKUU1KONGSDOLQTQEIC" localSheetId="1" hidden="1">#REF!</definedName>
    <definedName name="BExIOCQUQHKUU1KONGSDOLQTQEIC" hidden="1">#REF!</definedName>
    <definedName name="BExIOFAGCDQQKALMX3V0KU94KUQO" localSheetId="32" hidden="1">#REF!</definedName>
    <definedName name="BExIOFAGCDQQKALMX3V0KU94KUQO" localSheetId="33" hidden="1">#REF!</definedName>
    <definedName name="BExIOFAGCDQQKALMX3V0KU94KUQO" localSheetId="23" hidden="1">#REF!</definedName>
    <definedName name="BExIOFAGCDQQKALMX3V0KU94KUQO" localSheetId="17" hidden="1">#REF!</definedName>
    <definedName name="BExIOFAGCDQQKALMX3V0KU94KUQO" localSheetId="18" hidden="1">#REF!</definedName>
    <definedName name="BExIOFAGCDQQKALMX3V0KU94KUQO" localSheetId="11" hidden="1">#REF!</definedName>
    <definedName name="BExIOFAGCDQQKALMX3V0KU94KUQO" localSheetId="25" hidden="1">#REF!</definedName>
    <definedName name="BExIOFAGCDQQKALMX3V0KU94KUQO" localSheetId="26" hidden="1">#REF!</definedName>
    <definedName name="BExIOFAGCDQQKALMX3V0KU94KUQO" localSheetId="27" hidden="1">#REF!</definedName>
    <definedName name="BExIOFAGCDQQKALMX3V0KU94KUQO" localSheetId="0" hidden="1">#REF!</definedName>
    <definedName name="BExIOFAGCDQQKALMX3V0KU94KUQO" localSheetId="1" hidden="1">#REF!</definedName>
    <definedName name="BExIOFAGCDQQKALMX3V0KU94KUQO" hidden="1">#REF!</definedName>
    <definedName name="BExIOFL8Y5O61VLKTB4H20IJNWS1" localSheetId="32" hidden="1">#REF!</definedName>
    <definedName name="BExIOFL8Y5O61VLKTB4H20IJNWS1" localSheetId="33" hidden="1">#REF!</definedName>
    <definedName name="BExIOFL8Y5O61VLKTB4H20IJNWS1" localSheetId="23" hidden="1">#REF!</definedName>
    <definedName name="BExIOFL8Y5O61VLKTB4H20IJNWS1" localSheetId="17" hidden="1">#REF!</definedName>
    <definedName name="BExIOFL8Y5O61VLKTB4H20IJNWS1" localSheetId="18" hidden="1">#REF!</definedName>
    <definedName name="BExIOFL8Y5O61VLKTB4H20IJNWS1" localSheetId="11" hidden="1">#REF!</definedName>
    <definedName name="BExIOFL8Y5O61VLKTB4H20IJNWS1" localSheetId="25" hidden="1">#REF!</definedName>
    <definedName name="BExIOFL8Y5O61VLKTB4H20IJNWS1" localSheetId="26" hidden="1">#REF!</definedName>
    <definedName name="BExIOFL8Y5O61VLKTB4H20IJNWS1" localSheetId="27" hidden="1">#REF!</definedName>
    <definedName name="BExIOFL8Y5O61VLKTB4H20IJNWS1" localSheetId="0" hidden="1">#REF!</definedName>
    <definedName name="BExIOFL8Y5O61VLKTB4H20IJNWS1" localSheetId="1" hidden="1">#REF!</definedName>
    <definedName name="BExIOFL8Y5O61VLKTB4H20IJNWS1" hidden="1">#REF!</definedName>
    <definedName name="BExIOMBXRW5NS4ZPYX9G5QREZ5J6" localSheetId="32" hidden="1">#REF!</definedName>
    <definedName name="BExIOMBXRW5NS4ZPYX9G5QREZ5J6" localSheetId="33" hidden="1">#REF!</definedName>
    <definedName name="BExIOMBXRW5NS4ZPYX9G5QREZ5J6" localSheetId="23" hidden="1">#REF!</definedName>
    <definedName name="BExIOMBXRW5NS4ZPYX9G5QREZ5J6" localSheetId="17" hidden="1">#REF!</definedName>
    <definedName name="BExIOMBXRW5NS4ZPYX9G5QREZ5J6" localSheetId="18" hidden="1">#REF!</definedName>
    <definedName name="BExIOMBXRW5NS4ZPYX9G5QREZ5J6" localSheetId="11" hidden="1">#REF!</definedName>
    <definedName name="BExIOMBXRW5NS4ZPYX9G5QREZ5J6" localSheetId="25" hidden="1">#REF!</definedName>
    <definedName name="BExIOMBXRW5NS4ZPYX9G5QREZ5J6" localSheetId="26" hidden="1">#REF!</definedName>
    <definedName name="BExIOMBXRW5NS4ZPYX9G5QREZ5J6" localSheetId="27" hidden="1">#REF!</definedName>
    <definedName name="BExIOMBXRW5NS4ZPYX9G5QREZ5J6" localSheetId="0" hidden="1">#REF!</definedName>
    <definedName name="BExIOMBXRW5NS4ZPYX9G5QREZ5J6" localSheetId="1" hidden="1">#REF!</definedName>
    <definedName name="BExIOMBXRW5NS4ZPYX9G5QREZ5J6" hidden="1">#REF!</definedName>
    <definedName name="BExIORA3GK78T7C7SNBJJUONJ0LS" localSheetId="32" hidden="1">#REF!</definedName>
    <definedName name="BExIORA3GK78T7C7SNBJJUONJ0LS" localSheetId="33" hidden="1">#REF!</definedName>
    <definedName name="BExIORA3GK78T7C7SNBJJUONJ0LS" localSheetId="23" hidden="1">#REF!</definedName>
    <definedName name="BExIORA3GK78T7C7SNBJJUONJ0LS" localSheetId="17" hidden="1">#REF!</definedName>
    <definedName name="BExIORA3GK78T7C7SNBJJUONJ0LS" localSheetId="18" hidden="1">#REF!</definedName>
    <definedName name="BExIORA3GK78T7C7SNBJJUONJ0LS" localSheetId="11" hidden="1">#REF!</definedName>
    <definedName name="BExIORA3GK78T7C7SNBJJUONJ0LS" localSheetId="25" hidden="1">#REF!</definedName>
    <definedName name="BExIORA3GK78T7C7SNBJJUONJ0LS" localSheetId="26" hidden="1">#REF!</definedName>
    <definedName name="BExIORA3GK78T7C7SNBJJUONJ0LS" localSheetId="27" hidden="1">#REF!</definedName>
    <definedName name="BExIORA3GK78T7C7SNBJJUONJ0LS" localSheetId="0" hidden="1">#REF!</definedName>
    <definedName name="BExIORA3GK78T7C7SNBJJUONJ0LS" localSheetId="1" hidden="1">#REF!</definedName>
    <definedName name="BExIORA3GK78T7C7SNBJJUONJ0LS" hidden="1">#REF!</definedName>
    <definedName name="BExIORFDXP4AVIEBLSTZ8ETSXMNM" localSheetId="32" hidden="1">#REF!</definedName>
    <definedName name="BExIORFDXP4AVIEBLSTZ8ETSXMNM" localSheetId="33" hidden="1">#REF!</definedName>
    <definedName name="BExIORFDXP4AVIEBLSTZ8ETSXMNM" localSheetId="23" hidden="1">#REF!</definedName>
    <definedName name="BExIORFDXP4AVIEBLSTZ8ETSXMNM" localSheetId="17" hidden="1">#REF!</definedName>
    <definedName name="BExIORFDXP4AVIEBLSTZ8ETSXMNM" localSheetId="18" hidden="1">#REF!</definedName>
    <definedName name="BExIORFDXP4AVIEBLSTZ8ETSXMNM" localSheetId="11" hidden="1">#REF!</definedName>
    <definedName name="BExIORFDXP4AVIEBLSTZ8ETSXMNM" localSheetId="25" hidden="1">#REF!</definedName>
    <definedName name="BExIORFDXP4AVIEBLSTZ8ETSXMNM" localSheetId="26" hidden="1">#REF!</definedName>
    <definedName name="BExIORFDXP4AVIEBLSTZ8ETSXMNM" localSheetId="27" hidden="1">#REF!</definedName>
    <definedName name="BExIORFDXP4AVIEBLSTZ8ETSXMNM" localSheetId="0" hidden="1">#REF!</definedName>
    <definedName name="BExIORFDXP4AVIEBLSTZ8ETSXMNM" localSheetId="1" hidden="1">#REF!</definedName>
    <definedName name="BExIORFDXP4AVIEBLSTZ8ETSXMNM" hidden="1">#REF!</definedName>
    <definedName name="BExIOTZ5EFZ2NASVQ05RH15HRSW6" localSheetId="32" hidden="1">#REF!</definedName>
    <definedName name="BExIOTZ5EFZ2NASVQ05RH15HRSW6" localSheetId="33" hidden="1">#REF!</definedName>
    <definedName name="BExIOTZ5EFZ2NASVQ05RH15HRSW6" localSheetId="23" hidden="1">#REF!</definedName>
    <definedName name="BExIOTZ5EFZ2NASVQ05RH15HRSW6" localSheetId="17" hidden="1">#REF!</definedName>
    <definedName name="BExIOTZ5EFZ2NASVQ05RH15HRSW6" localSheetId="18" hidden="1">#REF!</definedName>
    <definedName name="BExIOTZ5EFZ2NASVQ05RH15HRSW6" localSheetId="11" hidden="1">#REF!</definedName>
    <definedName name="BExIOTZ5EFZ2NASVQ05RH15HRSW6" localSheetId="25" hidden="1">#REF!</definedName>
    <definedName name="BExIOTZ5EFZ2NASVQ05RH15HRSW6" localSheetId="26" hidden="1">#REF!</definedName>
    <definedName name="BExIOTZ5EFZ2NASVQ05RH15HRSW6" localSheetId="27" hidden="1">#REF!</definedName>
    <definedName name="BExIOTZ5EFZ2NASVQ05RH15HRSW6" localSheetId="0" hidden="1">#REF!</definedName>
    <definedName name="BExIOTZ5EFZ2NASVQ05RH15HRSW6" localSheetId="1" hidden="1">#REF!</definedName>
    <definedName name="BExIOTZ5EFZ2NASVQ05RH15HRSW6" hidden="1">#REF!</definedName>
    <definedName name="BExIP8YNN6UUE1GZ223SWH7DLGKO" localSheetId="32" hidden="1">#REF!</definedName>
    <definedName name="BExIP8YNN6UUE1GZ223SWH7DLGKO" localSheetId="33" hidden="1">#REF!</definedName>
    <definedName name="BExIP8YNN6UUE1GZ223SWH7DLGKO" localSheetId="23" hidden="1">#REF!</definedName>
    <definedName name="BExIP8YNN6UUE1GZ223SWH7DLGKO" localSheetId="17" hidden="1">#REF!</definedName>
    <definedName name="BExIP8YNN6UUE1GZ223SWH7DLGKO" localSheetId="18" hidden="1">#REF!</definedName>
    <definedName name="BExIP8YNN6UUE1GZ223SWH7DLGKO" localSheetId="11" hidden="1">#REF!</definedName>
    <definedName name="BExIP8YNN6UUE1GZ223SWH7DLGKO" localSheetId="25" hidden="1">#REF!</definedName>
    <definedName name="BExIP8YNN6UUE1GZ223SWH7DLGKO" localSheetId="26" hidden="1">#REF!</definedName>
    <definedName name="BExIP8YNN6UUE1GZ223SWH7DLGKO" localSheetId="27" hidden="1">#REF!</definedName>
    <definedName name="BExIP8YNN6UUE1GZ223SWH7DLGKO" localSheetId="0" hidden="1">#REF!</definedName>
    <definedName name="BExIP8YNN6UUE1GZ223SWH7DLGKO" localSheetId="1" hidden="1">#REF!</definedName>
    <definedName name="BExIP8YNN6UUE1GZ223SWH7DLGKO" hidden="1">#REF!</definedName>
    <definedName name="BExIPAB4AOL592OJCC1CFAXTLF1A" localSheetId="32" hidden="1">#REF!</definedName>
    <definedName name="BExIPAB4AOL592OJCC1CFAXTLF1A" localSheetId="33" hidden="1">#REF!</definedName>
    <definedName name="BExIPAB4AOL592OJCC1CFAXTLF1A" localSheetId="23" hidden="1">#REF!</definedName>
    <definedName name="BExIPAB4AOL592OJCC1CFAXTLF1A" localSheetId="17" hidden="1">#REF!</definedName>
    <definedName name="BExIPAB4AOL592OJCC1CFAXTLF1A" localSheetId="18" hidden="1">#REF!</definedName>
    <definedName name="BExIPAB4AOL592OJCC1CFAXTLF1A" localSheetId="11" hidden="1">#REF!</definedName>
    <definedName name="BExIPAB4AOL592OJCC1CFAXTLF1A" localSheetId="25" hidden="1">#REF!</definedName>
    <definedName name="BExIPAB4AOL592OJCC1CFAXTLF1A" localSheetId="26" hidden="1">#REF!</definedName>
    <definedName name="BExIPAB4AOL592OJCC1CFAXTLF1A" localSheetId="27" hidden="1">#REF!</definedName>
    <definedName name="BExIPAB4AOL592OJCC1CFAXTLF1A" localSheetId="0" hidden="1">#REF!</definedName>
    <definedName name="BExIPAB4AOL592OJCC1CFAXTLF1A" localSheetId="1" hidden="1">#REF!</definedName>
    <definedName name="BExIPAB4AOL592OJCC1CFAXTLF1A" hidden="1">#REF!</definedName>
    <definedName name="BExIPB25DKX4S2ZCKQN7KWSC3JBF" localSheetId="32" hidden="1">#REF!</definedName>
    <definedName name="BExIPB25DKX4S2ZCKQN7KWSC3JBF" localSheetId="33" hidden="1">#REF!</definedName>
    <definedName name="BExIPB25DKX4S2ZCKQN7KWSC3JBF" localSheetId="23" hidden="1">#REF!</definedName>
    <definedName name="BExIPB25DKX4S2ZCKQN7KWSC3JBF" localSheetId="17" hidden="1">#REF!</definedName>
    <definedName name="BExIPB25DKX4S2ZCKQN7KWSC3JBF" localSheetId="18" hidden="1">#REF!</definedName>
    <definedName name="BExIPB25DKX4S2ZCKQN7KWSC3JBF" localSheetId="11" hidden="1">#REF!</definedName>
    <definedName name="BExIPB25DKX4S2ZCKQN7KWSC3JBF" localSheetId="25" hidden="1">#REF!</definedName>
    <definedName name="BExIPB25DKX4S2ZCKQN7KWSC3JBF" localSheetId="26" hidden="1">#REF!</definedName>
    <definedName name="BExIPB25DKX4S2ZCKQN7KWSC3JBF" localSheetId="27" hidden="1">#REF!</definedName>
    <definedName name="BExIPB25DKX4S2ZCKQN7KWSC3JBF" localSheetId="0" hidden="1">#REF!</definedName>
    <definedName name="BExIPB25DKX4S2ZCKQN7KWSC3JBF" localSheetId="1" hidden="1">#REF!</definedName>
    <definedName name="BExIPB25DKX4S2ZCKQN7KWSC3JBF" hidden="1">#REF!</definedName>
    <definedName name="BExIPCUX4I4S2N50TLMMLALYLH9S" localSheetId="32" hidden="1">#REF!</definedName>
    <definedName name="BExIPCUX4I4S2N50TLMMLALYLH9S" localSheetId="33" hidden="1">#REF!</definedName>
    <definedName name="BExIPCUX4I4S2N50TLMMLALYLH9S" localSheetId="23" hidden="1">#REF!</definedName>
    <definedName name="BExIPCUX4I4S2N50TLMMLALYLH9S" localSheetId="17" hidden="1">#REF!</definedName>
    <definedName name="BExIPCUX4I4S2N50TLMMLALYLH9S" localSheetId="18" hidden="1">#REF!</definedName>
    <definedName name="BExIPCUX4I4S2N50TLMMLALYLH9S" localSheetId="11" hidden="1">#REF!</definedName>
    <definedName name="BExIPCUX4I4S2N50TLMMLALYLH9S" localSheetId="25" hidden="1">#REF!</definedName>
    <definedName name="BExIPCUX4I4S2N50TLMMLALYLH9S" localSheetId="26" hidden="1">#REF!</definedName>
    <definedName name="BExIPCUX4I4S2N50TLMMLALYLH9S" localSheetId="27" hidden="1">#REF!</definedName>
    <definedName name="BExIPCUX4I4S2N50TLMMLALYLH9S" localSheetId="0" hidden="1">#REF!</definedName>
    <definedName name="BExIPCUX4I4S2N50TLMMLALYLH9S" localSheetId="1" hidden="1">#REF!</definedName>
    <definedName name="BExIPCUX4I4S2N50TLMMLALYLH9S" hidden="1">#REF!</definedName>
    <definedName name="BExIPDLT8JYAMGE5HTN4D1YHZF3V" localSheetId="32" hidden="1">#REF!</definedName>
    <definedName name="BExIPDLT8JYAMGE5HTN4D1YHZF3V" localSheetId="33" hidden="1">#REF!</definedName>
    <definedName name="BExIPDLT8JYAMGE5HTN4D1YHZF3V" localSheetId="23" hidden="1">#REF!</definedName>
    <definedName name="BExIPDLT8JYAMGE5HTN4D1YHZF3V" localSheetId="17" hidden="1">#REF!</definedName>
    <definedName name="BExIPDLT8JYAMGE5HTN4D1YHZF3V" localSheetId="18" hidden="1">#REF!</definedName>
    <definedName name="BExIPDLT8JYAMGE5HTN4D1YHZF3V" localSheetId="11" hidden="1">#REF!</definedName>
    <definedName name="BExIPDLT8JYAMGE5HTN4D1YHZF3V" localSheetId="25" hidden="1">#REF!</definedName>
    <definedName name="BExIPDLT8JYAMGE5HTN4D1YHZF3V" localSheetId="26" hidden="1">#REF!</definedName>
    <definedName name="BExIPDLT8JYAMGE5HTN4D1YHZF3V" localSheetId="27" hidden="1">#REF!</definedName>
    <definedName name="BExIPDLT8JYAMGE5HTN4D1YHZF3V" localSheetId="0" hidden="1">#REF!</definedName>
    <definedName name="BExIPDLT8JYAMGE5HTN4D1YHZF3V" localSheetId="1" hidden="1">#REF!</definedName>
    <definedName name="BExIPDLT8JYAMGE5HTN4D1YHZF3V" hidden="1">#REF!</definedName>
    <definedName name="BExIPG040Q08EWIWL6CAVR3GRI43" localSheetId="32" hidden="1">#REF!</definedName>
    <definedName name="BExIPG040Q08EWIWL6CAVR3GRI43" localSheetId="33" hidden="1">#REF!</definedName>
    <definedName name="BExIPG040Q08EWIWL6CAVR3GRI43" localSheetId="23" hidden="1">#REF!</definedName>
    <definedName name="BExIPG040Q08EWIWL6CAVR3GRI43" localSheetId="17" hidden="1">#REF!</definedName>
    <definedName name="BExIPG040Q08EWIWL6CAVR3GRI43" localSheetId="18" hidden="1">#REF!</definedName>
    <definedName name="BExIPG040Q08EWIWL6CAVR3GRI43" localSheetId="11" hidden="1">#REF!</definedName>
    <definedName name="BExIPG040Q08EWIWL6CAVR3GRI43" localSheetId="25" hidden="1">#REF!</definedName>
    <definedName name="BExIPG040Q08EWIWL6CAVR3GRI43" localSheetId="26" hidden="1">#REF!</definedName>
    <definedName name="BExIPG040Q08EWIWL6CAVR3GRI43" localSheetId="27" hidden="1">#REF!</definedName>
    <definedName name="BExIPG040Q08EWIWL6CAVR3GRI43" localSheetId="0" hidden="1">#REF!</definedName>
    <definedName name="BExIPG040Q08EWIWL6CAVR3GRI43" localSheetId="1" hidden="1">#REF!</definedName>
    <definedName name="BExIPG040Q08EWIWL6CAVR3GRI43" hidden="1">#REF!</definedName>
    <definedName name="BExIPKNFUDPDKOSH5GHDVNA8D66S" localSheetId="32" hidden="1">#REF!</definedName>
    <definedName name="BExIPKNFUDPDKOSH5GHDVNA8D66S" localSheetId="33" hidden="1">#REF!</definedName>
    <definedName name="BExIPKNFUDPDKOSH5GHDVNA8D66S" localSheetId="23" hidden="1">#REF!</definedName>
    <definedName name="BExIPKNFUDPDKOSH5GHDVNA8D66S" localSheetId="17" hidden="1">#REF!</definedName>
    <definedName name="BExIPKNFUDPDKOSH5GHDVNA8D66S" localSheetId="18" hidden="1">#REF!</definedName>
    <definedName name="BExIPKNFUDPDKOSH5GHDVNA8D66S" localSheetId="11" hidden="1">#REF!</definedName>
    <definedName name="BExIPKNFUDPDKOSH5GHDVNA8D66S" localSheetId="25" hidden="1">#REF!</definedName>
    <definedName name="BExIPKNFUDPDKOSH5GHDVNA8D66S" localSheetId="26" hidden="1">#REF!</definedName>
    <definedName name="BExIPKNFUDPDKOSH5GHDVNA8D66S" localSheetId="27" hidden="1">#REF!</definedName>
    <definedName name="BExIPKNFUDPDKOSH5GHDVNA8D66S" localSheetId="0" hidden="1">#REF!</definedName>
    <definedName name="BExIPKNFUDPDKOSH5GHDVNA8D66S" localSheetId="1" hidden="1">#REF!</definedName>
    <definedName name="BExIPKNFUDPDKOSH5GHDVNA8D66S" hidden="1">#REF!</definedName>
    <definedName name="BExIPVL5VEVK9Q7AYB7EC2VZWBEZ" localSheetId="32" hidden="1">#REF!</definedName>
    <definedName name="BExIPVL5VEVK9Q7AYB7EC2VZWBEZ" localSheetId="33" hidden="1">#REF!</definedName>
    <definedName name="BExIPVL5VEVK9Q7AYB7EC2VZWBEZ" localSheetId="23" hidden="1">#REF!</definedName>
    <definedName name="BExIPVL5VEVK9Q7AYB7EC2VZWBEZ" localSheetId="17" hidden="1">#REF!</definedName>
    <definedName name="BExIPVL5VEVK9Q7AYB7EC2VZWBEZ" localSheetId="18" hidden="1">#REF!</definedName>
    <definedName name="BExIPVL5VEVK9Q7AYB7EC2VZWBEZ" localSheetId="11" hidden="1">#REF!</definedName>
    <definedName name="BExIPVL5VEVK9Q7AYB7EC2VZWBEZ" localSheetId="25" hidden="1">#REF!</definedName>
    <definedName name="BExIPVL5VEVK9Q7AYB7EC2VZWBEZ" localSheetId="26" hidden="1">#REF!</definedName>
    <definedName name="BExIPVL5VEVK9Q7AYB7EC2VZWBEZ" localSheetId="27" hidden="1">#REF!</definedName>
    <definedName name="BExIPVL5VEVK9Q7AYB7EC2VZWBEZ" localSheetId="0" hidden="1">#REF!</definedName>
    <definedName name="BExIPVL5VEVK9Q7AYB7EC2VZWBEZ" localSheetId="1" hidden="1">#REF!</definedName>
    <definedName name="BExIPVL5VEVK9Q7AYB7EC2VZWBEZ" hidden="1">#REF!</definedName>
    <definedName name="BExIQ1VS9A2FHVD9TUHKG9K8EVVP" localSheetId="32" hidden="1">#REF!</definedName>
    <definedName name="BExIQ1VS9A2FHVD9TUHKG9K8EVVP" localSheetId="33" hidden="1">#REF!</definedName>
    <definedName name="BExIQ1VS9A2FHVD9TUHKG9K8EVVP" localSheetId="23" hidden="1">#REF!</definedName>
    <definedName name="BExIQ1VS9A2FHVD9TUHKG9K8EVVP" localSheetId="17" hidden="1">#REF!</definedName>
    <definedName name="BExIQ1VS9A2FHVD9TUHKG9K8EVVP" localSheetId="18" hidden="1">#REF!</definedName>
    <definedName name="BExIQ1VS9A2FHVD9TUHKG9K8EVVP" localSheetId="11" hidden="1">#REF!</definedName>
    <definedName name="BExIQ1VS9A2FHVD9TUHKG9K8EVVP" localSheetId="25" hidden="1">#REF!</definedName>
    <definedName name="BExIQ1VS9A2FHVD9TUHKG9K8EVVP" localSheetId="26" hidden="1">#REF!</definedName>
    <definedName name="BExIQ1VS9A2FHVD9TUHKG9K8EVVP" localSheetId="27" hidden="1">#REF!</definedName>
    <definedName name="BExIQ1VS9A2FHVD9TUHKG9K8EVVP" localSheetId="0" hidden="1">#REF!</definedName>
    <definedName name="BExIQ1VS9A2FHVD9TUHKG9K8EVVP" localSheetId="1" hidden="1">#REF!</definedName>
    <definedName name="BExIQ1VS9A2FHVD9TUHKG9K8EVVP" hidden="1">#REF!</definedName>
    <definedName name="BExIQ3J19L30PSQ2CXNT6IHW0I7V" localSheetId="32" hidden="1">#REF!</definedName>
    <definedName name="BExIQ3J19L30PSQ2CXNT6IHW0I7V" localSheetId="33" hidden="1">#REF!</definedName>
    <definedName name="BExIQ3J19L30PSQ2CXNT6IHW0I7V" localSheetId="23" hidden="1">#REF!</definedName>
    <definedName name="BExIQ3J19L30PSQ2CXNT6IHW0I7V" localSheetId="17" hidden="1">#REF!</definedName>
    <definedName name="BExIQ3J19L30PSQ2CXNT6IHW0I7V" localSheetId="18" hidden="1">#REF!</definedName>
    <definedName name="BExIQ3J19L30PSQ2CXNT6IHW0I7V" localSheetId="11" hidden="1">#REF!</definedName>
    <definedName name="BExIQ3J19L30PSQ2CXNT6IHW0I7V" localSheetId="25" hidden="1">#REF!</definedName>
    <definedName name="BExIQ3J19L30PSQ2CXNT6IHW0I7V" localSheetId="26" hidden="1">#REF!</definedName>
    <definedName name="BExIQ3J19L30PSQ2CXNT6IHW0I7V" localSheetId="27" hidden="1">#REF!</definedName>
    <definedName name="BExIQ3J19L30PSQ2CXNT6IHW0I7V" localSheetId="0" hidden="1">#REF!</definedName>
    <definedName name="BExIQ3J19L30PSQ2CXNT6IHW0I7V" localSheetId="1" hidden="1">#REF!</definedName>
    <definedName name="BExIQ3J19L30PSQ2CXNT6IHW0I7V" hidden="1">#REF!</definedName>
    <definedName name="BExIQ3OJ7M04XCY276IO0LJA5XUK" localSheetId="32" hidden="1">#REF!</definedName>
    <definedName name="BExIQ3OJ7M04XCY276IO0LJA5XUK" localSheetId="33" hidden="1">#REF!</definedName>
    <definedName name="BExIQ3OJ7M04XCY276IO0LJA5XUK" localSheetId="23" hidden="1">#REF!</definedName>
    <definedName name="BExIQ3OJ7M04XCY276IO0LJA5XUK" localSheetId="17" hidden="1">#REF!</definedName>
    <definedName name="BExIQ3OJ7M04XCY276IO0LJA5XUK" localSheetId="18" hidden="1">#REF!</definedName>
    <definedName name="BExIQ3OJ7M04XCY276IO0LJA5XUK" localSheetId="11" hidden="1">#REF!</definedName>
    <definedName name="BExIQ3OJ7M04XCY276IO0LJA5XUK" localSheetId="25" hidden="1">#REF!</definedName>
    <definedName name="BExIQ3OJ7M04XCY276IO0LJA5XUK" localSheetId="26" hidden="1">#REF!</definedName>
    <definedName name="BExIQ3OJ7M04XCY276IO0LJA5XUK" localSheetId="27" hidden="1">#REF!</definedName>
    <definedName name="BExIQ3OJ7M04XCY276IO0LJA5XUK" localSheetId="0" hidden="1">#REF!</definedName>
    <definedName name="BExIQ3OJ7M04XCY276IO0LJA5XUK" localSheetId="1" hidden="1">#REF!</definedName>
    <definedName name="BExIQ3OJ7M04XCY276IO0LJA5XUK" hidden="1">#REF!</definedName>
    <definedName name="BExIQ5S19ITB0NDRUN4XV7B905ED" localSheetId="32" hidden="1">#REF!</definedName>
    <definedName name="BExIQ5S19ITB0NDRUN4XV7B905ED" localSheetId="33" hidden="1">#REF!</definedName>
    <definedName name="BExIQ5S19ITB0NDRUN4XV7B905ED" localSheetId="23" hidden="1">#REF!</definedName>
    <definedName name="BExIQ5S19ITB0NDRUN4XV7B905ED" localSheetId="17" hidden="1">#REF!</definedName>
    <definedName name="BExIQ5S19ITB0NDRUN4XV7B905ED" localSheetId="18" hidden="1">#REF!</definedName>
    <definedName name="BExIQ5S19ITB0NDRUN4XV7B905ED" localSheetId="11" hidden="1">#REF!</definedName>
    <definedName name="BExIQ5S19ITB0NDRUN4XV7B905ED" localSheetId="25" hidden="1">#REF!</definedName>
    <definedName name="BExIQ5S19ITB0NDRUN4XV7B905ED" localSheetId="26" hidden="1">#REF!</definedName>
    <definedName name="BExIQ5S19ITB0NDRUN4XV7B905ED" localSheetId="27" hidden="1">#REF!</definedName>
    <definedName name="BExIQ5S19ITB0NDRUN4XV7B905ED" localSheetId="0" hidden="1">#REF!</definedName>
    <definedName name="BExIQ5S19ITB0NDRUN4XV7B905ED" localSheetId="1" hidden="1">#REF!</definedName>
    <definedName name="BExIQ5S19ITB0NDRUN4XV7B905ED" hidden="1">#REF!</definedName>
    <definedName name="BExIQ810MMN2UN0EQ9CRQAFWA19X" localSheetId="32" hidden="1">#REF!</definedName>
    <definedName name="BExIQ810MMN2UN0EQ9CRQAFWA19X" localSheetId="33" hidden="1">#REF!</definedName>
    <definedName name="BExIQ810MMN2UN0EQ9CRQAFWA19X" localSheetId="23" hidden="1">#REF!</definedName>
    <definedName name="BExIQ810MMN2UN0EQ9CRQAFWA19X" localSheetId="17" hidden="1">#REF!</definedName>
    <definedName name="BExIQ810MMN2UN0EQ9CRQAFWA19X" localSheetId="18" hidden="1">#REF!</definedName>
    <definedName name="BExIQ810MMN2UN0EQ9CRQAFWA19X" localSheetId="11" hidden="1">#REF!</definedName>
    <definedName name="BExIQ810MMN2UN0EQ9CRQAFWA19X" localSheetId="25" hidden="1">#REF!</definedName>
    <definedName name="BExIQ810MMN2UN0EQ9CRQAFWA19X" localSheetId="26" hidden="1">#REF!</definedName>
    <definedName name="BExIQ810MMN2UN0EQ9CRQAFWA19X" localSheetId="27" hidden="1">#REF!</definedName>
    <definedName name="BExIQ810MMN2UN0EQ9CRQAFWA19X" localSheetId="0" hidden="1">#REF!</definedName>
    <definedName name="BExIQ810MMN2UN0EQ9CRQAFWA19X" localSheetId="1" hidden="1">#REF!</definedName>
    <definedName name="BExIQ810MMN2UN0EQ9CRQAFWA19X" hidden="1">#REF!</definedName>
    <definedName name="BExIQ9TMQT2EIXSVQW7GVSOAW2VJ" localSheetId="32" hidden="1">#REF!</definedName>
    <definedName name="BExIQ9TMQT2EIXSVQW7GVSOAW2VJ" localSheetId="33" hidden="1">#REF!</definedName>
    <definedName name="BExIQ9TMQT2EIXSVQW7GVSOAW2VJ" localSheetId="23" hidden="1">#REF!</definedName>
    <definedName name="BExIQ9TMQT2EIXSVQW7GVSOAW2VJ" localSheetId="17" hidden="1">#REF!</definedName>
    <definedName name="BExIQ9TMQT2EIXSVQW7GVSOAW2VJ" localSheetId="18" hidden="1">#REF!</definedName>
    <definedName name="BExIQ9TMQT2EIXSVQW7GVSOAW2VJ" localSheetId="11" hidden="1">#REF!</definedName>
    <definedName name="BExIQ9TMQT2EIXSVQW7GVSOAW2VJ" localSheetId="25" hidden="1">#REF!</definedName>
    <definedName name="BExIQ9TMQT2EIXSVQW7GVSOAW2VJ" localSheetId="26" hidden="1">#REF!</definedName>
    <definedName name="BExIQ9TMQT2EIXSVQW7GVSOAW2VJ" localSheetId="27" hidden="1">#REF!</definedName>
    <definedName name="BExIQ9TMQT2EIXSVQW7GVSOAW2VJ" localSheetId="0" hidden="1">#REF!</definedName>
    <definedName name="BExIQ9TMQT2EIXSVQW7GVSOAW2VJ" localSheetId="1" hidden="1">#REF!</definedName>
    <definedName name="BExIQ9TMQT2EIXSVQW7GVSOAW2VJ" hidden="1">#REF!</definedName>
    <definedName name="BExIQBMDE1L6J4H27K1FMSHQKDSE" localSheetId="32" hidden="1">#REF!</definedName>
    <definedName name="BExIQBMDE1L6J4H27K1FMSHQKDSE" localSheetId="33" hidden="1">#REF!</definedName>
    <definedName name="BExIQBMDE1L6J4H27K1FMSHQKDSE" localSheetId="23" hidden="1">#REF!</definedName>
    <definedName name="BExIQBMDE1L6J4H27K1FMSHQKDSE" localSheetId="17" hidden="1">#REF!</definedName>
    <definedName name="BExIQBMDE1L6J4H27K1FMSHQKDSE" localSheetId="18" hidden="1">#REF!</definedName>
    <definedName name="BExIQBMDE1L6J4H27K1FMSHQKDSE" localSheetId="11" hidden="1">#REF!</definedName>
    <definedName name="BExIQBMDE1L6J4H27K1FMSHQKDSE" localSheetId="25" hidden="1">#REF!</definedName>
    <definedName name="BExIQBMDE1L6J4H27K1FMSHQKDSE" localSheetId="26" hidden="1">#REF!</definedName>
    <definedName name="BExIQBMDE1L6J4H27K1FMSHQKDSE" localSheetId="27" hidden="1">#REF!</definedName>
    <definedName name="BExIQBMDE1L6J4H27K1FMSHQKDSE" localSheetId="0" hidden="1">#REF!</definedName>
    <definedName name="BExIQBMDE1L6J4H27K1FMSHQKDSE" localSheetId="1" hidden="1">#REF!</definedName>
    <definedName name="BExIQBMDE1L6J4H27K1FMSHQKDSE" hidden="1">#REF!</definedName>
    <definedName name="BExIQE65LVXUOF3UZFO7SDHFJH22" localSheetId="32" hidden="1">#REF!</definedName>
    <definedName name="BExIQE65LVXUOF3UZFO7SDHFJH22" localSheetId="33" hidden="1">#REF!</definedName>
    <definedName name="BExIQE65LVXUOF3UZFO7SDHFJH22" localSheetId="23" hidden="1">#REF!</definedName>
    <definedName name="BExIQE65LVXUOF3UZFO7SDHFJH22" localSheetId="17" hidden="1">#REF!</definedName>
    <definedName name="BExIQE65LVXUOF3UZFO7SDHFJH22" localSheetId="18" hidden="1">#REF!</definedName>
    <definedName name="BExIQE65LVXUOF3UZFO7SDHFJH22" localSheetId="11" hidden="1">#REF!</definedName>
    <definedName name="BExIQE65LVXUOF3UZFO7SDHFJH22" localSheetId="25" hidden="1">#REF!</definedName>
    <definedName name="BExIQE65LVXUOF3UZFO7SDHFJH22" localSheetId="26" hidden="1">#REF!</definedName>
    <definedName name="BExIQE65LVXUOF3UZFO7SDHFJH22" localSheetId="27" hidden="1">#REF!</definedName>
    <definedName name="BExIQE65LVXUOF3UZFO7SDHFJH22" localSheetId="0" hidden="1">#REF!</definedName>
    <definedName name="BExIQE65LVXUOF3UZFO7SDHFJH22" localSheetId="1" hidden="1">#REF!</definedName>
    <definedName name="BExIQE65LVXUOF3UZFO7SDHFJH22" hidden="1">#REF!</definedName>
    <definedName name="BExIQG9OO2KKBOWTMD1OXY36TEGA" localSheetId="32" hidden="1">#REF!</definedName>
    <definedName name="BExIQG9OO2KKBOWTMD1OXY36TEGA" localSheetId="33" hidden="1">#REF!</definedName>
    <definedName name="BExIQG9OO2KKBOWTMD1OXY36TEGA" localSheetId="23" hidden="1">#REF!</definedName>
    <definedName name="BExIQG9OO2KKBOWTMD1OXY36TEGA" localSheetId="17" hidden="1">#REF!</definedName>
    <definedName name="BExIQG9OO2KKBOWTMD1OXY36TEGA" localSheetId="18" hidden="1">#REF!</definedName>
    <definedName name="BExIQG9OO2KKBOWTMD1OXY36TEGA" localSheetId="11" hidden="1">#REF!</definedName>
    <definedName name="BExIQG9OO2KKBOWTMD1OXY36TEGA" localSheetId="25" hidden="1">#REF!</definedName>
    <definedName name="BExIQG9OO2KKBOWTMD1OXY36TEGA" localSheetId="26" hidden="1">#REF!</definedName>
    <definedName name="BExIQG9OO2KKBOWTMD1OXY36TEGA" localSheetId="27" hidden="1">#REF!</definedName>
    <definedName name="BExIQG9OO2KKBOWTMD1OXY36TEGA" localSheetId="0" hidden="1">#REF!</definedName>
    <definedName name="BExIQG9OO2KKBOWTMD1OXY36TEGA" localSheetId="1" hidden="1">#REF!</definedName>
    <definedName name="BExIQG9OO2KKBOWTMD1OXY36TEGA" hidden="1">#REF!</definedName>
    <definedName name="BExIQHWZ65ALA9VAFCJEGIL1145G" localSheetId="32" hidden="1">#REF!</definedName>
    <definedName name="BExIQHWZ65ALA9VAFCJEGIL1145G" localSheetId="33" hidden="1">#REF!</definedName>
    <definedName name="BExIQHWZ65ALA9VAFCJEGIL1145G" localSheetId="23" hidden="1">#REF!</definedName>
    <definedName name="BExIQHWZ65ALA9VAFCJEGIL1145G" localSheetId="17" hidden="1">#REF!</definedName>
    <definedName name="BExIQHWZ65ALA9VAFCJEGIL1145G" localSheetId="18" hidden="1">#REF!</definedName>
    <definedName name="BExIQHWZ65ALA9VAFCJEGIL1145G" localSheetId="11" hidden="1">#REF!</definedName>
    <definedName name="BExIQHWZ65ALA9VAFCJEGIL1145G" localSheetId="25" hidden="1">#REF!</definedName>
    <definedName name="BExIQHWZ65ALA9VAFCJEGIL1145G" localSheetId="26" hidden="1">#REF!</definedName>
    <definedName name="BExIQHWZ65ALA9VAFCJEGIL1145G" localSheetId="27" hidden="1">#REF!</definedName>
    <definedName name="BExIQHWZ65ALA9VAFCJEGIL1145G" localSheetId="0" hidden="1">#REF!</definedName>
    <definedName name="BExIQHWZ65ALA9VAFCJEGIL1145G" localSheetId="1" hidden="1">#REF!</definedName>
    <definedName name="BExIQHWZ65ALA9VAFCJEGIL1145G" hidden="1">#REF!</definedName>
    <definedName name="BExIQX1XBB31HZTYEEVOBSE3C5A6" localSheetId="32" hidden="1">#REF!</definedName>
    <definedName name="BExIQX1XBB31HZTYEEVOBSE3C5A6" localSheetId="33" hidden="1">#REF!</definedName>
    <definedName name="BExIQX1XBB31HZTYEEVOBSE3C5A6" localSheetId="23" hidden="1">#REF!</definedName>
    <definedName name="BExIQX1XBB31HZTYEEVOBSE3C5A6" localSheetId="17" hidden="1">#REF!</definedName>
    <definedName name="BExIQX1XBB31HZTYEEVOBSE3C5A6" localSheetId="18" hidden="1">#REF!</definedName>
    <definedName name="BExIQX1XBB31HZTYEEVOBSE3C5A6" localSheetId="11" hidden="1">#REF!</definedName>
    <definedName name="BExIQX1XBB31HZTYEEVOBSE3C5A6" localSheetId="25" hidden="1">#REF!</definedName>
    <definedName name="BExIQX1XBB31HZTYEEVOBSE3C5A6" localSheetId="26" hidden="1">#REF!</definedName>
    <definedName name="BExIQX1XBB31HZTYEEVOBSE3C5A6" localSheetId="27" hidden="1">#REF!</definedName>
    <definedName name="BExIQX1XBB31HZTYEEVOBSE3C5A6" localSheetId="0" hidden="1">#REF!</definedName>
    <definedName name="BExIQX1XBB31HZTYEEVOBSE3C5A6" localSheetId="1" hidden="1">#REF!</definedName>
    <definedName name="BExIQX1XBB31HZTYEEVOBSE3C5A6" hidden="1">#REF!</definedName>
    <definedName name="BExIR2ALYRP9FW99DK2084J7IIDC" localSheetId="32" hidden="1">#REF!</definedName>
    <definedName name="BExIR2ALYRP9FW99DK2084J7IIDC" localSheetId="33" hidden="1">#REF!</definedName>
    <definedName name="BExIR2ALYRP9FW99DK2084J7IIDC" localSheetId="23" hidden="1">#REF!</definedName>
    <definedName name="BExIR2ALYRP9FW99DK2084J7IIDC" localSheetId="17" hidden="1">#REF!</definedName>
    <definedName name="BExIR2ALYRP9FW99DK2084J7IIDC" localSheetId="18" hidden="1">#REF!</definedName>
    <definedName name="BExIR2ALYRP9FW99DK2084J7IIDC" localSheetId="11" hidden="1">#REF!</definedName>
    <definedName name="BExIR2ALYRP9FW99DK2084J7IIDC" localSheetId="25" hidden="1">#REF!</definedName>
    <definedName name="BExIR2ALYRP9FW99DK2084J7IIDC" localSheetId="26" hidden="1">#REF!</definedName>
    <definedName name="BExIR2ALYRP9FW99DK2084J7IIDC" localSheetId="27" hidden="1">#REF!</definedName>
    <definedName name="BExIR2ALYRP9FW99DK2084J7IIDC" localSheetId="0" hidden="1">#REF!</definedName>
    <definedName name="BExIR2ALYRP9FW99DK2084J7IIDC" localSheetId="1" hidden="1">#REF!</definedName>
    <definedName name="BExIR2ALYRP9FW99DK2084J7IIDC" hidden="1">#REF!</definedName>
    <definedName name="BExIR8FQETPTQYW37DBVDWG3J4JW" localSheetId="32" hidden="1">#REF!</definedName>
    <definedName name="BExIR8FQETPTQYW37DBVDWG3J4JW" localSheetId="33" hidden="1">#REF!</definedName>
    <definedName name="BExIR8FQETPTQYW37DBVDWG3J4JW" localSheetId="23" hidden="1">#REF!</definedName>
    <definedName name="BExIR8FQETPTQYW37DBVDWG3J4JW" localSheetId="17" hidden="1">#REF!</definedName>
    <definedName name="BExIR8FQETPTQYW37DBVDWG3J4JW" localSheetId="18" hidden="1">#REF!</definedName>
    <definedName name="BExIR8FQETPTQYW37DBVDWG3J4JW" localSheetId="11" hidden="1">#REF!</definedName>
    <definedName name="BExIR8FQETPTQYW37DBVDWG3J4JW" localSheetId="25" hidden="1">#REF!</definedName>
    <definedName name="BExIR8FQETPTQYW37DBVDWG3J4JW" localSheetId="26" hidden="1">#REF!</definedName>
    <definedName name="BExIR8FQETPTQYW37DBVDWG3J4JW" localSheetId="27" hidden="1">#REF!</definedName>
    <definedName name="BExIR8FQETPTQYW37DBVDWG3J4JW" localSheetId="0" hidden="1">#REF!</definedName>
    <definedName name="BExIR8FQETPTQYW37DBVDWG3J4JW" localSheetId="1" hidden="1">#REF!</definedName>
    <definedName name="BExIR8FQETPTQYW37DBVDWG3J4JW" hidden="1">#REF!</definedName>
    <definedName name="BExIRHKWQB1PP4ZLB0C3AVUBAFMD" localSheetId="32" hidden="1">#REF!</definedName>
    <definedName name="BExIRHKWQB1PP4ZLB0C3AVUBAFMD" localSheetId="33" hidden="1">#REF!</definedName>
    <definedName name="BExIRHKWQB1PP4ZLB0C3AVUBAFMD" localSheetId="23" hidden="1">#REF!</definedName>
    <definedName name="BExIRHKWQB1PP4ZLB0C3AVUBAFMD" localSheetId="17" hidden="1">#REF!</definedName>
    <definedName name="BExIRHKWQB1PP4ZLB0C3AVUBAFMD" localSheetId="18" hidden="1">#REF!</definedName>
    <definedName name="BExIRHKWQB1PP4ZLB0C3AVUBAFMD" localSheetId="11" hidden="1">#REF!</definedName>
    <definedName name="BExIRHKWQB1PP4ZLB0C3AVUBAFMD" localSheetId="25" hidden="1">#REF!</definedName>
    <definedName name="BExIRHKWQB1PP4ZLB0C3AVUBAFMD" localSheetId="26" hidden="1">#REF!</definedName>
    <definedName name="BExIRHKWQB1PP4ZLB0C3AVUBAFMD" localSheetId="27" hidden="1">#REF!</definedName>
    <definedName name="BExIRHKWQB1PP4ZLB0C3AVUBAFMD" localSheetId="0" hidden="1">#REF!</definedName>
    <definedName name="BExIRHKWQB1PP4ZLB0C3AVUBAFMD" localSheetId="1" hidden="1">#REF!</definedName>
    <definedName name="BExIRHKWQB1PP4ZLB0C3AVUBAFMD" hidden="1">#REF!</definedName>
    <definedName name="BExIRJTRJPQR3OTAGAV7JTA4VMPS" localSheetId="32" hidden="1">#REF!</definedName>
    <definedName name="BExIRJTRJPQR3OTAGAV7JTA4VMPS" localSheetId="33" hidden="1">#REF!</definedName>
    <definedName name="BExIRJTRJPQR3OTAGAV7JTA4VMPS" localSheetId="23" hidden="1">#REF!</definedName>
    <definedName name="BExIRJTRJPQR3OTAGAV7JTA4VMPS" localSheetId="17" hidden="1">#REF!</definedName>
    <definedName name="BExIRJTRJPQR3OTAGAV7JTA4VMPS" localSheetId="18" hidden="1">#REF!</definedName>
    <definedName name="BExIRJTRJPQR3OTAGAV7JTA4VMPS" localSheetId="11" hidden="1">#REF!</definedName>
    <definedName name="BExIRJTRJPQR3OTAGAV7JTA4VMPS" localSheetId="25" hidden="1">#REF!</definedName>
    <definedName name="BExIRJTRJPQR3OTAGAV7JTA4VMPS" localSheetId="26" hidden="1">#REF!</definedName>
    <definedName name="BExIRJTRJPQR3OTAGAV7JTA4VMPS" localSheetId="27" hidden="1">#REF!</definedName>
    <definedName name="BExIRJTRJPQR3OTAGAV7JTA4VMPS" localSheetId="0" hidden="1">#REF!</definedName>
    <definedName name="BExIRJTRJPQR3OTAGAV7JTA4VMPS" localSheetId="1" hidden="1">#REF!</definedName>
    <definedName name="BExIRJTRJPQR3OTAGAV7JTA4VMPS" hidden="1">#REF!</definedName>
    <definedName name="BExIROH27RJOG6VI7ZHR0RZGAZZ4" localSheetId="32" hidden="1">#REF!</definedName>
    <definedName name="BExIROH27RJOG6VI7ZHR0RZGAZZ4" localSheetId="33" hidden="1">#REF!</definedName>
    <definedName name="BExIROH27RJOG6VI7ZHR0RZGAZZ4" localSheetId="23" hidden="1">#REF!</definedName>
    <definedName name="BExIROH27RJOG6VI7ZHR0RZGAZZ4" localSheetId="17" hidden="1">#REF!</definedName>
    <definedName name="BExIROH27RJOG6VI7ZHR0RZGAZZ4" localSheetId="18" hidden="1">#REF!</definedName>
    <definedName name="BExIROH27RJOG6VI7ZHR0RZGAZZ4" localSheetId="11" hidden="1">#REF!</definedName>
    <definedName name="BExIROH27RJOG6VI7ZHR0RZGAZZ4" localSheetId="25" hidden="1">#REF!</definedName>
    <definedName name="BExIROH27RJOG6VI7ZHR0RZGAZZ4" localSheetId="26" hidden="1">#REF!</definedName>
    <definedName name="BExIROH27RJOG6VI7ZHR0RZGAZZ4" localSheetId="27" hidden="1">#REF!</definedName>
    <definedName name="BExIROH27RJOG6VI7ZHR0RZGAZZ4" localSheetId="0" hidden="1">#REF!</definedName>
    <definedName name="BExIROH27RJOG6VI7ZHR0RZGAZZ4" localSheetId="1" hidden="1">#REF!</definedName>
    <definedName name="BExIROH27RJOG6VI7ZHR0RZGAZZ4" hidden="1">#REF!</definedName>
    <definedName name="BExIRRBGTY01OQOI3U5SW59RFDFI" localSheetId="32" hidden="1">#REF!</definedName>
    <definedName name="BExIRRBGTY01OQOI3U5SW59RFDFI" localSheetId="33" hidden="1">#REF!</definedName>
    <definedName name="BExIRRBGTY01OQOI3U5SW59RFDFI" localSheetId="23" hidden="1">#REF!</definedName>
    <definedName name="BExIRRBGTY01OQOI3U5SW59RFDFI" localSheetId="17" hidden="1">#REF!</definedName>
    <definedName name="BExIRRBGTY01OQOI3U5SW59RFDFI" localSheetId="18" hidden="1">#REF!</definedName>
    <definedName name="BExIRRBGTY01OQOI3U5SW59RFDFI" localSheetId="11" hidden="1">#REF!</definedName>
    <definedName name="BExIRRBGTY01OQOI3U5SW59RFDFI" localSheetId="25" hidden="1">#REF!</definedName>
    <definedName name="BExIRRBGTY01OQOI3U5SW59RFDFI" localSheetId="26" hidden="1">#REF!</definedName>
    <definedName name="BExIRRBGTY01OQOI3U5SW59RFDFI" localSheetId="27" hidden="1">#REF!</definedName>
    <definedName name="BExIRRBGTY01OQOI3U5SW59RFDFI" localSheetId="0" hidden="1">#REF!</definedName>
    <definedName name="BExIRRBGTY01OQOI3U5SW59RFDFI" localSheetId="1" hidden="1">#REF!</definedName>
    <definedName name="BExIRRBGTY01OQOI3U5SW59RFDFI" hidden="1">#REF!</definedName>
    <definedName name="BExIS4T0DRF57HYO7OGG72KBOFOI" localSheetId="32" hidden="1">#REF!</definedName>
    <definedName name="BExIS4T0DRF57HYO7OGG72KBOFOI" localSheetId="33" hidden="1">#REF!</definedName>
    <definedName name="BExIS4T0DRF57HYO7OGG72KBOFOI" localSheetId="23" hidden="1">#REF!</definedName>
    <definedName name="BExIS4T0DRF57HYO7OGG72KBOFOI" localSheetId="17" hidden="1">#REF!</definedName>
    <definedName name="BExIS4T0DRF57HYO7OGG72KBOFOI" localSheetId="18" hidden="1">#REF!</definedName>
    <definedName name="BExIS4T0DRF57HYO7OGG72KBOFOI" localSheetId="11" hidden="1">#REF!</definedName>
    <definedName name="BExIS4T0DRF57HYO7OGG72KBOFOI" localSheetId="25" hidden="1">#REF!</definedName>
    <definedName name="BExIS4T0DRF57HYO7OGG72KBOFOI" localSheetId="26" hidden="1">#REF!</definedName>
    <definedName name="BExIS4T0DRF57HYO7OGG72KBOFOI" localSheetId="27" hidden="1">#REF!</definedName>
    <definedName name="BExIS4T0DRF57HYO7OGG72KBOFOI" localSheetId="0" hidden="1">#REF!</definedName>
    <definedName name="BExIS4T0DRF57HYO7OGG72KBOFOI" localSheetId="1" hidden="1">#REF!</definedName>
    <definedName name="BExIS4T0DRF57HYO7OGG72KBOFOI" hidden="1">#REF!</definedName>
    <definedName name="BExIS77BJDDK18PGI9DSEYZPIL7P" localSheetId="32" hidden="1">#REF!</definedName>
    <definedName name="BExIS77BJDDK18PGI9DSEYZPIL7P" localSheetId="33" hidden="1">#REF!</definedName>
    <definedName name="BExIS77BJDDK18PGI9DSEYZPIL7P" localSheetId="23" hidden="1">#REF!</definedName>
    <definedName name="BExIS77BJDDK18PGI9DSEYZPIL7P" localSheetId="17" hidden="1">#REF!</definedName>
    <definedName name="BExIS77BJDDK18PGI9DSEYZPIL7P" localSheetId="18" hidden="1">#REF!</definedName>
    <definedName name="BExIS77BJDDK18PGI9DSEYZPIL7P" localSheetId="11" hidden="1">#REF!</definedName>
    <definedName name="BExIS77BJDDK18PGI9DSEYZPIL7P" localSheetId="25" hidden="1">#REF!</definedName>
    <definedName name="BExIS77BJDDK18PGI9DSEYZPIL7P" localSheetId="26" hidden="1">#REF!</definedName>
    <definedName name="BExIS77BJDDK18PGI9DSEYZPIL7P" localSheetId="27" hidden="1">#REF!</definedName>
    <definedName name="BExIS77BJDDK18PGI9DSEYZPIL7P" localSheetId="0" hidden="1">#REF!</definedName>
    <definedName name="BExIS77BJDDK18PGI9DSEYZPIL7P" localSheetId="1" hidden="1">#REF!</definedName>
    <definedName name="BExIS77BJDDK18PGI9DSEYZPIL7P" hidden="1">#REF!</definedName>
    <definedName name="BExIS8USL1T3Z97CZ30HJ98E2GXQ" localSheetId="32" hidden="1">#REF!</definedName>
    <definedName name="BExIS8USL1T3Z97CZ30HJ98E2GXQ" localSheetId="33" hidden="1">#REF!</definedName>
    <definedName name="BExIS8USL1T3Z97CZ30HJ98E2GXQ" localSheetId="23" hidden="1">#REF!</definedName>
    <definedName name="BExIS8USL1T3Z97CZ30HJ98E2GXQ" localSheetId="17" hidden="1">#REF!</definedName>
    <definedName name="BExIS8USL1T3Z97CZ30HJ98E2GXQ" localSheetId="18" hidden="1">#REF!</definedName>
    <definedName name="BExIS8USL1T3Z97CZ30HJ98E2GXQ" localSheetId="11" hidden="1">#REF!</definedName>
    <definedName name="BExIS8USL1T3Z97CZ30HJ98E2GXQ" localSheetId="25" hidden="1">#REF!</definedName>
    <definedName name="BExIS8USL1T3Z97CZ30HJ98E2GXQ" localSheetId="26" hidden="1">#REF!</definedName>
    <definedName name="BExIS8USL1T3Z97CZ30HJ98E2GXQ" localSheetId="27" hidden="1">#REF!</definedName>
    <definedName name="BExIS8USL1T3Z97CZ30HJ98E2GXQ" localSheetId="0" hidden="1">#REF!</definedName>
    <definedName name="BExIS8USL1T3Z97CZ30HJ98E2GXQ" localSheetId="1" hidden="1">#REF!</definedName>
    <definedName name="BExIS8USL1T3Z97CZ30HJ98E2GXQ" hidden="1">#REF!</definedName>
    <definedName name="BExISC5B700MZUBFTQ9K4IKTF7HR" localSheetId="32" hidden="1">#REF!</definedName>
    <definedName name="BExISC5B700MZUBFTQ9K4IKTF7HR" localSheetId="33" hidden="1">#REF!</definedName>
    <definedName name="BExISC5B700MZUBFTQ9K4IKTF7HR" localSheetId="23" hidden="1">#REF!</definedName>
    <definedName name="BExISC5B700MZUBFTQ9K4IKTF7HR" localSheetId="17" hidden="1">#REF!</definedName>
    <definedName name="BExISC5B700MZUBFTQ9K4IKTF7HR" localSheetId="18" hidden="1">#REF!</definedName>
    <definedName name="BExISC5B700MZUBFTQ9K4IKTF7HR" localSheetId="11" hidden="1">#REF!</definedName>
    <definedName name="BExISC5B700MZUBFTQ9K4IKTF7HR" localSheetId="25" hidden="1">#REF!</definedName>
    <definedName name="BExISC5B700MZUBFTQ9K4IKTF7HR" localSheetId="26" hidden="1">#REF!</definedName>
    <definedName name="BExISC5B700MZUBFTQ9K4IKTF7HR" localSheetId="27" hidden="1">#REF!</definedName>
    <definedName name="BExISC5B700MZUBFTQ9K4IKTF7HR" localSheetId="0" hidden="1">#REF!</definedName>
    <definedName name="BExISC5B700MZUBFTQ9K4IKTF7HR" localSheetId="1" hidden="1">#REF!</definedName>
    <definedName name="BExISC5B700MZUBFTQ9K4IKTF7HR" hidden="1">#REF!</definedName>
    <definedName name="BExISDHXS49S1H56ENBPRF1NLD5C" localSheetId="32" hidden="1">#REF!</definedName>
    <definedName name="BExISDHXS49S1H56ENBPRF1NLD5C" localSheetId="33" hidden="1">#REF!</definedName>
    <definedName name="BExISDHXS49S1H56ENBPRF1NLD5C" localSheetId="23" hidden="1">#REF!</definedName>
    <definedName name="BExISDHXS49S1H56ENBPRF1NLD5C" localSheetId="17" hidden="1">#REF!</definedName>
    <definedName name="BExISDHXS49S1H56ENBPRF1NLD5C" localSheetId="18" hidden="1">#REF!</definedName>
    <definedName name="BExISDHXS49S1H56ENBPRF1NLD5C" localSheetId="11" hidden="1">#REF!</definedName>
    <definedName name="BExISDHXS49S1H56ENBPRF1NLD5C" localSheetId="25" hidden="1">#REF!</definedName>
    <definedName name="BExISDHXS49S1H56ENBPRF1NLD5C" localSheetId="26" hidden="1">#REF!</definedName>
    <definedName name="BExISDHXS49S1H56ENBPRF1NLD5C" localSheetId="27" hidden="1">#REF!</definedName>
    <definedName name="BExISDHXS49S1H56ENBPRF1NLD5C" localSheetId="0" hidden="1">#REF!</definedName>
    <definedName name="BExISDHXS49S1H56ENBPRF1NLD5C" localSheetId="1" hidden="1">#REF!</definedName>
    <definedName name="BExISDHXS49S1H56ENBPRF1NLD5C" hidden="1">#REF!</definedName>
    <definedName name="BExISM1JLV54A21A164IURMPGUMU" localSheetId="32" hidden="1">#REF!</definedName>
    <definedName name="BExISM1JLV54A21A164IURMPGUMU" localSheetId="33" hidden="1">#REF!</definedName>
    <definedName name="BExISM1JLV54A21A164IURMPGUMU" localSheetId="23" hidden="1">#REF!</definedName>
    <definedName name="BExISM1JLV54A21A164IURMPGUMU" localSheetId="17" hidden="1">#REF!</definedName>
    <definedName name="BExISM1JLV54A21A164IURMPGUMU" localSheetId="18" hidden="1">#REF!</definedName>
    <definedName name="BExISM1JLV54A21A164IURMPGUMU" localSheetId="11" hidden="1">#REF!</definedName>
    <definedName name="BExISM1JLV54A21A164IURMPGUMU" localSheetId="25" hidden="1">#REF!</definedName>
    <definedName name="BExISM1JLV54A21A164IURMPGUMU" localSheetId="26" hidden="1">#REF!</definedName>
    <definedName name="BExISM1JLV54A21A164IURMPGUMU" localSheetId="27" hidden="1">#REF!</definedName>
    <definedName name="BExISM1JLV54A21A164IURMPGUMU" localSheetId="0" hidden="1">#REF!</definedName>
    <definedName name="BExISM1JLV54A21A164IURMPGUMU" localSheetId="1" hidden="1">#REF!</definedName>
    <definedName name="BExISM1JLV54A21A164IURMPGUMU" hidden="1">#REF!</definedName>
    <definedName name="BExISRFKJYUZ4AKW44IJF7RF9Y90" localSheetId="32" hidden="1">#REF!</definedName>
    <definedName name="BExISRFKJYUZ4AKW44IJF7RF9Y90" localSheetId="33" hidden="1">#REF!</definedName>
    <definedName name="BExISRFKJYUZ4AKW44IJF7RF9Y90" localSheetId="23" hidden="1">#REF!</definedName>
    <definedName name="BExISRFKJYUZ4AKW44IJF7RF9Y90" localSheetId="17" hidden="1">#REF!</definedName>
    <definedName name="BExISRFKJYUZ4AKW44IJF7RF9Y90" localSheetId="18" hidden="1">#REF!</definedName>
    <definedName name="BExISRFKJYUZ4AKW44IJF7RF9Y90" localSheetId="11" hidden="1">#REF!</definedName>
    <definedName name="BExISRFKJYUZ4AKW44IJF7RF9Y90" localSheetId="25" hidden="1">#REF!</definedName>
    <definedName name="BExISRFKJYUZ4AKW44IJF7RF9Y90" localSheetId="26" hidden="1">#REF!</definedName>
    <definedName name="BExISRFKJYUZ4AKW44IJF7RF9Y90" localSheetId="27" hidden="1">#REF!</definedName>
    <definedName name="BExISRFKJYUZ4AKW44IJF7RF9Y90" localSheetId="0" hidden="1">#REF!</definedName>
    <definedName name="BExISRFKJYUZ4AKW44IJF7RF9Y90" localSheetId="1" hidden="1">#REF!</definedName>
    <definedName name="BExISRFKJYUZ4AKW44IJF7RF9Y90" hidden="1">#REF!</definedName>
    <definedName name="BExISSMVV57JAUB6CSGBMBFVNGWK" localSheetId="32" hidden="1">#REF!</definedName>
    <definedName name="BExISSMVV57JAUB6CSGBMBFVNGWK" localSheetId="33" hidden="1">#REF!</definedName>
    <definedName name="BExISSMVV57JAUB6CSGBMBFVNGWK" localSheetId="23" hidden="1">#REF!</definedName>
    <definedName name="BExISSMVV57JAUB6CSGBMBFVNGWK" localSheetId="17" hidden="1">#REF!</definedName>
    <definedName name="BExISSMVV57JAUB6CSGBMBFVNGWK" localSheetId="18" hidden="1">#REF!</definedName>
    <definedName name="BExISSMVV57JAUB6CSGBMBFVNGWK" localSheetId="11" hidden="1">#REF!</definedName>
    <definedName name="BExISSMVV57JAUB6CSGBMBFVNGWK" localSheetId="25" hidden="1">#REF!</definedName>
    <definedName name="BExISSMVV57JAUB6CSGBMBFVNGWK" localSheetId="26" hidden="1">#REF!</definedName>
    <definedName name="BExISSMVV57JAUB6CSGBMBFVNGWK" localSheetId="27" hidden="1">#REF!</definedName>
    <definedName name="BExISSMVV57JAUB6CSGBMBFVNGWK" localSheetId="0" hidden="1">#REF!</definedName>
    <definedName name="BExISSMVV57JAUB6CSGBMBFVNGWK" localSheetId="1" hidden="1">#REF!</definedName>
    <definedName name="BExISSMVV57JAUB6CSGBMBFVNGWK" hidden="1">#REF!</definedName>
    <definedName name="BExIT16AD4HCD0WQCCA72AKLQHK1" localSheetId="32" hidden="1">#REF!</definedName>
    <definedName name="BExIT16AD4HCD0WQCCA72AKLQHK1" localSheetId="33" hidden="1">#REF!</definedName>
    <definedName name="BExIT16AD4HCD0WQCCA72AKLQHK1" localSheetId="23" hidden="1">#REF!</definedName>
    <definedName name="BExIT16AD4HCD0WQCCA72AKLQHK1" localSheetId="17" hidden="1">#REF!</definedName>
    <definedName name="BExIT16AD4HCD0WQCCA72AKLQHK1" localSheetId="18" hidden="1">#REF!</definedName>
    <definedName name="BExIT16AD4HCD0WQCCA72AKLQHK1" localSheetId="11" hidden="1">#REF!</definedName>
    <definedName name="BExIT16AD4HCD0WQCCA72AKLQHK1" localSheetId="25" hidden="1">#REF!</definedName>
    <definedName name="BExIT16AD4HCD0WQCCA72AKLQHK1" localSheetId="26" hidden="1">#REF!</definedName>
    <definedName name="BExIT16AD4HCD0WQCCA72AKLQHK1" localSheetId="27" hidden="1">#REF!</definedName>
    <definedName name="BExIT16AD4HCD0WQCCA72AKLQHK1" localSheetId="0" hidden="1">#REF!</definedName>
    <definedName name="BExIT16AD4HCD0WQCCA72AKLQHK1" localSheetId="1" hidden="1">#REF!</definedName>
    <definedName name="BExIT16AD4HCD0WQCCA72AKLQHK1" hidden="1">#REF!</definedName>
    <definedName name="BExIT1MK8TBAK3SNP36A8FKDQSOK" localSheetId="32" hidden="1">#REF!</definedName>
    <definedName name="BExIT1MK8TBAK3SNP36A8FKDQSOK" localSheetId="33" hidden="1">#REF!</definedName>
    <definedName name="BExIT1MK8TBAK3SNP36A8FKDQSOK" localSheetId="23" hidden="1">#REF!</definedName>
    <definedName name="BExIT1MK8TBAK3SNP36A8FKDQSOK" localSheetId="17" hidden="1">#REF!</definedName>
    <definedName name="BExIT1MK8TBAK3SNP36A8FKDQSOK" localSheetId="18" hidden="1">#REF!</definedName>
    <definedName name="BExIT1MK8TBAK3SNP36A8FKDQSOK" localSheetId="11" hidden="1">#REF!</definedName>
    <definedName name="BExIT1MK8TBAK3SNP36A8FKDQSOK" localSheetId="25" hidden="1">#REF!</definedName>
    <definedName name="BExIT1MK8TBAK3SNP36A8FKDQSOK" localSheetId="26" hidden="1">#REF!</definedName>
    <definedName name="BExIT1MK8TBAK3SNP36A8FKDQSOK" localSheetId="27" hidden="1">#REF!</definedName>
    <definedName name="BExIT1MK8TBAK3SNP36A8FKDQSOK" localSheetId="0" hidden="1">#REF!</definedName>
    <definedName name="BExIT1MK8TBAK3SNP36A8FKDQSOK" localSheetId="1" hidden="1">#REF!</definedName>
    <definedName name="BExIT1MK8TBAK3SNP36A8FKDQSOK" hidden="1">#REF!</definedName>
    <definedName name="BExIT9PPVL7XGGIZS7G6QI6L7H9U" localSheetId="32" hidden="1">#REF!</definedName>
    <definedName name="BExIT9PPVL7XGGIZS7G6QI6L7H9U" localSheetId="33" hidden="1">#REF!</definedName>
    <definedName name="BExIT9PPVL7XGGIZS7G6QI6L7H9U" localSheetId="23" hidden="1">#REF!</definedName>
    <definedName name="BExIT9PPVL7XGGIZS7G6QI6L7H9U" localSheetId="17" hidden="1">#REF!</definedName>
    <definedName name="BExIT9PPVL7XGGIZS7G6QI6L7H9U" localSheetId="18" hidden="1">#REF!</definedName>
    <definedName name="BExIT9PPVL7XGGIZS7G6QI6L7H9U" localSheetId="11" hidden="1">#REF!</definedName>
    <definedName name="BExIT9PPVL7XGGIZS7G6QI6L7H9U" localSheetId="25" hidden="1">#REF!</definedName>
    <definedName name="BExIT9PPVL7XGGIZS7G6QI6L7H9U" localSheetId="26" hidden="1">#REF!</definedName>
    <definedName name="BExIT9PPVL7XGGIZS7G6QI6L7H9U" localSheetId="27" hidden="1">#REF!</definedName>
    <definedName name="BExIT9PPVL7XGGIZS7G6QI6L7H9U" localSheetId="0" hidden="1">#REF!</definedName>
    <definedName name="BExIT9PPVL7XGGIZS7G6QI6L7H9U" localSheetId="1" hidden="1">#REF!</definedName>
    <definedName name="BExIT9PPVL7XGGIZS7G6QI6L7H9U" hidden="1">#REF!</definedName>
    <definedName name="BExITBNYANV2S8KD56GOGCKW393R" localSheetId="32" hidden="1">#REF!</definedName>
    <definedName name="BExITBNYANV2S8KD56GOGCKW393R" localSheetId="33" hidden="1">#REF!</definedName>
    <definedName name="BExITBNYANV2S8KD56GOGCKW393R" localSheetId="23" hidden="1">#REF!</definedName>
    <definedName name="BExITBNYANV2S8KD56GOGCKW393R" localSheetId="17" hidden="1">#REF!</definedName>
    <definedName name="BExITBNYANV2S8KD56GOGCKW393R" localSheetId="18" hidden="1">#REF!</definedName>
    <definedName name="BExITBNYANV2S8KD56GOGCKW393R" localSheetId="11" hidden="1">#REF!</definedName>
    <definedName name="BExITBNYANV2S8KD56GOGCKW393R" localSheetId="25" hidden="1">#REF!</definedName>
    <definedName name="BExITBNYANV2S8KD56GOGCKW393R" localSheetId="26" hidden="1">#REF!</definedName>
    <definedName name="BExITBNYANV2S8KD56GOGCKW393R" localSheetId="27" hidden="1">#REF!</definedName>
    <definedName name="BExITBNYANV2S8KD56GOGCKW393R" localSheetId="0" hidden="1">#REF!</definedName>
    <definedName name="BExITBNYANV2S8KD56GOGCKW393R" localSheetId="1" hidden="1">#REF!</definedName>
    <definedName name="BExITBNYANV2S8KD56GOGCKW393R" hidden="1">#REF!</definedName>
    <definedName name="BExItemGrid" localSheetId="25">#REF!</definedName>
    <definedName name="BExItemGrid" localSheetId="26">#REF!</definedName>
    <definedName name="BExItemGrid" localSheetId="0">#REF!</definedName>
    <definedName name="BExItemGrid">#REF!</definedName>
    <definedName name="BExITGB4FVAV0LE88D7JMX7FBYXI" localSheetId="32" hidden="1">#REF!</definedName>
    <definedName name="BExITGB4FVAV0LE88D7JMX7FBYXI" localSheetId="33" hidden="1">#REF!</definedName>
    <definedName name="BExITGB4FVAV0LE88D7JMX7FBYXI" localSheetId="23" hidden="1">#REF!</definedName>
    <definedName name="BExITGB4FVAV0LE88D7JMX7FBYXI" localSheetId="17" hidden="1">#REF!</definedName>
    <definedName name="BExITGB4FVAV0LE88D7JMX7FBYXI" localSheetId="18" hidden="1">#REF!</definedName>
    <definedName name="BExITGB4FVAV0LE88D7JMX7FBYXI" localSheetId="11" hidden="1">#REF!</definedName>
    <definedName name="BExITGB4FVAV0LE88D7JMX7FBYXI" localSheetId="25" hidden="1">#REF!</definedName>
    <definedName name="BExITGB4FVAV0LE88D7JMX7FBYXI" localSheetId="26" hidden="1">#REF!</definedName>
    <definedName name="BExITGB4FVAV0LE88D7JMX7FBYXI" localSheetId="27" hidden="1">#REF!</definedName>
    <definedName name="BExITGB4FVAV0LE88D7JMX7FBYXI" localSheetId="0" hidden="1">#REF!</definedName>
    <definedName name="BExITGB4FVAV0LE88D7JMX7FBYXI" localSheetId="1" hidden="1">#REF!</definedName>
    <definedName name="BExITGB4FVAV0LE88D7JMX7FBYXI" hidden="1">#REF!</definedName>
    <definedName name="BExITI3TQ14K842P38QF0PNWSWNO" localSheetId="32" hidden="1">#REF!</definedName>
    <definedName name="BExITI3TQ14K842P38QF0PNWSWNO" localSheetId="33" hidden="1">#REF!</definedName>
    <definedName name="BExITI3TQ14K842P38QF0PNWSWNO" localSheetId="23" hidden="1">#REF!</definedName>
    <definedName name="BExITI3TQ14K842P38QF0PNWSWNO" localSheetId="17" hidden="1">#REF!</definedName>
    <definedName name="BExITI3TQ14K842P38QF0PNWSWNO" localSheetId="18" hidden="1">#REF!</definedName>
    <definedName name="BExITI3TQ14K842P38QF0PNWSWNO" localSheetId="11" hidden="1">#REF!</definedName>
    <definedName name="BExITI3TQ14K842P38QF0PNWSWNO" localSheetId="25" hidden="1">#REF!</definedName>
    <definedName name="BExITI3TQ14K842P38QF0PNWSWNO" localSheetId="26" hidden="1">#REF!</definedName>
    <definedName name="BExITI3TQ14K842P38QF0PNWSWNO" localSheetId="27" hidden="1">#REF!</definedName>
    <definedName name="BExITI3TQ14K842P38QF0PNWSWNO" localSheetId="0" hidden="1">#REF!</definedName>
    <definedName name="BExITI3TQ14K842P38QF0PNWSWNO" localSheetId="1" hidden="1">#REF!</definedName>
    <definedName name="BExITI3TQ14K842P38QF0PNWSWNO" hidden="1">#REF!</definedName>
    <definedName name="BExIU9OGER4TPMETACWUEP1UENK0" localSheetId="32" hidden="1">#REF!</definedName>
    <definedName name="BExIU9OGER4TPMETACWUEP1UENK0" localSheetId="33" hidden="1">#REF!</definedName>
    <definedName name="BExIU9OGER4TPMETACWUEP1UENK0" localSheetId="23" hidden="1">#REF!</definedName>
    <definedName name="BExIU9OGER4TPMETACWUEP1UENK0" localSheetId="17" hidden="1">#REF!</definedName>
    <definedName name="BExIU9OGER4TPMETACWUEP1UENK0" localSheetId="18" hidden="1">#REF!</definedName>
    <definedName name="BExIU9OGER4TPMETACWUEP1UENK0" localSheetId="11" hidden="1">#REF!</definedName>
    <definedName name="BExIU9OGER4TPMETACWUEP1UENK0" localSheetId="25" hidden="1">#REF!</definedName>
    <definedName name="BExIU9OGER4TPMETACWUEP1UENK0" localSheetId="26" hidden="1">#REF!</definedName>
    <definedName name="BExIU9OGER4TPMETACWUEP1UENK0" localSheetId="27" hidden="1">#REF!</definedName>
    <definedName name="BExIU9OGER4TPMETACWUEP1UENK0" localSheetId="0" hidden="1">#REF!</definedName>
    <definedName name="BExIU9OGER4TPMETACWUEP1UENK0" localSheetId="1" hidden="1">#REF!</definedName>
    <definedName name="BExIU9OGER4TPMETACWUEP1UENK0" hidden="1">#REF!</definedName>
    <definedName name="BExIUD4OJGH65NFNQ4VMCE3R4J1X" localSheetId="32" hidden="1">#REF!</definedName>
    <definedName name="BExIUD4OJGH65NFNQ4VMCE3R4J1X" localSheetId="33" hidden="1">#REF!</definedName>
    <definedName name="BExIUD4OJGH65NFNQ4VMCE3R4J1X" localSheetId="23" hidden="1">#REF!</definedName>
    <definedName name="BExIUD4OJGH65NFNQ4VMCE3R4J1X" localSheetId="17" hidden="1">#REF!</definedName>
    <definedName name="BExIUD4OJGH65NFNQ4VMCE3R4J1X" localSheetId="18" hidden="1">#REF!</definedName>
    <definedName name="BExIUD4OJGH65NFNQ4VMCE3R4J1X" localSheetId="11" hidden="1">#REF!</definedName>
    <definedName name="BExIUD4OJGH65NFNQ4VMCE3R4J1X" localSheetId="25" hidden="1">#REF!</definedName>
    <definedName name="BExIUD4OJGH65NFNQ4VMCE3R4J1X" localSheetId="26" hidden="1">#REF!</definedName>
    <definedName name="BExIUD4OJGH65NFNQ4VMCE3R4J1X" localSheetId="27" hidden="1">#REF!</definedName>
    <definedName name="BExIUD4OJGH65NFNQ4VMCE3R4J1X" localSheetId="0" hidden="1">#REF!</definedName>
    <definedName name="BExIUD4OJGH65NFNQ4VMCE3R4J1X" localSheetId="1" hidden="1">#REF!</definedName>
    <definedName name="BExIUD4OJGH65NFNQ4VMCE3R4J1X" hidden="1">#REF!</definedName>
    <definedName name="BExIUQM0XWNNW3MJD26EOVIT7FSU" localSheetId="32" hidden="1">#REF!</definedName>
    <definedName name="BExIUQM0XWNNW3MJD26EOVIT7FSU" localSheetId="33" hidden="1">#REF!</definedName>
    <definedName name="BExIUQM0XWNNW3MJD26EOVIT7FSU" localSheetId="23" hidden="1">#REF!</definedName>
    <definedName name="BExIUQM0XWNNW3MJD26EOVIT7FSU" localSheetId="17" hidden="1">#REF!</definedName>
    <definedName name="BExIUQM0XWNNW3MJD26EOVIT7FSU" localSheetId="18" hidden="1">#REF!</definedName>
    <definedName name="BExIUQM0XWNNW3MJD26EOVIT7FSU" localSheetId="11" hidden="1">#REF!</definedName>
    <definedName name="BExIUQM0XWNNW3MJD26EOVIT7FSU" localSheetId="25" hidden="1">#REF!</definedName>
    <definedName name="BExIUQM0XWNNW3MJD26EOVIT7FSU" localSheetId="26" hidden="1">#REF!</definedName>
    <definedName name="BExIUQM0XWNNW3MJD26EOVIT7FSU" localSheetId="27" hidden="1">#REF!</definedName>
    <definedName name="BExIUQM0XWNNW3MJD26EOVIT7FSU" localSheetId="0" hidden="1">#REF!</definedName>
    <definedName name="BExIUQM0XWNNW3MJD26EOVIT7FSU" localSheetId="1" hidden="1">#REF!</definedName>
    <definedName name="BExIUQM0XWNNW3MJD26EOVIT7FSU" hidden="1">#REF!</definedName>
    <definedName name="BExIUTB5OAAXYW0OFMP0PS40SPOB" localSheetId="32" hidden="1">#REF!</definedName>
    <definedName name="BExIUTB5OAAXYW0OFMP0PS40SPOB" localSheetId="33" hidden="1">#REF!</definedName>
    <definedName name="BExIUTB5OAAXYW0OFMP0PS40SPOB" localSheetId="23" hidden="1">#REF!</definedName>
    <definedName name="BExIUTB5OAAXYW0OFMP0PS40SPOB" localSheetId="17" hidden="1">#REF!</definedName>
    <definedName name="BExIUTB5OAAXYW0OFMP0PS40SPOB" localSheetId="18" hidden="1">#REF!</definedName>
    <definedName name="BExIUTB5OAAXYW0OFMP0PS40SPOB" localSheetId="11" hidden="1">#REF!</definedName>
    <definedName name="BExIUTB5OAAXYW0OFMP0PS40SPOB" localSheetId="25" hidden="1">#REF!</definedName>
    <definedName name="BExIUTB5OAAXYW0OFMP0PS40SPOB" localSheetId="26" hidden="1">#REF!</definedName>
    <definedName name="BExIUTB5OAAXYW0OFMP0PS40SPOB" localSheetId="27" hidden="1">#REF!</definedName>
    <definedName name="BExIUTB5OAAXYW0OFMP0PS40SPOB" localSheetId="0" hidden="1">#REF!</definedName>
    <definedName name="BExIUTB5OAAXYW0OFMP0PS40SPOB" localSheetId="1" hidden="1">#REF!</definedName>
    <definedName name="BExIUTB5OAAXYW0OFMP0PS40SPOB" hidden="1">#REF!</definedName>
    <definedName name="BExIUUT2MHIOV6R3WHA0DPM1KBKY" localSheetId="32" hidden="1">#REF!</definedName>
    <definedName name="BExIUUT2MHIOV6R3WHA0DPM1KBKY" localSheetId="33" hidden="1">#REF!</definedName>
    <definedName name="BExIUUT2MHIOV6R3WHA0DPM1KBKY" localSheetId="23" hidden="1">#REF!</definedName>
    <definedName name="BExIUUT2MHIOV6R3WHA0DPM1KBKY" localSheetId="17" hidden="1">#REF!</definedName>
    <definedName name="BExIUUT2MHIOV6R3WHA0DPM1KBKY" localSheetId="18" hidden="1">#REF!</definedName>
    <definedName name="BExIUUT2MHIOV6R3WHA0DPM1KBKY" localSheetId="11" hidden="1">#REF!</definedName>
    <definedName name="BExIUUT2MHIOV6R3WHA0DPM1KBKY" localSheetId="25" hidden="1">#REF!</definedName>
    <definedName name="BExIUUT2MHIOV6R3WHA0DPM1KBKY" localSheetId="26" hidden="1">#REF!</definedName>
    <definedName name="BExIUUT2MHIOV6R3WHA0DPM1KBKY" localSheetId="27" hidden="1">#REF!</definedName>
    <definedName name="BExIUUT2MHIOV6R3WHA0DPM1KBKY" localSheetId="0" hidden="1">#REF!</definedName>
    <definedName name="BExIUUT2MHIOV6R3WHA0DPM1KBKY" localSheetId="1" hidden="1">#REF!</definedName>
    <definedName name="BExIUUT2MHIOV6R3WHA0DPM1KBKY" hidden="1">#REF!</definedName>
    <definedName name="BExIUYPDT1AM6MWGWQS646PIZIWC" localSheetId="32" hidden="1">#REF!</definedName>
    <definedName name="BExIUYPDT1AM6MWGWQS646PIZIWC" localSheetId="33" hidden="1">#REF!</definedName>
    <definedName name="BExIUYPDT1AM6MWGWQS646PIZIWC" localSheetId="23" hidden="1">#REF!</definedName>
    <definedName name="BExIUYPDT1AM6MWGWQS646PIZIWC" localSheetId="17" hidden="1">#REF!</definedName>
    <definedName name="BExIUYPDT1AM6MWGWQS646PIZIWC" localSheetId="18" hidden="1">#REF!</definedName>
    <definedName name="BExIUYPDT1AM6MWGWQS646PIZIWC" localSheetId="11" hidden="1">#REF!</definedName>
    <definedName name="BExIUYPDT1AM6MWGWQS646PIZIWC" localSheetId="25" hidden="1">#REF!</definedName>
    <definedName name="BExIUYPDT1AM6MWGWQS646PIZIWC" localSheetId="26" hidden="1">#REF!</definedName>
    <definedName name="BExIUYPDT1AM6MWGWQS646PIZIWC" localSheetId="27" hidden="1">#REF!</definedName>
    <definedName name="BExIUYPDT1AM6MWGWQS646PIZIWC" localSheetId="0" hidden="1">#REF!</definedName>
    <definedName name="BExIUYPDT1AM6MWGWQS646PIZIWC" localSheetId="1" hidden="1">#REF!</definedName>
    <definedName name="BExIUYPDT1AM6MWGWQS646PIZIWC" hidden="1">#REF!</definedName>
    <definedName name="BExIV0I2O9F8D1UK1SI8AEYR6U0A" localSheetId="32" hidden="1">#REF!</definedName>
    <definedName name="BExIV0I2O9F8D1UK1SI8AEYR6U0A" localSheetId="33" hidden="1">#REF!</definedName>
    <definedName name="BExIV0I2O9F8D1UK1SI8AEYR6U0A" localSheetId="23" hidden="1">#REF!</definedName>
    <definedName name="BExIV0I2O9F8D1UK1SI8AEYR6U0A" localSheetId="17" hidden="1">#REF!</definedName>
    <definedName name="BExIV0I2O9F8D1UK1SI8AEYR6U0A" localSheetId="18" hidden="1">#REF!</definedName>
    <definedName name="BExIV0I2O9F8D1UK1SI8AEYR6U0A" localSheetId="11" hidden="1">#REF!</definedName>
    <definedName name="BExIV0I2O9F8D1UK1SI8AEYR6U0A" localSheetId="25" hidden="1">#REF!</definedName>
    <definedName name="BExIV0I2O9F8D1UK1SI8AEYR6U0A" localSheetId="26" hidden="1">#REF!</definedName>
    <definedName name="BExIV0I2O9F8D1UK1SI8AEYR6U0A" localSheetId="27" hidden="1">#REF!</definedName>
    <definedName name="BExIV0I2O9F8D1UK1SI8AEYR6U0A" localSheetId="0" hidden="1">#REF!</definedName>
    <definedName name="BExIV0I2O9F8D1UK1SI8AEYR6U0A" localSheetId="1" hidden="1">#REF!</definedName>
    <definedName name="BExIV0I2O9F8D1UK1SI8AEYR6U0A" hidden="1">#REF!</definedName>
    <definedName name="BExIV2LM38XPLRTWT0R44TMQ59E5" localSheetId="32" hidden="1">#REF!</definedName>
    <definedName name="BExIV2LM38XPLRTWT0R44TMQ59E5" localSheetId="33" hidden="1">#REF!</definedName>
    <definedName name="BExIV2LM38XPLRTWT0R44TMQ59E5" localSheetId="23" hidden="1">#REF!</definedName>
    <definedName name="BExIV2LM38XPLRTWT0R44TMQ59E5" localSheetId="17" hidden="1">#REF!</definedName>
    <definedName name="BExIV2LM38XPLRTWT0R44TMQ59E5" localSheetId="18" hidden="1">#REF!</definedName>
    <definedName name="BExIV2LM38XPLRTWT0R44TMQ59E5" localSheetId="11" hidden="1">#REF!</definedName>
    <definedName name="BExIV2LM38XPLRTWT0R44TMQ59E5" localSheetId="25" hidden="1">#REF!</definedName>
    <definedName name="BExIV2LM38XPLRTWT0R44TMQ59E5" localSheetId="26" hidden="1">#REF!</definedName>
    <definedName name="BExIV2LM38XPLRTWT0R44TMQ59E5" localSheetId="27" hidden="1">#REF!</definedName>
    <definedName name="BExIV2LM38XPLRTWT0R44TMQ59E5" localSheetId="0" hidden="1">#REF!</definedName>
    <definedName name="BExIV2LM38XPLRTWT0R44TMQ59E5" localSheetId="1" hidden="1">#REF!</definedName>
    <definedName name="BExIV2LM38XPLRTWT0R44TMQ59E5" hidden="1">#REF!</definedName>
    <definedName name="BExIV3HY4S0YRV1F7XEMF2YHAR2I" localSheetId="32" hidden="1">#REF!</definedName>
    <definedName name="BExIV3HY4S0YRV1F7XEMF2YHAR2I" localSheetId="33" hidden="1">#REF!</definedName>
    <definedName name="BExIV3HY4S0YRV1F7XEMF2YHAR2I" localSheetId="23" hidden="1">#REF!</definedName>
    <definedName name="BExIV3HY4S0YRV1F7XEMF2YHAR2I" localSheetId="17" hidden="1">#REF!</definedName>
    <definedName name="BExIV3HY4S0YRV1F7XEMF2YHAR2I" localSheetId="18" hidden="1">#REF!</definedName>
    <definedName name="BExIV3HY4S0YRV1F7XEMF2YHAR2I" localSheetId="11" hidden="1">#REF!</definedName>
    <definedName name="BExIV3HY4S0YRV1F7XEMF2YHAR2I" localSheetId="25" hidden="1">#REF!</definedName>
    <definedName name="BExIV3HY4S0YRV1F7XEMF2YHAR2I" localSheetId="26" hidden="1">#REF!</definedName>
    <definedName name="BExIV3HY4S0YRV1F7XEMF2YHAR2I" localSheetId="27" hidden="1">#REF!</definedName>
    <definedName name="BExIV3HY4S0YRV1F7XEMF2YHAR2I" localSheetId="0" hidden="1">#REF!</definedName>
    <definedName name="BExIV3HY4S0YRV1F7XEMF2YHAR2I" localSheetId="1" hidden="1">#REF!</definedName>
    <definedName name="BExIV3HY4S0YRV1F7XEMF2YHAR2I" hidden="1">#REF!</definedName>
    <definedName name="BExIV6HUZFRIFLXW2SICKGTAH1PV" localSheetId="32" hidden="1">#REF!</definedName>
    <definedName name="BExIV6HUZFRIFLXW2SICKGTAH1PV" localSheetId="33" hidden="1">#REF!</definedName>
    <definedName name="BExIV6HUZFRIFLXW2SICKGTAH1PV" localSheetId="23" hidden="1">#REF!</definedName>
    <definedName name="BExIV6HUZFRIFLXW2SICKGTAH1PV" localSheetId="17" hidden="1">#REF!</definedName>
    <definedName name="BExIV6HUZFRIFLXW2SICKGTAH1PV" localSheetId="18" hidden="1">#REF!</definedName>
    <definedName name="BExIV6HUZFRIFLXW2SICKGTAH1PV" localSheetId="11" hidden="1">#REF!</definedName>
    <definedName name="BExIV6HUZFRIFLXW2SICKGTAH1PV" localSheetId="25" hidden="1">#REF!</definedName>
    <definedName name="BExIV6HUZFRIFLXW2SICKGTAH1PV" localSheetId="26" hidden="1">#REF!</definedName>
    <definedName name="BExIV6HUZFRIFLXW2SICKGTAH1PV" localSheetId="27" hidden="1">#REF!</definedName>
    <definedName name="BExIV6HUZFRIFLXW2SICKGTAH1PV" localSheetId="0" hidden="1">#REF!</definedName>
    <definedName name="BExIV6HUZFRIFLXW2SICKGTAH1PV" localSheetId="1" hidden="1">#REF!</definedName>
    <definedName name="BExIV6HUZFRIFLXW2SICKGTAH1PV" hidden="1">#REF!</definedName>
    <definedName name="BExIVCXWL6H5LD9DHDIA4F5U9TQL" localSheetId="32" hidden="1">#REF!</definedName>
    <definedName name="BExIVCXWL6H5LD9DHDIA4F5U9TQL" localSheetId="33" hidden="1">#REF!</definedName>
    <definedName name="BExIVCXWL6H5LD9DHDIA4F5U9TQL" localSheetId="23" hidden="1">#REF!</definedName>
    <definedName name="BExIVCXWL6H5LD9DHDIA4F5U9TQL" localSheetId="17" hidden="1">#REF!</definedName>
    <definedName name="BExIVCXWL6H5LD9DHDIA4F5U9TQL" localSheetId="18" hidden="1">#REF!</definedName>
    <definedName name="BExIVCXWL6H5LD9DHDIA4F5U9TQL" localSheetId="11" hidden="1">#REF!</definedName>
    <definedName name="BExIVCXWL6H5LD9DHDIA4F5U9TQL" localSheetId="25" hidden="1">#REF!</definedName>
    <definedName name="BExIVCXWL6H5LD9DHDIA4F5U9TQL" localSheetId="26" hidden="1">#REF!</definedName>
    <definedName name="BExIVCXWL6H5LD9DHDIA4F5U9TQL" localSheetId="27" hidden="1">#REF!</definedName>
    <definedName name="BExIVCXWL6H5LD9DHDIA4F5U9TQL" localSheetId="0" hidden="1">#REF!</definedName>
    <definedName name="BExIVCXWL6H5LD9DHDIA4F5U9TQL" localSheetId="1" hidden="1">#REF!</definedName>
    <definedName name="BExIVCXWL6H5LD9DHDIA4F5U9TQL" hidden="1">#REF!</definedName>
    <definedName name="BExIVEVYJ7KL8QNR5ZTOSD11I5A6" localSheetId="32" hidden="1">#REF!</definedName>
    <definedName name="BExIVEVYJ7KL8QNR5ZTOSD11I5A6" localSheetId="33" hidden="1">#REF!</definedName>
    <definedName name="BExIVEVYJ7KL8QNR5ZTOSD11I5A6" localSheetId="23" hidden="1">#REF!</definedName>
    <definedName name="BExIVEVYJ7KL8QNR5ZTOSD11I5A6" localSheetId="17" hidden="1">#REF!</definedName>
    <definedName name="BExIVEVYJ7KL8QNR5ZTOSD11I5A6" localSheetId="18" hidden="1">#REF!</definedName>
    <definedName name="BExIVEVYJ7KL8QNR5ZTOSD11I5A6" localSheetId="11" hidden="1">#REF!</definedName>
    <definedName name="BExIVEVYJ7KL8QNR5ZTOSD11I5A6" localSheetId="25" hidden="1">#REF!</definedName>
    <definedName name="BExIVEVYJ7KL8QNR5ZTOSD11I5A6" localSheetId="26" hidden="1">#REF!</definedName>
    <definedName name="BExIVEVYJ7KL8QNR5ZTOSD11I5A6" localSheetId="27" hidden="1">#REF!</definedName>
    <definedName name="BExIVEVYJ7KL8QNR5ZTOSD11I5A6" localSheetId="0" hidden="1">#REF!</definedName>
    <definedName name="BExIVEVYJ7KL8QNR5ZTOSD11I5A6" localSheetId="1" hidden="1">#REF!</definedName>
    <definedName name="BExIVEVYJ7KL8QNR5ZTOSD11I5A6" hidden="1">#REF!</definedName>
    <definedName name="BExIVJ30S9U8MA1TUBRND8DGF96D" localSheetId="32" hidden="1">#REF!</definedName>
    <definedName name="BExIVJ30S9U8MA1TUBRND8DGF96D" localSheetId="33" hidden="1">#REF!</definedName>
    <definedName name="BExIVJ30S9U8MA1TUBRND8DGF96D" localSheetId="23" hidden="1">#REF!</definedName>
    <definedName name="BExIVJ30S9U8MA1TUBRND8DGF96D" localSheetId="17" hidden="1">#REF!</definedName>
    <definedName name="BExIVJ30S9U8MA1TUBRND8DGF96D" localSheetId="18" hidden="1">#REF!</definedName>
    <definedName name="BExIVJ30S9U8MA1TUBRND8DGF96D" localSheetId="11" hidden="1">#REF!</definedName>
    <definedName name="BExIVJ30S9U8MA1TUBRND8DGF96D" localSheetId="25" hidden="1">#REF!</definedName>
    <definedName name="BExIVJ30S9U8MA1TUBRND8DGF96D" localSheetId="26" hidden="1">#REF!</definedName>
    <definedName name="BExIVJ30S9U8MA1TUBRND8DGF96D" localSheetId="27" hidden="1">#REF!</definedName>
    <definedName name="BExIVJ30S9U8MA1TUBRND8DGF96D" localSheetId="0" hidden="1">#REF!</definedName>
    <definedName name="BExIVJ30S9U8MA1TUBRND8DGF96D" localSheetId="1" hidden="1">#REF!</definedName>
    <definedName name="BExIVJ30S9U8MA1TUBRND8DGF96D" hidden="1">#REF!</definedName>
    <definedName name="BExIVMOIPSEWSIHIDDLOXESQ28A0" localSheetId="32" hidden="1">#REF!</definedName>
    <definedName name="BExIVMOIPSEWSIHIDDLOXESQ28A0" localSheetId="33" hidden="1">#REF!</definedName>
    <definedName name="BExIVMOIPSEWSIHIDDLOXESQ28A0" localSheetId="23" hidden="1">#REF!</definedName>
    <definedName name="BExIVMOIPSEWSIHIDDLOXESQ28A0" localSheetId="17" hidden="1">#REF!</definedName>
    <definedName name="BExIVMOIPSEWSIHIDDLOXESQ28A0" localSheetId="18" hidden="1">#REF!</definedName>
    <definedName name="BExIVMOIPSEWSIHIDDLOXESQ28A0" localSheetId="11" hidden="1">#REF!</definedName>
    <definedName name="BExIVMOIPSEWSIHIDDLOXESQ28A0" localSheetId="25" hidden="1">#REF!</definedName>
    <definedName name="BExIVMOIPSEWSIHIDDLOXESQ28A0" localSheetId="26" hidden="1">#REF!</definedName>
    <definedName name="BExIVMOIPSEWSIHIDDLOXESQ28A0" localSheetId="27" hidden="1">#REF!</definedName>
    <definedName name="BExIVMOIPSEWSIHIDDLOXESQ28A0" localSheetId="0" hidden="1">#REF!</definedName>
    <definedName name="BExIVMOIPSEWSIHIDDLOXESQ28A0" localSheetId="1" hidden="1">#REF!</definedName>
    <definedName name="BExIVMOIPSEWSIHIDDLOXESQ28A0" hidden="1">#REF!</definedName>
    <definedName name="BExIVNVNJX9BYDLC88NG09YF5XQ6" localSheetId="32" hidden="1">#REF!</definedName>
    <definedName name="BExIVNVNJX9BYDLC88NG09YF5XQ6" localSheetId="33" hidden="1">#REF!</definedName>
    <definedName name="BExIVNVNJX9BYDLC88NG09YF5XQ6" localSheetId="23" hidden="1">#REF!</definedName>
    <definedName name="BExIVNVNJX9BYDLC88NG09YF5XQ6" localSheetId="17" hidden="1">#REF!</definedName>
    <definedName name="BExIVNVNJX9BYDLC88NG09YF5XQ6" localSheetId="18" hidden="1">#REF!</definedName>
    <definedName name="BExIVNVNJX9BYDLC88NG09YF5XQ6" localSheetId="11" hidden="1">#REF!</definedName>
    <definedName name="BExIVNVNJX9BYDLC88NG09YF5XQ6" localSheetId="25" hidden="1">#REF!</definedName>
    <definedName name="BExIVNVNJX9BYDLC88NG09YF5XQ6" localSheetId="26" hidden="1">#REF!</definedName>
    <definedName name="BExIVNVNJX9BYDLC88NG09YF5XQ6" localSheetId="27" hidden="1">#REF!</definedName>
    <definedName name="BExIVNVNJX9BYDLC88NG09YF5XQ6" localSheetId="0" hidden="1">#REF!</definedName>
    <definedName name="BExIVNVNJX9BYDLC88NG09YF5XQ6" localSheetId="1" hidden="1">#REF!</definedName>
    <definedName name="BExIVNVNJX9BYDLC88NG09YF5XQ6" hidden="1">#REF!</definedName>
    <definedName name="BExIVQVKLMGSRYT1LFZH0KUIA4OR" localSheetId="32" hidden="1">#REF!</definedName>
    <definedName name="BExIVQVKLMGSRYT1LFZH0KUIA4OR" localSheetId="33" hidden="1">#REF!</definedName>
    <definedName name="BExIVQVKLMGSRYT1LFZH0KUIA4OR" localSheetId="23" hidden="1">#REF!</definedName>
    <definedName name="BExIVQVKLMGSRYT1LFZH0KUIA4OR" localSheetId="17" hidden="1">#REF!</definedName>
    <definedName name="BExIVQVKLMGSRYT1LFZH0KUIA4OR" localSheetId="18" hidden="1">#REF!</definedName>
    <definedName name="BExIVQVKLMGSRYT1LFZH0KUIA4OR" localSheetId="11" hidden="1">#REF!</definedName>
    <definedName name="BExIVQVKLMGSRYT1LFZH0KUIA4OR" localSheetId="25" hidden="1">#REF!</definedName>
    <definedName name="BExIVQVKLMGSRYT1LFZH0KUIA4OR" localSheetId="26" hidden="1">#REF!</definedName>
    <definedName name="BExIVQVKLMGSRYT1LFZH0KUIA4OR" localSheetId="27" hidden="1">#REF!</definedName>
    <definedName name="BExIVQVKLMGSRYT1LFZH0KUIA4OR" localSheetId="0" hidden="1">#REF!</definedName>
    <definedName name="BExIVQVKLMGSRYT1LFZH0KUIA4OR" localSheetId="1" hidden="1">#REF!</definedName>
    <definedName name="BExIVQVKLMGSRYT1LFZH0KUIA4OR" hidden="1">#REF!</definedName>
    <definedName name="BExIVYTFI35KNR2XSA6N8OJYUTUR" localSheetId="32" hidden="1">#REF!</definedName>
    <definedName name="BExIVYTFI35KNR2XSA6N8OJYUTUR" localSheetId="33" hidden="1">#REF!</definedName>
    <definedName name="BExIVYTFI35KNR2XSA6N8OJYUTUR" localSheetId="23" hidden="1">#REF!</definedName>
    <definedName name="BExIVYTFI35KNR2XSA6N8OJYUTUR" localSheetId="17" hidden="1">#REF!</definedName>
    <definedName name="BExIVYTFI35KNR2XSA6N8OJYUTUR" localSheetId="18" hidden="1">#REF!</definedName>
    <definedName name="BExIVYTFI35KNR2XSA6N8OJYUTUR" localSheetId="11" hidden="1">#REF!</definedName>
    <definedName name="BExIVYTFI35KNR2XSA6N8OJYUTUR" localSheetId="25" hidden="1">#REF!</definedName>
    <definedName name="BExIVYTFI35KNR2XSA6N8OJYUTUR" localSheetId="26" hidden="1">#REF!</definedName>
    <definedName name="BExIVYTFI35KNR2XSA6N8OJYUTUR" localSheetId="27" hidden="1">#REF!</definedName>
    <definedName name="BExIVYTFI35KNR2XSA6N8OJYUTUR" localSheetId="0" hidden="1">#REF!</definedName>
    <definedName name="BExIVYTFI35KNR2XSA6N8OJYUTUR" localSheetId="1" hidden="1">#REF!</definedName>
    <definedName name="BExIVYTFI35KNR2XSA6N8OJYUTUR" hidden="1">#REF!</definedName>
    <definedName name="BExIVZF05SNB8DE7VLQOFG9S41HS" localSheetId="32" hidden="1">#REF!</definedName>
    <definedName name="BExIVZF05SNB8DE7VLQOFG9S41HS" localSheetId="33" hidden="1">#REF!</definedName>
    <definedName name="BExIVZF05SNB8DE7VLQOFG9S41HS" localSheetId="23" hidden="1">#REF!</definedName>
    <definedName name="BExIVZF05SNB8DE7VLQOFG9S41HS" localSheetId="17" hidden="1">#REF!</definedName>
    <definedName name="BExIVZF05SNB8DE7VLQOFG9S41HS" localSheetId="18" hidden="1">#REF!</definedName>
    <definedName name="BExIVZF05SNB8DE7VLQOFG9S41HS" localSheetId="11" hidden="1">#REF!</definedName>
    <definedName name="BExIVZF05SNB8DE7VLQOFG9S41HS" localSheetId="25" hidden="1">#REF!</definedName>
    <definedName name="BExIVZF05SNB8DE7VLQOFG9S41HS" localSheetId="26" hidden="1">#REF!</definedName>
    <definedName name="BExIVZF05SNB8DE7VLQOFG9S41HS" localSheetId="27" hidden="1">#REF!</definedName>
    <definedName name="BExIVZF05SNB8DE7VLQOFG9S41HS" localSheetId="0" hidden="1">#REF!</definedName>
    <definedName name="BExIVZF05SNB8DE7VLQOFG9S41HS" localSheetId="1" hidden="1">#REF!</definedName>
    <definedName name="BExIVZF05SNB8DE7VLQOFG9S41HS" hidden="1">#REF!</definedName>
    <definedName name="BExIWB3SY3WRIVIOF988DNNODBOA" localSheetId="32" hidden="1">#REF!</definedName>
    <definedName name="BExIWB3SY3WRIVIOF988DNNODBOA" localSheetId="33" hidden="1">#REF!</definedName>
    <definedName name="BExIWB3SY3WRIVIOF988DNNODBOA" localSheetId="23" hidden="1">#REF!</definedName>
    <definedName name="BExIWB3SY3WRIVIOF988DNNODBOA" localSheetId="17" hidden="1">#REF!</definedName>
    <definedName name="BExIWB3SY3WRIVIOF988DNNODBOA" localSheetId="18" hidden="1">#REF!</definedName>
    <definedName name="BExIWB3SY3WRIVIOF988DNNODBOA" localSheetId="11" hidden="1">#REF!</definedName>
    <definedName name="BExIWB3SY3WRIVIOF988DNNODBOA" localSheetId="25" hidden="1">#REF!</definedName>
    <definedName name="BExIWB3SY3WRIVIOF988DNNODBOA" localSheetId="26" hidden="1">#REF!</definedName>
    <definedName name="BExIWB3SY3WRIVIOF988DNNODBOA" localSheetId="27" hidden="1">#REF!</definedName>
    <definedName name="BExIWB3SY3WRIVIOF988DNNODBOA" localSheetId="0" hidden="1">#REF!</definedName>
    <definedName name="BExIWB3SY3WRIVIOF988DNNODBOA" localSheetId="1" hidden="1">#REF!</definedName>
    <definedName name="BExIWB3SY3WRIVIOF988DNNODBOA" hidden="1">#REF!</definedName>
    <definedName name="BExIWB99CG0H52LRD6QWPN4L6DV2" localSheetId="32" hidden="1">#REF!</definedName>
    <definedName name="BExIWB99CG0H52LRD6QWPN4L6DV2" localSheetId="33" hidden="1">#REF!</definedName>
    <definedName name="BExIWB99CG0H52LRD6QWPN4L6DV2" localSheetId="23" hidden="1">#REF!</definedName>
    <definedName name="BExIWB99CG0H52LRD6QWPN4L6DV2" localSheetId="17" hidden="1">#REF!</definedName>
    <definedName name="BExIWB99CG0H52LRD6QWPN4L6DV2" localSheetId="18" hidden="1">#REF!</definedName>
    <definedName name="BExIWB99CG0H52LRD6QWPN4L6DV2" localSheetId="11" hidden="1">#REF!</definedName>
    <definedName name="BExIWB99CG0H52LRD6QWPN4L6DV2" localSheetId="25" hidden="1">#REF!</definedName>
    <definedName name="BExIWB99CG0H52LRD6QWPN4L6DV2" localSheetId="26" hidden="1">#REF!</definedName>
    <definedName name="BExIWB99CG0H52LRD6QWPN4L6DV2" localSheetId="27" hidden="1">#REF!</definedName>
    <definedName name="BExIWB99CG0H52LRD6QWPN4L6DV2" localSheetId="0" hidden="1">#REF!</definedName>
    <definedName name="BExIWB99CG0H52LRD6QWPN4L6DV2" localSheetId="1" hidden="1">#REF!</definedName>
    <definedName name="BExIWB99CG0H52LRD6QWPN4L6DV2" hidden="1">#REF!</definedName>
    <definedName name="BExIWG1W7XP9DFYYSZAIOSHM0QLQ" localSheetId="32" hidden="1">#REF!</definedName>
    <definedName name="BExIWG1W7XP9DFYYSZAIOSHM0QLQ" localSheetId="33" hidden="1">#REF!</definedName>
    <definedName name="BExIWG1W7XP9DFYYSZAIOSHM0QLQ" localSheetId="23" hidden="1">#REF!</definedName>
    <definedName name="BExIWG1W7XP9DFYYSZAIOSHM0QLQ" localSheetId="17" hidden="1">#REF!</definedName>
    <definedName name="BExIWG1W7XP9DFYYSZAIOSHM0QLQ" localSheetId="18" hidden="1">#REF!</definedName>
    <definedName name="BExIWG1W7XP9DFYYSZAIOSHM0QLQ" localSheetId="11" hidden="1">#REF!</definedName>
    <definedName name="BExIWG1W7XP9DFYYSZAIOSHM0QLQ" localSheetId="25" hidden="1">#REF!</definedName>
    <definedName name="BExIWG1W7XP9DFYYSZAIOSHM0QLQ" localSheetId="26" hidden="1">#REF!</definedName>
    <definedName name="BExIWG1W7XP9DFYYSZAIOSHM0QLQ" localSheetId="27" hidden="1">#REF!</definedName>
    <definedName name="BExIWG1W7XP9DFYYSZAIOSHM0QLQ" localSheetId="0" hidden="1">#REF!</definedName>
    <definedName name="BExIWG1W7XP9DFYYSZAIOSHM0QLQ" localSheetId="1" hidden="1">#REF!</definedName>
    <definedName name="BExIWG1W7XP9DFYYSZAIOSHM0QLQ" hidden="1">#REF!</definedName>
    <definedName name="BExIWH3KUK94B7833DD4TB0Y6KP9" localSheetId="32" hidden="1">#REF!</definedName>
    <definedName name="BExIWH3KUK94B7833DD4TB0Y6KP9" localSheetId="33" hidden="1">#REF!</definedName>
    <definedName name="BExIWH3KUK94B7833DD4TB0Y6KP9" localSheetId="23" hidden="1">#REF!</definedName>
    <definedName name="BExIWH3KUK94B7833DD4TB0Y6KP9" localSheetId="17" hidden="1">#REF!</definedName>
    <definedName name="BExIWH3KUK94B7833DD4TB0Y6KP9" localSheetId="18" hidden="1">#REF!</definedName>
    <definedName name="BExIWH3KUK94B7833DD4TB0Y6KP9" localSheetId="11" hidden="1">#REF!</definedName>
    <definedName name="BExIWH3KUK94B7833DD4TB0Y6KP9" localSheetId="25" hidden="1">#REF!</definedName>
    <definedName name="BExIWH3KUK94B7833DD4TB0Y6KP9" localSheetId="26" hidden="1">#REF!</definedName>
    <definedName name="BExIWH3KUK94B7833DD4TB0Y6KP9" localSheetId="27" hidden="1">#REF!</definedName>
    <definedName name="BExIWH3KUK94B7833DD4TB0Y6KP9" localSheetId="0" hidden="1">#REF!</definedName>
    <definedName name="BExIWH3KUK94B7833DD4TB0Y6KP9" localSheetId="1" hidden="1">#REF!</definedName>
    <definedName name="BExIWH3KUK94B7833DD4TB0Y6KP9" hidden="1">#REF!</definedName>
    <definedName name="BExIWHZXYAALPLS8CSHZHJ82LBOH" localSheetId="32" hidden="1">#REF!</definedName>
    <definedName name="BExIWHZXYAALPLS8CSHZHJ82LBOH" localSheetId="33" hidden="1">#REF!</definedName>
    <definedName name="BExIWHZXYAALPLS8CSHZHJ82LBOH" localSheetId="23" hidden="1">#REF!</definedName>
    <definedName name="BExIWHZXYAALPLS8CSHZHJ82LBOH" localSheetId="17" hidden="1">#REF!</definedName>
    <definedName name="BExIWHZXYAALPLS8CSHZHJ82LBOH" localSheetId="18" hidden="1">#REF!</definedName>
    <definedName name="BExIWHZXYAALPLS8CSHZHJ82LBOH" localSheetId="11" hidden="1">#REF!</definedName>
    <definedName name="BExIWHZXYAALPLS8CSHZHJ82LBOH" localSheetId="25" hidden="1">#REF!</definedName>
    <definedName name="BExIWHZXYAALPLS8CSHZHJ82LBOH" localSheetId="26" hidden="1">#REF!</definedName>
    <definedName name="BExIWHZXYAALPLS8CSHZHJ82LBOH" localSheetId="27" hidden="1">#REF!</definedName>
    <definedName name="BExIWHZXYAALPLS8CSHZHJ82LBOH" localSheetId="0" hidden="1">#REF!</definedName>
    <definedName name="BExIWHZXYAALPLS8CSHZHJ82LBOH" localSheetId="1" hidden="1">#REF!</definedName>
    <definedName name="BExIWHZXYAALPLS8CSHZHJ82LBOH" hidden="1">#REF!</definedName>
    <definedName name="BExIWJY6FHR6KOO0P8U4IZ7VD42D" localSheetId="32" hidden="1">#REF!</definedName>
    <definedName name="BExIWJY6FHR6KOO0P8U4IZ7VD42D" localSheetId="33" hidden="1">#REF!</definedName>
    <definedName name="BExIWJY6FHR6KOO0P8U4IZ7VD42D" localSheetId="23" hidden="1">#REF!</definedName>
    <definedName name="BExIWJY6FHR6KOO0P8U4IZ7VD42D" localSheetId="17" hidden="1">#REF!</definedName>
    <definedName name="BExIWJY6FHR6KOO0P8U4IZ7VD42D" localSheetId="18" hidden="1">#REF!</definedName>
    <definedName name="BExIWJY6FHR6KOO0P8U4IZ7VD42D" localSheetId="11" hidden="1">#REF!</definedName>
    <definedName name="BExIWJY6FHR6KOO0P8U4IZ7VD42D" localSheetId="25" hidden="1">#REF!</definedName>
    <definedName name="BExIWJY6FHR6KOO0P8U4IZ7VD42D" localSheetId="26" hidden="1">#REF!</definedName>
    <definedName name="BExIWJY6FHR6KOO0P8U4IZ7VD42D" localSheetId="27" hidden="1">#REF!</definedName>
    <definedName name="BExIWJY6FHR6KOO0P8U4IZ7VD42D" localSheetId="0" hidden="1">#REF!</definedName>
    <definedName name="BExIWJY6FHR6KOO0P8U4IZ7VD42D" localSheetId="1" hidden="1">#REF!</definedName>
    <definedName name="BExIWJY6FHR6KOO0P8U4IZ7VD42D" hidden="1">#REF!</definedName>
    <definedName name="BExIWKE9MGIDWORBI43AWTUNYFAN" localSheetId="32" hidden="1">#REF!</definedName>
    <definedName name="BExIWKE9MGIDWORBI43AWTUNYFAN" localSheetId="33" hidden="1">#REF!</definedName>
    <definedName name="BExIWKE9MGIDWORBI43AWTUNYFAN" localSheetId="23" hidden="1">#REF!</definedName>
    <definedName name="BExIWKE9MGIDWORBI43AWTUNYFAN" localSheetId="17" hidden="1">#REF!</definedName>
    <definedName name="BExIWKE9MGIDWORBI43AWTUNYFAN" localSheetId="18" hidden="1">#REF!</definedName>
    <definedName name="BExIWKE9MGIDWORBI43AWTUNYFAN" localSheetId="11" hidden="1">#REF!</definedName>
    <definedName name="BExIWKE9MGIDWORBI43AWTUNYFAN" localSheetId="25" hidden="1">#REF!</definedName>
    <definedName name="BExIWKE9MGIDWORBI43AWTUNYFAN" localSheetId="26" hidden="1">#REF!</definedName>
    <definedName name="BExIWKE9MGIDWORBI43AWTUNYFAN" localSheetId="27" hidden="1">#REF!</definedName>
    <definedName name="BExIWKE9MGIDWORBI43AWTUNYFAN" localSheetId="0" hidden="1">#REF!</definedName>
    <definedName name="BExIWKE9MGIDWORBI43AWTUNYFAN" localSheetId="1" hidden="1">#REF!</definedName>
    <definedName name="BExIWKE9MGIDWORBI43AWTUNYFAN" hidden="1">#REF!</definedName>
    <definedName name="BExIWPHOYLSNGZKVD3RRKOEALEUG" localSheetId="32" hidden="1">#REF!</definedName>
    <definedName name="BExIWPHOYLSNGZKVD3RRKOEALEUG" localSheetId="33" hidden="1">#REF!</definedName>
    <definedName name="BExIWPHOYLSNGZKVD3RRKOEALEUG" localSheetId="23" hidden="1">#REF!</definedName>
    <definedName name="BExIWPHOYLSNGZKVD3RRKOEALEUG" localSheetId="17" hidden="1">#REF!</definedName>
    <definedName name="BExIWPHOYLSNGZKVD3RRKOEALEUG" localSheetId="18" hidden="1">#REF!</definedName>
    <definedName name="BExIWPHOYLSNGZKVD3RRKOEALEUG" localSheetId="11" hidden="1">#REF!</definedName>
    <definedName name="BExIWPHOYLSNGZKVD3RRKOEALEUG" localSheetId="25" hidden="1">#REF!</definedName>
    <definedName name="BExIWPHOYLSNGZKVD3RRKOEALEUG" localSheetId="26" hidden="1">#REF!</definedName>
    <definedName name="BExIWPHOYLSNGZKVD3RRKOEALEUG" localSheetId="27" hidden="1">#REF!</definedName>
    <definedName name="BExIWPHOYLSNGZKVD3RRKOEALEUG" localSheetId="0" hidden="1">#REF!</definedName>
    <definedName name="BExIWPHOYLSNGZKVD3RRKOEALEUG" localSheetId="1" hidden="1">#REF!</definedName>
    <definedName name="BExIWPHOYLSNGZKVD3RRKOEALEUG" hidden="1">#REF!</definedName>
    <definedName name="BExIWSHLD1QIZPL5ARLXOJ9Y2CAA" localSheetId="32" hidden="1">#REF!</definedName>
    <definedName name="BExIWSHLD1QIZPL5ARLXOJ9Y2CAA" localSheetId="33" hidden="1">#REF!</definedName>
    <definedName name="BExIWSHLD1QIZPL5ARLXOJ9Y2CAA" localSheetId="23" hidden="1">#REF!</definedName>
    <definedName name="BExIWSHLD1QIZPL5ARLXOJ9Y2CAA" localSheetId="17" hidden="1">#REF!</definedName>
    <definedName name="BExIWSHLD1QIZPL5ARLXOJ9Y2CAA" localSheetId="18" hidden="1">#REF!</definedName>
    <definedName name="BExIWSHLD1QIZPL5ARLXOJ9Y2CAA" localSheetId="11" hidden="1">#REF!</definedName>
    <definedName name="BExIWSHLD1QIZPL5ARLXOJ9Y2CAA" localSheetId="25" hidden="1">#REF!</definedName>
    <definedName name="BExIWSHLD1QIZPL5ARLXOJ9Y2CAA" localSheetId="26" hidden="1">#REF!</definedName>
    <definedName name="BExIWSHLD1QIZPL5ARLXOJ9Y2CAA" localSheetId="27" hidden="1">#REF!</definedName>
    <definedName name="BExIWSHLD1QIZPL5ARLXOJ9Y2CAA" localSheetId="0" hidden="1">#REF!</definedName>
    <definedName name="BExIWSHLD1QIZPL5ARLXOJ9Y2CAA" localSheetId="1" hidden="1">#REF!</definedName>
    <definedName name="BExIWSHLD1QIZPL5ARLXOJ9Y2CAA" hidden="1">#REF!</definedName>
    <definedName name="BExIX34PM5DBTRHRQWP6PL6WIX88" localSheetId="32" hidden="1">#REF!</definedName>
    <definedName name="BExIX34PM5DBTRHRQWP6PL6WIX88" localSheetId="33" hidden="1">#REF!</definedName>
    <definedName name="BExIX34PM5DBTRHRQWP6PL6WIX88" localSheetId="23" hidden="1">#REF!</definedName>
    <definedName name="BExIX34PM5DBTRHRQWP6PL6WIX88" localSheetId="17" hidden="1">#REF!</definedName>
    <definedName name="BExIX34PM5DBTRHRQWP6PL6WIX88" localSheetId="18" hidden="1">#REF!</definedName>
    <definedName name="BExIX34PM5DBTRHRQWP6PL6WIX88" localSheetId="11" hidden="1">#REF!</definedName>
    <definedName name="BExIX34PM5DBTRHRQWP6PL6WIX88" localSheetId="25" hidden="1">#REF!</definedName>
    <definedName name="BExIX34PM5DBTRHRQWP6PL6WIX88" localSheetId="26" hidden="1">#REF!</definedName>
    <definedName name="BExIX34PM5DBTRHRQWP6PL6WIX88" localSheetId="27" hidden="1">#REF!</definedName>
    <definedName name="BExIX34PM5DBTRHRQWP6PL6WIX88" localSheetId="0" hidden="1">#REF!</definedName>
    <definedName name="BExIX34PM5DBTRHRQWP6PL6WIX88" localSheetId="1" hidden="1">#REF!</definedName>
    <definedName name="BExIX34PM5DBTRHRQWP6PL6WIX88" hidden="1">#REF!</definedName>
    <definedName name="BExIX5OAP9KSUE5SIZCW9P39Q4WE" localSheetId="32" hidden="1">#REF!</definedName>
    <definedName name="BExIX5OAP9KSUE5SIZCW9P39Q4WE" localSheetId="33" hidden="1">#REF!</definedName>
    <definedName name="BExIX5OAP9KSUE5SIZCW9P39Q4WE" localSheetId="23" hidden="1">#REF!</definedName>
    <definedName name="BExIX5OAP9KSUE5SIZCW9P39Q4WE" localSheetId="17" hidden="1">#REF!</definedName>
    <definedName name="BExIX5OAP9KSUE5SIZCW9P39Q4WE" localSheetId="18" hidden="1">#REF!</definedName>
    <definedName name="BExIX5OAP9KSUE5SIZCW9P39Q4WE" localSheetId="11" hidden="1">#REF!</definedName>
    <definedName name="BExIX5OAP9KSUE5SIZCW9P39Q4WE" localSheetId="25" hidden="1">#REF!</definedName>
    <definedName name="BExIX5OAP9KSUE5SIZCW9P39Q4WE" localSheetId="26" hidden="1">#REF!</definedName>
    <definedName name="BExIX5OAP9KSUE5SIZCW9P39Q4WE" localSheetId="27" hidden="1">#REF!</definedName>
    <definedName name="BExIX5OAP9KSUE5SIZCW9P39Q4WE" localSheetId="0" hidden="1">#REF!</definedName>
    <definedName name="BExIX5OAP9KSUE5SIZCW9P39Q4WE" localSheetId="1" hidden="1">#REF!</definedName>
    <definedName name="BExIX5OAP9KSUE5SIZCW9P39Q4WE" hidden="1">#REF!</definedName>
    <definedName name="BExIXGRJPVJMUDGSG7IHPXPNO69B" localSheetId="32" hidden="1">#REF!</definedName>
    <definedName name="BExIXGRJPVJMUDGSG7IHPXPNO69B" localSheetId="33" hidden="1">#REF!</definedName>
    <definedName name="BExIXGRJPVJMUDGSG7IHPXPNO69B" localSheetId="23" hidden="1">#REF!</definedName>
    <definedName name="BExIXGRJPVJMUDGSG7IHPXPNO69B" localSheetId="17" hidden="1">#REF!</definedName>
    <definedName name="BExIXGRJPVJMUDGSG7IHPXPNO69B" localSheetId="18" hidden="1">#REF!</definedName>
    <definedName name="BExIXGRJPVJMUDGSG7IHPXPNO69B" localSheetId="11" hidden="1">#REF!</definedName>
    <definedName name="BExIXGRJPVJMUDGSG7IHPXPNO69B" localSheetId="25" hidden="1">#REF!</definedName>
    <definedName name="BExIXGRJPVJMUDGSG7IHPXPNO69B" localSheetId="26" hidden="1">#REF!</definedName>
    <definedName name="BExIXGRJPVJMUDGSG7IHPXPNO69B" localSheetId="27" hidden="1">#REF!</definedName>
    <definedName name="BExIXGRJPVJMUDGSG7IHPXPNO69B" localSheetId="0" hidden="1">#REF!</definedName>
    <definedName name="BExIXGRJPVJMUDGSG7IHPXPNO69B" localSheetId="1" hidden="1">#REF!</definedName>
    <definedName name="BExIXGRJPVJMUDGSG7IHPXPNO69B" hidden="1">#REF!</definedName>
    <definedName name="BExIXGWVQ9WOO0NCJLXAU4PJPOPM" localSheetId="32" hidden="1">#REF!</definedName>
    <definedName name="BExIXGWVQ9WOO0NCJLXAU4PJPOPM" localSheetId="33" hidden="1">#REF!</definedName>
    <definedName name="BExIXGWVQ9WOO0NCJLXAU4PJPOPM" localSheetId="23" hidden="1">#REF!</definedName>
    <definedName name="BExIXGWVQ9WOO0NCJLXAU4PJPOPM" localSheetId="17" hidden="1">#REF!</definedName>
    <definedName name="BExIXGWVQ9WOO0NCJLXAU4PJPOPM" localSheetId="18" hidden="1">#REF!</definedName>
    <definedName name="BExIXGWVQ9WOO0NCJLXAU4PJPOPM" localSheetId="11" hidden="1">#REF!</definedName>
    <definedName name="BExIXGWVQ9WOO0NCJLXAU4PJPOPM" localSheetId="25" hidden="1">#REF!</definedName>
    <definedName name="BExIXGWVQ9WOO0NCJLXAU4PJPOPM" localSheetId="26" hidden="1">#REF!</definedName>
    <definedName name="BExIXGWVQ9WOO0NCJLXAU4PJPOPM" localSheetId="27" hidden="1">#REF!</definedName>
    <definedName name="BExIXGWVQ9WOO0NCJLXAU4PJPOPM" localSheetId="0" hidden="1">#REF!</definedName>
    <definedName name="BExIXGWVQ9WOO0NCJLXAU4PJPOPM" localSheetId="1" hidden="1">#REF!</definedName>
    <definedName name="BExIXGWVQ9WOO0NCJLXAU4PJPOPM" hidden="1">#REF!</definedName>
    <definedName name="BExIXLK6SEOTUWQVNLCH4SAKTVGQ" localSheetId="32" hidden="1">#REF!</definedName>
    <definedName name="BExIXLK6SEOTUWQVNLCH4SAKTVGQ" localSheetId="33" hidden="1">#REF!</definedName>
    <definedName name="BExIXLK6SEOTUWQVNLCH4SAKTVGQ" localSheetId="23" hidden="1">#REF!</definedName>
    <definedName name="BExIXLK6SEOTUWQVNLCH4SAKTVGQ" localSheetId="17" hidden="1">#REF!</definedName>
    <definedName name="BExIXLK6SEOTUWQVNLCH4SAKTVGQ" localSheetId="18" hidden="1">#REF!</definedName>
    <definedName name="BExIXLK6SEOTUWQVNLCH4SAKTVGQ" localSheetId="11" hidden="1">#REF!</definedName>
    <definedName name="BExIXLK6SEOTUWQVNLCH4SAKTVGQ" localSheetId="25" hidden="1">#REF!</definedName>
    <definedName name="BExIXLK6SEOTUWQVNLCH4SAKTVGQ" localSheetId="26" hidden="1">#REF!</definedName>
    <definedName name="BExIXLK6SEOTUWQVNLCH4SAKTVGQ" localSheetId="27" hidden="1">#REF!</definedName>
    <definedName name="BExIXLK6SEOTUWQVNLCH4SAKTVGQ" localSheetId="0" hidden="1">#REF!</definedName>
    <definedName name="BExIXLK6SEOTUWQVNLCH4SAKTVGQ" localSheetId="1" hidden="1">#REF!</definedName>
    <definedName name="BExIXLK6SEOTUWQVNLCH4SAKTVGQ" hidden="1">#REF!</definedName>
    <definedName name="BExIXM5R87ZL3FHALWZXYCPHGX3E" localSheetId="32" hidden="1">#REF!</definedName>
    <definedName name="BExIXM5R87ZL3FHALWZXYCPHGX3E" localSheetId="33" hidden="1">#REF!</definedName>
    <definedName name="BExIXM5R87ZL3FHALWZXYCPHGX3E" localSheetId="23" hidden="1">#REF!</definedName>
    <definedName name="BExIXM5R87ZL3FHALWZXYCPHGX3E" localSheetId="17" hidden="1">#REF!</definedName>
    <definedName name="BExIXM5R87ZL3FHALWZXYCPHGX3E" localSheetId="18" hidden="1">#REF!</definedName>
    <definedName name="BExIXM5R87ZL3FHALWZXYCPHGX3E" localSheetId="11" hidden="1">#REF!</definedName>
    <definedName name="BExIXM5R87ZL3FHALWZXYCPHGX3E" localSheetId="25" hidden="1">#REF!</definedName>
    <definedName name="BExIXM5R87ZL3FHALWZXYCPHGX3E" localSheetId="26" hidden="1">#REF!</definedName>
    <definedName name="BExIXM5R87ZL3FHALWZXYCPHGX3E" localSheetId="27" hidden="1">#REF!</definedName>
    <definedName name="BExIXM5R87ZL3FHALWZXYCPHGX3E" localSheetId="0" hidden="1">#REF!</definedName>
    <definedName name="BExIXM5R87ZL3FHALWZXYCPHGX3E" localSheetId="1" hidden="1">#REF!</definedName>
    <definedName name="BExIXM5R87ZL3FHALWZXYCPHGX3E" hidden="1">#REF!</definedName>
    <definedName name="BExIXN24YK8MIB3OZ905DHU9CDH1" localSheetId="32" hidden="1">#REF!</definedName>
    <definedName name="BExIXN24YK8MIB3OZ905DHU9CDH1" localSheetId="33" hidden="1">#REF!</definedName>
    <definedName name="BExIXN24YK8MIB3OZ905DHU9CDH1" localSheetId="23" hidden="1">#REF!</definedName>
    <definedName name="BExIXN24YK8MIB3OZ905DHU9CDH1" localSheetId="17" hidden="1">#REF!</definedName>
    <definedName name="BExIXN24YK8MIB3OZ905DHU9CDH1" localSheetId="18" hidden="1">#REF!</definedName>
    <definedName name="BExIXN24YK8MIB3OZ905DHU9CDH1" localSheetId="11" hidden="1">#REF!</definedName>
    <definedName name="BExIXN24YK8MIB3OZ905DHU9CDH1" localSheetId="25" hidden="1">#REF!</definedName>
    <definedName name="BExIXN24YK8MIB3OZ905DHU9CDH1" localSheetId="26" hidden="1">#REF!</definedName>
    <definedName name="BExIXN24YK8MIB3OZ905DHU9CDH1" localSheetId="27" hidden="1">#REF!</definedName>
    <definedName name="BExIXN24YK8MIB3OZ905DHU9CDH1" localSheetId="0" hidden="1">#REF!</definedName>
    <definedName name="BExIXN24YK8MIB3OZ905DHU9CDH1" localSheetId="1" hidden="1">#REF!</definedName>
    <definedName name="BExIXN24YK8MIB3OZ905DHU9CDH1" hidden="1">#REF!</definedName>
    <definedName name="BExIXS036ZCKT2Z8XZKLZ8PFWQGL" localSheetId="32" hidden="1">#REF!</definedName>
    <definedName name="BExIXS036ZCKT2Z8XZKLZ8PFWQGL" localSheetId="33" hidden="1">#REF!</definedName>
    <definedName name="BExIXS036ZCKT2Z8XZKLZ8PFWQGL" localSheetId="23" hidden="1">#REF!</definedName>
    <definedName name="BExIXS036ZCKT2Z8XZKLZ8PFWQGL" localSheetId="17" hidden="1">#REF!</definedName>
    <definedName name="BExIXS036ZCKT2Z8XZKLZ8PFWQGL" localSheetId="18" hidden="1">#REF!</definedName>
    <definedName name="BExIXS036ZCKT2Z8XZKLZ8PFWQGL" localSheetId="11" hidden="1">#REF!</definedName>
    <definedName name="BExIXS036ZCKT2Z8XZKLZ8PFWQGL" localSheetId="25" hidden="1">#REF!</definedName>
    <definedName name="BExIXS036ZCKT2Z8XZKLZ8PFWQGL" localSheetId="26" hidden="1">#REF!</definedName>
    <definedName name="BExIXS036ZCKT2Z8XZKLZ8PFWQGL" localSheetId="27" hidden="1">#REF!</definedName>
    <definedName name="BExIXS036ZCKT2Z8XZKLZ8PFWQGL" localSheetId="0" hidden="1">#REF!</definedName>
    <definedName name="BExIXS036ZCKT2Z8XZKLZ8PFWQGL" localSheetId="1" hidden="1">#REF!</definedName>
    <definedName name="BExIXS036ZCKT2Z8XZKLZ8PFWQGL" hidden="1">#REF!</definedName>
    <definedName name="BExIXY5CF9PFM0P40AZ4U51TMWV0" localSheetId="32" hidden="1">#REF!</definedName>
    <definedName name="BExIXY5CF9PFM0P40AZ4U51TMWV0" localSheetId="33" hidden="1">#REF!</definedName>
    <definedName name="BExIXY5CF9PFM0P40AZ4U51TMWV0" localSheetId="23" hidden="1">#REF!</definedName>
    <definedName name="BExIXY5CF9PFM0P40AZ4U51TMWV0" localSheetId="17" hidden="1">#REF!</definedName>
    <definedName name="BExIXY5CF9PFM0P40AZ4U51TMWV0" localSheetId="18" hidden="1">#REF!</definedName>
    <definedName name="BExIXY5CF9PFM0P40AZ4U51TMWV0" localSheetId="11" hidden="1">#REF!</definedName>
    <definedName name="BExIXY5CF9PFM0P40AZ4U51TMWV0" localSheetId="25" hidden="1">#REF!</definedName>
    <definedName name="BExIXY5CF9PFM0P40AZ4U51TMWV0" localSheetId="26" hidden="1">#REF!</definedName>
    <definedName name="BExIXY5CF9PFM0P40AZ4U51TMWV0" localSheetId="27" hidden="1">#REF!</definedName>
    <definedName name="BExIXY5CF9PFM0P40AZ4U51TMWV0" localSheetId="0" hidden="1">#REF!</definedName>
    <definedName name="BExIXY5CF9PFM0P40AZ4U51TMWV0" localSheetId="1" hidden="1">#REF!</definedName>
    <definedName name="BExIXY5CF9PFM0P40AZ4U51TMWV0" hidden="1">#REF!</definedName>
    <definedName name="BExIYEXJBK8JDWIRSVV4RJSKZVV1" localSheetId="32" hidden="1">#REF!</definedName>
    <definedName name="BExIYEXJBK8JDWIRSVV4RJSKZVV1" localSheetId="33" hidden="1">#REF!</definedName>
    <definedName name="BExIYEXJBK8JDWIRSVV4RJSKZVV1" localSheetId="23" hidden="1">#REF!</definedName>
    <definedName name="BExIYEXJBK8JDWIRSVV4RJSKZVV1" localSheetId="17" hidden="1">#REF!</definedName>
    <definedName name="BExIYEXJBK8JDWIRSVV4RJSKZVV1" localSheetId="18" hidden="1">#REF!</definedName>
    <definedName name="BExIYEXJBK8JDWIRSVV4RJSKZVV1" localSheetId="11" hidden="1">#REF!</definedName>
    <definedName name="BExIYEXJBK8JDWIRSVV4RJSKZVV1" localSheetId="25" hidden="1">#REF!</definedName>
    <definedName name="BExIYEXJBK8JDWIRSVV4RJSKZVV1" localSheetId="26" hidden="1">#REF!</definedName>
    <definedName name="BExIYEXJBK8JDWIRSVV4RJSKZVV1" localSheetId="27" hidden="1">#REF!</definedName>
    <definedName name="BExIYEXJBK8JDWIRSVV4RJSKZVV1" localSheetId="0" hidden="1">#REF!</definedName>
    <definedName name="BExIYEXJBK8JDWIRSVV4RJSKZVV1" localSheetId="1" hidden="1">#REF!</definedName>
    <definedName name="BExIYEXJBK8JDWIRSVV4RJSKZVV1" hidden="1">#REF!</definedName>
    <definedName name="BExIYFJ59KLIPRTGIHX9X07UVGT3" localSheetId="32" hidden="1">#REF!</definedName>
    <definedName name="BExIYFJ59KLIPRTGIHX9X07UVGT3" localSheetId="33" hidden="1">#REF!</definedName>
    <definedName name="BExIYFJ59KLIPRTGIHX9X07UVGT3" localSheetId="23" hidden="1">#REF!</definedName>
    <definedName name="BExIYFJ59KLIPRTGIHX9X07UVGT3" localSheetId="17" hidden="1">#REF!</definedName>
    <definedName name="BExIYFJ59KLIPRTGIHX9X07UVGT3" localSheetId="18" hidden="1">#REF!</definedName>
    <definedName name="BExIYFJ59KLIPRTGIHX9X07UVGT3" localSheetId="11" hidden="1">#REF!</definedName>
    <definedName name="BExIYFJ59KLIPRTGIHX9X07UVGT3" localSheetId="25" hidden="1">#REF!</definedName>
    <definedName name="BExIYFJ59KLIPRTGIHX9X07UVGT3" localSheetId="26" hidden="1">#REF!</definedName>
    <definedName name="BExIYFJ59KLIPRTGIHX9X07UVGT3" localSheetId="27" hidden="1">#REF!</definedName>
    <definedName name="BExIYFJ59KLIPRTGIHX9X07UVGT3" localSheetId="0" hidden="1">#REF!</definedName>
    <definedName name="BExIYFJ59KLIPRTGIHX9X07UVGT3" localSheetId="1" hidden="1">#REF!</definedName>
    <definedName name="BExIYFJ59KLIPRTGIHX9X07UVGT3" hidden="1">#REF!</definedName>
    <definedName name="BExIYHH7GZO6BU3DC4GRLH3FD3ZS" localSheetId="32" hidden="1">#REF!</definedName>
    <definedName name="BExIYHH7GZO6BU3DC4GRLH3FD3ZS" localSheetId="33" hidden="1">#REF!</definedName>
    <definedName name="BExIYHH7GZO6BU3DC4GRLH3FD3ZS" localSheetId="23" hidden="1">#REF!</definedName>
    <definedName name="BExIYHH7GZO6BU3DC4GRLH3FD3ZS" localSheetId="17" hidden="1">#REF!</definedName>
    <definedName name="BExIYHH7GZO6BU3DC4GRLH3FD3ZS" localSheetId="18" hidden="1">#REF!</definedName>
    <definedName name="BExIYHH7GZO6BU3DC4GRLH3FD3ZS" localSheetId="11" hidden="1">#REF!</definedName>
    <definedName name="BExIYHH7GZO6BU3DC4GRLH3FD3ZS" localSheetId="25" hidden="1">#REF!</definedName>
    <definedName name="BExIYHH7GZO6BU3DC4GRLH3FD3ZS" localSheetId="26" hidden="1">#REF!</definedName>
    <definedName name="BExIYHH7GZO6BU3DC4GRLH3FD3ZS" localSheetId="27" hidden="1">#REF!</definedName>
    <definedName name="BExIYHH7GZO6BU3DC4GRLH3FD3ZS" localSheetId="0" hidden="1">#REF!</definedName>
    <definedName name="BExIYHH7GZO6BU3DC4GRLH3FD3ZS" localSheetId="1" hidden="1">#REF!</definedName>
    <definedName name="BExIYHH7GZO6BU3DC4GRLH3FD3ZS" hidden="1">#REF!</definedName>
    <definedName name="BExIYHMPBTD67ZNUL9O76FZQHYPT" localSheetId="32" hidden="1">#REF!</definedName>
    <definedName name="BExIYHMPBTD67ZNUL9O76FZQHYPT" localSheetId="33" hidden="1">#REF!</definedName>
    <definedName name="BExIYHMPBTD67ZNUL9O76FZQHYPT" localSheetId="23" hidden="1">#REF!</definedName>
    <definedName name="BExIYHMPBTD67ZNUL9O76FZQHYPT" localSheetId="17" hidden="1">#REF!</definedName>
    <definedName name="BExIYHMPBTD67ZNUL9O76FZQHYPT" localSheetId="18" hidden="1">#REF!</definedName>
    <definedName name="BExIYHMPBTD67ZNUL9O76FZQHYPT" localSheetId="11" hidden="1">#REF!</definedName>
    <definedName name="BExIYHMPBTD67ZNUL9O76FZQHYPT" localSheetId="25" hidden="1">#REF!</definedName>
    <definedName name="BExIYHMPBTD67ZNUL9O76FZQHYPT" localSheetId="26" hidden="1">#REF!</definedName>
    <definedName name="BExIYHMPBTD67ZNUL9O76FZQHYPT" localSheetId="27" hidden="1">#REF!</definedName>
    <definedName name="BExIYHMPBTD67ZNUL9O76FZQHYPT" localSheetId="0" hidden="1">#REF!</definedName>
    <definedName name="BExIYHMPBTD67ZNUL9O76FZQHYPT" localSheetId="1" hidden="1">#REF!</definedName>
    <definedName name="BExIYHMPBTD67ZNUL9O76FZQHYPT" hidden="1">#REF!</definedName>
    <definedName name="BExIYI2RH0K4225XO970K2IQ1E79" localSheetId="32" hidden="1">#REF!</definedName>
    <definedName name="BExIYI2RH0K4225XO970K2IQ1E79" localSheetId="33" hidden="1">#REF!</definedName>
    <definedName name="BExIYI2RH0K4225XO970K2IQ1E79" localSheetId="23" hidden="1">#REF!</definedName>
    <definedName name="BExIYI2RH0K4225XO970K2IQ1E79" localSheetId="17" hidden="1">#REF!</definedName>
    <definedName name="BExIYI2RH0K4225XO970K2IQ1E79" localSheetId="18" hidden="1">#REF!</definedName>
    <definedName name="BExIYI2RH0K4225XO970K2IQ1E79" localSheetId="11" hidden="1">#REF!</definedName>
    <definedName name="BExIYI2RH0K4225XO970K2IQ1E79" localSheetId="25" hidden="1">#REF!</definedName>
    <definedName name="BExIYI2RH0K4225XO970K2IQ1E79" localSheetId="26" hidden="1">#REF!</definedName>
    <definedName name="BExIYI2RH0K4225XO970K2IQ1E79" localSheetId="27" hidden="1">#REF!</definedName>
    <definedName name="BExIYI2RH0K4225XO970K2IQ1E79" localSheetId="0" hidden="1">#REF!</definedName>
    <definedName name="BExIYI2RH0K4225XO970K2IQ1E79" localSheetId="1" hidden="1">#REF!</definedName>
    <definedName name="BExIYI2RH0K4225XO970K2IQ1E79" hidden="1">#REF!</definedName>
    <definedName name="BExIYMPZ0KS2KOJFQAUQJ77L7701" localSheetId="32" hidden="1">#REF!</definedName>
    <definedName name="BExIYMPZ0KS2KOJFQAUQJ77L7701" localSheetId="33" hidden="1">#REF!</definedName>
    <definedName name="BExIYMPZ0KS2KOJFQAUQJ77L7701" localSheetId="23" hidden="1">#REF!</definedName>
    <definedName name="BExIYMPZ0KS2KOJFQAUQJ77L7701" localSheetId="17" hidden="1">#REF!</definedName>
    <definedName name="BExIYMPZ0KS2KOJFQAUQJ77L7701" localSheetId="18" hidden="1">#REF!</definedName>
    <definedName name="BExIYMPZ0KS2KOJFQAUQJ77L7701" localSheetId="11" hidden="1">#REF!</definedName>
    <definedName name="BExIYMPZ0KS2KOJFQAUQJ77L7701" localSheetId="25" hidden="1">#REF!</definedName>
    <definedName name="BExIYMPZ0KS2KOJFQAUQJ77L7701" localSheetId="26" hidden="1">#REF!</definedName>
    <definedName name="BExIYMPZ0KS2KOJFQAUQJ77L7701" localSheetId="27" hidden="1">#REF!</definedName>
    <definedName name="BExIYMPZ0KS2KOJFQAUQJ77L7701" localSheetId="0" hidden="1">#REF!</definedName>
    <definedName name="BExIYMPZ0KS2KOJFQAUQJ77L7701" localSheetId="1" hidden="1">#REF!</definedName>
    <definedName name="BExIYMPZ0KS2KOJFQAUQJ77L7701" hidden="1">#REF!</definedName>
    <definedName name="BExIYP9Q6FV9T0R9G3UDKLS4TTYX" localSheetId="32" hidden="1">#REF!</definedName>
    <definedName name="BExIYP9Q6FV9T0R9G3UDKLS4TTYX" localSheetId="33" hidden="1">#REF!</definedName>
    <definedName name="BExIYP9Q6FV9T0R9G3UDKLS4TTYX" localSheetId="23" hidden="1">#REF!</definedName>
    <definedName name="BExIYP9Q6FV9T0R9G3UDKLS4TTYX" localSheetId="17" hidden="1">#REF!</definedName>
    <definedName name="BExIYP9Q6FV9T0R9G3UDKLS4TTYX" localSheetId="18" hidden="1">#REF!</definedName>
    <definedName name="BExIYP9Q6FV9T0R9G3UDKLS4TTYX" localSheetId="11" hidden="1">#REF!</definedName>
    <definedName name="BExIYP9Q6FV9T0R9G3UDKLS4TTYX" localSheetId="25" hidden="1">#REF!</definedName>
    <definedName name="BExIYP9Q6FV9T0R9G3UDKLS4TTYX" localSheetId="26" hidden="1">#REF!</definedName>
    <definedName name="BExIYP9Q6FV9T0R9G3UDKLS4TTYX" localSheetId="27" hidden="1">#REF!</definedName>
    <definedName name="BExIYP9Q6FV9T0R9G3UDKLS4TTYX" localSheetId="0" hidden="1">#REF!</definedName>
    <definedName name="BExIYP9Q6FV9T0R9G3UDKLS4TTYX" localSheetId="1" hidden="1">#REF!</definedName>
    <definedName name="BExIYP9Q6FV9T0R9G3UDKLS4TTYX" hidden="1">#REF!</definedName>
    <definedName name="BExIYZGLDQ1TN7BIIN4RLDP31GIM" localSheetId="32" hidden="1">#REF!</definedName>
    <definedName name="BExIYZGLDQ1TN7BIIN4RLDP31GIM" localSheetId="33" hidden="1">#REF!</definedName>
    <definedName name="BExIYZGLDQ1TN7BIIN4RLDP31GIM" localSheetId="23" hidden="1">#REF!</definedName>
    <definedName name="BExIYZGLDQ1TN7BIIN4RLDP31GIM" localSheetId="17" hidden="1">#REF!</definedName>
    <definedName name="BExIYZGLDQ1TN7BIIN4RLDP31GIM" localSheetId="18" hidden="1">#REF!</definedName>
    <definedName name="BExIYZGLDQ1TN7BIIN4RLDP31GIM" localSheetId="11" hidden="1">#REF!</definedName>
    <definedName name="BExIYZGLDQ1TN7BIIN4RLDP31GIM" localSheetId="25" hidden="1">#REF!</definedName>
    <definedName name="BExIYZGLDQ1TN7BIIN4RLDP31GIM" localSheetId="26" hidden="1">#REF!</definedName>
    <definedName name="BExIYZGLDQ1TN7BIIN4RLDP31GIM" localSheetId="27" hidden="1">#REF!</definedName>
    <definedName name="BExIYZGLDQ1TN7BIIN4RLDP31GIM" localSheetId="0" hidden="1">#REF!</definedName>
    <definedName name="BExIYZGLDQ1TN7BIIN4RLDP31GIM" localSheetId="1" hidden="1">#REF!</definedName>
    <definedName name="BExIYZGLDQ1TN7BIIN4RLDP31GIM" hidden="1">#REF!</definedName>
    <definedName name="BExIZ4K0EZJK6PW3L8SVKTJFSWW9" localSheetId="32" hidden="1">#REF!</definedName>
    <definedName name="BExIZ4K0EZJK6PW3L8SVKTJFSWW9" localSheetId="33" hidden="1">#REF!</definedName>
    <definedName name="BExIZ4K0EZJK6PW3L8SVKTJFSWW9" localSheetId="23" hidden="1">#REF!</definedName>
    <definedName name="BExIZ4K0EZJK6PW3L8SVKTJFSWW9" localSheetId="17" hidden="1">#REF!</definedName>
    <definedName name="BExIZ4K0EZJK6PW3L8SVKTJFSWW9" localSheetId="18" hidden="1">#REF!</definedName>
    <definedName name="BExIZ4K0EZJK6PW3L8SVKTJFSWW9" localSheetId="11" hidden="1">#REF!</definedName>
    <definedName name="BExIZ4K0EZJK6PW3L8SVKTJFSWW9" localSheetId="25" hidden="1">#REF!</definedName>
    <definedName name="BExIZ4K0EZJK6PW3L8SVKTJFSWW9" localSheetId="26" hidden="1">#REF!</definedName>
    <definedName name="BExIZ4K0EZJK6PW3L8SVKTJFSWW9" localSheetId="27" hidden="1">#REF!</definedName>
    <definedName name="BExIZ4K0EZJK6PW3L8SVKTJFSWW9" localSheetId="0" hidden="1">#REF!</definedName>
    <definedName name="BExIZ4K0EZJK6PW3L8SVKTJFSWW9" localSheetId="1" hidden="1">#REF!</definedName>
    <definedName name="BExIZ4K0EZJK6PW3L8SVKTJFSWW9" hidden="1">#REF!</definedName>
    <definedName name="BExIZAECOEZGBAO29QMV14E6XDIV" localSheetId="32" hidden="1">#REF!</definedName>
    <definedName name="BExIZAECOEZGBAO29QMV14E6XDIV" localSheetId="33" hidden="1">#REF!</definedName>
    <definedName name="BExIZAECOEZGBAO29QMV14E6XDIV" localSheetId="23" hidden="1">#REF!</definedName>
    <definedName name="BExIZAECOEZGBAO29QMV14E6XDIV" localSheetId="17" hidden="1">#REF!</definedName>
    <definedName name="BExIZAECOEZGBAO29QMV14E6XDIV" localSheetId="18" hidden="1">#REF!</definedName>
    <definedName name="BExIZAECOEZGBAO29QMV14E6XDIV" localSheetId="11" hidden="1">#REF!</definedName>
    <definedName name="BExIZAECOEZGBAO29QMV14E6XDIV" localSheetId="25" hidden="1">#REF!</definedName>
    <definedName name="BExIZAECOEZGBAO29QMV14E6XDIV" localSheetId="26" hidden="1">#REF!</definedName>
    <definedName name="BExIZAECOEZGBAO29QMV14E6XDIV" localSheetId="27" hidden="1">#REF!</definedName>
    <definedName name="BExIZAECOEZGBAO29QMV14E6XDIV" localSheetId="0" hidden="1">#REF!</definedName>
    <definedName name="BExIZAECOEZGBAO29QMV14E6XDIV" localSheetId="1" hidden="1">#REF!</definedName>
    <definedName name="BExIZAECOEZGBAO29QMV14E6XDIV" hidden="1">#REF!</definedName>
    <definedName name="BExIZHQR3N1546MQS83ZJ8I6SPZ3" localSheetId="32" hidden="1">#REF!</definedName>
    <definedName name="BExIZHQR3N1546MQS83ZJ8I6SPZ3" localSheetId="33" hidden="1">#REF!</definedName>
    <definedName name="BExIZHQR3N1546MQS83ZJ8I6SPZ3" localSheetId="23" hidden="1">#REF!</definedName>
    <definedName name="BExIZHQR3N1546MQS83ZJ8I6SPZ3" localSheetId="17" hidden="1">#REF!</definedName>
    <definedName name="BExIZHQR3N1546MQS83ZJ8I6SPZ3" localSheetId="18" hidden="1">#REF!</definedName>
    <definedName name="BExIZHQR3N1546MQS83ZJ8I6SPZ3" localSheetId="11" hidden="1">#REF!</definedName>
    <definedName name="BExIZHQR3N1546MQS83ZJ8I6SPZ3" localSheetId="25" hidden="1">#REF!</definedName>
    <definedName name="BExIZHQR3N1546MQS83ZJ8I6SPZ3" localSheetId="26" hidden="1">#REF!</definedName>
    <definedName name="BExIZHQR3N1546MQS83ZJ8I6SPZ3" localSheetId="27" hidden="1">#REF!</definedName>
    <definedName name="BExIZHQR3N1546MQS83ZJ8I6SPZ3" localSheetId="0" hidden="1">#REF!</definedName>
    <definedName name="BExIZHQR3N1546MQS83ZJ8I6SPZ3" localSheetId="1" hidden="1">#REF!</definedName>
    <definedName name="BExIZHQR3N1546MQS83ZJ8I6SPZ3" hidden="1">#REF!</definedName>
    <definedName name="BExIZKVXYD5O2JBU81F2UFJZLLSI" localSheetId="32" hidden="1">#REF!</definedName>
    <definedName name="BExIZKVXYD5O2JBU81F2UFJZLLSI" localSheetId="33" hidden="1">#REF!</definedName>
    <definedName name="BExIZKVXYD5O2JBU81F2UFJZLLSI" localSheetId="23" hidden="1">#REF!</definedName>
    <definedName name="BExIZKVXYD5O2JBU81F2UFJZLLSI" localSheetId="17" hidden="1">#REF!</definedName>
    <definedName name="BExIZKVXYD5O2JBU81F2UFJZLLSI" localSheetId="18" hidden="1">#REF!</definedName>
    <definedName name="BExIZKVXYD5O2JBU81F2UFJZLLSI" localSheetId="11" hidden="1">#REF!</definedName>
    <definedName name="BExIZKVXYD5O2JBU81F2UFJZLLSI" localSheetId="25" hidden="1">#REF!</definedName>
    <definedName name="BExIZKVXYD5O2JBU81F2UFJZLLSI" localSheetId="26" hidden="1">#REF!</definedName>
    <definedName name="BExIZKVXYD5O2JBU81F2UFJZLLSI" localSheetId="27" hidden="1">#REF!</definedName>
    <definedName name="BExIZKVXYD5O2JBU81F2UFJZLLSI" localSheetId="0" hidden="1">#REF!</definedName>
    <definedName name="BExIZKVXYD5O2JBU81F2UFJZLLSI" localSheetId="1" hidden="1">#REF!</definedName>
    <definedName name="BExIZKVXYD5O2JBU81F2UFJZLLSI" hidden="1">#REF!</definedName>
    <definedName name="BExIZPZDHC8HGER83WHCZAHOX7LK" localSheetId="32" hidden="1">#REF!</definedName>
    <definedName name="BExIZPZDHC8HGER83WHCZAHOX7LK" localSheetId="33" hidden="1">#REF!</definedName>
    <definedName name="BExIZPZDHC8HGER83WHCZAHOX7LK" localSheetId="23" hidden="1">#REF!</definedName>
    <definedName name="BExIZPZDHC8HGER83WHCZAHOX7LK" localSheetId="17" hidden="1">#REF!</definedName>
    <definedName name="BExIZPZDHC8HGER83WHCZAHOX7LK" localSheetId="18" hidden="1">#REF!</definedName>
    <definedName name="BExIZPZDHC8HGER83WHCZAHOX7LK" localSheetId="11" hidden="1">#REF!</definedName>
    <definedName name="BExIZPZDHC8HGER83WHCZAHOX7LK" localSheetId="25" hidden="1">#REF!</definedName>
    <definedName name="BExIZPZDHC8HGER83WHCZAHOX7LK" localSheetId="26" hidden="1">#REF!</definedName>
    <definedName name="BExIZPZDHC8HGER83WHCZAHOX7LK" localSheetId="27" hidden="1">#REF!</definedName>
    <definedName name="BExIZPZDHC8HGER83WHCZAHOX7LK" localSheetId="0" hidden="1">#REF!</definedName>
    <definedName name="BExIZPZDHC8HGER83WHCZAHOX7LK" localSheetId="1" hidden="1">#REF!</definedName>
    <definedName name="BExIZPZDHC8HGER83WHCZAHOX7LK" hidden="1">#REF!</definedName>
    <definedName name="BExIZQA5XCS39QKXMYR1MH2ZIGPS" localSheetId="32" hidden="1">#REF!</definedName>
    <definedName name="BExIZQA5XCS39QKXMYR1MH2ZIGPS" localSheetId="33" hidden="1">#REF!</definedName>
    <definedName name="BExIZQA5XCS39QKXMYR1MH2ZIGPS" localSheetId="23" hidden="1">#REF!</definedName>
    <definedName name="BExIZQA5XCS39QKXMYR1MH2ZIGPS" localSheetId="17" hidden="1">#REF!</definedName>
    <definedName name="BExIZQA5XCS39QKXMYR1MH2ZIGPS" localSheetId="18" hidden="1">#REF!</definedName>
    <definedName name="BExIZQA5XCS39QKXMYR1MH2ZIGPS" localSheetId="11" hidden="1">#REF!</definedName>
    <definedName name="BExIZQA5XCS39QKXMYR1MH2ZIGPS" localSheetId="25" hidden="1">#REF!</definedName>
    <definedName name="BExIZQA5XCS39QKXMYR1MH2ZIGPS" localSheetId="26" hidden="1">#REF!</definedName>
    <definedName name="BExIZQA5XCS39QKXMYR1MH2ZIGPS" localSheetId="27" hidden="1">#REF!</definedName>
    <definedName name="BExIZQA5XCS39QKXMYR1MH2ZIGPS" localSheetId="0" hidden="1">#REF!</definedName>
    <definedName name="BExIZQA5XCS39QKXMYR1MH2ZIGPS" localSheetId="1" hidden="1">#REF!</definedName>
    <definedName name="BExIZQA5XCS39QKXMYR1MH2ZIGPS" hidden="1">#REF!</definedName>
    <definedName name="BExIZVDLRUNAL32D9KO9X7Y4PB3O" localSheetId="32" hidden="1">#REF!</definedName>
    <definedName name="BExIZVDLRUNAL32D9KO9X7Y4PB3O" localSheetId="33" hidden="1">#REF!</definedName>
    <definedName name="BExIZVDLRUNAL32D9KO9X7Y4PB3O" localSheetId="23" hidden="1">#REF!</definedName>
    <definedName name="BExIZVDLRUNAL32D9KO9X7Y4PB3O" localSheetId="17" hidden="1">#REF!</definedName>
    <definedName name="BExIZVDLRUNAL32D9KO9X7Y4PB3O" localSheetId="18" hidden="1">#REF!</definedName>
    <definedName name="BExIZVDLRUNAL32D9KO9X7Y4PB3O" localSheetId="11" hidden="1">#REF!</definedName>
    <definedName name="BExIZVDLRUNAL32D9KO9X7Y4PB3O" localSheetId="25" hidden="1">#REF!</definedName>
    <definedName name="BExIZVDLRUNAL32D9KO9X7Y4PB3O" localSheetId="26" hidden="1">#REF!</definedName>
    <definedName name="BExIZVDLRUNAL32D9KO9X7Y4PB3O" localSheetId="27" hidden="1">#REF!</definedName>
    <definedName name="BExIZVDLRUNAL32D9KO9X7Y4PB3O" localSheetId="0" hidden="1">#REF!</definedName>
    <definedName name="BExIZVDLRUNAL32D9KO9X7Y4PB3O" localSheetId="1" hidden="1">#REF!</definedName>
    <definedName name="BExIZVDLRUNAL32D9KO9X7Y4PB3O" hidden="1">#REF!</definedName>
    <definedName name="BExIZY2PUZ0OF9YKK1B13IW0VS6G" localSheetId="32" hidden="1">#REF!</definedName>
    <definedName name="BExIZY2PUZ0OF9YKK1B13IW0VS6G" localSheetId="33" hidden="1">#REF!</definedName>
    <definedName name="BExIZY2PUZ0OF9YKK1B13IW0VS6G" localSheetId="23" hidden="1">#REF!</definedName>
    <definedName name="BExIZY2PUZ0OF9YKK1B13IW0VS6G" localSheetId="17" hidden="1">#REF!</definedName>
    <definedName name="BExIZY2PUZ0OF9YKK1B13IW0VS6G" localSheetId="18" hidden="1">#REF!</definedName>
    <definedName name="BExIZY2PUZ0OF9YKK1B13IW0VS6G" localSheetId="11" hidden="1">#REF!</definedName>
    <definedName name="BExIZY2PUZ0OF9YKK1B13IW0VS6G" localSheetId="25" hidden="1">#REF!</definedName>
    <definedName name="BExIZY2PUZ0OF9YKK1B13IW0VS6G" localSheetId="26" hidden="1">#REF!</definedName>
    <definedName name="BExIZY2PUZ0OF9YKK1B13IW0VS6G" localSheetId="27" hidden="1">#REF!</definedName>
    <definedName name="BExIZY2PUZ0OF9YKK1B13IW0VS6G" localSheetId="0" hidden="1">#REF!</definedName>
    <definedName name="BExIZY2PUZ0OF9YKK1B13IW0VS6G" localSheetId="1" hidden="1">#REF!</definedName>
    <definedName name="BExIZY2PUZ0OF9YKK1B13IW0VS6G" hidden="1">#REF!</definedName>
    <definedName name="BExJ08KBRR2XMWW3VZMPSQKXHZUH" localSheetId="32" hidden="1">#REF!</definedName>
    <definedName name="BExJ08KBRR2XMWW3VZMPSQKXHZUH" localSheetId="33" hidden="1">#REF!</definedName>
    <definedName name="BExJ08KBRR2XMWW3VZMPSQKXHZUH" localSheetId="23" hidden="1">#REF!</definedName>
    <definedName name="BExJ08KBRR2XMWW3VZMPSQKXHZUH" localSheetId="17" hidden="1">#REF!</definedName>
    <definedName name="BExJ08KBRR2XMWW3VZMPSQKXHZUH" localSheetId="18" hidden="1">#REF!</definedName>
    <definedName name="BExJ08KBRR2XMWW3VZMPSQKXHZUH" localSheetId="11" hidden="1">#REF!</definedName>
    <definedName name="BExJ08KBRR2XMWW3VZMPSQKXHZUH" localSheetId="25" hidden="1">#REF!</definedName>
    <definedName name="BExJ08KBRR2XMWW3VZMPSQKXHZUH" localSheetId="26" hidden="1">#REF!</definedName>
    <definedName name="BExJ08KBRR2XMWW3VZMPSQKXHZUH" localSheetId="27" hidden="1">#REF!</definedName>
    <definedName name="BExJ08KBRR2XMWW3VZMPSQKXHZUH" localSheetId="0" hidden="1">#REF!</definedName>
    <definedName name="BExJ08KBRR2XMWW3VZMPSQKXHZUH" localSheetId="1" hidden="1">#REF!</definedName>
    <definedName name="BExJ08KBRR2XMWW3VZMPSQKXHZUH" hidden="1">#REF!</definedName>
    <definedName name="BExJ0DYJWXGE7DA39PYL3WM05U9O" localSheetId="32" hidden="1">#REF!</definedName>
    <definedName name="BExJ0DYJWXGE7DA39PYL3WM05U9O" localSheetId="33" hidden="1">#REF!</definedName>
    <definedName name="BExJ0DYJWXGE7DA39PYL3WM05U9O" localSheetId="23" hidden="1">#REF!</definedName>
    <definedName name="BExJ0DYJWXGE7DA39PYL3WM05U9O" localSheetId="17" hidden="1">#REF!</definedName>
    <definedName name="BExJ0DYJWXGE7DA39PYL3WM05U9O" localSheetId="18" hidden="1">#REF!</definedName>
    <definedName name="BExJ0DYJWXGE7DA39PYL3WM05U9O" localSheetId="11" hidden="1">#REF!</definedName>
    <definedName name="BExJ0DYJWXGE7DA39PYL3WM05U9O" localSheetId="25" hidden="1">#REF!</definedName>
    <definedName name="BExJ0DYJWXGE7DA39PYL3WM05U9O" localSheetId="26" hidden="1">#REF!</definedName>
    <definedName name="BExJ0DYJWXGE7DA39PYL3WM05U9O" localSheetId="27" hidden="1">#REF!</definedName>
    <definedName name="BExJ0DYJWXGE7DA39PYL3WM05U9O" localSheetId="0" hidden="1">#REF!</definedName>
    <definedName name="BExJ0DYJWXGE7DA39PYL3WM05U9O" localSheetId="1" hidden="1">#REF!</definedName>
    <definedName name="BExJ0DYJWXGE7DA39PYL3WM05U9O" hidden="1">#REF!</definedName>
    <definedName name="BExJ0JYDEZPM2303TRBXOZ74M7N6" localSheetId="32" hidden="1">#REF!</definedName>
    <definedName name="BExJ0JYDEZPM2303TRBXOZ74M7N6" localSheetId="33" hidden="1">#REF!</definedName>
    <definedName name="BExJ0JYDEZPM2303TRBXOZ74M7N6" localSheetId="23" hidden="1">#REF!</definedName>
    <definedName name="BExJ0JYDEZPM2303TRBXOZ74M7N6" localSheetId="17" hidden="1">#REF!</definedName>
    <definedName name="BExJ0JYDEZPM2303TRBXOZ74M7N6" localSheetId="18" hidden="1">#REF!</definedName>
    <definedName name="BExJ0JYDEZPM2303TRBXOZ74M7N6" localSheetId="11" hidden="1">#REF!</definedName>
    <definedName name="BExJ0JYDEZPM2303TRBXOZ74M7N6" localSheetId="25" hidden="1">#REF!</definedName>
    <definedName name="BExJ0JYDEZPM2303TRBXOZ74M7N6" localSheetId="26" hidden="1">#REF!</definedName>
    <definedName name="BExJ0JYDEZPM2303TRBXOZ74M7N6" localSheetId="27" hidden="1">#REF!</definedName>
    <definedName name="BExJ0JYDEZPM2303TRBXOZ74M7N6" localSheetId="0" hidden="1">#REF!</definedName>
    <definedName name="BExJ0JYDEZPM2303TRBXOZ74M7N6" localSheetId="1" hidden="1">#REF!</definedName>
    <definedName name="BExJ0JYDEZPM2303TRBXOZ74M7N6" hidden="1">#REF!</definedName>
    <definedName name="BExJ0MY8SY5J5V50H3UKE78ODTVB" localSheetId="32" hidden="1">#REF!</definedName>
    <definedName name="BExJ0MY8SY5J5V50H3UKE78ODTVB" localSheetId="33" hidden="1">#REF!</definedName>
    <definedName name="BExJ0MY8SY5J5V50H3UKE78ODTVB" localSheetId="23" hidden="1">#REF!</definedName>
    <definedName name="BExJ0MY8SY5J5V50H3UKE78ODTVB" localSheetId="17" hidden="1">#REF!</definedName>
    <definedName name="BExJ0MY8SY5J5V50H3UKE78ODTVB" localSheetId="18" hidden="1">#REF!</definedName>
    <definedName name="BExJ0MY8SY5J5V50H3UKE78ODTVB" localSheetId="11" hidden="1">#REF!</definedName>
    <definedName name="BExJ0MY8SY5J5V50H3UKE78ODTVB" localSheetId="25" hidden="1">#REF!</definedName>
    <definedName name="BExJ0MY8SY5J5V50H3UKE78ODTVB" localSheetId="26" hidden="1">#REF!</definedName>
    <definedName name="BExJ0MY8SY5J5V50H3UKE78ODTVB" localSheetId="27" hidden="1">#REF!</definedName>
    <definedName name="BExJ0MY8SY5J5V50H3UKE78ODTVB" localSheetId="0" hidden="1">#REF!</definedName>
    <definedName name="BExJ0MY8SY5J5V50H3UKE78ODTVB" localSheetId="1" hidden="1">#REF!</definedName>
    <definedName name="BExJ0MY8SY5J5V50H3UKE78ODTVB" hidden="1">#REF!</definedName>
    <definedName name="BExJ0YC98G37ML4N8FLP8D95EFRF" localSheetId="32" hidden="1">#REF!</definedName>
    <definedName name="BExJ0YC98G37ML4N8FLP8D95EFRF" localSheetId="33" hidden="1">#REF!</definedName>
    <definedName name="BExJ0YC98G37ML4N8FLP8D95EFRF" localSheetId="23" hidden="1">#REF!</definedName>
    <definedName name="BExJ0YC98G37ML4N8FLP8D95EFRF" localSheetId="17" hidden="1">#REF!</definedName>
    <definedName name="BExJ0YC98G37ML4N8FLP8D95EFRF" localSheetId="18" hidden="1">#REF!</definedName>
    <definedName name="BExJ0YC98G37ML4N8FLP8D95EFRF" localSheetId="11" hidden="1">#REF!</definedName>
    <definedName name="BExJ0YC98G37ML4N8FLP8D95EFRF" localSheetId="25" hidden="1">#REF!</definedName>
    <definedName name="BExJ0YC98G37ML4N8FLP8D95EFRF" localSheetId="26" hidden="1">#REF!</definedName>
    <definedName name="BExJ0YC98G37ML4N8FLP8D95EFRF" localSheetId="27" hidden="1">#REF!</definedName>
    <definedName name="BExJ0YC98G37ML4N8FLP8D95EFRF" localSheetId="0" hidden="1">#REF!</definedName>
    <definedName name="BExJ0YC98G37ML4N8FLP8D95EFRF" localSheetId="1" hidden="1">#REF!</definedName>
    <definedName name="BExJ0YC98G37ML4N8FLP8D95EFRF" hidden="1">#REF!</definedName>
    <definedName name="BExKCDYKAEV45AFXHVHZZ62E5BM3" localSheetId="32" hidden="1">#REF!</definedName>
    <definedName name="BExKCDYKAEV45AFXHVHZZ62E5BM3" localSheetId="33" hidden="1">#REF!</definedName>
    <definedName name="BExKCDYKAEV45AFXHVHZZ62E5BM3" localSheetId="23" hidden="1">#REF!</definedName>
    <definedName name="BExKCDYKAEV45AFXHVHZZ62E5BM3" localSheetId="17" hidden="1">#REF!</definedName>
    <definedName name="BExKCDYKAEV45AFXHVHZZ62E5BM3" localSheetId="18" hidden="1">#REF!</definedName>
    <definedName name="BExKCDYKAEV45AFXHVHZZ62E5BM3" localSheetId="11" hidden="1">#REF!</definedName>
    <definedName name="BExKCDYKAEV45AFXHVHZZ62E5BM3" localSheetId="25" hidden="1">#REF!</definedName>
    <definedName name="BExKCDYKAEV45AFXHVHZZ62E5BM3" localSheetId="26" hidden="1">#REF!</definedName>
    <definedName name="BExKCDYKAEV45AFXHVHZZ62E5BM3" localSheetId="27" hidden="1">#REF!</definedName>
    <definedName name="BExKCDYKAEV45AFXHVHZZ62E5BM3" localSheetId="0" hidden="1">#REF!</definedName>
    <definedName name="BExKCDYKAEV45AFXHVHZZ62E5BM3" localSheetId="1" hidden="1">#REF!</definedName>
    <definedName name="BExKCDYKAEV45AFXHVHZZ62E5BM3" hidden="1">#REF!</definedName>
    <definedName name="BExKCYXU0W2VQVDI3N3N37K2598P" localSheetId="32" hidden="1">#REF!</definedName>
    <definedName name="BExKCYXU0W2VQVDI3N3N37K2598P" localSheetId="33" hidden="1">#REF!</definedName>
    <definedName name="BExKCYXU0W2VQVDI3N3N37K2598P" localSheetId="23" hidden="1">#REF!</definedName>
    <definedName name="BExKCYXU0W2VQVDI3N3N37K2598P" localSheetId="17" hidden="1">#REF!</definedName>
    <definedName name="BExKCYXU0W2VQVDI3N3N37K2598P" localSheetId="18" hidden="1">#REF!</definedName>
    <definedName name="BExKCYXU0W2VQVDI3N3N37K2598P" localSheetId="11" hidden="1">#REF!</definedName>
    <definedName name="BExKCYXU0W2VQVDI3N3N37K2598P" localSheetId="25" hidden="1">#REF!</definedName>
    <definedName name="BExKCYXU0W2VQVDI3N3N37K2598P" localSheetId="26" hidden="1">#REF!</definedName>
    <definedName name="BExKCYXU0W2VQVDI3N3N37K2598P" localSheetId="27" hidden="1">#REF!</definedName>
    <definedName name="BExKCYXU0W2VQVDI3N3N37K2598P" localSheetId="0" hidden="1">#REF!</definedName>
    <definedName name="BExKCYXU0W2VQVDI3N3N37K2598P" localSheetId="1" hidden="1">#REF!</definedName>
    <definedName name="BExKCYXU0W2VQVDI3N3N37K2598P" hidden="1">#REF!</definedName>
    <definedName name="BExKDJX3Z1TS0WFDD9EAO42JHL9G" localSheetId="32" hidden="1">#REF!</definedName>
    <definedName name="BExKDJX3Z1TS0WFDD9EAO42JHL9G" localSheetId="33" hidden="1">#REF!</definedName>
    <definedName name="BExKDJX3Z1TS0WFDD9EAO42JHL9G" localSheetId="23" hidden="1">#REF!</definedName>
    <definedName name="BExKDJX3Z1TS0WFDD9EAO42JHL9G" localSheetId="17" hidden="1">#REF!</definedName>
    <definedName name="BExKDJX3Z1TS0WFDD9EAO42JHL9G" localSheetId="18" hidden="1">#REF!</definedName>
    <definedName name="BExKDJX3Z1TS0WFDD9EAO42JHL9G" localSheetId="11" hidden="1">#REF!</definedName>
    <definedName name="BExKDJX3Z1TS0WFDD9EAO42JHL9G" localSheetId="25" hidden="1">#REF!</definedName>
    <definedName name="BExKDJX3Z1TS0WFDD9EAO42JHL9G" localSheetId="26" hidden="1">#REF!</definedName>
    <definedName name="BExKDJX3Z1TS0WFDD9EAO42JHL9G" localSheetId="27" hidden="1">#REF!</definedName>
    <definedName name="BExKDJX3Z1TS0WFDD9EAO42JHL9G" localSheetId="0" hidden="1">#REF!</definedName>
    <definedName name="BExKDJX3Z1TS0WFDD9EAO42JHL9G" localSheetId="1" hidden="1">#REF!</definedName>
    <definedName name="BExKDJX3Z1TS0WFDD9EAO42JHL9G" hidden="1">#REF!</definedName>
    <definedName name="BExKDK7WVA5I2WBACAZHAHN35D0I" localSheetId="32" hidden="1">#REF!</definedName>
    <definedName name="BExKDK7WVA5I2WBACAZHAHN35D0I" localSheetId="33" hidden="1">#REF!</definedName>
    <definedName name="BExKDK7WVA5I2WBACAZHAHN35D0I" localSheetId="23" hidden="1">#REF!</definedName>
    <definedName name="BExKDK7WVA5I2WBACAZHAHN35D0I" localSheetId="17" hidden="1">#REF!</definedName>
    <definedName name="BExKDK7WVA5I2WBACAZHAHN35D0I" localSheetId="18" hidden="1">#REF!</definedName>
    <definedName name="BExKDK7WVA5I2WBACAZHAHN35D0I" localSheetId="11" hidden="1">#REF!</definedName>
    <definedName name="BExKDK7WVA5I2WBACAZHAHN35D0I" localSheetId="25" hidden="1">#REF!</definedName>
    <definedName name="BExKDK7WVA5I2WBACAZHAHN35D0I" localSheetId="26" hidden="1">#REF!</definedName>
    <definedName name="BExKDK7WVA5I2WBACAZHAHN35D0I" localSheetId="27" hidden="1">#REF!</definedName>
    <definedName name="BExKDK7WVA5I2WBACAZHAHN35D0I" localSheetId="0" hidden="1">#REF!</definedName>
    <definedName name="BExKDK7WVA5I2WBACAZHAHN35D0I" localSheetId="1" hidden="1">#REF!</definedName>
    <definedName name="BExKDK7WVA5I2WBACAZHAHN35D0I" hidden="1">#REF!</definedName>
    <definedName name="BExKDKO0W4AGQO1V7K6Q4VM750FT" localSheetId="32" hidden="1">#REF!</definedName>
    <definedName name="BExKDKO0W4AGQO1V7K6Q4VM750FT" localSheetId="33" hidden="1">#REF!</definedName>
    <definedName name="BExKDKO0W4AGQO1V7K6Q4VM750FT" localSheetId="23" hidden="1">#REF!</definedName>
    <definedName name="BExKDKO0W4AGQO1V7K6Q4VM750FT" localSheetId="17" hidden="1">#REF!</definedName>
    <definedName name="BExKDKO0W4AGQO1V7K6Q4VM750FT" localSheetId="18" hidden="1">#REF!</definedName>
    <definedName name="BExKDKO0W4AGQO1V7K6Q4VM750FT" localSheetId="11" hidden="1">#REF!</definedName>
    <definedName name="BExKDKO0W4AGQO1V7K6Q4VM750FT" localSheetId="25" hidden="1">#REF!</definedName>
    <definedName name="BExKDKO0W4AGQO1V7K6Q4VM750FT" localSheetId="26" hidden="1">#REF!</definedName>
    <definedName name="BExKDKO0W4AGQO1V7K6Q4VM750FT" localSheetId="27" hidden="1">#REF!</definedName>
    <definedName name="BExKDKO0W4AGQO1V7K6Q4VM750FT" localSheetId="0" hidden="1">#REF!</definedName>
    <definedName name="BExKDKO0W4AGQO1V7K6Q4VM750FT" localSheetId="1" hidden="1">#REF!</definedName>
    <definedName name="BExKDKO0W4AGQO1V7K6Q4VM750FT" hidden="1">#REF!</definedName>
    <definedName name="BExKDLF10G7W77J87QWH3ZGLUCLW" localSheetId="32" hidden="1">#REF!</definedName>
    <definedName name="BExKDLF10G7W77J87QWH3ZGLUCLW" localSheetId="33" hidden="1">#REF!</definedName>
    <definedName name="BExKDLF10G7W77J87QWH3ZGLUCLW" localSheetId="23" hidden="1">#REF!</definedName>
    <definedName name="BExKDLF10G7W77J87QWH3ZGLUCLW" localSheetId="17" hidden="1">#REF!</definedName>
    <definedName name="BExKDLF10G7W77J87QWH3ZGLUCLW" localSheetId="18" hidden="1">#REF!</definedName>
    <definedName name="BExKDLF10G7W77J87QWH3ZGLUCLW" localSheetId="11" hidden="1">#REF!</definedName>
    <definedName name="BExKDLF10G7W77J87QWH3ZGLUCLW" localSheetId="25" hidden="1">#REF!</definedName>
    <definedName name="BExKDLF10G7W77J87QWH3ZGLUCLW" localSheetId="26" hidden="1">#REF!</definedName>
    <definedName name="BExKDLF10G7W77J87QWH3ZGLUCLW" localSheetId="27" hidden="1">#REF!</definedName>
    <definedName name="BExKDLF10G7W77J87QWH3ZGLUCLW" localSheetId="0" hidden="1">#REF!</definedName>
    <definedName name="BExKDLF10G7W77J87QWH3ZGLUCLW" localSheetId="1" hidden="1">#REF!</definedName>
    <definedName name="BExKDLF10G7W77J87QWH3ZGLUCLW" hidden="1">#REF!</definedName>
    <definedName name="BExKE2NDBQ14HOJH945N4W9ZZFJO" localSheetId="32" hidden="1">#REF!</definedName>
    <definedName name="BExKE2NDBQ14HOJH945N4W9ZZFJO" localSheetId="33" hidden="1">#REF!</definedName>
    <definedName name="BExKE2NDBQ14HOJH945N4W9ZZFJO" localSheetId="23" hidden="1">#REF!</definedName>
    <definedName name="BExKE2NDBQ14HOJH945N4W9ZZFJO" localSheetId="17" hidden="1">#REF!</definedName>
    <definedName name="BExKE2NDBQ14HOJH945N4W9ZZFJO" localSheetId="18" hidden="1">#REF!</definedName>
    <definedName name="BExKE2NDBQ14HOJH945N4W9ZZFJO" localSheetId="11" hidden="1">#REF!</definedName>
    <definedName name="BExKE2NDBQ14HOJH945N4W9ZZFJO" localSheetId="25" hidden="1">#REF!</definedName>
    <definedName name="BExKE2NDBQ14HOJH945N4W9ZZFJO" localSheetId="26" hidden="1">#REF!</definedName>
    <definedName name="BExKE2NDBQ14HOJH945N4W9ZZFJO" localSheetId="27" hidden="1">#REF!</definedName>
    <definedName name="BExKE2NDBQ14HOJH945N4W9ZZFJO" localSheetId="0" hidden="1">#REF!</definedName>
    <definedName name="BExKE2NDBQ14HOJH945N4W9ZZFJO" localSheetId="1" hidden="1">#REF!</definedName>
    <definedName name="BExKE2NDBQ14HOJH945N4W9ZZFJO" hidden="1">#REF!</definedName>
    <definedName name="BExKEFE0I3MT6ZLC4T1L9465HKTN" localSheetId="32" hidden="1">#REF!</definedName>
    <definedName name="BExKEFE0I3MT6ZLC4T1L9465HKTN" localSheetId="33" hidden="1">#REF!</definedName>
    <definedName name="BExKEFE0I3MT6ZLC4T1L9465HKTN" localSheetId="23" hidden="1">#REF!</definedName>
    <definedName name="BExKEFE0I3MT6ZLC4T1L9465HKTN" localSheetId="17" hidden="1">#REF!</definedName>
    <definedName name="BExKEFE0I3MT6ZLC4T1L9465HKTN" localSheetId="18" hidden="1">#REF!</definedName>
    <definedName name="BExKEFE0I3MT6ZLC4T1L9465HKTN" localSheetId="11" hidden="1">#REF!</definedName>
    <definedName name="BExKEFE0I3MT6ZLC4T1L9465HKTN" localSheetId="25" hidden="1">#REF!</definedName>
    <definedName name="BExKEFE0I3MT6ZLC4T1L9465HKTN" localSheetId="26" hidden="1">#REF!</definedName>
    <definedName name="BExKEFE0I3MT6ZLC4T1L9465HKTN" localSheetId="27" hidden="1">#REF!</definedName>
    <definedName name="BExKEFE0I3MT6ZLC4T1L9465HKTN" localSheetId="0" hidden="1">#REF!</definedName>
    <definedName name="BExKEFE0I3MT6ZLC4T1L9465HKTN" localSheetId="1" hidden="1">#REF!</definedName>
    <definedName name="BExKEFE0I3MT6ZLC4T1L9465HKTN" hidden="1">#REF!</definedName>
    <definedName name="BExKEK6O5BVJP4VY02FY7JNAZ6BT" localSheetId="32" hidden="1">#REF!</definedName>
    <definedName name="BExKEK6O5BVJP4VY02FY7JNAZ6BT" localSheetId="33" hidden="1">#REF!</definedName>
    <definedName name="BExKEK6O5BVJP4VY02FY7JNAZ6BT" localSheetId="23" hidden="1">#REF!</definedName>
    <definedName name="BExKEK6O5BVJP4VY02FY7JNAZ6BT" localSheetId="17" hidden="1">#REF!</definedName>
    <definedName name="BExKEK6O5BVJP4VY02FY7JNAZ6BT" localSheetId="18" hidden="1">#REF!</definedName>
    <definedName name="BExKEK6O5BVJP4VY02FY7JNAZ6BT" localSheetId="11" hidden="1">#REF!</definedName>
    <definedName name="BExKEK6O5BVJP4VY02FY7JNAZ6BT" localSheetId="25" hidden="1">#REF!</definedName>
    <definedName name="BExKEK6O5BVJP4VY02FY7JNAZ6BT" localSheetId="26" hidden="1">#REF!</definedName>
    <definedName name="BExKEK6O5BVJP4VY02FY7JNAZ6BT" localSheetId="27" hidden="1">#REF!</definedName>
    <definedName name="BExKEK6O5BVJP4VY02FY7JNAZ6BT" localSheetId="0" hidden="1">#REF!</definedName>
    <definedName name="BExKEK6O5BVJP4VY02FY7JNAZ6BT" localSheetId="1" hidden="1">#REF!</definedName>
    <definedName name="BExKEK6O5BVJP4VY02FY7JNAZ6BT" hidden="1">#REF!</definedName>
    <definedName name="BExKEKXK6E6QX339ELPXDIRZSJE0" localSheetId="32" hidden="1">#REF!</definedName>
    <definedName name="BExKEKXK6E6QX339ELPXDIRZSJE0" localSheetId="33" hidden="1">#REF!</definedName>
    <definedName name="BExKEKXK6E6QX339ELPXDIRZSJE0" localSheetId="23" hidden="1">#REF!</definedName>
    <definedName name="BExKEKXK6E6QX339ELPXDIRZSJE0" localSheetId="17" hidden="1">#REF!</definedName>
    <definedName name="BExKEKXK6E6QX339ELPXDIRZSJE0" localSheetId="18" hidden="1">#REF!</definedName>
    <definedName name="BExKEKXK6E6QX339ELPXDIRZSJE0" localSheetId="11" hidden="1">#REF!</definedName>
    <definedName name="BExKEKXK6E6QX339ELPXDIRZSJE0" localSheetId="25" hidden="1">#REF!</definedName>
    <definedName name="BExKEKXK6E6QX339ELPXDIRZSJE0" localSheetId="26" hidden="1">#REF!</definedName>
    <definedName name="BExKEKXK6E6QX339ELPXDIRZSJE0" localSheetId="27" hidden="1">#REF!</definedName>
    <definedName name="BExKEKXK6E6QX339ELPXDIRZSJE0" localSheetId="0" hidden="1">#REF!</definedName>
    <definedName name="BExKEKXK6E6QX339ELPXDIRZSJE0" localSheetId="1" hidden="1">#REF!</definedName>
    <definedName name="BExKEKXK6E6QX339ELPXDIRZSJE0" hidden="1">#REF!</definedName>
    <definedName name="BExKEMFI35R0D4WN4A59V9QH7I5S" localSheetId="32" hidden="1">#REF!</definedName>
    <definedName name="BExKEMFI35R0D4WN4A59V9QH7I5S" localSheetId="33" hidden="1">#REF!</definedName>
    <definedName name="BExKEMFI35R0D4WN4A59V9QH7I5S" localSheetId="23" hidden="1">#REF!</definedName>
    <definedName name="BExKEMFI35R0D4WN4A59V9QH7I5S" localSheetId="17" hidden="1">#REF!</definedName>
    <definedName name="BExKEMFI35R0D4WN4A59V9QH7I5S" localSheetId="18" hidden="1">#REF!</definedName>
    <definedName name="BExKEMFI35R0D4WN4A59V9QH7I5S" localSheetId="11" hidden="1">#REF!</definedName>
    <definedName name="BExKEMFI35R0D4WN4A59V9QH7I5S" localSheetId="25" hidden="1">#REF!</definedName>
    <definedName name="BExKEMFI35R0D4WN4A59V9QH7I5S" localSheetId="26" hidden="1">#REF!</definedName>
    <definedName name="BExKEMFI35R0D4WN4A59V9QH7I5S" localSheetId="27" hidden="1">#REF!</definedName>
    <definedName name="BExKEMFI35R0D4WN4A59V9QH7I5S" localSheetId="0" hidden="1">#REF!</definedName>
    <definedName name="BExKEMFI35R0D4WN4A59V9QH7I5S" localSheetId="1" hidden="1">#REF!</definedName>
    <definedName name="BExKEMFI35R0D4WN4A59V9QH7I5S" hidden="1">#REF!</definedName>
    <definedName name="BExKEOOIBMP7N8033EY2CJYCBX6H" localSheetId="32" hidden="1">#REF!</definedName>
    <definedName name="BExKEOOIBMP7N8033EY2CJYCBX6H" localSheetId="33" hidden="1">#REF!</definedName>
    <definedName name="BExKEOOIBMP7N8033EY2CJYCBX6H" localSheetId="23" hidden="1">#REF!</definedName>
    <definedName name="BExKEOOIBMP7N8033EY2CJYCBX6H" localSheetId="17" hidden="1">#REF!</definedName>
    <definedName name="BExKEOOIBMP7N8033EY2CJYCBX6H" localSheetId="18" hidden="1">#REF!</definedName>
    <definedName name="BExKEOOIBMP7N8033EY2CJYCBX6H" localSheetId="11" hidden="1">#REF!</definedName>
    <definedName name="BExKEOOIBMP7N8033EY2CJYCBX6H" localSheetId="25" hidden="1">#REF!</definedName>
    <definedName name="BExKEOOIBMP7N8033EY2CJYCBX6H" localSheetId="26" hidden="1">#REF!</definedName>
    <definedName name="BExKEOOIBMP7N8033EY2CJYCBX6H" localSheetId="27" hidden="1">#REF!</definedName>
    <definedName name="BExKEOOIBMP7N8033EY2CJYCBX6H" localSheetId="0" hidden="1">#REF!</definedName>
    <definedName name="BExKEOOIBMP7N8033EY2CJYCBX6H" localSheetId="1" hidden="1">#REF!</definedName>
    <definedName name="BExKEOOIBMP7N8033EY2CJYCBX6H" hidden="1">#REF!</definedName>
    <definedName name="BExKEW0RR5LA3VC46A2BEOOMQE56" localSheetId="32" hidden="1">#REF!</definedName>
    <definedName name="BExKEW0RR5LA3VC46A2BEOOMQE56" localSheetId="33" hidden="1">#REF!</definedName>
    <definedName name="BExKEW0RR5LA3VC46A2BEOOMQE56" localSheetId="23" hidden="1">#REF!</definedName>
    <definedName name="BExKEW0RR5LA3VC46A2BEOOMQE56" localSheetId="17" hidden="1">#REF!</definedName>
    <definedName name="BExKEW0RR5LA3VC46A2BEOOMQE56" localSheetId="18" hidden="1">#REF!</definedName>
    <definedName name="BExKEW0RR5LA3VC46A2BEOOMQE56" localSheetId="11" hidden="1">#REF!</definedName>
    <definedName name="BExKEW0RR5LA3VC46A2BEOOMQE56" localSheetId="25" hidden="1">#REF!</definedName>
    <definedName name="BExKEW0RR5LA3VC46A2BEOOMQE56" localSheetId="26" hidden="1">#REF!</definedName>
    <definedName name="BExKEW0RR5LA3VC46A2BEOOMQE56" localSheetId="27" hidden="1">#REF!</definedName>
    <definedName name="BExKEW0RR5LA3VC46A2BEOOMQE56" localSheetId="0" hidden="1">#REF!</definedName>
    <definedName name="BExKEW0RR5LA3VC46A2BEOOMQE56" localSheetId="1" hidden="1">#REF!</definedName>
    <definedName name="BExKEW0RR5LA3VC46A2BEOOMQE56" hidden="1">#REF!</definedName>
    <definedName name="BExKF37PTJB4PE1PUQWG20ASBX4E" localSheetId="32" hidden="1">#REF!</definedName>
    <definedName name="BExKF37PTJB4PE1PUQWG20ASBX4E" localSheetId="33" hidden="1">#REF!</definedName>
    <definedName name="BExKF37PTJB4PE1PUQWG20ASBX4E" localSheetId="23" hidden="1">#REF!</definedName>
    <definedName name="BExKF37PTJB4PE1PUQWG20ASBX4E" localSheetId="17" hidden="1">#REF!</definedName>
    <definedName name="BExKF37PTJB4PE1PUQWG20ASBX4E" localSheetId="18" hidden="1">#REF!</definedName>
    <definedName name="BExKF37PTJB4PE1PUQWG20ASBX4E" localSheetId="11" hidden="1">#REF!</definedName>
    <definedName name="BExKF37PTJB4PE1PUQWG20ASBX4E" localSheetId="25" hidden="1">#REF!</definedName>
    <definedName name="BExKF37PTJB4PE1PUQWG20ASBX4E" localSheetId="26" hidden="1">#REF!</definedName>
    <definedName name="BExKF37PTJB4PE1PUQWG20ASBX4E" localSheetId="27" hidden="1">#REF!</definedName>
    <definedName name="BExKF37PTJB4PE1PUQWG20ASBX4E" localSheetId="0" hidden="1">#REF!</definedName>
    <definedName name="BExKF37PTJB4PE1PUQWG20ASBX4E" localSheetId="1" hidden="1">#REF!</definedName>
    <definedName name="BExKF37PTJB4PE1PUQWG20ASBX4E" hidden="1">#REF!</definedName>
    <definedName name="BExKFA3VI1CZK21SM0N3LZWT9LA1" localSheetId="32" hidden="1">#REF!</definedName>
    <definedName name="BExKFA3VI1CZK21SM0N3LZWT9LA1" localSheetId="33" hidden="1">#REF!</definedName>
    <definedName name="BExKFA3VI1CZK21SM0N3LZWT9LA1" localSheetId="23" hidden="1">#REF!</definedName>
    <definedName name="BExKFA3VI1CZK21SM0N3LZWT9LA1" localSheetId="17" hidden="1">#REF!</definedName>
    <definedName name="BExKFA3VI1CZK21SM0N3LZWT9LA1" localSheetId="18" hidden="1">#REF!</definedName>
    <definedName name="BExKFA3VI1CZK21SM0N3LZWT9LA1" localSheetId="11" hidden="1">#REF!</definedName>
    <definedName name="BExKFA3VI1CZK21SM0N3LZWT9LA1" localSheetId="25" hidden="1">#REF!</definedName>
    <definedName name="BExKFA3VI1CZK21SM0N3LZWT9LA1" localSheetId="26" hidden="1">#REF!</definedName>
    <definedName name="BExKFA3VI1CZK21SM0N3LZWT9LA1" localSheetId="27" hidden="1">#REF!</definedName>
    <definedName name="BExKFA3VI1CZK21SM0N3LZWT9LA1" localSheetId="0" hidden="1">#REF!</definedName>
    <definedName name="BExKFA3VI1CZK21SM0N3LZWT9LA1" localSheetId="1" hidden="1">#REF!</definedName>
    <definedName name="BExKFA3VI1CZK21SM0N3LZWT9LA1" hidden="1">#REF!</definedName>
    <definedName name="BExKFBB29XXT9A2LVUXYSIVKPWGB" localSheetId="32" hidden="1">#REF!</definedName>
    <definedName name="BExKFBB29XXT9A2LVUXYSIVKPWGB" localSheetId="33" hidden="1">#REF!</definedName>
    <definedName name="BExKFBB29XXT9A2LVUXYSIVKPWGB" localSheetId="23" hidden="1">#REF!</definedName>
    <definedName name="BExKFBB29XXT9A2LVUXYSIVKPWGB" localSheetId="17" hidden="1">#REF!</definedName>
    <definedName name="BExKFBB29XXT9A2LVUXYSIVKPWGB" localSheetId="18" hidden="1">#REF!</definedName>
    <definedName name="BExKFBB29XXT9A2LVUXYSIVKPWGB" localSheetId="11" hidden="1">#REF!</definedName>
    <definedName name="BExKFBB29XXT9A2LVUXYSIVKPWGB" localSheetId="25" hidden="1">#REF!</definedName>
    <definedName name="BExKFBB29XXT9A2LVUXYSIVKPWGB" localSheetId="26" hidden="1">#REF!</definedName>
    <definedName name="BExKFBB29XXT9A2LVUXYSIVKPWGB" localSheetId="27" hidden="1">#REF!</definedName>
    <definedName name="BExKFBB29XXT9A2LVUXYSIVKPWGB" localSheetId="0" hidden="1">#REF!</definedName>
    <definedName name="BExKFBB29XXT9A2LVUXYSIVKPWGB" localSheetId="1" hidden="1">#REF!</definedName>
    <definedName name="BExKFBB29XXT9A2LVUXYSIVKPWGB" hidden="1">#REF!</definedName>
    <definedName name="BExKFINBFV5J2NFRCL4YUO3YF0ZE" localSheetId="32" hidden="1">#REF!</definedName>
    <definedName name="BExKFINBFV5J2NFRCL4YUO3YF0ZE" localSheetId="33" hidden="1">#REF!</definedName>
    <definedName name="BExKFINBFV5J2NFRCL4YUO3YF0ZE" localSheetId="23" hidden="1">#REF!</definedName>
    <definedName name="BExKFINBFV5J2NFRCL4YUO3YF0ZE" localSheetId="17" hidden="1">#REF!</definedName>
    <definedName name="BExKFINBFV5J2NFRCL4YUO3YF0ZE" localSheetId="18" hidden="1">#REF!</definedName>
    <definedName name="BExKFINBFV5J2NFRCL4YUO3YF0ZE" localSheetId="11" hidden="1">#REF!</definedName>
    <definedName name="BExKFINBFV5J2NFRCL4YUO3YF0ZE" localSheetId="25" hidden="1">#REF!</definedName>
    <definedName name="BExKFINBFV5J2NFRCL4YUO3YF0ZE" localSheetId="26" hidden="1">#REF!</definedName>
    <definedName name="BExKFINBFV5J2NFRCL4YUO3YF0ZE" localSheetId="27" hidden="1">#REF!</definedName>
    <definedName name="BExKFINBFV5J2NFRCL4YUO3YF0ZE" localSheetId="0" hidden="1">#REF!</definedName>
    <definedName name="BExKFINBFV5J2NFRCL4YUO3YF0ZE" localSheetId="1" hidden="1">#REF!</definedName>
    <definedName name="BExKFINBFV5J2NFRCL4YUO3YF0ZE" hidden="1">#REF!</definedName>
    <definedName name="BExKFISRBFACTAMJSALEYMY66F6X" localSheetId="32" hidden="1">#REF!</definedName>
    <definedName name="BExKFISRBFACTAMJSALEYMY66F6X" localSheetId="33" hidden="1">#REF!</definedName>
    <definedName name="BExKFISRBFACTAMJSALEYMY66F6X" localSheetId="23" hidden="1">#REF!</definedName>
    <definedName name="BExKFISRBFACTAMJSALEYMY66F6X" localSheetId="17" hidden="1">#REF!</definedName>
    <definedName name="BExKFISRBFACTAMJSALEYMY66F6X" localSheetId="18" hidden="1">#REF!</definedName>
    <definedName name="BExKFISRBFACTAMJSALEYMY66F6X" localSheetId="11" hidden="1">#REF!</definedName>
    <definedName name="BExKFISRBFACTAMJSALEYMY66F6X" localSheetId="25" hidden="1">#REF!</definedName>
    <definedName name="BExKFISRBFACTAMJSALEYMY66F6X" localSheetId="26" hidden="1">#REF!</definedName>
    <definedName name="BExKFISRBFACTAMJSALEYMY66F6X" localSheetId="27" hidden="1">#REF!</definedName>
    <definedName name="BExKFISRBFACTAMJSALEYMY66F6X" localSheetId="0" hidden="1">#REF!</definedName>
    <definedName name="BExKFISRBFACTAMJSALEYMY66F6X" localSheetId="1" hidden="1">#REF!</definedName>
    <definedName name="BExKFISRBFACTAMJSALEYMY66F6X" hidden="1">#REF!</definedName>
    <definedName name="BExKFOSK5DJ151C4E8544UWMYTOC" localSheetId="32" hidden="1">#REF!</definedName>
    <definedName name="BExKFOSK5DJ151C4E8544UWMYTOC" localSheetId="33" hidden="1">#REF!</definedName>
    <definedName name="BExKFOSK5DJ151C4E8544UWMYTOC" localSheetId="23" hidden="1">#REF!</definedName>
    <definedName name="BExKFOSK5DJ151C4E8544UWMYTOC" localSheetId="17" hidden="1">#REF!</definedName>
    <definedName name="BExKFOSK5DJ151C4E8544UWMYTOC" localSheetId="18" hidden="1">#REF!</definedName>
    <definedName name="BExKFOSK5DJ151C4E8544UWMYTOC" localSheetId="11" hidden="1">#REF!</definedName>
    <definedName name="BExKFOSK5DJ151C4E8544UWMYTOC" localSheetId="25" hidden="1">#REF!</definedName>
    <definedName name="BExKFOSK5DJ151C4E8544UWMYTOC" localSheetId="26" hidden="1">#REF!</definedName>
    <definedName name="BExKFOSK5DJ151C4E8544UWMYTOC" localSheetId="27" hidden="1">#REF!</definedName>
    <definedName name="BExKFOSK5DJ151C4E8544UWMYTOC" localSheetId="0" hidden="1">#REF!</definedName>
    <definedName name="BExKFOSK5DJ151C4E8544UWMYTOC" localSheetId="1" hidden="1">#REF!</definedName>
    <definedName name="BExKFOSK5DJ151C4E8544UWMYTOC" hidden="1">#REF!</definedName>
    <definedName name="BExKFWL3DE1V1VOVHAFYBE85QUB7" localSheetId="32" hidden="1">#REF!</definedName>
    <definedName name="BExKFWL3DE1V1VOVHAFYBE85QUB7" localSheetId="33" hidden="1">#REF!</definedName>
    <definedName name="BExKFWL3DE1V1VOVHAFYBE85QUB7" localSheetId="23" hidden="1">#REF!</definedName>
    <definedName name="BExKFWL3DE1V1VOVHAFYBE85QUB7" localSheetId="17" hidden="1">#REF!</definedName>
    <definedName name="BExKFWL3DE1V1VOVHAFYBE85QUB7" localSheetId="18" hidden="1">#REF!</definedName>
    <definedName name="BExKFWL3DE1V1VOVHAFYBE85QUB7" localSheetId="11" hidden="1">#REF!</definedName>
    <definedName name="BExKFWL3DE1V1VOVHAFYBE85QUB7" localSheetId="25" hidden="1">#REF!</definedName>
    <definedName name="BExKFWL3DE1V1VOVHAFYBE85QUB7" localSheetId="26" hidden="1">#REF!</definedName>
    <definedName name="BExKFWL3DE1V1VOVHAFYBE85QUB7" localSheetId="27" hidden="1">#REF!</definedName>
    <definedName name="BExKFWL3DE1V1VOVHAFYBE85QUB7" localSheetId="0" hidden="1">#REF!</definedName>
    <definedName name="BExKFWL3DE1V1VOVHAFYBE85QUB7" localSheetId="1" hidden="1">#REF!</definedName>
    <definedName name="BExKFWL3DE1V1VOVHAFYBE85QUB7" hidden="1">#REF!</definedName>
    <definedName name="BExKFXS9NDEWPZDVGLTMOM3CFO7N" localSheetId="32" hidden="1">#REF!</definedName>
    <definedName name="BExKFXS9NDEWPZDVGLTMOM3CFO7N" localSheetId="33" hidden="1">#REF!</definedName>
    <definedName name="BExKFXS9NDEWPZDVGLTMOM3CFO7N" localSheetId="23" hidden="1">#REF!</definedName>
    <definedName name="BExKFXS9NDEWPZDVGLTMOM3CFO7N" localSheetId="17" hidden="1">#REF!</definedName>
    <definedName name="BExKFXS9NDEWPZDVGLTMOM3CFO7N" localSheetId="18" hidden="1">#REF!</definedName>
    <definedName name="BExKFXS9NDEWPZDVGLTMOM3CFO7N" localSheetId="11" hidden="1">#REF!</definedName>
    <definedName name="BExKFXS9NDEWPZDVGLTMOM3CFO7N" localSheetId="25" hidden="1">#REF!</definedName>
    <definedName name="BExKFXS9NDEWPZDVGLTMOM3CFO7N" localSheetId="26" hidden="1">#REF!</definedName>
    <definedName name="BExKFXS9NDEWPZDVGLTMOM3CFO7N" localSheetId="27" hidden="1">#REF!</definedName>
    <definedName name="BExKFXS9NDEWPZDVGLTMOM3CFO7N" localSheetId="0" hidden="1">#REF!</definedName>
    <definedName name="BExKFXS9NDEWPZDVGLTMOM3CFO7N" localSheetId="1" hidden="1">#REF!</definedName>
    <definedName name="BExKFXS9NDEWPZDVGLTMOM3CFO7N" hidden="1">#REF!</definedName>
    <definedName name="BExKFYJC4EVEV54F82K6VKP7Q3OU" localSheetId="32" hidden="1">#REF!</definedName>
    <definedName name="BExKFYJC4EVEV54F82K6VKP7Q3OU" localSheetId="33" hidden="1">#REF!</definedName>
    <definedName name="BExKFYJC4EVEV54F82K6VKP7Q3OU" localSheetId="23" hidden="1">#REF!</definedName>
    <definedName name="BExKFYJC4EVEV54F82K6VKP7Q3OU" localSheetId="17" hidden="1">#REF!</definedName>
    <definedName name="BExKFYJC4EVEV54F82K6VKP7Q3OU" localSheetId="18" hidden="1">#REF!</definedName>
    <definedName name="BExKFYJC4EVEV54F82K6VKP7Q3OU" localSheetId="11" hidden="1">#REF!</definedName>
    <definedName name="BExKFYJC4EVEV54F82K6VKP7Q3OU" localSheetId="25" hidden="1">#REF!</definedName>
    <definedName name="BExKFYJC4EVEV54F82K6VKP7Q3OU" localSheetId="26" hidden="1">#REF!</definedName>
    <definedName name="BExKFYJC4EVEV54F82K6VKP7Q3OU" localSheetId="27" hidden="1">#REF!</definedName>
    <definedName name="BExKFYJC4EVEV54F82K6VKP7Q3OU" localSheetId="0" hidden="1">#REF!</definedName>
    <definedName name="BExKFYJC4EVEV54F82K6VKP7Q3OU" localSheetId="1" hidden="1">#REF!</definedName>
    <definedName name="BExKFYJC4EVEV54F82K6VKP7Q3OU" hidden="1">#REF!</definedName>
    <definedName name="BExKG4IYHBKQQ8J8FN10GB2IKO33" localSheetId="32" hidden="1">#REF!</definedName>
    <definedName name="BExKG4IYHBKQQ8J8FN10GB2IKO33" localSheetId="33" hidden="1">#REF!</definedName>
    <definedName name="BExKG4IYHBKQQ8J8FN10GB2IKO33" localSheetId="23" hidden="1">#REF!</definedName>
    <definedName name="BExKG4IYHBKQQ8J8FN10GB2IKO33" localSheetId="17" hidden="1">#REF!</definedName>
    <definedName name="BExKG4IYHBKQQ8J8FN10GB2IKO33" localSheetId="18" hidden="1">#REF!</definedName>
    <definedName name="BExKG4IYHBKQQ8J8FN10GB2IKO33" localSheetId="11" hidden="1">#REF!</definedName>
    <definedName name="BExKG4IYHBKQQ8J8FN10GB2IKO33" localSheetId="25" hidden="1">#REF!</definedName>
    <definedName name="BExKG4IYHBKQQ8J8FN10GB2IKO33" localSheetId="26" hidden="1">#REF!</definedName>
    <definedName name="BExKG4IYHBKQQ8J8FN10GB2IKO33" localSheetId="27" hidden="1">#REF!</definedName>
    <definedName name="BExKG4IYHBKQQ8J8FN10GB2IKO33" localSheetId="0" hidden="1">#REF!</definedName>
    <definedName name="BExKG4IYHBKQQ8J8FN10GB2IKO33" localSheetId="1" hidden="1">#REF!</definedName>
    <definedName name="BExKG4IYHBKQQ8J8FN10GB2IKO33" hidden="1">#REF!</definedName>
    <definedName name="BExKGBVDO2JNJUFOFQMF0RJG03ZK" localSheetId="32" hidden="1">#REF!</definedName>
    <definedName name="BExKGBVDO2JNJUFOFQMF0RJG03ZK" localSheetId="33" hidden="1">#REF!</definedName>
    <definedName name="BExKGBVDO2JNJUFOFQMF0RJG03ZK" localSheetId="23" hidden="1">#REF!</definedName>
    <definedName name="BExKGBVDO2JNJUFOFQMF0RJG03ZK" localSheetId="17" hidden="1">#REF!</definedName>
    <definedName name="BExKGBVDO2JNJUFOFQMF0RJG03ZK" localSheetId="18" hidden="1">#REF!</definedName>
    <definedName name="BExKGBVDO2JNJUFOFQMF0RJG03ZK" localSheetId="11" hidden="1">#REF!</definedName>
    <definedName name="BExKGBVDO2JNJUFOFQMF0RJG03ZK" localSheetId="25" hidden="1">#REF!</definedName>
    <definedName name="BExKGBVDO2JNJUFOFQMF0RJG03ZK" localSheetId="26" hidden="1">#REF!</definedName>
    <definedName name="BExKGBVDO2JNJUFOFQMF0RJG03ZK" localSheetId="27" hidden="1">#REF!</definedName>
    <definedName name="BExKGBVDO2JNJUFOFQMF0RJG03ZK" localSheetId="0" hidden="1">#REF!</definedName>
    <definedName name="BExKGBVDO2JNJUFOFQMF0RJG03ZK" localSheetId="1" hidden="1">#REF!</definedName>
    <definedName name="BExKGBVDO2JNJUFOFQMF0RJG03ZK" hidden="1">#REF!</definedName>
    <definedName name="BExKGF0L44S78D33WMQ1A75TRKB9" localSheetId="32" hidden="1">#REF!</definedName>
    <definedName name="BExKGF0L44S78D33WMQ1A75TRKB9" localSheetId="33" hidden="1">#REF!</definedName>
    <definedName name="BExKGF0L44S78D33WMQ1A75TRKB9" localSheetId="23" hidden="1">#REF!</definedName>
    <definedName name="BExKGF0L44S78D33WMQ1A75TRKB9" localSheetId="17" hidden="1">#REF!</definedName>
    <definedName name="BExKGF0L44S78D33WMQ1A75TRKB9" localSheetId="18" hidden="1">#REF!</definedName>
    <definedName name="BExKGF0L44S78D33WMQ1A75TRKB9" localSheetId="11" hidden="1">#REF!</definedName>
    <definedName name="BExKGF0L44S78D33WMQ1A75TRKB9" localSheetId="25" hidden="1">#REF!</definedName>
    <definedName name="BExKGF0L44S78D33WMQ1A75TRKB9" localSheetId="26" hidden="1">#REF!</definedName>
    <definedName name="BExKGF0L44S78D33WMQ1A75TRKB9" localSheetId="27" hidden="1">#REF!</definedName>
    <definedName name="BExKGF0L44S78D33WMQ1A75TRKB9" localSheetId="0" hidden="1">#REF!</definedName>
    <definedName name="BExKGF0L44S78D33WMQ1A75TRKB9" localSheetId="1" hidden="1">#REF!</definedName>
    <definedName name="BExKGF0L44S78D33WMQ1A75TRKB9" hidden="1">#REF!</definedName>
    <definedName name="BExKGFRN31B3G20LMQ4LRF879J68" localSheetId="32" hidden="1">#REF!</definedName>
    <definedName name="BExKGFRN31B3G20LMQ4LRF879J68" localSheetId="33" hidden="1">#REF!</definedName>
    <definedName name="BExKGFRN31B3G20LMQ4LRF879J68" localSheetId="23" hidden="1">#REF!</definedName>
    <definedName name="BExKGFRN31B3G20LMQ4LRF879J68" localSheetId="17" hidden="1">#REF!</definedName>
    <definedName name="BExKGFRN31B3G20LMQ4LRF879J68" localSheetId="18" hidden="1">#REF!</definedName>
    <definedName name="BExKGFRN31B3G20LMQ4LRF879J68" localSheetId="11" hidden="1">#REF!</definedName>
    <definedName name="BExKGFRN31B3G20LMQ4LRF879J68" localSheetId="25" hidden="1">#REF!</definedName>
    <definedName name="BExKGFRN31B3G20LMQ4LRF879J68" localSheetId="26" hidden="1">#REF!</definedName>
    <definedName name="BExKGFRN31B3G20LMQ4LRF879J68" localSheetId="27" hidden="1">#REF!</definedName>
    <definedName name="BExKGFRN31B3G20LMQ4LRF879J68" localSheetId="0" hidden="1">#REF!</definedName>
    <definedName name="BExKGFRN31B3G20LMQ4LRF879J68" localSheetId="1" hidden="1">#REF!</definedName>
    <definedName name="BExKGFRN31B3G20LMQ4LRF879J68" hidden="1">#REF!</definedName>
    <definedName name="BExKGJD3U3ADZILP20U3EURP0UQP" localSheetId="32" hidden="1">#REF!</definedName>
    <definedName name="BExKGJD3U3ADZILP20U3EURP0UQP" localSheetId="33" hidden="1">#REF!</definedName>
    <definedName name="BExKGJD3U3ADZILP20U3EURP0UQP" localSheetId="23" hidden="1">#REF!</definedName>
    <definedName name="BExKGJD3U3ADZILP20U3EURP0UQP" localSheetId="17" hidden="1">#REF!</definedName>
    <definedName name="BExKGJD3U3ADZILP20U3EURP0UQP" localSheetId="18" hidden="1">#REF!</definedName>
    <definedName name="BExKGJD3U3ADZILP20U3EURP0UQP" localSheetId="11" hidden="1">#REF!</definedName>
    <definedName name="BExKGJD3U3ADZILP20U3EURP0UQP" localSheetId="25" hidden="1">#REF!</definedName>
    <definedName name="BExKGJD3U3ADZILP20U3EURP0UQP" localSheetId="26" hidden="1">#REF!</definedName>
    <definedName name="BExKGJD3U3ADZILP20U3EURP0UQP" localSheetId="27" hidden="1">#REF!</definedName>
    <definedName name="BExKGJD3U3ADZILP20U3EURP0UQP" localSheetId="0" hidden="1">#REF!</definedName>
    <definedName name="BExKGJD3U3ADZILP20U3EURP0UQP" localSheetId="1" hidden="1">#REF!</definedName>
    <definedName name="BExKGJD3U3ADZILP20U3EURP0UQP" hidden="1">#REF!</definedName>
    <definedName name="BExKGNK5YGKP0YHHTAAOV17Z9EIM" localSheetId="32" hidden="1">#REF!</definedName>
    <definedName name="BExKGNK5YGKP0YHHTAAOV17Z9EIM" localSheetId="33" hidden="1">#REF!</definedName>
    <definedName name="BExKGNK5YGKP0YHHTAAOV17Z9EIM" localSheetId="23" hidden="1">#REF!</definedName>
    <definedName name="BExKGNK5YGKP0YHHTAAOV17Z9EIM" localSheetId="17" hidden="1">#REF!</definedName>
    <definedName name="BExKGNK5YGKP0YHHTAAOV17Z9EIM" localSheetId="18" hidden="1">#REF!</definedName>
    <definedName name="BExKGNK5YGKP0YHHTAAOV17Z9EIM" localSheetId="11" hidden="1">#REF!</definedName>
    <definedName name="BExKGNK5YGKP0YHHTAAOV17Z9EIM" localSheetId="25" hidden="1">#REF!</definedName>
    <definedName name="BExKGNK5YGKP0YHHTAAOV17Z9EIM" localSheetId="26" hidden="1">#REF!</definedName>
    <definedName name="BExKGNK5YGKP0YHHTAAOV17Z9EIM" localSheetId="27" hidden="1">#REF!</definedName>
    <definedName name="BExKGNK5YGKP0YHHTAAOV17Z9EIM" localSheetId="0" hidden="1">#REF!</definedName>
    <definedName name="BExKGNK5YGKP0YHHTAAOV17Z9EIM" localSheetId="1" hidden="1">#REF!</definedName>
    <definedName name="BExKGNK5YGKP0YHHTAAOV17Z9EIM" hidden="1">#REF!</definedName>
    <definedName name="BExKGQ3T3TWGZUSNVWJE1XWXHGRQ" localSheetId="32" hidden="1">#REF!</definedName>
    <definedName name="BExKGQ3T3TWGZUSNVWJE1XWXHGRQ" localSheetId="33" hidden="1">#REF!</definedName>
    <definedName name="BExKGQ3T3TWGZUSNVWJE1XWXHGRQ" localSheetId="23" hidden="1">#REF!</definedName>
    <definedName name="BExKGQ3T3TWGZUSNVWJE1XWXHGRQ" localSheetId="17" hidden="1">#REF!</definedName>
    <definedName name="BExKGQ3T3TWGZUSNVWJE1XWXHGRQ" localSheetId="18" hidden="1">#REF!</definedName>
    <definedName name="BExKGQ3T3TWGZUSNVWJE1XWXHGRQ" localSheetId="11" hidden="1">#REF!</definedName>
    <definedName name="BExKGQ3T3TWGZUSNVWJE1XWXHGRQ" localSheetId="25" hidden="1">#REF!</definedName>
    <definedName name="BExKGQ3T3TWGZUSNVWJE1XWXHGRQ" localSheetId="26" hidden="1">#REF!</definedName>
    <definedName name="BExKGQ3T3TWGZUSNVWJE1XWXHGRQ" localSheetId="27" hidden="1">#REF!</definedName>
    <definedName name="BExKGQ3T3TWGZUSNVWJE1XWXHGRQ" localSheetId="0" hidden="1">#REF!</definedName>
    <definedName name="BExKGQ3T3TWGZUSNVWJE1XWXHGRQ" localSheetId="1" hidden="1">#REF!</definedName>
    <definedName name="BExKGQ3T3TWGZUSNVWJE1XWXHGRQ" hidden="1">#REF!</definedName>
    <definedName name="BExKGV77YH9YXIQTRKK2331QGYKF" localSheetId="32" hidden="1">#REF!</definedName>
    <definedName name="BExKGV77YH9YXIQTRKK2331QGYKF" localSheetId="33" hidden="1">#REF!</definedName>
    <definedName name="BExKGV77YH9YXIQTRKK2331QGYKF" localSheetId="23" hidden="1">#REF!</definedName>
    <definedName name="BExKGV77YH9YXIQTRKK2331QGYKF" localSheetId="17" hidden="1">#REF!</definedName>
    <definedName name="BExKGV77YH9YXIQTRKK2331QGYKF" localSheetId="18" hidden="1">#REF!</definedName>
    <definedName name="BExKGV77YH9YXIQTRKK2331QGYKF" localSheetId="11" hidden="1">#REF!</definedName>
    <definedName name="BExKGV77YH9YXIQTRKK2331QGYKF" localSheetId="25" hidden="1">#REF!</definedName>
    <definedName name="BExKGV77YH9YXIQTRKK2331QGYKF" localSheetId="26" hidden="1">#REF!</definedName>
    <definedName name="BExKGV77YH9YXIQTRKK2331QGYKF" localSheetId="27" hidden="1">#REF!</definedName>
    <definedName name="BExKGV77YH9YXIQTRKK2331QGYKF" localSheetId="0" hidden="1">#REF!</definedName>
    <definedName name="BExKGV77YH9YXIQTRKK2331QGYKF" localSheetId="1" hidden="1">#REF!</definedName>
    <definedName name="BExKGV77YH9YXIQTRKK2331QGYKF" hidden="1">#REF!</definedName>
    <definedName name="BExKH3FTZ5VGTB86W9M4AB39R0G8" localSheetId="32" hidden="1">#REF!</definedName>
    <definedName name="BExKH3FTZ5VGTB86W9M4AB39R0G8" localSheetId="33" hidden="1">#REF!</definedName>
    <definedName name="BExKH3FTZ5VGTB86W9M4AB39R0G8" localSheetId="23" hidden="1">#REF!</definedName>
    <definedName name="BExKH3FTZ5VGTB86W9M4AB39R0G8" localSheetId="17" hidden="1">#REF!</definedName>
    <definedName name="BExKH3FTZ5VGTB86W9M4AB39R0G8" localSheetId="18" hidden="1">#REF!</definedName>
    <definedName name="BExKH3FTZ5VGTB86W9M4AB39R0G8" localSheetId="11" hidden="1">#REF!</definedName>
    <definedName name="BExKH3FTZ5VGTB86W9M4AB39R0G8" localSheetId="25" hidden="1">#REF!</definedName>
    <definedName name="BExKH3FTZ5VGTB86W9M4AB39R0G8" localSheetId="26" hidden="1">#REF!</definedName>
    <definedName name="BExKH3FTZ5VGTB86W9M4AB39R0G8" localSheetId="27" hidden="1">#REF!</definedName>
    <definedName name="BExKH3FTZ5VGTB86W9M4AB39R0G8" localSheetId="0" hidden="1">#REF!</definedName>
    <definedName name="BExKH3FTZ5VGTB86W9M4AB39R0G8" localSheetId="1" hidden="1">#REF!</definedName>
    <definedName name="BExKH3FTZ5VGTB86W9M4AB39R0G8" hidden="1">#REF!</definedName>
    <definedName name="BExKH3FV5U5O6XZM7STS3NZKQFGJ" localSheetId="32" hidden="1">#REF!</definedName>
    <definedName name="BExKH3FV5U5O6XZM7STS3NZKQFGJ" localSheetId="33" hidden="1">#REF!</definedName>
    <definedName name="BExKH3FV5U5O6XZM7STS3NZKQFGJ" localSheetId="23" hidden="1">#REF!</definedName>
    <definedName name="BExKH3FV5U5O6XZM7STS3NZKQFGJ" localSheetId="17" hidden="1">#REF!</definedName>
    <definedName name="BExKH3FV5U5O6XZM7STS3NZKQFGJ" localSheetId="18" hidden="1">#REF!</definedName>
    <definedName name="BExKH3FV5U5O6XZM7STS3NZKQFGJ" localSheetId="11" hidden="1">#REF!</definedName>
    <definedName name="BExKH3FV5U5O6XZM7STS3NZKQFGJ" localSheetId="25" hidden="1">#REF!</definedName>
    <definedName name="BExKH3FV5U5O6XZM7STS3NZKQFGJ" localSheetId="26" hidden="1">#REF!</definedName>
    <definedName name="BExKH3FV5U5O6XZM7STS3NZKQFGJ" localSheetId="27" hidden="1">#REF!</definedName>
    <definedName name="BExKH3FV5U5O6XZM7STS3NZKQFGJ" localSheetId="0" hidden="1">#REF!</definedName>
    <definedName name="BExKH3FV5U5O6XZM7STS3NZKQFGJ" localSheetId="1" hidden="1">#REF!</definedName>
    <definedName name="BExKH3FV5U5O6XZM7STS3NZKQFGJ" hidden="1">#REF!</definedName>
    <definedName name="BExKH3W5435VN8DZ68OCKI93SEO4" localSheetId="32" hidden="1">#REF!</definedName>
    <definedName name="BExKH3W5435VN8DZ68OCKI93SEO4" localSheetId="33" hidden="1">#REF!</definedName>
    <definedName name="BExKH3W5435VN8DZ68OCKI93SEO4" localSheetId="23" hidden="1">#REF!</definedName>
    <definedName name="BExKH3W5435VN8DZ68OCKI93SEO4" localSheetId="17" hidden="1">#REF!</definedName>
    <definedName name="BExKH3W5435VN8DZ68OCKI93SEO4" localSheetId="18" hidden="1">#REF!</definedName>
    <definedName name="BExKH3W5435VN8DZ68OCKI93SEO4" localSheetId="11" hidden="1">#REF!</definedName>
    <definedName name="BExKH3W5435VN8DZ68OCKI93SEO4" localSheetId="25" hidden="1">#REF!</definedName>
    <definedName name="BExKH3W5435VN8DZ68OCKI93SEO4" localSheetId="26" hidden="1">#REF!</definedName>
    <definedName name="BExKH3W5435VN8DZ68OCKI93SEO4" localSheetId="27" hidden="1">#REF!</definedName>
    <definedName name="BExKH3W5435VN8DZ68OCKI93SEO4" localSheetId="0" hidden="1">#REF!</definedName>
    <definedName name="BExKH3W5435VN8DZ68OCKI93SEO4" localSheetId="1" hidden="1">#REF!</definedName>
    <definedName name="BExKH3W5435VN8DZ68OCKI93SEO4" hidden="1">#REF!</definedName>
    <definedName name="BExKH9L4L5ZUAA98QAZ7DB7YH4QE" localSheetId="32" hidden="1">#REF!</definedName>
    <definedName name="BExKH9L4L5ZUAA98QAZ7DB7YH4QE" localSheetId="33" hidden="1">#REF!</definedName>
    <definedName name="BExKH9L4L5ZUAA98QAZ7DB7YH4QE" localSheetId="23" hidden="1">#REF!</definedName>
    <definedName name="BExKH9L4L5ZUAA98QAZ7DB7YH4QE" localSheetId="17" hidden="1">#REF!</definedName>
    <definedName name="BExKH9L4L5ZUAA98QAZ7DB7YH4QE" localSheetId="18" hidden="1">#REF!</definedName>
    <definedName name="BExKH9L4L5ZUAA98QAZ7DB7YH4QE" localSheetId="11" hidden="1">#REF!</definedName>
    <definedName name="BExKH9L4L5ZUAA98QAZ7DB7YH4QE" localSheetId="25" hidden="1">#REF!</definedName>
    <definedName name="BExKH9L4L5ZUAA98QAZ7DB7YH4QE" localSheetId="26" hidden="1">#REF!</definedName>
    <definedName name="BExKH9L4L5ZUAA98QAZ7DB7YH4QE" localSheetId="27" hidden="1">#REF!</definedName>
    <definedName name="BExKH9L4L5ZUAA98QAZ7DB7YH4QE" localSheetId="0" hidden="1">#REF!</definedName>
    <definedName name="BExKH9L4L5ZUAA98QAZ7DB7YH4QE" localSheetId="1" hidden="1">#REF!</definedName>
    <definedName name="BExKH9L4L5ZUAA98QAZ7DB7YH4QE" hidden="1">#REF!</definedName>
    <definedName name="BExKHAMUH8NR3HRV0V6FHJE3ROLN" localSheetId="32" hidden="1">#REF!</definedName>
    <definedName name="BExKHAMUH8NR3HRV0V6FHJE3ROLN" localSheetId="33" hidden="1">#REF!</definedName>
    <definedName name="BExKHAMUH8NR3HRV0V6FHJE3ROLN" localSheetId="23" hidden="1">#REF!</definedName>
    <definedName name="BExKHAMUH8NR3HRV0V6FHJE3ROLN" localSheetId="17" hidden="1">#REF!</definedName>
    <definedName name="BExKHAMUH8NR3HRV0V6FHJE3ROLN" localSheetId="18" hidden="1">#REF!</definedName>
    <definedName name="BExKHAMUH8NR3HRV0V6FHJE3ROLN" localSheetId="11" hidden="1">#REF!</definedName>
    <definedName name="BExKHAMUH8NR3HRV0V6FHJE3ROLN" localSheetId="25" hidden="1">#REF!</definedName>
    <definedName name="BExKHAMUH8NR3HRV0V6FHJE3ROLN" localSheetId="26" hidden="1">#REF!</definedName>
    <definedName name="BExKHAMUH8NR3HRV0V6FHJE3ROLN" localSheetId="27" hidden="1">#REF!</definedName>
    <definedName name="BExKHAMUH8NR3HRV0V6FHJE3ROLN" localSheetId="0" hidden="1">#REF!</definedName>
    <definedName name="BExKHAMUH8NR3HRV0V6FHJE3ROLN" localSheetId="1" hidden="1">#REF!</definedName>
    <definedName name="BExKHAMUH8NR3HRV0V6FHJE3ROLN" hidden="1">#REF!</definedName>
    <definedName name="BExKHCFKOWFHO2WW0N7Y5XDXEWAO" localSheetId="32" hidden="1">#REF!</definedName>
    <definedName name="BExKHCFKOWFHO2WW0N7Y5XDXEWAO" localSheetId="33" hidden="1">#REF!</definedName>
    <definedName name="BExKHCFKOWFHO2WW0N7Y5XDXEWAO" localSheetId="23" hidden="1">#REF!</definedName>
    <definedName name="BExKHCFKOWFHO2WW0N7Y5XDXEWAO" localSheetId="17" hidden="1">#REF!</definedName>
    <definedName name="BExKHCFKOWFHO2WW0N7Y5XDXEWAO" localSheetId="18" hidden="1">#REF!</definedName>
    <definedName name="BExKHCFKOWFHO2WW0N7Y5XDXEWAO" localSheetId="11" hidden="1">#REF!</definedName>
    <definedName name="BExKHCFKOWFHO2WW0N7Y5XDXEWAO" localSheetId="25" hidden="1">#REF!</definedName>
    <definedName name="BExKHCFKOWFHO2WW0N7Y5XDXEWAO" localSheetId="26" hidden="1">#REF!</definedName>
    <definedName name="BExKHCFKOWFHO2WW0N7Y5XDXEWAO" localSheetId="27" hidden="1">#REF!</definedName>
    <definedName name="BExKHCFKOWFHO2WW0N7Y5XDXEWAO" localSheetId="0" hidden="1">#REF!</definedName>
    <definedName name="BExKHCFKOWFHO2WW0N7Y5XDXEWAO" localSheetId="1" hidden="1">#REF!</definedName>
    <definedName name="BExKHCFKOWFHO2WW0N7Y5XDXEWAO" hidden="1">#REF!</definedName>
    <definedName name="BExKHIVLONZ46HLMR50DEXKEUNEP" localSheetId="32" hidden="1">#REF!</definedName>
    <definedName name="BExKHIVLONZ46HLMR50DEXKEUNEP" localSheetId="33" hidden="1">#REF!</definedName>
    <definedName name="BExKHIVLONZ46HLMR50DEXKEUNEP" localSheetId="23" hidden="1">#REF!</definedName>
    <definedName name="BExKHIVLONZ46HLMR50DEXKEUNEP" localSheetId="17" hidden="1">#REF!</definedName>
    <definedName name="BExKHIVLONZ46HLMR50DEXKEUNEP" localSheetId="18" hidden="1">#REF!</definedName>
    <definedName name="BExKHIVLONZ46HLMR50DEXKEUNEP" localSheetId="11" hidden="1">#REF!</definedName>
    <definedName name="BExKHIVLONZ46HLMR50DEXKEUNEP" localSheetId="25" hidden="1">#REF!</definedName>
    <definedName name="BExKHIVLONZ46HLMR50DEXKEUNEP" localSheetId="26" hidden="1">#REF!</definedName>
    <definedName name="BExKHIVLONZ46HLMR50DEXKEUNEP" localSheetId="27" hidden="1">#REF!</definedName>
    <definedName name="BExKHIVLONZ46HLMR50DEXKEUNEP" localSheetId="0" hidden="1">#REF!</definedName>
    <definedName name="BExKHIVLONZ46HLMR50DEXKEUNEP" localSheetId="1" hidden="1">#REF!</definedName>
    <definedName name="BExKHIVLONZ46HLMR50DEXKEUNEP" hidden="1">#REF!</definedName>
    <definedName name="BExKHPM9XA0ADDK7TUR0N38EXWEP" localSheetId="32" hidden="1">#REF!</definedName>
    <definedName name="BExKHPM9XA0ADDK7TUR0N38EXWEP" localSheetId="33" hidden="1">#REF!</definedName>
    <definedName name="BExKHPM9XA0ADDK7TUR0N38EXWEP" localSheetId="23" hidden="1">#REF!</definedName>
    <definedName name="BExKHPM9XA0ADDK7TUR0N38EXWEP" localSheetId="17" hidden="1">#REF!</definedName>
    <definedName name="BExKHPM9XA0ADDK7TUR0N38EXWEP" localSheetId="18" hidden="1">#REF!</definedName>
    <definedName name="BExKHPM9XA0ADDK7TUR0N38EXWEP" localSheetId="11" hidden="1">#REF!</definedName>
    <definedName name="BExKHPM9XA0ADDK7TUR0N38EXWEP" localSheetId="25" hidden="1">#REF!</definedName>
    <definedName name="BExKHPM9XA0ADDK7TUR0N38EXWEP" localSheetId="26" hidden="1">#REF!</definedName>
    <definedName name="BExKHPM9XA0ADDK7TUR0N38EXWEP" localSheetId="27" hidden="1">#REF!</definedName>
    <definedName name="BExKHPM9XA0ADDK7TUR0N38EXWEP" localSheetId="0" hidden="1">#REF!</definedName>
    <definedName name="BExKHPM9XA0ADDK7TUR0N38EXWEP" localSheetId="1" hidden="1">#REF!</definedName>
    <definedName name="BExKHPM9XA0ADDK7TUR0N38EXWEP" hidden="1">#REF!</definedName>
    <definedName name="BExKHQYXEM47TMIQRQVHE4T5LT8K" localSheetId="32" hidden="1">#REF!</definedName>
    <definedName name="BExKHQYXEM47TMIQRQVHE4T5LT8K" localSheetId="33" hidden="1">#REF!</definedName>
    <definedName name="BExKHQYXEM47TMIQRQVHE4T5LT8K" localSheetId="23" hidden="1">#REF!</definedName>
    <definedName name="BExKHQYXEM47TMIQRQVHE4T5LT8K" localSheetId="17" hidden="1">#REF!</definedName>
    <definedName name="BExKHQYXEM47TMIQRQVHE4T5LT8K" localSheetId="18" hidden="1">#REF!</definedName>
    <definedName name="BExKHQYXEM47TMIQRQVHE4T5LT8K" localSheetId="11" hidden="1">#REF!</definedName>
    <definedName name="BExKHQYXEM47TMIQRQVHE4T5LT8K" localSheetId="25" hidden="1">#REF!</definedName>
    <definedName name="BExKHQYXEM47TMIQRQVHE4T5LT8K" localSheetId="26" hidden="1">#REF!</definedName>
    <definedName name="BExKHQYXEM47TMIQRQVHE4T5LT8K" localSheetId="27" hidden="1">#REF!</definedName>
    <definedName name="BExKHQYXEM47TMIQRQVHE4T5LT8K" localSheetId="0" hidden="1">#REF!</definedName>
    <definedName name="BExKHQYXEM47TMIQRQVHE4T5LT8K" localSheetId="1" hidden="1">#REF!</definedName>
    <definedName name="BExKHQYXEM47TMIQRQVHE4T5LT8K" hidden="1">#REF!</definedName>
    <definedName name="BExKI4076KXCDE5KXL79KT36OKLO" localSheetId="32" hidden="1">#REF!</definedName>
    <definedName name="BExKI4076KXCDE5KXL79KT36OKLO" localSheetId="33" hidden="1">#REF!</definedName>
    <definedName name="BExKI4076KXCDE5KXL79KT36OKLO" localSheetId="23" hidden="1">#REF!</definedName>
    <definedName name="BExKI4076KXCDE5KXL79KT36OKLO" localSheetId="17" hidden="1">#REF!</definedName>
    <definedName name="BExKI4076KXCDE5KXL79KT36OKLO" localSheetId="18" hidden="1">#REF!</definedName>
    <definedName name="BExKI4076KXCDE5KXL79KT36OKLO" localSheetId="11" hidden="1">#REF!</definedName>
    <definedName name="BExKI4076KXCDE5KXL79KT36OKLO" localSheetId="25" hidden="1">#REF!</definedName>
    <definedName name="BExKI4076KXCDE5KXL79KT36OKLO" localSheetId="26" hidden="1">#REF!</definedName>
    <definedName name="BExKI4076KXCDE5KXL79KT36OKLO" localSheetId="27" hidden="1">#REF!</definedName>
    <definedName name="BExKI4076KXCDE5KXL79KT36OKLO" localSheetId="0" hidden="1">#REF!</definedName>
    <definedName name="BExKI4076KXCDE5KXL79KT36OKLO" localSheetId="1" hidden="1">#REF!</definedName>
    <definedName name="BExKI4076KXCDE5KXL79KT36OKLO" hidden="1">#REF!</definedName>
    <definedName name="BExKI7AUWXBP1WBLFRIYSNQZDWCY" localSheetId="32" hidden="1">#REF!</definedName>
    <definedName name="BExKI7AUWXBP1WBLFRIYSNQZDWCY" localSheetId="33" hidden="1">#REF!</definedName>
    <definedName name="BExKI7AUWXBP1WBLFRIYSNQZDWCY" localSheetId="23" hidden="1">#REF!</definedName>
    <definedName name="BExKI7AUWXBP1WBLFRIYSNQZDWCY" localSheetId="17" hidden="1">#REF!</definedName>
    <definedName name="BExKI7AUWXBP1WBLFRIYSNQZDWCY" localSheetId="18" hidden="1">#REF!</definedName>
    <definedName name="BExKI7AUWXBP1WBLFRIYSNQZDWCY" localSheetId="11" hidden="1">#REF!</definedName>
    <definedName name="BExKI7AUWXBP1WBLFRIYSNQZDWCY" localSheetId="25" hidden="1">#REF!</definedName>
    <definedName name="BExKI7AUWXBP1WBLFRIYSNQZDWCY" localSheetId="26" hidden="1">#REF!</definedName>
    <definedName name="BExKI7AUWXBP1WBLFRIYSNQZDWCY" localSheetId="27" hidden="1">#REF!</definedName>
    <definedName name="BExKI7AUWXBP1WBLFRIYSNQZDWCY" localSheetId="0" hidden="1">#REF!</definedName>
    <definedName name="BExKI7AUWXBP1WBLFRIYSNQZDWCY" localSheetId="1" hidden="1">#REF!</definedName>
    <definedName name="BExKI7AUWXBP1WBLFRIYSNQZDWCY" hidden="1">#REF!</definedName>
    <definedName name="BExKI7LO70WYISR7Q0Y1ZDWO9M3B" localSheetId="32" hidden="1">#REF!</definedName>
    <definedName name="BExKI7LO70WYISR7Q0Y1ZDWO9M3B" localSheetId="33" hidden="1">#REF!</definedName>
    <definedName name="BExKI7LO70WYISR7Q0Y1ZDWO9M3B" localSheetId="23" hidden="1">#REF!</definedName>
    <definedName name="BExKI7LO70WYISR7Q0Y1ZDWO9M3B" localSheetId="17" hidden="1">#REF!</definedName>
    <definedName name="BExKI7LO70WYISR7Q0Y1ZDWO9M3B" localSheetId="18" hidden="1">#REF!</definedName>
    <definedName name="BExKI7LO70WYISR7Q0Y1ZDWO9M3B" localSheetId="11" hidden="1">#REF!</definedName>
    <definedName name="BExKI7LO70WYISR7Q0Y1ZDWO9M3B" localSheetId="25" hidden="1">#REF!</definedName>
    <definedName name="BExKI7LO70WYISR7Q0Y1ZDWO9M3B" localSheetId="26" hidden="1">#REF!</definedName>
    <definedName name="BExKI7LO70WYISR7Q0Y1ZDWO9M3B" localSheetId="27" hidden="1">#REF!</definedName>
    <definedName name="BExKI7LO70WYISR7Q0Y1ZDWO9M3B" localSheetId="0" hidden="1">#REF!</definedName>
    <definedName name="BExKI7LO70WYISR7Q0Y1ZDWO9M3B" localSheetId="1" hidden="1">#REF!</definedName>
    <definedName name="BExKI7LO70WYISR7Q0Y1ZDWO9M3B" hidden="1">#REF!</definedName>
    <definedName name="BExKIF3EIT434ZQKMDXUBJCRLMK8" localSheetId="32" hidden="1">#REF!</definedName>
    <definedName name="BExKIF3EIT434ZQKMDXUBJCRLMK8" localSheetId="33" hidden="1">#REF!</definedName>
    <definedName name="BExKIF3EIT434ZQKMDXUBJCRLMK8" localSheetId="23" hidden="1">#REF!</definedName>
    <definedName name="BExKIF3EIT434ZQKMDXUBJCRLMK8" localSheetId="17" hidden="1">#REF!</definedName>
    <definedName name="BExKIF3EIT434ZQKMDXUBJCRLMK8" localSheetId="18" hidden="1">#REF!</definedName>
    <definedName name="BExKIF3EIT434ZQKMDXUBJCRLMK8" localSheetId="11" hidden="1">#REF!</definedName>
    <definedName name="BExKIF3EIT434ZQKMDXUBJCRLMK8" localSheetId="25" hidden="1">#REF!</definedName>
    <definedName name="BExKIF3EIT434ZQKMDXUBJCRLMK8" localSheetId="26" hidden="1">#REF!</definedName>
    <definedName name="BExKIF3EIT434ZQKMDXUBJCRLMK8" localSheetId="27" hidden="1">#REF!</definedName>
    <definedName name="BExKIF3EIT434ZQKMDXUBJCRLMK8" localSheetId="0" hidden="1">#REF!</definedName>
    <definedName name="BExKIF3EIT434ZQKMDXUBJCRLMK8" localSheetId="1" hidden="1">#REF!</definedName>
    <definedName name="BExKIF3EIT434ZQKMDXUBJCRLMK8" hidden="1">#REF!</definedName>
    <definedName name="BExKIGQV6TXIZG039HBOJU62WP2U" localSheetId="32" hidden="1">#REF!</definedName>
    <definedName name="BExKIGQV6TXIZG039HBOJU62WP2U" localSheetId="33" hidden="1">#REF!</definedName>
    <definedName name="BExKIGQV6TXIZG039HBOJU62WP2U" localSheetId="23" hidden="1">#REF!</definedName>
    <definedName name="BExKIGQV6TXIZG039HBOJU62WP2U" localSheetId="17" hidden="1">#REF!</definedName>
    <definedName name="BExKIGQV6TXIZG039HBOJU62WP2U" localSheetId="18" hidden="1">#REF!</definedName>
    <definedName name="BExKIGQV6TXIZG039HBOJU62WP2U" localSheetId="11" hidden="1">#REF!</definedName>
    <definedName name="BExKIGQV6TXIZG039HBOJU62WP2U" localSheetId="25" hidden="1">#REF!</definedName>
    <definedName name="BExKIGQV6TXIZG039HBOJU62WP2U" localSheetId="26" hidden="1">#REF!</definedName>
    <definedName name="BExKIGQV6TXIZG039HBOJU62WP2U" localSheetId="27" hidden="1">#REF!</definedName>
    <definedName name="BExKIGQV6TXIZG039HBOJU62WP2U" localSheetId="0" hidden="1">#REF!</definedName>
    <definedName name="BExKIGQV6TXIZG039HBOJU62WP2U" localSheetId="1" hidden="1">#REF!</definedName>
    <definedName name="BExKIGQV6TXIZG039HBOJU62WP2U" hidden="1">#REF!</definedName>
    <definedName name="BExKILE008SF3KTAN8WML3XKI1NZ" localSheetId="32" hidden="1">#REF!</definedName>
    <definedName name="BExKILE008SF3KTAN8WML3XKI1NZ" localSheetId="33" hidden="1">#REF!</definedName>
    <definedName name="BExKILE008SF3KTAN8WML3XKI1NZ" localSheetId="23" hidden="1">#REF!</definedName>
    <definedName name="BExKILE008SF3KTAN8WML3XKI1NZ" localSheetId="17" hidden="1">#REF!</definedName>
    <definedName name="BExKILE008SF3KTAN8WML3XKI1NZ" localSheetId="18" hidden="1">#REF!</definedName>
    <definedName name="BExKILE008SF3KTAN8WML3XKI1NZ" localSheetId="11" hidden="1">#REF!</definedName>
    <definedName name="BExKILE008SF3KTAN8WML3XKI1NZ" localSheetId="25" hidden="1">#REF!</definedName>
    <definedName name="BExKILE008SF3KTAN8WML3XKI1NZ" localSheetId="26" hidden="1">#REF!</definedName>
    <definedName name="BExKILE008SF3KTAN8WML3XKI1NZ" localSheetId="27" hidden="1">#REF!</definedName>
    <definedName name="BExKILE008SF3KTAN8WML3XKI1NZ" localSheetId="0" hidden="1">#REF!</definedName>
    <definedName name="BExKILE008SF3KTAN8WML3XKI1NZ" localSheetId="1" hidden="1">#REF!</definedName>
    <definedName name="BExKILE008SF3KTAN8WML3XKI1NZ" hidden="1">#REF!</definedName>
    <definedName name="BExKINSBB6RS7I489QHMCOMU4Z2X" localSheetId="32" hidden="1">#REF!</definedName>
    <definedName name="BExKINSBB6RS7I489QHMCOMU4Z2X" localSheetId="33" hidden="1">#REF!</definedName>
    <definedName name="BExKINSBB6RS7I489QHMCOMU4Z2X" localSheetId="23" hidden="1">#REF!</definedName>
    <definedName name="BExKINSBB6RS7I489QHMCOMU4Z2X" localSheetId="17" hidden="1">#REF!</definedName>
    <definedName name="BExKINSBB6RS7I489QHMCOMU4Z2X" localSheetId="18" hidden="1">#REF!</definedName>
    <definedName name="BExKINSBB6RS7I489QHMCOMU4Z2X" localSheetId="11" hidden="1">#REF!</definedName>
    <definedName name="BExKINSBB6RS7I489QHMCOMU4Z2X" localSheetId="25" hidden="1">#REF!</definedName>
    <definedName name="BExKINSBB6RS7I489QHMCOMU4Z2X" localSheetId="26" hidden="1">#REF!</definedName>
    <definedName name="BExKINSBB6RS7I489QHMCOMU4Z2X" localSheetId="27" hidden="1">#REF!</definedName>
    <definedName name="BExKINSBB6RS7I489QHMCOMU4Z2X" localSheetId="0" hidden="1">#REF!</definedName>
    <definedName name="BExKINSBB6RS7I489QHMCOMU4Z2X" localSheetId="1" hidden="1">#REF!</definedName>
    <definedName name="BExKINSBB6RS7I489QHMCOMU4Z2X" hidden="1">#REF!</definedName>
    <definedName name="BExKINXMPEA03CETGL1VOW1XRJIR" localSheetId="32" hidden="1">#REF!</definedName>
    <definedName name="BExKINXMPEA03CETGL1VOW1XRJIR" localSheetId="33" hidden="1">#REF!</definedName>
    <definedName name="BExKINXMPEA03CETGL1VOW1XRJIR" localSheetId="23" hidden="1">#REF!</definedName>
    <definedName name="BExKINXMPEA03CETGL1VOW1XRJIR" localSheetId="17" hidden="1">#REF!</definedName>
    <definedName name="BExKINXMPEA03CETGL1VOW1XRJIR" localSheetId="18" hidden="1">#REF!</definedName>
    <definedName name="BExKINXMPEA03CETGL1VOW1XRJIR" localSheetId="11" hidden="1">#REF!</definedName>
    <definedName name="BExKINXMPEA03CETGL1VOW1XRJIR" localSheetId="25" hidden="1">#REF!</definedName>
    <definedName name="BExKINXMPEA03CETGL1VOW1XRJIR" localSheetId="26" hidden="1">#REF!</definedName>
    <definedName name="BExKINXMPEA03CETGL1VOW1XRJIR" localSheetId="27" hidden="1">#REF!</definedName>
    <definedName name="BExKINXMPEA03CETGL1VOW1XRJIR" localSheetId="0" hidden="1">#REF!</definedName>
    <definedName name="BExKINXMPEA03CETGL1VOW1XRJIR" localSheetId="1" hidden="1">#REF!</definedName>
    <definedName name="BExKINXMPEA03CETGL1VOW1XRJIR" hidden="1">#REF!</definedName>
    <definedName name="BExKITBU5LXLZYDJS3D3BAVWEY3U" localSheetId="32" hidden="1">#REF!</definedName>
    <definedName name="BExKITBU5LXLZYDJS3D3BAVWEY3U" localSheetId="33" hidden="1">#REF!</definedName>
    <definedName name="BExKITBU5LXLZYDJS3D3BAVWEY3U" localSheetId="23" hidden="1">#REF!</definedName>
    <definedName name="BExKITBU5LXLZYDJS3D3BAVWEY3U" localSheetId="17" hidden="1">#REF!</definedName>
    <definedName name="BExKITBU5LXLZYDJS3D3BAVWEY3U" localSheetId="18" hidden="1">#REF!</definedName>
    <definedName name="BExKITBU5LXLZYDJS3D3BAVWEY3U" localSheetId="11" hidden="1">#REF!</definedName>
    <definedName name="BExKITBU5LXLZYDJS3D3BAVWEY3U" localSheetId="25" hidden="1">#REF!</definedName>
    <definedName name="BExKITBU5LXLZYDJS3D3BAVWEY3U" localSheetId="26" hidden="1">#REF!</definedName>
    <definedName name="BExKITBU5LXLZYDJS3D3BAVWEY3U" localSheetId="27" hidden="1">#REF!</definedName>
    <definedName name="BExKITBU5LXLZYDJS3D3BAVWEY3U" localSheetId="0" hidden="1">#REF!</definedName>
    <definedName name="BExKITBU5LXLZYDJS3D3BAVWEY3U" localSheetId="1" hidden="1">#REF!</definedName>
    <definedName name="BExKITBU5LXLZYDJS3D3BAVWEY3U" hidden="1">#REF!</definedName>
    <definedName name="BExKIU87ZKSOC2DYZWFK6SAK9I8E" localSheetId="32" hidden="1">#REF!</definedName>
    <definedName name="BExKIU87ZKSOC2DYZWFK6SAK9I8E" localSheetId="33" hidden="1">#REF!</definedName>
    <definedName name="BExKIU87ZKSOC2DYZWFK6SAK9I8E" localSheetId="23" hidden="1">#REF!</definedName>
    <definedName name="BExKIU87ZKSOC2DYZWFK6SAK9I8E" localSheetId="17" hidden="1">#REF!</definedName>
    <definedName name="BExKIU87ZKSOC2DYZWFK6SAK9I8E" localSheetId="18" hidden="1">#REF!</definedName>
    <definedName name="BExKIU87ZKSOC2DYZWFK6SAK9I8E" localSheetId="11" hidden="1">#REF!</definedName>
    <definedName name="BExKIU87ZKSOC2DYZWFK6SAK9I8E" localSheetId="25" hidden="1">#REF!</definedName>
    <definedName name="BExKIU87ZKSOC2DYZWFK6SAK9I8E" localSheetId="26" hidden="1">#REF!</definedName>
    <definedName name="BExKIU87ZKSOC2DYZWFK6SAK9I8E" localSheetId="27" hidden="1">#REF!</definedName>
    <definedName name="BExKIU87ZKSOC2DYZWFK6SAK9I8E" localSheetId="0" hidden="1">#REF!</definedName>
    <definedName name="BExKIU87ZKSOC2DYZWFK6SAK9I8E" localSheetId="1" hidden="1">#REF!</definedName>
    <definedName name="BExKIU87ZKSOC2DYZWFK6SAK9I8E" hidden="1">#REF!</definedName>
    <definedName name="BExKJ449HLYX2DJ9UF0H9GTPSQ73" localSheetId="32" hidden="1">#REF!</definedName>
    <definedName name="BExKJ449HLYX2DJ9UF0H9GTPSQ73" localSheetId="33" hidden="1">#REF!</definedName>
    <definedName name="BExKJ449HLYX2DJ9UF0H9GTPSQ73" localSheetId="23" hidden="1">#REF!</definedName>
    <definedName name="BExKJ449HLYX2DJ9UF0H9GTPSQ73" localSheetId="17" hidden="1">#REF!</definedName>
    <definedName name="BExKJ449HLYX2DJ9UF0H9GTPSQ73" localSheetId="18" hidden="1">#REF!</definedName>
    <definedName name="BExKJ449HLYX2DJ9UF0H9GTPSQ73" localSheetId="11" hidden="1">#REF!</definedName>
    <definedName name="BExKJ449HLYX2DJ9UF0H9GTPSQ73" localSheetId="25" hidden="1">#REF!</definedName>
    <definedName name="BExKJ449HLYX2DJ9UF0H9GTPSQ73" localSheetId="26" hidden="1">#REF!</definedName>
    <definedName name="BExKJ449HLYX2DJ9UF0H9GTPSQ73" localSheetId="27" hidden="1">#REF!</definedName>
    <definedName name="BExKJ449HLYX2DJ9UF0H9GTPSQ73" localSheetId="0" hidden="1">#REF!</definedName>
    <definedName name="BExKJ449HLYX2DJ9UF0H9GTPSQ73" localSheetId="1" hidden="1">#REF!</definedName>
    <definedName name="BExKJ449HLYX2DJ9UF0H9GTPSQ73" hidden="1">#REF!</definedName>
    <definedName name="BExKJ5649R9IC0GKQD6QI2G7C99Q" localSheetId="32" hidden="1">#REF!</definedName>
    <definedName name="BExKJ5649R9IC0GKQD6QI2G7C99Q" localSheetId="33" hidden="1">#REF!</definedName>
    <definedName name="BExKJ5649R9IC0GKQD6QI2G7C99Q" localSheetId="23" hidden="1">#REF!</definedName>
    <definedName name="BExKJ5649R9IC0GKQD6QI2G7C99Q" localSheetId="17" hidden="1">#REF!</definedName>
    <definedName name="BExKJ5649R9IC0GKQD6QI2G7C99Q" localSheetId="18" hidden="1">#REF!</definedName>
    <definedName name="BExKJ5649R9IC0GKQD6QI2G7C99Q" localSheetId="11" hidden="1">#REF!</definedName>
    <definedName name="BExKJ5649R9IC0GKQD6QI2G7C99Q" localSheetId="25" hidden="1">#REF!</definedName>
    <definedName name="BExKJ5649R9IC0GKQD6QI2G7C99Q" localSheetId="26" hidden="1">#REF!</definedName>
    <definedName name="BExKJ5649R9IC0GKQD6QI2G7C99Q" localSheetId="27" hidden="1">#REF!</definedName>
    <definedName name="BExKJ5649R9IC0GKQD6QI2G7C99Q" localSheetId="0" hidden="1">#REF!</definedName>
    <definedName name="BExKJ5649R9IC0GKQD6QI2G7C99Q" localSheetId="1" hidden="1">#REF!</definedName>
    <definedName name="BExKJ5649R9IC0GKQD6QI2G7C99Q" hidden="1">#REF!</definedName>
    <definedName name="BExKJEB4FXIMV2AAE9S3FCGRK1R0" localSheetId="32" hidden="1">#REF!</definedName>
    <definedName name="BExKJEB4FXIMV2AAE9S3FCGRK1R0" localSheetId="33" hidden="1">#REF!</definedName>
    <definedName name="BExKJEB4FXIMV2AAE9S3FCGRK1R0" localSheetId="23" hidden="1">#REF!</definedName>
    <definedName name="BExKJEB4FXIMV2AAE9S3FCGRK1R0" localSheetId="17" hidden="1">#REF!</definedName>
    <definedName name="BExKJEB4FXIMV2AAE9S3FCGRK1R0" localSheetId="18" hidden="1">#REF!</definedName>
    <definedName name="BExKJEB4FXIMV2AAE9S3FCGRK1R0" localSheetId="11" hidden="1">#REF!</definedName>
    <definedName name="BExKJEB4FXIMV2AAE9S3FCGRK1R0" localSheetId="25" hidden="1">#REF!</definedName>
    <definedName name="BExKJEB4FXIMV2AAE9S3FCGRK1R0" localSheetId="26" hidden="1">#REF!</definedName>
    <definedName name="BExKJEB4FXIMV2AAE9S3FCGRK1R0" localSheetId="27" hidden="1">#REF!</definedName>
    <definedName name="BExKJEB4FXIMV2AAE9S3FCGRK1R0" localSheetId="0" hidden="1">#REF!</definedName>
    <definedName name="BExKJEB4FXIMV2AAE9S3FCGRK1R0" localSheetId="1" hidden="1">#REF!</definedName>
    <definedName name="BExKJEB4FXIMV2AAE9S3FCGRK1R0" hidden="1">#REF!</definedName>
    <definedName name="BExKJELX2RUC8UEC56IZPYYZXHA7" localSheetId="32" hidden="1">#REF!</definedName>
    <definedName name="BExKJELX2RUC8UEC56IZPYYZXHA7" localSheetId="33" hidden="1">#REF!</definedName>
    <definedName name="BExKJELX2RUC8UEC56IZPYYZXHA7" localSheetId="23" hidden="1">#REF!</definedName>
    <definedName name="BExKJELX2RUC8UEC56IZPYYZXHA7" localSheetId="17" hidden="1">#REF!</definedName>
    <definedName name="BExKJELX2RUC8UEC56IZPYYZXHA7" localSheetId="18" hidden="1">#REF!</definedName>
    <definedName name="BExKJELX2RUC8UEC56IZPYYZXHA7" localSheetId="11" hidden="1">#REF!</definedName>
    <definedName name="BExKJELX2RUC8UEC56IZPYYZXHA7" localSheetId="25" hidden="1">#REF!</definedName>
    <definedName name="BExKJELX2RUC8UEC56IZPYYZXHA7" localSheetId="26" hidden="1">#REF!</definedName>
    <definedName name="BExKJELX2RUC8UEC56IZPYYZXHA7" localSheetId="27" hidden="1">#REF!</definedName>
    <definedName name="BExKJELX2RUC8UEC56IZPYYZXHA7" localSheetId="0" hidden="1">#REF!</definedName>
    <definedName name="BExKJELX2RUC8UEC56IZPYYZXHA7" localSheetId="1" hidden="1">#REF!</definedName>
    <definedName name="BExKJELX2RUC8UEC56IZPYYZXHA7" hidden="1">#REF!</definedName>
    <definedName name="BExKJI7CV9I6ILFIZ3SVO4DGK64J" localSheetId="32" hidden="1">#REF!</definedName>
    <definedName name="BExKJI7CV9I6ILFIZ3SVO4DGK64J" localSheetId="33" hidden="1">#REF!</definedName>
    <definedName name="BExKJI7CV9I6ILFIZ3SVO4DGK64J" localSheetId="23" hidden="1">#REF!</definedName>
    <definedName name="BExKJI7CV9I6ILFIZ3SVO4DGK64J" localSheetId="17" hidden="1">#REF!</definedName>
    <definedName name="BExKJI7CV9I6ILFIZ3SVO4DGK64J" localSheetId="18" hidden="1">#REF!</definedName>
    <definedName name="BExKJI7CV9I6ILFIZ3SVO4DGK64J" localSheetId="11" hidden="1">#REF!</definedName>
    <definedName name="BExKJI7CV9I6ILFIZ3SVO4DGK64J" localSheetId="25" hidden="1">#REF!</definedName>
    <definedName name="BExKJI7CV9I6ILFIZ3SVO4DGK64J" localSheetId="26" hidden="1">#REF!</definedName>
    <definedName name="BExKJI7CV9I6ILFIZ3SVO4DGK64J" localSheetId="27" hidden="1">#REF!</definedName>
    <definedName name="BExKJI7CV9I6ILFIZ3SVO4DGK64J" localSheetId="0" hidden="1">#REF!</definedName>
    <definedName name="BExKJI7CV9I6ILFIZ3SVO4DGK64J" localSheetId="1" hidden="1">#REF!</definedName>
    <definedName name="BExKJI7CV9I6ILFIZ3SVO4DGK64J" hidden="1">#REF!</definedName>
    <definedName name="BExKJINMXS61G2TZEXCJAWVV4F57" localSheetId="32" hidden="1">#REF!</definedName>
    <definedName name="BExKJINMXS61G2TZEXCJAWVV4F57" localSheetId="33" hidden="1">#REF!</definedName>
    <definedName name="BExKJINMXS61G2TZEXCJAWVV4F57" localSheetId="23" hidden="1">#REF!</definedName>
    <definedName name="BExKJINMXS61G2TZEXCJAWVV4F57" localSheetId="17" hidden="1">#REF!</definedName>
    <definedName name="BExKJINMXS61G2TZEXCJAWVV4F57" localSheetId="18" hidden="1">#REF!</definedName>
    <definedName name="BExKJINMXS61G2TZEXCJAWVV4F57" localSheetId="11" hidden="1">#REF!</definedName>
    <definedName name="BExKJINMXS61G2TZEXCJAWVV4F57" localSheetId="25" hidden="1">#REF!</definedName>
    <definedName name="BExKJINMXS61G2TZEXCJAWVV4F57" localSheetId="26" hidden="1">#REF!</definedName>
    <definedName name="BExKJINMXS61G2TZEXCJAWVV4F57" localSheetId="27" hidden="1">#REF!</definedName>
    <definedName name="BExKJINMXS61G2TZEXCJAWVV4F57" localSheetId="0" hidden="1">#REF!</definedName>
    <definedName name="BExKJINMXS61G2TZEXCJAWVV4F57" localSheetId="1" hidden="1">#REF!</definedName>
    <definedName name="BExKJINMXS61G2TZEXCJAWVV4F57" hidden="1">#REF!</definedName>
    <definedName name="BExKJK5ME8KB7HA0180L7OUZDDGV" localSheetId="32" hidden="1">#REF!</definedName>
    <definedName name="BExKJK5ME8KB7HA0180L7OUZDDGV" localSheetId="33" hidden="1">#REF!</definedName>
    <definedName name="BExKJK5ME8KB7HA0180L7OUZDDGV" localSheetId="23" hidden="1">#REF!</definedName>
    <definedName name="BExKJK5ME8KB7HA0180L7OUZDDGV" localSheetId="17" hidden="1">#REF!</definedName>
    <definedName name="BExKJK5ME8KB7HA0180L7OUZDDGV" localSheetId="18" hidden="1">#REF!</definedName>
    <definedName name="BExKJK5ME8KB7HA0180L7OUZDDGV" localSheetId="11" hidden="1">#REF!</definedName>
    <definedName name="BExKJK5ME8KB7HA0180L7OUZDDGV" localSheetId="25" hidden="1">#REF!</definedName>
    <definedName name="BExKJK5ME8KB7HA0180L7OUZDDGV" localSheetId="26" hidden="1">#REF!</definedName>
    <definedName name="BExKJK5ME8KB7HA0180L7OUZDDGV" localSheetId="27" hidden="1">#REF!</definedName>
    <definedName name="BExKJK5ME8KB7HA0180L7OUZDDGV" localSheetId="0" hidden="1">#REF!</definedName>
    <definedName name="BExKJK5ME8KB7HA0180L7OUZDDGV" localSheetId="1" hidden="1">#REF!</definedName>
    <definedName name="BExKJK5ME8KB7HA0180L7OUZDDGV" hidden="1">#REF!</definedName>
    <definedName name="BExKJLY652HI5GNEEWQXOB08K2C1" localSheetId="32" hidden="1">#REF!</definedName>
    <definedName name="BExKJLY652HI5GNEEWQXOB08K2C1" localSheetId="33" hidden="1">#REF!</definedName>
    <definedName name="BExKJLY652HI5GNEEWQXOB08K2C1" localSheetId="23" hidden="1">#REF!</definedName>
    <definedName name="BExKJLY652HI5GNEEWQXOB08K2C1" localSheetId="17" hidden="1">#REF!</definedName>
    <definedName name="BExKJLY652HI5GNEEWQXOB08K2C1" localSheetId="18" hidden="1">#REF!</definedName>
    <definedName name="BExKJLY652HI5GNEEWQXOB08K2C1" localSheetId="11" hidden="1">#REF!</definedName>
    <definedName name="BExKJLY652HI5GNEEWQXOB08K2C1" localSheetId="25" hidden="1">#REF!</definedName>
    <definedName name="BExKJLY652HI5GNEEWQXOB08K2C1" localSheetId="26" hidden="1">#REF!</definedName>
    <definedName name="BExKJLY652HI5GNEEWQXOB08K2C1" localSheetId="27" hidden="1">#REF!</definedName>
    <definedName name="BExKJLY652HI5GNEEWQXOB08K2C1" localSheetId="0" hidden="1">#REF!</definedName>
    <definedName name="BExKJLY652HI5GNEEWQXOB08K2C1" localSheetId="1" hidden="1">#REF!</definedName>
    <definedName name="BExKJLY652HI5GNEEWQXOB08K2C1" hidden="1">#REF!</definedName>
    <definedName name="BExKJN5IF0VMDILJ5K8ZENF2QYV1" localSheetId="32" hidden="1">#REF!</definedName>
    <definedName name="BExKJN5IF0VMDILJ5K8ZENF2QYV1" localSheetId="33" hidden="1">#REF!</definedName>
    <definedName name="BExKJN5IF0VMDILJ5K8ZENF2QYV1" localSheetId="23" hidden="1">#REF!</definedName>
    <definedName name="BExKJN5IF0VMDILJ5K8ZENF2QYV1" localSheetId="17" hidden="1">#REF!</definedName>
    <definedName name="BExKJN5IF0VMDILJ5K8ZENF2QYV1" localSheetId="18" hidden="1">#REF!</definedName>
    <definedName name="BExKJN5IF0VMDILJ5K8ZENF2QYV1" localSheetId="11" hidden="1">#REF!</definedName>
    <definedName name="BExKJN5IF0VMDILJ5K8ZENF2QYV1" localSheetId="25" hidden="1">#REF!</definedName>
    <definedName name="BExKJN5IF0VMDILJ5K8ZENF2QYV1" localSheetId="26" hidden="1">#REF!</definedName>
    <definedName name="BExKJN5IF0VMDILJ5K8ZENF2QYV1" localSheetId="27" hidden="1">#REF!</definedName>
    <definedName name="BExKJN5IF0VMDILJ5K8ZENF2QYV1" localSheetId="0" hidden="1">#REF!</definedName>
    <definedName name="BExKJN5IF0VMDILJ5K8ZENF2QYV1" localSheetId="1" hidden="1">#REF!</definedName>
    <definedName name="BExKJN5IF0VMDILJ5K8ZENF2QYV1" hidden="1">#REF!</definedName>
    <definedName name="BExKJUSJPFUIK20FTVAFJWR2OUYX" localSheetId="32" hidden="1">#REF!</definedName>
    <definedName name="BExKJUSJPFUIK20FTVAFJWR2OUYX" localSheetId="33" hidden="1">#REF!</definedName>
    <definedName name="BExKJUSJPFUIK20FTVAFJWR2OUYX" localSheetId="23" hidden="1">#REF!</definedName>
    <definedName name="BExKJUSJPFUIK20FTVAFJWR2OUYX" localSheetId="17" hidden="1">#REF!</definedName>
    <definedName name="BExKJUSJPFUIK20FTVAFJWR2OUYX" localSheetId="18" hidden="1">#REF!</definedName>
    <definedName name="BExKJUSJPFUIK20FTVAFJWR2OUYX" localSheetId="11" hidden="1">#REF!</definedName>
    <definedName name="BExKJUSJPFUIK20FTVAFJWR2OUYX" localSheetId="25" hidden="1">#REF!</definedName>
    <definedName name="BExKJUSJPFUIK20FTVAFJWR2OUYX" localSheetId="26" hidden="1">#REF!</definedName>
    <definedName name="BExKJUSJPFUIK20FTVAFJWR2OUYX" localSheetId="27" hidden="1">#REF!</definedName>
    <definedName name="BExKJUSJPFUIK20FTVAFJWR2OUYX" localSheetId="0" hidden="1">#REF!</definedName>
    <definedName name="BExKJUSJPFUIK20FTVAFJWR2OUYX" localSheetId="1" hidden="1">#REF!</definedName>
    <definedName name="BExKJUSJPFUIK20FTVAFJWR2OUYX" hidden="1">#REF!</definedName>
    <definedName name="BExKJXHNZTE5OMRQ1KTVM1DIQE9I" localSheetId="32" hidden="1">#REF!</definedName>
    <definedName name="BExKJXHNZTE5OMRQ1KTVM1DIQE9I" localSheetId="33" hidden="1">#REF!</definedName>
    <definedName name="BExKJXHNZTE5OMRQ1KTVM1DIQE9I" localSheetId="23" hidden="1">#REF!</definedName>
    <definedName name="BExKJXHNZTE5OMRQ1KTVM1DIQE9I" localSheetId="17" hidden="1">#REF!</definedName>
    <definedName name="BExKJXHNZTE5OMRQ1KTVM1DIQE9I" localSheetId="18" hidden="1">#REF!</definedName>
    <definedName name="BExKJXHNZTE5OMRQ1KTVM1DIQE9I" localSheetId="11" hidden="1">#REF!</definedName>
    <definedName name="BExKJXHNZTE5OMRQ1KTVM1DIQE9I" localSheetId="25" hidden="1">#REF!</definedName>
    <definedName name="BExKJXHNZTE5OMRQ1KTVM1DIQE9I" localSheetId="26" hidden="1">#REF!</definedName>
    <definedName name="BExKJXHNZTE5OMRQ1KTVM1DIQE9I" localSheetId="27" hidden="1">#REF!</definedName>
    <definedName name="BExKJXHNZTE5OMRQ1KTVM1DIQE9I" localSheetId="0" hidden="1">#REF!</definedName>
    <definedName name="BExKJXHNZTE5OMRQ1KTVM1DIQE9I" localSheetId="1" hidden="1">#REF!</definedName>
    <definedName name="BExKJXHNZTE5OMRQ1KTVM1DIQE9I" hidden="1">#REF!</definedName>
    <definedName name="BExKK8VP5RS3D0UXZVKA37C4SYBP" localSheetId="32" hidden="1">#REF!</definedName>
    <definedName name="BExKK8VP5RS3D0UXZVKA37C4SYBP" localSheetId="33" hidden="1">#REF!</definedName>
    <definedName name="BExKK8VP5RS3D0UXZVKA37C4SYBP" localSheetId="23" hidden="1">#REF!</definedName>
    <definedName name="BExKK8VP5RS3D0UXZVKA37C4SYBP" localSheetId="17" hidden="1">#REF!</definedName>
    <definedName name="BExKK8VP5RS3D0UXZVKA37C4SYBP" localSheetId="18" hidden="1">#REF!</definedName>
    <definedName name="BExKK8VP5RS3D0UXZVKA37C4SYBP" localSheetId="11" hidden="1">#REF!</definedName>
    <definedName name="BExKK8VP5RS3D0UXZVKA37C4SYBP" localSheetId="25" hidden="1">#REF!</definedName>
    <definedName name="BExKK8VP5RS3D0UXZVKA37C4SYBP" localSheetId="26" hidden="1">#REF!</definedName>
    <definedName name="BExKK8VP5RS3D0UXZVKA37C4SYBP" localSheetId="27" hidden="1">#REF!</definedName>
    <definedName name="BExKK8VP5RS3D0UXZVKA37C4SYBP" localSheetId="0" hidden="1">#REF!</definedName>
    <definedName name="BExKK8VP5RS3D0UXZVKA37C4SYBP" localSheetId="1" hidden="1">#REF!</definedName>
    <definedName name="BExKK8VP5RS3D0UXZVKA37C4SYBP" hidden="1">#REF!</definedName>
    <definedName name="BExKKIM9NPF6B3SPMPIQB27HQME4" localSheetId="32" hidden="1">#REF!</definedName>
    <definedName name="BExKKIM9NPF6B3SPMPIQB27HQME4" localSheetId="33" hidden="1">#REF!</definedName>
    <definedName name="BExKKIM9NPF6B3SPMPIQB27HQME4" localSheetId="23" hidden="1">#REF!</definedName>
    <definedName name="BExKKIM9NPF6B3SPMPIQB27HQME4" localSheetId="17" hidden="1">#REF!</definedName>
    <definedName name="BExKKIM9NPF6B3SPMPIQB27HQME4" localSheetId="18" hidden="1">#REF!</definedName>
    <definedName name="BExKKIM9NPF6B3SPMPIQB27HQME4" localSheetId="11" hidden="1">#REF!</definedName>
    <definedName name="BExKKIM9NPF6B3SPMPIQB27HQME4" localSheetId="25" hidden="1">#REF!</definedName>
    <definedName name="BExKKIM9NPF6B3SPMPIQB27HQME4" localSheetId="26" hidden="1">#REF!</definedName>
    <definedName name="BExKKIM9NPF6B3SPMPIQB27HQME4" localSheetId="27" hidden="1">#REF!</definedName>
    <definedName name="BExKKIM9NPF6B3SPMPIQB27HQME4" localSheetId="0" hidden="1">#REF!</definedName>
    <definedName name="BExKKIM9NPF6B3SPMPIQB27HQME4" localSheetId="1" hidden="1">#REF!</definedName>
    <definedName name="BExKKIM9NPF6B3SPMPIQB27HQME4" hidden="1">#REF!</definedName>
    <definedName name="BExKKIX1BCBQ4R3K41QD8NTV0OV0" localSheetId="32" hidden="1">#REF!</definedName>
    <definedName name="BExKKIX1BCBQ4R3K41QD8NTV0OV0" localSheetId="33" hidden="1">#REF!</definedName>
    <definedName name="BExKKIX1BCBQ4R3K41QD8NTV0OV0" localSheetId="23" hidden="1">#REF!</definedName>
    <definedName name="BExKKIX1BCBQ4R3K41QD8NTV0OV0" localSheetId="17" hidden="1">#REF!</definedName>
    <definedName name="BExKKIX1BCBQ4R3K41QD8NTV0OV0" localSheetId="18" hidden="1">#REF!</definedName>
    <definedName name="BExKKIX1BCBQ4R3K41QD8NTV0OV0" localSheetId="11" hidden="1">#REF!</definedName>
    <definedName name="BExKKIX1BCBQ4R3K41QD8NTV0OV0" localSheetId="25" hidden="1">#REF!</definedName>
    <definedName name="BExKKIX1BCBQ4R3K41QD8NTV0OV0" localSheetId="26" hidden="1">#REF!</definedName>
    <definedName name="BExKKIX1BCBQ4R3K41QD8NTV0OV0" localSheetId="27" hidden="1">#REF!</definedName>
    <definedName name="BExKKIX1BCBQ4R3K41QD8NTV0OV0" localSheetId="0" hidden="1">#REF!</definedName>
    <definedName name="BExKKIX1BCBQ4R3K41QD8NTV0OV0" localSheetId="1" hidden="1">#REF!</definedName>
    <definedName name="BExKKIX1BCBQ4R3K41QD8NTV0OV0" hidden="1">#REF!</definedName>
    <definedName name="BExKKJ2IHMOO66DQ0V2YABR4GV05" localSheetId="32" hidden="1">#REF!</definedName>
    <definedName name="BExKKJ2IHMOO66DQ0V2YABR4GV05" localSheetId="33" hidden="1">#REF!</definedName>
    <definedName name="BExKKJ2IHMOO66DQ0V2YABR4GV05" localSheetId="23" hidden="1">#REF!</definedName>
    <definedName name="BExKKJ2IHMOO66DQ0V2YABR4GV05" localSheetId="17" hidden="1">#REF!</definedName>
    <definedName name="BExKKJ2IHMOO66DQ0V2YABR4GV05" localSheetId="18" hidden="1">#REF!</definedName>
    <definedName name="BExKKJ2IHMOO66DQ0V2YABR4GV05" localSheetId="11" hidden="1">#REF!</definedName>
    <definedName name="BExKKJ2IHMOO66DQ0V2YABR4GV05" localSheetId="25" hidden="1">#REF!</definedName>
    <definedName name="BExKKJ2IHMOO66DQ0V2YABR4GV05" localSheetId="26" hidden="1">#REF!</definedName>
    <definedName name="BExKKJ2IHMOO66DQ0V2YABR4GV05" localSheetId="27" hidden="1">#REF!</definedName>
    <definedName name="BExKKJ2IHMOO66DQ0V2YABR4GV05" localSheetId="0" hidden="1">#REF!</definedName>
    <definedName name="BExKKJ2IHMOO66DQ0V2YABR4GV05" localSheetId="1" hidden="1">#REF!</definedName>
    <definedName name="BExKKJ2IHMOO66DQ0V2YABR4GV05" hidden="1">#REF!</definedName>
    <definedName name="BExKKQ3ZWADYV03YHMXDOAMU90EB" localSheetId="32" hidden="1">#REF!</definedName>
    <definedName name="BExKKQ3ZWADYV03YHMXDOAMU90EB" localSheetId="33" hidden="1">#REF!</definedName>
    <definedName name="BExKKQ3ZWADYV03YHMXDOAMU90EB" localSheetId="23" hidden="1">#REF!</definedName>
    <definedName name="BExKKQ3ZWADYV03YHMXDOAMU90EB" localSheetId="17" hidden="1">#REF!</definedName>
    <definedName name="BExKKQ3ZWADYV03YHMXDOAMU90EB" localSheetId="18" hidden="1">#REF!</definedName>
    <definedName name="BExKKQ3ZWADYV03YHMXDOAMU90EB" localSheetId="11" hidden="1">#REF!</definedName>
    <definedName name="BExKKQ3ZWADYV03YHMXDOAMU90EB" localSheetId="25" hidden="1">#REF!</definedName>
    <definedName name="BExKKQ3ZWADYV03YHMXDOAMU90EB" localSheetId="26" hidden="1">#REF!</definedName>
    <definedName name="BExKKQ3ZWADYV03YHMXDOAMU90EB" localSheetId="27" hidden="1">#REF!</definedName>
    <definedName name="BExKKQ3ZWADYV03YHMXDOAMU90EB" localSheetId="0" hidden="1">#REF!</definedName>
    <definedName name="BExKKQ3ZWADYV03YHMXDOAMU90EB" localSheetId="1" hidden="1">#REF!</definedName>
    <definedName name="BExKKQ3ZWADYV03YHMXDOAMU90EB" hidden="1">#REF!</definedName>
    <definedName name="BExKKUGD2HMJWQEYZ8H3X1BMXFS9" localSheetId="32" hidden="1">#REF!</definedName>
    <definedName name="BExKKUGD2HMJWQEYZ8H3X1BMXFS9" localSheetId="33" hidden="1">#REF!</definedName>
    <definedName name="BExKKUGD2HMJWQEYZ8H3X1BMXFS9" localSheetId="23" hidden="1">#REF!</definedName>
    <definedName name="BExKKUGD2HMJWQEYZ8H3X1BMXFS9" localSheetId="17" hidden="1">#REF!</definedName>
    <definedName name="BExKKUGD2HMJWQEYZ8H3X1BMXFS9" localSheetId="18" hidden="1">#REF!</definedName>
    <definedName name="BExKKUGD2HMJWQEYZ8H3X1BMXFS9" localSheetId="11" hidden="1">#REF!</definedName>
    <definedName name="BExKKUGD2HMJWQEYZ8H3X1BMXFS9" localSheetId="25" hidden="1">#REF!</definedName>
    <definedName name="BExKKUGD2HMJWQEYZ8H3X1BMXFS9" localSheetId="26" hidden="1">#REF!</definedName>
    <definedName name="BExKKUGD2HMJWQEYZ8H3X1BMXFS9" localSheetId="27" hidden="1">#REF!</definedName>
    <definedName name="BExKKUGD2HMJWQEYZ8H3X1BMXFS9" localSheetId="0" hidden="1">#REF!</definedName>
    <definedName name="BExKKUGD2HMJWQEYZ8H3X1BMXFS9" localSheetId="1" hidden="1">#REF!</definedName>
    <definedName name="BExKKUGD2HMJWQEYZ8H3X1BMXFS9" hidden="1">#REF!</definedName>
    <definedName name="BExKKX05KCZZZPKOR1NE5A8RGVT4" localSheetId="32" hidden="1">#REF!</definedName>
    <definedName name="BExKKX05KCZZZPKOR1NE5A8RGVT4" localSheetId="33" hidden="1">#REF!</definedName>
    <definedName name="BExKKX05KCZZZPKOR1NE5A8RGVT4" localSheetId="23" hidden="1">#REF!</definedName>
    <definedName name="BExKKX05KCZZZPKOR1NE5A8RGVT4" localSheetId="17" hidden="1">#REF!</definedName>
    <definedName name="BExKKX05KCZZZPKOR1NE5A8RGVT4" localSheetId="18" hidden="1">#REF!</definedName>
    <definedName name="BExKKX05KCZZZPKOR1NE5A8RGVT4" localSheetId="11" hidden="1">#REF!</definedName>
    <definedName name="BExKKX05KCZZZPKOR1NE5A8RGVT4" localSheetId="25" hidden="1">#REF!</definedName>
    <definedName name="BExKKX05KCZZZPKOR1NE5A8RGVT4" localSheetId="26" hidden="1">#REF!</definedName>
    <definedName name="BExKKX05KCZZZPKOR1NE5A8RGVT4" localSheetId="27" hidden="1">#REF!</definedName>
    <definedName name="BExKKX05KCZZZPKOR1NE5A8RGVT4" localSheetId="0" hidden="1">#REF!</definedName>
    <definedName name="BExKKX05KCZZZPKOR1NE5A8RGVT4" localSheetId="1" hidden="1">#REF!</definedName>
    <definedName name="BExKKX05KCZZZPKOR1NE5A8RGVT4" hidden="1">#REF!</definedName>
    <definedName name="BExKL3QUCLQLECGZM555PRF8EN56" localSheetId="32" hidden="1">#REF!</definedName>
    <definedName name="BExKL3QUCLQLECGZM555PRF8EN56" localSheetId="33" hidden="1">#REF!</definedName>
    <definedName name="BExKL3QUCLQLECGZM555PRF8EN56" localSheetId="23" hidden="1">#REF!</definedName>
    <definedName name="BExKL3QUCLQLECGZM555PRF8EN56" localSheetId="17" hidden="1">#REF!</definedName>
    <definedName name="BExKL3QUCLQLECGZM555PRF8EN56" localSheetId="18" hidden="1">#REF!</definedName>
    <definedName name="BExKL3QUCLQLECGZM555PRF8EN56" localSheetId="11" hidden="1">#REF!</definedName>
    <definedName name="BExKL3QUCLQLECGZM555PRF8EN56" localSheetId="25" hidden="1">#REF!</definedName>
    <definedName name="BExKL3QUCLQLECGZM555PRF8EN56" localSheetId="26" hidden="1">#REF!</definedName>
    <definedName name="BExKL3QUCLQLECGZM555PRF8EN56" localSheetId="27" hidden="1">#REF!</definedName>
    <definedName name="BExKL3QUCLQLECGZM555PRF8EN56" localSheetId="0" hidden="1">#REF!</definedName>
    <definedName name="BExKL3QUCLQLECGZM555PRF8EN56" localSheetId="1" hidden="1">#REF!</definedName>
    <definedName name="BExKL3QUCLQLECGZM555PRF8EN56" hidden="1">#REF!</definedName>
    <definedName name="BExKL7CGLA62V9UQH9ZDEHIK8W4O" localSheetId="32" hidden="1">#REF!</definedName>
    <definedName name="BExKL7CGLA62V9UQH9ZDEHIK8W4O" localSheetId="33" hidden="1">#REF!</definedName>
    <definedName name="BExKL7CGLA62V9UQH9ZDEHIK8W4O" localSheetId="23" hidden="1">#REF!</definedName>
    <definedName name="BExKL7CGLA62V9UQH9ZDEHIK8W4O" localSheetId="17" hidden="1">#REF!</definedName>
    <definedName name="BExKL7CGLA62V9UQH9ZDEHIK8W4O" localSheetId="18" hidden="1">#REF!</definedName>
    <definedName name="BExKL7CGLA62V9UQH9ZDEHIK8W4O" localSheetId="11" hidden="1">#REF!</definedName>
    <definedName name="BExKL7CGLA62V9UQH9ZDEHIK8W4O" localSheetId="25" hidden="1">#REF!</definedName>
    <definedName name="BExKL7CGLA62V9UQH9ZDEHIK8W4O" localSheetId="26" hidden="1">#REF!</definedName>
    <definedName name="BExKL7CGLA62V9UQH9ZDEHIK8W4O" localSheetId="27" hidden="1">#REF!</definedName>
    <definedName name="BExKL7CGLA62V9UQH9ZDEHIK8W4O" localSheetId="0" hidden="1">#REF!</definedName>
    <definedName name="BExKL7CGLA62V9UQH9ZDEHIK8W4O" localSheetId="1" hidden="1">#REF!</definedName>
    <definedName name="BExKL7CGLA62V9UQH9ZDEHIK8W4O" hidden="1">#REF!</definedName>
    <definedName name="BExKLD6S9L66QYREYHBE5J44OK7X" localSheetId="32" hidden="1">#REF!</definedName>
    <definedName name="BExKLD6S9L66QYREYHBE5J44OK7X" localSheetId="33" hidden="1">#REF!</definedName>
    <definedName name="BExKLD6S9L66QYREYHBE5J44OK7X" localSheetId="23" hidden="1">#REF!</definedName>
    <definedName name="BExKLD6S9L66QYREYHBE5J44OK7X" localSheetId="17" hidden="1">#REF!</definedName>
    <definedName name="BExKLD6S9L66QYREYHBE5J44OK7X" localSheetId="18" hidden="1">#REF!</definedName>
    <definedName name="BExKLD6S9L66QYREYHBE5J44OK7X" localSheetId="11" hidden="1">#REF!</definedName>
    <definedName name="BExKLD6S9L66QYREYHBE5J44OK7X" localSheetId="25" hidden="1">#REF!</definedName>
    <definedName name="BExKLD6S9L66QYREYHBE5J44OK7X" localSheetId="26" hidden="1">#REF!</definedName>
    <definedName name="BExKLD6S9L66QYREYHBE5J44OK7X" localSheetId="27" hidden="1">#REF!</definedName>
    <definedName name="BExKLD6S9L66QYREYHBE5J44OK7X" localSheetId="0" hidden="1">#REF!</definedName>
    <definedName name="BExKLD6S9L66QYREYHBE5J44OK7X" localSheetId="1" hidden="1">#REF!</definedName>
    <definedName name="BExKLD6S9L66QYREYHBE5J44OK7X" hidden="1">#REF!</definedName>
    <definedName name="BExKLEZK32L28GYJWVO63BZ5E1JD" localSheetId="32" hidden="1">#REF!</definedName>
    <definedName name="BExKLEZK32L28GYJWVO63BZ5E1JD" localSheetId="33" hidden="1">#REF!</definedName>
    <definedName name="BExKLEZK32L28GYJWVO63BZ5E1JD" localSheetId="23" hidden="1">#REF!</definedName>
    <definedName name="BExKLEZK32L28GYJWVO63BZ5E1JD" localSheetId="17" hidden="1">#REF!</definedName>
    <definedName name="BExKLEZK32L28GYJWVO63BZ5E1JD" localSheetId="18" hidden="1">#REF!</definedName>
    <definedName name="BExKLEZK32L28GYJWVO63BZ5E1JD" localSheetId="11" hidden="1">#REF!</definedName>
    <definedName name="BExKLEZK32L28GYJWVO63BZ5E1JD" localSheetId="25" hidden="1">#REF!</definedName>
    <definedName name="BExKLEZK32L28GYJWVO63BZ5E1JD" localSheetId="26" hidden="1">#REF!</definedName>
    <definedName name="BExKLEZK32L28GYJWVO63BZ5E1JD" localSheetId="27" hidden="1">#REF!</definedName>
    <definedName name="BExKLEZK32L28GYJWVO63BZ5E1JD" localSheetId="0" hidden="1">#REF!</definedName>
    <definedName name="BExKLEZK32L28GYJWVO63BZ5E1JD" localSheetId="1" hidden="1">#REF!</definedName>
    <definedName name="BExKLEZK32L28GYJWVO63BZ5E1JD" hidden="1">#REF!</definedName>
    <definedName name="BExKLLKVVHT06LA55JB2FC871DC5" localSheetId="32" hidden="1">#REF!</definedName>
    <definedName name="BExKLLKVVHT06LA55JB2FC871DC5" localSheetId="33" hidden="1">#REF!</definedName>
    <definedName name="BExKLLKVVHT06LA55JB2FC871DC5" localSheetId="23" hidden="1">#REF!</definedName>
    <definedName name="BExKLLKVVHT06LA55JB2FC871DC5" localSheetId="17" hidden="1">#REF!</definedName>
    <definedName name="BExKLLKVVHT06LA55JB2FC871DC5" localSheetId="18" hidden="1">#REF!</definedName>
    <definedName name="BExKLLKVVHT06LA55JB2FC871DC5" localSheetId="11" hidden="1">#REF!</definedName>
    <definedName name="BExKLLKVVHT06LA55JB2FC871DC5" localSheetId="25" hidden="1">#REF!</definedName>
    <definedName name="BExKLLKVVHT06LA55JB2FC871DC5" localSheetId="26" hidden="1">#REF!</definedName>
    <definedName name="BExKLLKVVHT06LA55JB2FC871DC5" localSheetId="27" hidden="1">#REF!</definedName>
    <definedName name="BExKLLKVVHT06LA55JB2FC871DC5" localSheetId="0" hidden="1">#REF!</definedName>
    <definedName name="BExKLLKVVHT06LA55JB2FC871DC5" localSheetId="1" hidden="1">#REF!</definedName>
    <definedName name="BExKLLKVVHT06LA55JB2FC871DC5" hidden="1">#REF!</definedName>
    <definedName name="BExKMKNALVJRCZS69GFJA4M1J08O" localSheetId="32" hidden="1">#REF!</definedName>
    <definedName name="BExKMKNALVJRCZS69GFJA4M1J08O" localSheetId="33" hidden="1">#REF!</definedName>
    <definedName name="BExKMKNALVJRCZS69GFJA4M1J08O" localSheetId="23" hidden="1">#REF!</definedName>
    <definedName name="BExKMKNALVJRCZS69GFJA4M1J08O" localSheetId="17" hidden="1">#REF!</definedName>
    <definedName name="BExKMKNALVJRCZS69GFJA4M1J08O" localSheetId="18" hidden="1">#REF!</definedName>
    <definedName name="BExKMKNALVJRCZS69GFJA4M1J08O" localSheetId="11" hidden="1">#REF!</definedName>
    <definedName name="BExKMKNALVJRCZS69GFJA4M1J08O" localSheetId="25" hidden="1">#REF!</definedName>
    <definedName name="BExKMKNALVJRCZS69GFJA4M1J08O" localSheetId="26" hidden="1">#REF!</definedName>
    <definedName name="BExKMKNALVJRCZS69GFJA4M1J08O" localSheetId="27" hidden="1">#REF!</definedName>
    <definedName name="BExKMKNALVJRCZS69GFJA4M1J08O" localSheetId="0" hidden="1">#REF!</definedName>
    <definedName name="BExKMKNALVJRCZS69GFJA4M1J08O" localSheetId="1" hidden="1">#REF!</definedName>
    <definedName name="BExKMKNALVJRCZS69GFJA4M1J08O" hidden="1">#REF!</definedName>
    <definedName name="BExKMMFZIDRFNSBCWVADJ4S2JE52" localSheetId="32" hidden="1">#REF!</definedName>
    <definedName name="BExKMMFZIDRFNSBCWVADJ4S2JE52" localSheetId="33" hidden="1">#REF!</definedName>
    <definedName name="BExKMMFZIDRFNSBCWVADJ4S2JE52" localSheetId="23" hidden="1">#REF!</definedName>
    <definedName name="BExKMMFZIDRFNSBCWVADJ4S2JE52" localSheetId="17" hidden="1">#REF!</definedName>
    <definedName name="BExKMMFZIDRFNSBCWVADJ4S2JE52" localSheetId="18" hidden="1">#REF!</definedName>
    <definedName name="BExKMMFZIDRFNSBCWVADJ4S2JE52" localSheetId="11" hidden="1">#REF!</definedName>
    <definedName name="BExKMMFZIDRFNSBCWVADJ4S2JE52" localSheetId="25" hidden="1">#REF!</definedName>
    <definedName name="BExKMMFZIDRFNSBCWVADJ4S2JE52" localSheetId="26" hidden="1">#REF!</definedName>
    <definedName name="BExKMMFZIDRFNSBCWVADJ4S2JE52" localSheetId="27" hidden="1">#REF!</definedName>
    <definedName name="BExKMMFZIDRFNSBCWVADJ4S2JE52" localSheetId="0" hidden="1">#REF!</definedName>
    <definedName name="BExKMMFZIDRFNSBCWVADJ4S2JE52" localSheetId="1" hidden="1">#REF!</definedName>
    <definedName name="BExKMMFZIDRFNSBCWVADJ4S2JE52" hidden="1">#REF!</definedName>
    <definedName name="BExKMRZJS845FERFW6HUXLFAOMYD" localSheetId="32" hidden="1">#REF!</definedName>
    <definedName name="BExKMRZJS845FERFW6HUXLFAOMYD" localSheetId="33" hidden="1">#REF!</definedName>
    <definedName name="BExKMRZJS845FERFW6HUXLFAOMYD" localSheetId="23" hidden="1">#REF!</definedName>
    <definedName name="BExKMRZJS845FERFW6HUXLFAOMYD" localSheetId="17" hidden="1">#REF!</definedName>
    <definedName name="BExKMRZJS845FERFW6HUXLFAOMYD" localSheetId="18" hidden="1">#REF!</definedName>
    <definedName name="BExKMRZJS845FERFW6HUXLFAOMYD" localSheetId="11" hidden="1">#REF!</definedName>
    <definedName name="BExKMRZJS845FERFW6HUXLFAOMYD" localSheetId="25" hidden="1">#REF!</definedName>
    <definedName name="BExKMRZJS845FERFW6HUXLFAOMYD" localSheetId="26" hidden="1">#REF!</definedName>
    <definedName name="BExKMRZJS845FERFW6HUXLFAOMYD" localSheetId="27" hidden="1">#REF!</definedName>
    <definedName name="BExKMRZJS845FERFW6HUXLFAOMYD" localSheetId="0" hidden="1">#REF!</definedName>
    <definedName name="BExKMRZJS845FERFW6HUXLFAOMYD" localSheetId="1" hidden="1">#REF!</definedName>
    <definedName name="BExKMRZJS845FERFW6HUXLFAOMYD" hidden="1">#REF!</definedName>
    <definedName name="BExKMS514WWPGUGRYGTH6XU97T8B" localSheetId="32" hidden="1">#REF!</definedName>
    <definedName name="BExKMS514WWPGUGRYGTH6XU97T8B" localSheetId="33" hidden="1">#REF!</definedName>
    <definedName name="BExKMS514WWPGUGRYGTH6XU97T8B" localSheetId="23" hidden="1">#REF!</definedName>
    <definedName name="BExKMS514WWPGUGRYGTH6XU97T8B" localSheetId="17" hidden="1">#REF!</definedName>
    <definedName name="BExKMS514WWPGUGRYGTH6XU97T8B" localSheetId="18" hidden="1">#REF!</definedName>
    <definedName name="BExKMS514WWPGUGRYGTH6XU97T8B" localSheetId="11" hidden="1">#REF!</definedName>
    <definedName name="BExKMS514WWPGUGRYGTH6XU97T8B" localSheetId="25" hidden="1">#REF!</definedName>
    <definedName name="BExKMS514WWPGUGRYGTH6XU97T8B" localSheetId="26" hidden="1">#REF!</definedName>
    <definedName name="BExKMS514WWPGUGRYGTH6XU97T8B" localSheetId="27" hidden="1">#REF!</definedName>
    <definedName name="BExKMS514WWPGUGRYGTH6XU97T8B" localSheetId="0" hidden="1">#REF!</definedName>
    <definedName name="BExKMS514WWPGUGRYGTH6XU97T8B" localSheetId="1" hidden="1">#REF!</definedName>
    <definedName name="BExKMS514WWPGUGRYGTH6XU97T8B" hidden="1">#REF!</definedName>
    <definedName name="BExKMUDV8AH8HQAD5HJVUW7GFDWU" localSheetId="32" hidden="1">#REF!</definedName>
    <definedName name="BExKMUDV8AH8HQAD5HJVUW7GFDWU" localSheetId="33" hidden="1">#REF!</definedName>
    <definedName name="BExKMUDV8AH8HQAD5HJVUW7GFDWU" localSheetId="23" hidden="1">#REF!</definedName>
    <definedName name="BExKMUDV8AH8HQAD5HJVUW7GFDWU" localSheetId="17" hidden="1">#REF!</definedName>
    <definedName name="BExKMUDV8AH8HQAD5HJVUW7GFDWU" localSheetId="18" hidden="1">#REF!</definedName>
    <definedName name="BExKMUDV8AH8HQAD5HJVUW7GFDWU" localSheetId="11" hidden="1">#REF!</definedName>
    <definedName name="BExKMUDV8AH8HQAD5HJVUW7GFDWU" localSheetId="25" hidden="1">#REF!</definedName>
    <definedName name="BExKMUDV8AH8HQAD5HJVUW7GFDWU" localSheetId="26" hidden="1">#REF!</definedName>
    <definedName name="BExKMUDV8AH8HQAD5HJVUW7GFDWU" localSheetId="27" hidden="1">#REF!</definedName>
    <definedName name="BExKMUDV8AH8HQAD5HJVUW7GFDWU" localSheetId="0" hidden="1">#REF!</definedName>
    <definedName name="BExKMUDV8AH8HQAD5HJVUW7GFDWU" localSheetId="1" hidden="1">#REF!</definedName>
    <definedName name="BExKMUDV8AH8HQAD5HJVUW7GFDWU" hidden="1">#REF!</definedName>
    <definedName name="BExKMWBX4EH3EYJ07UFEM08NB40Z" localSheetId="32" hidden="1">#REF!</definedName>
    <definedName name="BExKMWBX4EH3EYJ07UFEM08NB40Z" localSheetId="33" hidden="1">#REF!</definedName>
    <definedName name="BExKMWBX4EH3EYJ07UFEM08NB40Z" localSheetId="23" hidden="1">#REF!</definedName>
    <definedName name="BExKMWBX4EH3EYJ07UFEM08NB40Z" localSheetId="17" hidden="1">#REF!</definedName>
    <definedName name="BExKMWBX4EH3EYJ07UFEM08NB40Z" localSheetId="18" hidden="1">#REF!</definedName>
    <definedName name="BExKMWBX4EH3EYJ07UFEM08NB40Z" localSheetId="11" hidden="1">#REF!</definedName>
    <definedName name="BExKMWBX4EH3EYJ07UFEM08NB40Z" localSheetId="25" hidden="1">#REF!</definedName>
    <definedName name="BExKMWBX4EH3EYJ07UFEM08NB40Z" localSheetId="26" hidden="1">#REF!</definedName>
    <definedName name="BExKMWBX4EH3EYJ07UFEM08NB40Z" localSheetId="27" hidden="1">#REF!</definedName>
    <definedName name="BExKMWBX4EH3EYJ07UFEM08NB40Z" localSheetId="0" hidden="1">#REF!</definedName>
    <definedName name="BExKMWBX4EH3EYJ07UFEM08NB40Z" localSheetId="1" hidden="1">#REF!</definedName>
    <definedName name="BExKMWBX4EH3EYJ07UFEM08NB40Z" hidden="1">#REF!</definedName>
    <definedName name="BExKN4Q70IU9OY91QRUSK3044MQD" localSheetId="32" hidden="1">#REF!</definedName>
    <definedName name="BExKN4Q70IU9OY91QRUSK3044MQD" localSheetId="33" hidden="1">#REF!</definedName>
    <definedName name="BExKN4Q70IU9OY91QRUSK3044MQD" localSheetId="23" hidden="1">#REF!</definedName>
    <definedName name="BExKN4Q70IU9OY91QRUSK3044MQD" localSheetId="17" hidden="1">#REF!</definedName>
    <definedName name="BExKN4Q70IU9OY91QRUSK3044MQD" localSheetId="18" hidden="1">#REF!</definedName>
    <definedName name="BExKN4Q70IU9OY91QRUSK3044MQD" localSheetId="11" hidden="1">#REF!</definedName>
    <definedName name="BExKN4Q70IU9OY91QRUSK3044MQD" localSheetId="25" hidden="1">#REF!</definedName>
    <definedName name="BExKN4Q70IU9OY91QRUSK3044MQD" localSheetId="26" hidden="1">#REF!</definedName>
    <definedName name="BExKN4Q70IU9OY91QRUSK3044MQD" localSheetId="27" hidden="1">#REF!</definedName>
    <definedName name="BExKN4Q70IU9OY91QRUSK3044MQD" localSheetId="0" hidden="1">#REF!</definedName>
    <definedName name="BExKN4Q70IU9OY91QRUSK3044MQD" localSheetId="1" hidden="1">#REF!</definedName>
    <definedName name="BExKN4Q70IU9OY91QRUSK3044MQD" hidden="1">#REF!</definedName>
    <definedName name="BExKNBGV2IR3S7M0BX4810KZB4V3" localSheetId="32" hidden="1">#REF!</definedName>
    <definedName name="BExKNBGV2IR3S7M0BX4810KZB4V3" localSheetId="33" hidden="1">#REF!</definedName>
    <definedName name="BExKNBGV2IR3S7M0BX4810KZB4V3" localSheetId="23" hidden="1">#REF!</definedName>
    <definedName name="BExKNBGV2IR3S7M0BX4810KZB4V3" localSheetId="17" hidden="1">#REF!</definedName>
    <definedName name="BExKNBGV2IR3S7M0BX4810KZB4V3" localSheetId="18" hidden="1">#REF!</definedName>
    <definedName name="BExKNBGV2IR3S7M0BX4810KZB4V3" localSheetId="11" hidden="1">#REF!</definedName>
    <definedName name="BExKNBGV2IR3S7M0BX4810KZB4V3" localSheetId="25" hidden="1">#REF!</definedName>
    <definedName name="BExKNBGV2IR3S7M0BX4810KZB4V3" localSheetId="26" hidden="1">#REF!</definedName>
    <definedName name="BExKNBGV2IR3S7M0BX4810KZB4V3" localSheetId="27" hidden="1">#REF!</definedName>
    <definedName name="BExKNBGV2IR3S7M0BX4810KZB4V3" localSheetId="0" hidden="1">#REF!</definedName>
    <definedName name="BExKNBGV2IR3S7M0BX4810KZB4V3" localSheetId="1" hidden="1">#REF!</definedName>
    <definedName name="BExKNBGV2IR3S7M0BX4810KZB4V3" hidden="1">#REF!</definedName>
    <definedName name="BExKNCTBZTSY3MO42VU5PLV6YUHZ" localSheetId="32" hidden="1">#REF!</definedName>
    <definedName name="BExKNCTBZTSY3MO42VU5PLV6YUHZ" localSheetId="33" hidden="1">#REF!</definedName>
    <definedName name="BExKNCTBZTSY3MO42VU5PLV6YUHZ" localSheetId="23" hidden="1">#REF!</definedName>
    <definedName name="BExKNCTBZTSY3MO42VU5PLV6YUHZ" localSheetId="17" hidden="1">#REF!</definedName>
    <definedName name="BExKNCTBZTSY3MO42VU5PLV6YUHZ" localSheetId="18" hidden="1">#REF!</definedName>
    <definedName name="BExKNCTBZTSY3MO42VU5PLV6YUHZ" localSheetId="11" hidden="1">#REF!</definedName>
    <definedName name="BExKNCTBZTSY3MO42VU5PLV6YUHZ" localSheetId="25" hidden="1">#REF!</definedName>
    <definedName name="BExKNCTBZTSY3MO42VU5PLV6YUHZ" localSheetId="26" hidden="1">#REF!</definedName>
    <definedName name="BExKNCTBZTSY3MO42VU5PLV6YUHZ" localSheetId="27" hidden="1">#REF!</definedName>
    <definedName name="BExKNCTBZTSY3MO42VU5PLV6YUHZ" localSheetId="0" hidden="1">#REF!</definedName>
    <definedName name="BExKNCTBZTSY3MO42VU5PLV6YUHZ" localSheetId="1" hidden="1">#REF!</definedName>
    <definedName name="BExKNCTBZTSY3MO42VU5PLV6YUHZ" hidden="1">#REF!</definedName>
    <definedName name="BExKNGV2YY749C42AQ2T9QNIE5C3" localSheetId="32" hidden="1">#REF!</definedName>
    <definedName name="BExKNGV2YY749C42AQ2T9QNIE5C3" localSheetId="33" hidden="1">#REF!</definedName>
    <definedName name="BExKNGV2YY749C42AQ2T9QNIE5C3" localSheetId="23" hidden="1">#REF!</definedName>
    <definedName name="BExKNGV2YY749C42AQ2T9QNIE5C3" localSheetId="17" hidden="1">#REF!</definedName>
    <definedName name="BExKNGV2YY749C42AQ2T9QNIE5C3" localSheetId="18" hidden="1">#REF!</definedName>
    <definedName name="BExKNGV2YY749C42AQ2T9QNIE5C3" localSheetId="11" hidden="1">#REF!</definedName>
    <definedName name="BExKNGV2YY749C42AQ2T9QNIE5C3" localSheetId="25" hidden="1">#REF!</definedName>
    <definedName name="BExKNGV2YY749C42AQ2T9QNIE5C3" localSheetId="26" hidden="1">#REF!</definedName>
    <definedName name="BExKNGV2YY749C42AQ2T9QNIE5C3" localSheetId="27" hidden="1">#REF!</definedName>
    <definedName name="BExKNGV2YY749C42AQ2T9QNIE5C3" localSheetId="0" hidden="1">#REF!</definedName>
    <definedName name="BExKNGV2YY749C42AQ2T9QNIE5C3" localSheetId="1" hidden="1">#REF!</definedName>
    <definedName name="BExKNGV2YY749C42AQ2T9QNIE5C3" hidden="1">#REF!</definedName>
    <definedName name="BExKNH0F1WPNUEQITIUN5T4NDX9H" localSheetId="32" hidden="1">#REF!</definedName>
    <definedName name="BExKNH0F1WPNUEQITIUN5T4NDX9H" localSheetId="33" hidden="1">#REF!</definedName>
    <definedName name="BExKNH0F1WPNUEQITIUN5T4NDX9H" localSheetId="23" hidden="1">#REF!</definedName>
    <definedName name="BExKNH0F1WPNUEQITIUN5T4NDX9H" localSheetId="17" hidden="1">#REF!</definedName>
    <definedName name="BExKNH0F1WPNUEQITIUN5T4NDX9H" localSheetId="18" hidden="1">#REF!</definedName>
    <definedName name="BExKNH0F1WPNUEQITIUN5T4NDX9H" localSheetId="11" hidden="1">#REF!</definedName>
    <definedName name="BExKNH0F1WPNUEQITIUN5T4NDX9H" localSheetId="25" hidden="1">#REF!</definedName>
    <definedName name="BExKNH0F1WPNUEQITIUN5T4NDX9H" localSheetId="26" hidden="1">#REF!</definedName>
    <definedName name="BExKNH0F1WPNUEQITIUN5T4NDX9H" localSheetId="27" hidden="1">#REF!</definedName>
    <definedName name="BExKNH0F1WPNUEQITIUN5T4NDX9H" localSheetId="0" hidden="1">#REF!</definedName>
    <definedName name="BExKNH0F1WPNUEQITIUN5T4NDX9H" localSheetId="1" hidden="1">#REF!</definedName>
    <definedName name="BExKNH0F1WPNUEQITIUN5T4NDX9H" hidden="1">#REF!</definedName>
    <definedName name="BExKNV8UOHVWEHDJWI2WMJ9X6QHZ" localSheetId="32" hidden="1">#REF!</definedName>
    <definedName name="BExKNV8UOHVWEHDJWI2WMJ9X6QHZ" localSheetId="33" hidden="1">#REF!</definedName>
    <definedName name="BExKNV8UOHVWEHDJWI2WMJ9X6QHZ" localSheetId="23" hidden="1">#REF!</definedName>
    <definedName name="BExKNV8UOHVWEHDJWI2WMJ9X6QHZ" localSheetId="17" hidden="1">#REF!</definedName>
    <definedName name="BExKNV8UOHVWEHDJWI2WMJ9X6QHZ" localSheetId="18" hidden="1">#REF!</definedName>
    <definedName name="BExKNV8UOHVWEHDJWI2WMJ9X6QHZ" localSheetId="11" hidden="1">#REF!</definedName>
    <definedName name="BExKNV8UOHVWEHDJWI2WMJ9X6QHZ" localSheetId="25" hidden="1">#REF!</definedName>
    <definedName name="BExKNV8UOHVWEHDJWI2WMJ9X6QHZ" localSheetId="26" hidden="1">#REF!</definedName>
    <definedName name="BExKNV8UOHVWEHDJWI2WMJ9X6QHZ" localSheetId="27" hidden="1">#REF!</definedName>
    <definedName name="BExKNV8UOHVWEHDJWI2WMJ9X6QHZ" localSheetId="0" hidden="1">#REF!</definedName>
    <definedName name="BExKNV8UOHVWEHDJWI2WMJ9X6QHZ" localSheetId="1" hidden="1">#REF!</definedName>
    <definedName name="BExKNV8UOHVWEHDJWI2WMJ9X6QHZ" hidden="1">#REF!</definedName>
    <definedName name="BExKNZLD7UATC1MYRNJD8H2NH4KU" localSheetId="32" hidden="1">#REF!</definedName>
    <definedName name="BExKNZLD7UATC1MYRNJD8H2NH4KU" localSheetId="33" hidden="1">#REF!</definedName>
    <definedName name="BExKNZLD7UATC1MYRNJD8H2NH4KU" localSheetId="23" hidden="1">#REF!</definedName>
    <definedName name="BExKNZLD7UATC1MYRNJD8H2NH4KU" localSheetId="17" hidden="1">#REF!</definedName>
    <definedName name="BExKNZLD7UATC1MYRNJD8H2NH4KU" localSheetId="18" hidden="1">#REF!</definedName>
    <definedName name="BExKNZLD7UATC1MYRNJD8H2NH4KU" localSheetId="11" hidden="1">#REF!</definedName>
    <definedName name="BExKNZLD7UATC1MYRNJD8H2NH4KU" localSheetId="25" hidden="1">#REF!</definedName>
    <definedName name="BExKNZLD7UATC1MYRNJD8H2NH4KU" localSheetId="26" hidden="1">#REF!</definedName>
    <definedName name="BExKNZLD7UATC1MYRNJD8H2NH4KU" localSheetId="27" hidden="1">#REF!</definedName>
    <definedName name="BExKNZLD7UATC1MYRNJD8H2NH4KU" localSheetId="0" hidden="1">#REF!</definedName>
    <definedName name="BExKNZLD7UATC1MYRNJD8H2NH4KU" localSheetId="1" hidden="1">#REF!</definedName>
    <definedName name="BExKNZLD7UATC1MYRNJD8H2NH4KU" hidden="1">#REF!</definedName>
    <definedName name="BExKNZQUKQQG2Y97R74G4O4BJP1L" localSheetId="32" hidden="1">#REF!</definedName>
    <definedName name="BExKNZQUKQQG2Y97R74G4O4BJP1L" localSheetId="33" hidden="1">#REF!</definedName>
    <definedName name="BExKNZQUKQQG2Y97R74G4O4BJP1L" localSheetId="23" hidden="1">#REF!</definedName>
    <definedName name="BExKNZQUKQQG2Y97R74G4O4BJP1L" localSheetId="17" hidden="1">#REF!</definedName>
    <definedName name="BExKNZQUKQQG2Y97R74G4O4BJP1L" localSheetId="18" hidden="1">#REF!</definedName>
    <definedName name="BExKNZQUKQQG2Y97R74G4O4BJP1L" localSheetId="11" hidden="1">#REF!</definedName>
    <definedName name="BExKNZQUKQQG2Y97R74G4O4BJP1L" localSheetId="25" hidden="1">#REF!</definedName>
    <definedName name="BExKNZQUKQQG2Y97R74G4O4BJP1L" localSheetId="26" hidden="1">#REF!</definedName>
    <definedName name="BExKNZQUKQQG2Y97R74G4O4BJP1L" localSheetId="27" hidden="1">#REF!</definedName>
    <definedName name="BExKNZQUKQQG2Y97R74G4O4BJP1L" localSheetId="0" hidden="1">#REF!</definedName>
    <definedName name="BExKNZQUKQQG2Y97R74G4O4BJP1L" localSheetId="1" hidden="1">#REF!</definedName>
    <definedName name="BExKNZQUKQQG2Y97R74G4O4BJP1L" hidden="1">#REF!</definedName>
    <definedName name="BExKO06X0EAD3ABEG1E8PWLDWHBA" localSheetId="32" hidden="1">#REF!</definedName>
    <definedName name="BExKO06X0EAD3ABEG1E8PWLDWHBA" localSheetId="33" hidden="1">#REF!</definedName>
    <definedName name="BExKO06X0EAD3ABEG1E8PWLDWHBA" localSheetId="23" hidden="1">#REF!</definedName>
    <definedName name="BExKO06X0EAD3ABEG1E8PWLDWHBA" localSheetId="17" hidden="1">#REF!</definedName>
    <definedName name="BExKO06X0EAD3ABEG1E8PWLDWHBA" localSheetId="18" hidden="1">#REF!</definedName>
    <definedName name="BExKO06X0EAD3ABEG1E8PWLDWHBA" localSheetId="11" hidden="1">#REF!</definedName>
    <definedName name="BExKO06X0EAD3ABEG1E8PWLDWHBA" localSheetId="25" hidden="1">#REF!</definedName>
    <definedName name="BExKO06X0EAD3ABEG1E8PWLDWHBA" localSheetId="26" hidden="1">#REF!</definedName>
    <definedName name="BExKO06X0EAD3ABEG1E8PWLDWHBA" localSheetId="27" hidden="1">#REF!</definedName>
    <definedName name="BExKO06X0EAD3ABEG1E8PWLDWHBA" localSheetId="0" hidden="1">#REF!</definedName>
    <definedName name="BExKO06X0EAD3ABEG1E8PWLDWHBA" localSheetId="1" hidden="1">#REF!</definedName>
    <definedName name="BExKO06X0EAD3ABEG1E8PWLDWHBA" hidden="1">#REF!</definedName>
    <definedName name="BExKO2AHHSGNI1AZOIOW21KPXKPE" localSheetId="32" hidden="1">#REF!</definedName>
    <definedName name="BExKO2AHHSGNI1AZOIOW21KPXKPE" localSheetId="33" hidden="1">#REF!</definedName>
    <definedName name="BExKO2AHHSGNI1AZOIOW21KPXKPE" localSheetId="23" hidden="1">#REF!</definedName>
    <definedName name="BExKO2AHHSGNI1AZOIOW21KPXKPE" localSheetId="17" hidden="1">#REF!</definedName>
    <definedName name="BExKO2AHHSGNI1AZOIOW21KPXKPE" localSheetId="18" hidden="1">#REF!</definedName>
    <definedName name="BExKO2AHHSGNI1AZOIOW21KPXKPE" localSheetId="11" hidden="1">#REF!</definedName>
    <definedName name="BExKO2AHHSGNI1AZOIOW21KPXKPE" localSheetId="25" hidden="1">#REF!</definedName>
    <definedName name="BExKO2AHHSGNI1AZOIOW21KPXKPE" localSheetId="26" hidden="1">#REF!</definedName>
    <definedName name="BExKO2AHHSGNI1AZOIOW21KPXKPE" localSheetId="27" hidden="1">#REF!</definedName>
    <definedName name="BExKO2AHHSGNI1AZOIOW21KPXKPE" localSheetId="0" hidden="1">#REF!</definedName>
    <definedName name="BExKO2AHHSGNI1AZOIOW21KPXKPE" localSheetId="1" hidden="1">#REF!</definedName>
    <definedName name="BExKO2AHHSGNI1AZOIOW21KPXKPE" hidden="1">#REF!</definedName>
    <definedName name="BExKO2FXWJWC5IZLDN8JHYILQJ2N" localSheetId="32" hidden="1">#REF!</definedName>
    <definedName name="BExKO2FXWJWC5IZLDN8JHYILQJ2N" localSheetId="33" hidden="1">#REF!</definedName>
    <definedName name="BExKO2FXWJWC5IZLDN8JHYILQJ2N" localSheetId="23" hidden="1">#REF!</definedName>
    <definedName name="BExKO2FXWJWC5IZLDN8JHYILQJ2N" localSheetId="17" hidden="1">#REF!</definedName>
    <definedName name="BExKO2FXWJWC5IZLDN8JHYILQJ2N" localSheetId="18" hidden="1">#REF!</definedName>
    <definedName name="BExKO2FXWJWC5IZLDN8JHYILQJ2N" localSheetId="11" hidden="1">#REF!</definedName>
    <definedName name="BExKO2FXWJWC5IZLDN8JHYILQJ2N" localSheetId="25" hidden="1">#REF!</definedName>
    <definedName name="BExKO2FXWJWC5IZLDN8JHYILQJ2N" localSheetId="26" hidden="1">#REF!</definedName>
    <definedName name="BExKO2FXWJWC5IZLDN8JHYILQJ2N" localSheetId="27" hidden="1">#REF!</definedName>
    <definedName name="BExKO2FXWJWC5IZLDN8JHYILQJ2N" localSheetId="0" hidden="1">#REF!</definedName>
    <definedName name="BExKO2FXWJWC5IZLDN8JHYILQJ2N" localSheetId="1" hidden="1">#REF!</definedName>
    <definedName name="BExKO2FXWJWC5IZLDN8JHYILQJ2N" hidden="1">#REF!</definedName>
    <definedName name="BExKO438WZ8FKOU00NURGFMOYXWN" localSheetId="32" hidden="1">#REF!</definedName>
    <definedName name="BExKO438WZ8FKOU00NURGFMOYXWN" localSheetId="33" hidden="1">#REF!</definedName>
    <definedName name="BExKO438WZ8FKOU00NURGFMOYXWN" localSheetId="23" hidden="1">#REF!</definedName>
    <definedName name="BExKO438WZ8FKOU00NURGFMOYXWN" localSheetId="17" hidden="1">#REF!</definedName>
    <definedName name="BExKO438WZ8FKOU00NURGFMOYXWN" localSheetId="18" hidden="1">#REF!</definedName>
    <definedName name="BExKO438WZ8FKOU00NURGFMOYXWN" localSheetId="11" hidden="1">#REF!</definedName>
    <definedName name="BExKO438WZ8FKOU00NURGFMOYXWN" localSheetId="25" hidden="1">#REF!</definedName>
    <definedName name="BExKO438WZ8FKOU00NURGFMOYXWN" localSheetId="26" hidden="1">#REF!</definedName>
    <definedName name="BExKO438WZ8FKOU00NURGFMOYXWN" localSheetId="27" hidden="1">#REF!</definedName>
    <definedName name="BExKO438WZ8FKOU00NURGFMOYXWN" localSheetId="0" hidden="1">#REF!</definedName>
    <definedName name="BExKO438WZ8FKOU00NURGFMOYXWN" localSheetId="1" hidden="1">#REF!</definedName>
    <definedName name="BExKO438WZ8FKOU00NURGFMOYXWN" hidden="1">#REF!</definedName>
    <definedName name="BExKO551EZ73M80UFHBQE7BQVU4L" localSheetId="32" hidden="1">#REF!</definedName>
    <definedName name="BExKO551EZ73M80UFHBQE7BQVU4L" localSheetId="33" hidden="1">#REF!</definedName>
    <definedName name="BExKO551EZ73M80UFHBQE7BQVU4L" localSheetId="23" hidden="1">#REF!</definedName>
    <definedName name="BExKO551EZ73M80UFHBQE7BQVU4L" localSheetId="17" hidden="1">#REF!</definedName>
    <definedName name="BExKO551EZ73M80UFHBQE7BQVU4L" localSheetId="18" hidden="1">#REF!</definedName>
    <definedName name="BExKO551EZ73M80UFHBQE7BQVU4L" localSheetId="11" hidden="1">#REF!</definedName>
    <definedName name="BExKO551EZ73M80UFHBQE7BQVU4L" localSheetId="25" hidden="1">#REF!</definedName>
    <definedName name="BExKO551EZ73M80UFHBQE7BQVU4L" localSheetId="26" hidden="1">#REF!</definedName>
    <definedName name="BExKO551EZ73M80UFHBQE7BQVU4L" localSheetId="27" hidden="1">#REF!</definedName>
    <definedName name="BExKO551EZ73M80UFHBQE7BQVU4L" localSheetId="0" hidden="1">#REF!</definedName>
    <definedName name="BExKO551EZ73M80UFHBQE7BQVU4L" localSheetId="1" hidden="1">#REF!</definedName>
    <definedName name="BExKO551EZ73M80UFHBQE7BQVU4L" hidden="1">#REF!</definedName>
    <definedName name="BExKOBA4VTRV9YG31IM1PDDO3J9M" localSheetId="32" hidden="1">#REF!</definedName>
    <definedName name="BExKOBA4VTRV9YG31IM1PDDO3J9M" localSheetId="33" hidden="1">#REF!</definedName>
    <definedName name="BExKOBA4VTRV9YG31IM1PDDO3J9M" localSheetId="23" hidden="1">#REF!</definedName>
    <definedName name="BExKOBA4VTRV9YG31IM1PDDO3J9M" localSheetId="17" hidden="1">#REF!</definedName>
    <definedName name="BExKOBA4VTRV9YG31IM1PDDO3J9M" localSheetId="18" hidden="1">#REF!</definedName>
    <definedName name="BExKOBA4VTRV9YG31IM1PDDO3J9M" localSheetId="11" hidden="1">#REF!</definedName>
    <definedName name="BExKOBA4VTRV9YG31IM1PDDO3J9M" localSheetId="25" hidden="1">#REF!</definedName>
    <definedName name="BExKOBA4VTRV9YG31IM1PDDO3J9M" localSheetId="26" hidden="1">#REF!</definedName>
    <definedName name="BExKOBA4VTRV9YG31IM1PDDO3J9M" localSheetId="27" hidden="1">#REF!</definedName>
    <definedName name="BExKOBA4VTRV9YG31IM1PDDO3J9M" localSheetId="0" hidden="1">#REF!</definedName>
    <definedName name="BExKOBA4VTRV9YG31IM1PDDO3J9M" localSheetId="1" hidden="1">#REF!</definedName>
    <definedName name="BExKOBA4VTRV9YG31IM1PDDO3J9M" hidden="1">#REF!</definedName>
    <definedName name="BExKODIZGWW2EQD0FEYW6WK6XLCM" localSheetId="32" hidden="1">#REF!</definedName>
    <definedName name="BExKODIZGWW2EQD0FEYW6WK6XLCM" localSheetId="33" hidden="1">#REF!</definedName>
    <definedName name="BExKODIZGWW2EQD0FEYW6WK6XLCM" localSheetId="23" hidden="1">#REF!</definedName>
    <definedName name="BExKODIZGWW2EQD0FEYW6WK6XLCM" localSheetId="17" hidden="1">#REF!</definedName>
    <definedName name="BExKODIZGWW2EQD0FEYW6WK6XLCM" localSheetId="18" hidden="1">#REF!</definedName>
    <definedName name="BExKODIZGWW2EQD0FEYW6WK6XLCM" localSheetId="11" hidden="1">#REF!</definedName>
    <definedName name="BExKODIZGWW2EQD0FEYW6WK6XLCM" localSheetId="25" hidden="1">#REF!</definedName>
    <definedName name="BExKODIZGWW2EQD0FEYW6WK6XLCM" localSheetId="26" hidden="1">#REF!</definedName>
    <definedName name="BExKODIZGWW2EQD0FEYW6WK6XLCM" localSheetId="27" hidden="1">#REF!</definedName>
    <definedName name="BExKODIZGWW2EQD0FEYW6WK6XLCM" localSheetId="0" hidden="1">#REF!</definedName>
    <definedName name="BExKODIZGWW2EQD0FEYW6WK6XLCM" localSheetId="1" hidden="1">#REF!</definedName>
    <definedName name="BExKODIZGWW2EQD0FEYW6WK6XLCM" hidden="1">#REF!</definedName>
    <definedName name="BExKOPO2HPWVQGAKW8LOZMPIDEFG" localSheetId="32" hidden="1">#REF!</definedName>
    <definedName name="BExKOPO2HPWVQGAKW8LOZMPIDEFG" localSheetId="33" hidden="1">#REF!</definedName>
    <definedName name="BExKOPO2HPWVQGAKW8LOZMPIDEFG" localSheetId="23" hidden="1">#REF!</definedName>
    <definedName name="BExKOPO2HPWVQGAKW8LOZMPIDEFG" localSheetId="17" hidden="1">#REF!</definedName>
    <definedName name="BExKOPO2HPWVQGAKW8LOZMPIDEFG" localSheetId="18" hidden="1">#REF!</definedName>
    <definedName name="BExKOPO2HPWVQGAKW8LOZMPIDEFG" localSheetId="11" hidden="1">#REF!</definedName>
    <definedName name="BExKOPO2HPWVQGAKW8LOZMPIDEFG" localSheetId="25" hidden="1">#REF!</definedName>
    <definedName name="BExKOPO2HPWVQGAKW8LOZMPIDEFG" localSheetId="26" hidden="1">#REF!</definedName>
    <definedName name="BExKOPO2HPWVQGAKW8LOZMPIDEFG" localSheetId="27" hidden="1">#REF!</definedName>
    <definedName name="BExKOPO2HPWVQGAKW8LOZMPIDEFG" localSheetId="0" hidden="1">#REF!</definedName>
    <definedName name="BExKOPO2HPWVQGAKW8LOZMPIDEFG" localSheetId="1" hidden="1">#REF!</definedName>
    <definedName name="BExKOPO2HPWVQGAKW8LOZMPIDEFG" hidden="1">#REF!</definedName>
    <definedName name="BExKP7SRQ3MN5BDYXV2XMBQNUH23" localSheetId="32" hidden="1">#REF!</definedName>
    <definedName name="BExKP7SRQ3MN5BDYXV2XMBQNUH23" localSheetId="33" hidden="1">#REF!</definedName>
    <definedName name="BExKP7SRQ3MN5BDYXV2XMBQNUH23" localSheetId="23" hidden="1">#REF!</definedName>
    <definedName name="BExKP7SRQ3MN5BDYXV2XMBQNUH23" localSheetId="17" hidden="1">#REF!</definedName>
    <definedName name="BExKP7SRQ3MN5BDYXV2XMBQNUH23" localSheetId="18" hidden="1">#REF!</definedName>
    <definedName name="BExKP7SRQ3MN5BDYXV2XMBQNUH23" localSheetId="11" hidden="1">#REF!</definedName>
    <definedName name="BExKP7SRQ3MN5BDYXV2XMBQNUH23" localSheetId="25" hidden="1">#REF!</definedName>
    <definedName name="BExKP7SRQ3MN5BDYXV2XMBQNUH23" localSheetId="26" hidden="1">#REF!</definedName>
    <definedName name="BExKP7SRQ3MN5BDYXV2XMBQNUH23" localSheetId="27" hidden="1">#REF!</definedName>
    <definedName name="BExKP7SRQ3MN5BDYXV2XMBQNUH23" localSheetId="0" hidden="1">#REF!</definedName>
    <definedName name="BExKP7SRQ3MN5BDYXV2XMBQNUH23" localSheetId="1" hidden="1">#REF!</definedName>
    <definedName name="BExKP7SRQ3MN5BDYXV2XMBQNUH23" hidden="1">#REF!</definedName>
    <definedName name="BExKPEZP0QTKOTLIMMIFSVTHQEEK" localSheetId="32" hidden="1">#REF!</definedName>
    <definedName name="BExKPEZP0QTKOTLIMMIFSVTHQEEK" localSheetId="33" hidden="1">#REF!</definedName>
    <definedName name="BExKPEZP0QTKOTLIMMIFSVTHQEEK" localSheetId="23" hidden="1">#REF!</definedName>
    <definedName name="BExKPEZP0QTKOTLIMMIFSVTHQEEK" localSheetId="17" hidden="1">#REF!</definedName>
    <definedName name="BExKPEZP0QTKOTLIMMIFSVTHQEEK" localSheetId="18" hidden="1">#REF!</definedName>
    <definedName name="BExKPEZP0QTKOTLIMMIFSVTHQEEK" localSheetId="11" hidden="1">#REF!</definedName>
    <definedName name="BExKPEZP0QTKOTLIMMIFSVTHQEEK" localSheetId="25" hidden="1">#REF!</definedName>
    <definedName name="BExKPEZP0QTKOTLIMMIFSVTHQEEK" localSheetId="26" hidden="1">#REF!</definedName>
    <definedName name="BExKPEZP0QTKOTLIMMIFSVTHQEEK" localSheetId="27" hidden="1">#REF!</definedName>
    <definedName name="BExKPEZP0QTKOTLIMMIFSVTHQEEK" localSheetId="0" hidden="1">#REF!</definedName>
    <definedName name="BExKPEZP0QTKOTLIMMIFSVTHQEEK" localSheetId="1" hidden="1">#REF!</definedName>
    <definedName name="BExKPEZP0QTKOTLIMMIFSVTHQEEK" hidden="1">#REF!</definedName>
    <definedName name="BExKPFFSVTL757PNITV8R9RN4452" localSheetId="32" hidden="1">#REF!</definedName>
    <definedName name="BExKPFFSVTL757PNITV8R9RN4452" localSheetId="33" hidden="1">#REF!</definedName>
    <definedName name="BExKPFFSVTL757PNITV8R9RN4452" localSheetId="23" hidden="1">#REF!</definedName>
    <definedName name="BExKPFFSVTL757PNITV8R9RN4452" localSheetId="17" hidden="1">#REF!</definedName>
    <definedName name="BExKPFFSVTL757PNITV8R9RN4452" localSheetId="18" hidden="1">#REF!</definedName>
    <definedName name="BExKPFFSVTL757PNITV8R9RN4452" localSheetId="11" hidden="1">#REF!</definedName>
    <definedName name="BExKPFFSVTL757PNITV8R9RN4452" localSheetId="25" hidden="1">#REF!</definedName>
    <definedName name="BExKPFFSVTL757PNITV8R9RN4452" localSheetId="26" hidden="1">#REF!</definedName>
    <definedName name="BExKPFFSVTL757PNITV8R9RN4452" localSheetId="27" hidden="1">#REF!</definedName>
    <definedName name="BExKPFFSVTL757PNITV8R9RN4452" localSheetId="0" hidden="1">#REF!</definedName>
    <definedName name="BExKPFFSVTL757PNITV8R9RN4452" localSheetId="1" hidden="1">#REF!</definedName>
    <definedName name="BExKPFFSVTL757PNITV8R9RN4452" hidden="1">#REF!</definedName>
    <definedName name="BExKPIL5ZWOXQAENH3VP3ZHA2N7N" localSheetId="32" hidden="1">#REF!</definedName>
    <definedName name="BExKPIL5ZWOXQAENH3VP3ZHA2N7N" localSheetId="33" hidden="1">#REF!</definedName>
    <definedName name="BExKPIL5ZWOXQAENH3VP3ZHA2N7N" localSheetId="23" hidden="1">#REF!</definedName>
    <definedName name="BExKPIL5ZWOXQAENH3VP3ZHA2N7N" localSheetId="17" hidden="1">#REF!</definedName>
    <definedName name="BExKPIL5ZWOXQAENH3VP3ZHA2N7N" localSheetId="18" hidden="1">#REF!</definedName>
    <definedName name="BExKPIL5ZWOXQAENH3VP3ZHA2N7N" localSheetId="11" hidden="1">#REF!</definedName>
    <definedName name="BExKPIL5ZWOXQAENH3VP3ZHA2N7N" localSheetId="25" hidden="1">#REF!</definedName>
    <definedName name="BExKPIL5ZWOXQAENH3VP3ZHA2N7N" localSheetId="26" hidden="1">#REF!</definedName>
    <definedName name="BExKPIL5ZWOXQAENH3VP3ZHA2N7N" localSheetId="27" hidden="1">#REF!</definedName>
    <definedName name="BExKPIL5ZWOXQAENH3VP3ZHA2N7N" localSheetId="0" hidden="1">#REF!</definedName>
    <definedName name="BExKPIL5ZWOXQAENH3VP3ZHA2N7N" localSheetId="1" hidden="1">#REF!</definedName>
    <definedName name="BExKPIL5ZWOXQAENH3VP3ZHA2N7N" hidden="1">#REF!</definedName>
    <definedName name="BExKPJHKPVROP9QX9BMBZMU2HEZ1" localSheetId="32" hidden="1">#REF!</definedName>
    <definedName name="BExKPJHKPVROP9QX9BMBZMU2HEZ1" localSheetId="33" hidden="1">#REF!</definedName>
    <definedName name="BExKPJHKPVROP9QX9BMBZMU2HEZ1" localSheetId="23" hidden="1">#REF!</definedName>
    <definedName name="BExKPJHKPVROP9QX9BMBZMU2HEZ1" localSheetId="17" hidden="1">#REF!</definedName>
    <definedName name="BExKPJHKPVROP9QX9BMBZMU2HEZ1" localSheetId="18" hidden="1">#REF!</definedName>
    <definedName name="BExKPJHKPVROP9QX9BMBZMU2HEZ1" localSheetId="11" hidden="1">#REF!</definedName>
    <definedName name="BExKPJHKPVROP9QX9BMBZMU2HEZ1" localSheetId="25" hidden="1">#REF!</definedName>
    <definedName name="BExKPJHKPVROP9QX9BMBZMU2HEZ1" localSheetId="26" hidden="1">#REF!</definedName>
    <definedName name="BExKPJHKPVROP9QX9BMBZMU2HEZ1" localSheetId="27" hidden="1">#REF!</definedName>
    <definedName name="BExKPJHKPVROP9QX9BMBZMU2HEZ1" localSheetId="0" hidden="1">#REF!</definedName>
    <definedName name="BExKPJHKPVROP9QX9BMBZMU2HEZ1" localSheetId="1" hidden="1">#REF!</definedName>
    <definedName name="BExKPJHKPVROP9QX9BMBZMU2HEZ1" hidden="1">#REF!</definedName>
    <definedName name="BExKPLQJX0HJ8OTXBXH9IC9J2V0W" localSheetId="32" hidden="1">#REF!</definedName>
    <definedName name="BExKPLQJX0HJ8OTXBXH9IC9J2V0W" localSheetId="33" hidden="1">#REF!</definedName>
    <definedName name="BExKPLQJX0HJ8OTXBXH9IC9J2V0W" localSheetId="23" hidden="1">#REF!</definedName>
    <definedName name="BExKPLQJX0HJ8OTXBXH9IC9J2V0W" localSheetId="17" hidden="1">#REF!</definedName>
    <definedName name="BExKPLQJX0HJ8OTXBXH9IC9J2V0W" localSheetId="18" hidden="1">#REF!</definedName>
    <definedName name="BExKPLQJX0HJ8OTXBXH9IC9J2V0W" localSheetId="11" hidden="1">#REF!</definedName>
    <definedName name="BExKPLQJX0HJ8OTXBXH9IC9J2V0W" localSheetId="25" hidden="1">#REF!</definedName>
    <definedName name="BExKPLQJX0HJ8OTXBXH9IC9J2V0W" localSheetId="26" hidden="1">#REF!</definedName>
    <definedName name="BExKPLQJX0HJ8OTXBXH9IC9J2V0W" localSheetId="27" hidden="1">#REF!</definedName>
    <definedName name="BExKPLQJX0HJ8OTXBXH9IC9J2V0W" localSheetId="0" hidden="1">#REF!</definedName>
    <definedName name="BExKPLQJX0HJ8OTXBXH9IC9J2V0W" localSheetId="1" hidden="1">#REF!</definedName>
    <definedName name="BExKPLQJX0HJ8OTXBXH9IC9J2V0W" hidden="1">#REF!</definedName>
    <definedName name="BExKPN8C7GN36ZJZHLOB74LU6KT0" localSheetId="32" hidden="1">#REF!</definedName>
    <definedName name="BExKPN8C7GN36ZJZHLOB74LU6KT0" localSheetId="33" hidden="1">#REF!</definedName>
    <definedName name="BExKPN8C7GN36ZJZHLOB74LU6KT0" localSheetId="23" hidden="1">#REF!</definedName>
    <definedName name="BExKPN8C7GN36ZJZHLOB74LU6KT0" localSheetId="17" hidden="1">#REF!</definedName>
    <definedName name="BExKPN8C7GN36ZJZHLOB74LU6KT0" localSheetId="18" hidden="1">#REF!</definedName>
    <definedName name="BExKPN8C7GN36ZJZHLOB74LU6KT0" localSheetId="11" hidden="1">#REF!</definedName>
    <definedName name="BExKPN8C7GN36ZJZHLOB74LU6KT0" localSheetId="25" hidden="1">#REF!</definedName>
    <definedName name="BExKPN8C7GN36ZJZHLOB74LU6KT0" localSheetId="26" hidden="1">#REF!</definedName>
    <definedName name="BExKPN8C7GN36ZJZHLOB74LU6KT0" localSheetId="27" hidden="1">#REF!</definedName>
    <definedName name="BExKPN8C7GN36ZJZHLOB74LU6KT0" localSheetId="0" hidden="1">#REF!</definedName>
    <definedName name="BExKPN8C7GN36ZJZHLOB74LU6KT0" localSheetId="1" hidden="1">#REF!</definedName>
    <definedName name="BExKPN8C7GN36ZJZHLOB74LU6KT0" hidden="1">#REF!</definedName>
    <definedName name="BExKPX9VZ1J5021Q98K60HMPJU58" localSheetId="32" hidden="1">#REF!</definedName>
    <definedName name="BExKPX9VZ1J5021Q98K60HMPJU58" localSheetId="33" hidden="1">#REF!</definedName>
    <definedName name="BExKPX9VZ1J5021Q98K60HMPJU58" localSheetId="23" hidden="1">#REF!</definedName>
    <definedName name="BExKPX9VZ1J5021Q98K60HMPJU58" localSheetId="17" hidden="1">#REF!</definedName>
    <definedName name="BExKPX9VZ1J5021Q98K60HMPJU58" localSheetId="18" hidden="1">#REF!</definedName>
    <definedName name="BExKPX9VZ1J5021Q98K60HMPJU58" localSheetId="11" hidden="1">#REF!</definedName>
    <definedName name="BExKPX9VZ1J5021Q98K60HMPJU58" localSheetId="25" hidden="1">#REF!</definedName>
    <definedName name="BExKPX9VZ1J5021Q98K60HMPJU58" localSheetId="26" hidden="1">#REF!</definedName>
    <definedName name="BExKPX9VZ1J5021Q98K60HMPJU58" localSheetId="27" hidden="1">#REF!</definedName>
    <definedName name="BExKPX9VZ1J5021Q98K60HMPJU58" localSheetId="0" hidden="1">#REF!</definedName>
    <definedName name="BExKPX9VZ1J5021Q98K60HMPJU58" localSheetId="1" hidden="1">#REF!</definedName>
    <definedName name="BExKPX9VZ1J5021Q98K60HMPJU58" hidden="1">#REF!</definedName>
    <definedName name="BExKQGGEP203MUWSJVORTY7RFOFT" localSheetId="32" hidden="1">#REF!</definedName>
    <definedName name="BExKQGGEP203MUWSJVORTY7RFOFT" localSheetId="33" hidden="1">#REF!</definedName>
    <definedName name="BExKQGGEP203MUWSJVORTY7RFOFT" localSheetId="23" hidden="1">#REF!</definedName>
    <definedName name="BExKQGGEP203MUWSJVORTY7RFOFT" localSheetId="17" hidden="1">#REF!</definedName>
    <definedName name="BExKQGGEP203MUWSJVORTY7RFOFT" localSheetId="18" hidden="1">#REF!</definedName>
    <definedName name="BExKQGGEP203MUWSJVORTY7RFOFT" localSheetId="11" hidden="1">#REF!</definedName>
    <definedName name="BExKQGGEP203MUWSJVORTY7RFOFT" localSheetId="25" hidden="1">#REF!</definedName>
    <definedName name="BExKQGGEP203MUWSJVORTY7RFOFT" localSheetId="26" hidden="1">#REF!</definedName>
    <definedName name="BExKQGGEP203MUWSJVORTY7RFOFT" localSheetId="27" hidden="1">#REF!</definedName>
    <definedName name="BExKQGGEP203MUWSJVORTY7RFOFT" localSheetId="0" hidden="1">#REF!</definedName>
    <definedName name="BExKQGGEP203MUWSJVORTY7RFOFT" localSheetId="1" hidden="1">#REF!</definedName>
    <definedName name="BExKQGGEP203MUWSJVORTY7RFOFT" hidden="1">#REF!</definedName>
    <definedName name="BExKQJGAAWNM3NT19E9I0CQDBTU0" localSheetId="32" hidden="1">#REF!</definedName>
    <definedName name="BExKQJGAAWNM3NT19E9I0CQDBTU0" localSheetId="33" hidden="1">#REF!</definedName>
    <definedName name="BExKQJGAAWNM3NT19E9I0CQDBTU0" localSheetId="23" hidden="1">#REF!</definedName>
    <definedName name="BExKQJGAAWNM3NT19E9I0CQDBTU0" localSheetId="17" hidden="1">#REF!</definedName>
    <definedName name="BExKQJGAAWNM3NT19E9I0CQDBTU0" localSheetId="18" hidden="1">#REF!</definedName>
    <definedName name="BExKQJGAAWNM3NT19E9I0CQDBTU0" localSheetId="11" hidden="1">#REF!</definedName>
    <definedName name="BExKQJGAAWNM3NT19E9I0CQDBTU0" localSheetId="25" hidden="1">#REF!</definedName>
    <definedName name="BExKQJGAAWNM3NT19E9I0CQDBTU0" localSheetId="26" hidden="1">#REF!</definedName>
    <definedName name="BExKQJGAAWNM3NT19E9I0CQDBTU0" localSheetId="27" hidden="1">#REF!</definedName>
    <definedName name="BExKQJGAAWNM3NT19E9I0CQDBTU0" localSheetId="0" hidden="1">#REF!</definedName>
    <definedName name="BExKQJGAAWNM3NT19E9I0CQDBTU0" localSheetId="1" hidden="1">#REF!</definedName>
    <definedName name="BExKQJGAAWNM3NT19E9I0CQDBTU0" hidden="1">#REF!</definedName>
    <definedName name="BExKQM5GJ1ZN5REKFE7YVBQ0KXWF" localSheetId="32" hidden="1">#REF!</definedName>
    <definedName name="BExKQM5GJ1ZN5REKFE7YVBQ0KXWF" localSheetId="33" hidden="1">#REF!</definedName>
    <definedName name="BExKQM5GJ1ZN5REKFE7YVBQ0KXWF" localSheetId="23" hidden="1">#REF!</definedName>
    <definedName name="BExKQM5GJ1ZN5REKFE7YVBQ0KXWF" localSheetId="17" hidden="1">#REF!</definedName>
    <definedName name="BExKQM5GJ1ZN5REKFE7YVBQ0KXWF" localSheetId="18" hidden="1">#REF!</definedName>
    <definedName name="BExKQM5GJ1ZN5REKFE7YVBQ0KXWF" localSheetId="11" hidden="1">#REF!</definedName>
    <definedName name="BExKQM5GJ1ZN5REKFE7YVBQ0KXWF" localSheetId="25" hidden="1">#REF!</definedName>
    <definedName name="BExKQM5GJ1ZN5REKFE7YVBQ0KXWF" localSheetId="26" hidden="1">#REF!</definedName>
    <definedName name="BExKQM5GJ1ZN5REKFE7YVBQ0KXWF" localSheetId="27" hidden="1">#REF!</definedName>
    <definedName name="BExKQM5GJ1ZN5REKFE7YVBQ0KXWF" localSheetId="0" hidden="1">#REF!</definedName>
    <definedName name="BExKQM5GJ1ZN5REKFE7YVBQ0KXWF" localSheetId="1" hidden="1">#REF!</definedName>
    <definedName name="BExKQM5GJ1ZN5REKFE7YVBQ0KXWF" hidden="1">#REF!</definedName>
    <definedName name="BExKQQ71278061G7ZFYGPWOMOMY2" localSheetId="32" hidden="1">#REF!</definedName>
    <definedName name="BExKQQ71278061G7ZFYGPWOMOMY2" localSheetId="33" hidden="1">#REF!</definedName>
    <definedName name="BExKQQ71278061G7ZFYGPWOMOMY2" localSheetId="23" hidden="1">#REF!</definedName>
    <definedName name="BExKQQ71278061G7ZFYGPWOMOMY2" localSheetId="17" hidden="1">#REF!</definedName>
    <definedName name="BExKQQ71278061G7ZFYGPWOMOMY2" localSheetId="18" hidden="1">#REF!</definedName>
    <definedName name="BExKQQ71278061G7ZFYGPWOMOMY2" localSheetId="11" hidden="1">#REF!</definedName>
    <definedName name="BExKQQ71278061G7ZFYGPWOMOMY2" localSheetId="25" hidden="1">#REF!</definedName>
    <definedName name="BExKQQ71278061G7ZFYGPWOMOMY2" localSheetId="26" hidden="1">#REF!</definedName>
    <definedName name="BExKQQ71278061G7ZFYGPWOMOMY2" localSheetId="27" hidden="1">#REF!</definedName>
    <definedName name="BExKQQ71278061G7ZFYGPWOMOMY2" localSheetId="0" hidden="1">#REF!</definedName>
    <definedName name="BExKQQ71278061G7ZFYGPWOMOMY2" localSheetId="1" hidden="1">#REF!</definedName>
    <definedName name="BExKQQ71278061G7ZFYGPWOMOMY2" hidden="1">#REF!</definedName>
    <definedName name="BExKQTXRG3ECU8NT47UR7643LO5G" localSheetId="32" hidden="1">#REF!</definedName>
    <definedName name="BExKQTXRG3ECU8NT47UR7643LO5G" localSheetId="33" hidden="1">#REF!</definedName>
    <definedName name="BExKQTXRG3ECU8NT47UR7643LO5G" localSheetId="23" hidden="1">#REF!</definedName>
    <definedName name="BExKQTXRG3ECU8NT47UR7643LO5G" localSheetId="17" hidden="1">#REF!</definedName>
    <definedName name="BExKQTXRG3ECU8NT47UR7643LO5G" localSheetId="18" hidden="1">#REF!</definedName>
    <definedName name="BExKQTXRG3ECU8NT47UR7643LO5G" localSheetId="11" hidden="1">#REF!</definedName>
    <definedName name="BExKQTXRG3ECU8NT47UR7643LO5G" localSheetId="25" hidden="1">#REF!</definedName>
    <definedName name="BExKQTXRG3ECU8NT47UR7643LO5G" localSheetId="26" hidden="1">#REF!</definedName>
    <definedName name="BExKQTXRG3ECU8NT47UR7643LO5G" localSheetId="27" hidden="1">#REF!</definedName>
    <definedName name="BExKQTXRG3ECU8NT47UR7643LO5G" localSheetId="0" hidden="1">#REF!</definedName>
    <definedName name="BExKQTXRG3ECU8NT47UR7643LO5G" localSheetId="1" hidden="1">#REF!</definedName>
    <definedName name="BExKQTXRG3ECU8NT47UR7643LO5G" hidden="1">#REF!</definedName>
    <definedName name="BExKQVL7HPOIZ4FHANDFMVOJLEPR" localSheetId="32" hidden="1">#REF!</definedName>
    <definedName name="BExKQVL7HPOIZ4FHANDFMVOJLEPR" localSheetId="33" hidden="1">#REF!</definedName>
    <definedName name="BExKQVL7HPOIZ4FHANDFMVOJLEPR" localSheetId="23" hidden="1">#REF!</definedName>
    <definedName name="BExKQVL7HPOIZ4FHANDFMVOJLEPR" localSheetId="17" hidden="1">#REF!</definedName>
    <definedName name="BExKQVL7HPOIZ4FHANDFMVOJLEPR" localSheetId="18" hidden="1">#REF!</definedName>
    <definedName name="BExKQVL7HPOIZ4FHANDFMVOJLEPR" localSheetId="11" hidden="1">#REF!</definedName>
    <definedName name="BExKQVL7HPOIZ4FHANDFMVOJLEPR" localSheetId="25" hidden="1">#REF!</definedName>
    <definedName name="BExKQVL7HPOIZ4FHANDFMVOJLEPR" localSheetId="26" hidden="1">#REF!</definedName>
    <definedName name="BExKQVL7HPOIZ4FHANDFMVOJLEPR" localSheetId="27" hidden="1">#REF!</definedName>
    <definedName name="BExKQVL7HPOIZ4FHANDFMVOJLEPR" localSheetId="0" hidden="1">#REF!</definedName>
    <definedName name="BExKQVL7HPOIZ4FHANDFMVOJLEPR" localSheetId="1" hidden="1">#REF!</definedName>
    <definedName name="BExKQVL7HPOIZ4FHANDFMVOJLEPR" hidden="1">#REF!</definedName>
    <definedName name="BExKR3ZAJRYXZB4M7XZPK0I7E55W" localSheetId="32" hidden="1">#REF!</definedName>
    <definedName name="BExKR3ZAJRYXZB4M7XZPK0I7E55W" localSheetId="33" hidden="1">#REF!</definedName>
    <definedName name="BExKR3ZAJRYXZB4M7XZPK0I7E55W" localSheetId="23" hidden="1">#REF!</definedName>
    <definedName name="BExKR3ZAJRYXZB4M7XZPK0I7E55W" localSheetId="17" hidden="1">#REF!</definedName>
    <definedName name="BExKR3ZAJRYXZB4M7XZPK0I7E55W" localSheetId="18" hidden="1">#REF!</definedName>
    <definedName name="BExKR3ZAJRYXZB4M7XZPK0I7E55W" localSheetId="11" hidden="1">#REF!</definedName>
    <definedName name="BExKR3ZAJRYXZB4M7XZPK0I7E55W" localSheetId="25" hidden="1">#REF!</definedName>
    <definedName name="BExKR3ZAJRYXZB4M7XZPK0I7E55W" localSheetId="26" hidden="1">#REF!</definedName>
    <definedName name="BExKR3ZAJRYXZB4M7XZPK0I7E55W" localSheetId="27" hidden="1">#REF!</definedName>
    <definedName name="BExKR3ZAJRYXZB4M7XZPK0I7E55W" localSheetId="0" hidden="1">#REF!</definedName>
    <definedName name="BExKR3ZAJRYXZB4M7XZPK0I7E55W" localSheetId="1" hidden="1">#REF!</definedName>
    <definedName name="BExKR3ZAJRYXZB4M7XZPK0I7E55W" hidden="1">#REF!</definedName>
    <definedName name="BExKR8RZSEHW184G0Z56B4EGNU72" localSheetId="32" hidden="1">#REF!</definedName>
    <definedName name="BExKR8RZSEHW184G0Z56B4EGNU72" localSheetId="33" hidden="1">#REF!</definedName>
    <definedName name="BExKR8RZSEHW184G0Z56B4EGNU72" localSheetId="23" hidden="1">#REF!</definedName>
    <definedName name="BExKR8RZSEHW184G0Z56B4EGNU72" localSheetId="17" hidden="1">#REF!</definedName>
    <definedName name="BExKR8RZSEHW184G0Z56B4EGNU72" localSheetId="18" hidden="1">#REF!</definedName>
    <definedName name="BExKR8RZSEHW184G0Z56B4EGNU72" localSheetId="11" hidden="1">#REF!</definedName>
    <definedName name="BExKR8RZSEHW184G0Z56B4EGNU72" localSheetId="25" hidden="1">#REF!</definedName>
    <definedName name="BExKR8RZSEHW184G0Z56B4EGNU72" localSheetId="26" hidden="1">#REF!</definedName>
    <definedName name="BExKR8RZSEHW184G0Z56B4EGNU72" localSheetId="27" hidden="1">#REF!</definedName>
    <definedName name="BExKR8RZSEHW184G0Z56B4EGNU72" localSheetId="0" hidden="1">#REF!</definedName>
    <definedName name="BExKR8RZSEHW184G0Z56B4EGNU72" localSheetId="1" hidden="1">#REF!</definedName>
    <definedName name="BExKR8RZSEHW184G0Z56B4EGNU72" hidden="1">#REF!</definedName>
    <definedName name="BExKRHM60KUPM7RGAAFRSKX4TMS5" localSheetId="32" hidden="1">#REF!</definedName>
    <definedName name="BExKRHM60KUPM7RGAAFRSKX4TMS5" localSheetId="33" hidden="1">#REF!</definedName>
    <definedName name="BExKRHM60KUPM7RGAAFRSKX4TMS5" localSheetId="23" hidden="1">#REF!</definedName>
    <definedName name="BExKRHM60KUPM7RGAAFRSKX4TMS5" localSheetId="17" hidden="1">#REF!</definedName>
    <definedName name="BExKRHM60KUPM7RGAAFRSKX4TMS5" localSheetId="18" hidden="1">#REF!</definedName>
    <definedName name="BExKRHM60KUPM7RGAAFRSKX4TMS5" localSheetId="11" hidden="1">#REF!</definedName>
    <definedName name="BExKRHM60KUPM7RGAAFRSKX4TMS5" localSheetId="25" hidden="1">#REF!</definedName>
    <definedName name="BExKRHM60KUPM7RGAAFRSKX4TMS5" localSheetId="26" hidden="1">#REF!</definedName>
    <definedName name="BExKRHM60KUPM7RGAAFRSKX4TMS5" localSheetId="27" hidden="1">#REF!</definedName>
    <definedName name="BExKRHM60KUPM7RGAAFRSKX4TMS5" localSheetId="0" hidden="1">#REF!</definedName>
    <definedName name="BExKRHM60KUPM7RGAAFRSKX4TMS5" localSheetId="1" hidden="1">#REF!</definedName>
    <definedName name="BExKRHM60KUPM7RGAAFRSKX4TMS5" hidden="1">#REF!</definedName>
    <definedName name="BExKRQB2LX164R610N3VXJPD3C1W" localSheetId="32" hidden="1">#REF!</definedName>
    <definedName name="BExKRQB2LX164R610N3VXJPD3C1W" localSheetId="33" hidden="1">#REF!</definedName>
    <definedName name="BExKRQB2LX164R610N3VXJPD3C1W" localSheetId="23" hidden="1">#REF!</definedName>
    <definedName name="BExKRQB2LX164R610N3VXJPD3C1W" localSheetId="17" hidden="1">#REF!</definedName>
    <definedName name="BExKRQB2LX164R610N3VXJPD3C1W" localSheetId="18" hidden="1">#REF!</definedName>
    <definedName name="BExKRQB2LX164R610N3VXJPD3C1W" localSheetId="11" hidden="1">#REF!</definedName>
    <definedName name="BExKRQB2LX164R610N3VXJPD3C1W" localSheetId="25" hidden="1">#REF!</definedName>
    <definedName name="BExKRQB2LX164R610N3VXJPD3C1W" localSheetId="26" hidden="1">#REF!</definedName>
    <definedName name="BExKRQB2LX164R610N3VXJPD3C1W" localSheetId="27" hidden="1">#REF!</definedName>
    <definedName name="BExKRQB2LX164R610N3VXJPD3C1W" localSheetId="0" hidden="1">#REF!</definedName>
    <definedName name="BExKRQB2LX164R610N3VXJPD3C1W" localSheetId="1" hidden="1">#REF!</definedName>
    <definedName name="BExKRQB2LX164R610N3VXJPD3C1W" hidden="1">#REF!</definedName>
    <definedName name="BExKRVUSQ6PA7ZYQSTEQL3X7PB9P" localSheetId="32" hidden="1">#REF!</definedName>
    <definedName name="BExKRVUSQ6PA7ZYQSTEQL3X7PB9P" localSheetId="33" hidden="1">#REF!</definedName>
    <definedName name="BExKRVUSQ6PA7ZYQSTEQL3X7PB9P" localSheetId="23" hidden="1">#REF!</definedName>
    <definedName name="BExKRVUSQ6PA7ZYQSTEQL3X7PB9P" localSheetId="17" hidden="1">#REF!</definedName>
    <definedName name="BExKRVUSQ6PA7ZYQSTEQL3X7PB9P" localSheetId="18" hidden="1">#REF!</definedName>
    <definedName name="BExKRVUSQ6PA7ZYQSTEQL3X7PB9P" localSheetId="11" hidden="1">#REF!</definedName>
    <definedName name="BExKRVUSQ6PA7ZYQSTEQL3X7PB9P" localSheetId="25" hidden="1">#REF!</definedName>
    <definedName name="BExKRVUSQ6PA7ZYQSTEQL3X7PB9P" localSheetId="26" hidden="1">#REF!</definedName>
    <definedName name="BExKRVUSQ6PA7ZYQSTEQL3X7PB9P" localSheetId="27" hidden="1">#REF!</definedName>
    <definedName name="BExKRVUSQ6PA7ZYQSTEQL3X7PB9P" localSheetId="0" hidden="1">#REF!</definedName>
    <definedName name="BExKRVUSQ6PA7ZYQSTEQL3X7PB9P" localSheetId="1" hidden="1">#REF!</definedName>
    <definedName name="BExKRVUSQ6PA7ZYQSTEQL3X7PB9P" hidden="1">#REF!</definedName>
    <definedName name="BExKRY3KZ7F7RB2KH8HXSQ85IEQO" localSheetId="32" hidden="1">#REF!</definedName>
    <definedName name="BExKRY3KZ7F7RB2KH8HXSQ85IEQO" localSheetId="33" hidden="1">#REF!</definedName>
    <definedName name="BExKRY3KZ7F7RB2KH8HXSQ85IEQO" localSheetId="23" hidden="1">#REF!</definedName>
    <definedName name="BExKRY3KZ7F7RB2KH8HXSQ85IEQO" localSheetId="17" hidden="1">#REF!</definedName>
    <definedName name="BExKRY3KZ7F7RB2KH8HXSQ85IEQO" localSheetId="18" hidden="1">#REF!</definedName>
    <definedName name="BExKRY3KZ7F7RB2KH8HXSQ85IEQO" localSheetId="11" hidden="1">#REF!</definedName>
    <definedName name="BExKRY3KZ7F7RB2KH8HXSQ85IEQO" localSheetId="25" hidden="1">#REF!</definedName>
    <definedName name="BExKRY3KZ7F7RB2KH8HXSQ85IEQO" localSheetId="26" hidden="1">#REF!</definedName>
    <definedName name="BExKRY3KZ7F7RB2KH8HXSQ85IEQO" localSheetId="27" hidden="1">#REF!</definedName>
    <definedName name="BExKRY3KZ7F7RB2KH8HXSQ85IEQO" localSheetId="0" hidden="1">#REF!</definedName>
    <definedName name="BExKRY3KZ7F7RB2KH8HXSQ85IEQO" localSheetId="1" hidden="1">#REF!</definedName>
    <definedName name="BExKRY3KZ7F7RB2KH8HXSQ85IEQO" hidden="1">#REF!</definedName>
    <definedName name="BExKS91CCVW1YKNE1EQ4MCE1E9JX" localSheetId="32" hidden="1">#REF!</definedName>
    <definedName name="BExKS91CCVW1YKNE1EQ4MCE1E9JX" localSheetId="33" hidden="1">#REF!</definedName>
    <definedName name="BExKS91CCVW1YKNE1EQ4MCE1E9JX" localSheetId="23" hidden="1">#REF!</definedName>
    <definedName name="BExKS91CCVW1YKNE1EQ4MCE1E9JX" localSheetId="17" hidden="1">#REF!</definedName>
    <definedName name="BExKS91CCVW1YKNE1EQ4MCE1E9JX" localSheetId="18" hidden="1">#REF!</definedName>
    <definedName name="BExKS91CCVW1YKNE1EQ4MCE1E9JX" localSheetId="11" hidden="1">#REF!</definedName>
    <definedName name="BExKS91CCVW1YKNE1EQ4MCE1E9JX" localSheetId="25" hidden="1">#REF!</definedName>
    <definedName name="BExKS91CCVW1YKNE1EQ4MCE1E9JX" localSheetId="26" hidden="1">#REF!</definedName>
    <definedName name="BExKS91CCVW1YKNE1EQ4MCE1E9JX" localSheetId="27" hidden="1">#REF!</definedName>
    <definedName name="BExKS91CCVW1YKNE1EQ4MCE1E9JX" localSheetId="0" hidden="1">#REF!</definedName>
    <definedName name="BExKS91CCVW1YKNE1EQ4MCE1E9JX" localSheetId="1" hidden="1">#REF!</definedName>
    <definedName name="BExKS91CCVW1YKNE1EQ4MCE1E9JX" hidden="1">#REF!</definedName>
    <definedName name="BExKSA37DZTCK6H13HPIKR0ZFVL8" localSheetId="32" hidden="1">#REF!</definedName>
    <definedName name="BExKSA37DZTCK6H13HPIKR0ZFVL8" localSheetId="33" hidden="1">#REF!</definedName>
    <definedName name="BExKSA37DZTCK6H13HPIKR0ZFVL8" localSheetId="23" hidden="1">#REF!</definedName>
    <definedName name="BExKSA37DZTCK6H13HPIKR0ZFVL8" localSheetId="17" hidden="1">#REF!</definedName>
    <definedName name="BExKSA37DZTCK6H13HPIKR0ZFVL8" localSheetId="18" hidden="1">#REF!</definedName>
    <definedName name="BExKSA37DZTCK6H13HPIKR0ZFVL8" localSheetId="11" hidden="1">#REF!</definedName>
    <definedName name="BExKSA37DZTCK6H13HPIKR0ZFVL8" localSheetId="25" hidden="1">#REF!</definedName>
    <definedName name="BExKSA37DZTCK6H13HPIKR0ZFVL8" localSheetId="26" hidden="1">#REF!</definedName>
    <definedName name="BExKSA37DZTCK6H13HPIKR0ZFVL8" localSheetId="27" hidden="1">#REF!</definedName>
    <definedName name="BExKSA37DZTCK6H13HPIKR0ZFVL8" localSheetId="0" hidden="1">#REF!</definedName>
    <definedName name="BExKSA37DZTCK6H13HPIKR0ZFVL8" localSheetId="1" hidden="1">#REF!</definedName>
    <definedName name="BExKSA37DZTCK6H13HPIKR0ZFVL8" hidden="1">#REF!</definedName>
    <definedName name="BExKSB51O073JLM4PEU353GBBSMI" localSheetId="32" hidden="1">#REF!</definedName>
    <definedName name="BExKSB51O073JLM4PEU353GBBSMI" localSheetId="33" hidden="1">#REF!</definedName>
    <definedName name="BExKSB51O073JLM4PEU353GBBSMI" localSheetId="23" hidden="1">#REF!</definedName>
    <definedName name="BExKSB51O073JLM4PEU353GBBSMI" localSheetId="17" hidden="1">#REF!</definedName>
    <definedName name="BExKSB51O073JLM4PEU353GBBSMI" localSheetId="18" hidden="1">#REF!</definedName>
    <definedName name="BExKSB51O073JLM4PEU353GBBSMI" localSheetId="11" hidden="1">#REF!</definedName>
    <definedName name="BExKSB51O073JLM4PEU353GBBSMI" localSheetId="25" hidden="1">#REF!</definedName>
    <definedName name="BExKSB51O073JLM4PEU353GBBSMI" localSheetId="26" hidden="1">#REF!</definedName>
    <definedName name="BExKSB51O073JLM4PEU353GBBSMI" localSheetId="27" hidden="1">#REF!</definedName>
    <definedName name="BExKSB51O073JLM4PEU353GBBSMI" localSheetId="0" hidden="1">#REF!</definedName>
    <definedName name="BExKSB51O073JLM4PEU353GBBSMI" localSheetId="1" hidden="1">#REF!</definedName>
    <definedName name="BExKSB51O073JLM4PEU353GBBSMI" hidden="1">#REF!</definedName>
    <definedName name="BExKSC1EDUXA6RM44LZV6HMMHKLX" localSheetId="32" hidden="1">#REF!</definedName>
    <definedName name="BExKSC1EDUXA6RM44LZV6HMMHKLX" localSheetId="33" hidden="1">#REF!</definedName>
    <definedName name="BExKSC1EDUXA6RM44LZV6HMMHKLX" localSheetId="23" hidden="1">#REF!</definedName>
    <definedName name="BExKSC1EDUXA6RM44LZV6HMMHKLX" localSheetId="17" hidden="1">#REF!</definedName>
    <definedName name="BExKSC1EDUXA6RM44LZV6HMMHKLX" localSheetId="18" hidden="1">#REF!</definedName>
    <definedName name="BExKSC1EDUXA6RM44LZV6HMMHKLX" localSheetId="11" hidden="1">#REF!</definedName>
    <definedName name="BExKSC1EDUXA6RM44LZV6HMMHKLX" localSheetId="25" hidden="1">#REF!</definedName>
    <definedName name="BExKSC1EDUXA6RM44LZV6HMMHKLX" localSheetId="26" hidden="1">#REF!</definedName>
    <definedName name="BExKSC1EDUXA6RM44LZV6HMMHKLX" localSheetId="27" hidden="1">#REF!</definedName>
    <definedName name="BExKSC1EDUXA6RM44LZV6HMMHKLX" localSheetId="0" hidden="1">#REF!</definedName>
    <definedName name="BExKSC1EDUXA6RM44LZV6HMMHKLX" localSheetId="1" hidden="1">#REF!</definedName>
    <definedName name="BExKSC1EDUXA6RM44LZV6HMMHKLX" hidden="1">#REF!</definedName>
    <definedName name="BExKSFMOMSZYDE0WNC94F40S6636" localSheetId="32" hidden="1">#REF!</definedName>
    <definedName name="BExKSFMOMSZYDE0WNC94F40S6636" localSheetId="33" hidden="1">#REF!</definedName>
    <definedName name="BExKSFMOMSZYDE0WNC94F40S6636" localSheetId="23" hidden="1">#REF!</definedName>
    <definedName name="BExKSFMOMSZYDE0WNC94F40S6636" localSheetId="17" hidden="1">#REF!</definedName>
    <definedName name="BExKSFMOMSZYDE0WNC94F40S6636" localSheetId="18" hidden="1">#REF!</definedName>
    <definedName name="BExKSFMOMSZYDE0WNC94F40S6636" localSheetId="11" hidden="1">#REF!</definedName>
    <definedName name="BExKSFMOMSZYDE0WNC94F40S6636" localSheetId="25" hidden="1">#REF!</definedName>
    <definedName name="BExKSFMOMSZYDE0WNC94F40S6636" localSheetId="26" hidden="1">#REF!</definedName>
    <definedName name="BExKSFMOMSZYDE0WNC94F40S6636" localSheetId="27" hidden="1">#REF!</definedName>
    <definedName name="BExKSFMOMSZYDE0WNC94F40S6636" localSheetId="0" hidden="1">#REF!</definedName>
    <definedName name="BExKSFMOMSZYDE0WNC94F40S6636" localSheetId="1" hidden="1">#REF!</definedName>
    <definedName name="BExKSFMOMSZYDE0WNC94F40S6636" hidden="1">#REF!</definedName>
    <definedName name="BExKSHQ9K79S8KYUWIV5M5LAHHF1" localSheetId="32" hidden="1">#REF!</definedName>
    <definedName name="BExKSHQ9K79S8KYUWIV5M5LAHHF1" localSheetId="33" hidden="1">#REF!</definedName>
    <definedName name="BExKSHQ9K79S8KYUWIV5M5LAHHF1" localSheetId="23" hidden="1">#REF!</definedName>
    <definedName name="BExKSHQ9K79S8KYUWIV5M5LAHHF1" localSheetId="17" hidden="1">#REF!</definedName>
    <definedName name="BExKSHQ9K79S8KYUWIV5M5LAHHF1" localSheetId="18" hidden="1">#REF!</definedName>
    <definedName name="BExKSHQ9K79S8KYUWIV5M5LAHHF1" localSheetId="11" hidden="1">#REF!</definedName>
    <definedName name="BExKSHQ9K79S8KYUWIV5M5LAHHF1" localSheetId="25" hidden="1">#REF!</definedName>
    <definedName name="BExKSHQ9K79S8KYUWIV5M5LAHHF1" localSheetId="26" hidden="1">#REF!</definedName>
    <definedName name="BExKSHQ9K79S8KYUWIV5M5LAHHF1" localSheetId="27" hidden="1">#REF!</definedName>
    <definedName name="BExKSHQ9K79S8KYUWIV5M5LAHHF1" localSheetId="0" hidden="1">#REF!</definedName>
    <definedName name="BExKSHQ9K79S8KYUWIV5M5LAHHF1" localSheetId="1" hidden="1">#REF!</definedName>
    <definedName name="BExKSHQ9K79S8KYUWIV5M5LAHHF1" hidden="1">#REF!</definedName>
    <definedName name="BExKSJTWG9L3FCX8FLK4EMUJMF27" localSheetId="32" hidden="1">#REF!</definedName>
    <definedName name="BExKSJTWG9L3FCX8FLK4EMUJMF27" localSheetId="33" hidden="1">#REF!</definedName>
    <definedName name="BExKSJTWG9L3FCX8FLK4EMUJMF27" localSheetId="23" hidden="1">#REF!</definedName>
    <definedName name="BExKSJTWG9L3FCX8FLK4EMUJMF27" localSheetId="17" hidden="1">#REF!</definedName>
    <definedName name="BExKSJTWG9L3FCX8FLK4EMUJMF27" localSheetId="18" hidden="1">#REF!</definedName>
    <definedName name="BExKSJTWG9L3FCX8FLK4EMUJMF27" localSheetId="11" hidden="1">#REF!</definedName>
    <definedName name="BExKSJTWG9L3FCX8FLK4EMUJMF27" localSheetId="25" hidden="1">#REF!</definedName>
    <definedName name="BExKSJTWG9L3FCX8FLK4EMUJMF27" localSheetId="26" hidden="1">#REF!</definedName>
    <definedName name="BExKSJTWG9L3FCX8FLK4EMUJMF27" localSheetId="27" hidden="1">#REF!</definedName>
    <definedName name="BExKSJTWG9L3FCX8FLK4EMUJMF27" localSheetId="0" hidden="1">#REF!</definedName>
    <definedName name="BExKSJTWG9L3FCX8FLK4EMUJMF27" localSheetId="1" hidden="1">#REF!</definedName>
    <definedName name="BExKSJTWG9L3FCX8FLK4EMUJMF27" hidden="1">#REF!</definedName>
    <definedName name="BExKSU0MKNAVZYYPKCYTZDWQX4R8" localSheetId="32" hidden="1">#REF!</definedName>
    <definedName name="BExKSU0MKNAVZYYPKCYTZDWQX4R8" localSheetId="33" hidden="1">#REF!</definedName>
    <definedName name="BExKSU0MKNAVZYYPKCYTZDWQX4R8" localSheetId="23" hidden="1">#REF!</definedName>
    <definedName name="BExKSU0MKNAVZYYPKCYTZDWQX4R8" localSheetId="17" hidden="1">#REF!</definedName>
    <definedName name="BExKSU0MKNAVZYYPKCYTZDWQX4R8" localSheetId="18" hidden="1">#REF!</definedName>
    <definedName name="BExKSU0MKNAVZYYPKCYTZDWQX4R8" localSheetId="11" hidden="1">#REF!</definedName>
    <definedName name="BExKSU0MKNAVZYYPKCYTZDWQX4R8" localSheetId="25" hidden="1">#REF!</definedName>
    <definedName name="BExKSU0MKNAVZYYPKCYTZDWQX4R8" localSheetId="26" hidden="1">#REF!</definedName>
    <definedName name="BExKSU0MKNAVZYYPKCYTZDWQX4R8" localSheetId="27" hidden="1">#REF!</definedName>
    <definedName name="BExKSU0MKNAVZYYPKCYTZDWQX4R8" localSheetId="0" hidden="1">#REF!</definedName>
    <definedName name="BExKSU0MKNAVZYYPKCYTZDWQX4R8" localSheetId="1" hidden="1">#REF!</definedName>
    <definedName name="BExKSU0MKNAVZYYPKCYTZDWQX4R8" hidden="1">#REF!</definedName>
    <definedName name="BExKSX60G1MUS689FXIGYP2F7C62" localSheetId="32" hidden="1">#REF!</definedName>
    <definedName name="BExKSX60G1MUS689FXIGYP2F7C62" localSheetId="33" hidden="1">#REF!</definedName>
    <definedName name="BExKSX60G1MUS689FXIGYP2F7C62" localSheetId="23" hidden="1">#REF!</definedName>
    <definedName name="BExKSX60G1MUS689FXIGYP2F7C62" localSheetId="17" hidden="1">#REF!</definedName>
    <definedName name="BExKSX60G1MUS689FXIGYP2F7C62" localSheetId="18" hidden="1">#REF!</definedName>
    <definedName name="BExKSX60G1MUS689FXIGYP2F7C62" localSheetId="11" hidden="1">#REF!</definedName>
    <definedName name="BExKSX60G1MUS689FXIGYP2F7C62" localSheetId="25" hidden="1">#REF!</definedName>
    <definedName name="BExKSX60G1MUS689FXIGYP2F7C62" localSheetId="26" hidden="1">#REF!</definedName>
    <definedName name="BExKSX60G1MUS689FXIGYP2F7C62" localSheetId="27" hidden="1">#REF!</definedName>
    <definedName name="BExKSX60G1MUS689FXIGYP2F7C62" localSheetId="0" hidden="1">#REF!</definedName>
    <definedName name="BExKSX60G1MUS689FXIGYP2F7C62" localSheetId="1" hidden="1">#REF!</definedName>
    <definedName name="BExKSX60G1MUS689FXIGYP2F7C62" hidden="1">#REF!</definedName>
    <definedName name="BExKT2UZ7Y2VWF5NQE18SJRLD2RN" localSheetId="32" hidden="1">#REF!</definedName>
    <definedName name="BExKT2UZ7Y2VWF5NQE18SJRLD2RN" localSheetId="33" hidden="1">#REF!</definedName>
    <definedName name="BExKT2UZ7Y2VWF5NQE18SJRLD2RN" localSheetId="23" hidden="1">#REF!</definedName>
    <definedName name="BExKT2UZ7Y2VWF5NQE18SJRLD2RN" localSheetId="17" hidden="1">#REF!</definedName>
    <definedName name="BExKT2UZ7Y2VWF5NQE18SJRLD2RN" localSheetId="18" hidden="1">#REF!</definedName>
    <definedName name="BExKT2UZ7Y2VWF5NQE18SJRLD2RN" localSheetId="11" hidden="1">#REF!</definedName>
    <definedName name="BExKT2UZ7Y2VWF5NQE18SJRLD2RN" localSheetId="25" hidden="1">#REF!</definedName>
    <definedName name="BExKT2UZ7Y2VWF5NQE18SJRLD2RN" localSheetId="26" hidden="1">#REF!</definedName>
    <definedName name="BExKT2UZ7Y2VWF5NQE18SJRLD2RN" localSheetId="27" hidden="1">#REF!</definedName>
    <definedName name="BExKT2UZ7Y2VWF5NQE18SJRLD2RN" localSheetId="0" hidden="1">#REF!</definedName>
    <definedName name="BExKT2UZ7Y2VWF5NQE18SJRLD2RN" localSheetId="1" hidden="1">#REF!</definedName>
    <definedName name="BExKT2UZ7Y2VWF5NQE18SJRLD2RN" hidden="1">#REF!</definedName>
    <definedName name="BExKT3GJFNGAM09H5F615E36A38C" localSheetId="32" hidden="1">#REF!</definedName>
    <definedName name="BExKT3GJFNGAM09H5F615E36A38C" localSheetId="33" hidden="1">#REF!</definedName>
    <definedName name="BExKT3GJFNGAM09H5F615E36A38C" localSheetId="23" hidden="1">#REF!</definedName>
    <definedName name="BExKT3GJFNGAM09H5F615E36A38C" localSheetId="17" hidden="1">#REF!</definedName>
    <definedName name="BExKT3GJFNGAM09H5F615E36A38C" localSheetId="18" hidden="1">#REF!</definedName>
    <definedName name="BExKT3GJFNGAM09H5F615E36A38C" localSheetId="11" hidden="1">#REF!</definedName>
    <definedName name="BExKT3GJFNGAM09H5F615E36A38C" localSheetId="25" hidden="1">#REF!</definedName>
    <definedName name="BExKT3GJFNGAM09H5F615E36A38C" localSheetId="26" hidden="1">#REF!</definedName>
    <definedName name="BExKT3GJFNGAM09H5F615E36A38C" localSheetId="27" hidden="1">#REF!</definedName>
    <definedName name="BExKT3GJFNGAM09H5F615E36A38C" localSheetId="0" hidden="1">#REF!</definedName>
    <definedName name="BExKT3GJFNGAM09H5F615E36A38C" localSheetId="1" hidden="1">#REF!</definedName>
    <definedName name="BExKT3GJFNGAM09H5F615E36A38C" hidden="1">#REF!</definedName>
    <definedName name="BExKTD1UM9PTLYETG1RM502XDNC0" localSheetId="32" hidden="1">#REF!</definedName>
    <definedName name="BExKTD1UM9PTLYETG1RM502XDNC0" localSheetId="33" hidden="1">#REF!</definedName>
    <definedName name="BExKTD1UM9PTLYETG1RM502XDNC0" localSheetId="23" hidden="1">#REF!</definedName>
    <definedName name="BExKTD1UM9PTLYETG1RM502XDNC0" localSheetId="17" hidden="1">#REF!</definedName>
    <definedName name="BExKTD1UM9PTLYETG1RM502XDNC0" localSheetId="18" hidden="1">#REF!</definedName>
    <definedName name="BExKTD1UM9PTLYETG1RM502XDNC0" localSheetId="11" hidden="1">#REF!</definedName>
    <definedName name="BExKTD1UM9PTLYETG1RM502XDNC0" localSheetId="25" hidden="1">#REF!</definedName>
    <definedName name="BExKTD1UM9PTLYETG1RM502XDNC0" localSheetId="26" hidden="1">#REF!</definedName>
    <definedName name="BExKTD1UM9PTLYETG1RM502XDNC0" localSheetId="27" hidden="1">#REF!</definedName>
    <definedName name="BExKTD1UM9PTLYETG1RM502XDNC0" localSheetId="0" hidden="1">#REF!</definedName>
    <definedName name="BExKTD1UM9PTLYETG1RM502XDNC0" localSheetId="1" hidden="1">#REF!</definedName>
    <definedName name="BExKTD1UM9PTLYETG1RM502XDNC0" hidden="1">#REF!</definedName>
    <definedName name="BExKTJN26AY45CE6JUAX3OIL48F7" localSheetId="32" hidden="1">#REF!</definedName>
    <definedName name="BExKTJN26AY45CE6JUAX3OIL48F7" localSheetId="33" hidden="1">#REF!</definedName>
    <definedName name="BExKTJN26AY45CE6JUAX3OIL48F7" localSheetId="23" hidden="1">#REF!</definedName>
    <definedName name="BExKTJN26AY45CE6JUAX3OIL48F7" localSheetId="17" hidden="1">#REF!</definedName>
    <definedName name="BExKTJN26AY45CE6JUAX3OIL48F7" localSheetId="18" hidden="1">#REF!</definedName>
    <definedName name="BExKTJN26AY45CE6JUAX3OIL48F7" localSheetId="11" hidden="1">#REF!</definedName>
    <definedName name="BExKTJN26AY45CE6JUAX3OIL48F7" localSheetId="25" hidden="1">#REF!</definedName>
    <definedName name="BExKTJN26AY45CE6JUAX3OIL48F7" localSheetId="26" hidden="1">#REF!</definedName>
    <definedName name="BExKTJN26AY45CE6JUAX3OIL48F7" localSheetId="27" hidden="1">#REF!</definedName>
    <definedName name="BExKTJN26AY45CE6JUAX3OIL48F7" localSheetId="0" hidden="1">#REF!</definedName>
    <definedName name="BExKTJN26AY45CE6JUAX3OIL48F7" localSheetId="1" hidden="1">#REF!</definedName>
    <definedName name="BExKTJN26AY45CE6JUAX3OIL48F7" hidden="1">#REF!</definedName>
    <definedName name="BExKTQZGN8GI3XGSEXMPCCA3S19H" localSheetId="32" hidden="1">#REF!</definedName>
    <definedName name="BExKTQZGN8GI3XGSEXMPCCA3S19H" localSheetId="33" hidden="1">#REF!</definedName>
    <definedName name="BExKTQZGN8GI3XGSEXMPCCA3S19H" localSheetId="23" hidden="1">#REF!</definedName>
    <definedName name="BExKTQZGN8GI3XGSEXMPCCA3S19H" localSheetId="17" hidden="1">#REF!</definedName>
    <definedName name="BExKTQZGN8GI3XGSEXMPCCA3S19H" localSheetId="18" hidden="1">#REF!</definedName>
    <definedName name="BExKTQZGN8GI3XGSEXMPCCA3S19H" localSheetId="11" hidden="1">#REF!</definedName>
    <definedName name="BExKTQZGN8GI3XGSEXMPCCA3S19H" localSheetId="25" hidden="1">#REF!</definedName>
    <definedName name="BExKTQZGN8GI3XGSEXMPCCA3S19H" localSheetId="26" hidden="1">#REF!</definedName>
    <definedName name="BExKTQZGN8GI3XGSEXMPCCA3S19H" localSheetId="27" hidden="1">#REF!</definedName>
    <definedName name="BExKTQZGN8GI3XGSEXMPCCA3S19H" localSheetId="0" hidden="1">#REF!</definedName>
    <definedName name="BExKTQZGN8GI3XGSEXMPCCA3S19H" localSheetId="1" hidden="1">#REF!</definedName>
    <definedName name="BExKTQZGN8GI3XGSEXMPCCA3S19H" hidden="1">#REF!</definedName>
    <definedName name="BExKTUKYYU0F6TUW1RXV24LRAZFE" localSheetId="32" hidden="1">#REF!</definedName>
    <definedName name="BExKTUKYYU0F6TUW1RXV24LRAZFE" localSheetId="33" hidden="1">#REF!</definedName>
    <definedName name="BExKTUKYYU0F6TUW1RXV24LRAZFE" localSheetId="23" hidden="1">#REF!</definedName>
    <definedName name="BExKTUKYYU0F6TUW1RXV24LRAZFE" localSheetId="17" hidden="1">#REF!</definedName>
    <definedName name="BExKTUKYYU0F6TUW1RXV24LRAZFE" localSheetId="18" hidden="1">#REF!</definedName>
    <definedName name="BExKTUKYYU0F6TUW1RXV24LRAZFE" localSheetId="11" hidden="1">#REF!</definedName>
    <definedName name="BExKTUKYYU0F6TUW1RXV24LRAZFE" localSheetId="25" hidden="1">#REF!</definedName>
    <definedName name="BExKTUKYYU0F6TUW1RXV24LRAZFE" localSheetId="26" hidden="1">#REF!</definedName>
    <definedName name="BExKTUKYYU0F6TUW1RXV24LRAZFE" localSheetId="27" hidden="1">#REF!</definedName>
    <definedName name="BExKTUKYYU0F6TUW1RXV24LRAZFE" localSheetId="0" hidden="1">#REF!</definedName>
    <definedName name="BExKTUKYYU0F6TUW1RXV24LRAZFE" localSheetId="1" hidden="1">#REF!</definedName>
    <definedName name="BExKTUKYYU0F6TUW1RXV24LRAZFE" hidden="1">#REF!</definedName>
    <definedName name="BExKU3FBLHQBIUTN6XEZW5GC9OG1" localSheetId="32" hidden="1">#REF!</definedName>
    <definedName name="BExKU3FBLHQBIUTN6XEZW5GC9OG1" localSheetId="33" hidden="1">#REF!</definedName>
    <definedName name="BExKU3FBLHQBIUTN6XEZW5GC9OG1" localSheetId="23" hidden="1">#REF!</definedName>
    <definedName name="BExKU3FBLHQBIUTN6XEZW5GC9OG1" localSheetId="17" hidden="1">#REF!</definedName>
    <definedName name="BExKU3FBLHQBIUTN6XEZW5GC9OG1" localSheetId="18" hidden="1">#REF!</definedName>
    <definedName name="BExKU3FBLHQBIUTN6XEZW5GC9OG1" localSheetId="11" hidden="1">#REF!</definedName>
    <definedName name="BExKU3FBLHQBIUTN6XEZW5GC9OG1" localSheetId="25" hidden="1">#REF!</definedName>
    <definedName name="BExKU3FBLHQBIUTN6XEZW5GC9OG1" localSheetId="26" hidden="1">#REF!</definedName>
    <definedName name="BExKU3FBLHQBIUTN6XEZW5GC9OG1" localSheetId="27" hidden="1">#REF!</definedName>
    <definedName name="BExKU3FBLHQBIUTN6XEZW5GC9OG1" localSheetId="0" hidden="1">#REF!</definedName>
    <definedName name="BExKU3FBLHQBIUTN6XEZW5GC9OG1" localSheetId="1" hidden="1">#REF!</definedName>
    <definedName name="BExKU3FBLHQBIUTN6XEZW5GC9OG1" hidden="1">#REF!</definedName>
    <definedName name="BExKU82I99FEUIZLODXJDOJC96CQ" localSheetId="32" hidden="1">#REF!</definedName>
    <definedName name="BExKU82I99FEUIZLODXJDOJC96CQ" localSheetId="33" hidden="1">#REF!</definedName>
    <definedName name="BExKU82I99FEUIZLODXJDOJC96CQ" localSheetId="23" hidden="1">#REF!</definedName>
    <definedName name="BExKU82I99FEUIZLODXJDOJC96CQ" localSheetId="17" hidden="1">#REF!</definedName>
    <definedName name="BExKU82I99FEUIZLODXJDOJC96CQ" localSheetId="18" hidden="1">#REF!</definedName>
    <definedName name="BExKU82I99FEUIZLODXJDOJC96CQ" localSheetId="11" hidden="1">#REF!</definedName>
    <definedName name="BExKU82I99FEUIZLODXJDOJC96CQ" localSheetId="25" hidden="1">#REF!</definedName>
    <definedName name="BExKU82I99FEUIZLODXJDOJC96CQ" localSheetId="26" hidden="1">#REF!</definedName>
    <definedName name="BExKU82I99FEUIZLODXJDOJC96CQ" localSheetId="27" hidden="1">#REF!</definedName>
    <definedName name="BExKU82I99FEUIZLODXJDOJC96CQ" localSheetId="0" hidden="1">#REF!</definedName>
    <definedName name="BExKU82I99FEUIZLODXJDOJC96CQ" localSheetId="1" hidden="1">#REF!</definedName>
    <definedName name="BExKU82I99FEUIZLODXJDOJC96CQ" hidden="1">#REF!</definedName>
    <definedName name="BExKUDM0DFSCM3D91SH0XLXJSL18" localSheetId="32" hidden="1">#REF!</definedName>
    <definedName name="BExKUDM0DFSCM3D91SH0XLXJSL18" localSheetId="33" hidden="1">#REF!</definedName>
    <definedName name="BExKUDM0DFSCM3D91SH0XLXJSL18" localSheetId="23" hidden="1">#REF!</definedName>
    <definedName name="BExKUDM0DFSCM3D91SH0XLXJSL18" localSheetId="17" hidden="1">#REF!</definedName>
    <definedName name="BExKUDM0DFSCM3D91SH0XLXJSL18" localSheetId="18" hidden="1">#REF!</definedName>
    <definedName name="BExKUDM0DFSCM3D91SH0XLXJSL18" localSheetId="11" hidden="1">#REF!</definedName>
    <definedName name="BExKUDM0DFSCM3D91SH0XLXJSL18" localSheetId="25" hidden="1">#REF!</definedName>
    <definedName name="BExKUDM0DFSCM3D91SH0XLXJSL18" localSheetId="26" hidden="1">#REF!</definedName>
    <definedName name="BExKUDM0DFSCM3D91SH0XLXJSL18" localSheetId="27" hidden="1">#REF!</definedName>
    <definedName name="BExKUDM0DFSCM3D91SH0XLXJSL18" localSheetId="0" hidden="1">#REF!</definedName>
    <definedName name="BExKUDM0DFSCM3D91SH0XLXJSL18" localSheetId="1" hidden="1">#REF!</definedName>
    <definedName name="BExKUDM0DFSCM3D91SH0XLXJSL18" hidden="1">#REF!</definedName>
    <definedName name="BExKUHYKD9TJTMQOOBS4EX04FCEZ" localSheetId="32" hidden="1">#REF!</definedName>
    <definedName name="BExKUHYKD9TJTMQOOBS4EX04FCEZ" localSheetId="33" hidden="1">#REF!</definedName>
    <definedName name="BExKUHYKD9TJTMQOOBS4EX04FCEZ" localSheetId="23" hidden="1">#REF!</definedName>
    <definedName name="BExKUHYKD9TJTMQOOBS4EX04FCEZ" localSheetId="17" hidden="1">#REF!</definedName>
    <definedName name="BExKUHYKD9TJTMQOOBS4EX04FCEZ" localSheetId="18" hidden="1">#REF!</definedName>
    <definedName name="BExKUHYKD9TJTMQOOBS4EX04FCEZ" localSheetId="11" hidden="1">#REF!</definedName>
    <definedName name="BExKUHYKD9TJTMQOOBS4EX04FCEZ" localSheetId="25" hidden="1">#REF!</definedName>
    <definedName name="BExKUHYKD9TJTMQOOBS4EX04FCEZ" localSheetId="26" hidden="1">#REF!</definedName>
    <definedName name="BExKUHYKD9TJTMQOOBS4EX04FCEZ" localSheetId="27" hidden="1">#REF!</definedName>
    <definedName name="BExKUHYKD9TJTMQOOBS4EX04FCEZ" localSheetId="0" hidden="1">#REF!</definedName>
    <definedName name="BExKUHYKD9TJTMQOOBS4EX04FCEZ" localSheetId="1" hidden="1">#REF!</definedName>
    <definedName name="BExKUHYKD9TJTMQOOBS4EX04FCEZ" hidden="1">#REF!</definedName>
    <definedName name="BExKULEKJLA77AUQPDUHSM94Y76Z" localSheetId="32" hidden="1">#REF!</definedName>
    <definedName name="BExKULEKJLA77AUQPDUHSM94Y76Z" localSheetId="33" hidden="1">#REF!</definedName>
    <definedName name="BExKULEKJLA77AUQPDUHSM94Y76Z" localSheetId="23" hidden="1">#REF!</definedName>
    <definedName name="BExKULEKJLA77AUQPDUHSM94Y76Z" localSheetId="17" hidden="1">#REF!</definedName>
    <definedName name="BExKULEKJLA77AUQPDUHSM94Y76Z" localSheetId="18" hidden="1">#REF!</definedName>
    <definedName name="BExKULEKJLA77AUQPDUHSM94Y76Z" localSheetId="11" hidden="1">#REF!</definedName>
    <definedName name="BExKULEKJLA77AUQPDUHSM94Y76Z" localSheetId="25" hidden="1">#REF!</definedName>
    <definedName name="BExKULEKJLA77AUQPDUHSM94Y76Z" localSheetId="26" hidden="1">#REF!</definedName>
    <definedName name="BExKULEKJLA77AUQPDUHSM94Y76Z" localSheetId="27" hidden="1">#REF!</definedName>
    <definedName name="BExKULEKJLA77AUQPDUHSM94Y76Z" localSheetId="0" hidden="1">#REF!</definedName>
    <definedName name="BExKULEKJLA77AUQPDUHSM94Y76Z" localSheetId="1" hidden="1">#REF!</definedName>
    <definedName name="BExKULEKJLA77AUQPDUHSM94Y76Z" hidden="1">#REF!</definedName>
    <definedName name="BExKUXE506JSYMR4CV866RHRDYR9" localSheetId="32" hidden="1">#REF!</definedName>
    <definedName name="BExKUXE506JSYMR4CV866RHRDYR9" localSheetId="33" hidden="1">#REF!</definedName>
    <definedName name="BExKUXE506JSYMR4CV866RHRDYR9" localSheetId="23" hidden="1">#REF!</definedName>
    <definedName name="BExKUXE506JSYMR4CV866RHRDYR9" localSheetId="17" hidden="1">#REF!</definedName>
    <definedName name="BExKUXE506JSYMR4CV866RHRDYR9" localSheetId="18" hidden="1">#REF!</definedName>
    <definedName name="BExKUXE506JSYMR4CV866RHRDYR9" localSheetId="11" hidden="1">#REF!</definedName>
    <definedName name="BExKUXE506JSYMR4CV866RHRDYR9" localSheetId="25" hidden="1">#REF!</definedName>
    <definedName name="BExKUXE506JSYMR4CV866RHRDYR9" localSheetId="26" hidden="1">#REF!</definedName>
    <definedName name="BExKUXE506JSYMR4CV866RHRDYR9" localSheetId="27" hidden="1">#REF!</definedName>
    <definedName name="BExKUXE506JSYMR4CV866RHRDYR9" localSheetId="0" hidden="1">#REF!</definedName>
    <definedName name="BExKUXE506JSYMR4CV866RHRDYR9" localSheetId="1" hidden="1">#REF!</definedName>
    <definedName name="BExKUXE506JSYMR4CV866RHRDYR9" hidden="1">#REF!</definedName>
    <definedName name="BExKV08R85MKI3MAX9E2HERNQUNL" localSheetId="32" hidden="1">#REF!</definedName>
    <definedName name="BExKV08R85MKI3MAX9E2HERNQUNL" localSheetId="33" hidden="1">#REF!</definedName>
    <definedName name="BExKV08R85MKI3MAX9E2HERNQUNL" localSheetId="23" hidden="1">#REF!</definedName>
    <definedName name="BExKV08R85MKI3MAX9E2HERNQUNL" localSheetId="17" hidden="1">#REF!</definedName>
    <definedName name="BExKV08R85MKI3MAX9E2HERNQUNL" localSheetId="18" hidden="1">#REF!</definedName>
    <definedName name="BExKV08R85MKI3MAX9E2HERNQUNL" localSheetId="11" hidden="1">#REF!</definedName>
    <definedName name="BExKV08R85MKI3MAX9E2HERNQUNL" localSheetId="25" hidden="1">#REF!</definedName>
    <definedName name="BExKV08R85MKI3MAX9E2HERNQUNL" localSheetId="26" hidden="1">#REF!</definedName>
    <definedName name="BExKV08R85MKI3MAX9E2HERNQUNL" localSheetId="27" hidden="1">#REF!</definedName>
    <definedName name="BExKV08R85MKI3MAX9E2HERNQUNL" localSheetId="0" hidden="1">#REF!</definedName>
    <definedName name="BExKV08R85MKI3MAX9E2HERNQUNL" localSheetId="1" hidden="1">#REF!</definedName>
    <definedName name="BExKV08R85MKI3MAX9E2HERNQUNL" hidden="1">#REF!</definedName>
    <definedName name="BExKV4AAUNNJL5JWD7PX6BFKVS6O" localSheetId="32" hidden="1">#REF!</definedName>
    <definedName name="BExKV4AAUNNJL5JWD7PX6BFKVS6O" localSheetId="33" hidden="1">#REF!</definedName>
    <definedName name="BExKV4AAUNNJL5JWD7PX6BFKVS6O" localSheetId="23" hidden="1">#REF!</definedName>
    <definedName name="BExKV4AAUNNJL5JWD7PX6BFKVS6O" localSheetId="17" hidden="1">#REF!</definedName>
    <definedName name="BExKV4AAUNNJL5JWD7PX6BFKVS6O" localSheetId="18" hidden="1">#REF!</definedName>
    <definedName name="BExKV4AAUNNJL5JWD7PX6BFKVS6O" localSheetId="11" hidden="1">#REF!</definedName>
    <definedName name="BExKV4AAUNNJL5JWD7PX6BFKVS6O" localSheetId="25" hidden="1">#REF!</definedName>
    <definedName name="BExKV4AAUNNJL5JWD7PX6BFKVS6O" localSheetId="26" hidden="1">#REF!</definedName>
    <definedName name="BExKV4AAUNNJL5JWD7PX6BFKVS6O" localSheetId="27" hidden="1">#REF!</definedName>
    <definedName name="BExKV4AAUNNJL5JWD7PX6BFKVS6O" localSheetId="0" hidden="1">#REF!</definedName>
    <definedName name="BExKV4AAUNNJL5JWD7PX6BFKVS6O" localSheetId="1" hidden="1">#REF!</definedName>
    <definedName name="BExKV4AAUNNJL5JWD7PX6BFKVS6O" hidden="1">#REF!</definedName>
    <definedName name="BExKVDVK6HN74GQPTXICP9BFC8CF" localSheetId="32" hidden="1">#REF!</definedName>
    <definedName name="BExKVDVK6HN74GQPTXICP9BFC8CF" localSheetId="33" hidden="1">#REF!</definedName>
    <definedName name="BExKVDVK6HN74GQPTXICP9BFC8CF" localSheetId="23" hidden="1">#REF!</definedName>
    <definedName name="BExKVDVK6HN74GQPTXICP9BFC8CF" localSheetId="17" hidden="1">#REF!</definedName>
    <definedName name="BExKVDVK6HN74GQPTXICP9BFC8CF" localSheetId="18" hidden="1">#REF!</definedName>
    <definedName name="BExKVDVK6HN74GQPTXICP9BFC8CF" localSheetId="11" hidden="1">#REF!</definedName>
    <definedName name="BExKVDVK6HN74GQPTXICP9BFC8CF" localSheetId="25" hidden="1">#REF!</definedName>
    <definedName name="BExKVDVK6HN74GQPTXICP9BFC8CF" localSheetId="26" hidden="1">#REF!</definedName>
    <definedName name="BExKVDVK6HN74GQPTXICP9BFC8CF" localSheetId="27" hidden="1">#REF!</definedName>
    <definedName name="BExKVDVK6HN74GQPTXICP9BFC8CF" localSheetId="0" hidden="1">#REF!</definedName>
    <definedName name="BExKVDVK6HN74GQPTXICP9BFC8CF" localSheetId="1" hidden="1">#REF!</definedName>
    <definedName name="BExKVDVK6HN74GQPTXICP9BFC8CF" hidden="1">#REF!</definedName>
    <definedName name="BExKVFZ3ZZGIC1QI8XN6BYFWN0ZY" localSheetId="32" hidden="1">#REF!</definedName>
    <definedName name="BExKVFZ3ZZGIC1QI8XN6BYFWN0ZY" localSheetId="33" hidden="1">#REF!</definedName>
    <definedName name="BExKVFZ3ZZGIC1QI8XN6BYFWN0ZY" localSheetId="23" hidden="1">#REF!</definedName>
    <definedName name="BExKVFZ3ZZGIC1QI8XN6BYFWN0ZY" localSheetId="17" hidden="1">#REF!</definedName>
    <definedName name="BExKVFZ3ZZGIC1QI8XN6BYFWN0ZY" localSheetId="18" hidden="1">#REF!</definedName>
    <definedName name="BExKVFZ3ZZGIC1QI8XN6BYFWN0ZY" localSheetId="11" hidden="1">#REF!</definedName>
    <definedName name="BExKVFZ3ZZGIC1QI8XN6BYFWN0ZY" localSheetId="25" hidden="1">#REF!</definedName>
    <definedName name="BExKVFZ3ZZGIC1QI8XN6BYFWN0ZY" localSheetId="26" hidden="1">#REF!</definedName>
    <definedName name="BExKVFZ3ZZGIC1QI8XN6BYFWN0ZY" localSheetId="27" hidden="1">#REF!</definedName>
    <definedName name="BExKVFZ3ZZGIC1QI8XN6BYFWN0ZY" localSheetId="0" hidden="1">#REF!</definedName>
    <definedName name="BExKVFZ3ZZGIC1QI8XN6BYFWN0ZY" localSheetId="1" hidden="1">#REF!</definedName>
    <definedName name="BExKVFZ3ZZGIC1QI8XN6BYFWN0ZY" hidden="1">#REF!</definedName>
    <definedName name="BExKVG4KGO28KPGTAFL1R8TTZ10N" localSheetId="32" hidden="1">#REF!</definedName>
    <definedName name="BExKVG4KGO28KPGTAFL1R8TTZ10N" localSheetId="33" hidden="1">#REF!</definedName>
    <definedName name="BExKVG4KGO28KPGTAFL1R8TTZ10N" localSheetId="23" hidden="1">#REF!</definedName>
    <definedName name="BExKVG4KGO28KPGTAFL1R8TTZ10N" localSheetId="17" hidden="1">#REF!</definedName>
    <definedName name="BExKVG4KGO28KPGTAFL1R8TTZ10N" localSheetId="18" hidden="1">#REF!</definedName>
    <definedName name="BExKVG4KGO28KPGTAFL1R8TTZ10N" localSheetId="11" hidden="1">#REF!</definedName>
    <definedName name="BExKVG4KGO28KPGTAFL1R8TTZ10N" localSheetId="25" hidden="1">#REF!</definedName>
    <definedName name="BExKVG4KGO28KPGTAFL1R8TTZ10N" localSheetId="26" hidden="1">#REF!</definedName>
    <definedName name="BExKVG4KGO28KPGTAFL1R8TTZ10N" localSheetId="27" hidden="1">#REF!</definedName>
    <definedName name="BExKVG4KGO28KPGTAFL1R8TTZ10N" localSheetId="0" hidden="1">#REF!</definedName>
    <definedName name="BExKVG4KGO28KPGTAFL1R8TTZ10N" localSheetId="1" hidden="1">#REF!</definedName>
    <definedName name="BExKVG4KGO28KPGTAFL1R8TTZ10N" hidden="1">#REF!</definedName>
    <definedName name="BExKW0CSH7DA02YSNV64PSEIXB2P" localSheetId="32" hidden="1">#REF!</definedName>
    <definedName name="BExKW0CSH7DA02YSNV64PSEIXB2P" localSheetId="33" hidden="1">#REF!</definedName>
    <definedName name="BExKW0CSH7DA02YSNV64PSEIXB2P" localSheetId="23" hidden="1">#REF!</definedName>
    <definedName name="BExKW0CSH7DA02YSNV64PSEIXB2P" localSheetId="17" hidden="1">#REF!</definedName>
    <definedName name="BExKW0CSH7DA02YSNV64PSEIXB2P" localSheetId="18" hidden="1">#REF!</definedName>
    <definedName name="BExKW0CSH7DA02YSNV64PSEIXB2P" localSheetId="11" hidden="1">#REF!</definedName>
    <definedName name="BExKW0CSH7DA02YSNV64PSEIXB2P" localSheetId="25" hidden="1">#REF!</definedName>
    <definedName name="BExKW0CSH7DA02YSNV64PSEIXB2P" localSheetId="26" hidden="1">#REF!</definedName>
    <definedName name="BExKW0CSH7DA02YSNV64PSEIXB2P" localSheetId="27" hidden="1">#REF!</definedName>
    <definedName name="BExKW0CSH7DA02YSNV64PSEIXB2P" localSheetId="0" hidden="1">#REF!</definedName>
    <definedName name="BExKW0CSH7DA02YSNV64PSEIXB2P" localSheetId="1" hidden="1">#REF!</definedName>
    <definedName name="BExKW0CSH7DA02YSNV64PSEIXB2P" hidden="1">#REF!</definedName>
    <definedName name="BExM9NUG3Q31X01AI9ZJCZIX25CS" localSheetId="32" hidden="1">#REF!</definedName>
    <definedName name="BExM9NUG3Q31X01AI9ZJCZIX25CS" localSheetId="33" hidden="1">#REF!</definedName>
    <definedName name="BExM9NUG3Q31X01AI9ZJCZIX25CS" localSheetId="23" hidden="1">#REF!</definedName>
    <definedName name="BExM9NUG3Q31X01AI9ZJCZIX25CS" localSheetId="17" hidden="1">#REF!</definedName>
    <definedName name="BExM9NUG3Q31X01AI9ZJCZIX25CS" localSheetId="18" hidden="1">#REF!</definedName>
    <definedName name="BExM9NUG3Q31X01AI9ZJCZIX25CS" localSheetId="11" hidden="1">#REF!</definedName>
    <definedName name="BExM9NUG3Q31X01AI9ZJCZIX25CS" localSheetId="25" hidden="1">#REF!</definedName>
    <definedName name="BExM9NUG3Q31X01AI9ZJCZIX25CS" localSheetId="26" hidden="1">#REF!</definedName>
    <definedName name="BExM9NUG3Q31X01AI9ZJCZIX25CS" localSheetId="27" hidden="1">#REF!</definedName>
    <definedName name="BExM9NUG3Q31X01AI9ZJCZIX25CS" localSheetId="0" hidden="1">#REF!</definedName>
    <definedName name="BExM9NUG3Q31X01AI9ZJCZIX25CS" localSheetId="1" hidden="1">#REF!</definedName>
    <definedName name="BExM9NUG3Q31X01AI9ZJCZIX25CS" hidden="1">#REF!</definedName>
    <definedName name="BExM9OG182RP30MY23PG49LVPZ1C" localSheetId="32" hidden="1">#REF!</definedName>
    <definedName name="BExM9OG182RP30MY23PG49LVPZ1C" localSheetId="33" hidden="1">#REF!</definedName>
    <definedName name="BExM9OG182RP30MY23PG49LVPZ1C" localSheetId="23" hidden="1">#REF!</definedName>
    <definedName name="BExM9OG182RP30MY23PG49LVPZ1C" localSheetId="17" hidden="1">#REF!</definedName>
    <definedName name="BExM9OG182RP30MY23PG49LVPZ1C" localSheetId="18" hidden="1">#REF!</definedName>
    <definedName name="BExM9OG182RP30MY23PG49LVPZ1C" localSheetId="11" hidden="1">#REF!</definedName>
    <definedName name="BExM9OG182RP30MY23PG49LVPZ1C" localSheetId="25" hidden="1">#REF!</definedName>
    <definedName name="BExM9OG182RP30MY23PG49LVPZ1C" localSheetId="26" hidden="1">#REF!</definedName>
    <definedName name="BExM9OG182RP30MY23PG49LVPZ1C" localSheetId="27" hidden="1">#REF!</definedName>
    <definedName name="BExM9OG182RP30MY23PG49LVPZ1C" localSheetId="0" hidden="1">#REF!</definedName>
    <definedName name="BExM9OG182RP30MY23PG49LVPZ1C" localSheetId="1" hidden="1">#REF!</definedName>
    <definedName name="BExM9OG182RP30MY23PG49LVPZ1C" hidden="1">#REF!</definedName>
    <definedName name="BExMA64MW1S18NH8DCKPCCEI5KCB" localSheetId="32" hidden="1">#REF!</definedName>
    <definedName name="BExMA64MW1S18NH8DCKPCCEI5KCB" localSheetId="33" hidden="1">#REF!</definedName>
    <definedName name="BExMA64MW1S18NH8DCKPCCEI5KCB" localSheetId="23" hidden="1">#REF!</definedName>
    <definedName name="BExMA64MW1S18NH8DCKPCCEI5KCB" localSheetId="17" hidden="1">#REF!</definedName>
    <definedName name="BExMA64MW1S18NH8DCKPCCEI5KCB" localSheetId="18" hidden="1">#REF!</definedName>
    <definedName name="BExMA64MW1S18NH8DCKPCCEI5KCB" localSheetId="11" hidden="1">#REF!</definedName>
    <definedName name="BExMA64MW1S18NH8DCKPCCEI5KCB" localSheetId="25" hidden="1">#REF!</definedName>
    <definedName name="BExMA64MW1S18NH8DCKPCCEI5KCB" localSheetId="26" hidden="1">#REF!</definedName>
    <definedName name="BExMA64MW1S18NH8DCKPCCEI5KCB" localSheetId="27" hidden="1">#REF!</definedName>
    <definedName name="BExMA64MW1S18NH8DCKPCCEI5KCB" localSheetId="0" hidden="1">#REF!</definedName>
    <definedName name="BExMA64MW1S18NH8DCKPCCEI5KCB" localSheetId="1" hidden="1">#REF!</definedName>
    <definedName name="BExMA64MW1S18NH8DCKPCCEI5KCB" hidden="1">#REF!</definedName>
    <definedName name="BExMALEWFUEM8Y686IT03ECURUBR" localSheetId="32" hidden="1">#REF!</definedName>
    <definedName name="BExMALEWFUEM8Y686IT03ECURUBR" localSheetId="33" hidden="1">#REF!</definedName>
    <definedName name="BExMALEWFUEM8Y686IT03ECURUBR" localSheetId="23" hidden="1">#REF!</definedName>
    <definedName name="BExMALEWFUEM8Y686IT03ECURUBR" localSheetId="17" hidden="1">#REF!</definedName>
    <definedName name="BExMALEWFUEM8Y686IT03ECURUBR" localSheetId="18" hidden="1">#REF!</definedName>
    <definedName name="BExMALEWFUEM8Y686IT03ECURUBR" localSheetId="11" hidden="1">#REF!</definedName>
    <definedName name="BExMALEWFUEM8Y686IT03ECURUBR" localSheetId="25" hidden="1">#REF!</definedName>
    <definedName name="BExMALEWFUEM8Y686IT03ECURUBR" localSheetId="26" hidden="1">#REF!</definedName>
    <definedName name="BExMALEWFUEM8Y686IT03ECURUBR" localSheetId="27" hidden="1">#REF!</definedName>
    <definedName name="BExMALEWFUEM8Y686IT03ECURUBR" localSheetId="0" hidden="1">#REF!</definedName>
    <definedName name="BExMALEWFUEM8Y686IT03ECURUBR" localSheetId="1" hidden="1">#REF!</definedName>
    <definedName name="BExMALEWFUEM8Y686IT03ECURUBR" hidden="1">#REF!</definedName>
    <definedName name="BExMAS0AQY7KMMTBTBPK0SWWDITB" localSheetId="32" hidden="1">#REF!</definedName>
    <definedName name="BExMAS0AQY7KMMTBTBPK0SWWDITB" localSheetId="33" hidden="1">#REF!</definedName>
    <definedName name="BExMAS0AQY7KMMTBTBPK0SWWDITB" localSheetId="23" hidden="1">#REF!</definedName>
    <definedName name="BExMAS0AQY7KMMTBTBPK0SWWDITB" localSheetId="17" hidden="1">#REF!</definedName>
    <definedName name="BExMAS0AQY7KMMTBTBPK0SWWDITB" localSheetId="18" hidden="1">#REF!</definedName>
    <definedName name="BExMAS0AQY7KMMTBTBPK0SWWDITB" localSheetId="11" hidden="1">#REF!</definedName>
    <definedName name="BExMAS0AQY7KMMTBTBPK0SWWDITB" localSheetId="25" hidden="1">#REF!</definedName>
    <definedName name="BExMAS0AQY7KMMTBTBPK0SWWDITB" localSheetId="26" hidden="1">#REF!</definedName>
    <definedName name="BExMAS0AQY7KMMTBTBPK0SWWDITB" localSheetId="27" hidden="1">#REF!</definedName>
    <definedName name="BExMAS0AQY7KMMTBTBPK0SWWDITB" localSheetId="0" hidden="1">#REF!</definedName>
    <definedName name="BExMAS0AQY7KMMTBTBPK0SWWDITB" localSheetId="1" hidden="1">#REF!</definedName>
    <definedName name="BExMAS0AQY7KMMTBTBPK0SWWDITB" hidden="1">#REF!</definedName>
    <definedName name="BExMAXJS82ZJ8RS22VLE0V0LDUII" localSheetId="32" hidden="1">#REF!</definedName>
    <definedName name="BExMAXJS82ZJ8RS22VLE0V0LDUII" localSheetId="33" hidden="1">#REF!</definedName>
    <definedName name="BExMAXJS82ZJ8RS22VLE0V0LDUII" localSheetId="23" hidden="1">#REF!</definedName>
    <definedName name="BExMAXJS82ZJ8RS22VLE0V0LDUII" localSheetId="17" hidden="1">#REF!</definedName>
    <definedName name="BExMAXJS82ZJ8RS22VLE0V0LDUII" localSheetId="18" hidden="1">#REF!</definedName>
    <definedName name="BExMAXJS82ZJ8RS22VLE0V0LDUII" localSheetId="11" hidden="1">#REF!</definedName>
    <definedName name="BExMAXJS82ZJ8RS22VLE0V0LDUII" localSheetId="25" hidden="1">#REF!</definedName>
    <definedName name="BExMAXJS82ZJ8RS22VLE0V0LDUII" localSheetId="26" hidden="1">#REF!</definedName>
    <definedName name="BExMAXJS82ZJ8RS22VLE0V0LDUII" localSheetId="27" hidden="1">#REF!</definedName>
    <definedName name="BExMAXJS82ZJ8RS22VLE0V0LDUII" localSheetId="0" hidden="1">#REF!</definedName>
    <definedName name="BExMAXJS82ZJ8RS22VLE0V0LDUII" localSheetId="1" hidden="1">#REF!</definedName>
    <definedName name="BExMAXJS82ZJ8RS22VLE0V0LDUII" hidden="1">#REF!</definedName>
    <definedName name="BExMB4QRS0R3MTB4CMUHFZ84LNZQ" localSheetId="32" hidden="1">#REF!</definedName>
    <definedName name="BExMB4QRS0R3MTB4CMUHFZ84LNZQ" localSheetId="33" hidden="1">#REF!</definedName>
    <definedName name="BExMB4QRS0R3MTB4CMUHFZ84LNZQ" localSheetId="23" hidden="1">#REF!</definedName>
    <definedName name="BExMB4QRS0R3MTB4CMUHFZ84LNZQ" localSheetId="17" hidden="1">#REF!</definedName>
    <definedName name="BExMB4QRS0R3MTB4CMUHFZ84LNZQ" localSheetId="18" hidden="1">#REF!</definedName>
    <definedName name="BExMB4QRS0R3MTB4CMUHFZ84LNZQ" localSheetId="11" hidden="1">#REF!</definedName>
    <definedName name="BExMB4QRS0R3MTB4CMUHFZ84LNZQ" localSheetId="25" hidden="1">#REF!</definedName>
    <definedName name="BExMB4QRS0R3MTB4CMUHFZ84LNZQ" localSheetId="26" hidden="1">#REF!</definedName>
    <definedName name="BExMB4QRS0R3MTB4CMUHFZ84LNZQ" localSheetId="27" hidden="1">#REF!</definedName>
    <definedName name="BExMB4QRS0R3MTB4CMUHFZ84LNZQ" localSheetId="0" hidden="1">#REF!</definedName>
    <definedName name="BExMB4QRS0R3MTB4CMUHFZ84LNZQ" localSheetId="1" hidden="1">#REF!</definedName>
    <definedName name="BExMB4QRS0R3MTB4CMUHFZ84LNZQ" hidden="1">#REF!</definedName>
    <definedName name="BExMB7AICZ233JKSCEUSR9RQXRS0" localSheetId="32" hidden="1">#REF!</definedName>
    <definedName name="BExMB7AICZ233JKSCEUSR9RQXRS0" localSheetId="33" hidden="1">#REF!</definedName>
    <definedName name="BExMB7AICZ233JKSCEUSR9RQXRS0" localSheetId="23" hidden="1">#REF!</definedName>
    <definedName name="BExMB7AICZ233JKSCEUSR9RQXRS0" localSheetId="17" hidden="1">#REF!</definedName>
    <definedName name="BExMB7AICZ233JKSCEUSR9RQXRS0" localSheetId="18" hidden="1">#REF!</definedName>
    <definedName name="BExMB7AICZ233JKSCEUSR9RQXRS0" localSheetId="11" hidden="1">#REF!</definedName>
    <definedName name="BExMB7AICZ233JKSCEUSR9RQXRS0" localSheetId="25" hidden="1">#REF!</definedName>
    <definedName name="BExMB7AICZ233JKSCEUSR9RQXRS0" localSheetId="26" hidden="1">#REF!</definedName>
    <definedName name="BExMB7AICZ233JKSCEUSR9RQXRS0" localSheetId="27" hidden="1">#REF!</definedName>
    <definedName name="BExMB7AICZ233JKSCEUSR9RQXRS0" localSheetId="0" hidden="1">#REF!</definedName>
    <definedName name="BExMB7AICZ233JKSCEUSR9RQXRS0" localSheetId="1" hidden="1">#REF!</definedName>
    <definedName name="BExMB7AICZ233JKSCEUSR9RQXRS0" hidden="1">#REF!</definedName>
    <definedName name="BExMBC35WKQY5CWQJLV4D05O6971" localSheetId="32" hidden="1">#REF!</definedName>
    <definedName name="BExMBC35WKQY5CWQJLV4D05O6971" localSheetId="33" hidden="1">#REF!</definedName>
    <definedName name="BExMBC35WKQY5CWQJLV4D05O6971" localSheetId="23" hidden="1">#REF!</definedName>
    <definedName name="BExMBC35WKQY5CWQJLV4D05O6971" localSheetId="17" hidden="1">#REF!</definedName>
    <definedName name="BExMBC35WKQY5CWQJLV4D05O6971" localSheetId="18" hidden="1">#REF!</definedName>
    <definedName name="BExMBC35WKQY5CWQJLV4D05O6971" localSheetId="11" hidden="1">#REF!</definedName>
    <definedName name="BExMBC35WKQY5CWQJLV4D05O6971" localSheetId="25" hidden="1">#REF!</definedName>
    <definedName name="BExMBC35WKQY5CWQJLV4D05O6971" localSheetId="26" hidden="1">#REF!</definedName>
    <definedName name="BExMBC35WKQY5CWQJLV4D05O6971" localSheetId="27" hidden="1">#REF!</definedName>
    <definedName name="BExMBC35WKQY5CWQJLV4D05O6971" localSheetId="0" hidden="1">#REF!</definedName>
    <definedName name="BExMBC35WKQY5CWQJLV4D05O6971" localSheetId="1" hidden="1">#REF!</definedName>
    <definedName name="BExMBC35WKQY5CWQJLV4D05O6971" hidden="1">#REF!</definedName>
    <definedName name="BExMBFTZV4Q1A5KG25C1N9PHQNSW" localSheetId="32" hidden="1">#REF!</definedName>
    <definedName name="BExMBFTZV4Q1A5KG25C1N9PHQNSW" localSheetId="33" hidden="1">#REF!</definedName>
    <definedName name="BExMBFTZV4Q1A5KG25C1N9PHQNSW" localSheetId="23" hidden="1">#REF!</definedName>
    <definedName name="BExMBFTZV4Q1A5KG25C1N9PHQNSW" localSheetId="17" hidden="1">#REF!</definedName>
    <definedName name="BExMBFTZV4Q1A5KG25C1N9PHQNSW" localSheetId="18" hidden="1">#REF!</definedName>
    <definedName name="BExMBFTZV4Q1A5KG25C1N9PHQNSW" localSheetId="11" hidden="1">#REF!</definedName>
    <definedName name="BExMBFTZV4Q1A5KG25C1N9PHQNSW" localSheetId="25" hidden="1">#REF!</definedName>
    <definedName name="BExMBFTZV4Q1A5KG25C1N9PHQNSW" localSheetId="26" hidden="1">#REF!</definedName>
    <definedName name="BExMBFTZV4Q1A5KG25C1N9PHQNSW" localSheetId="27" hidden="1">#REF!</definedName>
    <definedName name="BExMBFTZV4Q1A5KG25C1N9PHQNSW" localSheetId="0" hidden="1">#REF!</definedName>
    <definedName name="BExMBFTZV4Q1A5KG25C1N9PHQNSW" localSheetId="1" hidden="1">#REF!</definedName>
    <definedName name="BExMBFTZV4Q1A5KG25C1N9PHQNSW" hidden="1">#REF!</definedName>
    <definedName name="BExMBFZFXQDH3H55R89930TFTU36" localSheetId="32" hidden="1">#REF!</definedName>
    <definedName name="BExMBFZFXQDH3H55R89930TFTU36" localSheetId="33" hidden="1">#REF!</definedName>
    <definedName name="BExMBFZFXQDH3H55R89930TFTU36" localSheetId="23" hidden="1">#REF!</definedName>
    <definedName name="BExMBFZFXQDH3H55R89930TFTU36" localSheetId="17" hidden="1">#REF!</definedName>
    <definedName name="BExMBFZFXQDH3H55R89930TFTU36" localSheetId="18" hidden="1">#REF!</definedName>
    <definedName name="BExMBFZFXQDH3H55R89930TFTU36" localSheetId="11" hidden="1">#REF!</definedName>
    <definedName name="BExMBFZFXQDH3H55R89930TFTU36" localSheetId="25" hidden="1">#REF!</definedName>
    <definedName name="BExMBFZFXQDH3H55R89930TFTU36" localSheetId="26" hidden="1">#REF!</definedName>
    <definedName name="BExMBFZFXQDH3H55R89930TFTU36" localSheetId="27" hidden="1">#REF!</definedName>
    <definedName name="BExMBFZFXQDH3H55R89930TFTU36" localSheetId="0" hidden="1">#REF!</definedName>
    <definedName name="BExMBFZFXQDH3H55R89930TFTU36" localSheetId="1" hidden="1">#REF!</definedName>
    <definedName name="BExMBFZFXQDH3H55R89930TFTU36" hidden="1">#REF!</definedName>
    <definedName name="BExMBK6ISK3U7KHZKUJXIDKGF6VW" localSheetId="32" hidden="1">#REF!</definedName>
    <definedName name="BExMBK6ISK3U7KHZKUJXIDKGF6VW" localSheetId="33" hidden="1">#REF!</definedName>
    <definedName name="BExMBK6ISK3U7KHZKUJXIDKGF6VW" localSheetId="23" hidden="1">#REF!</definedName>
    <definedName name="BExMBK6ISK3U7KHZKUJXIDKGF6VW" localSheetId="17" hidden="1">#REF!</definedName>
    <definedName name="BExMBK6ISK3U7KHZKUJXIDKGF6VW" localSheetId="18" hidden="1">#REF!</definedName>
    <definedName name="BExMBK6ISK3U7KHZKUJXIDKGF6VW" localSheetId="11" hidden="1">#REF!</definedName>
    <definedName name="BExMBK6ISK3U7KHZKUJXIDKGF6VW" localSheetId="25" hidden="1">#REF!</definedName>
    <definedName name="BExMBK6ISK3U7KHZKUJXIDKGF6VW" localSheetId="26" hidden="1">#REF!</definedName>
    <definedName name="BExMBK6ISK3U7KHZKUJXIDKGF6VW" localSheetId="27" hidden="1">#REF!</definedName>
    <definedName name="BExMBK6ISK3U7KHZKUJXIDKGF6VW" localSheetId="0" hidden="1">#REF!</definedName>
    <definedName name="BExMBK6ISK3U7KHZKUJXIDKGF6VW" localSheetId="1" hidden="1">#REF!</definedName>
    <definedName name="BExMBK6ISK3U7KHZKUJXIDKGF6VW" hidden="1">#REF!</definedName>
    <definedName name="BExMBYPQDG9AYDQ5E8IECVFREPO6" localSheetId="32" hidden="1">[47]ZZCOOM_M03_Q004!#REF!</definedName>
    <definedName name="BExMBYPQDG9AYDQ5E8IECVFREPO6" localSheetId="33" hidden="1">[47]ZZCOOM_M03_Q004!#REF!</definedName>
    <definedName name="BExMBYPQDG9AYDQ5E8IECVFREPO6" localSheetId="23" hidden="1">[47]ZZCOOM_M03_Q004!#REF!</definedName>
    <definedName name="BExMBYPQDG9AYDQ5E8IECVFREPO6" localSheetId="17" hidden="1">#REF!</definedName>
    <definedName name="BExMBYPQDG9AYDQ5E8IECVFREPO6" localSheetId="18" hidden="1">#REF!</definedName>
    <definedName name="BExMBYPQDG9AYDQ5E8IECVFREPO6" localSheetId="11" hidden="1">[47]ZZCOOM_M03_Q004!#REF!</definedName>
    <definedName name="BExMBYPQDG9AYDQ5E8IECVFREPO6" localSheetId="2" hidden="1">[47]ZZCOOM_M03_Q004!#REF!</definedName>
    <definedName name="BExMBYPQDG9AYDQ5E8IECVFREPO6" localSheetId="25" hidden="1">[47]ZZCOOM_M03_Q004!#REF!</definedName>
    <definedName name="BExMBYPQDG9AYDQ5E8IECVFREPO6" localSheetId="26" hidden="1">[47]ZZCOOM_M03_Q004!#REF!</definedName>
    <definedName name="BExMBYPQDG9AYDQ5E8IECVFREPO6" localSheetId="27" hidden="1">[47]ZZCOOM_M03_Q004!#REF!</definedName>
    <definedName name="BExMBYPQDG9AYDQ5E8IECVFREPO6" localSheetId="0" hidden="1">[47]ZZCOOM_M03_Q004!#REF!</definedName>
    <definedName name="BExMBYPQDG9AYDQ5E8IECVFREPO6" localSheetId="1" hidden="1">[47]ZZCOOM_M03_Q004!#REF!</definedName>
    <definedName name="BExMBYPQDG9AYDQ5E8IECVFREPO6" hidden="1">[47]ZZCOOM_M03_Q004!#REF!</definedName>
    <definedName name="BExMC7PESEESXVMDCGGIP5LPMUGY" localSheetId="32" hidden="1">#REF!</definedName>
    <definedName name="BExMC7PESEESXVMDCGGIP5LPMUGY" localSheetId="33" hidden="1">#REF!</definedName>
    <definedName name="BExMC7PESEESXVMDCGGIP5LPMUGY" localSheetId="23" hidden="1">#REF!</definedName>
    <definedName name="BExMC7PESEESXVMDCGGIP5LPMUGY" localSheetId="17" hidden="1">#REF!</definedName>
    <definedName name="BExMC7PESEESXVMDCGGIP5LPMUGY" localSheetId="18" hidden="1">#REF!</definedName>
    <definedName name="BExMC7PESEESXVMDCGGIP5LPMUGY" localSheetId="11" hidden="1">#REF!</definedName>
    <definedName name="BExMC7PESEESXVMDCGGIP5LPMUGY" localSheetId="2" hidden="1">#REF!</definedName>
    <definedName name="BExMC7PESEESXVMDCGGIP5LPMUGY" localSheetId="25" hidden="1">#REF!</definedName>
    <definedName name="BExMC7PESEESXVMDCGGIP5LPMUGY" localSheetId="26" hidden="1">#REF!</definedName>
    <definedName name="BExMC7PESEESXVMDCGGIP5LPMUGY" localSheetId="27" hidden="1">#REF!</definedName>
    <definedName name="BExMC7PESEESXVMDCGGIP5LPMUGY" localSheetId="0" hidden="1">#REF!</definedName>
    <definedName name="BExMC7PESEESXVMDCGGIP5LPMUGY" localSheetId="1" hidden="1">#REF!</definedName>
    <definedName name="BExMC7PESEESXVMDCGGIP5LPMUGY" hidden="1">#REF!</definedName>
    <definedName name="BExMC8AZUTX8LG89K2JJR7ZG62XX" localSheetId="32" hidden="1">#REF!</definedName>
    <definedName name="BExMC8AZUTX8LG89K2JJR7ZG62XX" localSheetId="33" hidden="1">#REF!</definedName>
    <definedName name="BExMC8AZUTX8LG89K2JJR7ZG62XX" localSheetId="23" hidden="1">#REF!</definedName>
    <definedName name="BExMC8AZUTX8LG89K2JJR7ZG62XX" localSheetId="17" hidden="1">#REF!</definedName>
    <definedName name="BExMC8AZUTX8LG89K2JJR7ZG62XX" localSheetId="18" hidden="1">#REF!</definedName>
    <definedName name="BExMC8AZUTX8LG89K2JJR7ZG62XX" localSheetId="11" hidden="1">#REF!</definedName>
    <definedName name="BExMC8AZUTX8LG89K2JJR7ZG62XX" localSheetId="25" hidden="1">#REF!</definedName>
    <definedName name="BExMC8AZUTX8LG89K2JJR7ZG62XX" localSheetId="26" hidden="1">#REF!</definedName>
    <definedName name="BExMC8AZUTX8LG89K2JJR7ZG62XX" localSheetId="27" hidden="1">#REF!</definedName>
    <definedName name="BExMC8AZUTX8LG89K2JJR7ZG62XX" localSheetId="0" hidden="1">#REF!</definedName>
    <definedName name="BExMC8AZUTX8LG89K2JJR7ZG62XX" localSheetId="1" hidden="1">#REF!</definedName>
    <definedName name="BExMC8AZUTX8LG89K2JJR7ZG62XX" hidden="1">#REF!</definedName>
    <definedName name="BExMCA96YR10V72G2R0SCIKPZLIZ" localSheetId="32" hidden="1">#REF!</definedName>
    <definedName name="BExMCA96YR10V72G2R0SCIKPZLIZ" localSheetId="33" hidden="1">#REF!</definedName>
    <definedName name="BExMCA96YR10V72G2R0SCIKPZLIZ" localSheetId="23" hidden="1">#REF!</definedName>
    <definedName name="BExMCA96YR10V72G2R0SCIKPZLIZ" localSheetId="17" hidden="1">#REF!</definedName>
    <definedName name="BExMCA96YR10V72G2R0SCIKPZLIZ" localSheetId="18" hidden="1">#REF!</definedName>
    <definedName name="BExMCA96YR10V72G2R0SCIKPZLIZ" localSheetId="11" hidden="1">#REF!</definedName>
    <definedName name="BExMCA96YR10V72G2R0SCIKPZLIZ" localSheetId="25" hidden="1">#REF!</definedName>
    <definedName name="BExMCA96YR10V72G2R0SCIKPZLIZ" localSheetId="26" hidden="1">#REF!</definedName>
    <definedName name="BExMCA96YR10V72G2R0SCIKPZLIZ" localSheetId="27" hidden="1">#REF!</definedName>
    <definedName name="BExMCA96YR10V72G2R0SCIKPZLIZ" localSheetId="0" hidden="1">#REF!</definedName>
    <definedName name="BExMCA96YR10V72G2R0SCIKPZLIZ" localSheetId="1" hidden="1">#REF!</definedName>
    <definedName name="BExMCA96YR10V72G2R0SCIKPZLIZ" hidden="1">#REF!</definedName>
    <definedName name="BExMCB5JU5I2VQDUBS4O42BTEVKI" localSheetId="32" hidden="1">#REF!</definedName>
    <definedName name="BExMCB5JU5I2VQDUBS4O42BTEVKI" localSheetId="33" hidden="1">#REF!</definedName>
    <definedName name="BExMCB5JU5I2VQDUBS4O42BTEVKI" localSheetId="23" hidden="1">#REF!</definedName>
    <definedName name="BExMCB5JU5I2VQDUBS4O42BTEVKI" localSheetId="17" hidden="1">#REF!</definedName>
    <definedName name="BExMCB5JU5I2VQDUBS4O42BTEVKI" localSheetId="18" hidden="1">#REF!</definedName>
    <definedName name="BExMCB5JU5I2VQDUBS4O42BTEVKI" localSheetId="11" hidden="1">#REF!</definedName>
    <definedName name="BExMCB5JU5I2VQDUBS4O42BTEVKI" localSheetId="25" hidden="1">#REF!</definedName>
    <definedName name="BExMCB5JU5I2VQDUBS4O42BTEVKI" localSheetId="26" hidden="1">#REF!</definedName>
    <definedName name="BExMCB5JU5I2VQDUBS4O42BTEVKI" localSheetId="27" hidden="1">#REF!</definedName>
    <definedName name="BExMCB5JU5I2VQDUBS4O42BTEVKI" localSheetId="0" hidden="1">#REF!</definedName>
    <definedName name="BExMCB5JU5I2VQDUBS4O42BTEVKI" localSheetId="1" hidden="1">#REF!</definedName>
    <definedName name="BExMCB5JU5I2VQDUBS4O42BTEVKI" hidden="1">#REF!</definedName>
    <definedName name="BExMCFSQFSEMPY5IXDIRKZDASDBR" localSheetId="32" hidden="1">#REF!</definedName>
    <definedName name="BExMCFSQFSEMPY5IXDIRKZDASDBR" localSheetId="33" hidden="1">#REF!</definedName>
    <definedName name="BExMCFSQFSEMPY5IXDIRKZDASDBR" localSheetId="23" hidden="1">#REF!</definedName>
    <definedName name="BExMCFSQFSEMPY5IXDIRKZDASDBR" localSheetId="17" hidden="1">#REF!</definedName>
    <definedName name="BExMCFSQFSEMPY5IXDIRKZDASDBR" localSheetId="18" hidden="1">#REF!</definedName>
    <definedName name="BExMCFSQFSEMPY5IXDIRKZDASDBR" localSheetId="11" hidden="1">#REF!</definedName>
    <definedName name="BExMCFSQFSEMPY5IXDIRKZDASDBR" localSheetId="25" hidden="1">#REF!</definedName>
    <definedName name="BExMCFSQFSEMPY5IXDIRKZDASDBR" localSheetId="26" hidden="1">#REF!</definedName>
    <definedName name="BExMCFSQFSEMPY5IXDIRKZDASDBR" localSheetId="27" hidden="1">#REF!</definedName>
    <definedName name="BExMCFSQFSEMPY5IXDIRKZDASDBR" localSheetId="0" hidden="1">#REF!</definedName>
    <definedName name="BExMCFSQFSEMPY5IXDIRKZDASDBR" localSheetId="1" hidden="1">#REF!</definedName>
    <definedName name="BExMCFSQFSEMPY5IXDIRKZDASDBR" hidden="1">#REF!</definedName>
    <definedName name="BExMCH58I9XOLK7WEE6VSJGYPJGL" localSheetId="32" hidden="1">#REF!</definedName>
    <definedName name="BExMCH58I9XOLK7WEE6VSJGYPJGL" localSheetId="33" hidden="1">#REF!</definedName>
    <definedName name="BExMCH58I9XOLK7WEE6VSJGYPJGL" localSheetId="23" hidden="1">#REF!</definedName>
    <definedName name="BExMCH58I9XOLK7WEE6VSJGYPJGL" localSheetId="17" hidden="1">#REF!</definedName>
    <definedName name="BExMCH58I9XOLK7WEE6VSJGYPJGL" localSheetId="18" hidden="1">#REF!</definedName>
    <definedName name="BExMCH58I9XOLK7WEE6VSJGYPJGL" localSheetId="11" hidden="1">#REF!</definedName>
    <definedName name="BExMCH58I9XOLK7WEE6VSJGYPJGL" localSheetId="25" hidden="1">#REF!</definedName>
    <definedName name="BExMCH58I9XOLK7WEE6VSJGYPJGL" localSheetId="26" hidden="1">#REF!</definedName>
    <definedName name="BExMCH58I9XOLK7WEE6VSJGYPJGL" localSheetId="27" hidden="1">#REF!</definedName>
    <definedName name="BExMCH58I9XOLK7WEE6VSJGYPJGL" localSheetId="0" hidden="1">#REF!</definedName>
    <definedName name="BExMCH58I9XOLK7WEE6VSJGYPJGL" localSheetId="1" hidden="1">#REF!</definedName>
    <definedName name="BExMCH58I9XOLK7WEE6VSJGYPJGL" hidden="1">#REF!</definedName>
    <definedName name="BExMCMZOEYWVOOJ98TBHTTCS7XB8" localSheetId="32" hidden="1">#REF!</definedName>
    <definedName name="BExMCMZOEYWVOOJ98TBHTTCS7XB8" localSheetId="33" hidden="1">#REF!</definedName>
    <definedName name="BExMCMZOEYWVOOJ98TBHTTCS7XB8" localSheetId="23" hidden="1">#REF!</definedName>
    <definedName name="BExMCMZOEYWVOOJ98TBHTTCS7XB8" localSheetId="17" hidden="1">#REF!</definedName>
    <definedName name="BExMCMZOEYWVOOJ98TBHTTCS7XB8" localSheetId="18" hidden="1">#REF!</definedName>
    <definedName name="BExMCMZOEYWVOOJ98TBHTTCS7XB8" localSheetId="11" hidden="1">#REF!</definedName>
    <definedName name="BExMCMZOEYWVOOJ98TBHTTCS7XB8" localSheetId="25" hidden="1">#REF!</definedName>
    <definedName name="BExMCMZOEYWVOOJ98TBHTTCS7XB8" localSheetId="26" hidden="1">#REF!</definedName>
    <definedName name="BExMCMZOEYWVOOJ98TBHTTCS7XB8" localSheetId="27" hidden="1">#REF!</definedName>
    <definedName name="BExMCMZOEYWVOOJ98TBHTTCS7XB8" localSheetId="0" hidden="1">#REF!</definedName>
    <definedName name="BExMCMZOEYWVOOJ98TBHTTCS7XB8" localSheetId="1" hidden="1">#REF!</definedName>
    <definedName name="BExMCMZOEYWVOOJ98TBHTTCS7XB8" hidden="1">#REF!</definedName>
    <definedName name="BExMCS8EF2W3FS9QADNKREYSI8P0" localSheetId="32" hidden="1">#REF!</definedName>
    <definedName name="BExMCS8EF2W3FS9QADNKREYSI8P0" localSheetId="33" hidden="1">#REF!</definedName>
    <definedName name="BExMCS8EF2W3FS9QADNKREYSI8P0" localSheetId="23" hidden="1">#REF!</definedName>
    <definedName name="BExMCS8EF2W3FS9QADNKREYSI8P0" localSheetId="17" hidden="1">#REF!</definedName>
    <definedName name="BExMCS8EF2W3FS9QADNKREYSI8P0" localSheetId="18" hidden="1">#REF!</definedName>
    <definedName name="BExMCS8EF2W3FS9QADNKREYSI8P0" localSheetId="11" hidden="1">#REF!</definedName>
    <definedName name="BExMCS8EF2W3FS9QADNKREYSI8P0" localSheetId="25" hidden="1">#REF!</definedName>
    <definedName name="BExMCS8EF2W3FS9QADNKREYSI8P0" localSheetId="26" hidden="1">#REF!</definedName>
    <definedName name="BExMCS8EF2W3FS9QADNKREYSI8P0" localSheetId="27" hidden="1">#REF!</definedName>
    <definedName name="BExMCS8EF2W3FS9QADNKREYSI8P0" localSheetId="0" hidden="1">#REF!</definedName>
    <definedName name="BExMCS8EF2W3FS9QADNKREYSI8P0" localSheetId="1" hidden="1">#REF!</definedName>
    <definedName name="BExMCS8EF2W3FS9QADNKREYSI8P0" hidden="1">#REF!</definedName>
    <definedName name="BExMCSU0KZGHALEL7N5DJBVL94K7" localSheetId="32" hidden="1">#REF!</definedName>
    <definedName name="BExMCSU0KZGHALEL7N5DJBVL94K7" localSheetId="33" hidden="1">#REF!</definedName>
    <definedName name="BExMCSU0KZGHALEL7N5DJBVL94K7" localSheetId="23" hidden="1">#REF!</definedName>
    <definedName name="BExMCSU0KZGHALEL7N5DJBVL94K7" localSheetId="17" hidden="1">#REF!</definedName>
    <definedName name="BExMCSU0KZGHALEL7N5DJBVL94K7" localSheetId="18" hidden="1">#REF!</definedName>
    <definedName name="BExMCSU0KZGHALEL7N5DJBVL94K7" localSheetId="11" hidden="1">#REF!</definedName>
    <definedName name="BExMCSU0KZGHALEL7N5DJBVL94K7" localSheetId="25" hidden="1">#REF!</definedName>
    <definedName name="BExMCSU0KZGHALEL7N5DJBVL94K7" localSheetId="26" hidden="1">#REF!</definedName>
    <definedName name="BExMCSU0KZGHALEL7N5DJBVL94K7" localSheetId="27" hidden="1">#REF!</definedName>
    <definedName name="BExMCSU0KZGHALEL7N5DJBVL94K7" localSheetId="0" hidden="1">#REF!</definedName>
    <definedName name="BExMCSU0KZGHALEL7N5DJBVL94K7" localSheetId="1" hidden="1">#REF!</definedName>
    <definedName name="BExMCSU0KZGHALEL7N5DJBVL94K7" hidden="1">#REF!</definedName>
    <definedName name="BExMCUS7GSOM96J0HJ7EH0FFM2AC" localSheetId="32" hidden="1">#REF!</definedName>
    <definedName name="BExMCUS7GSOM96J0HJ7EH0FFM2AC" localSheetId="33" hidden="1">#REF!</definedName>
    <definedName name="BExMCUS7GSOM96J0HJ7EH0FFM2AC" localSheetId="23" hidden="1">#REF!</definedName>
    <definedName name="BExMCUS7GSOM96J0HJ7EH0FFM2AC" localSheetId="17" hidden="1">#REF!</definedName>
    <definedName name="BExMCUS7GSOM96J0HJ7EH0FFM2AC" localSheetId="18" hidden="1">#REF!</definedName>
    <definedName name="BExMCUS7GSOM96J0HJ7EH0FFM2AC" localSheetId="11" hidden="1">#REF!</definedName>
    <definedName name="BExMCUS7GSOM96J0HJ7EH0FFM2AC" localSheetId="25" hidden="1">#REF!</definedName>
    <definedName name="BExMCUS7GSOM96J0HJ7EH0FFM2AC" localSheetId="26" hidden="1">#REF!</definedName>
    <definedName name="BExMCUS7GSOM96J0HJ7EH0FFM2AC" localSheetId="27" hidden="1">#REF!</definedName>
    <definedName name="BExMCUS7GSOM96J0HJ7EH0FFM2AC" localSheetId="0" hidden="1">#REF!</definedName>
    <definedName name="BExMCUS7GSOM96J0HJ7EH0FFM2AC" localSheetId="1" hidden="1">#REF!</definedName>
    <definedName name="BExMCUS7GSOM96J0HJ7EH0FFM2AC" hidden="1">#REF!</definedName>
    <definedName name="BExMCYTT6TVDWMJXO1NZANRTVNAN" localSheetId="32" hidden="1">#REF!</definedName>
    <definedName name="BExMCYTT6TVDWMJXO1NZANRTVNAN" localSheetId="33" hidden="1">#REF!</definedName>
    <definedName name="BExMCYTT6TVDWMJXO1NZANRTVNAN" localSheetId="23" hidden="1">#REF!</definedName>
    <definedName name="BExMCYTT6TVDWMJXO1NZANRTVNAN" localSheetId="17" hidden="1">#REF!</definedName>
    <definedName name="BExMCYTT6TVDWMJXO1NZANRTVNAN" localSheetId="18" hidden="1">#REF!</definedName>
    <definedName name="BExMCYTT6TVDWMJXO1NZANRTVNAN" localSheetId="11" hidden="1">#REF!</definedName>
    <definedName name="BExMCYTT6TVDWMJXO1NZANRTVNAN" localSheetId="25" hidden="1">#REF!</definedName>
    <definedName name="BExMCYTT6TVDWMJXO1NZANRTVNAN" localSheetId="26" hidden="1">#REF!</definedName>
    <definedName name="BExMCYTT6TVDWMJXO1NZANRTVNAN" localSheetId="27" hidden="1">#REF!</definedName>
    <definedName name="BExMCYTT6TVDWMJXO1NZANRTVNAN" localSheetId="0" hidden="1">#REF!</definedName>
    <definedName name="BExMCYTT6TVDWMJXO1NZANRTVNAN" localSheetId="1" hidden="1">#REF!</definedName>
    <definedName name="BExMCYTT6TVDWMJXO1NZANRTVNAN" hidden="1">#REF!</definedName>
    <definedName name="BExMD54CT1VTE5YGBM90H90NF28M" localSheetId="32" hidden="1">#REF!</definedName>
    <definedName name="BExMD54CT1VTE5YGBM90H90NF28M" localSheetId="33" hidden="1">#REF!</definedName>
    <definedName name="BExMD54CT1VTE5YGBM90H90NF28M" localSheetId="23" hidden="1">#REF!</definedName>
    <definedName name="BExMD54CT1VTE5YGBM90H90NF28M" localSheetId="17" hidden="1">#REF!</definedName>
    <definedName name="BExMD54CT1VTE5YGBM90H90NF28M" localSheetId="18" hidden="1">#REF!</definedName>
    <definedName name="BExMD54CT1VTE5YGBM90H90NF28M" localSheetId="11" hidden="1">#REF!</definedName>
    <definedName name="BExMD54CT1VTE5YGBM90H90NF28M" localSheetId="25" hidden="1">#REF!</definedName>
    <definedName name="BExMD54CT1VTE5YGBM90H90NF28M" localSheetId="26" hidden="1">#REF!</definedName>
    <definedName name="BExMD54CT1VTE5YGBM90H90NF28M" localSheetId="27" hidden="1">#REF!</definedName>
    <definedName name="BExMD54CT1VTE5YGBM90H90NF28M" localSheetId="0" hidden="1">#REF!</definedName>
    <definedName name="BExMD54CT1VTE5YGBM90H90NF28M" localSheetId="1" hidden="1">#REF!</definedName>
    <definedName name="BExMD54CT1VTE5YGBM90H90NF28M" hidden="1">#REF!</definedName>
    <definedName name="BExMD5F6IAV108XYJLXUO9HD0IT6" localSheetId="32" hidden="1">#REF!</definedName>
    <definedName name="BExMD5F6IAV108XYJLXUO9HD0IT6" localSheetId="33" hidden="1">#REF!</definedName>
    <definedName name="BExMD5F6IAV108XYJLXUO9HD0IT6" localSheetId="23" hidden="1">#REF!</definedName>
    <definedName name="BExMD5F6IAV108XYJLXUO9HD0IT6" localSheetId="17" hidden="1">#REF!</definedName>
    <definedName name="BExMD5F6IAV108XYJLXUO9HD0IT6" localSheetId="18" hidden="1">#REF!</definedName>
    <definedName name="BExMD5F6IAV108XYJLXUO9HD0IT6" localSheetId="11" hidden="1">#REF!</definedName>
    <definedName name="BExMD5F6IAV108XYJLXUO9HD0IT6" localSheetId="25" hidden="1">#REF!</definedName>
    <definedName name="BExMD5F6IAV108XYJLXUO9HD0IT6" localSheetId="26" hidden="1">#REF!</definedName>
    <definedName name="BExMD5F6IAV108XYJLXUO9HD0IT6" localSheetId="27" hidden="1">#REF!</definedName>
    <definedName name="BExMD5F6IAV108XYJLXUO9HD0IT6" localSheetId="0" hidden="1">#REF!</definedName>
    <definedName name="BExMD5F6IAV108XYJLXUO9HD0IT6" localSheetId="1" hidden="1">#REF!</definedName>
    <definedName name="BExMD5F6IAV108XYJLXUO9HD0IT6" hidden="1">#REF!</definedName>
    <definedName name="BExMDANV66W9T3XAXID40XFJ0J93" localSheetId="32" hidden="1">#REF!</definedName>
    <definedName name="BExMDANV66W9T3XAXID40XFJ0J93" localSheetId="33" hidden="1">#REF!</definedName>
    <definedName name="BExMDANV66W9T3XAXID40XFJ0J93" localSheetId="23" hidden="1">#REF!</definedName>
    <definedName name="BExMDANV66W9T3XAXID40XFJ0J93" localSheetId="17" hidden="1">#REF!</definedName>
    <definedName name="BExMDANV66W9T3XAXID40XFJ0J93" localSheetId="18" hidden="1">#REF!</definedName>
    <definedName name="BExMDANV66W9T3XAXID40XFJ0J93" localSheetId="11" hidden="1">#REF!</definedName>
    <definedName name="BExMDANV66W9T3XAXID40XFJ0J93" localSheetId="25" hidden="1">#REF!</definedName>
    <definedName name="BExMDANV66W9T3XAXID40XFJ0J93" localSheetId="26" hidden="1">#REF!</definedName>
    <definedName name="BExMDANV66W9T3XAXID40XFJ0J93" localSheetId="27" hidden="1">#REF!</definedName>
    <definedName name="BExMDANV66W9T3XAXID40XFJ0J93" localSheetId="0" hidden="1">#REF!</definedName>
    <definedName name="BExMDANV66W9T3XAXID40XFJ0J93" localSheetId="1" hidden="1">#REF!</definedName>
    <definedName name="BExMDANV66W9T3XAXID40XFJ0J93" hidden="1">#REF!</definedName>
    <definedName name="BExMDGD1KQP7NNR78X2ZX4FCBQ1S" localSheetId="32" hidden="1">#REF!</definedName>
    <definedName name="BExMDGD1KQP7NNR78X2ZX4FCBQ1S" localSheetId="33" hidden="1">#REF!</definedName>
    <definedName name="BExMDGD1KQP7NNR78X2ZX4FCBQ1S" localSheetId="23" hidden="1">#REF!</definedName>
    <definedName name="BExMDGD1KQP7NNR78X2ZX4FCBQ1S" localSheetId="17" hidden="1">#REF!</definedName>
    <definedName name="BExMDGD1KQP7NNR78X2ZX4FCBQ1S" localSheetId="18" hidden="1">#REF!</definedName>
    <definedName name="BExMDGD1KQP7NNR78X2ZX4FCBQ1S" localSheetId="11" hidden="1">#REF!</definedName>
    <definedName name="BExMDGD1KQP7NNR78X2ZX4FCBQ1S" localSheetId="25" hidden="1">#REF!</definedName>
    <definedName name="BExMDGD1KQP7NNR78X2ZX4FCBQ1S" localSheetId="26" hidden="1">#REF!</definedName>
    <definedName name="BExMDGD1KQP7NNR78X2ZX4FCBQ1S" localSheetId="27" hidden="1">#REF!</definedName>
    <definedName name="BExMDGD1KQP7NNR78X2ZX4FCBQ1S" localSheetId="0" hidden="1">#REF!</definedName>
    <definedName name="BExMDGD1KQP7NNR78X2ZX4FCBQ1S" localSheetId="1" hidden="1">#REF!</definedName>
    <definedName name="BExMDGD1KQP7NNR78X2ZX4FCBQ1S" hidden="1">#REF!</definedName>
    <definedName name="BExMDIRDK0DI8P86HB7WPH8QWLSQ" localSheetId="32" hidden="1">#REF!</definedName>
    <definedName name="BExMDIRDK0DI8P86HB7WPH8QWLSQ" localSheetId="33" hidden="1">#REF!</definedName>
    <definedName name="BExMDIRDK0DI8P86HB7WPH8QWLSQ" localSheetId="23" hidden="1">#REF!</definedName>
    <definedName name="BExMDIRDK0DI8P86HB7WPH8QWLSQ" localSheetId="17" hidden="1">#REF!</definedName>
    <definedName name="BExMDIRDK0DI8P86HB7WPH8QWLSQ" localSheetId="18" hidden="1">#REF!</definedName>
    <definedName name="BExMDIRDK0DI8P86HB7WPH8QWLSQ" localSheetId="11" hidden="1">#REF!</definedName>
    <definedName name="BExMDIRDK0DI8P86HB7WPH8QWLSQ" localSheetId="25" hidden="1">#REF!</definedName>
    <definedName name="BExMDIRDK0DI8P86HB7WPH8QWLSQ" localSheetId="26" hidden="1">#REF!</definedName>
    <definedName name="BExMDIRDK0DI8P86HB7WPH8QWLSQ" localSheetId="27" hidden="1">#REF!</definedName>
    <definedName name="BExMDIRDK0DI8P86HB7WPH8QWLSQ" localSheetId="0" hidden="1">#REF!</definedName>
    <definedName name="BExMDIRDK0DI8P86HB7WPH8QWLSQ" localSheetId="1" hidden="1">#REF!</definedName>
    <definedName name="BExMDIRDK0DI8P86HB7WPH8QWLSQ" hidden="1">#REF!</definedName>
    <definedName name="BExMDOWGDLP3BZZB4ZPI31VS10FP" localSheetId="32" hidden="1">#REF!</definedName>
    <definedName name="BExMDOWGDLP3BZZB4ZPI31VS10FP" localSheetId="33" hidden="1">#REF!</definedName>
    <definedName name="BExMDOWGDLP3BZZB4ZPI31VS10FP" localSheetId="23" hidden="1">#REF!</definedName>
    <definedName name="BExMDOWGDLP3BZZB4ZPI31VS10FP" localSheetId="17" hidden="1">#REF!</definedName>
    <definedName name="BExMDOWGDLP3BZZB4ZPI31VS10FP" localSheetId="18" hidden="1">#REF!</definedName>
    <definedName name="BExMDOWGDLP3BZZB4ZPI31VS10FP" localSheetId="11" hidden="1">#REF!</definedName>
    <definedName name="BExMDOWGDLP3BZZB4ZPI31VS10FP" localSheetId="25" hidden="1">#REF!</definedName>
    <definedName name="BExMDOWGDLP3BZZB4ZPI31VS10FP" localSheetId="26" hidden="1">#REF!</definedName>
    <definedName name="BExMDOWGDLP3BZZB4ZPI31VS10FP" localSheetId="27" hidden="1">#REF!</definedName>
    <definedName name="BExMDOWGDLP3BZZB4ZPI31VS10FP" localSheetId="0" hidden="1">#REF!</definedName>
    <definedName name="BExMDOWGDLP3BZZB4ZPI31VS10FP" localSheetId="1" hidden="1">#REF!</definedName>
    <definedName name="BExMDOWGDLP3BZZB4ZPI31VS10FP" hidden="1">#REF!</definedName>
    <definedName name="BExMDPI2FVMORSWDDCVAJ85WYAYO" localSheetId="32" hidden="1">#REF!</definedName>
    <definedName name="BExMDPI2FVMORSWDDCVAJ85WYAYO" localSheetId="33" hidden="1">#REF!</definedName>
    <definedName name="BExMDPI2FVMORSWDDCVAJ85WYAYO" localSheetId="23" hidden="1">#REF!</definedName>
    <definedName name="BExMDPI2FVMORSWDDCVAJ85WYAYO" localSheetId="17" hidden="1">#REF!</definedName>
    <definedName name="BExMDPI2FVMORSWDDCVAJ85WYAYO" localSheetId="18" hidden="1">#REF!</definedName>
    <definedName name="BExMDPI2FVMORSWDDCVAJ85WYAYO" localSheetId="11" hidden="1">#REF!</definedName>
    <definedName name="BExMDPI2FVMORSWDDCVAJ85WYAYO" localSheetId="25" hidden="1">#REF!</definedName>
    <definedName name="BExMDPI2FVMORSWDDCVAJ85WYAYO" localSheetId="26" hidden="1">#REF!</definedName>
    <definedName name="BExMDPI2FVMORSWDDCVAJ85WYAYO" localSheetId="27" hidden="1">#REF!</definedName>
    <definedName name="BExMDPI2FVMORSWDDCVAJ85WYAYO" localSheetId="0" hidden="1">#REF!</definedName>
    <definedName name="BExMDPI2FVMORSWDDCVAJ85WYAYO" localSheetId="1" hidden="1">#REF!</definedName>
    <definedName name="BExMDPI2FVMORSWDDCVAJ85WYAYO" hidden="1">#REF!</definedName>
    <definedName name="BExMDUWB7VWHFFR266QXO46BNV2S" localSheetId="32" hidden="1">#REF!</definedName>
    <definedName name="BExMDUWB7VWHFFR266QXO46BNV2S" localSheetId="33" hidden="1">#REF!</definedName>
    <definedName name="BExMDUWB7VWHFFR266QXO46BNV2S" localSheetId="23" hidden="1">#REF!</definedName>
    <definedName name="BExMDUWB7VWHFFR266QXO46BNV2S" localSheetId="17" hidden="1">#REF!</definedName>
    <definedName name="BExMDUWB7VWHFFR266QXO46BNV2S" localSheetId="18" hidden="1">#REF!</definedName>
    <definedName name="BExMDUWB7VWHFFR266QXO46BNV2S" localSheetId="11" hidden="1">#REF!</definedName>
    <definedName name="BExMDUWB7VWHFFR266QXO46BNV2S" localSheetId="25" hidden="1">#REF!</definedName>
    <definedName name="BExMDUWB7VWHFFR266QXO46BNV2S" localSheetId="26" hidden="1">#REF!</definedName>
    <definedName name="BExMDUWB7VWHFFR266QXO46BNV2S" localSheetId="27" hidden="1">#REF!</definedName>
    <definedName name="BExMDUWB7VWHFFR266QXO46BNV2S" localSheetId="0" hidden="1">#REF!</definedName>
    <definedName name="BExMDUWB7VWHFFR266QXO46BNV2S" localSheetId="1" hidden="1">#REF!</definedName>
    <definedName name="BExMDUWB7VWHFFR266QXO46BNV2S" hidden="1">#REF!</definedName>
    <definedName name="BExME2U47N8LZG0BPJ49ANY5QVV2" localSheetId="32" hidden="1">#REF!</definedName>
    <definedName name="BExME2U47N8LZG0BPJ49ANY5QVV2" localSheetId="33" hidden="1">#REF!</definedName>
    <definedName name="BExME2U47N8LZG0BPJ49ANY5QVV2" localSheetId="23" hidden="1">#REF!</definedName>
    <definedName name="BExME2U47N8LZG0BPJ49ANY5QVV2" localSheetId="17" hidden="1">#REF!</definedName>
    <definedName name="BExME2U47N8LZG0BPJ49ANY5QVV2" localSheetId="18" hidden="1">#REF!</definedName>
    <definedName name="BExME2U47N8LZG0BPJ49ANY5QVV2" localSheetId="11" hidden="1">#REF!</definedName>
    <definedName name="BExME2U47N8LZG0BPJ49ANY5QVV2" localSheetId="25" hidden="1">#REF!</definedName>
    <definedName name="BExME2U47N8LZG0BPJ49ANY5QVV2" localSheetId="26" hidden="1">#REF!</definedName>
    <definedName name="BExME2U47N8LZG0BPJ49ANY5QVV2" localSheetId="27" hidden="1">#REF!</definedName>
    <definedName name="BExME2U47N8LZG0BPJ49ANY5QVV2" localSheetId="0" hidden="1">#REF!</definedName>
    <definedName name="BExME2U47N8LZG0BPJ49ANY5QVV2" localSheetId="1" hidden="1">#REF!</definedName>
    <definedName name="BExME2U47N8LZG0BPJ49ANY5QVV2" hidden="1">#REF!</definedName>
    <definedName name="BExME88DH5DUKMUFI9FNVECXFD2E" localSheetId="32" hidden="1">#REF!</definedName>
    <definedName name="BExME88DH5DUKMUFI9FNVECXFD2E" localSheetId="33" hidden="1">#REF!</definedName>
    <definedName name="BExME88DH5DUKMUFI9FNVECXFD2E" localSheetId="23" hidden="1">#REF!</definedName>
    <definedName name="BExME88DH5DUKMUFI9FNVECXFD2E" localSheetId="17" hidden="1">#REF!</definedName>
    <definedName name="BExME88DH5DUKMUFI9FNVECXFD2E" localSheetId="18" hidden="1">#REF!</definedName>
    <definedName name="BExME88DH5DUKMUFI9FNVECXFD2E" localSheetId="11" hidden="1">#REF!</definedName>
    <definedName name="BExME88DH5DUKMUFI9FNVECXFD2E" localSheetId="25" hidden="1">#REF!</definedName>
    <definedName name="BExME88DH5DUKMUFI9FNVECXFD2E" localSheetId="26" hidden="1">#REF!</definedName>
    <definedName name="BExME88DH5DUKMUFI9FNVECXFD2E" localSheetId="27" hidden="1">#REF!</definedName>
    <definedName name="BExME88DH5DUKMUFI9FNVECXFD2E" localSheetId="0" hidden="1">#REF!</definedName>
    <definedName name="BExME88DH5DUKMUFI9FNVECXFD2E" localSheetId="1" hidden="1">#REF!</definedName>
    <definedName name="BExME88DH5DUKMUFI9FNVECXFD2E" hidden="1">#REF!</definedName>
    <definedName name="BExME9A7MOGAK7YTTQYXP5DL6VYA" localSheetId="32" hidden="1">#REF!</definedName>
    <definedName name="BExME9A7MOGAK7YTTQYXP5DL6VYA" localSheetId="33" hidden="1">#REF!</definedName>
    <definedName name="BExME9A7MOGAK7YTTQYXP5DL6VYA" localSheetId="23" hidden="1">#REF!</definedName>
    <definedName name="BExME9A7MOGAK7YTTQYXP5DL6VYA" localSheetId="17" hidden="1">#REF!</definedName>
    <definedName name="BExME9A7MOGAK7YTTQYXP5DL6VYA" localSheetId="18" hidden="1">#REF!</definedName>
    <definedName name="BExME9A7MOGAK7YTTQYXP5DL6VYA" localSheetId="11" hidden="1">#REF!</definedName>
    <definedName name="BExME9A7MOGAK7YTTQYXP5DL6VYA" localSheetId="25" hidden="1">#REF!</definedName>
    <definedName name="BExME9A7MOGAK7YTTQYXP5DL6VYA" localSheetId="26" hidden="1">#REF!</definedName>
    <definedName name="BExME9A7MOGAK7YTTQYXP5DL6VYA" localSheetId="27" hidden="1">#REF!</definedName>
    <definedName name="BExME9A7MOGAK7YTTQYXP5DL6VYA" localSheetId="0" hidden="1">#REF!</definedName>
    <definedName name="BExME9A7MOGAK7YTTQYXP5DL6VYA" localSheetId="1" hidden="1">#REF!</definedName>
    <definedName name="BExME9A7MOGAK7YTTQYXP5DL6VYA" hidden="1">#REF!</definedName>
    <definedName name="BExMEOV9YFRY5C3GDLU60GIX10BY" localSheetId="32" hidden="1">#REF!</definedName>
    <definedName name="BExMEOV9YFRY5C3GDLU60GIX10BY" localSheetId="33" hidden="1">#REF!</definedName>
    <definedName name="BExMEOV9YFRY5C3GDLU60GIX10BY" localSheetId="23" hidden="1">#REF!</definedName>
    <definedName name="BExMEOV9YFRY5C3GDLU60GIX10BY" localSheetId="17" hidden="1">#REF!</definedName>
    <definedName name="BExMEOV9YFRY5C3GDLU60GIX10BY" localSheetId="18" hidden="1">#REF!</definedName>
    <definedName name="BExMEOV9YFRY5C3GDLU60GIX10BY" localSheetId="11" hidden="1">#REF!</definedName>
    <definedName name="BExMEOV9YFRY5C3GDLU60GIX10BY" localSheetId="25" hidden="1">#REF!</definedName>
    <definedName name="BExMEOV9YFRY5C3GDLU60GIX10BY" localSheetId="26" hidden="1">#REF!</definedName>
    <definedName name="BExMEOV9YFRY5C3GDLU60GIX10BY" localSheetId="27" hidden="1">#REF!</definedName>
    <definedName name="BExMEOV9YFRY5C3GDLU60GIX10BY" localSheetId="0" hidden="1">#REF!</definedName>
    <definedName name="BExMEOV9YFRY5C3GDLU60GIX10BY" localSheetId="1" hidden="1">#REF!</definedName>
    <definedName name="BExMEOV9YFRY5C3GDLU60GIX10BY" hidden="1">#REF!</definedName>
    <definedName name="BExMEUK2Q5GZGZFZ77Z2IYUKOOYW" localSheetId="32" hidden="1">#REF!</definedName>
    <definedName name="BExMEUK2Q5GZGZFZ77Z2IYUKOOYW" localSheetId="33" hidden="1">#REF!</definedName>
    <definedName name="BExMEUK2Q5GZGZFZ77Z2IYUKOOYW" localSheetId="23" hidden="1">#REF!</definedName>
    <definedName name="BExMEUK2Q5GZGZFZ77Z2IYUKOOYW" localSheetId="17" hidden="1">#REF!</definedName>
    <definedName name="BExMEUK2Q5GZGZFZ77Z2IYUKOOYW" localSheetId="18" hidden="1">#REF!</definedName>
    <definedName name="BExMEUK2Q5GZGZFZ77Z2IYUKOOYW" localSheetId="11" hidden="1">#REF!</definedName>
    <definedName name="BExMEUK2Q5GZGZFZ77Z2IYUKOOYW" localSheetId="25" hidden="1">#REF!</definedName>
    <definedName name="BExMEUK2Q5GZGZFZ77Z2IYUKOOYW" localSheetId="26" hidden="1">#REF!</definedName>
    <definedName name="BExMEUK2Q5GZGZFZ77Z2IYUKOOYW" localSheetId="27" hidden="1">#REF!</definedName>
    <definedName name="BExMEUK2Q5GZGZFZ77Z2IYUKOOYW" localSheetId="0" hidden="1">#REF!</definedName>
    <definedName name="BExMEUK2Q5GZGZFZ77Z2IYUKOOYW" localSheetId="1" hidden="1">#REF!</definedName>
    <definedName name="BExMEUK2Q5GZGZFZ77Z2IYUKOOYW" hidden="1">#REF!</definedName>
    <definedName name="BExMEWT36INWIP0VNS94NEP3WZ4U" localSheetId="32" hidden="1">#REF!</definedName>
    <definedName name="BExMEWT36INWIP0VNS94NEP3WZ4U" localSheetId="33" hidden="1">#REF!</definedName>
    <definedName name="BExMEWT36INWIP0VNS94NEP3WZ4U" localSheetId="23" hidden="1">#REF!</definedName>
    <definedName name="BExMEWT36INWIP0VNS94NEP3WZ4U" localSheetId="17" hidden="1">#REF!</definedName>
    <definedName name="BExMEWT36INWIP0VNS94NEP3WZ4U" localSheetId="18" hidden="1">#REF!</definedName>
    <definedName name="BExMEWT36INWIP0VNS94NEP3WZ4U" localSheetId="11" hidden="1">#REF!</definedName>
    <definedName name="BExMEWT36INWIP0VNS94NEP3WZ4U" localSheetId="25" hidden="1">#REF!</definedName>
    <definedName name="BExMEWT36INWIP0VNS94NEP3WZ4U" localSheetId="26" hidden="1">#REF!</definedName>
    <definedName name="BExMEWT36INWIP0VNS94NEP3WZ4U" localSheetId="27" hidden="1">#REF!</definedName>
    <definedName name="BExMEWT36INWIP0VNS94NEP3WZ4U" localSheetId="0" hidden="1">#REF!</definedName>
    <definedName name="BExMEWT36INWIP0VNS94NEP3WZ4U" localSheetId="1" hidden="1">#REF!</definedName>
    <definedName name="BExMEWT36INWIP0VNS94NEP3WZ4U" hidden="1">#REF!</definedName>
    <definedName name="BExMEY09ESM4H2YGKEQQRYUD114R" localSheetId="32" hidden="1">#REF!</definedName>
    <definedName name="BExMEY09ESM4H2YGKEQQRYUD114R" localSheetId="33" hidden="1">#REF!</definedName>
    <definedName name="BExMEY09ESM4H2YGKEQQRYUD114R" localSheetId="23" hidden="1">#REF!</definedName>
    <definedName name="BExMEY09ESM4H2YGKEQQRYUD114R" localSheetId="17" hidden="1">#REF!</definedName>
    <definedName name="BExMEY09ESM4H2YGKEQQRYUD114R" localSheetId="18" hidden="1">#REF!</definedName>
    <definedName name="BExMEY09ESM4H2YGKEQQRYUD114R" localSheetId="11" hidden="1">#REF!</definedName>
    <definedName name="BExMEY09ESM4H2YGKEQQRYUD114R" localSheetId="25" hidden="1">#REF!</definedName>
    <definedName name="BExMEY09ESM4H2YGKEQQRYUD114R" localSheetId="26" hidden="1">#REF!</definedName>
    <definedName name="BExMEY09ESM4H2YGKEQQRYUD114R" localSheetId="27" hidden="1">#REF!</definedName>
    <definedName name="BExMEY09ESM4H2YGKEQQRYUD114R" localSheetId="0" hidden="1">#REF!</definedName>
    <definedName name="BExMEY09ESM4H2YGKEQQRYUD114R" localSheetId="1" hidden="1">#REF!</definedName>
    <definedName name="BExMEY09ESM4H2YGKEQQRYUD114R" hidden="1">#REF!</definedName>
    <definedName name="BExMF0UU4SBJHOJ4SG09QMF1TC7H" localSheetId="32" hidden="1">#REF!</definedName>
    <definedName name="BExMF0UU4SBJHOJ4SG09QMF1TC7H" localSheetId="33" hidden="1">#REF!</definedName>
    <definedName name="BExMF0UU4SBJHOJ4SG09QMF1TC7H" localSheetId="23" hidden="1">#REF!</definedName>
    <definedName name="BExMF0UU4SBJHOJ4SG09QMF1TC7H" localSheetId="17" hidden="1">#REF!</definedName>
    <definedName name="BExMF0UU4SBJHOJ4SG09QMF1TC7H" localSheetId="18" hidden="1">#REF!</definedName>
    <definedName name="BExMF0UU4SBJHOJ4SG09QMF1TC7H" localSheetId="11" hidden="1">#REF!</definedName>
    <definedName name="BExMF0UU4SBJHOJ4SG09QMF1TC7H" localSheetId="25" hidden="1">#REF!</definedName>
    <definedName name="BExMF0UU4SBJHOJ4SG09QMF1TC7H" localSheetId="26" hidden="1">#REF!</definedName>
    <definedName name="BExMF0UU4SBJHOJ4SG09QMF1TC7H" localSheetId="27" hidden="1">#REF!</definedName>
    <definedName name="BExMF0UU4SBJHOJ4SG09QMF1TC7H" localSheetId="0" hidden="1">#REF!</definedName>
    <definedName name="BExMF0UU4SBJHOJ4SG09QMF1TC7H" localSheetId="1" hidden="1">#REF!</definedName>
    <definedName name="BExMF0UU4SBJHOJ4SG09QMF1TC7H" hidden="1">#REF!</definedName>
    <definedName name="BExMF2YDPQWGK3CSN8LJG16MLFQZ" localSheetId="32" hidden="1">#REF!</definedName>
    <definedName name="BExMF2YDPQWGK3CSN8LJG16MLFQZ" localSheetId="33" hidden="1">#REF!</definedName>
    <definedName name="BExMF2YDPQWGK3CSN8LJG16MLFQZ" localSheetId="23" hidden="1">#REF!</definedName>
    <definedName name="BExMF2YDPQWGK3CSN8LJG16MLFQZ" localSheetId="17" hidden="1">#REF!</definedName>
    <definedName name="BExMF2YDPQWGK3CSN8LJG16MLFQZ" localSheetId="18" hidden="1">#REF!</definedName>
    <definedName name="BExMF2YDPQWGK3CSN8LJG16MLFQZ" localSheetId="11" hidden="1">#REF!</definedName>
    <definedName name="BExMF2YDPQWGK3CSN8LJG16MLFQZ" localSheetId="25" hidden="1">#REF!</definedName>
    <definedName name="BExMF2YDPQWGK3CSN8LJG16MLFQZ" localSheetId="26" hidden="1">#REF!</definedName>
    <definedName name="BExMF2YDPQWGK3CSN8LJG16MLFQZ" localSheetId="27" hidden="1">#REF!</definedName>
    <definedName name="BExMF2YDPQWGK3CSN8LJG16MLFQZ" localSheetId="0" hidden="1">#REF!</definedName>
    <definedName name="BExMF2YDPQWGK3CSN8LJG16MLFQZ" localSheetId="1" hidden="1">#REF!</definedName>
    <definedName name="BExMF2YDPQWGK3CSN8LJG16MLFQZ" hidden="1">#REF!</definedName>
    <definedName name="BExMF4G4IUPQY1Y5GEY5N3E04CL6" localSheetId="32" hidden="1">#REF!</definedName>
    <definedName name="BExMF4G4IUPQY1Y5GEY5N3E04CL6" localSheetId="33" hidden="1">#REF!</definedName>
    <definedName name="BExMF4G4IUPQY1Y5GEY5N3E04CL6" localSheetId="23" hidden="1">#REF!</definedName>
    <definedName name="BExMF4G4IUPQY1Y5GEY5N3E04CL6" localSheetId="17" hidden="1">#REF!</definedName>
    <definedName name="BExMF4G4IUPQY1Y5GEY5N3E04CL6" localSheetId="18" hidden="1">#REF!</definedName>
    <definedName name="BExMF4G4IUPQY1Y5GEY5N3E04CL6" localSheetId="11" hidden="1">#REF!</definedName>
    <definedName name="BExMF4G4IUPQY1Y5GEY5N3E04CL6" localSheetId="25" hidden="1">#REF!</definedName>
    <definedName name="BExMF4G4IUPQY1Y5GEY5N3E04CL6" localSheetId="26" hidden="1">#REF!</definedName>
    <definedName name="BExMF4G4IUPQY1Y5GEY5N3E04CL6" localSheetId="27" hidden="1">#REF!</definedName>
    <definedName name="BExMF4G4IUPQY1Y5GEY5N3E04CL6" localSheetId="0" hidden="1">#REF!</definedName>
    <definedName name="BExMF4G4IUPQY1Y5GEY5N3E04CL6" localSheetId="1" hidden="1">#REF!</definedName>
    <definedName name="BExMF4G4IUPQY1Y5GEY5N3E04CL6" hidden="1">#REF!</definedName>
    <definedName name="BExMF9UIGYMOAQK0ELUWP0S0HZZY" localSheetId="32" hidden="1">#REF!</definedName>
    <definedName name="BExMF9UIGYMOAQK0ELUWP0S0HZZY" localSheetId="33" hidden="1">#REF!</definedName>
    <definedName name="BExMF9UIGYMOAQK0ELUWP0S0HZZY" localSheetId="23" hidden="1">#REF!</definedName>
    <definedName name="BExMF9UIGYMOAQK0ELUWP0S0HZZY" localSheetId="17" hidden="1">#REF!</definedName>
    <definedName name="BExMF9UIGYMOAQK0ELUWP0S0HZZY" localSheetId="18" hidden="1">#REF!</definedName>
    <definedName name="BExMF9UIGYMOAQK0ELUWP0S0HZZY" localSheetId="11" hidden="1">#REF!</definedName>
    <definedName name="BExMF9UIGYMOAQK0ELUWP0S0HZZY" localSheetId="25" hidden="1">#REF!</definedName>
    <definedName name="BExMF9UIGYMOAQK0ELUWP0S0HZZY" localSheetId="26" hidden="1">#REF!</definedName>
    <definedName name="BExMF9UIGYMOAQK0ELUWP0S0HZZY" localSheetId="27" hidden="1">#REF!</definedName>
    <definedName name="BExMF9UIGYMOAQK0ELUWP0S0HZZY" localSheetId="0" hidden="1">#REF!</definedName>
    <definedName name="BExMF9UIGYMOAQK0ELUWP0S0HZZY" localSheetId="1" hidden="1">#REF!</definedName>
    <definedName name="BExMF9UIGYMOAQK0ELUWP0S0HZZY" hidden="1">#REF!</definedName>
    <definedName name="BExMFDLBSWFMRDYJ2DZETI3EXKN2" localSheetId="32" hidden="1">#REF!</definedName>
    <definedName name="BExMFDLBSWFMRDYJ2DZETI3EXKN2" localSheetId="33" hidden="1">#REF!</definedName>
    <definedName name="BExMFDLBSWFMRDYJ2DZETI3EXKN2" localSheetId="23" hidden="1">#REF!</definedName>
    <definedName name="BExMFDLBSWFMRDYJ2DZETI3EXKN2" localSheetId="17" hidden="1">#REF!</definedName>
    <definedName name="BExMFDLBSWFMRDYJ2DZETI3EXKN2" localSheetId="18" hidden="1">#REF!</definedName>
    <definedName name="BExMFDLBSWFMRDYJ2DZETI3EXKN2" localSheetId="11" hidden="1">#REF!</definedName>
    <definedName name="BExMFDLBSWFMRDYJ2DZETI3EXKN2" localSheetId="25" hidden="1">#REF!</definedName>
    <definedName name="BExMFDLBSWFMRDYJ2DZETI3EXKN2" localSheetId="26" hidden="1">#REF!</definedName>
    <definedName name="BExMFDLBSWFMRDYJ2DZETI3EXKN2" localSheetId="27" hidden="1">#REF!</definedName>
    <definedName name="BExMFDLBSWFMRDYJ2DZETI3EXKN2" localSheetId="0" hidden="1">#REF!</definedName>
    <definedName name="BExMFDLBSWFMRDYJ2DZETI3EXKN2" localSheetId="1" hidden="1">#REF!</definedName>
    <definedName name="BExMFDLBSWFMRDYJ2DZETI3EXKN2" hidden="1">#REF!</definedName>
    <definedName name="BExMFLDTMRTCHKA37LQW67BG8D5C" localSheetId="32" hidden="1">#REF!</definedName>
    <definedName name="BExMFLDTMRTCHKA37LQW67BG8D5C" localSheetId="33" hidden="1">#REF!</definedName>
    <definedName name="BExMFLDTMRTCHKA37LQW67BG8D5C" localSheetId="23" hidden="1">#REF!</definedName>
    <definedName name="BExMFLDTMRTCHKA37LQW67BG8D5C" localSheetId="17" hidden="1">#REF!</definedName>
    <definedName name="BExMFLDTMRTCHKA37LQW67BG8D5C" localSheetId="18" hidden="1">#REF!</definedName>
    <definedName name="BExMFLDTMRTCHKA37LQW67BG8D5C" localSheetId="11" hidden="1">#REF!</definedName>
    <definedName name="BExMFLDTMRTCHKA37LQW67BG8D5C" localSheetId="25" hidden="1">#REF!</definedName>
    <definedName name="BExMFLDTMRTCHKA37LQW67BG8D5C" localSheetId="26" hidden="1">#REF!</definedName>
    <definedName name="BExMFLDTMRTCHKA37LQW67BG8D5C" localSheetId="27" hidden="1">#REF!</definedName>
    <definedName name="BExMFLDTMRTCHKA37LQW67BG8D5C" localSheetId="0" hidden="1">#REF!</definedName>
    <definedName name="BExMFLDTMRTCHKA37LQW67BG8D5C" localSheetId="1" hidden="1">#REF!</definedName>
    <definedName name="BExMFLDTMRTCHKA37LQW67BG8D5C" hidden="1">#REF!</definedName>
    <definedName name="BExMFTH63LTWA2JYJTJYMT5K2OF2" localSheetId="32" hidden="1">#REF!</definedName>
    <definedName name="BExMFTH63LTWA2JYJTJYMT5K2OF2" localSheetId="33" hidden="1">#REF!</definedName>
    <definedName name="BExMFTH63LTWA2JYJTJYMT5K2OF2" localSheetId="23" hidden="1">#REF!</definedName>
    <definedName name="BExMFTH63LTWA2JYJTJYMT5K2OF2" localSheetId="17" hidden="1">#REF!</definedName>
    <definedName name="BExMFTH63LTWA2JYJTJYMT5K2OF2" localSheetId="18" hidden="1">#REF!</definedName>
    <definedName name="BExMFTH63LTWA2JYJTJYMT5K2OF2" localSheetId="11" hidden="1">#REF!</definedName>
    <definedName name="BExMFTH63LTWA2JYJTJYMT5K2OF2" localSheetId="25" hidden="1">#REF!</definedName>
    <definedName name="BExMFTH63LTWA2JYJTJYMT5K2OF2" localSheetId="26" hidden="1">#REF!</definedName>
    <definedName name="BExMFTH63LTWA2JYJTJYMT5K2OF2" localSheetId="27" hidden="1">#REF!</definedName>
    <definedName name="BExMFTH63LTWA2JYJTJYMT5K2OF2" localSheetId="0" hidden="1">#REF!</definedName>
    <definedName name="BExMFTH63LTWA2JYJTJYMT5K2OF2" localSheetId="1" hidden="1">#REF!</definedName>
    <definedName name="BExMFTH63LTWA2JYJTJYMT5K2OF2" hidden="1">#REF!</definedName>
    <definedName name="BExMFY4AG5T27EVMCCNE00GOAR66" localSheetId="32" hidden="1">#REF!</definedName>
    <definedName name="BExMFY4AG5T27EVMCCNE00GOAR66" localSheetId="33" hidden="1">#REF!</definedName>
    <definedName name="BExMFY4AG5T27EVMCCNE00GOAR66" localSheetId="23" hidden="1">#REF!</definedName>
    <definedName name="BExMFY4AG5T27EVMCCNE00GOAR66" localSheetId="17" hidden="1">#REF!</definedName>
    <definedName name="BExMFY4AG5T27EVMCCNE00GOAR66" localSheetId="18" hidden="1">#REF!</definedName>
    <definedName name="BExMFY4AG5T27EVMCCNE00GOAR66" localSheetId="11" hidden="1">#REF!</definedName>
    <definedName name="BExMFY4AG5T27EVMCCNE00GOAR66" localSheetId="25" hidden="1">#REF!</definedName>
    <definedName name="BExMFY4AG5T27EVMCCNE00GOAR66" localSheetId="26" hidden="1">#REF!</definedName>
    <definedName name="BExMFY4AG5T27EVMCCNE00GOAR66" localSheetId="27" hidden="1">#REF!</definedName>
    <definedName name="BExMFY4AG5T27EVMCCNE00GOAR66" localSheetId="0" hidden="1">#REF!</definedName>
    <definedName name="BExMFY4AG5T27EVMCCNE00GOAR66" localSheetId="1" hidden="1">#REF!</definedName>
    <definedName name="BExMFY4AG5T27EVMCCNE00GOAR66" hidden="1">#REF!</definedName>
    <definedName name="BExMGQQNOFER1MEVQ961XARTRIOB" localSheetId="32" hidden="1">#REF!</definedName>
    <definedName name="BExMGQQNOFER1MEVQ961XARTRIOB" localSheetId="33" hidden="1">#REF!</definedName>
    <definedName name="BExMGQQNOFER1MEVQ961XARTRIOB" localSheetId="23" hidden="1">#REF!</definedName>
    <definedName name="BExMGQQNOFER1MEVQ961XARTRIOB" localSheetId="17" hidden="1">#REF!</definedName>
    <definedName name="BExMGQQNOFER1MEVQ961XARTRIOB" localSheetId="18" hidden="1">#REF!</definedName>
    <definedName name="BExMGQQNOFER1MEVQ961XARTRIOB" localSheetId="11" hidden="1">#REF!</definedName>
    <definedName name="BExMGQQNOFER1MEVQ961XARTRIOB" localSheetId="25" hidden="1">#REF!</definedName>
    <definedName name="BExMGQQNOFER1MEVQ961XARTRIOB" localSheetId="26" hidden="1">#REF!</definedName>
    <definedName name="BExMGQQNOFER1MEVQ961XARTRIOB" localSheetId="27" hidden="1">#REF!</definedName>
    <definedName name="BExMGQQNOFER1MEVQ961XARTRIOB" localSheetId="0" hidden="1">#REF!</definedName>
    <definedName name="BExMGQQNOFER1MEVQ961XARTRIOB" localSheetId="1" hidden="1">#REF!</definedName>
    <definedName name="BExMGQQNOFER1MEVQ961XARTRIOB" hidden="1">#REF!</definedName>
    <definedName name="BExMH189E60TZBQFN2UWVA1UZA7X" localSheetId="32" hidden="1">#REF!</definedName>
    <definedName name="BExMH189E60TZBQFN2UWVA1UZA7X" localSheetId="33" hidden="1">#REF!</definedName>
    <definedName name="BExMH189E60TZBQFN2UWVA1UZA7X" localSheetId="23" hidden="1">#REF!</definedName>
    <definedName name="BExMH189E60TZBQFN2UWVA1UZA7X" localSheetId="17" hidden="1">#REF!</definedName>
    <definedName name="BExMH189E60TZBQFN2UWVA1UZA7X" localSheetId="18" hidden="1">#REF!</definedName>
    <definedName name="BExMH189E60TZBQFN2UWVA1UZA7X" localSheetId="11" hidden="1">#REF!</definedName>
    <definedName name="BExMH189E60TZBQFN2UWVA1UZA7X" localSheetId="25" hidden="1">#REF!</definedName>
    <definedName name="BExMH189E60TZBQFN2UWVA1UZA7X" localSheetId="26" hidden="1">#REF!</definedName>
    <definedName name="BExMH189E60TZBQFN2UWVA1UZA7X" localSheetId="27" hidden="1">#REF!</definedName>
    <definedName name="BExMH189E60TZBQFN2UWVA1UZA7X" localSheetId="0" hidden="1">#REF!</definedName>
    <definedName name="BExMH189E60TZBQFN2UWVA1UZA7X" localSheetId="1" hidden="1">#REF!</definedName>
    <definedName name="BExMH189E60TZBQFN2UWVA1UZA7X" hidden="1">#REF!</definedName>
    <definedName name="BExMH3H9TW5TJCNU5Z1EWXP3BAEP" localSheetId="32" hidden="1">#REF!</definedName>
    <definedName name="BExMH3H9TW5TJCNU5Z1EWXP3BAEP" localSheetId="33" hidden="1">#REF!</definedName>
    <definedName name="BExMH3H9TW5TJCNU5Z1EWXP3BAEP" localSheetId="23" hidden="1">#REF!</definedName>
    <definedName name="BExMH3H9TW5TJCNU5Z1EWXP3BAEP" localSheetId="17" hidden="1">#REF!</definedName>
    <definedName name="BExMH3H9TW5TJCNU5Z1EWXP3BAEP" localSheetId="18" hidden="1">#REF!</definedName>
    <definedName name="BExMH3H9TW5TJCNU5Z1EWXP3BAEP" localSheetId="11" hidden="1">#REF!</definedName>
    <definedName name="BExMH3H9TW5TJCNU5Z1EWXP3BAEP" localSheetId="25" hidden="1">#REF!</definedName>
    <definedName name="BExMH3H9TW5TJCNU5Z1EWXP3BAEP" localSheetId="26" hidden="1">#REF!</definedName>
    <definedName name="BExMH3H9TW5TJCNU5Z1EWXP3BAEP" localSheetId="27" hidden="1">#REF!</definedName>
    <definedName name="BExMH3H9TW5TJCNU5Z1EWXP3BAEP" localSheetId="0" hidden="1">#REF!</definedName>
    <definedName name="BExMH3H9TW5TJCNU5Z1EWXP3BAEP" localSheetId="1" hidden="1">#REF!</definedName>
    <definedName name="BExMH3H9TW5TJCNU5Z1EWXP3BAEP" hidden="1">#REF!</definedName>
    <definedName name="BExMH5A1B01SYXROP70DOKTQ5D6Z" localSheetId="32" hidden="1">#REF!</definedName>
    <definedName name="BExMH5A1B01SYXROP70DOKTQ5D6Z" localSheetId="33" hidden="1">#REF!</definedName>
    <definedName name="BExMH5A1B01SYXROP70DOKTQ5D6Z" localSheetId="23" hidden="1">#REF!</definedName>
    <definedName name="BExMH5A1B01SYXROP70DOKTQ5D6Z" localSheetId="17" hidden="1">#REF!</definedName>
    <definedName name="BExMH5A1B01SYXROP70DOKTQ5D6Z" localSheetId="18" hidden="1">#REF!</definedName>
    <definedName name="BExMH5A1B01SYXROP70DOKTQ5D6Z" localSheetId="11" hidden="1">#REF!</definedName>
    <definedName name="BExMH5A1B01SYXROP70DOKTQ5D6Z" localSheetId="25" hidden="1">#REF!</definedName>
    <definedName name="BExMH5A1B01SYXROP70DOKTQ5D6Z" localSheetId="26" hidden="1">#REF!</definedName>
    <definedName name="BExMH5A1B01SYXROP70DOKTQ5D6Z" localSheetId="27" hidden="1">#REF!</definedName>
    <definedName name="BExMH5A1B01SYXROP70DOKTQ5D6Z" localSheetId="0" hidden="1">#REF!</definedName>
    <definedName name="BExMH5A1B01SYXROP70DOKTQ5D6Z" localSheetId="1" hidden="1">#REF!</definedName>
    <definedName name="BExMH5A1B01SYXROP70DOKTQ5D6Z" hidden="1">#REF!</definedName>
    <definedName name="BExMHCGUJ8A3L31NU0XU0FGXE4P3" localSheetId="32" hidden="1">#REF!</definedName>
    <definedName name="BExMHCGUJ8A3L31NU0XU0FGXE4P3" localSheetId="33" hidden="1">#REF!</definedName>
    <definedName name="BExMHCGUJ8A3L31NU0XU0FGXE4P3" localSheetId="23" hidden="1">#REF!</definedName>
    <definedName name="BExMHCGUJ8A3L31NU0XU0FGXE4P3" localSheetId="17" hidden="1">#REF!</definedName>
    <definedName name="BExMHCGUJ8A3L31NU0XU0FGXE4P3" localSheetId="18" hidden="1">#REF!</definedName>
    <definedName name="BExMHCGUJ8A3L31NU0XU0FGXE4P3" localSheetId="11" hidden="1">#REF!</definedName>
    <definedName name="BExMHCGUJ8A3L31NU0XU0FGXE4P3" localSheetId="25" hidden="1">#REF!</definedName>
    <definedName name="BExMHCGUJ8A3L31NU0XU0FGXE4P3" localSheetId="26" hidden="1">#REF!</definedName>
    <definedName name="BExMHCGUJ8A3L31NU0XU0FGXE4P3" localSheetId="27" hidden="1">#REF!</definedName>
    <definedName name="BExMHCGUJ8A3L31NU0XU0FGXE4P3" localSheetId="0" hidden="1">#REF!</definedName>
    <definedName name="BExMHCGUJ8A3L31NU0XU0FGXE4P3" localSheetId="1" hidden="1">#REF!</definedName>
    <definedName name="BExMHCGUJ8A3L31NU0XU0FGXE4P3" hidden="1">#REF!</definedName>
    <definedName name="BExMHOWPB34KPZ76M2KIX2C9R2VB" localSheetId="32" hidden="1">#REF!</definedName>
    <definedName name="BExMHOWPB34KPZ76M2KIX2C9R2VB" localSheetId="33" hidden="1">#REF!</definedName>
    <definedName name="BExMHOWPB34KPZ76M2KIX2C9R2VB" localSheetId="23" hidden="1">#REF!</definedName>
    <definedName name="BExMHOWPB34KPZ76M2KIX2C9R2VB" localSheetId="17" hidden="1">#REF!</definedName>
    <definedName name="BExMHOWPB34KPZ76M2KIX2C9R2VB" localSheetId="18" hidden="1">#REF!</definedName>
    <definedName name="BExMHOWPB34KPZ76M2KIX2C9R2VB" localSheetId="11" hidden="1">#REF!</definedName>
    <definedName name="BExMHOWPB34KPZ76M2KIX2C9R2VB" localSheetId="25" hidden="1">#REF!</definedName>
    <definedName name="BExMHOWPB34KPZ76M2KIX2C9R2VB" localSheetId="26" hidden="1">#REF!</definedName>
    <definedName name="BExMHOWPB34KPZ76M2KIX2C9R2VB" localSheetId="27" hidden="1">#REF!</definedName>
    <definedName name="BExMHOWPB34KPZ76M2KIX2C9R2VB" localSheetId="0" hidden="1">#REF!</definedName>
    <definedName name="BExMHOWPB34KPZ76M2KIX2C9R2VB" localSheetId="1" hidden="1">#REF!</definedName>
    <definedName name="BExMHOWPB34KPZ76M2KIX2C9R2VB" hidden="1">#REF!</definedName>
    <definedName name="BExMHSSYC6KVHA3QDTSYPN92TWMI" localSheetId="32" hidden="1">#REF!</definedName>
    <definedName name="BExMHSSYC6KVHA3QDTSYPN92TWMI" localSheetId="33" hidden="1">#REF!</definedName>
    <definedName name="BExMHSSYC6KVHA3QDTSYPN92TWMI" localSheetId="23" hidden="1">#REF!</definedName>
    <definedName name="BExMHSSYC6KVHA3QDTSYPN92TWMI" localSheetId="17" hidden="1">#REF!</definedName>
    <definedName name="BExMHSSYC6KVHA3QDTSYPN92TWMI" localSheetId="18" hidden="1">#REF!</definedName>
    <definedName name="BExMHSSYC6KVHA3QDTSYPN92TWMI" localSheetId="11" hidden="1">#REF!</definedName>
    <definedName name="BExMHSSYC6KVHA3QDTSYPN92TWMI" localSheetId="25" hidden="1">#REF!</definedName>
    <definedName name="BExMHSSYC6KVHA3QDTSYPN92TWMI" localSheetId="26" hidden="1">#REF!</definedName>
    <definedName name="BExMHSSYC6KVHA3QDTSYPN92TWMI" localSheetId="27" hidden="1">#REF!</definedName>
    <definedName name="BExMHSSYC6KVHA3QDTSYPN92TWMI" localSheetId="0" hidden="1">#REF!</definedName>
    <definedName name="BExMHSSYC6KVHA3QDTSYPN92TWMI" localSheetId="1" hidden="1">#REF!</definedName>
    <definedName name="BExMHSSYC6KVHA3QDTSYPN92TWMI" hidden="1">#REF!</definedName>
    <definedName name="BExMI3AJ9477KDL4T9DHET4LJJTW" localSheetId="32" hidden="1">#REF!</definedName>
    <definedName name="BExMI3AJ9477KDL4T9DHET4LJJTW" localSheetId="33" hidden="1">#REF!</definedName>
    <definedName name="BExMI3AJ9477KDL4T9DHET4LJJTW" localSheetId="23" hidden="1">#REF!</definedName>
    <definedName name="BExMI3AJ9477KDL4T9DHET4LJJTW" localSheetId="17" hidden="1">#REF!</definedName>
    <definedName name="BExMI3AJ9477KDL4T9DHET4LJJTW" localSheetId="18" hidden="1">#REF!</definedName>
    <definedName name="BExMI3AJ9477KDL4T9DHET4LJJTW" localSheetId="11" hidden="1">#REF!</definedName>
    <definedName name="BExMI3AJ9477KDL4T9DHET4LJJTW" localSheetId="25" hidden="1">#REF!</definedName>
    <definedName name="BExMI3AJ9477KDL4T9DHET4LJJTW" localSheetId="26" hidden="1">#REF!</definedName>
    <definedName name="BExMI3AJ9477KDL4T9DHET4LJJTW" localSheetId="27" hidden="1">#REF!</definedName>
    <definedName name="BExMI3AJ9477KDL4T9DHET4LJJTW" localSheetId="0" hidden="1">#REF!</definedName>
    <definedName name="BExMI3AJ9477KDL4T9DHET4LJJTW" localSheetId="1" hidden="1">#REF!</definedName>
    <definedName name="BExMI3AJ9477KDL4T9DHET4LJJTW" hidden="1">#REF!</definedName>
    <definedName name="BExMI6QQ20XHD0NWJUN741B37182" localSheetId="32" hidden="1">#REF!</definedName>
    <definedName name="BExMI6QQ20XHD0NWJUN741B37182" localSheetId="33" hidden="1">#REF!</definedName>
    <definedName name="BExMI6QQ20XHD0NWJUN741B37182" localSheetId="23" hidden="1">#REF!</definedName>
    <definedName name="BExMI6QQ20XHD0NWJUN741B37182" localSheetId="17" hidden="1">#REF!</definedName>
    <definedName name="BExMI6QQ20XHD0NWJUN741B37182" localSheetId="18" hidden="1">#REF!</definedName>
    <definedName name="BExMI6QQ20XHD0NWJUN741B37182" localSheetId="11" hidden="1">#REF!</definedName>
    <definedName name="BExMI6QQ20XHD0NWJUN741B37182" localSheetId="25" hidden="1">#REF!</definedName>
    <definedName name="BExMI6QQ20XHD0NWJUN741B37182" localSheetId="26" hidden="1">#REF!</definedName>
    <definedName name="BExMI6QQ20XHD0NWJUN741B37182" localSheetId="27" hidden="1">#REF!</definedName>
    <definedName name="BExMI6QQ20XHD0NWJUN741B37182" localSheetId="0" hidden="1">#REF!</definedName>
    <definedName name="BExMI6QQ20XHD0NWJUN741B37182" localSheetId="1" hidden="1">#REF!</definedName>
    <definedName name="BExMI6QQ20XHD0NWJUN741B37182" hidden="1">#REF!</definedName>
    <definedName name="BExMI7MYDIMC9K16SBAFUY33RHK6" localSheetId="32" hidden="1">#REF!</definedName>
    <definedName name="BExMI7MYDIMC9K16SBAFUY33RHK6" localSheetId="33" hidden="1">#REF!</definedName>
    <definedName name="BExMI7MYDIMC9K16SBAFUY33RHK6" localSheetId="23" hidden="1">#REF!</definedName>
    <definedName name="BExMI7MYDIMC9K16SBAFUY33RHK6" localSheetId="17" hidden="1">#REF!</definedName>
    <definedName name="BExMI7MYDIMC9K16SBAFUY33RHK6" localSheetId="18" hidden="1">#REF!</definedName>
    <definedName name="BExMI7MYDIMC9K16SBAFUY33RHK6" localSheetId="11" hidden="1">#REF!</definedName>
    <definedName name="BExMI7MYDIMC9K16SBAFUY33RHK6" localSheetId="25" hidden="1">#REF!</definedName>
    <definedName name="BExMI7MYDIMC9K16SBAFUY33RHK6" localSheetId="26" hidden="1">#REF!</definedName>
    <definedName name="BExMI7MYDIMC9K16SBAFUY33RHK6" localSheetId="27" hidden="1">#REF!</definedName>
    <definedName name="BExMI7MYDIMC9K16SBAFUY33RHK6" localSheetId="0" hidden="1">#REF!</definedName>
    <definedName name="BExMI7MYDIMC9K16SBAFUY33RHK6" localSheetId="1" hidden="1">#REF!</definedName>
    <definedName name="BExMI7MYDIMC9K16SBAFUY33RHK6" hidden="1">#REF!</definedName>
    <definedName name="BExMI8JB94SBD9EMNJEK7Y2T6GYU" localSheetId="32" hidden="1">#REF!</definedName>
    <definedName name="BExMI8JB94SBD9EMNJEK7Y2T6GYU" localSheetId="33" hidden="1">#REF!</definedName>
    <definedName name="BExMI8JB94SBD9EMNJEK7Y2T6GYU" localSheetId="23" hidden="1">#REF!</definedName>
    <definedName name="BExMI8JB94SBD9EMNJEK7Y2T6GYU" localSheetId="17" hidden="1">#REF!</definedName>
    <definedName name="BExMI8JB94SBD9EMNJEK7Y2T6GYU" localSheetId="18" hidden="1">#REF!</definedName>
    <definedName name="BExMI8JB94SBD9EMNJEK7Y2T6GYU" localSheetId="11" hidden="1">#REF!</definedName>
    <definedName name="BExMI8JB94SBD9EMNJEK7Y2T6GYU" localSheetId="25" hidden="1">#REF!</definedName>
    <definedName name="BExMI8JB94SBD9EMNJEK7Y2T6GYU" localSheetId="26" hidden="1">#REF!</definedName>
    <definedName name="BExMI8JB94SBD9EMNJEK7Y2T6GYU" localSheetId="27" hidden="1">#REF!</definedName>
    <definedName name="BExMI8JB94SBD9EMNJEK7Y2T6GYU" localSheetId="0" hidden="1">#REF!</definedName>
    <definedName name="BExMI8JB94SBD9EMNJEK7Y2T6GYU" localSheetId="1" hidden="1">#REF!</definedName>
    <definedName name="BExMI8JB94SBD9EMNJEK7Y2T6GYU" hidden="1">#REF!</definedName>
    <definedName name="BExMI8OS85YTW3KYVE4YD0R7Z6UV" localSheetId="32" hidden="1">#REF!</definedName>
    <definedName name="BExMI8OS85YTW3KYVE4YD0R7Z6UV" localSheetId="33" hidden="1">#REF!</definedName>
    <definedName name="BExMI8OS85YTW3KYVE4YD0R7Z6UV" localSheetId="23" hidden="1">#REF!</definedName>
    <definedName name="BExMI8OS85YTW3KYVE4YD0R7Z6UV" localSheetId="17" hidden="1">#REF!</definedName>
    <definedName name="BExMI8OS85YTW3KYVE4YD0R7Z6UV" localSheetId="18" hidden="1">#REF!</definedName>
    <definedName name="BExMI8OS85YTW3KYVE4YD0R7Z6UV" localSheetId="11" hidden="1">#REF!</definedName>
    <definedName name="BExMI8OS85YTW3KYVE4YD0R7Z6UV" localSheetId="25" hidden="1">#REF!</definedName>
    <definedName name="BExMI8OS85YTW3KYVE4YD0R7Z6UV" localSheetId="26" hidden="1">#REF!</definedName>
    <definedName name="BExMI8OS85YTW3KYVE4YD0R7Z6UV" localSheetId="27" hidden="1">#REF!</definedName>
    <definedName name="BExMI8OS85YTW3KYVE4YD0R7Z6UV" localSheetId="0" hidden="1">#REF!</definedName>
    <definedName name="BExMI8OS85YTW3KYVE4YD0R7Z6UV" localSheetId="1" hidden="1">#REF!</definedName>
    <definedName name="BExMI8OS85YTW3KYVE4YD0R7Z6UV" hidden="1">#REF!</definedName>
    <definedName name="BExMI9QNOMVZ44I3BFMGU1EL1RSY" localSheetId="32" hidden="1">#REF!</definedName>
    <definedName name="BExMI9QNOMVZ44I3BFMGU1EL1RSY" localSheetId="33" hidden="1">#REF!</definedName>
    <definedName name="BExMI9QNOMVZ44I3BFMGU1EL1RSY" localSheetId="23" hidden="1">#REF!</definedName>
    <definedName name="BExMI9QNOMVZ44I3BFMGU1EL1RSY" localSheetId="17" hidden="1">#REF!</definedName>
    <definedName name="BExMI9QNOMVZ44I3BFMGU1EL1RSY" localSheetId="18" hidden="1">#REF!</definedName>
    <definedName name="BExMI9QNOMVZ44I3BFMGU1EL1RSY" localSheetId="11" hidden="1">#REF!</definedName>
    <definedName name="BExMI9QNOMVZ44I3BFMGU1EL1RSY" localSheetId="25" hidden="1">#REF!</definedName>
    <definedName name="BExMI9QNOMVZ44I3BFMGU1EL1RSY" localSheetId="26" hidden="1">#REF!</definedName>
    <definedName name="BExMI9QNOMVZ44I3BFMGU1EL1RSY" localSheetId="27" hidden="1">#REF!</definedName>
    <definedName name="BExMI9QNOMVZ44I3BFMGU1EL1RSY" localSheetId="0" hidden="1">#REF!</definedName>
    <definedName name="BExMI9QNOMVZ44I3BFMGU1EL1RSY" localSheetId="1" hidden="1">#REF!</definedName>
    <definedName name="BExMI9QNOMVZ44I3BFMGU1EL1RSY" hidden="1">#REF!</definedName>
    <definedName name="BExMIBOOZU40JS3F89OMPSRCE9MM" localSheetId="32" hidden="1">#REF!</definedName>
    <definedName name="BExMIBOOZU40JS3F89OMPSRCE9MM" localSheetId="33" hidden="1">#REF!</definedName>
    <definedName name="BExMIBOOZU40JS3F89OMPSRCE9MM" localSheetId="23" hidden="1">#REF!</definedName>
    <definedName name="BExMIBOOZU40JS3F89OMPSRCE9MM" localSheetId="17" hidden="1">#REF!</definedName>
    <definedName name="BExMIBOOZU40JS3F89OMPSRCE9MM" localSheetId="18" hidden="1">#REF!</definedName>
    <definedName name="BExMIBOOZU40JS3F89OMPSRCE9MM" localSheetId="11" hidden="1">#REF!</definedName>
    <definedName name="BExMIBOOZU40JS3F89OMPSRCE9MM" localSheetId="25" hidden="1">#REF!</definedName>
    <definedName name="BExMIBOOZU40JS3F89OMPSRCE9MM" localSheetId="26" hidden="1">#REF!</definedName>
    <definedName name="BExMIBOOZU40JS3F89OMPSRCE9MM" localSheetId="27" hidden="1">#REF!</definedName>
    <definedName name="BExMIBOOZU40JS3F89OMPSRCE9MM" localSheetId="0" hidden="1">#REF!</definedName>
    <definedName name="BExMIBOOZU40JS3F89OMPSRCE9MM" localSheetId="1" hidden="1">#REF!</definedName>
    <definedName name="BExMIBOOZU40JS3F89OMPSRCE9MM" hidden="1">#REF!</definedName>
    <definedName name="BExMIIQ5MBWSIHTFWAQADXMZC22Q" localSheetId="32" hidden="1">#REF!</definedName>
    <definedName name="BExMIIQ5MBWSIHTFWAQADXMZC22Q" localSheetId="33" hidden="1">#REF!</definedName>
    <definedName name="BExMIIQ5MBWSIHTFWAQADXMZC22Q" localSheetId="23" hidden="1">#REF!</definedName>
    <definedName name="BExMIIQ5MBWSIHTFWAQADXMZC22Q" localSheetId="17" hidden="1">#REF!</definedName>
    <definedName name="BExMIIQ5MBWSIHTFWAQADXMZC22Q" localSheetId="18" hidden="1">#REF!</definedName>
    <definedName name="BExMIIQ5MBWSIHTFWAQADXMZC22Q" localSheetId="11" hidden="1">#REF!</definedName>
    <definedName name="BExMIIQ5MBWSIHTFWAQADXMZC22Q" localSheetId="25" hidden="1">#REF!</definedName>
    <definedName name="BExMIIQ5MBWSIHTFWAQADXMZC22Q" localSheetId="26" hidden="1">#REF!</definedName>
    <definedName name="BExMIIQ5MBWSIHTFWAQADXMZC22Q" localSheetId="27" hidden="1">#REF!</definedName>
    <definedName name="BExMIIQ5MBWSIHTFWAQADXMZC22Q" localSheetId="0" hidden="1">#REF!</definedName>
    <definedName name="BExMIIQ5MBWSIHTFWAQADXMZC22Q" localSheetId="1" hidden="1">#REF!</definedName>
    <definedName name="BExMIIQ5MBWSIHTFWAQADXMZC22Q" hidden="1">#REF!</definedName>
    <definedName name="BExMIL4I2GE866I25CR5JBLJWJ6A" localSheetId="32" hidden="1">#REF!</definedName>
    <definedName name="BExMIL4I2GE866I25CR5JBLJWJ6A" localSheetId="33" hidden="1">#REF!</definedName>
    <definedName name="BExMIL4I2GE866I25CR5JBLJWJ6A" localSheetId="23" hidden="1">#REF!</definedName>
    <definedName name="BExMIL4I2GE866I25CR5JBLJWJ6A" localSheetId="17" hidden="1">#REF!</definedName>
    <definedName name="BExMIL4I2GE866I25CR5JBLJWJ6A" localSheetId="18" hidden="1">#REF!</definedName>
    <definedName name="BExMIL4I2GE866I25CR5JBLJWJ6A" localSheetId="11" hidden="1">#REF!</definedName>
    <definedName name="BExMIL4I2GE866I25CR5JBLJWJ6A" localSheetId="25" hidden="1">#REF!</definedName>
    <definedName name="BExMIL4I2GE866I25CR5JBLJWJ6A" localSheetId="26" hidden="1">#REF!</definedName>
    <definedName name="BExMIL4I2GE866I25CR5JBLJWJ6A" localSheetId="27" hidden="1">#REF!</definedName>
    <definedName name="BExMIL4I2GE866I25CR5JBLJWJ6A" localSheetId="0" hidden="1">#REF!</definedName>
    <definedName name="BExMIL4I2GE866I25CR5JBLJWJ6A" localSheetId="1" hidden="1">#REF!</definedName>
    <definedName name="BExMIL4I2GE866I25CR5JBLJWJ6A" hidden="1">#REF!</definedName>
    <definedName name="BExMIRKIPF27SNO82SPFSB3T5U17" localSheetId="32" hidden="1">#REF!</definedName>
    <definedName name="BExMIRKIPF27SNO82SPFSB3T5U17" localSheetId="33" hidden="1">#REF!</definedName>
    <definedName name="BExMIRKIPF27SNO82SPFSB3T5U17" localSheetId="23" hidden="1">#REF!</definedName>
    <definedName name="BExMIRKIPF27SNO82SPFSB3T5U17" localSheetId="17" hidden="1">#REF!</definedName>
    <definedName name="BExMIRKIPF27SNO82SPFSB3T5U17" localSheetId="18" hidden="1">#REF!</definedName>
    <definedName name="BExMIRKIPF27SNO82SPFSB3T5U17" localSheetId="11" hidden="1">#REF!</definedName>
    <definedName name="BExMIRKIPF27SNO82SPFSB3T5U17" localSheetId="25" hidden="1">#REF!</definedName>
    <definedName name="BExMIRKIPF27SNO82SPFSB3T5U17" localSheetId="26" hidden="1">#REF!</definedName>
    <definedName name="BExMIRKIPF27SNO82SPFSB3T5U17" localSheetId="27" hidden="1">#REF!</definedName>
    <definedName name="BExMIRKIPF27SNO82SPFSB3T5U17" localSheetId="0" hidden="1">#REF!</definedName>
    <definedName name="BExMIRKIPF27SNO82SPFSB3T5U17" localSheetId="1" hidden="1">#REF!</definedName>
    <definedName name="BExMIRKIPF27SNO82SPFSB3T5U17" hidden="1">#REF!</definedName>
    <definedName name="BExMIV0KC8555D5E42ZGWG15Y0MO" localSheetId="32" hidden="1">#REF!</definedName>
    <definedName name="BExMIV0KC8555D5E42ZGWG15Y0MO" localSheetId="33" hidden="1">#REF!</definedName>
    <definedName name="BExMIV0KC8555D5E42ZGWG15Y0MO" localSheetId="23" hidden="1">#REF!</definedName>
    <definedName name="BExMIV0KC8555D5E42ZGWG15Y0MO" localSheetId="17" hidden="1">#REF!</definedName>
    <definedName name="BExMIV0KC8555D5E42ZGWG15Y0MO" localSheetId="18" hidden="1">#REF!</definedName>
    <definedName name="BExMIV0KC8555D5E42ZGWG15Y0MO" localSheetId="11" hidden="1">#REF!</definedName>
    <definedName name="BExMIV0KC8555D5E42ZGWG15Y0MO" localSheetId="25" hidden="1">#REF!</definedName>
    <definedName name="BExMIV0KC8555D5E42ZGWG15Y0MO" localSheetId="26" hidden="1">#REF!</definedName>
    <definedName name="BExMIV0KC8555D5E42ZGWG15Y0MO" localSheetId="27" hidden="1">#REF!</definedName>
    <definedName name="BExMIV0KC8555D5E42ZGWG15Y0MO" localSheetId="0" hidden="1">#REF!</definedName>
    <definedName name="BExMIV0KC8555D5E42ZGWG15Y0MO" localSheetId="1" hidden="1">#REF!</definedName>
    <definedName name="BExMIV0KC8555D5E42ZGWG15Y0MO" hidden="1">#REF!</definedName>
    <definedName name="BExMIZT6AN7E6YMW2S87CTCN2UXH" localSheetId="32" hidden="1">#REF!</definedName>
    <definedName name="BExMIZT6AN7E6YMW2S87CTCN2UXH" localSheetId="33" hidden="1">#REF!</definedName>
    <definedName name="BExMIZT6AN7E6YMW2S87CTCN2UXH" localSheetId="23" hidden="1">#REF!</definedName>
    <definedName name="BExMIZT6AN7E6YMW2S87CTCN2UXH" localSheetId="17" hidden="1">#REF!</definedName>
    <definedName name="BExMIZT6AN7E6YMW2S87CTCN2UXH" localSheetId="18" hidden="1">#REF!</definedName>
    <definedName name="BExMIZT6AN7E6YMW2S87CTCN2UXH" localSheetId="11" hidden="1">#REF!</definedName>
    <definedName name="BExMIZT6AN7E6YMW2S87CTCN2UXH" localSheetId="25" hidden="1">#REF!</definedName>
    <definedName name="BExMIZT6AN7E6YMW2S87CTCN2UXH" localSheetId="26" hidden="1">#REF!</definedName>
    <definedName name="BExMIZT6AN7E6YMW2S87CTCN2UXH" localSheetId="27" hidden="1">#REF!</definedName>
    <definedName name="BExMIZT6AN7E6YMW2S87CTCN2UXH" localSheetId="0" hidden="1">#REF!</definedName>
    <definedName name="BExMIZT6AN7E6YMW2S87CTCN2UXH" localSheetId="1" hidden="1">#REF!</definedName>
    <definedName name="BExMIZT6AN7E6YMW2S87CTCN2UXH" hidden="1">#REF!</definedName>
    <definedName name="BExMJB76UESLVRD81AJBOB78JDTT" localSheetId="32" hidden="1">#REF!</definedName>
    <definedName name="BExMJB76UESLVRD81AJBOB78JDTT" localSheetId="33" hidden="1">#REF!</definedName>
    <definedName name="BExMJB76UESLVRD81AJBOB78JDTT" localSheetId="23" hidden="1">#REF!</definedName>
    <definedName name="BExMJB76UESLVRD81AJBOB78JDTT" localSheetId="17" hidden="1">#REF!</definedName>
    <definedName name="BExMJB76UESLVRD81AJBOB78JDTT" localSheetId="18" hidden="1">#REF!</definedName>
    <definedName name="BExMJB76UESLVRD81AJBOB78JDTT" localSheetId="11" hidden="1">#REF!</definedName>
    <definedName name="BExMJB76UESLVRD81AJBOB78JDTT" localSheetId="25" hidden="1">#REF!</definedName>
    <definedName name="BExMJB76UESLVRD81AJBOB78JDTT" localSheetId="26" hidden="1">#REF!</definedName>
    <definedName name="BExMJB76UESLVRD81AJBOB78JDTT" localSheetId="27" hidden="1">#REF!</definedName>
    <definedName name="BExMJB76UESLVRD81AJBOB78JDTT" localSheetId="0" hidden="1">#REF!</definedName>
    <definedName name="BExMJB76UESLVRD81AJBOB78JDTT" localSheetId="1" hidden="1">#REF!</definedName>
    <definedName name="BExMJB76UESLVRD81AJBOB78JDTT" hidden="1">#REF!</definedName>
    <definedName name="BExMJI8OLFZQCGOW3F99ETW8A21E" localSheetId="32" hidden="1">#REF!</definedName>
    <definedName name="BExMJI8OLFZQCGOW3F99ETW8A21E" localSheetId="33" hidden="1">#REF!</definedName>
    <definedName name="BExMJI8OLFZQCGOW3F99ETW8A21E" localSheetId="23" hidden="1">#REF!</definedName>
    <definedName name="BExMJI8OLFZQCGOW3F99ETW8A21E" localSheetId="17" hidden="1">#REF!</definedName>
    <definedName name="BExMJI8OLFZQCGOW3F99ETW8A21E" localSheetId="18" hidden="1">#REF!</definedName>
    <definedName name="BExMJI8OLFZQCGOW3F99ETW8A21E" localSheetId="11" hidden="1">#REF!</definedName>
    <definedName name="BExMJI8OLFZQCGOW3F99ETW8A21E" localSheetId="25" hidden="1">#REF!</definedName>
    <definedName name="BExMJI8OLFZQCGOW3F99ETW8A21E" localSheetId="26" hidden="1">#REF!</definedName>
    <definedName name="BExMJI8OLFZQCGOW3F99ETW8A21E" localSheetId="27" hidden="1">#REF!</definedName>
    <definedName name="BExMJI8OLFZQCGOW3F99ETW8A21E" localSheetId="0" hidden="1">#REF!</definedName>
    <definedName name="BExMJI8OLFZQCGOW3F99ETW8A21E" localSheetId="1" hidden="1">#REF!</definedName>
    <definedName name="BExMJI8OLFZQCGOW3F99ETW8A21E" hidden="1">#REF!</definedName>
    <definedName name="BExMJNC8ZFB9DRFOJ961ZAJ8U3A8" localSheetId="32" hidden="1">#REF!</definedName>
    <definedName name="BExMJNC8ZFB9DRFOJ961ZAJ8U3A8" localSheetId="33" hidden="1">#REF!</definedName>
    <definedName name="BExMJNC8ZFB9DRFOJ961ZAJ8U3A8" localSheetId="23" hidden="1">#REF!</definedName>
    <definedName name="BExMJNC8ZFB9DRFOJ961ZAJ8U3A8" localSheetId="17" hidden="1">#REF!</definedName>
    <definedName name="BExMJNC8ZFB9DRFOJ961ZAJ8U3A8" localSheetId="18" hidden="1">#REF!</definedName>
    <definedName name="BExMJNC8ZFB9DRFOJ961ZAJ8U3A8" localSheetId="11" hidden="1">#REF!</definedName>
    <definedName name="BExMJNC8ZFB9DRFOJ961ZAJ8U3A8" localSheetId="25" hidden="1">#REF!</definedName>
    <definedName name="BExMJNC8ZFB9DRFOJ961ZAJ8U3A8" localSheetId="26" hidden="1">#REF!</definedName>
    <definedName name="BExMJNC8ZFB9DRFOJ961ZAJ8U3A8" localSheetId="27" hidden="1">#REF!</definedName>
    <definedName name="BExMJNC8ZFB9DRFOJ961ZAJ8U3A8" localSheetId="0" hidden="1">#REF!</definedName>
    <definedName name="BExMJNC8ZFB9DRFOJ961ZAJ8U3A8" localSheetId="1" hidden="1">#REF!</definedName>
    <definedName name="BExMJNC8ZFB9DRFOJ961ZAJ8U3A8" hidden="1">#REF!</definedName>
    <definedName name="BExMJTBV8A3D31W2IQHP9RDFPPHQ" localSheetId="32" hidden="1">#REF!</definedName>
    <definedName name="BExMJTBV8A3D31W2IQHP9RDFPPHQ" localSheetId="33" hidden="1">#REF!</definedName>
    <definedName name="BExMJTBV8A3D31W2IQHP9RDFPPHQ" localSheetId="23" hidden="1">#REF!</definedName>
    <definedName name="BExMJTBV8A3D31W2IQHP9RDFPPHQ" localSheetId="17" hidden="1">#REF!</definedName>
    <definedName name="BExMJTBV8A3D31W2IQHP9RDFPPHQ" localSheetId="18" hidden="1">#REF!</definedName>
    <definedName name="BExMJTBV8A3D31W2IQHP9RDFPPHQ" localSheetId="11" hidden="1">#REF!</definedName>
    <definedName name="BExMJTBV8A3D31W2IQHP9RDFPPHQ" localSheetId="25" hidden="1">#REF!</definedName>
    <definedName name="BExMJTBV8A3D31W2IQHP9RDFPPHQ" localSheetId="26" hidden="1">#REF!</definedName>
    <definedName name="BExMJTBV8A3D31W2IQHP9RDFPPHQ" localSheetId="27" hidden="1">#REF!</definedName>
    <definedName name="BExMJTBV8A3D31W2IQHP9RDFPPHQ" localSheetId="0" hidden="1">#REF!</definedName>
    <definedName name="BExMJTBV8A3D31W2IQHP9RDFPPHQ" localSheetId="1" hidden="1">#REF!</definedName>
    <definedName name="BExMJTBV8A3D31W2IQHP9RDFPPHQ" hidden="1">#REF!</definedName>
    <definedName name="BExMK2RTXN4QJWEUNX002XK8VQP8" localSheetId="32" hidden="1">#REF!</definedName>
    <definedName name="BExMK2RTXN4QJWEUNX002XK8VQP8" localSheetId="33" hidden="1">#REF!</definedName>
    <definedName name="BExMK2RTXN4QJWEUNX002XK8VQP8" localSheetId="23" hidden="1">#REF!</definedName>
    <definedName name="BExMK2RTXN4QJWEUNX002XK8VQP8" localSheetId="17" hidden="1">#REF!</definedName>
    <definedName name="BExMK2RTXN4QJWEUNX002XK8VQP8" localSheetId="18" hidden="1">#REF!</definedName>
    <definedName name="BExMK2RTXN4QJWEUNX002XK8VQP8" localSheetId="11" hidden="1">#REF!</definedName>
    <definedName name="BExMK2RTXN4QJWEUNX002XK8VQP8" localSheetId="25" hidden="1">#REF!</definedName>
    <definedName name="BExMK2RTXN4QJWEUNX002XK8VQP8" localSheetId="26" hidden="1">#REF!</definedName>
    <definedName name="BExMK2RTXN4QJWEUNX002XK8VQP8" localSheetId="27" hidden="1">#REF!</definedName>
    <definedName name="BExMK2RTXN4QJWEUNX002XK8VQP8" localSheetId="0" hidden="1">#REF!</definedName>
    <definedName name="BExMK2RTXN4QJWEUNX002XK8VQP8" localSheetId="1" hidden="1">#REF!</definedName>
    <definedName name="BExMK2RTXN4QJWEUNX002XK8VQP8" hidden="1">#REF!</definedName>
    <definedName name="BExMKBGQDUZ8AWXYHA3QVMSDVZ3D" localSheetId="32" hidden="1">#REF!</definedName>
    <definedName name="BExMKBGQDUZ8AWXYHA3QVMSDVZ3D" localSheetId="33" hidden="1">#REF!</definedName>
    <definedName name="BExMKBGQDUZ8AWXYHA3QVMSDVZ3D" localSheetId="23" hidden="1">#REF!</definedName>
    <definedName name="BExMKBGQDUZ8AWXYHA3QVMSDVZ3D" localSheetId="17" hidden="1">#REF!</definedName>
    <definedName name="BExMKBGQDUZ8AWXYHA3QVMSDVZ3D" localSheetId="18" hidden="1">#REF!</definedName>
    <definedName name="BExMKBGQDUZ8AWXYHA3QVMSDVZ3D" localSheetId="11" hidden="1">#REF!</definedName>
    <definedName name="BExMKBGQDUZ8AWXYHA3QVMSDVZ3D" localSheetId="25" hidden="1">#REF!</definedName>
    <definedName name="BExMKBGQDUZ8AWXYHA3QVMSDVZ3D" localSheetId="26" hidden="1">#REF!</definedName>
    <definedName name="BExMKBGQDUZ8AWXYHA3QVMSDVZ3D" localSheetId="27" hidden="1">#REF!</definedName>
    <definedName name="BExMKBGQDUZ8AWXYHA3QVMSDVZ3D" localSheetId="0" hidden="1">#REF!</definedName>
    <definedName name="BExMKBGQDUZ8AWXYHA3QVMSDVZ3D" localSheetId="1" hidden="1">#REF!</definedName>
    <definedName name="BExMKBGQDUZ8AWXYHA3QVMSDVZ3D" hidden="1">#REF!</definedName>
    <definedName name="BExMKBM1467553LDFZRRKVSHN374" localSheetId="32" hidden="1">#REF!</definedName>
    <definedName name="BExMKBM1467553LDFZRRKVSHN374" localSheetId="33" hidden="1">#REF!</definedName>
    <definedName name="BExMKBM1467553LDFZRRKVSHN374" localSheetId="23" hidden="1">#REF!</definedName>
    <definedName name="BExMKBM1467553LDFZRRKVSHN374" localSheetId="17" hidden="1">#REF!</definedName>
    <definedName name="BExMKBM1467553LDFZRRKVSHN374" localSheetId="18" hidden="1">#REF!</definedName>
    <definedName name="BExMKBM1467553LDFZRRKVSHN374" localSheetId="11" hidden="1">#REF!</definedName>
    <definedName name="BExMKBM1467553LDFZRRKVSHN374" localSheetId="25" hidden="1">#REF!</definedName>
    <definedName name="BExMKBM1467553LDFZRRKVSHN374" localSheetId="26" hidden="1">#REF!</definedName>
    <definedName name="BExMKBM1467553LDFZRRKVSHN374" localSheetId="27" hidden="1">#REF!</definedName>
    <definedName name="BExMKBM1467553LDFZRRKVSHN374" localSheetId="0" hidden="1">#REF!</definedName>
    <definedName name="BExMKBM1467553LDFZRRKVSHN374" localSheetId="1" hidden="1">#REF!</definedName>
    <definedName name="BExMKBM1467553LDFZRRKVSHN374" hidden="1">#REF!</definedName>
    <definedName name="BExMKGK5FJUC0AU8MABRGDC5ZM70" localSheetId="32" hidden="1">#REF!</definedName>
    <definedName name="BExMKGK5FJUC0AU8MABRGDC5ZM70" localSheetId="33" hidden="1">#REF!</definedName>
    <definedName name="BExMKGK5FJUC0AU8MABRGDC5ZM70" localSheetId="23" hidden="1">#REF!</definedName>
    <definedName name="BExMKGK5FJUC0AU8MABRGDC5ZM70" localSheetId="17" hidden="1">#REF!</definedName>
    <definedName name="BExMKGK5FJUC0AU8MABRGDC5ZM70" localSheetId="18" hidden="1">#REF!</definedName>
    <definedName name="BExMKGK5FJUC0AU8MABRGDC5ZM70" localSheetId="11" hidden="1">#REF!</definedName>
    <definedName name="BExMKGK5FJUC0AU8MABRGDC5ZM70" localSheetId="25" hidden="1">#REF!</definedName>
    <definedName name="BExMKGK5FJUC0AU8MABRGDC5ZM70" localSheetId="26" hidden="1">#REF!</definedName>
    <definedName name="BExMKGK5FJUC0AU8MABRGDC5ZM70" localSheetId="27" hidden="1">#REF!</definedName>
    <definedName name="BExMKGK5FJUC0AU8MABRGDC5ZM70" localSheetId="0" hidden="1">#REF!</definedName>
    <definedName name="BExMKGK5FJUC0AU8MABRGDC5ZM70" localSheetId="1" hidden="1">#REF!</definedName>
    <definedName name="BExMKGK5FJUC0AU8MABRGDC5ZM70" hidden="1">#REF!</definedName>
    <definedName name="BExMKP92JGBM5BJO174H9A4HQIB9" localSheetId="32" hidden="1">#REF!</definedName>
    <definedName name="BExMKP92JGBM5BJO174H9A4HQIB9" localSheetId="33" hidden="1">#REF!</definedName>
    <definedName name="BExMKP92JGBM5BJO174H9A4HQIB9" localSheetId="23" hidden="1">#REF!</definedName>
    <definedName name="BExMKP92JGBM5BJO174H9A4HQIB9" localSheetId="17" hidden="1">#REF!</definedName>
    <definedName name="BExMKP92JGBM5BJO174H9A4HQIB9" localSheetId="18" hidden="1">#REF!</definedName>
    <definedName name="BExMKP92JGBM5BJO174H9A4HQIB9" localSheetId="11" hidden="1">#REF!</definedName>
    <definedName name="BExMKP92JGBM5BJO174H9A4HQIB9" localSheetId="25" hidden="1">#REF!</definedName>
    <definedName name="BExMKP92JGBM5BJO174H9A4HQIB9" localSheetId="26" hidden="1">#REF!</definedName>
    <definedName name="BExMKP92JGBM5BJO174H9A4HQIB9" localSheetId="27" hidden="1">#REF!</definedName>
    <definedName name="BExMKP92JGBM5BJO174H9A4HQIB9" localSheetId="0" hidden="1">#REF!</definedName>
    <definedName name="BExMKP92JGBM5BJO174H9A4HQIB9" localSheetId="1" hidden="1">#REF!</definedName>
    <definedName name="BExMKP92JGBM5BJO174H9A4HQIB9" hidden="1">#REF!</definedName>
    <definedName name="BExMKPEDT6IOYLLC3KJKRZOETC3Y" localSheetId="32" hidden="1">#REF!</definedName>
    <definedName name="BExMKPEDT6IOYLLC3KJKRZOETC3Y" localSheetId="33" hidden="1">#REF!</definedName>
    <definedName name="BExMKPEDT6IOYLLC3KJKRZOETC3Y" localSheetId="23" hidden="1">#REF!</definedName>
    <definedName name="BExMKPEDT6IOYLLC3KJKRZOETC3Y" localSheetId="17" hidden="1">#REF!</definedName>
    <definedName name="BExMKPEDT6IOYLLC3KJKRZOETC3Y" localSheetId="18" hidden="1">#REF!</definedName>
    <definedName name="BExMKPEDT6IOYLLC3KJKRZOETC3Y" localSheetId="11" hidden="1">#REF!</definedName>
    <definedName name="BExMKPEDT6IOYLLC3KJKRZOETC3Y" localSheetId="25" hidden="1">#REF!</definedName>
    <definedName name="BExMKPEDT6IOYLLC3KJKRZOETC3Y" localSheetId="26" hidden="1">#REF!</definedName>
    <definedName name="BExMKPEDT6IOYLLC3KJKRZOETC3Y" localSheetId="27" hidden="1">#REF!</definedName>
    <definedName name="BExMKPEDT6IOYLLC3KJKRZOETC3Y" localSheetId="0" hidden="1">#REF!</definedName>
    <definedName name="BExMKPEDT6IOYLLC3KJKRZOETC3Y" localSheetId="1" hidden="1">#REF!</definedName>
    <definedName name="BExMKPEDT6IOYLLC3KJKRZOETC3Y" hidden="1">#REF!</definedName>
    <definedName name="BExMKTW7R5SOV4PHAFGHU3W73DYE" localSheetId="32" hidden="1">#REF!</definedName>
    <definedName name="BExMKTW7R5SOV4PHAFGHU3W73DYE" localSheetId="33" hidden="1">#REF!</definedName>
    <definedName name="BExMKTW7R5SOV4PHAFGHU3W73DYE" localSheetId="23" hidden="1">#REF!</definedName>
    <definedName name="BExMKTW7R5SOV4PHAFGHU3W73DYE" localSheetId="17" hidden="1">#REF!</definedName>
    <definedName name="BExMKTW7R5SOV4PHAFGHU3W73DYE" localSheetId="18" hidden="1">#REF!</definedName>
    <definedName name="BExMKTW7R5SOV4PHAFGHU3W73DYE" localSheetId="11" hidden="1">#REF!</definedName>
    <definedName name="BExMKTW7R5SOV4PHAFGHU3W73DYE" localSheetId="25" hidden="1">#REF!</definedName>
    <definedName name="BExMKTW7R5SOV4PHAFGHU3W73DYE" localSheetId="26" hidden="1">#REF!</definedName>
    <definedName name="BExMKTW7R5SOV4PHAFGHU3W73DYE" localSheetId="27" hidden="1">#REF!</definedName>
    <definedName name="BExMKTW7R5SOV4PHAFGHU3W73DYE" localSheetId="0" hidden="1">#REF!</definedName>
    <definedName name="BExMKTW7R5SOV4PHAFGHU3W73DYE" localSheetId="1" hidden="1">#REF!</definedName>
    <definedName name="BExMKTW7R5SOV4PHAFGHU3W73DYE" hidden="1">#REF!</definedName>
    <definedName name="BExMKU7051J2W1RQXGZGE62NBRUZ" localSheetId="32" hidden="1">#REF!</definedName>
    <definedName name="BExMKU7051J2W1RQXGZGE62NBRUZ" localSheetId="33" hidden="1">#REF!</definedName>
    <definedName name="BExMKU7051J2W1RQXGZGE62NBRUZ" localSheetId="23" hidden="1">#REF!</definedName>
    <definedName name="BExMKU7051J2W1RQXGZGE62NBRUZ" localSheetId="17" hidden="1">#REF!</definedName>
    <definedName name="BExMKU7051J2W1RQXGZGE62NBRUZ" localSheetId="18" hidden="1">#REF!</definedName>
    <definedName name="BExMKU7051J2W1RQXGZGE62NBRUZ" localSheetId="11" hidden="1">#REF!</definedName>
    <definedName name="BExMKU7051J2W1RQXGZGE62NBRUZ" localSheetId="25" hidden="1">#REF!</definedName>
    <definedName name="BExMKU7051J2W1RQXGZGE62NBRUZ" localSheetId="26" hidden="1">#REF!</definedName>
    <definedName name="BExMKU7051J2W1RQXGZGE62NBRUZ" localSheetId="27" hidden="1">#REF!</definedName>
    <definedName name="BExMKU7051J2W1RQXGZGE62NBRUZ" localSheetId="0" hidden="1">#REF!</definedName>
    <definedName name="BExMKU7051J2W1RQXGZGE62NBRUZ" localSheetId="1" hidden="1">#REF!</definedName>
    <definedName name="BExMKU7051J2W1RQXGZGE62NBRUZ" hidden="1">#REF!</definedName>
    <definedName name="BExMKUN3WPECJR2XRID2R7GZRGNX" localSheetId="32" hidden="1">#REF!</definedName>
    <definedName name="BExMKUN3WPECJR2XRID2R7GZRGNX" localSheetId="33" hidden="1">#REF!</definedName>
    <definedName name="BExMKUN3WPECJR2XRID2R7GZRGNX" localSheetId="23" hidden="1">#REF!</definedName>
    <definedName name="BExMKUN3WPECJR2XRID2R7GZRGNX" localSheetId="17" hidden="1">#REF!</definedName>
    <definedName name="BExMKUN3WPECJR2XRID2R7GZRGNX" localSheetId="18" hidden="1">#REF!</definedName>
    <definedName name="BExMKUN3WPECJR2XRID2R7GZRGNX" localSheetId="11" hidden="1">#REF!</definedName>
    <definedName name="BExMKUN3WPECJR2XRID2R7GZRGNX" localSheetId="25" hidden="1">#REF!</definedName>
    <definedName name="BExMKUN3WPECJR2XRID2R7GZRGNX" localSheetId="26" hidden="1">#REF!</definedName>
    <definedName name="BExMKUN3WPECJR2XRID2R7GZRGNX" localSheetId="27" hidden="1">#REF!</definedName>
    <definedName name="BExMKUN3WPECJR2XRID2R7GZRGNX" localSheetId="0" hidden="1">#REF!</definedName>
    <definedName name="BExMKUN3WPECJR2XRID2R7GZRGNX" localSheetId="1" hidden="1">#REF!</definedName>
    <definedName name="BExMKUN3WPECJR2XRID2R7GZRGNX" hidden="1">#REF!</definedName>
    <definedName name="BExMKZ535P011X4TNV16GCOH4H21" localSheetId="32" hidden="1">#REF!</definedName>
    <definedName name="BExMKZ535P011X4TNV16GCOH4H21" localSheetId="33" hidden="1">#REF!</definedName>
    <definedName name="BExMKZ535P011X4TNV16GCOH4H21" localSheetId="23" hidden="1">#REF!</definedName>
    <definedName name="BExMKZ535P011X4TNV16GCOH4H21" localSheetId="17" hidden="1">#REF!</definedName>
    <definedName name="BExMKZ535P011X4TNV16GCOH4H21" localSheetId="18" hidden="1">#REF!</definedName>
    <definedName name="BExMKZ535P011X4TNV16GCOH4H21" localSheetId="11" hidden="1">#REF!</definedName>
    <definedName name="BExMKZ535P011X4TNV16GCOH4H21" localSheetId="25" hidden="1">#REF!</definedName>
    <definedName name="BExMKZ535P011X4TNV16GCOH4H21" localSheetId="26" hidden="1">#REF!</definedName>
    <definedName name="BExMKZ535P011X4TNV16GCOH4H21" localSheetId="27" hidden="1">#REF!</definedName>
    <definedName name="BExMKZ535P011X4TNV16GCOH4H21" localSheetId="0" hidden="1">#REF!</definedName>
    <definedName name="BExMKZ535P011X4TNV16GCOH4H21" localSheetId="1" hidden="1">#REF!</definedName>
    <definedName name="BExMKZ535P011X4TNV16GCOH4H21" hidden="1">#REF!</definedName>
    <definedName name="BExML3XQNDIMX55ZCHHXKUV3D6E6" localSheetId="32" hidden="1">#REF!</definedName>
    <definedName name="BExML3XQNDIMX55ZCHHXKUV3D6E6" localSheetId="33" hidden="1">#REF!</definedName>
    <definedName name="BExML3XQNDIMX55ZCHHXKUV3D6E6" localSheetId="23" hidden="1">#REF!</definedName>
    <definedName name="BExML3XQNDIMX55ZCHHXKUV3D6E6" localSheetId="17" hidden="1">#REF!</definedName>
    <definedName name="BExML3XQNDIMX55ZCHHXKUV3D6E6" localSheetId="18" hidden="1">#REF!</definedName>
    <definedName name="BExML3XQNDIMX55ZCHHXKUV3D6E6" localSheetId="11" hidden="1">#REF!</definedName>
    <definedName name="BExML3XQNDIMX55ZCHHXKUV3D6E6" localSheetId="25" hidden="1">#REF!</definedName>
    <definedName name="BExML3XQNDIMX55ZCHHXKUV3D6E6" localSheetId="26" hidden="1">#REF!</definedName>
    <definedName name="BExML3XQNDIMX55ZCHHXKUV3D6E6" localSheetId="27" hidden="1">#REF!</definedName>
    <definedName name="BExML3XQNDIMX55ZCHHXKUV3D6E6" localSheetId="0" hidden="1">#REF!</definedName>
    <definedName name="BExML3XQNDIMX55ZCHHXKUV3D6E6" localSheetId="1" hidden="1">#REF!</definedName>
    <definedName name="BExML3XQNDIMX55ZCHHXKUV3D6E6" hidden="1">#REF!</definedName>
    <definedName name="BExML5QGSWHLI18BGY4CGOTD3UWH" localSheetId="32" hidden="1">#REF!</definedName>
    <definedName name="BExML5QGSWHLI18BGY4CGOTD3UWH" localSheetId="33" hidden="1">#REF!</definedName>
    <definedName name="BExML5QGSWHLI18BGY4CGOTD3UWH" localSheetId="23" hidden="1">#REF!</definedName>
    <definedName name="BExML5QGSWHLI18BGY4CGOTD3UWH" localSheetId="17" hidden="1">#REF!</definedName>
    <definedName name="BExML5QGSWHLI18BGY4CGOTD3UWH" localSheetId="18" hidden="1">#REF!</definedName>
    <definedName name="BExML5QGSWHLI18BGY4CGOTD3UWH" localSheetId="11" hidden="1">#REF!</definedName>
    <definedName name="BExML5QGSWHLI18BGY4CGOTD3UWH" localSheetId="25" hidden="1">#REF!</definedName>
    <definedName name="BExML5QGSWHLI18BGY4CGOTD3UWH" localSheetId="26" hidden="1">#REF!</definedName>
    <definedName name="BExML5QGSWHLI18BGY4CGOTD3UWH" localSheetId="27" hidden="1">#REF!</definedName>
    <definedName name="BExML5QGSWHLI18BGY4CGOTD3UWH" localSheetId="0" hidden="1">#REF!</definedName>
    <definedName name="BExML5QGSWHLI18BGY4CGOTD3UWH" localSheetId="1" hidden="1">#REF!</definedName>
    <definedName name="BExML5QGSWHLI18BGY4CGOTD3UWH" hidden="1">#REF!</definedName>
    <definedName name="BExML6BVFCV80776USR7X70HVRZT" localSheetId="32" hidden="1">#REF!</definedName>
    <definedName name="BExML6BVFCV80776USR7X70HVRZT" localSheetId="33" hidden="1">#REF!</definedName>
    <definedName name="BExML6BVFCV80776USR7X70HVRZT" localSheetId="23" hidden="1">#REF!</definedName>
    <definedName name="BExML6BVFCV80776USR7X70HVRZT" localSheetId="17" hidden="1">#REF!</definedName>
    <definedName name="BExML6BVFCV80776USR7X70HVRZT" localSheetId="18" hidden="1">#REF!</definedName>
    <definedName name="BExML6BVFCV80776USR7X70HVRZT" localSheetId="11" hidden="1">#REF!</definedName>
    <definedName name="BExML6BVFCV80776USR7X70HVRZT" localSheetId="25" hidden="1">#REF!</definedName>
    <definedName name="BExML6BVFCV80776USR7X70HVRZT" localSheetId="26" hidden="1">#REF!</definedName>
    <definedName name="BExML6BVFCV80776USR7X70HVRZT" localSheetId="27" hidden="1">#REF!</definedName>
    <definedName name="BExML6BVFCV80776USR7X70HVRZT" localSheetId="0" hidden="1">#REF!</definedName>
    <definedName name="BExML6BVFCV80776USR7X70HVRZT" localSheetId="1" hidden="1">#REF!</definedName>
    <definedName name="BExML6BVFCV80776USR7X70HVRZT" hidden="1">#REF!</definedName>
    <definedName name="BExMLO5Z61RE85X8HHX2G4IU3AZW" localSheetId="32" hidden="1">#REF!</definedName>
    <definedName name="BExMLO5Z61RE85X8HHX2G4IU3AZW" localSheetId="33" hidden="1">#REF!</definedName>
    <definedName name="BExMLO5Z61RE85X8HHX2G4IU3AZW" localSheetId="23" hidden="1">#REF!</definedName>
    <definedName name="BExMLO5Z61RE85X8HHX2G4IU3AZW" localSheetId="17" hidden="1">#REF!</definedName>
    <definedName name="BExMLO5Z61RE85X8HHX2G4IU3AZW" localSheetId="18" hidden="1">#REF!</definedName>
    <definedName name="BExMLO5Z61RE85X8HHX2G4IU3AZW" localSheetId="11" hidden="1">#REF!</definedName>
    <definedName name="BExMLO5Z61RE85X8HHX2G4IU3AZW" localSheetId="25" hidden="1">#REF!</definedName>
    <definedName name="BExMLO5Z61RE85X8HHX2G4IU3AZW" localSheetId="26" hidden="1">#REF!</definedName>
    <definedName name="BExMLO5Z61RE85X8HHX2G4IU3AZW" localSheetId="27" hidden="1">#REF!</definedName>
    <definedName name="BExMLO5Z61RE85X8HHX2G4IU3AZW" localSheetId="0" hidden="1">#REF!</definedName>
    <definedName name="BExMLO5Z61RE85X8HHX2G4IU3AZW" localSheetId="1" hidden="1">#REF!</definedName>
    <definedName name="BExMLO5Z61RE85X8HHX2G4IU3AZW" hidden="1">#REF!</definedName>
    <definedName name="BExMLVI7UORSHM9FMO8S2EI0TMTS" localSheetId="32" hidden="1">#REF!</definedName>
    <definedName name="BExMLVI7UORSHM9FMO8S2EI0TMTS" localSheetId="33" hidden="1">#REF!</definedName>
    <definedName name="BExMLVI7UORSHM9FMO8S2EI0TMTS" localSheetId="23" hidden="1">#REF!</definedName>
    <definedName name="BExMLVI7UORSHM9FMO8S2EI0TMTS" localSheetId="17" hidden="1">#REF!</definedName>
    <definedName name="BExMLVI7UORSHM9FMO8S2EI0TMTS" localSheetId="18" hidden="1">#REF!</definedName>
    <definedName name="BExMLVI7UORSHM9FMO8S2EI0TMTS" localSheetId="11" hidden="1">#REF!</definedName>
    <definedName name="BExMLVI7UORSHM9FMO8S2EI0TMTS" localSheetId="25" hidden="1">#REF!</definedName>
    <definedName name="BExMLVI7UORSHM9FMO8S2EI0TMTS" localSheetId="26" hidden="1">#REF!</definedName>
    <definedName name="BExMLVI7UORSHM9FMO8S2EI0TMTS" localSheetId="27" hidden="1">#REF!</definedName>
    <definedName name="BExMLVI7UORSHM9FMO8S2EI0TMTS" localSheetId="0" hidden="1">#REF!</definedName>
    <definedName name="BExMLVI7UORSHM9FMO8S2EI0TMTS" localSheetId="1" hidden="1">#REF!</definedName>
    <definedName name="BExMLVI7UORSHM9FMO8S2EI0TMTS" hidden="1">#REF!</definedName>
    <definedName name="BExMM5UCOT2HSSN0ZIPZW55GSOVO" localSheetId="32" hidden="1">#REF!</definedName>
    <definedName name="BExMM5UCOT2HSSN0ZIPZW55GSOVO" localSheetId="33" hidden="1">#REF!</definedName>
    <definedName name="BExMM5UCOT2HSSN0ZIPZW55GSOVO" localSheetId="23" hidden="1">#REF!</definedName>
    <definedName name="BExMM5UCOT2HSSN0ZIPZW55GSOVO" localSheetId="17" hidden="1">#REF!</definedName>
    <definedName name="BExMM5UCOT2HSSN0ZIPZW55GSOVO" localSheetId="18" hidden="1">#REF!</definedName>
    <definedName name="BExMM5UCOT2HSSN0ZIPZW55GSOVO" localSheetId="11" hidden="1">#REF!</definedName>
    <definedName name="BExMM5UCOT2HSSN0ZIPZW55GSOVO" localSheetId="25" hidden="1">#REF!</definedName>
    <definedName name="BExMM5UCOT2HSSN0ZIPZW55GSOVO" localSheetId="26" hidden="1">#REF!</definedName>
    <definedName name="BExMM5UCOT2HSSN0ZIPZW55GSOVO" localSheetId="27" hidden="1">#REF!</definedName>
    <definedName name="BExMM5UCOT2HSSN0ZIPZW55GSOVO" localSheetId="0" hidden="1">#REF!</definedName>
    <definedName name="BExMM5UCOT2HSSN0ZIPZW55GSOVO" localSheetId="1" hidden="1">#REF!</definedName>
    <definedName name="BExMM5UCOT2HSSN0ZIPZW55GSOVO" hidden="1">#REF!</definedName>
    <definedName name="BExMM8ZRS5RQ8H1H55RVPVTDL5NL" localSheetId="32" hidden="1">#REF!</definedName>
    <definedName name="BExMM8ZRS5RQ8H1H55RVPVTDL5NL" localSheetId="33" hidden="1">#REF!</definedName>
    <definedName name="BExMM8ZRS5RQ8H1H55RVPVTDL5NL" localSheetId="23" hidden="1">#REF!</definedName>
    <definedName name="BExMM8ZRS5RQ8H1H55RVPVTDL5NL" localSheetId="17" hidden="1">#REF!</definedName>
    <definedName name="BExMM8ZRS5RQ8H1H55RVPVTDL5NL" localSheetId="18" hidden="1">#REF!</definedName>
    <definedName name="BExMM8ZRS5RQ8H1H55RVPVTDL5NL" localSheetId="11" hidden="1">#REF!</definedName>
    <definedName name="BExMM8ZRS5RQ8H1H55RVPVTDL5NL" localSheetId="25" hidden="1">#REF!</definedName>
    <definedName name="BExMM8ZRS5RQ8H1H55RVPVTDL5NL" localSheetId="26" hidden="1">#REF!</definedName>
    <definedName name="BExMM8ZRS5RQ8H1H55RVPVTDL5NL" localSheetId="27" hidden="1">#REF!</definedName>
    <definedName name="BExMM8ZRS5RQ8H1H55RVPVTDL5NL" localSheetId="0" hidden="1">#REF!</definedName>
    <definedName name="BExMM8ZRS5RQ8H1H55RVPVTDL5NL" localSheetId="1" hidden="1">#REF!</definedName>
    <definedName name="BExMM8ZRS5RQ8H1H55RVPVTDL5NL" hidden="1">#REF!</definedName>
    <definedName name="BExMMH8EAZB09XXQ5X4LR0P4NHG9" localSheetId="32" hidden="1">#REF!</definedName>
    <definedName name="BExMMH8EAZB09XXQ5X4LR0P4NHG9" localSheetId="33" hidden="1">#REF!</definedName>
    <definedName name="BExMMH8EAZB09XXQ5X4LR0P4NHG9" localSheetId="23" hidden="1">#REF!</definedName>
    <definedName name="BExMMH8EAZB09XXQ5X4LR0P4NHG9" localSheetId="17" hidden="1">#REF!</definedName>
    <definedName name="BExMMH8EAZB09XXQ5X4LR0P4NHG9" localSheetId="18" hidden="1">#REF!</definedName>
    <definedName name="BExMMH8EAZB09XXQ5X4LR0P4NHG9" localSheetId="11" hidden="1">#REF!</definedName>
    <definedName name="BExMMH8EAZB09XXQ5X4LR0P4NHG9" localSheetId="25" hidden="1">#REF!</definedName>
    <definedName name="BExMMH8EAZB09XXQ5X4LR0P4NHG9" localSheetId="26" hidden="1">#REF!</definedName>
    <definedName name="BExMMH8EAZB09XXQ5X4LR0P4NHG9" localSheetId="27" hidden="1">#REF!</definedName>
    <definedName name="BExMMH8EAZB09XXQ5X4LR0P4NHG9" localSheetId="0" hidden="1">#REF!</definedName>
    <definedName name="BExMMH8EAZB09XXQ5X4LR0P4NHG9" localSheetId="1" hidden="1">#REF!</definedName>
    <definedName name="BExMMH8EAZB09XXQ5X4LR0P4NHG9" hidden="1">#REF!</definedName>
    <definedName name="BExMMIQH5BABNZVCIQ7TBCQ10AY5" localSheetId="32" hidden="1">#REF!</definedName>
    <definedName name="BExMMIQH5BABNZVCIQ7TBCQ10AY5" localSheetId="33" hidden="1">#REF!</definedName>
    <definedName name="BExMMIQH5BABNZVCIQ7TBCQ10AY5" localSheetId="23" hidden="1">#REF!</definedName>
    <definedName name="BExMMIQH5BABNZVCIQ7TBCQ10AY5" localSheetId="17" hidden="1">#REF!</definedName>
    <definedName name="BExMMIQH5BABNZVCIQ7TBCQ10AY5" localSheetId="18" hidden="1">#REF!</definedName>
    <definedName name="BExMMIQH5BABNZVCIQ7TBCQ10AY5" localSheetId="11" hidden="1">#REF!</definedName>
    <definedName name="BExMMIQH5BABNZVCIQ7TBCQ10AY5" localSheetId="25" hidden="1">#REF!</definedName>
    <definedName name="BExMMIQH5BABNZVCIQ7TBCQ10AY5" localSheetId="26" hidden="1">#REF!</definedName>
    <definedName name="BExMMIQH5BABNZVCIQ7TBCQ10AY5" localSheetId="27" hidden="1">#REF!</definedName>
    <definedName name="BExMMIQH5BABNZVCIQ7TBCQ10AY5" localSheetId="0" hidden="1">#REF!</definedName>
    <definedName name="BExMMIQH5BABNZVCIQ7TBCQ10AY5" localSheetId="1" hidden="1">#REF!</definedName>
    <definedName name="BExMMIQH5BABNZVCIQ7TBCQ10AY5" hidden="1">#REF!</definedName>
    <definedName name="BExMMNIZ2T7M22WECMUQXEF4NJ71" localSheetId="32" hidden="1">#REF!</definedName>
    <definedName name="BExMMNIZ2T7M22WECMUQXEF4NJ71" localSheetId="33" hidden="1">#REF!</definedName>
    <definedName name="BExMMNIZ2T7M22WECMUQXEF4NJ71" localSheetId="23" hidden="1">#REF!</definedName>
    <definedName name="BExMMNIZ2T7M22WECMUQXEF4NJ71" localSheetId="17" hidden="1">#REF!</definedName>
    <definedName name="BExMMNIZ2T7M22WECMUQXEF4NJ71" localSheetId="18" hidden="1">#REF!</definedName>
    <definedName name="BExMMNIZ2T7M22WECMUQXEF4NJ71" localSheetId="11" hidden="1">#REF!</definedName>
    <definedName name="BExMMNIZ2T7M22WECMUQXEF4NJ71" localSheetId="25" hidden="1">#REF!</definedName>
    <definedName name="BExMMNIZ2T7M22WECMUQXEF4NJ71" localSheetId="26" hidden="1">#REF!</definedName>
    <definedName name="BExMMNIZ2T7M22WECMUQXEF4NJ71" localSheetId="27" hidden="1">#REF!</definedName>
    <definedName name="BExMMNIZ2T7M22WECMUQXEF4NJ71" localSheetId="0" hidden="1">#REF!</definedName>
    <definedName name="BExMMNIZ2T7M22WECMUQXEF4NJ71" localSheetId="1" hidden="1">#REF!</definedName>
    <definedName name="BExMMNIZ2T7M22WECMUQXEF4NJ71" hidden="1">#REF!</definedName>
    <definedName name="BExMMPMIOU7BURTV0L1K6ACW9X73" localSheetId="32" hidden="1">#REF!</definedName>
    <definedName name="BExMMPMIOU7BURTV0L1K6ACW9X73" localSheetId="33" hidden="1">#REF!</definedName>
    <definedName name="BExMMPMIOU7BURTV0L1K6ACW9X73" localSheetId="23" hidden="1">#REF!</definedName>
    <definedName name="BExMMPMIOU7BURTV0L1K6ACW9X73" localSheetId="17" hidden="1">#REF!</definedName>
    <definedName name="BExMMPMIOU7BURTV0L1K6ACW9X73" localSheetId="18" hidden="1">#REF!</definedName>
    <definedName name="BExMMPMIOU7BURTV0L1K6ACW9X73" localSheetId="11" hidden="1">#REF!</definedName>
    <definedName name="BExMMPMIOU7BURTV0L1K6ACW9X73" localSheetId="25" hidden="1">#REF!</definedName>
    <definedName name="BExMMPMIOU7BURTV0L1K6ACW9X73" localSheetId="26" hidden="1">#REF!</definedName>
    <definedName name="BExMMPMIOU7BURTV0L1K6ACW9X73" localSheetId="27" hidden="1">#REF!</definedName>
    <definedName name="BExMMPMIOU7BURTV0L1K6ACW9X73" localSheetId="0" hidden="1">#REF!</definedName>
    <definedName name="BExMMPMIOU7BURTV0L1K6ACW9X73" localSheetId="1" hidden="1">#REF!</definedName>
    <definedName name="BExMMPMIOU7BURTV0L1K6ACW9X73" hidden="1">#REF!</definedName>
    <definedName name="BExMMQ835AJDHS4B419SS645P67Q" localSheetId="32" hidden="1">#REF!</definedName>
    <definedName name="BExMMQ835AJDHS4B419SS645P67Q" localSheetId="33" hidden="1">#REF!</definedName>
    <definedName name="BExMMQ835AJDHS4B419SS645P67Q" localSheetId="23" hidden="1">#REF!</definedName>
    <definedName name="BExMMQ835AJDHS4B419SS645P67Q" localSheetId="17" hidden="1">#REF!</definedName>
    <definedName name="BExMMQ835AJDHS4B419SS645P67Q" localSheetId="18" hidden="1">#REF!</definedName>
    <definedName name="BExMMQ835AJDHS4B419SS645P67Q" localSheetId="11" hidden="1">#REF!</definedName>
    <definedName name="BExMMQ835AJDHS4B419SS645P67Q" localSheetId="25" hidden="1">#REF!</definedName>
    <definedName name="BExMMQ835AJDHS4B419SS645P67Q" localSheetId="26" hidden="1">#REF!</definedName>
    <definedName name="BExMMQ835AJDHS4B419SS645P67Q" localSheetId="27" hidden="1">#REF!</definedName>
    <definedName name="BExMMQ835AJDHS4B419SS645P67Q" localSheetId="0" hidden="1">#REF!</definedName>
    <definedName name="BExMMQ835AJDHS4B419SS645P67Q" localSheetId="1" hidden="1">#REF!</definedName>
    <definedName name="BExMMQ835AJDHS4B419SS645P67Q" hidden="1">#REF!</definedName>
    <definedName name="BExMMQIUVPCOBISTEJJYNCCLUCPY" localSheetId="32" hidden="1">#REF!</definedName>
    <definedName name="BExMMQIUVPCOBISTEJJYNCCLUCPY" localSheetId="33" hidden="1">#REF!</definedName>
    <definedName name="BExMMQIUVPCOBISTEJJYNCCLUCPY" localSheetId="23" hidden="1">#REF!</definedName>
    <definedName name="BExMMQIUVPCOBISTEJJYNCCLUCPY" localSheetId="17" hidden="1">#REF!</definedName>
    <definedName name="BExMMQIUVPCOBISTEJJYNCCLUCPY" localSheetId="18" hidden="1">#REF!</definedName>
    <definedName name="BExMMQIUVPCOBISTEJJYNCCLUCPY" localSheetId="11" hidden="1">#REF!</definedName>
    <definedName name="BExMMQIUVPCOBISTEJJYNCCLUCPY" localSheetId="25" hidden="1">#REF!</definedName>
    <definedName name="BExMMQIUVPCOBISTEJJYNCCLUCPY" localSheetId="26" hidden="1">#REF!</definedName>
    <definedName name="BExMMQIUVPCOBISTEJJYNCCLUCPY" localSheetId="27" hidden="1">#REF!</definedName>
    <definedName name="BExMMQIUVPCOBISTEJJYNCCLUCPY" localSheetId="0" hidden="1">#REF!</definedName>
    <definedName name="BExMMQIUVPCOBISTEJJYNCCLUCPY" localSheetId="1" hidden="1">#REF!</definedName>
    <definedName name="BExMMQIUVPCOBISTEJJYNCCLUCPY" hidden="1">#REF!</definedName>
    <definedName name="BExMMTIXETA5VAKBSOFDD5SRU887" localSheetId="32" hidden="1">#REF!</definedName>
    <definedName name="BExMMTIXETA5VAKBSOFDD5SRU887" localSheetId="33" hidden="1">#REF!</definedName>
    <definedName name="BExMMTIXETA5VAKBSOFDD5SRU887" localSheetId="23" hidden="1">#REF!</definedName>
    <definedName name="BExMMTIXETA5VAKBSOFDD5SRU887" localSheetId="17" hidden="1">#REF!</definedName>
    <definedName name="BExMMTIXETA5VAKBSOFDD5SRU887" localSheetId="18" hidden="1">#REF!</definedName>
    <definedName name="BExMMTIXETA5VAKBSOFDD5SRU887" localSheetId="11" hidden="1">#REF!</definedName>
    <definedName name="BExMMTIXETA5VAKBSOFDD5SRU887" localSheetId="25" hidden="1">#REF!</definedName>
    <definedName name="BExMMTIXETA5VAKBSOFDD5SRU887" localSheetId="26" hidden="1">#REF!</definedName>
    <definedName name="BExMMTIXETA5VAKBSOFDD5SRU887" localSheetId="27" hidden="1">#REF!</definedName>
    <definedName name="BExMMTIXETA5VAKBSOFDD5SRU887" localSheetId="0" hidden="1">#REF!</definedName>
    <definedName name="BExMMTIXETA5VAKBSOFDD5SRU887" localSheetId="1" hidden="1">#REF!</definedName>
    <definedName name="BExMMTIXETA5VAKBSOFDD5SRU887" hidden="1">#REF!</definedName>
    <definedName name="BExMMV0P6P5YS3C35G0JYYHI7992" localSheetId="32" hidden="1">#REF!</definedName>
    <definedName name="BExMMV0P6P5YS3C35G0JYYHI7992" localSheetId="33" hidden="1">#REF!</definedName>
    <definedName name="BExMMV0P6P5YS3C35G0JYYHI7992" localSheetId="23" hidden="1">#REF!</definedName>
    <definedName name="BExMMV0P6P5YS3C35G0JYYHI7992" localSheetId="17" hidden="1">#REF!</definedName>
    <definedName name="BExMMV0P6P5YS3C35G0JYYHI7992" localSheetId="18" hidden="1">#REF!</definedName>
    <definedName name="BExMMV0P6P5YS3C35G0JYYHI7992" localSheetId="11" hidden="1">#REF!</definedName>
    <definedName name="BExMMV0P6P5YS3C35G0JYYHI7992" localSheetId="25" hidden="1">#REF!</definedName>
    <definedName name="BExMMV0P6P5YS3C35G0JYYHI7992" localSheetId="26" hidden="1">#REF!</definedName>
    <definedName name="BExMMV0P6P5YS3C35G0JYYHI7992" localSheetId="27" hidden="1">#REF!</definedName>
    <definedName name="BExMMV0P6P5YS3C35G0JYYHI7992" localSheetId="0" hidden="1">#REF!</definedName>
    <definedName name="BExMMV0P6P5YS3C35G0JYYHI7992" localSheetId="1" hidden="1">#REF!</definedName>
    <definedName name="BExMMV0P6P5YS3C35G0JYYHI7992" hidden="1">#REF!</definedName>
    <definedName name="BExMNJLFWZBRN9PZF1IO9CYWV1B2" localSheetId="32" hidden="1">#REF!</definedName>
    <definedName name="BExMNJLFWZBRN9PZF1IO9CYWV1B2" localSheetId="33" hidden="1">#REF!</definedName>
    <definedName name="BExMNJLFWZBRN9PZF1IO9CYWV1B2" localSheetId="23" hidden="1">#REF!</definedName>
    <definedName name="BExMNJLFWZBRN9PZF1IO9CYWV1B2" localSheetId="17" hidden="1">#REF!</definedName>
    <definedName name="BExMNJLFWZBRN9PZF1IO9CYWV1B2" localSheetId="18" hidden="1">#REF!</definedName>
    <definedName name="BExMNJLFWZBRN9PZF1IO9CYWV1B2" localSheetId="11" hidden="1">#REF!</definedName>
    <definedName name="BExMNJLFWZBRN9PZF1IO9CYWV1B2" localSheetId="25" hidden="1">#REF!</definedName>
    <definedName name="BExMNJLFWZBRN9PZF1IO9CYWV1B2" localSheetId="26" hidden="1">#REF!</definedName>
    <definedName name="BExMNJLFWZBRN9PZF1IO9CYWV1B2" localSheetId="27" hidden="1">#REF!</definedName>
    <definedName name="BExMNJLFWZBRN9PZF1IO9CYWV1B2" localSheetId="0" hidden="1">#REF!</definedName>
    <definedName name="BExMNJLFWZBRN9PZF1IO9CYWV1B2" localSheetId="1" hidden="1">#REF!</definedName>
    <definedName name="BExMNJLFWZBRN9PZF1IO9CYWV1B2" hidden="1">#REF!</definedName>
    <definedName name="BExMNKCJ0FA57YEUUAJE43U1QN5P" localSheetId="32" hidden="1">#REF!</definedName>
    <definedName name="BExMNKCJ0FA57YEUUAJE43U1QN5P" localSheetId="33" hidden="1">#REF!</definedName>
    <definedName name="BExMNKCJ0FA57YEUUAJE43U1QN5P" localSheetId="23" hidden="1">#REF!</definedName>
    <definedName name="BExMNKCJ0FA57YEUUAJE43U1QN5P" localSheetId="17" hidden="1">#REF!</definedName>
    <definedName name="BExMNKCJ0FA57YEUUAJE43U1QN5P" localSheetId="18" hidden="1">#REF!</definedName>
    <definedName name="BExMNKCJ0FA57YEUUAJE43U1QN5P" localSheetId="11" hidden="1">#REF!</definedName>
    <definedName name="BExMNKCJ0FA57YEUUAJE43U1QN5P" localSheetId="25" hidden="1">#REF!</definedName>
    <definedName name="BExMNKCJ0FA57YEUUAJE43U1QN5P" localSheetId="26" hidden="1">#REF!</definedName>
    <definedName name="BExMNKCJ0FA57YEUUAJE43U1QN5P" localSheetId="27" hidden="1">#REF!</definedName>
    <definedName name="BExMNKCJ0FA57YEUUAJE43U1QN5P" localSheetId="0" hidden="1">#REF!</definedName>
    <definedName name="BExMNKCJ0FA57YEUUAJE43U1QN5P" localSheetId="1" hidden="1">#REF!</definedName>
    <definedName name="BExMNKCJ0FA57YEUUAJE43U1QN5P" hidden="1">#REF!</definedName>
    <definedName name="BExMNKN5D1WEF2OOJVP6LZ6DLU3Y" localSheetId="32" hidden="1">#REF!</definedName>
    <definedName name="BExMNKN5D1WEF2OOJVP6LZ6DLU3Y" localSheetId="33" hidden="1">#REF!</definedName>
    <definedName name="BExMNKN5D1WEF2OOJVP6LZ6DLU3Y" localSheetId="23" hidden="1">#REF!</definedName>
    <definedName name="BExMNKN5D1WEF2OOJVP6LZ6DLU3Y" localSheetId="17" hidden="1">#REF!</definedName>
    <definedName name="BExMNKN5D1WEF2OOJVP6LZ6DLU3Y" localSheetId="18" hidden="1">#REF!</definedName>
    <definedName name="BExMNKN5D1WEF2OOJVP6LZ6DLU3Y" localSheetId="11" hidden="1">#REF!</definedName>
    <definedName name="BExMNKN5D1WEF2OOJVP6LZ6DLU3Y" localSheetId="25" hidden="1">#REF!</definedName>
    <definedName name="BExMNKN5D1WEF2OOJVP6LZ6DLU3Y" localSheetId="26" hidden="1">#REF!</definedName>
    <definedName name="BExMNKN5D1WEF2OOJVP6LZ6DLU3Y" localSheetId="27" hidden="1">#REF!</definedName>
    <definedName name="BExMNKN5D1WEF2OOJVP6LZ6DLU3Y" localSheetId="0" hidden="1">#REF!</definedName>
    <definedName name="BExMNKN5D1WEF2OOJVP6LZ6DLU3Y" localSheetId="1" hidden="1">#REF!</definedName>
    <definedName name="BExMNKN5D1WEF2OOJVP6LZ6DLU3Y" hidden="1">#REF!</definedName>
    <definedName name="BExMNR38HMPLWAJRQ9MMS3ZAZ9IU" localSheetId="32" hidden="1">#REF!</definedName>
    <definedName name="BExMNR38HMPLWAJRQ9MMS3ZAZ9IU" localSheetId="33" hidden="1">#REF!</definedName>
    <definedName name="BExMNR38HMPLWAJRQ9MMS3ZAZ9IU" localSheetId="23" hidden="1">#REF!</definedName>
    <definedName name="BExMNR38HMPLWAJRQ9MMS3ZAZ9IU" localSheetId="17" hidden="1">#REF!</definedName>
    <definedName name="BExMNR38HMPLWAJRQ9MMS3ZAZ9IU" localSheetId="18" hidden="1">#REF!</definedName>
    <definedName name="BExMNR38HMPLWAJRQ9MMS3ZAZ9IU" localSheetId="11" hidden="1">#REF!</definedName>
    <definedName name="BExMNR38HMPLWAJRQ9MMS3ZAZ9IU" localSheetId="25" hidden="1">#REF!</definedName>
    <definedName name="BExMNR38HMPLWAJRQ9MMS3ZAZ9IU" localSheetId="26" hidden="1">#REF!</definedName>
    <definedName name="BExMNR38HMPLWAJRQ9MMS3ZAZ9IU" localSheetId="27" hidden="1">#REF!</definedName>
    <definedName name="BExMNR38HMPLWAJRQ9MMS3ZAZ9IU" localSheetId="0" hidden="1">#REF!</definedName>
    <definedName name="BExMNR38HMPLWAJRQ9MMS3ZAZ9IU" localSheetId="1" hidden="1">#REF!</definedName>
    <definedName name="BExMNR38HMPLWAJRQ9MMS3ZAZ9IU" hidden="1">#REF!</definedName>
    <definedName name="BExMNRDZULKJMVY2VKIIRM2M5A1M" localSheetId="32" hidden="1">#REF!</definedName>
    <definedName name="BExMNRDZULKJMVY2VKIIRM2M5A1M" localSheetId="33" hidden="1">#REF!</definedName>
    <definedName name="BExMNRDZULKJMVY2VKIIRM2M5A1M" localSheetId="23" hidden="1">#REF!</definedName>
    <definedName name="BExMNRDZULKJMVY2VKIIRM2M5A1M" localSheetId="17" hidden="1">#REF!</definedName>
    <definedName name="BExMNRDZULKJMVY2VKIIRM2M5A1M" localSheetId="18" hidden="1">#REF!</definedName>
    <definedName name="BExMNRDZULKJMVY2VKIIRM2M5A1M" localSheetId="11" hidden="1">#REF!</definedName>
    <definedName name="BExMNRDZULKJMVY2VKIIRM2M5A1M" localSheetId="25" hidden="1">#REF!</definedName>
    <definedName name="BExMNRDZULKJMVY2VKIIRM2M5A1M" localSheetId="26" hidden="1">#REF!</definedName>
    <definedName name="BExMNRDZULKJMVY2VKIIRM2M5A1M" localSheetId="27" hidden="1">#REF!</definedName>
    <definedName name="BExMNRDZULKJMVY2VKIIRM2M5A1M" localSheetId="0" hidden="1">#REF!</definedName>
    <definedName name="BExMNRDZULKJMVY2VKIIRM2M5A1M" localSheetId="1" hidden="1">#REF!</definedName>
    <definedName name="BExMNRDZULKJMVY2VKIIRM2M5A1M" hidden="1">#REF!</definedName>
    <definedName name="BExMNVFKZIBQSCAH71DIF1CJG89T" localSheetId="32" hidden="1">#REF!</definedName>
    <definedName name="BExMNVFKZIBQSCAH71DIF1CJG89T" localSheetId="33" hidden="1">#REF!</definedName>
    <definedName name="BExMNVFKZIBQSCAH71DIF1CJG89T" localSheetId="23" hidden="1">#REF!</definedName>
    <definedName name="BExMNVFKZIBQSCAH71DIF1CJG89T" localSheetId="17" hidden="1">#REF!</definedName>
    <definedName name="BExMNVFKZIBQSCAH71DIF1CJG89T" localSheetId="18" hidden="1">#REF!</definedName>
    <definedName name="BExMNVFKZIBQSCAH71DIF1CJG89T" localSheetId="11" hidden="1">#REF!</definedName>
    <definedName name="BExMNVFKZIBQSCAH71DIF1CJG89T" localSheetId="25" hidden="1">#REF!</definedName>
    <definedName name="BExMNVFKZIBQSCAH71DIF1CJG89T" localSheetId="26" hidden="1">#REF!</definedName>
    <definedName name="BExMNVFKZIBQSCAH71DIF1CJG89T" localSheetId="27" hidden="1">#REF!</definedName>
    <definedName name="BExMNVFKZIBQSCAH71DIF1CJG89T" localSheetId="0" hidden="1">#REF!</definedName>
    <definedName name="BExMNVFKZIBQSCAH71DIF1CJG89T" localSheetId="1" hidden="1">#REF!</definedName>
    <definedName name="BExMNVFKZIBQSCAH71DIF1CJG89T" hidden="1">#REF!</definedName>
    <definedName name="BExMNVVUQAGQY9SA29FGI7D7R5MN" localSheetId="32" hidden="1">#REF!</definedName>
    <definedName name="BExMNVVUQAGQY9SA29FGI7D7R5MN" localSheetId="33" hidden="1">#REF!</definedName>
    <definedName name="BExMNVVUQAGQY9SA29FGI7D7R5MN" localSheetId="23" hidden="1">#REF!</definedName>
    <definedName name="BExMNVVUQAGQY9SA29FGI7D7R5MN" localSheetId="17" hidden="1">#REF!</definedName>
    <definedName name="BExMNVVUQAGQY9SA29FGI7D7R5MN" localSheetId="18" hidden="1">#REF!</definedName>
    <definedName name="BExMNVVUQAGQY9SA29FGI7D7R5MN" localSheetId="11" hidden="1">#REF!</definedName>
    <definedName name="BExMNVVUQAGQY9SA29FGI7D7R5MN" localSheetId="25" hidden="1">#REF!</definedName>
    <definedName name="BExMNVVUQAGQY9SA29FGI7D7R5MN" localSheetId="26" hidden="1">#REF!</definedName>
    <definedName name="BExMNVVUQAGQY9SA29FGI7D7R5MN" localSheetId="27" hidden="1">#REF!</definedName>
    <definedName name="BExMNVVUQAGQY9SA29FGI7D7R5MN" localSheetId="0" hidden="1">#REF!</definedName>
    <definedName name="BExMNVVUQAGQY9SA29FGI7D7R5MN" localSheetId="1" hidden="1">#REF!</definedName>
    <definedName name="BExMNVVUQAGQY9SA29FGI7D7R5MN" hidden="1">#REF!</definedName>
    <definedName name="BExMO9IOWKTWHO8LQJJQI5P3INWY" localSheetId="32" hidden="1">#REF!</definedName>
    <definedName name="BExMO9IOWKTWHO8LQJJQI5P3INWY" localSheetId="33" hidden="1">#REF!</definedName>
    <definedName name="BExMO9IOWKTWHO8LQJJQI5P3INWY" localSheetId="23" hidden="1">#REF!</definedName>
    <definedName name="BExMO9IOWKTWHO8LQJJQI5P3INWY" localSheetId="17" hidden="1">#REF!</definedName>
    <definedName name="BExMO9IOWKTWHO8LQJJQI5P3INWY" localSheetId="18" hidden="1">#REF!</definedName>
    <definedName name="BExMO9IOWKTWHO8LQJJQI5P3INWY" localSheetId="11" hidden="1">#REF!</definedName>
    <definedName name="BExMO9IOWKTWHO8LQJJQI5P3INWY" localSheetId="25" hidden="1">#REF!</definedName>
    <definedName name="BExMO9IOWKTWHO8LQJJQI5P3INWY" localSheetId="26" hidden="1">#REF!</definedName>
    <definedName name="BExMO9IOWKTWHO8LQJJQI5P3INWY" localSheetId="27" hidden="1">#REF!</definedName>
    <definedName name="BExMO9IOWKTWHO8LQJJQI5P3INWY" localSheetId="0" hidden="1">#REF!</definedName>
    <definedName name="BExMO9IOWKTWHO8LQJJQI5P3INWY" localSheetId="1" hidden="1">#REF!</definedName>
    <definedName name="BExMO9IOWKTWHO8LQJJQI5P3INWY" hidden="1">#REF!</definedName>
    <definedName name="BExMOI29DOEK5R1A5QZPUDKF7N6T" localSheetId="32" hidden="1">#REF!</definedName>
    <definedName name="BExMOI29DOEK5R1A5QZPUDKF7N6T" localSheetId="33" hidden="1">#REF!</definedName>
    <definedName name="BExMOI29DOEK5R1A5QZPUDKF7N6T" localSheetId="23" hidden="1">#REF!</definedName>
    <definedName name="BExMOI29DOEK5R1A5QZPUDKF7N6T" localSheetId="17" hidden="1">#REF!</definedName>
    <definedName name="BExMOI29DOEK5R1A5QZPUDKF7N6T" localSheetId="18" hidden="1">#REF!</definedName>
    <definedName name="BExMOI29DOEK5R1A5QZPUDKF7N6T" localSheetId="11" hidden="1">#REF!</definedName>
    <definedName name="BExMOI29DOEK5R1A5QZPUDKF7N6T" localSheetId="25" hidden="1">#REF!</definedName>
    <definedName name="BExMOI29DOEK5R1A5QZPUDKF7N6T" localSheetId="26" hidden="1">#REF!</definedName>
    <definedName name="BExMOI29DOEK5R1A5QZPUDKF7N6T" localSheetId="27" hidden="1">#REF!</definedName>
    <definedName name="BExMOI29DOEK5R1A5QZPUDKF7N6T" localSheetId="0" hidden="1">#REF!</definedName>
    <definedName name="BExMOI29DOEK5R1A5QZPUDKF7N6T" localSheetId="1" hidden="1">#REF!</definedName>
    <definedName name="BExMOI29DOEK5R1A5QZPUDKF7N6T" hidden="1">#REF!</definedName>
    <definedName name="BExMONRAU0S904NLJHPI47RVQDBH" localSheetId="32" hidden="1">#REF!</definedName>
    <definedName name="BExMONRAU0S904NLJHPI47RVQDBH" localSheetId="33" hidden="1">#REF!</definedName>
    <definedName name="BExMONRAU0S904NLJHPI47RVQDBH" localSheetId="23" hidden="1">#REF!</definedName>
    <definedName name="BExMONRAU0S904NLJHPI47RVQDBH" localSheetId="17" hidden="1">#REF!</definedName>
    <definedName name="BExMONRAU0S904NLJHPI47RVQDBH" localSheetId="18" hidden="1">#REF!</definedName>
    <definedName name="BExMONRAU0S904NLJHPI47RVQDBH" localSheetId="11" hidden="1">#REF!</definedName>
    <definedName name="BExMONRAU0S904NLJHPI47RVQDBH" localSheetId="25" hidden="1">#REF!</definedName>
    <definedName name="BExMONRAU0S904NLJHPI47RVQDBH" localSheetId="26" hidden="1">#REF!</definedName>
    <definedName name="BExMONRAU0S904NLJHPI47RVQDBH" localSheetId="27" hidden="1">#REF!</definedName>
    <definedName name="BExMONRAU0S904NLJHPI47RVQDBH" localSheetId="0" hidden="1">#REF!</definedName>
    <definedName name="BExMONRAU0S904NLJHPI47RVQDBH" localSheetId="1" hidden="1">#REF!</definedName>
    <definedName name="BExMONRAU0S904NLJHPI47RVQDBH" hidden="1">#REF!</definedName>
    <definedName name="BExMPAJ5AJAXGKGK3F6H3ODS6RF4" localSheetId="32" hidden="1">#REF!</definedName>
    <definedName name="BExMPAJ5AJAXGKGK3F6H3ODS6RF4" localSheetId="33" hidden="1">#REF!</definedName>
    <definedName name="BExMPAJ5AJAXGKGK3F6H3ODS6RF4" localSheetId="23" hidden="1">#REF!</definedName>
    <definedName name="BExMPAJ5AJAXGKGK3F6H3ODS6RF4" localSheetId="17" hidden="1">#REF!</definedName>
    <definedName name="BExMPAJ5AJAXGKGK3F6H3ODS6RF4" localSheetId="18" hidden="1">#REF!</definedName>
    <definedName name="BExMPAJ5AJAXGKGK3F6H3ODS6RF4" localSheetId="11" hidden="1">#REF!</definedName>
    <definedName name="BExMPAJ5AJAXGKGK3F6H3ODS6RF4" localSheetId="25" hidden="1">#REF!</definedName>
    <definedName name="BExMPAJ5AJAXGKGK3F6H3ODS6RF4" localSheetId="26" hidden="1">#REF!</definedName>
    <definedName name="BExMPAJ5AJAXGKGK3F6H3ODS6RF4" localSheetId="27" hidden="1">#REF!</definedName>
    <definedName name="BExMPAJ5AJAXGKGK3F6H3ODS6RF4" localSheetId="0" hidden="1">#REF!</definedName>
    <definedName name="BExMPAJ5AJAXGKGK3F6H3ODS6RF4" localSheetId="1" hidden="1">#REF!</definedName>
    <definedName name="BExMPAJ5AJAXGKGK3F6H3ODS6RF4" hidden="1">#REF!</definedName>
    <definedName name="BExMPD2X55FFBVJ6CBUKNPROIOEU" localSheetId="32" hidden="1">#REF!</definedName>
    <definedName name="BExMPD2X55FFBVJ6CBUKNPROIOEU" localSheetId="33" hidden="1">#REF!</definedName>
    <definedName name="BExMPD2X55FFBVJ6CBUKNPROIOEU" localSheetId="23" hidden="1">#REF!</definedName>
    <definedName name="BExMPD2X55FFBVJ6CBUKNPROIOEU" localSheetId="17" hidden="1">#REF!</definedName>
    <definedName name="BExMPD2X55FFBVJ6CBUKNPROIOEU" localSheetId="18" hidden="1">#REF!</definedName>
    <definedName name="BExMPD2X55FFBVJ6CBUKNPROIOEU" localSheetId="11" hidden="1">#REF!</definedName>
    <definedName name="BExMPD2X55FFBVJ6CBUKNPROIOEU" localSheetId="25" hidden="1">#REF!</definedName>
    <definedName name="BExMPD2X55FFBVJ6CBUKNPROIOEU" localSheetId="26" hidden="1">#REF!</definedName>
    <definedName name="BExMPD2X55FFBVJ6CBUKNPROIOEU" localSheetId="27" hidden="1">#REF!</definedName>
    <definedName name="BExMPD2X55FFBVJ6CBUKNPROIOEU" localSheetId="0" hidden="1">#REF!</definedName>
    <definedName name="BExMPD2X55FFBVJ6CBUKNPROIOEU" localSheetId="1" hidden="1">#REF!</definedName>
    <definedName name="BExMPD2X55FFBVJ6CBUKNPROIOEU" hidden="1">#REF!</definedName>
    <definedName name="BExMPGZ848E38FUH1JBQN97DGWAT" localSheetId="32" hidden="1">#REF!</definedName>
    <definedName name="BExMPGZ848E38FUH1JBQN97DGWAT" localSheetId="33" hidden="1">#REF!</definedName>
    <definedName name="BExMPGZ848E38FUH1JBQN97DGWAT" localSheetId="23" hidden="1">#REF!</definedName>
    <definedName name="BExMPGZ848E38FUH1JBQN97DGWAT" localSheetId="17" hidden="1">#REF!</definedName>
    <definedName name="BExMPGZ848E38FUH1JBQN97DGWAT" localSheetId="18" hidden="1">#REF!</definedName>
    <definedName name="BExMPGZ848E38FUH1JBQN97DGWAT" localSheetId="11" hidden="1">#REF!</definedName>
    <definedName name="BExMPGZ848E38FUH1JBQN97DGWAT" localSheetId="25" hidden="1">#REF!</definedName>
    <definedName name="BExMPGZ848E38FUH1JBQN97DGWAT" localSheetId="26" hidden="1">#REF!</definedName>
    <definedName name="BExMPGZ848E38FUH1JBQN97DGWAT" localSheetId="27" hidden="1">#REF!</definedName>
    <definedName name="BExMPGZ848E38FUH1JBQN97DGWAT" localSheetId="0" hidden="1">#REF!</definedName>
    <definedName name="BExMPGZ848E38FUH1JBQN97DGWAT" localSheetId="1" hidden="1">#REF!</definedName>
    <definedName name="BExMPGZ848E38FUH1JBQN97DGWAT" hidden="1">#REF!</definedName>
    <definedName name="BExMPMTICOSMQENOFKQ18K0ZT4S8" localSheetId="32" hidden="1">#REF!</definedName>
    <definedName name="BExMPMTICOSMQENOFKQ18K0ZT4S8" localSheetId="33" hidden="1">#REF!</definedName>
    <definedName name="BExMPMTICOSMQENOFKQ18K0ZT4S8" localSheetId="23" hidden="1">#REF!</definedName>
    <definedName name="BExMPMTICOSMQENOFKQ18K0ZT4S8" localSheetId="17" hidden="1">#REF!</definedName>
    <definedName name="BExMPMTICOSMQENOFKQ18K0ZT4S8" localSheetId="18" hidden="1">#REF!</definedName>
    <definedName name="BExMPMTICOSMQENOFKQ18K0ZT4S8" localSheetId="11" hidden="1">#REF!</definedName>
    <definedName name="BExMPMTICOSMQENOFKQ18K0ZT4S8" localSheetId="25" hidden="1">#REF!</definedName>
    <definedName name="BExMPMTICOSMQENOFKQ18K0ZT4S8" localSheetId="26" hidden="1">#REF!</definedName>
    <definedName name="BExMPMTICOSMQENOFKQ18K0ZT4S8" localSheetId="27" hidden="1">#REF!</definedName>
    <definedName name="BExMPMTICOSMQENOFKQ18K0ZT4S8" localSheetId="0" hidden="1">#REF!</definedName>
    <definedName name="BExMPMTICOSMQENOFKQ18K0ZT4S8" localSheetId="1" hidden="1">#REF!</definedName>
    <definedName name="BExMPMTICOSMQENOFKQ18K0ZT4S8" hidden="1">#REF!</definedName>
    <definedName name="BExMPMZ07II0R4KGWQQ7PGS3RZS4" localSheetId="32" hidden="1">#REF!</definedName>
    <definedName name="BExMPMZ07II0R4KGWQQ7PGS3RZS4" localSheetId="33" hidden="1">#REF!</definedName>
    <definedName name="BExMPMZ07II0R4KGWQQ7PGS3RZS4" localSheetId="23" hidden="1">#REF!</definedName>
    <definedName name="BExMPMZ07II0R4KGWQQ7PGS3RZS4" localSheetId="17" hidden="1">#REF!</definedName>
    <definedName name="BExMPMZ07II0R4KGWQQ7PGS3RZS4" localSheetId="18" hidden="1">#REF!</definedName>
    <definedName name="BExMPMZ07II0R4KGWQQ7PGS3RZS4" localSheetId="11" hidden="1">#REF!</definedName>
    <definedName name="BExMPMZ07II0R4KGWQQ7PGS3RZS4" localSheetId="25" hidden="1">#REF!</definedName>
    <definedName name="BExMPMZ07II0R4KGWQQ7PGS3RZS4" localSheetId="26" hidden="1">#REF!</definedName>
    <definedName name="BExMPMZ07II0R4KGWQQ7PGS3RZS4" localSheetId="27" hidden="1">#REF!</definedName>
    <definedName name="BExMPMZ07II0R4KGWQQ7PGS3RZS4" localSheetId="0" hidden="1">#REF!</definedName>
    <definedName name="BExMPMZ07II0R4KGWQQ7PGS3RZS4" localSheetId="1" hidden="1">#REF!</definedName>
    <definedName name="BExMPMZ07II0R4KGWQQ7PGS3RZS4" hidden="1">#REF!</definedName>
    <definedName name="BExMPOBH04JMDO6Z8DMSEJZM4ANN" localSheetId="32" hidden="1">#REF!</definedName>
    <definedName name="BExMPOBH04JMDO6Z8DMSEJZM4ANN" localSheetId="33" hidden="1">#REF!</definedName>
    <definedName name="BExMPOBH04JMDO6Z8DMSEJZM4ANN" localSheetId="23" hidden="1">#REF!</definedName>
    <definedName name="BExMPOBH04JMDO6Z8DMSEJZM4ANN" localSheetId="17" hidden="1">#REF!</definedName>
    <definedName name="BExMPOBH04JMDO6Z8DMSEJZM4ANN" localSheetId="18" hidden="1">#REF!</definedName>
    <definedName name="BExMPOBH04JMDO6Z8DMSEJZM4ANN" localSheetId="11" hidden="1">#REF!</definedName>
    <definedName name="BExMPOBH04JMDO6Z8DMSEJZM4ANN" localSheetId="25" hidden="1">#REF!</definedName>
    <definedName name="BExMPOBH04JMDO6Z8DMSEJZM4ANN" localSheetId="26" hidden="1">#REF!</definedName>
    <definedName name="BExMPOBH04JMDO6Z8DMSEJZM4ANN" localSheetId="27" hidden="1">#REF!</definedName>
    <definedName name="BExMPOBH04JMDO6Z8DMSEJZM4ANN" localSheetId="0" hidden="1">#REF!</definedName>
    <definedName name="BExMPOBH04JMDO6Z8DMSEJZM4ANN" localSheetId="1" hidden="1">#REF!</definedName>
    <definedName name="BExMPOBH04JMDO6Z8DMSEJZM4ANN" hidden="1">#REF!</definedName>
    <definedName name="BExMPSD77XQ3HA6A4FZOJK8G2JP3" localSheetId="32" hidden="1">#REF!</definedName>
    <definedName name="BExMPSD77XQ3HA6A4FZOJK8G2JP3" localSheetId="33" hidden="1">#REF!</definedName>
    <definedName name="BExMPSD77XQ3HA6A4FZOJK8G2JP3" localSheetId="23" hidden="1">#REF!</definedName>
    <definedName name="BExMPSD77XQ3HA6A4FZOJK8G2JP3" localSheetId="17" hidden="1">#REF!</definedName>
    <definedName name="BExMPSD77XQ3HA6A4FZOJK8G2JP3" localSheetId="18" hidden="1">#REF!</definedName>
    <definedName name="BExMPSD77XQ3HA6A4FZOJK8G2JP3" localSheetId="11" hidden="1">#REF!</definedName>
    <definedName name="BExMPSD77XQ3HA6A4FZOJK8G2JP3" localSheetId="25" hidden="1">#REF!</definedName>
    <definedName name="BExMPSD77XQ3HA6A4FZOJK8G2JP3" localSheetId="26" hidden="1">#REF!</definedName>
    <definedName name="BExMPSD77XQ3HA6A4FZOJK8G2JP3" localSheetId="27" hidden="1">#REF!</definedName>
    <definedName name="BExMPSD77XQ3HA6A4FZOJK8G2JP3" localSheetId="0" hidden="1">#REF!</definedName>
    <definedName name="BExMPSD77XQ3HA6A4FZOJK8G2JP3" localSheetId="1" hidden="1">#REF!</definedName>
    <definedName name="BExMPSD77XQ3HA6A4FZOJK8G2JP3" hidden="1">#REF!</definedName>
    <definedName name="BExMQ4I3Q7F0BMPHSFMFW9TZ87UD" localSheetId="32" hidden="1">#REF!</definedName>
    <definedName name="BExMQ4I3Q7F0BMPHSFMFW9TZ87UD" localSheetId="33" hidden="1">#REF!</definedName>
    <definedName name="BExMQ4I3Q7F0BMPHSFMFW9TZ87UD" localSheetId="23" hidden="1">#REF!</definedName>
    <definedName name="BExMQ4I3Q7F0BMPHSFMFW9TZ87UD" localSheetId="17" hidden="1">#REF!</definedName>
    <definedName name="BExMQ4I3Q7F0BMPHSFMFW9TZ87UD" localSheetId="18" hidden="1">#REF!</definedName>
    <definedName name="BExMQ4I3Q7F0BMPHSFMFW9TZ87UD" localSheetId="11" hidden="1">#REF!</definedName>
    <definedName name="BExMQ4I3Q7F0BMPHSFMFW9TZ87UD" localSheetId="25" hidden="1">#REF!</definedName>
    <definedName name="BExMQ4I3Q7F0BMPHSFMFW9TZ87UD" localSheetId="26" hidden="1">#REF!</definedName>
    <definedName name="BExMQ4I3Q7F0BMPHSFMFW9TZ87UD" localSheetId="27" hidden="1">#REF!</definedName>
    <definedName name="BExMQ4I3Q7F0BMPHSFMFW9TZ87UD" localSheetId="0" hidden="1">#REF!</definedName>
    <definedName name="BExMQ4I3Q7F0BMPHSFMFW9TZ87UD" localSheetId="1" hidden="1">#REF!</definedName>
    <definedName name="BExMQ4I3Q7F0BMPHSFMFW9TZ87UD" hidden="1">#REF!</definedName>
    <definedName name="BExMQ4SWDWI4N16AZ0T5CJ6HH8WC" localSheetId="32" hidden="1">#REF!</definedName>
    <definedName name="BExMQ4SWDWI4N16AZ0T5CJ6HH8WC" localSheetId="33" hidden="1">#REF!</definedName>
    <definedName name="BExMQ4SWDWI4N16AZ0T5CJ6HH8WC" localSheetId="23" hidden="1">#REF!</definedName>
    <definedName name="BExMQ4SWDWI4N16AZ0T5CJ6HH8WC" localSheetId="17" hidden="1">#REF!</definedName>
    <definedName name="BExMQ4SWDWI4N16AZ0T5CJ6HH8WC" localSheetId="18" hidden="1">#REF!</definedName>
    <definedName name="BExMQ4SWDWI4N16AZ0T5CJ6HH8WC" localSheetId="11" hidden="1">#REF!</definedName>
    <definedName name="BExMQ4SWDWI4N16AZ0T5CJ6HH8WC" localSheetId="25" hidden="1">#REF!</definedName>
    <definedName name="BExMQ4SWDWI4N16AZ0T5CJ6HH8WC" localSheetId="26" hidden="1">#REF!</definedName>
    <definedName name="BExMQ4SWDWI4N16AZ0T5CJ6HH8WC" localSheetId="27" hidden="1">#REF!</definedName>
    <definedName name="BExMQ4SWDWI4N16AZ0T5CJ6HH8WC" localSheetId="0" hidden="1">#REF!</definedName>
    <definedName name="BExMQ4SWDWI4N16AZ0T5CJ6HH8WC" localSheetId="1" hidden="1">#REF!</definedName>
    <definedName name="BExMQ4SWDWI4N16AZ0T5CJ6HH8WC" hidden="1">#REF!</definedName>
    <definedName name="BExMQ71WHW50GVX45JU951AGPLFQ" localSheetId="32" hidden="1">#REF!</definedName>
    <definedName name="BExMQ71WHW50GVX45JU951AGPLFQ" localSheetId="33" hidden="1">#REF!</definedName>
    <definedName name="BExMQ71WHW50GVX45JU951AGPLFQ" localSheetId="23" hidden="1">#REF!</definedName>
    <definedName name="BExMQ71WHW50GVX45JU951AGPLFQ" localSheetId="17" hidden="1">#REF!</definedName>
    <definedName name="BExMQ71WHW50GVX45JU951AGPLFQ" localSheetId="18" hidden="1">#REF!</definedName>
    <definedName name="BExMQ71WHW50GVX45JU951AGPLFQ" localSheetId="11" hidden="1">#REF!</definedName>
    <definedName name="BExMQ71WHW50GVX45JU951AGPLFQ" localSheetId="25" hidden="1">#REF!</definedName>
    <definedName name="BExMQ71WHW50GVX45JU951AGPLFQ" localSheetId="26" hidden="1">#REF!</definedName>
    <definedName name="BExMQ71WHW50GVX45JU951AGPLFQ" localSheetId="27" hidden="1">#REF!</definedName>
    <definedName name="BExMQ71WHW50GVX45JU951AGPLFQ" localSheetId="0" hidden="1">#REF!</definedName>
    <definedName name="BExMQ71WHW50GVX45JU951AGPLFQ" localSheetId="1" hidden="1">#REF!</definedName>
    <definedName name="BExMQ71WHW50GVX45JU951AGPLFQ" hidden="1">#REF!</definedName>
    <definedName name="BExMQGXSLPT4A6N47LE6FBVHWBOF" localSheetId="32" hidden="1">#REF!</definedName>
    <definedName name="BExMQGXSLPT4A6N47LE6FBVHWBOF" localSheetId="33" hidden="1">#REF!</definedName>
    <definedName name="BExMQGXSLPT4A6N47LE6FBVHWBOF" localSheetId="23" hidden="1">#REF!</definedName>
    <definedName name="BExMQGXSLPT4A6N47LE6FBVHWBOF" localSheetId="17" hidden="1">#REF!</definedName>
    <definedName name="BExMQGXSLPT4A6N47LE6FBVHWBOF" localSheetId="18" hidden="1">#REF!</definedName>
    <definedName name="BExMQGXSLPT4A6N47LE6FBVHWBOF" localSheetId="11" hidden="1">#REF!</definedName>
    <definedName name="BExMQGXSLPT4A6N47LE6FBVHWBOF" localSheetId="25" hidden="1">#REF!</definedName>
    <definedName name="BExMQGXSLPT4A6N47LE6FBVHWBOF" localSheetId="26" hidden="1">#REF!</definedName>
    <definedName name="BExMQGXSLPT4A6N47LE6FBVHWBOF" localSheetId="27" hidden="1">#REF!</definedName>
    <definedName name="BExMQGXSLPT4A6N47LE6FBVHWBOF" localSheetId="0" hidden="1">#REF!</definedName>
    <definedName name="BExMQGXSLPT4A6N47LE6FBVHWBOF" localSheetId="1" hidden="1">#REF!</definedName>
    <definedName name="BExMQGXSLPT4A6N47LE6FBVHWBOF" hidden="1">#REF!</definedName>
    <definedName name="BExMQNZGFHW75W9HWRCR0FEF0XF0" localSheetId="32" hidden="1">#REF!</definedName>
    <definedName name="BExMQNZGFHW75W9HWRCR0FEF0XF0" localSheetId="33" hidden="1">#REF!</definedName>
    <definedName name="BExMQNZGFHW75W9HWRCR0FEF0XF0" localSheetId="23" hidden="1">#REF!</definedName>
    <definedName name="BExMQNZGFHW75W9HWRCR0FEF0XF0" localSheetId="17" hidden="1">#REF!</definedName>
    <definedName name="BExMQNZGFHW75W9HWRCR0FEF0XF0" localSheetId="18" hidden="1">#REF!</definedName>
    <definedName name="BExMQNZGFHW75W9HWRCR0FEF0XF0" localSheetId="11" hidden="1">#REF!</definedName>
    <definedName name="BExMQNZGFHW75W9HWRCR0FEF0XF0" localSheetId="25" hidden="1">#REF!</definedName>
    <definedName name="BExMQNZGFHW75W9HWRCR0FEF0XF0" localSheetId="26" hidden="1">#REF!</definedName>
    <definedName name="BExMQNZGFHW75W9HWRCR0FEF0XF0" localSheetId="27" hidden="1">#REF!</definedName>
    <definedName name="BExMQNZGFHW75W9HWRCR0FEF0XF0" localSheetId="0" hidden="1">#REF!</definedName>
    <definedName name="BExMQNZGFHW75W9HWRCR0FEF0XF0" localSheetId="1" hidden="1">#REF!</definedName>
    <definedName name="BExMQNZGFHW75W9HWRCR0FEF0XF0" hidden="1">#REF!</definedName>
    <definedName name="BExMQRKVQPDFPD0WQUA9QND8OV7P" localSheetId="32" hidden="1">#REF!</definedName>
    <definedName name="BExMQRKVQPDFPD0WQUA9QND8OV7P" localSheetId="33" hidden="1">#REF!</definedName>
    <definedName name="BExMQRKVQPDFPD0WQUA9QND8OV7P" localSheetId="23" hidden="1">#REF!</definedName>
    <definedName name="BExMQRKVQPDFPD0WQUA9QND8OV7P" localSheetId="17" hidden="1">#REF!</definedName>
    <definedName name="BExMQRKVQPDFPD0WQUA9QND8OV7P" localSheetId="18" hidden="1">#REF!</definedName>
    <definedName name="BExMQRKVQPDFPD0WQUA9QND8OV7P" localSheetId="11" hidden="1">#REF!</definedName>
    <definedName name="BExMQRKVQPDFPD0WQUA9QND8OV7P" localSheetId="25" hidden="1">#REF!</definedName>
    <definedName name="BExMQRKVQPDFPD0WQUA9QND8OV7P" localSheetId="26" hidden="1">#REF!</definedName>
    <definedName name="BExMQRKVQPDFPD0WQUA9QND8OV7P" localSheetId="27" hidden="1">#REF!</definedName>
    <definedName name="BExMQRKVQPDFPD0WQUA9QND8OV7P" localSheetId="0" hidden="1">#REF!</definedName>
    <definedName name="BExMQRKVQPDFPD0WQUA9QND8OV7P" localSheetId="1" hidden="1">#REF!</definedName>
    <definedName name="BExMQRKVQPDFPD0WQUA9QND8OV7P" hidden="1">#REF!</definedName>
    <definedName name="BExMQSBR7PL4KLB1Q4961QO45Y4G" localSheetId="32" hidden="1">#REF!</definedName>
    <definedName name="BExMQSBR7PL4KLB1Q4961QO45Y4G" localSheetId="33" hidden="1">#REF!</definedName>
    <definedName name="BExMQSBR7PL4KLB1Q4961QO45Y4G" localSheetId="23" hidden="1">#REF!</definedName>
    <definedName name="BExMQSBR7PL4KLB1Q4961QO45Y4G" localSheetId="17" hidden="1">#REF!</definedName>
    <definedName name="BExMQSBR7PL4KLB1Q4961QO45Y4G" localSheetId="18" hidden="1">#REF!</definedName>
    <definedName name="BExMQSBR7PL4KLB1Q4961QO45Y4G" localSheetId="11" hidden="1">#REF!</definedName>
    <definedName name="BExMQSBR7PL4KLB1Q4961QO45Y4G" localSheetId="25" hidden="1">#REF!</definedName>
    <definedName name="BExMQSBR7PL4KLB1Q4961QO45Y4G" localSheetId="26" hidden="1">#REF!</definedName>
    <definedName name="BExMQSBR7PL4KLB1Q4961QO45Y4G" localSheetId="27" hidden="1">#REF!</definedName>
    <definedName name="BExMQSBR7PL4KLB1Q4961QO45Y4G" localSheetId="0" hidden="1">#REF!</definedName>
    <definedName name="BExMQSBR7PL4KLB1Q4961QO45Y4G" localSheetId="1" hidden="1">#REF!</definedName>
    <definedName name="BExMQSBR7PL4KLB1Q4961QO45Y4G" hidden="1">#REF!</definedName>
    <definedName name="BExMR1MA4I1X77714ZEPUVC8W398" localSheetId="32" hidden="1">#REF!</definedName>
    <definedName name="BExMR1MA4I1X77714ZEPUVC8W398" localSheetId="33" hidden="1">#REF!</definedName>
    <definedName name="BExMR1MA4I1X77714ZEPUVC8W398" localSheetId="23" hidden="1">#REF!</definedName>
    <definedName name="BExMR1MA4I1X77714ZEPUVC8W398" localSheetId="17" hidden="1">#REF!</definedName>
    <definedName name="BExMR1MA4I1X77714ZEPUVC8W398" localSheetId="18" hidden="1">#REF!</definedName>
    <definedName name="BExMR1MA4I1X77714ZEPUVC8W398" localSheetId="11" hidden="1">#REF!</definedName>
    <definedName name="BExMR1MA4I1X77714ZEPUVC8W398" localSheetId="25" hidden="1">#REF!</definedName>
    <definedName name="BExMR1MA4I1X77714ZEPUVC8W398" localSheetId="26" hidden="1">#REF!</definedName>
    <definedName name="BExMR1MA4I1X77714ZEPUVC8W398" localSheetId="27" hidden="1">#REF!</definedName>
    <definedName name="BExMR1MA4I1X77714ZEPUVC8W398" localSheetId="0" hidden="1">#REF!</definedName>
    <definedName name="BExMR1MA4I1X77714ZEPUVC8W398" localSheetId="1" hidden="1">#REF!</definedName>
    <definedName name="BExMR1MA4I1X77714ZEPUVC8W398" hidden="1">#REF!</definedName>
    <definedName name="BExMR8YQHA7N77HGHY4Y6R30I3XT" localSheetId="32" hidden="1">#REF!</definedName>
    <definedName name="BExMR8YQHA7N77HGHY4Y6R30I3XT" localSheetId="33" hidden="1">#REF!</definedName>
    <definedName name="BExMR8YQHA7N77HGHY4Y6R30I3XT" localSheetId="23" hidden="1">#REF!</definedName>
    <definedName name="BExMR8YQHA7N77HGHY4Y6R30I3XT" localSheetId="17" hidden="1">#REF!</definedName>
    <definedName name="BExMR8YQHA7N77HGHY4Y6R30I3XT" localSheetId="18" hidden="1">#REF!</definedName>
    <definedName name="BExMR8YQHA7N77HGHY4Y6R30I3XT" localSheetId="11" hidden="1">#REF!</definedName>
    <definedName name="BExMR8YQHA7N77HGHY4Y6R30I3XT" localSheetId="25" hidden="1">#REF!</definedName>
    <definedName name="BExMR8YQHA7N77HGHY4Y6R30I3XT" localSheetId="26" hidden="1">#REF!</definedName>
    <definedName name="BExMR8YQHA7N77HGHY4Y6R30I3XT" localSheetId="27" hidden="1">#REF!</definedName>
    <definedName name="BExMR8YQHA7N77HGHY4Y6R30I3XT" localSheetId="0" hidden="1">#REF!</definedName>
    <definedName name="BExMR8YQHA7N77HGHY4Y6R30I3XT" localSheetId="1" hidden="1">#REF!</definedName>
    <definedName name="BExMR8YQHA7N77HGHY4Y6R30I3XT" hidden="1">#REF!</definedName>
    <definedName name="BExMRENOIARWRYOIVPDIEBVNRDO7" localSheetId="32" hidden="1">#REF!</definedName>
    <definedName name="BExMRENOIARWRYOIVPDIEBVNRDO7" localSheetId="33" hidden="1">#REF!</definedName>
    <definedName name="BExMRENOIARWRYOIVPDIEBVNRDO7" localSheetId="23" hidden="1">#REF!</definedName>
    <definedName name="BExMRENOIARWRYOIVPDIEBVNRDO7" localSheetId="17" hidden="1">#REF!</definedName>
    <definedName name="BExMRENOIARWRYOIVPDIEBVNRDO7" localSheetId="18" hidden="1">#REF!</definedName>
    <definedName name="BExMRENOIARWRYOIVPDIEBVNRDO7" localSheetId="11" hidden="1">#REF!</definedName>
    <definedName name="BExMRENOIARWRYOIVPDIEBVNRDO7" localSheetId="25" hidden="1">#REF!</definedName>
    <definedName name="BExMRENOIARWRYOIVPDIEBVNRDO7" localSheetId="26" hidden="1">#REF!</definedName>
    <definedName name="BExMRENOIARWRYOIVPDIEBVNRDO7" localSheetId="27" hidden="1">#REF!</definedName>
    <definedName name="BExMRENOIARWRYOIVPDIEBVNRDO7" localSheetId="0" hidden="1">#REF!</definedName>
    <definedName name="BExMRENOIARWRYOIVPDIEBVNRDO7" localSheetId="1" hidden="1">#REF!</definedName>
    <definedName name="BExMRENOIARWRYOIVPDIEBVNRDO7" hidden="1">#REF!</definedName>
    <definedName name="BExMRF3SCIUZL945WMMDCT29MTLN" localSheetId="32" hidden="1">#REF!</definedName>
    <definedName name="BExMRF3SCIUZL945WMMDCT29MTLN" localSheetId="33" hidden="1">#REF!</definedName>
    <definedName name="BExMRF3SCIUZL945WMMDCT29MTLN" localSheetId="23" hidden="1">#REF!</definedName>
    <definedName name="BExMRF3SCIUZL945WMMDCT29MTLN" localSheetId="17" hidden="1">#REF!</definedName>
    <definedName name="BExMRF3SCIUZL945WMMDCT29MTLN" localSheetId="18" hidden="1">#REF!</definedName>
    <definedName name="BExMRF3SCIUZL945WMMDCT29MTLN" localSheetId="11" hidden="1">#REF!</definedName>
    <definedName name="BExMRF3SCIUZL945WMMDCT29MTLN" localSheetId="25" hidden="1">#REF!</definedName>
    <definedName name="BExMRF3SCIUZL945WMMDCT29MTLN" localSheetId="26" hidden="1">#REF!</definedName>
    <definedName name="BExMRF3SCIUZL945WMMDCT29MTLN" localSheetId="27" hidden="1">#REF!</definedName>
    <definedName name="BExMRF3SCIUZL945WMMDCT29MTLN" localSheetId="0" hidden="1">#REF!</definedName>
    <definedName name="BExMRF3SCIUZL945WMMDCT29MTLN" localSheetId="1" hidden="1">#REF!</definedName>
    <definedName name="BExMRF3SCIUZL945WMMDCT29MTLN" hidden="1">#REF!</definedName>
    <definedName name="BExMRRJNUMGRSDD5GGKKGEIZ6FTS" localSheetId="32" hidden="1">#REF!</definedName>
    <definedName name="BExMRRJNUMGRSDD5GGKKGEIZ6FTS" localSheetId="33" hidden="1">#REF!</definedName>
    <definedName name="BExMRRJNUMGRSDD5GGKKGEIZ6FTS" localSheetId="23" hidden="1">#REF!</definedName>
    <definedName name="BExMRRJNUMGRSDD5GGKKGEIZ6FTS" localSheetId="17" hidden="1">#REF!</definedName>
    <definedName name="BExMRRJNUMGRSDD5GGKKGEIZ6FTS" localSheetId="18" hidden="1">#REF!</definedName>
    <definedName name="BExMRRJNUMGRSDD5GGKKGEIZ6FTS" localSheetId="11" hidden="1">#REF!</definedName>
    <definedName name="BExMRRJNUMGRSDD5GGKKGEIZ6FTS" localSheetId="25" hidden="1">#REF!</definedName>
    <definedName name="BExMRRJNUMGRSDD5GGKKGEIZ6FTS" localSheetId="26" hidden="1">#REF!</definedName>
    <definedName name="BExMRRJNUMGRSDD5GGKKGEIZ6FTS" localSheetId="27" hidden="1">#REF!</definedName>
    <definedName name="BExMRRJNUMGRSDD5GGKKGEIZ6FTS" localSheetId="0" hidden="1">#REF!</definedName>
    <definedName name="BExMRRJNUMGRSDD5GGKKGEIZ6FTS" localSheetId="1" hidden="1">#REF!</definedName>
    <definedName name="BExMRRJNUMGRSDD5GGKKGEIZ6FTS" hidden="1">#REF!</definedName>
    <definedName name="BExMRU3ACIU0RD2BNWO55LH5U2BR" localSheetId="32" hidden="1">#REF!</definedName>
    <definedName name="BExMRU3ACIU0RD2BNWO55LH5U2BR" localSheetId="33" hidden="1">#REF!</definedName>
    <definedName name="BExMRU3ACIU0RD2BNWO55LH5U2BR" localSheetId="23" hidden="1">#REF!</definedName>
    <definedName name="BExMRU3ACIU0RD2BNWO55LH5U2BR" localSheetId="17" hidden="1">#REF!</definedName>
    <definedName name="BExMRU3ACIU0RD2BNWO55LH5U2BR" localSheetId="18" hidden="1">#REF!</definedName>
    <definedName name="BExMRU3ACIU0RD2BNWO55LH5U2BR" localSheetId="11" hidden="1">#REF!</definedName>
    <definedName name="BExMRU3ACIU0RD2BNWO55LH5U2BR" localSheetId="25" hidden="1">#REF!</definedName>
    <definedName name="BExMRU3ACIU0RD2BNWO55LH5U2BR" localSheetId="26" hidden="1">#REF!</definedName>
    <definedName name="BExMRU3ACIU0RD2BNWO55LH5U2BR" localSheetId="27" hidden="1">#REF!</definedName>
    <definedName name="BExMRU3ACIU0RD2BNWO55LH5U2BR" localSheetId="0" hidden="1">#REF!</definedName>
    <definedName name="BExMRU3ACIU0RD2BNWO55LH5U2BR" localSheetId="1" hidden="1">#REF!</definedName>
    <definedName name="BExMRU3ACIU0RD2BNWO55LH5U2BR" hidden="1">#REF!</definedName>
    <definedName name="BExMRWC9LD1LDAVIUQHQWIYMK129" localSheetId="32" hidden="1">#REF!</definedName>
    <definedName name="BExMRWC9LD1LDAVIUQHQWIYMK129" localSheetId="33" hidden="1">#REF!</definedName>
    <definedName name="BExMRWC9LD1LDAVIUQHQWIYMK129" localSheetId="23" hidden="1">#REF!</definedName>
    <definedName name="BExMRWC9LD1LDAVIUQHQWIYMK129" localSheetId="17" hidden="1">#REF!</definedName>
    <definedName name="BExMRWC9LD1LDAVIUQHQWIYMK129" localSheetId="18" hidden="1">#REF!</definedName>
    <definedName name="BExMRWC9LD1LDAVIUQHQWIYMK129" localSheetId="11" hidden="1">#REF!</definedName>
    <definedName name="BExMRWC9LD1LDAVIUQHQWIYMK129" localSheetId="25" hidden="1">#REF!</definedName>
    <definedName name="BExMRWC9LD1LDAVIUQHQWIYMK129" localSheetId="26" hidden="1">#REF!</definedName>
    <definedName name="BExMRWC9LD1LDAVIUQHQWIYMK129" localSheetId="27" hidden="1">#REF!</definedName>
    <definedName name="BExMRWC9LD1LDAVIUQHQWIYMK129" localSheetId="0" hidden="1">#REF!</definedName>
    <definedName name="BExMRWC9LD1LDAVIUQHQWIYMK129" localSheetId="1" hidden="1">#REF!</definedName>
    <definedName name="BExMRWC9LD1LDAVIUQHQWIYMK129" hidden="1">#REF!</definedName>
    <definedName name="BExMSBH3T898ERC4BT51ZURKDCH1" localSheetId="32" hidden="1">#REF!</definedName>
    <definedName name="BExMSBH3T898ERC4BT51ZURKDCH1" localSheetId="33" hidden="1">#REF!</definedName>
    <definedName name="BExMSBH3T898ERC4BT51ZURKDCH1" localSheetId="23" hidden="1">#REF!</definedName>
    <definedName name="BExMSBH3T898ERC4BT51ZURKDCH1" localSheetId="17" hidden="1">#REF!</definedName>
    <definedName name="BExMSBH3T898ERC4BT51ZURKDCH1" localSheetId="18" hidden="1">#REF!</definedName>
    <definedName name="BExMSBH3T898ERC4BT51ZURKDCH1" localSheetId="11" hidden="1">#REF!</definedName>
    <definedName name="BExMSBH3T898ERC4BT51ZURKDCH1" localSheetId="25" hidden="1">#REF!</definedName>
    <definedName name="BExMSBH3T898ERC4BT51ZURKDCH1" localSheetId="26" hidden="1">#REF!</definedName>
    <definedName name="BExMSBH3T898ERC4BT51ZURKDCH1" localSheetId="27" hidden="1">#REF!</definedName>
    <definedName name="BExMSBH3T898ERC4BT51ZURKDCH1" localSheetId="0" hidden="1">#REF!</definedName>
    <definedName name="BExMSBH3T898ERC4BT51ZURKDCH1" localSheetId="1" hidden="1">#REF!</definedName>
    <definedName name="BExMSBH3T898ERC4BT51ZURKDCH1" hidden="1">#REF!</definedName>
    <definedName name="BExMSQRCC40AP8BDUPL2I2DNC210" localSheetId="32" hidden="1">#REF!</definedName>
    <definedName name="BExMSQRCC40AP8BDUPL2I2DNC210" localSheetId="33" hidden="1">#REF!</definedName>
    <definedName name="BExMSQRCC40AP8BDUPL2I2DNC210" localSheetId="23" hidden="1">#REF!</definedName>
    <definedName name="BExMSQRCC40AP8BDUPL2I2DNC210" localSheetId="17" hidden="1">#REF!</definedName>
    <definedName name="BExMSQRCC40AP8BDUPL2I2DNC210" localSheetId="18" hidden="1">#REF!</definedName>
    <definedName name="BExMSQRCC40AP8BDUPL2I2DNC210" localSheetId="11" hidden="1">#REF!</definedName>
    <definedName name="BExMSQRCC40AP8BDUPL2I2DNC210" localSheetId="25" hidden="1">#REF!</definedName>
    <definedName name="BExMSQRCC40AP8BDUPL2I2DNC210" localSheetId="26" hidden="1">#REF!</definedName>
    <definedName name="BExMSQRCC40AP8BDUPL2I2DNC210" localSheetId="27" hidden="1">#REF!</definedName>
    <definedName name="BExMSQRCC40AP8BDUPL2I2DNC210" localSheetId="0" hidden="1">#REF!</definedName>
    <definedName name="BExMSQRCC40AP8BDUPL2I2DNC210" localSheetId="1" hidden="1">#REF!</definedName>
    <definedName name="BExMSQRCC40AP8BDUPL2I2DNC210" hidden="1">#REF!</definedName>
    <definedName name="BExO4J9LR712G00TVA82VNTG8O7H" localSheetId="32" hidden="1">#REF!</definedName>
    <definedName name="BExO4J9LR712G00TVA82VNTG8O7H" localSheetId="33" hidden="1">#REF!</definedName>
    <definedName name="BExO4J9LR712G00TVA82VNTG8O7H" localSheetId="23" hidden="1">#REF!</definedName>
    <definedName name="BExO4J9LR712G00TVA82VNTG8O7H" localSheetId="17" hidden="1">#REF!</definedName>
    <definedName name="BExO4J9LR712G00TVA82VNTG8O7H" localSheetId="18" hidden="1">#REF!</definedName>
    <definedName name="BExO4J9LR712G00TVA82VNTG8O7H" localSheetId="11" hidden="1">#REF!</definedName>
    <definedName name="BExO4J9LR712G00TVA82VNTG8O7H" localSheetId="25" hidden="1">#REF!</definedName>
    <definedName name="BExO4J9LR712G00TVA82VNTG8O7H" localSheetId="26" hidden="1">#REF!</definedName>
    <definedName name="BExO4J9LR712G00TVA82VNTG8O7H" localSheetId="27" hidden="1">#REF!</definedName>
    <definedName name="BExO4J9LR712G00TVA82VNTG8O7H" localSheetId="0" hidden="1">#REF!</definedName>
    <definedName name="BExO4J9LR712G00TVA82VNTG8O7H" localSheetId="1" hidden="1">#REF!</definedName>
    <definedName name="BExO4J9LR712G00TVA82VNTG8O7H" hidden="1">#REF!</definedName>
    <definedName name="BExO55G2KVZ7MIJ30N827CLH0I2A" localSheetId="32" hidden="1">#REF!</definedName>
    <definedName name="BExO55G2KVZ7MIJ30N827CLH0I2A" localSheetId="33" hidden="1">#REF!</definedName>
    <definedName name="BExO55G2KVZ7MIJ30N827CLH0I2A" localSheetId="23" hidden="1">#REF!</definedName>
    <definedName name="BExO55G2KVZ7MIJ30N827CLH0I2A" localSheetId="17" hidden="1">#REF!</definedName>
    <definedName name="BExO55G2KVZ7MIJ30N827CLH0I2A" localSheetId="18" hidden="1">#REF!</definedName>
    <definedName name="BExO55G2KVZ7MIJ30N827CLH0I2A" localSheetId="11" hidden="1">#REF!</definedName>
    <definedName name="BExO55G2KVZ7MIJ30N827CLH0I2A" localSheetId="25" hidden="1">#REF!</definedName>
    <definedName name="BExO55G2KVZ7MIJ30N827CLH0I2A" localSheetId="26" hidden="1">#REF!</definedName>
    <definedName name="BExO55G2KVZ7MIJ30N827CLH0I2A" localSheetId="27" hidden="1">#REF!</definedName>
    <definedName name="BExO55G2KVZ7MIJ30N827CLH0I2A" localSheetId="0" hidden="1">#REF!</definedName>
    <definedName name="BExO55G2KVZ7MIJ30N827CLH0I2A" localSheetId="1" hidden="1">#REF!</definedName>
    <definedName name="BExO55G2KVZ7MIJ30N827CLH0I2A" hidden="1">#REF!</definedName>
    <definedName name="BExO5A8PZD9EUHC5CMPU6N3SQ15L" localSheetId="32" hidden="1">#REF!</definedName>
    <definedName name="BExO5A8PZD9EUHC5CMPU6N3SQ15L" localSheetId="33" hidden="1">#REF!</definedName>
    <definedName name="BExO5A8PZD9EUHC5CMPU6N3SQ15L" localSheetId="23" hidden="1">#REF!</definedName>
    <definedName name="BExO5A8PZD9EUHC5CMPU6N3SQ15L" localSheetId="17" hidden="1">#REF!</definedName>
    <definedName name="BExO5A8PZD9EUHC5CMPU6N3SQ15L" localSheetId="18" hidden="1">#REF!</definedName>
    <definedName name="BExO5A8PZD9EUHC5CMPU6N3SQ15L" localSheetId="11" hidden="1">#REF!</definedName>
    <definedName name="BExO5A8PZD9EUHC5CMPU6N3SQ15L" localSheetId="25" hidden="1">#REF!</definedName>
    <definedName name="BExO5A8PZD9EUHC5CMPU6N3SQ15L" localSheetId="26" hidden="1">#REF!</definedName>
    <definedName name="BExO5A8PZD9EUHC5CMPU6N3SQ15L" localSheetId="27" hidden="1">#REF!</definedName>
    <definedName name="BExO5A8PZD9EUHC5CMPU6N3SQ15L" localSheetId="0" hidden="1">#REF!</definedName>
    <definedName name="BExO5A8PZD9EUHC5CMPU6N3SQ15L" localSheetId="1" hidden="1">#REF!</definedName>
    <definedName name="BExO5A8PZD9EUHC5CMPU6N3SQ15L" hidden="1">#REF!</definedName>
    <definedName name="BExO5XMAHL7CY3X0B1OPKZ28DCJ5" localSheetId="32" hidden="1">#REF!</definedName>
    <definedName name="BExO5XMAHL7CY3X0B1OPKZ28DCJ5" localSheetId="33" hidden="1">#REF!</definedName>
    <definedName name="BExO5XMAHL7CY3X0B1OPKZ28DCJ5" localSheetId="23" hidden="1">#REF!</definedName>
    <definedName name="BExO5XMAHL7CY3X0B1OPKZ28DCJ5" localSheetId="17" hidden="1">#REF!</definedName>
    <definedName name="BExO5XMAHL7CY3X0B1OPKZ28DCJ5" localSheetId="18" hidden="1">#REF!</definedName>
    <definedName name="BExO5XMAHL7CY3X0B1OPKZ28DCJ5" localSheetId="11" hidden="1">#REF!</definedName>
    <definedName name="BExO5XMAHL7CY3X0B1OPKZ28DCJ5" localSheetId="25" hidden="1">#REF!</definedName>
    <definedName name="BExO5XMAHL7CY3X0B1OPKZ28DCJ5" localSheetId="26" hidden="1">#REF!</definedName>
    <definedName name="BExO5XMAHL7CY3X0B1OPKZ28DCJ5" localSheetId="27" hidden="1">#REF!</definedName>
    <definedName name="BExO5XMAHL7CY3X0B1OPKZ28DCJ5" localSheetId="0" hidden="1">#REF!</definedName>
    <definedName name="BExO5XMAHL7CY3X0B1OPKZ28DCJ5" localSheetId="1" hidden="1">#REF!</definedName>
    <definedName name="BExO5XMAHL7CY3X0B1OPKZ28DCJ5" hidden="1">#REF!</definedName>
    <definedName name="BExO66LZJKY4PTQVREELI6POS4AY" localSheetId="32" hidden="1">#REF!</definedName>
    <definedName name="BExO66LZJKY4PTQVREELI6POS4AY" localSheetId="33" hidden="1">#REF!</definedName>
    <definedName name="BExO66LZJKY4PTQVREELI6POS4AY" localSheetId="23" hidden="1">#REF!</definedName>
    <definedName name="BExO66LZJKY4PTQVREELI6POS4AY" localSheetId="17" hidden="1">#REF!</definedName>
    <definedName name="BExO66LZJKY4PTQVREELI6POS4AY" localSheetId="18" hidden="1">#REF!</definedName>
    <definedName name="BExO66LZJKY4PTQVREELI6POS4AY" localSheetId="11" hidden="1">#REF!</definedName>
    <definedName name="BExO66LZJKY4PTQVREELI6POS4AY" localSheetId="25" hidden="1">#REF!</definedName>
    <definedName name="BExO66LZJKY4PTQVREELI6POS4AY" localSheetId="26" hidden="1">#REF!</definedName>
    <definedName name="BExO66LZJKY4PTQVREELI6POS4AY" localSheetId="27" hidden="1">#REF!</definedName>
    <definedName name="BExO66LZJKY4PTQVREELI6POS4AY" localSheetId="0" hidden="1">#REF!</definedName>
    <definedName name="BExO66LZJKY4PTQVREELI6POS4AY" localSheetId="1" hidden="1">#REF!</definedName>
    <definedName name="BExO66LZJKY4PTQVREELI6POS4AY" hidden="1">#REF!</definedName>
    <definedName name="BExO6LLHCYTF7CIVHKAO0NMET14Q" localSheetId="32" hidden="1">#REF!</definedName>
    <definedName name="BExO6LLHCYTF7CIVHKAO0NMET14Q" localSheetId="33" hidden="1">#REF!</definedName>
    <definedName name="BExO6LLHCYTF7CIVHKAO0NMET14Q" localSheetId="23" hidden="1">#REF!</definedName>
    <definedName name="BExO6LLHCYTF7CIVHKAO0NMET14Q" localSheetId="17" hidden="1">#REF!</definedName>
    <definedName name="BExO6LLHCYTF7CIVHKAO0NMET14Q" localSheetId="18" hidden="1">#REF!</definedName>
    <definedName name="BExO6LLHCYTF7CIVHKAO0NMET14Q" localSheetId="11" hidden="1">#REF!</definedName>
    <definedName name="BExO6LLHCYTF7CIVHKAO0NMET14Q" localSheetId="25" hidden="1">#REF!</definedName>
    <definedName name="BExO6LLHCYTF7CIVHKAO0NMET14Q" localSheetId="26" hidden="1">#REF!</definedName>
    <definedName name="BExO6LLHCYTF7CIVHKAO0NMET14Q" localSheetId="27" hidden="1">#REF!</definedName>
    <definedName name="BExO6LLHCYTF7CIVHKAO0NMET14Q" localSheetId="0" hidden="1">#REF!</definedName>
    <definedName name="BExO6LLHCYTF7CIVHKAO0NMET14Q" localSheetId="1" hidden="1">#REF!</definedName>
    <definedName name="BExO6LLHCYTF7CIVHKAO0NMET14Q" hidden="1">#REF!</definedName>
    <definedName name="BExO6NOZIPWELHV0XX25APL9UNOP" localSheetId="32" hidden="1">#REF!</definedName>
    <definedName name="BExO6NOZIPWELHV0XX25APL9UNOP" localSheetId="33" hidden="1">#REF!</definedName>
    <definedName name="BExO6NOZIPWELHV0XX25APL9UNOP" localSheetId="23" hidden="1">#REF!</definedName>
    <definedName name="BExO6NOZIPWELHV0XX25APL9UNOP" localSheetId="17" hidden="1">#REF!</definedName>
    <definedName name="BExO6NOZIPWELHV0XX25APL9UNOP" localSheetId="18" hidden="1">#REF!</definedName>
    <definedName name="BExO6NOZIPWELHV0XX25APL9UNOP" localSheetId="11" hidden="1">#REF!</definedName>
    <definedName name="BExO6NOZIPWELHV0XX25APL9UNOP" localSheetId="25" hidden="1">#REF!</definedName>
    <definedName name="BExO6NOZIPWELHV0XX25APL9UNOP" localSheetId="26" hidden="1">#REF!</definedName>
    <definedName name="BExO6NOZIPWELHV0XX25APL9UNOP" localSheetId="27" hidden="1">#REF!</definedName>
    <definedName name="BExO6NOZIPWELHV0XX25APL9UNOP" localSheetId="0" hidden="1">#REF!</definedName>
    <definedName name="BExO6NOZIPWELHV0XX25APL9UNOP" localSheetId="1" hidden="1">#REF!</definedName>
    <definedName name="BExO6NOZIPWELHV0XX25APL9UNOP" hidden="1">#REF!</definedName>
    <definedName name="BExO71MMHEBC11LG4HXDEQNHOII2" localSheetId="32" hidden="1">#REF!</definedName>
    <definedName name="BExO71MMHEBC11LG4HXDEQNHOII2" localSheetId="33" hidden="1">#REF!</definedName>
    <definedName name="BExO71MMHEBC11LG4HXDEQNHOII2" localSheetId="23" hidden="1">#REF!</definedName>
    <definedName name="BExO71MMHEBC11LG4HXDEQNHOII2" localSheetId="17" hidden="1">#REF!</definedName>
    <definedName name="BExO71MMHEBC11LG4HXDEQNHOII2" localSheetId="18" hidden="1">#REF!</definedName>
    <definedName name="BExO71MMHEBC11LG4HXDEQNHOII2" localSheetId="11" hidden="1">#REF!</definedName>
    <definedName name="BExO71MMHEBC11LG4HXDEQNHOII2" localSheetId="25" hidden="1">#REF!</definedName>
    <definedName name="BExO71MMHEBC11LG4HXDEQNHOII2" localSheetId="26" hidden="1">#REF!</definedName>
    <definedName name="BExO71MMHEBC11LG4HXDEQNHOII2" localSheetId="27" hidden="1">#REF!</definedName>
    <definedName name="BExO71MMHEBC11LG4HXDEQNHOII2" localSheetId="0" hidden="1">#REF!</definedName>
    <definedName name="BExO71MMHEBC11LG4HXDEQNHOII2" localSheetId="1" hidden="1">#REF!</definedName>
    <definedName name="BExO71MMHEBC11LG4HXDEQNHOII2" hidden="1">#REF!</definedName>
    <definedName name="BExO71S28H4XYOYYLAXOO93QV4TF" localSheetId="32" hidden="1">#REF!</definedName>
    <definedName name="BExO71S28H4XYOYYLAXOO93QV4TF" localSheetId="33" hidden="1">#REF!</definedName>
    <definedName name="BExO71S28H4XYOYYLAXOO93QV4TF" localSheetId="23" hidden="1">#REF!</definedName>
    <definedName name="BExO71S28H4XYOYYLAXOO93QV4TF" localSheetId="17" hidden="1">#REF!</definedName>
    <definedName name="BExO71S28H4XYOYYLAXOO93QV4TF" localSheetId="18" hidden="1">#REF!</definedName>
    <definedName name="BExO71S28H4XYOYYLAXOO93QV4TF" localSheetId="11" hidden="1">#REF!</definedName>
    <definedName name="BExO71S28H4XYOYYLAXOO93QV4TF" localSheetId="25" hidden="1">#REF!</definedName>
    <definedName name="BExO71S28H4XYOYYLAXOO93QV4TF" localSheetId="26" hidden="1">#REF!</definedName>
    <definedName name="BExO71S28H4XYOYYLAXOO93QV4TF" localSheetId="27" hidden="1">#REF!</definedName>
    <definedName name="BExO71S28H4XYOYYLAXOO93QV4TF" localSheetId="0" hidden="1">#REF!</definedName>
    <definedName name="BExO71S28H4XYOYYLAXOO93QV4TF" localSheetId="1" hidden="1">#REF!</definedName>
    <definedName name="BExO71S28H4XYOYYLAXOO93QV4TF" hidden="1">#REF!</definedName>
    <definedName name="BExO7BIP1737MIY7S6K4XYMTIO95" localSheetId="32" hidden="1">#REF!</definedName>
    <definedName name="BExO7BIP1737MIY7S6K4XYMTIO95" localSheetId="33" hidden="1">#REF!</definedName>
    <definedName name="BExO7BIP1737MIY7S6K4XYMTIO95" localSheetId="23" hidden="1">#REF!</definedName>
    <definedName name="BExO7BIP1737MIY7S6K4XYMTIO95" localSheetId="17" hidden="1">#REF!</definedName>
    <definedName name="BExO7BIP1737MIY7S6K4XYMTIO95" localSheetId="18" hidden="1">#REF!</definedName>
    <definedName name="BExO7BIP1737MIY7S6K4XYMTIO95" localSheetId="11" hidden="1">#REF!</definedName>
    <definedName name="BExO7BIP1737MIY7S6K4XYMTIO95" localSheetId="25" hidden="1">#REF!</definedName>
    <definedName name="BExO7BIP1737MIY7S6K4XYMTIO95" localSheetId="26" hidden="1">#REF!</definedName>
    <definedName name="BExO7BIP1737MIY7S6K4XYMTIO95" localSheetId="27" hidden="1">#REF!</definedName>
    <definedName name="BExO7BIP1737MIY7S6K4XYMTIO95" localSheetId="0" hidden="1">#REF!</definedName>
    <definedName name="BExO7BIP1737MIY7S6K4XYMTIO95" localSheetId="1" hidden="1">#REF!</definedName>
    <definedName name="BExO7BIP1737MIY7S6K4XYMTIO95" hidden="1">#REF!</definedName>
    <definedName name="BExO7OUQS3XTUQ2LDKGQ8AAQ3OJJ" localSheetId="32" hidden="1">#REF!</definedName>
    <definedName name="BExO7OUQS3XTUQ2LDKGQ8AAQ3OJJ" localSheetId="33" hidden="1">#REF!</definedName>
    <definedName name="BExO7OUQS3XTUQ2LDKGQ8AAQ3OJJ" localSheetId="23" hidden="1">#REF!</definedName>
    <definedName name="BExO7OUQS3XTUQ2LDKGQ8AAQ3OJJ" localSheetId="17" hidden="1">#REF!</definedName>
    <definedName name="BExO7OUQS3XTUQ2LDKGQ8AAQ3OJJ" localSheetId="18" hidden="1">#REF!</definedName>
    <definedName name="BExO7OUQS3XTUQ2LDKGQ8AAQ3OJJ" localSheetId="11" hidden="1">#REF!</definedName>
    <definedName name="BExO7OUQS3XTUQ2LDKGQ8AAQ3OJJ" localSheetId="25" hidden="1">#REF!</definedName>
    <definedName name="BExO7OUQS3XTUQ2LDKGQ8AAQ3OJJ" localSheetId="26" hidden="1">#REF!</definedName>
    <definedName name="BExO7OUQS3XTUQ2LDKGQ8AAQ3OJJ" localSheetId="27" hidden="1">#REF!</definedName>
    <definedName name="BExO7OUQS3XTUQ2LDKGQ8AAQ3OJJ" localSheetId="0" hidden="1">#REF!</definedName>
    <definedName name="BExO7OUQS3XTUQ2LDKGQ8AAQ3OJJ" localSheetId="1" hidden="1">#REF!</definedName>
    <definedName name="BExO7OUQS3XTUQ2LDKGQ8AAQ3OJJ" hidden="1">#REF!</definedName>
    <definedName name="BExO85HMYXZJ7SONWBKKIAXMCI3C" localSheetId="32" hidden="1">#REF!</definedName>
    <definedName name="BExO85HMYXZJ7SONWBKKIAXMCI3C" localSheetId="33" hidden="1">#REF!</definedName>
    <definedName name="BExO85HMYXZJ7SONWBKKIAXMCI3C" localSheetId="23" hidden="1">#REF!</definedName>
    <definedName name="BExO85HMYXZJ7SONWBKKIAXMCI3C" localSheetId="17" hidden="1">#REF!</definedName>
    <definedName name="BExO85HMYXZJ7SONWBKKIAXMCI3C" localSheetId="18" hidden="1">#REF!</definedName>
    <definedName name="BExO85HMYXZJ7SONWBKKIAXMCI3C" localSheetId="11" hidden="1">#REF!</definedName>
    <definedName name="BExO85HMYXZJ7SONWBKKIAXMCI3C" localSheetId="25" hidden="1">#REF!</definedName>
    <definedName name="BExO85HMYXZJ7SONWBKKIAXMCI3C" localSheetId="26" hidden="1">#REF!</definedName>
    <definedName name="BExO85HMYXZJ7SONWBKKIAXMCI3C" localSheetId="27" hidden="1">#REF!</definedName>
    <definedName name="BExO85HMYXZJ7SONWBKKIAXMCI3C" localSheetId="0" hidden="1">#REF!</definedName>
    <definedName name="BExO85HMYXZJ7SONWBKKIAXMCI3C" localSheetId="1" hidden="1">#REF!</definedName>
    <definedName name="BExO85HMYXZJ7SONWBKKIAXMCI3C" hidden="1">#REF!</definedName>
    <definedName name="BExO863922O4PBGQMUNEQKGN3K96" localSheetId="32" hidden="1">#REF!</definedName>
    <definedName name="BExO863922O4PBGQMUNEQKGN3K96" localSheetId="33" hidden="1">#REF!</definedName>
    <definedName name="BExO863922O4PBGQMUNEQKGN3K96" localSheetId="23" hidden="1">#REF!</definedName>
    <definedName name="BExO863922O4PBGQMUNEQKGN3K96" localSheetId="17" hidden="1">#REF!</definedName>
    <definedName name="BExO863922O4PBGQMUNEQKGN3K96" localSheetId="18" hidden="1">#REF!</definedName>
    <definedName name="BExO863922O4PBGQMUNEQKGN3K96" localSheetId="11" hidden="1">#REF!</definedName>
    <definedName name="BExO863922O4PBGQMUNEQKGN3K96" localSheetId="25" hidden="1">#REF!</definedName>
    <definedName name="BExO863922O4PBGQMUNEQKGN3K96" localSheetId="26" hidden="1">#REF!</definedName>
    <definedName name="BExO863922O4PBGQMUNEQKGN3K96" localSheetId="27" hidden="1">#REF!</definedName>
    <definedName name="BExO863922O4PBGQMUNEQKGN3K96" localSheetId="0" hidden="1">#REF!</definedName>
    <definedName name="BExO863922O4PBGQMUNEQKGN3K96" localSheetId="1" hidden="1">#REF!</definedName>
    <definedName name="BExO863922O4PBGQMUNEQKGN3K96" hidden="1">#REF!</definedName>
    <definedName name="BExO89ZIOXN0HOKHY24F7HDZ87UT" localSheetId="32" hidden="1">#REF!</definedName>
    <definedName name="BExO89ZIOXN0HOKHY24F7HDZ87UT" localSheetId="33" hidden="1">#REF!</definedName>
    <definedName name="BExO89ZIOXN0HOKHY24F7HDZ87UT" localSheetId="23" hidden="1">#REF!</definedName>
    <definedName name="BExO89ZIOXN0HOKHY24F7HDZ87UT" localSheetId="17" hidden="1">#REF!</definedName>
    <definedName name="BExO89ZIOXN0HOKHY24F7HDZ87UT" localSheetId="18" hidden="1">#REF!</definedName>
    <definedName name="BExO89ZIOXN0HOKHY24F7HDZ87UT" localSheetId="11" hidden="1">#REF!</definedName>
    <definedName name="BExO89ZIOXN0HOKHY24F7HDZ87UT" localSheetId="25" hidden="1">#REF!</definedName>
    <definedName name="BExO89ZIOXN0HOKHY24F7HDZ87UT" localSheetId="26" hidden="1">#REF!</definedName>
    <definedName name="BExO89ZIOXN0HOKHY24F7HDZ87UT" localSheetId="27" hidden="1">#REF!</definedName>
    <definedName name="BExO89ZIOXN0HOKHY24F7HDZ87UT" localSheetId="0" hidden="1">#REF!</definedName>
    <definedName name="BExO89ZIOXN0HOKHY24F7HDZ87UT" localSheetId="1" hidden="1">#REF!</definedName>
    <definedName name="BExO89ZIOXN0HOKHY24F7HDZ87UT" hidden="1">#REF!</definedName>
    <definedName name="BExO8A4SWOKD9WI5E6DITCL3LZZC" localSheetId="32" hidden="1">#REF!</definedName>
    <definedName name="BExO8A4SWOKD9WI5E6DITCL3LZZC" localSheetId="33" hidden="1">#REF!</definedName>
    <definedName name="BExO8A4SWOKD9WI5E6DITCL3LZZC" localSheetId="23" hidden="1">#REF!</definedName>
    <definedName name="BExO8A4SWOKD9WI5E6DITCL3LZZC" localSheetId="17" hidden="1">#REF!</definedName>
    <definedName name="BExO8A4SWOKD9WI5E6DITCL3LZZC" localSheetId="18" hidden="1">#REF!</definedName>
    <definedName name="BExO8A4SWOKD9WI5E6DITCL3LZZC" localSheetId="11" hidden="1">#REF!</definedName>
    <definedName name="BExO8A4SWOKD9WI5E6DITCL3LZZC" localSheetId="25" hidden="1">#REF!</definedName>
    <definedName name="BExO8A4SWOKD9WI5E6DITCL3LZZC" localSheetId="26" hidden="1">#REF!</definedName>
    <definedName name="BExO8A4SWOKD9WI5E6DITCL3LZZC" localSheetId="27" hidden="1">#REF!</definedName>
    <definedName name="BExO8A4SWOKD9WI5E6DITCL3LZZC" localSheetId="0" hidden="1">#REF!</definedName>
    <definedName name="BExO8A4SWOKD9WI5E6DITCL3LZZC" localSheetId="1" hidden="1">#REF!</definedName>
    <definedName name="BExO8A4SWOKD9WI5E6DITCL3LZZC" hidden="1">#REF!</definedName>
    <definedName name="BExO8CDTBCABLEUD6PE2UM2EZ6C4" localSheetId="32" hidden="1">#REF!</definedName>
    <definedName name="BExO8CDTBCABLEUD6PE2UM2EZ6C4" localSheetId="33" hidden="1">#REF!</definedName>
    <definedName name="BExO8CDTBCABLEUD6PE2UM2EZ6C4" localSheetId="23" hidden="1">#REF!</definedName>
    <definedName name="BExO8CDTBCABLEUD6PE2UM2EZ6C4" localSheetId="17" hidden="1">#REF!</definedName>
    <definedName name="BExO8CDTBCABLEUD6PE2UM2EZ6C4" localSheetId="18" hidden="1">#REF!</definedName>
    <definedName name="BExO8CDTBCABLEUD6PE2UM2EZ6C4" localSheetId="11" hidden="1">#REF!</definedName>
    <definedName name="BExO8CDTBCABLEUD6PE2UM2EZ6C4" localSheetId="25" hidden="1">#REF!</definedName>
    <definedName name="BExO8CDTBCABLEUD6PE2UM2EZ6C4" localSheetId="26" hidden="1">#REF!</definedName>
    <definedName name="BExO8CDTBCABLEUD6PE2UM2EZ6C4" localSheetId="27" hidden="1">#REF!</definedName>
    <definedName name="BExO8CDTBCABLEUD6PE2UM2EZ6C4" localSheetId="0" hidden="1">#REF!</definedName>
    <definedName name="BExO8CDTBCABLEUD6PE2UM2EZ6C4" localSheetId="1" hidden="1">#REF!</definedName>
    <definedName name="BExO8CDTBCABLEUD6PE2UM2EZ6C4" hidden="1">#REF!</definedName>
    <definedName name="BExO8UTAGQWDBQZEEF4HUNMLQCVU" localSheetId="32" hidden="1">#REF!</definedName>
    <definedName name="BExO8UTAGQWDBQZEEF4HUNMLQCVU" localSheetId="33" hidden="1">#REF!</definedName>
    <definedName name="BExO8UTAGQWDBQZEEF4HUNMLQCVU" localSheetId="23" hidden="1">#REF!</definedName>
    <definedName name="BExO8UTAGQWDBQZEEF4HUNMLQCVU" localSheetId="17" hidden="1">#REF!</definedName>
    <definedName name="BExO8UTAGQWDBQZEEF4HUNMLQCVU" localSheetId="18" hidden="1">#REF!</definedName>
    <definedName name="BExO8UTAGQWDBQZEEF4HUNMLQCVU" localSheetId="11" hidden="1">#REF!</definedName>
    <definedName name="BExO8UTAGQWDBQZEEF4HUNMLQCVU" localSheetId="25" hidden="1">#REF!</definedName>
    <definedName name="BExO8UTAGQWDBQZEEF4HUNMLQCVU" localSheetId="26" hidden="1">#REF!</definedName>
    <definedName name="BExO8UTAGQWDBQZEEF4HUNMLQCVU" localSheetId="27" hidden="1">#REF!</definedName>
    <definedName name="BExO8UTAGQWDBQZEEF4HUNMLQCVU" localSheetId="0" hidden="1">#REF!</definedName>
    <definedName name="BExO8UTAGQWDBQZEEF4HUNMLQCVU" localSheetId="1" hidden="1">#REF!</definedName>
    <definedName name="BExO8UTAGQWDBQZEEF4HUNMLQCVU" hidden="1">#REF!</definedName>
    <definedName name="BExO937E20IHMGQOZMECL3VZC7OX" localSheetId="32" hidden="1">#REF!</definedName>
    <definedName name="BExO937E20IHMGQOZMECL3VZC7OX" localSheetId="33" hidden="1">#REF!</definedName>
    <definedName name="BExO937E20IHMGQOZMECL3VZC7OX" localSheetId="23" hidden="1">#REF!</definedName>
    <definedName name="BExO937E20IHMGQOZMECL3VZC7OX" localSheetId="17" hidden="1">#REF!</definedName>
    <definedName name="BExO937E20IHMGQOZMECL3VZC7OX" localSheetId="18" hidden="1">#REF!</definedName>
    <definedName name="BExO937E20IHMGQOZMECL3VZC7OX" localSheetId="11" hidden="1">#REF!</definedName>
    <definedName name="BExO937E20IHMGQOZMECL3VZC7OX" localSheetId="25" hidden="1">#REF!</definedName>
    <definedName name="BExO937E20IHMGQOZMECL3VZC7OX" localSheetId="26" hidden="1">#REF!</definedName>
    <definedName name="BExO937E20IHMGQOZMECL3VZC7OX" localSheetId="27" hidden="1">#REF!</definedName>
    <definedName name="BExO937E20IHMGQOZMECL3VZC7OX" localSheetId="0" hidden="1">#REF!</definedName>
    <definedName name="BExO937E20IHMGQOZMECL3VZC7OX" localSheetId="1" hidden="1">#REF!</definedName>
    <definedName name="BExO937E20IHMGQOZMECL3VZC7OX" hidden="1">#REF!</definedName>
    <definedName name="BExO94UTJKQQ7TJTTJRTSR70YVJC" localSheetId="32" hidden="1">#REF!</definedName>
    <definedName name="BExO94UTJKQQ7TJTTJRTSR70YVJC" localSheetId="33" hidden="1">#REF!</definedName>
    <definedName name="BExO94UTJKQQ7TJTTJRTSR70YVJC" localSheetId="23" hidden="1">#REF!</definedName>
    <definedName name="BExO94UTJKQQ7TJTTJRTSR70YVJC" localSheetId="17" hidden="1">#REF!</definedName>
    <definedName name="BExO94UTJKQQ7TJTTJRTSR70YVJC" localSheetId="18" hidden="1">#REF!</definedName>
    <definedName name="BExO94UTJKQQ7TJTTJRTSR70YVJC" localSheetId="11" hidden="1">#REF!</definedName>
    <definedName name="BExO94UTJKQQ7TJTTJRTSR70YVJC" localSheetId="25" hidden="1">#REF!</definedName>
    <definedName name="BExO94UTJKQQ7TJTTJRTSR70YVJC" localSheetId="26" hidden="1">#REF!</definedName>
    <definedName name="BExO94UTJKQQ7TJTTJRTSR70YVJC" localSheetId="27" hidden="1">#REF!</definedName>
    <definedName name="BExO94UTJKQQ7TJTTJRTSR70YVJC" localSheetId="0" hidden="1">#REF!</definedName>
    <definedName name="BExO94UTJKQQ7TJTTJRTSR70YVJC" localSheetId="1" hidden="1">#REF!</definedName>
    <definedName name="BExO94UTJKQQ7TJTTJRTSR70YVJC" hidden="1">#REF!</definedName>
    <definedName name="BExO9EALFB2R8VULHML1AVRPHME0" localSheetId="32" hidden="1">#REF!</definedName>
    <definedName name="BExO9EALFB2R8VULHML1AVRPHME0" localSheetId="33" hidden="1">#REF!</definedName>
    <definedName name="BExO9EALFB2R8VULHML1AVRPHME0" localSheetId="23" hidden="1">#REF!</definedName>
    <definedName name="BExO9EALFB2R8VULHML1AVRPHME0" localSheetId="17" hidden="1">#REF!</definedName>
    <definedName name="BExO9EALFB2R8VULHML1AVRPHME0" localSheetId="18" hidden="1">#REF!</definedName>
    <definedName name="BExO9EALFB2R8VULHML1AVRPHME0" localSheetId="11" hidden="1">#REF!</definedName>
    <definedName name="BExO9EALFB2R8VULHML1AVRPHME0" localSheetId="25" hidden="1">#REF!</definedName>
    <definedName name="BExO9EALFB2R8VULHML1AVRPHME0" localSheetId="26" hidden="1">#REF!</definedName>
    <definedName name="BExO9EALFB2R8VULHML1AVRPHME0" localSheetId="27" hidden="1">#REF!</definedName>
    <definedName name="BExO9EALFB2R8VULHML1AVRPHME0" localSheetId="0" hidden="1">#REF!</definedName>
    <definedName name="BExO9EALFB2R8VULHML1AVRPHME0" localSheetId="1" hidden="1">#REF!</definedName>
    <definedName name="BExO9EALFB2R8VULHML1AVRPHME0" hidden="1">#REF!</definedName>
    <definedName name="BExO9J3A438976RXIUX5U9SU5T55" localSheetId="32" hidden="1">#REF!</definedName>
    <definedName name="BExO9J3A438976RXIUX5U9SU5T55" localSheetId="33" hidden="1">#REF!</definedName>
    <definedName name="BExO9J3A438976RXIUX5U9SU5T55" localSheetId="23" hidden="1">#REF!</definedName>
    <definedName name="BExO9J3A438976RXIUX5U9SU5T55" localSheetId="17" hidden="1">#REF!</definedName>
    <definedName name="BExO9J3A438976RXIUX5U9SU5T55" localSheetId="18" hidden="1">#REF!</definedName>
    <definedName name="BExO9J3A438976RXIUX5U9SU5T55" localSheetId="11" hidden="1">#REF!</definedName>
    <definedName name="BExO9J3A438976RXIUX5U9SU5T55" localSheetId="25" hidden="1">#REF!</definedName>
    <definedName name="BExO9J3A438976RXIUX5U9SU5T55" localSheetId="26" hidden="1">#REF!</definedName>
    <definedName name="BExO9J3A438976RXIUX5U9SU5T55" localSheetId="27" hidden="1">#REF!</definedName>
    <definedName name="BExO9J3A438976RXIUX5U9SU5T55" localSheetId="0" hidden="1">#REF!</definedName>
    <definedName name="BExO9J3A438976RXIUX5U9SU5T55" localSheetId="1" hidden="1">#REF!</definedName>
    <definedName name="BExO9J3A438976RXIUX5U9SU5T55" hidden="1">#REF!</definedName>
    <definedName name="BExO9RS5RXFJ1911HL3CCK6M74EP" localSheetId="32" hidden="1">#REF!</definedName>
    <definedName name="BExO9RS5RXFJ1911HL3CCK6M74EP" localSheetId="33" hidden="1">#REF!</definedName>
    <definedName name="BExO9RS5RXFJ1911HL3CCK6M74EP" localSheetId="23" hidden="1">#REF!</definedName>
    <definedName name="BExO9RS5RXFJ1911HL3CCK6M74EP" localSheetId="17" hidden="1">#REF!</definedName>
    <definedName name="BExO9RS5RXFJ1911HL3CCK6M74EP" localSheetId="18" hidden="1">#REF!</definedName>
    <definedName name="BExO9RS5RXFJ1911HL3CCK6M74EP" localSheetId="11" hidden="1">#REF!</definedName>
    <definedName name="BExO9RS5RXFJ1911HL3CCK6M74EP" localSheetId="25" hidden="1">#REF!</definedName>
    <definedName name="BExO9RS5RXFJ1911HL3CCK6M74EP" localSheetId="26" hidden="1">#REF!</definedName>
    <definedName name="BExO9RS5RXFJ1911HL3CCK6M74EP" localSheetId="27" hidden="1">#REF!</definedName>
    <definedName name="BExO9RS5RXFJ1911HL3CCK6M74EP" localSheetId="0" hidden="1">#REF!</definedName>
    <definedName name="BExO9RS5RXFJ1911HL3CCK6M74EP" localSheetId="1" hidden="1">#REF!</definedName>
    <definedName name="BExO9RS5RXFJ1911HL3CCK6M74EP" hidden="1">#REF!</definedName>
    <definedName name="BExO9SDRI1M6KMHXSG3AE5L0F2U3" localSheetId="32" hidden="1">#REF!</definedName>
    <definedName name="BExO9SDRI1M6KMHXSG3AE5L0F2U3" localSheetId="33" hidden="1">#REF!</definedName>
    <definedName name="BExO9SDRI1M6KMHXSG3AE5L0F2U3" localSheetId="23" hidden="1">#REF!</definedName>
    <definedName name="BExO9SDRI1M6KMHXSG3AE5L0F2U3" localSheetId="17" hidden="1">#REF!</definedName>
    <definedName name="BExO9SDRI1M6KMHXSG3AE5L0F2U3" localSheetId="18" hidden="1">#REF!</definedName>
    <definedName name="BExO9SDRI1M6KMHXSG3AE5L0F2U3" localSheetId="11" hidden="1">#REF!</definedName>
    <definedName name="BExO9SDRI1M6KMHXSG3AE5L0F2U3" localSheetId="25" hidden="1">#REF!</definedName>
    <definedName name="BExO9SDRI1M6KMHXSG3AE5L0F2U3" localSheetId="26" hidden="1">#REF!</definedName>
    <definedName name="BExO9SDRI1M6KMHXSG3AE5L0F2U3" localSheetId="27" hidden="1">#REF!</definedName>
    <definedName name="BExO9SDRI1M6KMHXSG3AE5L0F2U3" localSheetId="0" hidden="1">#REF!</definedName>
    <definedName name="BExO9SDRI1M6KMHXSG3AE5L0F2U3" localSheetId="1" hidden="1">#REF!</definedName>
    <definedName name="BExO9SDRI1M6KMHXSG3AE5L0F2U3" hidden="1">#REF!</definedName>
    <definedName name="BExO9US253B9UNAYT7DWLMK2BO44" localSheetId="32" hidden="1">#REF!</definedName>
    <definedName name="BExO9US253B9UNAYT7DWLMK2BO44" localSheetId="33" hidden="1">#REF!</definedName>
    <definedName name="BExO9US253B9UNAYT7DWLMK2BO44" localSheetId="23" hidden="1">#REF!</definedName>
    <definedName name="BExO9US253B9UNAYT7DWLMK2BO44" localSheetId="17" hidden="1">#REF!</definedName>
    <definedName name="BExO9US253B9UNAYT7DWLMK2BO44" localSheetId="18" hidden="1">#REF!</definedName>
    <definedName name="BExO9US253B9UNAYT7DWLMK2BO44" localSheetId="11" hidden="1">#REF!</definedName>
    <definedName name="BExO9US253B9UNAYT7DWLMK2BO44" localSheetId="25" hidden="1">#REF!</definedName>
    <definedName name="BExO9US253B9UNAYT7DWLMK2BO44" localSheetId="26" hidden="1">#REF!</definedName>
    <definedName name="BExO9US253B9UNAYT7DWLMK2BO44" localSheetId="27" hidden="1">#REF!</definedName>
    <definedName name="BExO9US253B9UNAYT7DWLMK2BO44" localSheetId="0" hidden="1">#REF!</definedName>
    <definedName name="BExO9US253B9UNAYT7DWLMK2BO44" localSheetId="1" hidden="1">#REF!</definedName>
    <definedName name="BExO9US253B9UNAYT7DWLMK2BO44" hidden="1">#REF!</definedName>
    <definedName name="BExO9V2U2YXAY904GYYGU6TD8Y7M" localSheetId="32" hidden="1">#REF!</definedName>
    <definedName name="BExO9V2U2YXAY904GYYGU6TD8Y7M" localSheetId="33" hidden="1">#REF!</definedName>
    <definedName name="BExO9V2U2YXAY904GYYGU6TD8Y7M" localSheetId="23" hidden="1">#REF!</definedName>
    <definedName name="BExO9V2U2YXAY904GYYGU6TD8Y7M" localSheetId="17" hidden="1">#REF!</definedName>
    <definedName name="BExO9V2U2YXAY904GYYGU6TD8Y7M" localSheetId="18" hidden="1">#REF!</definedName>
    <definedName name="BExO9V2U2YXAY904GYYGU6TD8Y7M" localSheetId="11" hidden="1">#REF!</definedName>
    <definedName name="BExO9V2U2YXAY904GYYGU6TD8Y7M" localSheetId="25" hidden="1">#REF!</definedName>
    <definedName name="BExO9V2U2YXAY904GYYGU6TD8Y7M" localSheetId="26" hidden="1">#REF!</definedName>
    <definedName name="BExO9V2U2YXAY904GYYGU6TD8Y7M" localSheetId="27" hidden="1">#REF!</definedName>
    <definedName name="BExO9V2U2YXAY904GYYGU6TD8Y7M" localSheetId="0" hidden="1">#REF!</definedName>
    <definedName name="BExO9V2U2YXAY904GYYGU6TD8Y7M" localSheetId="1" hidden="1">#REF!</definedName>
    <definedName name="BExO9V2U2YXAY904GYYGU6TD8Y7M" hidden="1">#REF!</definedName>
    <definedName name="BExOAAIG18X4V98C7122L5F65P5C" localSheetId="32" hidden="1">#REF!</definedName>
    <definedName name="BExOAAIG18X4V98C7122L5F65P5C" localSheetId="33" hidden="1">#REF!</definedName>
    <definedName name="BExOAAIG18X4V98C7122L5F65P5C" localSheetId="23" hidden="1">#REF!</definedName>
    <definedName name="BExOAAIG18X4V98C7122L5F65P5C" localSheetId="17" hidden="1">#REF!</definedName>
    <definedName name="BExOAAIG18X4V98C7122L5F65P5C" localSheetId="18" hidden="1">#REF!</definedName>
    <definedName name="BExOAAIG18X4V98C7122L5F65P5C" localSheetId="11" hidden="1">#REF!</definedName>
    <definedName name="BExOAAIG18X4V98C7122L5F65P5C" localSheetId="25" hidden="1">#REF!</definedName>
    <definedName name="BExOAAIG18X4V98C7122L5F65P5C" localSheetId="26" hidden="1">#REF!</definedName>
    <definedName name="BExOAAIG18X4V98C7122L5F65P5C" localSheetId="27" hidden="1">#REF!</definedName>
    <definedName name="BExOAAIG18X4V98C7122L5F65P5C" localSheetId="0" hidden="1">#REF!</definedName>
    <definedName name="BExOAAIG18X4V98C7122L5F65P5C" localSheetId="1" hidden="1">#REF!</definedName>
    <definedName name="BExOAAIG18X4V98C7122L5F65P5C" hidden="1">#REF!</definedName>
    <definedName name="BExOAQ3GKCT7YZW1EMVU3EILSZL2" localSheetId="32" hidden="1">#REF!</definedName>
    <definedName name="BExOAQ3GKCT7YZW1EMVU3EILSZL2" localSheetId="33" hidden="1">#REF!</definedName>
    <definedName name="BExOAQ3GKCT7YZW1EMVU3EILSZL2" localSheetId="23" hidden="1">#REF!</definedName>
    <definedName name="BExOAQ3GKCT7YZW1EMVU3EILSZL2" localSheetId="17" hidden="1">#REF!</definedName>
    <definedName name="BExOAQ3GKCT7YZW1EMVU3EILSZL2" localSheetId="18" hidden="1">#REF!</definedName>
    <definedName name="BExOAQ3GKCT7YZW1EMVU3EILSZL2" localSheetId="11" hidden="1">#REF!</definedName>
    <definedName name="BExOAQ3GKCT7YZW1EMVU3EILSZL2" localSheetId="25" hidden="1">#REF!</definedName>
    <definedName name="BExOAQ3GKCT7YZW1EMVU3EILSZL2" localSheetId="26" hidden="1">#REF!</definedName>
    <definedName name="BExOAQ3GKCT7YZW1EMVU3EILSZL2" localSheetId="27" hidden="1">#REF!</definedName>
    <definedName name="BExOAQ3GKCT7YZW1EMVU3EILSZL2" localSheetId="0" hidden="1">#REF!</definedName>
    <definedName name="BExOAQ3GKCT7YZW1EMVU3EILSZL2" localSheetId="1" hidden="1">#REF!</definedName>
    <definedName name="BExOAQ3GKCT7YZW1EMVU3EILSZL2" hidden="1">#REF!</definedName>
    <definedName name="BExOATZQ6SF8DASYLBQ0Z6D2WPSC" localSheetId="32" hidden="1">#REF!</definedName>
    <definedName name="BExOATZQ6SF8DASYLBQ0Z6D2WPSC" localSheetId="33" hidden="1">#REF!</definedName>
    <definedName name="BExOATZQ6SF8DASYLBQ0Z6D2WPSC" localSheetId="23" hidden="1">#REF!</definedName>
    <definedName name="BExOATZQ6SF8DASYLBQ0Z6D2WPSC" localSheetId="17" hidden="1">#REF!</definedName>
    <definedName name="BExOATZQ6SF8DASYLBQ0Z6D2WPSC" localSheetId="18" hidden="1">#REF!</definedName>
    <definedName name="BExOATZQ6SF8DASYLBQ0Z6D2WPSC" localSheetId="11" hidden="1">#REF!</definedName>
    <definedName name="BExOATZQ6SF8DASYLBQ0Z6D2WPSC" localSheetId="25" hidden="1">#REF!</definedName>
    <definedName name="BExOATZQ6SF8DASYLBQ0Z6D2WPSC" localSheetId="26" hidden="1">#REF!</definedName>
    <definedName name="BExOATZQ6SF8DASYLBQ0Z6D2WPSC" localSheetId="27" hidden="1">#REF!</definedName>
    <definedName name="BExOATZQ6SF8DASYLBQ0Z6D2WPSC" localSheetId="0" hidden="1">#REF!</definedName>
    <definedName name="BExOATZQ6SF8DASYLBQ0Z6D2WPSC" localSheetId="1" hidden="1">#REF!</definedName>
    <definedName name="BExOATZQ6SF8DASYLBQ0Z6D2WPSC" hidden="1">#REF!</definedName>
    <definedName name="BExOB9KT2THGV4SPLDVFTFXS4B14" localSheetId="32" hidden="1">#REF!</definedName>
    <definedName name="BExOB9KT2THGV4SPLDVFTFXS4B14" localSheetId="33" hidden="1">#REF!</definedName>
    <definedName name="BExOB9KT2THGV4SPLDVFTFXS4B14" localSheetId="23" hidden="1">#REF!</definedName>
    <definedName name="BExOB9KT2THGV4SPLDVFTFXS4B14" localSheetId="17" hidden="1">#REF!</definedName>
    <definedName name="BExOB9KT2THGV4SPLDVFTFXS4B14" localSheetId="18" hidden="1">#REF!</definedName>
    <definedName name="BExOB9KT2THGV4SPLDVFTFXS4B14" localSheetId="11" hidden="1">#REF!</definedName>
    <definedName name="BExOB9KT2THGV4SPLDVFTFXS4B14" localSheetId="25" hidden="1">#REF!</definedName>
    <definedName name="BExOB9KT2THGV4SPLDVFTFXS4B14" localSheetId="26" hidden="1">#REF!</definedName>
    <definedName name="BExOB9KT2THGV4SPLDVFTFXS4B14" localSheetId="27" hidden="1">#REF!</definedName>
    <definedName name="BExOB9KT2THGV4SPLDVFTFXS4B14" localSheetId="0" hidden="1">#REF!</definedName>
    <definedName name="BExOB9KT2THGV4SPLDVFTFXS4B14" localSheetId="1" hidden="1">#REF!</definedName>
    <definedName name="BExOB9KT2THGV4SPLDVFTFXS4B14" hidden="1">#REF!</definedName>
    <definedName name="BExOBEZ0IE2WBEYY3D3CMRI72N1K" localSheetId="32" hidden="1">#REF!</definedName>
    <definedName name="BExOBEZ0IE2WBEYY3D3CMRI72N1K" localSheetId="33" hidden="1">#REF!</definedName>
    <definedName name="BExOBEZ0IE2WBEYY3D3CMRI72N1K" localSheetId="23" hidden="1">#REF!</definedName>
    <definedName name="BExOBEZ0IE2WBEYY3D3CMRI72N1K" localSheetId="17" hidden="1">#REF!</definedName>
    <definedName name="BExOBEZ0IE2WBEYY3D3CMRI72N1K" localSheetId="18" hidden="1">#REF!</definedName>
    <definedName name="BExOBEZ0IE2WBEYY3D3CMRI72N1K" localSheetId="11" hidden="1">#REF!</definedName>
    <definedName name="BExOBEZ0IE2WBEYY3D3CMRI72N1K" localSheetId="25" hidden="1">#REF!</definedName>
    <definedName name="BExOBEZ0IE2WBEYY3D3CMRI72N1K" localSheetId="26" hidden="1">#REF!</definedName>
    <definedName name="BExOBEZ0IE2WBEYY3D3CMRI72N1K" localSheetId="27" hidden="1">#REF!</definedName>
    <definedName name="BExOBEZ0IE2WBEYY3D3CMRI72N1K" localSheetId="0" hidden="1">#REF!</definedName>
    <definedName name="BExOBEZ0IE2WBEYY3D3CMRI72N1K" localSheetId="1" hidden="1">#REF!</definedName>
    <definedName name="BExOBEZ0IE2WBEYY3D3CMRI72N1K" hidden="1">#REF!</definedName>
    <definedName name="BExOBF9TFH4NSBTR7JD2Q1165NIU" localSheetId="32" hidden="1">#REF!</definedName>
    <definedName name="BExOBF9TFH4NSBTR7JD2Q1165NIU" localSheetId="33" hidden="1">#REF!</definedName>
    <definedName name="BExOBF9TFH4NSBTR7JD2Q1165NIU" localSheetId="23" hidden="1">#REF!</definedName>
    <definedName name="BExOBF9TFH4NSBTR7JD2Q1165NIU" localSheetId="17" hidden="1">#REF!</definedName>
    <definedName name="BExOBF9TFH4NSBTR7JD2Q1165NIU" localSheetId="18" hidden="1">#REF!</definedName>
    <definedName name="BExOBF9TFH4NSBTR7JD2Q1165NIU" localSheetId="11" hidden="1">#REF!</definedName>
    <definedName name="BExOBF9TFH4NSBTR7JD2Q1165NIU" localSheetId="25" hidden="1">#REF!</definedName>
    <definedName name="BExOBF9TFH4NSBTR7JD2Q1165NIU" localSheetId="26" hidden="1">#REF!</definedName>
    <definedName name="BExOBF9TFH4NSBTR7JD2Q1165NIU" localSheetId="27" hidden="1">#REF!</definedName>
    <definedName name="BExOBF9TFH4NSBTR7JD2Q1165NIU" localSheetId="0" hidden="1">#REF!</definedName>
    <definedName name="BExOBF9TFH4NSBTR7JD2Q1165NIU" localSheetId="1" hidden="1">#REF!</definedName>
    <definedName name="BExOBF9TFH4NSBTR7JD2Q1165NIU" hidden="1">#REF!</definedName>
    <definedName name="BExOBIPU8760ITY0C8N27XZ3KWEF" localSheetId="32" hidden="1">#REF!</definedName>
    <definedName name="BExOBIPU8760ITY0C8N27XZ3KWEF" localSheetId="33" hidden="1">#REF!</definedName>
    <definedName name="BExOBIPU8760ITY0C8N27XZ3KWEF" localSheetId="23" hidden="1">#REF!</definedName>
    <definedName name="BExOBIPU8760ITY0C8N27XZ3KWEF" localSheetId="17" hidden="1">#REF!</definedName>
    <definedName name="BExOBIPU8760ITY0C8N27XZ3KWEF" localSheetId="18" hidden="1">#REF!</definedName>
    <definedName name="BExOBIPU8760ITY0C8N27XZ3KWEF" localSheetId="11" hidden="1">#REF!</definedName>
    <definedName name="BExOBIPU8760ITY0C8N27XZ3KWEF" localSheetId="25" hidden="1">#REF!</definedName>
    <definedName name="BExOBIPU8760ITY0C8N27XZ3KWEF" localSheetId="26" hidden="1">#REF!</definedName>
    <definedName name="BExOBIPU8760ITY0C8N27XZ3KWEF" localSheetId="27" hidden="1">#REF!</definedName>
    <definedName name="BExOBIPU8760ITY0C8N27XZ3KWEF" localSheetId="0" hidden="1">#REF!</definedName>
    <definedName name="BExOBIPU8760ITY0C8N27XZ3KWEF" localSheetId="1" hidden="1">#REF!</definedName>
    <definedName name="BExOBIPU8760ITY0C8N27XZ3KWEF" hidden="1">#REF!</definedName>
    <definedName name="BExOBM0I5L0MZ1G4H9MGMD87SBMZ" localSheetId="32" hidden="1">#REF!</definedName>
    <definedName name="BExOBM0I5L0MZ1G4H9MGMD87SBMZ" localSheetId="33" hidden="1">#REF!</definedName>
    <definedName name="BExOBM0I5L0MZ1G4H9MGMD87SBMZ" localSheetId="23" hidden="1">#REF!</definedName>
    <definedName name="BExOBM0I5L0MZ1G4H9MGMD87SBMZ" localSheetId="17" hidden="1">#REF!</definedName>
    <definedName name="BExOBM0I5L0MZ1G4H9MGMD87SBMZ" localSheetId="18" hidden="1">#REF!</definedName>
    <definedName name="BExOBM0I5L0MZ1G4H9MGMD87SBMZ" localSheetId="11" hidden="1">#REF!</definedName>
    <definedName name="BExOBM0I5L0MZ1G4H9MGMD87SBMZ" localSheetId="25" hidden="1">#REF!</definedName>
    <definedName name="BExOBM0I5L0MZ1G4H9MGMD87SBMZ" localSheetId="26" hidden="1">#REF!</definedName>
    <definedName name="BExOBM0I5L0MZ1G4H9MGMD87SBMZ" localSheetId="27" hidden="1">#REF!</definedName>
    <definedName name="BExOBM0I5L0MZ1G4H9MGMD87SBMZ" localSheetId="0" hidden="1">#REF!</definedName>
    <definedName name="BExOBM0I5L0MZ1G4H9MGMD87SBMZ" localSheetId="1" hidden="1">#REF!</definedName>
    <definedName name="BExOBM0I5L0MZ1G4H9MGMD87SBMZ" hidden="1">#REF!</definedName>
    <definedName name="BExOBOUXMP88KJY2BX2JLUJH5N0K" localSheetId="32" hidden="1">#REF!</definedName>
    <definedName name="BExOBOUXMP88KJY2BX2JLUJH5N0K" localSheetId="33" hidden="1">#REF!</definedName>
    <definedName name="BExOBOUXMP88KJY2BX2JLUJH5N0K" localSheetId="23" hidden="1">#REF!</definedName>
    <definedName name="BExOBOUXMP88KJY2BX2JLUJH5N0K" localSheetId="17" hidden="1">#REF!</definedName>
    <definedName name="BExOBOUXMP88KJY2BX2JLUJH5N0K" localSheetId="18" hidden="1">#REF!</definedName>
    <definedName name="BExOBOUXMP88KJY2BX2JLUJH5N0K" localSheetId="11" hidden="1">#REF!</definedName>
    <definedName name="BExOBOUXMP88KJY2BX2JLUJH5N0K" localSheetId="25" hidden="1">#REF!</definedName>
    <definedName name="BExOBOUXMP88KJY2BX2JLUJH5N0K" localSheetId="26" hidden="1">#REF!</definedName>
    <definedName name="BExOBOUXMP88KJY2BX2JLUJH5N0K" localSheetId="27" hidden="1">#REF!</definedName>
    <definedName name="BExOBOUXMP88KJY2BX2JLUJH5N0K" localSheetId="0" hidden="1">#REF!</definedName>
    <definedName name="BExOBOUXMP88KJY2BX2JLUJH5N0K" localSheetId="1" hidden="1">#REF!</definedName>
    <definedName name="BExOBOUXMP88KJY2BX2JLUJH5N0K" hidden="1">#REF!</definedName>
    <definedName name="BExOBP0FKQ4SVR59FB48UNLKCOR6" localSheetId="32" hidden="1">#REF!</definedName>
    <definedName name="BExOBP0FKQ4SVR59FB48UNLKCOR6" localSheetId="33" hidden="1">#REF!</definedName>
    <definedName name="BExOBP0FKQ4SVR59FB48UNLKCOR6" localSheetId="23" hidden="1">#REF!</definedName>
    <definedName name="BExOBP0FKQ4SVR59FB48UNLKCOR6" localSheetId="17" hidden="1">#REF!</definedName>
    <definedName name="BExOBP0FKQ4SVR59FB48UNLKCOR6" localSheetId="18" hidden="1">#REF!</definedName>
    <definedName name="BExOBP0FKQ4SVR59FB48UNLKCOR6" localSheetId="11" hidden="1">#REF!</definedName>
    <definedName name="BExOBP0FKQ4SVR59FB48UNLKCOR6" localSheetId="25" hidden="1">#REF!</definedName>
    <definedName name="BExOBP0FKQ4SVR59FB48UNLKCOR6" localSheetId="26" hidden="1">#REF!</definedName>
    <definedName name="BExOBP0FKQ4SVR59FB48UNLKCOR6" localSheetId="27" hidden="1">#REF!</definedName>
    <definedName name="BExOBP0FKQ4SVR59FB48UNLKCOR6" localSheetId="0" hidden="1">#REF!</definedName>
    <definedName name="BExOBP0FKQ4SVR59FB48UNLKCOR6" localSheetId="1" hidden="1">#REF!</definedName>
    <definedName name="BExOBP0FKQ4SVR59FB48UNLKCOR6" hidden="1">#REF!</definedName>
    <definedName name="BExOBTNR0XX9V82O76VVWUQABHT8" localSheetId="32" hidden="1">#REF!</definedName>
    <definedName name="BExOBTNR0XX9V82O76VVWUQABHT8" localSheetId="33" hidden="1">#REF!</definedName>
    <definedName name="BExOBTNR0XX9V82O76VVWUQABHT8" localSheetId="23" hidden="1">#REF!</definedName>
    <definedName name="BExOBTNR0XX9V82O76VVWUQABHT8" localSheetId="17" hidden="1">#REF!</definedName>
    <definedName name="BExOBTNR0XX9V82O76VVWUQABHT8" localSheetId="18" hidden="1">#REF!</definedName>
    <definedName name="BExOBTNR0XX9V82O76VVWUQABHT8" localSheetId="11" hidden="1">#REF!</definedName>
    <definedName name="BExOBTNR0XX9V82O76VVWUQABHT8" localSheetId="25" hidden="1">#REF!</definedName>
    <definedName name="BExOBTNR0XX9V82O76VVWUQABHT8" localSheetId="26" hidden="1">#REF!</definedName>
    <definedName name="BExOBTNR0XX9V82O76VVWUQABHT8" localSheetId="27" hidden="1">#REF!</definedName>
    <definedName name="BExOBTNR0XX9V82O76VVWUQABHT8" localSheetId="0" hidden="1">#REF!</definedName>
    <definedName name="BExOBTNR0XX9V82O76VVWUQABHT8" localSheetId="1" hidden="1">#REF!</definedName>
    <definedName name="BExOBTNR0XX9V82O76VVWUQABHT8" hidden="1">#REF!</definedName>
    <definedName name="BExOBYAVUCQ0IGM0Y6A75QHP0Q1A" localSheetId="32" hidden="1">#REF!</definedName>
    <definedName name="BExOBYAVUCQ0IGM0Y6A75QHP0Q1A" localSheetId="33" hidden="1">#REF!</definedName>
    <definedName name="BExOBYAVUCQ0IGM0Y6A75QHP0Q1A" localSheetId="23" hidden="1">#REF!</definedName>
    <definedName name="BExOBYAVUCQ0IGM0Y6A75QHP0Q1A" localSheetId="17" hidden="1">#REF!</definedName>
    <definedName name="BExOBYAVUCQ0IGM0Y6A75QHP0Q1A" localSheetId="18" hidden="1">#REF!</definedName>
    <definedName name="BExOBYAVUCQ0IGM0Y6A75QHP0Q1A" localSheetId="11" hidden="1">#REF!</definedName>
    <definedName name="BExOBYAVUCQ0IGM0Y6A75QHP0Q1A" localSheetId="25" hidden="1">#REF!</definedName>
    <definedName name="BExOBYAVUCQ0IGM0Y6A75QHP0Q1A" localSheetId="26" hidden="1">#REF!</definedName>
    <definedName name="BExOBYAVUCQ0IGM0Y6A75QHP0Q1A" localSheetId="27" hidden="1">#REF!</definedName>
    <definedName name="BExOBYAVUCQ0IGM0Y6A75QHP0Q1A" localSheetId="0" hidden="1">#REF!</definedName>
    <definedName name="BExOBYAVUCQ0IGM0Y6A75QHP0Q1A" localSheetId="1" hidden="1">#REF!</definedName>
    <definedName name="BExOBYAVUCQ0IGM0Y6A75QHP0Q1A" hidden="1">#REF!</definedName>
    <definedName name="BExOC3UEHB1CZNINSQHZANWJYKR8" localSheetId="32" hidden="1">#REF!</definedName>
    <definedName name="BExOC3UEHB1CZNINSQHZANWJYKR8" localSheetId="33" hidden="1">#REF!</definedName>
    <definedName name="BExOC3UEHB1CZNINSQHZANWJYKR8" localSheetId="23" hidden="1">#REF!</definedName>
    <definedName name="BExOC3UEHB1CZNINSQHZANWJYKR8" localSheetId="17" hidden="1">#REF!</definedName>
    <definedName name="BExOC3UEHB1CZNINSQHZANWJYKR8" localSheetId="18" hidden="1">#REF!</definedName>
    <definedName name="BExOC3UEHB1CZNINSQHZANWJYKR8" localSheetId="11" hidden="1">#REF!</definedName>
    <definedName name="BExOC3UEHB1CZNINSQHZANWJYKR8" localSheetId="25" hidden="1">#REF!</definedName>
    <definedName name="BExOC3UEHB1CZNINSQHZANWJYKR8" localSheetId="26" hidden="1">#REF!</definedName>
    <definedName name="BExOC3UEHB1CZNINSQHZANWJYKR8" localSheetId="27" hidden="1">#REF!</definedName>
    <definedName name="BExOC3UEHB1CZNINSQHZANWJYKR8" localSheetId="0" hidden="1">#REF!</definedName>
    <definedName name="BExOC3UEHB1CZNINSQHZANWJYKR8" localSheetId="1" hidden="1">#REF!</definedName>
    <definedName name="BExOC3UEHB1CZNINSQHZANWJYKR8" hidden="1">#REF!</definedName>
    <definedName name="BExOCBSF3XGO9YJ23LX2H78VOUR7" localSheetId="32" hidden="1">#REF!</definedName>
    <definedName name="BExOCBSF3XGO9YJ23LX2H78VOUR7" localSheetId="33" hidden="1">#REF!</definedName>
    <definedName name="BExOCBSF3XGO9YJ23LX2H78VOUR7" localSheetId="23" hidden="1">#REF!</definedName>
    <definedName name="BExOCBSF3XGO9YJ23LX2H78VOUR7" localSheetId="17" hidden="1">#REF!</definedName>
    <definedName name="BExOCBSF3XGO9YJ23LX2H78VOUR7" localSheetId="18" hidden="1">#REF!</definedName>
    <definedName name="BExOCBSF3XGO9YJ23LX2H78VOUR7" localSheetId="11" hidden="1">#REF!</definedName>
    <definedName name="BExOCBSF3XGO9YJ23LX2H78VOUR7" localSheetId="25" hidden="1">#REF!</definedName>
    <definedName name="BExOCBSF3XGO9YJ23LX2H78VOUR7" localSheetId="26" hidden="1">#REF!</definedName>
    <definedName name="BExOCBSF3XGO9YJ23LX2H78VOUR7" localSheetId="27" hidden="1">#REF!</definedName>
    <definedName name="BExOCBSF3XGO9YJ23LX2H78VOUR7" localSheetId="0" hidden="1">#REF!</definedName>
    <definedName name="BExOCBSF3XGO9YJ23LX2H78VOUR7" localSheetId="1" hidden="1">#REF!</definedName>
    <definedName name="BExOCBSF3XGO9YJ23LX2H78VOUR7" hidden="1">#REF!</definedName>
    <definedName name="BExOCEHJCLIUR23CB4TC9OEFJGFX" localSheetId="32" hidden="1">#REF!</definedName>
    <definedName name="BExOCEHJCLIUR23CB4TC9OEFJGFX" localSheetId="33" hidden="1">#REF!</definedName>
    <definedName name="BExOCEHJCLIUR23CB4TC9OEFJGFX" localSheetId="23" hidden="1">#REF!</definedName>
    <definedName name="BExOCEHJCLIUR23CB4TC9OEFJGFX" localSheetId="17" hidden="1">#REF!</definedName>
    <definedName name="BExOCEHJCLIUR23CB4TC9OEFJGFX" localSheetId="18" hidden="1">#REF!</definedName>
    <definedName name="BExOCEHJCLIUR23CB4TC9OEFJGFX" localSheetId="11" hidden="1">#REF!</definedName>
    <definedName name="BExOCEHJCLIUR23CB4TC9OEFJGFX" localSheetId="25" hidden="1">#REF!</definedName>
    <definedName name="BExOCEHJCLIUR23CB4TC9OEFJGFX" localSheetId="26" hidden="1">#REF!</definedName>
    <definedName name="BExOCEHJCLIUR23CB4TC9OEFJGFX" localSheetId="27" hidden="1">#REF!</definedName>
    <definedName name="BExOCEHJCLIUR23CB4TC9OEFJGFX" localSheetId="0" hidden="1">#REF!</definedName>
    <definedName name="BExOCEHJCLIUR23CB4TC9OEFJGFX" localSheetId="1" hidden="1">#REF!</definedName>
    <definedName name="BExOCEHJCLIUR23CB4TC9OEFJGFX" hidden="1">#REF!</definedName>
    <definedName name="BExOCKXFMOW6WPFEVX1I7R7FNDSS" localSheetId="32" hidden="1">#REF!</definedName>
    <definedName name="BExOCKXFMOW6WPFEVX1I7R7FNDSS" localSheetId="33" hidden="1">#REF!</definedName>
    <definedName name="BExOCKXFMOW6WPFEVX1I7R7FNDSS" localSheetId="23" hidden="1">#REF!</definedName>
    <definedName name="BExOCKXFMOW6WPFEVX1I7R7FNDSS" localSheetId="17" hidden="1">#REF!</definedName>
    <definedName name="BExOCKXFMOW6WPFEVX1I7R7FNDSS" localSheetId="18" hidden="1">#REF!</definedName>
    <definedName name="BExOCKXFMOW6WPFEVX1I7R7FNDSS" localSheetId="11" hidden="1">#REF!</definedName>
    <definedName name="BExOCKXFMOW6WPFEVX1I7R7FNDSS" localSheetId="25" hidden="1">#REF!</definedName>
    <definedName name="BExOCKXFMOW6WPFEVX1I7R7FNDSS" localSheetId="26" hidden="1">#REF!</definedName>
    <definedName name="BExOCKXFMOW6WPFEVX1I7R7FNDSS" localSheetId="27" hidden="1">#REF!</definedName>
    <definedName name="BExOCKXFMOW6WPFEVX1I7R7FNDSS" localSheetId="0" hidden="1">#REF!</definedName>
    <definedName name="BExOCKXFMOW6WPFEVX1I7R7FNDSS" localSheetId="1" hidden="1">#REF!</definedName>
    <definedName name="BExOCKXFMOW6WPFEVX1I7R7FNDSS" hidden="1">#REF!</definedName>
    <definedName name="BExOCM4L30L6FV3N2PR4O6X8WY2M" localSheetId="32" hidden="1">#REF!</definedName>
    <definedName name="BExOCM4L30L6FV3N2PR4O6X8WY2M" localSheetId="33" hidden="1">#REF!</definedName>
    <definedName name="BExOCM4L30L6FV3N2PR4O6X8WY2M" localSheetId="23" hidden="1">#REF!</definedName>
    <definedName name="BExOCM4L30L6FV3N2PR4O6X8WY2M" localSheetId="17" hidden="1">#REF!</definedName>
    <definedName name="BExOCM4L30L6FV3N2PR4O6X8WY2M" localSheetId="18" hidden="1">#REF!</definedName>
    <definedName name="BExOCM4L30L6FV3N2PR4O6X8WY2M" localSheetId="11" hidden="1">#REF!</definedName>
    <definedName name="BExOCM4L30L6FV3N2PR4O6X8WY2M" localSheetId="25" hidden="1">#REF!</definedName>
    <definedName name="BExOCM4L30L6FV3N2PR4O6X8WY2M" localSheetId="26" hidden="1">#REF!</definedName>
    <definedName name="BExOCM4L30L6FV3N2PR4O6X8WY2M" localSheetId="27" hidden="1">#REF!</definedName>
    <definedName name="BExOCM4L30L6FV3N2PR4O6X8WY2M" localSheetId="0" hidden="1">#REF!</definedName>
    <definedName name="BExOCM4L30L6FV3N2PR4O6X8WY2M" localSheetId="1" hidden="1">#REF!</definedName>
    <definedName name="BExOCM4L30L6FV3N2PR4O6X8WY2M" hidden="1">#REF!</definedName>
    <definedName name="BExOCYEXOB95DH5NOB0M5NOYX398" localSheetId="32" hidden="1">#REF!</definedName>
    <definedName name="BExOCYEXOB95DH5NOB0M5NOYX398" localSheetId="33" hidden="1">#REF!</definedName>
    <definedName name="BExOCYEXOB95DH5NOB0M5NOYX398" localSheetId="23" hidden="1">#REF!</definedName>
    <definedName name="BExOCYEXOB95DH5NOB0M5NOYX398" localSheetId="17" hidden="1">#REF!</definedName>
    <definedName name="BExOCYEXOB95DH5NOB0M5NOYX398" localSheetId="18" hidden="1">#REF!</definedName>
    <definedName name="BExOCYEXOB95DH5NOB0M5NOYX398" localSheetId="11" hidden="1">#REF!</definedName>
    <definedName name="BExOCYEXOB95DH5NOB0M5NOYX398" localSheetId="25" hidden="1">#REF!</definedName>
    <definedName name="BExOCYEXOB95DH5NOB0M5NOYX398" localSheetId="26" hidden="1">#REF!</definedName>
    <definedName name="BExOCYEXOB95DH5NOB0M5NOYX398" localSheetId="27" hidden="1">#REF!</definedName>
    <definedName name="BExOCYEXOB95DH5NOB0M5NOYX398" localSheetId="0" hidden="1">#REF!</definedName>
    <definedName name="BExOCYEXOB95DH5NOB0M5NOYX398" localSheetId="1" hidden="1">#REF!</definedName>
    <definedName name="BExOCYEXOB95DH5NOB0M5NOYX398" hidden="1">#REF!</definedName>
    <definedName name="BExOD4ERMDMFD8X1016N4EXOUR0S" localSheetId="32" hidden="1">#REF!</definedName>
    <definedName name="BExOD4ERMDMFD8X1016N4EXOUR0S" localSheetId="33" hidden="1">#REF!</definedName>
    <definedName name="BExOD4ERMDMFD8X1016N4EXOUR0S" localSheetId="23" hidden="1">#REF!</definedName>
    <definedName name="BExOD4ERMDMFD8X1016N4EXOUR0S" localSheetId="17" hidden="1">#REF!</definedName>
    <definedName name="BExOD4ERMDMFD8X1016N4EXOUR0S" localSheetId="18" hidden="1">#REF!</definedName>
    <definedName name="BExOD4ERMDMFD8X1016N4EXOUR0S" localSheetId="11" hidden="1">#REF!</definedName>
    <definedName name="BExOD4ERMDMFD8X1016N4EXOUR0S" localSheetId="25" hidden="1">#REF!</definedName>
    <definedName name="BExOD4ERMDMFD8X1016N4EXOUR0S" localSheetId="26" hidden="1">#REF!</definedName>
    <definedName name="BExOD4ERMDMFD8X1016N4EXOUR0S" localSheetId="27" hidden="1">#REF!</definedName>
    <definedName name="BExOD4ERMDMFD8X1016N4EXOUR0S" localSheetId="0" hidden="1">#REF!</definedName>
    <definedName name="BExOD4ERMDMFD8X1016N4EXOUR0S" localSheetId="1" hidden="1">#REF!</definedName>
    <definedName name="BExOD4ERMDMFD8X1016N4EXOUR0S" hidden="1">#REF!</definedName>
    <definedName name="BExOD55RS7BQUHRQ6H3USVGKR0P7" localSheetId="32" hidden="1">#REF!</definedName>
    <definedName name="BExOD55RS7BQUHRQ6H3USVGKR0P7" localSheetId="33" hidden="1">#REF!</definedName>
    <definedName name="BExOD55RS7BQUHRQ6H3USVGKR0P7" localSheetId="23" hidden="1">#REF!</definedName>
    <definedName name="BExOD55RS7BQUHRQ6H3USVGKR0P7" localSheetId="17" hidden="1">#REF!</definedName>
    <definedName name="BExOD55RS7BQUHRQ6H3USVGKR0P7" localSheetId="18" hidden="1">#REF!</definedName>
    <definedName name="BExOD55RS7BQUHRQ6H3USVGKR0P7" localSheetId="11" hidden="1">#REF!</definedName>
    <definedName name="BExOD55RS7BQUHRQ6H3USVGKR0P7" localSheetId="25" hidden="1">#REF!</definedName>
    <definedName name="BExOD55RS7BQUHRQ6H3USVGKR0P7" localSheetId="26" hidden="1">#REF!</definedName>
    <definedName name="BExOD55RS7BQUHRQ6H3USVGKR0P7" localSheetId="27" hidden="1">#REF!</definedName>
    <definedName name="BExOD55RS7BQUHRQ6H3USVGKR0P7" localSheetId="0" hidden="1">#REF!</definedName>
    <definedName name="BExOD55RS7BQUHRQ6H3USVGKR0P7" localSheetId="1" hidden="1">#REF!</definedName>
    <definedName name="BExOD55RS7BQUHRQ6H3USVGKR0P7" hidden="1">#REF!</definedName>
    <definedName name="BExODEWDDEABM4ZY3XREJIBZ8IVP" localSheetId="32" hidden="1">#REF!</definedName>
    <definedName name="BExODEWDDEABM4ZY3XREJIBZ8IVP" localSheetId="33" hidden="1">#REF!</definedName>
    <definedName name="BExODEWDDEABM4ZY3XREJIBZ8IVP" localSheetId="23" hidden="1">#REF!</definedName>
    <definedName name="BExODEWDDEABM4ZY3XREJIBZ8IVP" localSheetId="17" hidden="1">#REF!</definedName>
    <definedName name="BExODEWDDEABM4ZY3XREJIBZ8IVP" localSheetId="18" hidden="1">#REF!</definedName>
    <definedName name="BExODEWDDEABM4ZY3XREJIBZ8IVP" localSheetId="11" hidden="1">#REF!</definedName>
    <definedName name="BExODEWDDEABM4ZY3XREJIBZ8IVP" localSheetId="25" hidden="1">#REF!</definedName>
    <definedName name="BExODEWDDEABM4ZY3XREJIBZ8IVP" localSheetId="26" hidden="1">#REF!</definedName>
    <definedName name="BExODEWDDEABM4ZY3XREJIBZ8IVP" localSheetId="27" hidden="1">#REF!</definedName>
    <definedName name="BExODEWDDEABM4ZY3XREJIBZ8IVP" localSheetId="0" hidden="1">#REF!</definedName>
    <definedName name="BExODEWDDEABM4ZY3XREJIBZ8IVP" localSheetId="1" hidden="1">#REF!</definedName>
    <definedName name="BExODEWDDEABM4ZY3XREJIBZ8IVP" hidden="1">#REF!</definedName>
    <definedName name="BExODICDVVLFKWA22B3L0CKKTAZA" localSheetId="32" hidden="1">#REF!</definedName>
    <definedName name="BExODICDVVLFKWA22B3L0CKKTAZA" localSheetId="33" hidden="1">#REF!</definedName>
    <definedName name="BExODICDVVLFKWA22B3L0CKKTAZA" localSheetId="23" hidden="1">#REF!</definedName>
    <definedName name="BExODICDVVLFKWA22B3L0CKKTAZA" localSheetId="17" hidden="1">#REF!</definedName>
    <definedName name="BExODICDVVLFKWA22B3L0CKKTAZA" localSheetId="18" hidden="1">#REF!</definedName>
    <definedName name="BExODICDVVLFKWA22B3L0CKKTAZA" localSheetId="11" hidden="1">#REF!</definedName>
    <definedName name="BExODICDVVLFKWA22B3L0CKKTAZA" localSheetId="25" hidden="1">#REF!</definedName>
    <definedName name="BExODICDVVLFKWA22B3L0CKKTAZA" localSheetId="26" hidden="1">#REF!</definedName>
    <definedName name="BExODICDVVLFKWA22B3L0CKKTAZA" localSheetId="27" hidden="1">#REF!</definedName>
    <definedName name="BExODICDVVLFKWA22B3L0CKKTAZA" localSheetId="0" hidden="1">#REF!</definedName>
    <definedName name="BExODICDVVLFKWA22B3L0CKKTAZA" localSheetId="1" hidden="1">#REF!</definedName>
    <definedName name="BExODICDVVLFKWA22B3L0CKKTAZA" hidden="1">#REF!</definedName>
    <definedName name="BExODZFEIWV26E8RFU7XQYX1J458" localSheetId="32" hidden="1">#REF!</definedName>
    <definedName name="BExODZFEIWV26E8RFU7XQYX1J458" localSheetId="33" hidden="1">#REF!</definedName>
    <definedName name="BExODZFEIWV26E8RFU7XQYX1J458" localSheetId="23" hidden="1">#REF!</definedName>
    <definedName name="BExODZFEIWV26E8RFU7XQYX1J458" localSheetId="17" hidden="1">#REF!</definedName>
    <definedName name="BExODZFEIWV26E8RFU7XQYX1J458" localSheetId="18" hidden="1">#REF!</definedName>
    <definedName name="BExODZFEIWV26E8RFU7XQYX1J458" localSheetId="11" hidden="1">#REF!</definedName>
    <definedName name="BExODZFEIWV26E8RFU7XQYX1J458" localSheetId="25" hidden="1">#REF!</definedName>
    <definedName name="BExODZFEIWV26E8RFU7XQYX1J458" localSheetId="26" hidden="1">#REF!</definedName>
    <definedName name="BExODZFEIWV26E8RFU7XQYX1J458" localSheetId="27" hidden="1">#REF!</definedName>
    <definedName name="BExODZFEIWV26E8RFU7XQYX1J458" localSheetId="0" hidden="1">#REF!</definedName>
    <definedName name="BExODZFEIWV26E8RFU7XQYX1J458" localSheetId="1" hidden="1">#REF!</definedName>
    <definedName name="BExODZFEIWV26E8RFU7XQYX1J458" hidden="1">#REF!</definedName>
    <definedName name="BExOE0S111KPTELH26PPXE94J3GJ" localSheetId="32" hidden="1">#REF!</definedName>
    <definedName name="BExOE0S111KPTELH26PPXE94J3GJ" localSheetId="33" hidden="1">#REF!</definedName>
    <definedName name="BExOE0S111KPTELH26PPXE94J3GJ" localSheetId="23" hidden="1">#REF!</definedName>
    <definedName name="BExOE0S111KPTELH26PPXE94J3GJ" localSheetId="17" hidden="1">#REF!</definedName>
    <definedName name="BExOE0S111KPTELH26PPXE94J3GJ" localSheetId="18" hidden="1">#REF!</definedName>
    <definedName name="BExOE0S111KPTELH26PPXE94J3GJ" localSheetId="11" hidden="1">#REF!</definedName>
    <definedName name="BExOE0S111KPTELH26PPXE94J3GJ" localSheetId="25" hidden="1">#REF!</definedName>
    <definedName name="BExOE0S111KPTELH26PPXE94J3GJ" localSheetId="26" hidden="1">#REF!</definedName>
    <definedName name="BExOE0S111KPTELH26PPXE94J3GJ" localSheetId="27" hidden="1">#REF!</definedName>
    <definedName name="BExOE0S111KPTELH26PPXE94J3GJ" localSheetId="0" hidden="1">#REF!</definedName>
    <definedName name="BExOE0S111KPTELH26PPXE94J3GJ" localSheetId="1" hidden="1">#REF!</definedName>
    <definedName name="BExOE0S111KPTELH26PPXE94J3GJ" hidden="1">#REF!</definedName>
    <definedName name="BExOE5KH3JKKPZO401YAB3A11G1U" localSheetId="32" hidden="1">#REF!</definedName>
    <definedName name="BExOE5KH3JKKPZO401YAB3A11G1U" localSheetId="33" hidden="1">#REF!</definedName>
    <definedName name="BExOE5KH3JKKPZO401YAB3A11G1U" localSheetId="23" hidden="1">#REF!</definedName>
    <definedName name="BExOE5KH3JKKPZO401YAB3A11G1U" localSheetId="17" hidden="1">#REF!</definedName>
    <definedName name="BExOE5KH3JKKPZO401YAB3A11G1U" localSheetId="18" hidden="1">#REF!</definedName>
    <definedName name="BExOE5KH3JKKPZO401YAB3A11G1U" localSheetId="11" hidden="1">#REF!</definedName>
    <definedName name="BExOE5KH3JKKPZO401YAB3A11G1U" localSheetId="25" hidden="1">#REF!</definedName>
    <definedName name="BExOE5KH3JKKPZO401YAB3A11G1U" localSheetId="26" hidden="1">#REF!</definedName>
    <definedName name="BExOE5KH3JKKPZO401YAB3A11G1U" localSheetId="27" hidden="1">#REF!</definedName>
    <definedName name="BExOE5KH3JKKPZO401YAB3A11G1U" localSheetId="0" hidden="1">#REF!</definedName>
    <definedName name="BExOE5KH3JKKPZO401YAB3A11G1U" localSheetId="1" hidden="1">#REF!</definedName>
    <definedName name="BExOE5KH3JKKPZO401YAB3A11G1U" hidden="1">#REF!</definedName>
    <definedName name="BExOEBKG55EROA2VL360A06LKASE" localSheetId="32" hidden="1">#REF!</definedName>
    <definedName name="BExOEBKG55EROA2VL360A06LKASE" localSheetId="33" hidden="1">#REF!</definedName>
    <definedName name="BExOEBKG55EROA2VL360A06LKASE" localSheetId="23" hidden="1">#REF!</definedName>
    <definedName name="BExOEBKG55EROA2VL360A06LKASE" localSheetId="17" hidden="1">#REF!</definedName>
    <definedName name="BExOEBKG55EROA2VL360A06LKASE" localSheetId="18" hidden="1">#REF!</definedName>
    <definedName name="BExOEBKG55EROA2VL360A06LKASE" localSheetId="11" hidden="1">#REF!</definedName>
    <definedName name="BExOEBKG55EROA2VL360A06LKASE" localSheetId="25" hidden="1">#REF!</definedName>
    <definedName name="BExOEBKG55EROA2VL360A06LKASE" localSheetId="26" hidden="1">#REF!</definedName>
    <definedName name="BExOEBKG55EROA2VL360A06LKASE" localSheetId="27" hidden="1">#REF!</definedName>
    <definedName name="BExOEBKG55EROA2VL360A06LKASE" localSheetId="0" hidden="1">#REF!</definedName>
    <definedName name="BExOEBKG55EROA2VL360A06LKASE" localSheetId="1" hidden="1">#REF!</definedName>
    <definedName name="BExOEBKG55EROA2VL360A06LKASE" hidden="1">#REF!</definedName>
    <definedName name="BExOEFWUBETCPIYF89P9SBDOI3X5" localSheetId="32" hidden="1">#REF!</definedName>
    <definedName name="BExOEFWUBETCPIYF89P9SBDOI3X5" localSheetId="33" hidden="1">#REF!</definedName>
    <definedName name="BExOEFWUBETCPIYF89P9SBDOI3X5" localSheetId="23" hidden="1">#REF!</definedName>
    <definedName name="BExOEFWUBETCPIYF89P9SBDOI3X5" localSheetId="17" hidden="1">#REF!</definedName>
    <definedName name="BExOEFWUBETCPIYF89P9SBDOI3X5" localSheetId="18" hidden="1">#REF!</definedName>
    <definedName name="BExOEFWUBETCPIYF89P9SBDOI3X5" localSheetId="11" hidden="1">#REF!</definedName>
    <definedName name="BExOEFWUBETCPIYF89P9SBDOI3X5" localSheetId="25" hidden="1">#REF!</definedName>
    <definedName name="BExOEFWUBETCPIYF89P9SBDOI3X5" localSheetId="26" hidden="1">#REF!</definedName>
    <definedName name="BExOEFWUBETCPIYF89P9SBDOI3X5" localSheetId="27" hidden="1">#REF!</definedName>
    <definedName name="BExOEFWUBETCPIYF89P9SBDOI3X5" localSheetId="0" hidden="1">#REF!</definedName>
    <definedName name="BExOEFWUBETCPIYF89P9SBDOI3X5" localSheetId="1" hidden="1">#REF!</definedName>
    <definedName name="BExOEFWUBETCPIYF89P9SBDOI3X5" hidden="1">#REF!</definedName>
    <definedName name="BExOEL08MN74RQKVY0P43PFHPTVB" localSheetId="32" hidden="1">#REF!</definedName>
    <definedName name="BExOEL08MN74RQKVY0P43PFHPTVB" localSheetId="33" hidden="1">#REF!</definedName>
    <definedName name="BExOEL08MN74RQKVY0P43PFHPTVB" localSheetId="23" hidden="1">#REF!</definedName>
    <definedName name="BExOEL08MN74RQKVY0P43PFHPTVB" localSheetId="17" hidden="1">#REF!</definedName>
    <definedName name="BExOEL08MN74RQKVY0P43PFHPTVB" localSheetId="18" hidden="1">#REF!</definedName>
    <definedName name="BExOEL08MN74RQKVY0P43PFHPTVB" localSheetId="11" hidden="1">#REF!</definedName>
    <definedName name="BExOEL08MN74RQKVY0P43PFHPTVB" localSheetId="25" hidden="1">#REF!</definedName>
    <definedName name="BExOEL08MN74RQKVY0P43PFHPTVB" localSheetId="26" hidden="1">#REF!</definedName>
    <definedName name="BExOEL08MN74RQKVY0P43PFHPTVB" localSheetId="27" hidden="1">#REF!</definedName>
    <definedName name="BExOEL08MN74RQKVY0P43PFHPTVB" localSheetId="0" hidden="1">#REF!</definedName>
    <definedName name="BExOEL08MN74RQKVY0P43PFHPTVB" localSheetId="1" hidden="1">#REF!</definedName>
    <definedName name="BExOEL08MN74RQKVY0P43PFHPTVB" hidden="1">#REF!</definedName>
    <definedName name="BExOERG5LWXYYEN1DY1H2FWRJS9T" localSheetId="32" hidden="1">#REF!</definedName>
    <definedName name="BExOERG5LWXYYEN1DY1H2FWRJS9T" localSheetId="33" hidden="1">#REF!</definedName>
    <definedName name="BExOERG5LWXYYEN1DY1H2FWRJS9T" localSheetId="23" hidden="1">#REF!</definedName>
    <definedName name="BExOERG5LWXYYEN1DY1H2FWRJS9T" localSheetId="17" hidden="1">#REF!</definedName>
    <definedName name="BExOERG5LWXYYEN1DY1H2FWRJS9T" localSheetId="18" hidden="1">#REF!</definedName>
    <definedName name="BExOERG5LWXYYEN1DY1H2FWRJS9T" localSheetId="11" hidden="1">#REF!</definedName>
    <definedName name="BExOERG5LWXYYEN1DY1H2FWRJS9T" localSheetId="25" hidden="1">#REF!</definedName>
    <definedName name="BExOERG5LWXYYEN1DY1H2FWRJS9T" localSheetId="26" hidden="1">#REF!</definedName>
    <definedName name="BExOERG5LWXYYEN1DY1H2FWRJS9T" localSheetId="27" hidden="1">#REF!</definedName>
    <definedName name="BExOERG5LWXYYEN1DY1H2FWRJS9T" localSheetId="0" hidden="1">#REF!</definedName>
    <definedName name="BExOERG5LWXYYEN1DY1H2FWRJS9T" localSheetId="1" hidden="1">#REF!</definedName>
    <definedName name="BExOERG5LWXYYEN1DY1H2FWRJS9T" hidden="1">#REF!</definedName>
    <definedName name="BExOEV1S6JJVO5PP4BZ20SNGZR7D" localSheetId="32" hidden="1">#REF!</definedName>
    <definedName name="BExOEV1S6JJVO5PP4BZ20SNGZR7D" localSheetId="33" hidden="1">#REF!</definedName>
    <definedName name="BExOEV1S6JJVO5PP4BZ20SNGZR7D" localSheetId="23" hidden="1">#REF!</definedName>
    <definedName name="BExOEV1S6JJVO5PP4BZ20SNGZR7D" localSheetId="17" hidden="1">#REF!</definedName>
    <definedName name="BExOEV1S6JJVO5PP4BZ20SNGZR7D" localSheetId="18" hidden="1">#REF!</definedName>
    <definedName name="BExOEV1S6JJVO5PP4BZ20SNGZR7D" localSheetId="11" hidden="1">#REF!</definedName>
    <definedName name="BExOEV1S6JJVO5PP4BZ20SNGZR7D" localSheetId="25" hidden="1">#REF!</definedName>
    <definedName name="BExOEV1S6JJVO5PP4BZ20SNGZR7D" localSheetId="26" hidden="1">#REF!</definedName>
    <definedName name="BExOEV1S6JJVO5PP4BZ20SNGZR7D" localSheetId="27" hidden="1">#REF!</definedName>
    <definedName name="BExOEV1S6JJVO5PP4BZ20SNGZR7D" localSheetId="0" hidden="1">#REF!</definedName>
    <definedName name="BExOEV1S6JJVO5PP4BZ20SNGZR7D" localSheetId="1" hidden="1">#REF!</definedName>
    <definedName name="BExOEV1S6JJVO5PP4BZ20SNGZR7D" hidden="1">#REF!</definedName>
    <definedName name="BExOEVNDLRXW33RF3AMMCDLTLROJ" localSheetId="32" hidden="1">#REF!</definedName>
    <definedName name="BExOEVNDLRXW33RF3AMMCDLTLROJ" localSheetId="33" hidden="1">#REF!</definedName>
    <definedName name="BExOEVNDLRXW33RF3AMMCDLTLROJ" localSheetId="23" hidden="1">#REF!</definedName>
    <definedName name="BExOEVNDLRXW33RF3AMMCDLTLROJ" localSheetId="17" hidden="1">#REF!</definedName>
    <definedName name="BExOEVNDLRXW33RF3AMMCDLTLROJ" localSheetId="18" hidden="1">#REF!</definedName>
    <definedName name="BExOEVNDLRXW33RF3AMMCDLTLROJ" localSheetId="11" hidden="1">#REF!</definedName>
    <definedName name="BExOEVNDLRXW33RF3AMMCDLTLROJ" localSheetId="25" hidden="1">#REF!</definedName>
    <definedName name="BExOEVNDLRXW33RF3AMMCDLTLROJ" localSheetId="26" hidden="1">#REF!</definedName>
    <definedName name="BExOEVNDLRXW33RF3AMMCDLTLROJ" localSheetId="27" hidden="1">#REF!</definedName>
    <definedName name="BExOEVNDLRXW33RF3AMMCDLTLROJ" localSheetId="0" hidden="1">#REF!</definedName>
    <definedName name="BExOEVNDLRXW33RF3AMMCDLTLROJ" localSheetId="1" hidden="1">#REF!</definedName>
    <definedName name="BExOEVNDLRXW33RF3AMMCDLTLROJ" hidden="1">#REF!</definedName>
    <definedName name="BExOEZOXV3VXUB6VGSS85GXATYAC" localSheetId="32" hidden="1">#REF!</definedName>
    <definedName name="BExOEZOXV3VXUB6VGSS85GXATYAC" localSheetId="33" hidden="1">#REF!</definedName>
    <definedName name="BExOEZOXV3VXUB6VGSS85GXATYAC" localSheetId="23" hidden="1">#REF!</definedName>
    <definedName name="BExOEZOXV3VXUB6VGSS85GXATYAC" localSheetId="17" hidden="1">#REF!</definedName>
    <definedName name="BExOEZOXV3VXUB6VGSS85GXATYAC" localSheetId="18" hidden="1">#REF!</definedName>
    <definedName name="BExOEZOXV3VXUB6VGSS85GXATYAC" localSheetId="11" hidden="1">#REF!</definedName>
    <definedName name="BExOEZOXV3VXUB6VGSS85GXATYAC" localSheetId="25" hidden="1">#REF!</definedName>
    <definedName name="BExOEZOXV3VXUB6VGSS85GXATYAC" localSheetId="26" hidden="1">#REF!</definedName>
    <definedName name="BExOEZOXV3VXUB6VGSS85GXATYAC" localSheetId="27" hidden="1">#REF!</definedName>
    <definedName name="BExOEZOXV3VXUB6VGSS85GXATYAC" localSheetId="0" hidden="1">#REF!</definedName>
    <definedName name="BExOEZOXV3VXUB6VGSS85GXATYAC" localSheetId="1" hidden="1">#REF!</definedName>
    <definedName name="BExOEZOXV3VXUB6VGSS85GXATYAC" hidden="1">#REF!</definedName>
    <definedName name="BExOFDBSAZV60157PIDWCSSUN3MJ" localSheetId="32" hidden="1">#REF!</definedName>
    <definedName name="BExOFDBSAZV60157PIDWCSSUN3MJ" localSheetId="33" hidden="1">#REF!</definedName>
    <definedName name="BExOFDBSAZV60157PIDWCSSUN3MJ" localSheetId="23" hidden="1">#REF!</definedName>
    <definedName name="BExOFDBSAZV60157PIDWCSSUN3MJ" localSheetId="17" hidden="1">#REF!</definedName>
    <definedName name="BExOFDBSAZV60157PIDWCSSUN3MJ" localSheetId="18" hidden="1">#REF!</definedName>
    <definedName name="BExOFDBSAZV60157PIDWCSSUN3MJ" localSheetId="11" hidden="1">#REF!</definedName>
    <definedName name="BExOFDBSAZV60157PIDWCSSUN3MJ" localSheetId="25" hidden="1">#REF!</definedName>
    <definedName name="BExOFDBSAZV60157PIDWCSSUN3MJ" localSheetId="26" hidden="1">#REF!</definedName>
    <definedName name="BExOFDBSAZV60157PIDWCSSUN3MJ" localSheetId="27" hidden="1">#REF!</definedName>
    <definedName name="BExOFDBSAZV60157PIDWCSSUN3MJ" localSheetId="0" hidden="1">#REF!</definedName>
    <definedName name="BExOFDBSAZV60157PIDWCSSUN3MJ" localSheetId="1" hidden="1">#REF!</definedName>
    <definedName name="BExOFDBSAZV60157PIDWCSSUN3MJ" hidden="1">#REF!</definedName>
    <definedName name="BExOFEDNCYI2TPTMQ8SJN3AW4YMF" localSheetId="32" hidden="1">#REF!</definedName>
    <definedName name="BExOFEDNCYI2TPTMQ8SJN3AW4YMF" localSheetId="33" hidden="1">#REF!</definedName>
    <definedName name="BExOFEDNCYI2TPTMQ8SJN3AW4YMF" localSheetId="23" hidden="1">#REF!</definedName>
    <definedName name="BExOFEDNCYI2TPTMQ8SJN3AW4YMF" localSheetId="17" hidden="1">#REF!</definedName>
    <definedName name="BExOFEDNCYI2TPTMQ8SJN3AW4YMF" localSheetId="18" hidden="1">#REF!</definedName>
    <definedName name="BExOFEDNCYI2TPTMQ8SJN3AW4YMF" localSheetId="11" hidden="1">#REF!</definedName>
    <definedName name="BExOFEDNCYI2TPTMQ8SJN3AW4YMF" localSheetId="25" hidden="1">#REF!</definedName>
    <definedName name="BExOFEDNCYI2TPTMQ8SJN3AW4YMF" localSheetId="26" hidden="1">#REF!</definedName>
    <definedName name="BExOFEDNCYI2TPTMQ8SJN3AW4YMF" localSheetId="27" hidden="1">#REF!</definedName>
    <definedName name="BExOFEDNCYI2TPTMQ8SJN3AW4YMF" localSheetId="0" hidden="1">#REF!</definedName>
    <definedName name="BExOFEDNCYI2TPTMQ8SJN3AW4YMF" localSheetId="1" hidden="1">#REF!</definedName>
    <definedName name="BExOFEDNCYI2TPTMQ8SJN3AW4YMF" hidden="1">#REF!</definedName>
    <definedName name="BExOFVLXVD6RVHSQO8KZOOACSV24" localSheetId="32" hidden="1">#REF!</definedName>
    <definedName name="BExOFVLXVD6RVHSQO8KZOOACSV24" localSheetId="33" hidden="1">#REF!</definedName>
    <definedName name="BExOFVLXVD6RVHSQO8KZOOACSV24" localSheetId="23" hidden="1">#REF!</definedName>
    <definedName name="BExOFVLXVD6RVHSQO8KZOOACSV24" localSheetId="17" hidden="1">#REF!</definedName>
    <definedName name="BExOFVLXVD6RVHSQO8KZOOACSV24" localSheetId="18" hidden="1">#REF!</definedName>
    <definedName name="BExOFVLXVD6RVHSQO8KZOOACSV24" localSheetId="11" hidden="1">#REF!</definedName>
    <definedName name="BExOFVLXVD6RVHSQO8KZOOACSV24" localSheetId="25" hidden="1">#REF!</definedName>
    <definedName name="BExOFVLXVD6RVHSQO8KZOOACSV24" localSheetId="26" hidden="1">#REF!</definedName>
    <definedName name="BExOFVLXVD6RVHSQO8KZOOACSV24" localSheetId="27" hidden="1">#REF!</definedName>
    <definedName name="BExOFVLXVD6RVHSQO8KZOOACSV24" localSheetId="0" hidden="1">#REF!</definedName>
    <definedName name="BExOFVLXVD6RVHSQO8KZOOACSV24" localSheetId="1" hidden="1">#REF!</definedName>
    <definedName name="BExOFVLXVD6RVHSQO8KZOOACSV24" hidden="1">#REF!</definedName>
    <definedName name="BExOG2SW3XOGP9VAPQ3THV3VWV12" localSheetId="32" hidden="1">#REF!</definedName>
    <definedName name="BExOG2SW3XOGP9VAPQ3THV3VWV12" localSheetId="33" hidden="1">#REF!</definedName>
    <definedName name="BExOG2SW3XOGP9VAPQ3THV3VWV12" localSheetId="23" hidden="1">#REF!</definedName>
    <definedName name="BExOG2SW3XOGP9VAPQ3THV3VWV12" localSheetId="17" hidden="1">#REF!</definedName>
    <definedName name="BExOG2SW3XOGP9VAPQ3THV3VWV12" localSheetId="18" hidden="1">#REF!</definedName>
    <definedName name="BExOG2SW3XOGP9VAPQ3THV3VWV12" localSheetId="11" hidden="1">#REF!</definedName>
    <definedName name="BExOG2SW3XOGP9VAPQ3THV3VWV12" localSheetId="25" hidden="1">#REF!</definedName>
    <definedName name="BExOG2SW3XOGP9VAPQ3THV3VWV12" localSheetId="26" hidden="1">#REF!</definedName>
    <definedName name="BExOG2SW3XOGP9VAPQ3THV3VWV12" localSheetId="27" hidden="1">#REF!</definedName>
    <definedName name="BExOG2SW3XOGP9VAPQ3THV3VWV12" localSheetId="0" hidden="1">#REF!</definedName>
    <definedName name="BExOG2SW3XOGP9VAPQ3THV3VWV12" localSheetId="1" hidden="1">#REF!</definedName>
    <definedName name="BExOG2SW3XOGP9VAPQ3THV3VWV12" hidden="1">#REF!</definedName>
    <definedName name="BExOG45J81K4OPA40KW5VQU54KY3" localSheetId="32" hidden="1">#REF!</definedName>
    <definedName name="BExOG45J81K4OPA40KW5VQU54KY3" localSheetId="33" hidden="1">#REF!</definedName>
    <definedName name="BExOG45J81K4OPA40KW5VQU54KY3" localSheetId="23" hidden="1">#REF!</definedName>
    <definedName name="BExOG45J81K4OPA40KW5VQU54KY3" localSheetId="17" hidden="1">#REF!</definedName>
    <definedName name="BExOG45J81K4OPA40KW5VQU54KY3" localSheetId="18" hidden="1">#REF!</definedName>
    <definedName name="BExOG45J81K4OPA40KW5VQU54KY3" localSheetId="11" hidden="1">#REF!</definedName>
    <definedName name="BExOG45J81K4OPA40KW5VQU54KY3" localSheetId="25" hidden="1">#REF!</definedName>
    <definedName name="BExOG45J81K4OPA40KW5VQU54KY3" localSheetId="26" hidden="1">#REF!</definedName>
    <definedName name="BExOG45J81K4OPA40KW5VQU54KY3" localSheetId="27" hidden="1">#REF!</definedName>
    <definedName name="BExOG45J81K4OPA40KW5VQU54KY3" localSheetId="0" hidden="1">#REF!</definedName>
    <definedName name="BExOG45J81K4OPA40KW5VQU54KY3" localSheetId="1" hidden="1">#REF!</definedName>
    <definedName name="BExOG45J81K4OPA40KW5VQU54KY3" hidden="1">#REF!</definedName>
    <definedName name="BExOGFE2SCL8HHT4DFAXKLUTJZOG" localSheetId="32" hidden="1">#REF!</definedName>
    <definedName name="BExOGFE2SCL8HHT4DFAXKLUTJZOG" localSheetId="33" hidden="1">#REF!</definedName>
    <definedName name="BExOGFE2SCL8HHT4DFAXKLUTJZOG" localSheetId="23" hidden="1">#REF!</definedName>
    <definedName name="BExOGFE2SCL8HHT4DFAXKLUTJZOG" localSheetId="17" hidden="1">#REF!</definedName>
    <definedName name="BExOGFE2SCL8HHT4DFAXKLUTJZOG" localSheetId="18" hidden="1">#REF!</definedName>
    <definedName name="BExOGFE2SCL8HHT4DFAXKLUTJZOG" localSheetId="11" hidden="1">#REF!</definedName>
    <definedName name="BExOGFE2SCL8HHT4DFAXKLUTJZOG" localSheetId="25" hidden="1">#REF!</definedName>
    <definedName name="BExOGFE2SCL8HHT4DFAXKLUTJZOG" localSheetId="26" hidden="1">#REF!</definedName>
    <definedName name="BExOGFE2SCL8HHT4DFAXKLUTJZOG" localSheetId="27" hidden="1">#REF!</definedName>
    <definedName name="BExOGFE2SCL8HHT4DFAXKLUTJZOG" localSheetId="0" hidden="1">#REF!</definedName>
    <definedName name="BExOGFE2SCL8HHT4DFAXKLUTJZOG" localSheetId="1" hidden="1">#REF!</definedName>
    <definedName name="BExOGFE2SCL8HHT4DFAXKLUTJZOG" hidden="1">#REF!</definedName>
    <definedName name="BExOGH1IMADJCZMFDE6NMBBKO558" localSheetId="32" hidden="1">#REF!</definedName>
    <definedName name="BExOGH1IMADJCZMFDE6NMBBKO558" localSheetId="33" hidden="1">#REF!</definedName>
    <definedName name="BExOGH1IMADJCZMFDE6NMBBKO558" localSheetId="23" hidden="1">#REF!</definedName>
    <definedName name="BExOGH1IMADJCZMFDE6NMBBKO558" localSheetId="17" hidden="1">#REF!</definedName>
    <definedName name="BExOGH1IMADJCZMFDE6NMBBKO558" localSheetId="18" hidden="1">#REF!</definedName>
    <definedName name="BExOGH1IMADJCZMFDE6NMBBKO558" localSheetId="11" hidden="1">#REF!</definedName>
    <definedName name="BExOGH1IMADJCZMFDE6NMBBKO558" localSheetId="25" hidden="1">#REF!</definedName>
    <definedName name="BExOGH1IMADJCZMFDE6NMBBKO558" localSheetId="26" hidden="1">#REF!</definedName>
    <definedName name="BExOGH1IMADJCZMFDE6NMBBKO558" localSheetId="27" hidden="1">#REF!</definedName>
    <definedName name="BExOGH1IMADJCZMFDE6NMBBKO558" localSheetId="0" hidden="1">#REF!</definedName>
    <definedName name="BExOGH1IMADJCZMFDE6NMBBKO558" localSheetId="1" hidden="1">#REF!</definedName>
    <definedName name="BExOGH1IMADJCZMFDE6NMBBKO558" hidden="1">#REF!</definedName>
    <definedName name="BExOGT6D0LJ3C22RDW8COECKB1J5" localSheetId="32" hidden="1">#REF!</definedName>
    <definedName name="BExOGT6D0LJ3C22RDW8COECKB1J5" localSheetId="33" hidden="1">#REF!</definedName>
    <definedName name="BExOGT6D0LJ3C22RDW8COECKB1J5" localSheetId="23" hidden="1">#REF!</definedName>
    <definedName name="BExOGT6D0LJ3C22RDW8COECKB1J5" localSheetId="17" hidden="1">#REF!</definedName>
    <definedName name="BExOGT6D0LJ3C22RDW8COECKB1J5" localSheetId="18" hidden="1">#REF!</definedName>
    <definedName name="BExOGT6D0LJ3C22RDW8COECKB1J5" localSheetId="11" hidden="1">#REF!</definedName>
    <definedName name="BExOGT6D0LJ3C22RDW8COECKB1J5" localSheetId="25" hidden="1">#REF!</definedName>
    <definedName name="BExOGT6D0LJ3C22RDW8COECKB1J5" localSheetId="26" hidden="1">#REF!</definedName>
    <definedName name="BExOGT6D0LJ3C22RDW8COECKB1J5" localSheetId="27" hidden="1">#REF!</definedName>
    <definedName name="BExOGT6D0LJ3C22RDW8COECKB1J5" localSheetId="0" hidden="1">#REF!</definedName>
    <definedName name="BExOGT6D0LJ3C22RDW8COECKB1J5" localSheetId="1" hidden="1">#REF!</definedName>
    <definedName name="BExOGT6D0LJ3C22RDW8COECKB1J5" hidden="1">#REF!</definedName>
    <definedName name="BExOGTMI1HT31M1RGWVRAVHAK7DE" localSheetId="32" hidden="1">#REF!</definedName>
    <definedName name="BExOGTMI1HT31M1RGWVRAVHAK7DE" localSheetId="33" hidden="1">#REF!</definedName>
    <definedName name="BExOGTMI1HT31M1RGWVRAVHAK7DE" localSheetId="23" hidden="1">#REF!</definedName>
    <definedName name="BExOGTMI1HT31M1RGWVRAVHAK7DE" localSheetId="17" hidden="1">#REF!</definedName>
    <definedName name="BExOGTMI1HT31M1RGWVRAVHAK7DE" localSheetId="18" hidden="1">#REF!</definedName>
    <definedName name="BExOGTMI1HT31M1RGWVRAVHAK7DE" localSheetId="11" hidden="1">#REF!</definedName>
    <definedName name="BExOGTMI1HT31M1RGWVRAVHAK7DE" localSheetId="25" hidden="1">#REF!</definedName>
    <definedName name="BExOGTMI1HT31M1RGWVRAVHAK7DE" localSheetId="26" hidden="1">#REF!</definedName>
    <definedName name="BExOGTMI1HT31M1RGWVRAVHAK7DE" localSheetId="27" hidden="1">#REF!</definedName>
    <definedName name="BExOGTMI1HT31M1RGWVRAVHAK7DE" localSheetId="0" hidden="1">#REF!</definedName>
    <definedName name="BExOGTMI1HT31M1RGWVRAVHAK7DE" localSheetId="1" hidden="1">#REF!</definedName>
    <definedName name="BExOGTMI1HT31M1RGWVRAVHAK7DE" hidden="1">#REF!</definedName>
    <definedName name="BExOGXO9JE5XSE9GC3I6O21UEKAO" localSheetId="32" hidden="1">#REF!</definedName>
    <definedName name="BExOGXO9JE5XSE9GC3I6O21UEKAO" localSheetId="33" hidden="1">#REF!</definedName>
    <definedName name="BExOGXO9JE5XSE9GC3I6O21UEKAO" localSheetId="23" hidden="1">#REF!</definedName>
    <definedName name="BExOGXO9JE5XSE9GC3I6O21UEKAO" localSheetId="17" hidden="1">#REF!</definedName>
    <definedName name="BExOGXO9JE5XSE9GC3I6O21UEKAO" localSheetId="18" hidden="1">#REF!</definedName>
    <definedName name="BExOGXO9JE5XSE9GC3I6O21UEKAO" localSheetId="11" hidden="1">#REF!</definedName>
    <definedName name="BExOGXO9JE5XSE9GC3I6O21UEKAO" localSheetId="25" hidden="1">#REF!</definedName>
    <definedName name="BExOGXO9JE5XSE9GC3I6O21UEKAO" localSheetId="26" hidden="1">#REF!</definedName>
    <definedName name="BExOGXO9JE5XSE9GC3I6O21UEKAO" localSheetId="27" hidden="1">#REF!</definedName>
    <definedName name="BExOGXO9JE5XSE9GC3I6O21UEKAO" localSheetId="0" hidden="1">#REF!</definedName>
    <definedName name="BExOGXO9JE5XSE9GC3I6O21UEKAO" localSheetId="1" hidden="1">#REF!</definedName>
    <definedName name="BExOGXO9JE5XSE9GC3I6O21UEKAO" hidden="1">#REF!</definedName>
    <definedName name="BExOH9ICQA5WPLVJIKJVPWUPKSYO" localSheetId="32" hidden="1">#REF!</definedName>
    <definedName name="BExOH9ICQA5WPLVJIKJVPWUPKSYO" localSheetId="33" hidden="1">#REF!</definedName>
    <definedName name="BExOH9ICQA5WPLVJIKJVPWUPKSYO" localSheetId="23" hidden="1">#REF!</definedName>
    <definedName name="BExOH9ICQA5WPLVJIKJVPWUPKSYO" localSheetId="17" hidden="1">#REF!</definedName>
    <definedName name="BExOH9ICQA5WPLVJIKJVPWUPKSYO" localSheetId="18" hidden="1">#REF!</definedName>
    <definedName name="BExOH9ICQA5WPLVJIKJVPWUPKSYO" localSheetId="11" hidden="1">#REF!</definedName>
    <definedName name="BExOH9ICQA5WPLVJIKJVPWUPKSYO" localSheetId="25" hidden="1">#REF!</definedName>
    <definedName name="BExOH9ICQA5WPLVJIKJVPWUPKSYO" localSheetId="26" hidden="1">#REF!</definedName>
    <definedName name="BExOH9ICQA5WPLVJIKJVPWUPKSYO" localSheetId="27" hidden="1">#REF!</definedName>
    <definedName name="BExOH9ICQA5WPLVJIKJVPWUPKSYO" localSheetId="0" hidden="1">#REF!</definedName>
    <definedName name="BExOH9ICQA5WPLVJIKJVPWUPKSYO" localSheetId="1" hidden="1">#REF!</definedName>
    <definedName name="BExOH9ICQA5WPLVJIKJVPWUPKSYO" hidden="1">#REF!</definedName>
    <definedName name="BExOH9ICZ13C1LAW8OTYTR9S7ZP3" localSheetId="32" hidden="1">#REF!</definedName>
    <definedName name="BExOH9ICZ13C1LAW8OTYTR9S7ZP3" localSheetId="33" hidden="1">#REF!</definedName>
    <definedName name="BExOH9ICZ13C1LAW8OTYTR9S7ZP3" localSheetId="23" hidden="1">#REF!</definedName>
    <definedName name="BExOH9ICZ13C1LAW8OTYTR9S7ZP3" localSheetId="17" hidden="1">#REF!</definedName>
    <definedName name="BExOH9ICZ13C1LAW8OTYTR9S7ZP3" localSheetId="18" hidden="1">#REF!</definedName>
    <definedName name="BExOH9ICZ13C1LAW8OTYTR9S7ZP3" localSheetId="11" hidden="1">#REF!</definedName>
    <definedName name="BExOH9ICZ13C1LAW8OTYTR9S7ZP3" localSheetId="25" hidden="1">#REF!</definedName>
    <definedName name="BExOH9ICZ13C1LAW8OTYTR9S7ZP3" localSheetId="26" hidden="1">#REF!</definedName>
    <definedName name="BExOH9ICZ13C1LAW8OTYTR9S7ZP3" localSheetId="27" hidden="1">#REF!</definedName>
    <definedName name="BExOH9ICZ13C1LAW8OTYTR9S7ZP3" localSheetId="0" hidden="1">#REF!</definedName>
    <definedName name="BExOH9ICZ13C1LAW8OTYTR9S7ZP3" localSheetId="1" hidden="1">#REF!</definedName>
    <definedName name="BExOH9ICZ13C1LAW8OTYTR9S7ZP3" hidden="1">#REF!</definedName>
    <definedName name="BExOHGEJ8V8OXT32FSU173XLXBDH" localSheetId="32" hidden="1">#REF!</definedName>
    <definedName name="BExOHGEJ8V8OXT32FSU173XLXBDH" localSheetId="33" hidden="1">#REF!</definedName>
    <definedName name="BExOHGEJ8V8OXT32FSU173XLXBDH" localSheetId="23" hidden="1">#REF!</definedName>
    <definedName name="BExOHGEJ8V8OXT32FSU173XLXBDH" localSheetId="17" hidden="1">#REF!</definedName>
    <definedName name="BExOHGEJ8V8OXT32FSU173XLXBDH" localSheetId="18" hidden="1">#REF!</definedName>
    <definedName name="BExOHGEJ8V8OXT32FSU173XLXBDH" localSheetId="11" hidden="1">#REF!</definedName>
    <definedName name="BExOHGEJ8V8OXT32FSU173XLXBDH" localSheetId="25" hidden="1">#REF!</definedName>
    <definedName name="BExOHGEJ8V8OXT32FSU173XLXBDH" localSheetId="26" hidden="1">#REF!</definedName>
    <definedName name="BExOHGEJ8V8OXT32FSU173XLXBDH" localSheetId="27" hidden="1">#REF!</definedName>
    <definedName name="BExOHGEJ8V8OXT32FSU173XLXBDH" localSheetId="0" hidden="1">#REF!</definedName>
    <definedName name="BExOHGEJ8V8OXT32FSU173XLXBDH" localSheetId="1" hidden="1">#REF!</definedName>
    <definedName name="BExOHGEJ8V8OXT32FSU173XLXBDH" hidden="1">#REF!</definedName>
    <definedName name="BExOHL75H3OT4WAKKPUXIVXWFVDS" localSheetId="32" hidden="1">#REF!</definedName>
    <definedName name="BExOHL75H3OT4WAKKPUXIVXWFVDS" localSheetId="33" hidden="1">#REF!</definedName>
    <definedName name="BExOHL75H3OT4WAKKPUXIVXWFVDS" localSheetId="23" hidden="1">#REF!</definedName>
    <definedName name="BExOHL75H3OT4WAKKPUXIVXWFVDS" localSheetId="17" hidden="1">#REF!</definedName>
    <definedName name="BExOHL75H3OT4WAKKPUXIVXWFVDS" localSheetId="18" hidden="1">#REF!</definedName>
    <definedName name="BExOHL75H3OT4WAKKPUXIVXWFVDS" localSheetId="11" hidden="1">#REF!</definedName>
    <definedName name="BExOHL75H3OT4WAKKPUXIVXWFVDS" localSheetId="25" hidden="1">#REF!</definedName>
    <definedName name="BExOHL75H3OT4WAKKPUXIVXWFVDS" localSheetId="26" hidden="1">#REF!</definedName>
    <definedName name="BExOHL75H3OT4WAKKPUXIVXWFVDS" localSheetId="27" hidden="1">#REF!</definedName>
    <definedName name="BExOHL75H3OT4WAKKPUXIVXWFVDS" localSheetId="0" hidden="1">#REF!</definedName>
    <definedName name="BExOHL75H3OT4WAKKPUXIVXWFVDS" localSheetId="1" hidden="1">#REF!</definedName>
    <definedName name="BExOHL75H3OT4WAKKPUXIVXWFVDS" hidden="1">#REF!</definedName>
    <definedName name="BExOHLHXXJL6363CC082M9M5VVXQ" localSheetId="32" hidden="1">#REF!</definedName>
    <definedName name="BExOHLHXXJL6363CC082M9M5VVXQ" localSheetId="33" hidden="1">#REF!</definedName>
    <definedName name="BExOHLHXXJL6363CC082M9M5VVXQ" localSheetId="23" hidden="1">#REF!</definedName>
    <definedName name="BExOHLHXXJL6363CC082M9M5VVXQ" localSheetId="17" hidden="1">#REF!</definedName>
    <definedName name="BExOHLHXXJL6363CC082M9M5VVXQ" localSheetId="18" hidden="1">#REF!</definedName>
    <definedName name="BExOHLHXXJL6363CC082M9M5VVXQ" localSheetId="11" hidden="1">#REF!</definedName>
    <definedName name="BExOHLHXXJL6363CC082M9M5VVXQ" localSheetId="25" hidden="1">#REF!</definedName>
    <definedName name="BExOHLHXXJL6363CC082M9M5VVXQ" localSheetId="26" hidden="1">#REF!</definedName>
    <definedName name="BExOHLHXXJL6363CC082M9M5VVXQ" localSheetId="27" hidden="1">#REF!</definedName>
    <definedName name="BExOHLHXXJL6363CC082M9M5VVXQ" localSheetId="0" hidden="1">#REF!</definedName>
    <definedName name="BExOHLHXXJL6363CC082M9M5VVXQ" localSheetId="1" hidden="1">#REF!</definedName>
    <definedName name="BExOHLHXXJL6363CC082M9M5VVXQ" hidden="1">#REF!</definedName>
    <definedName name="BExOHNAO5UDXSO73BK2ARHWKS90Y" localSheetId="32" hidden="1">#REF!</definedName>
    <definedName name="BExOHNAO5UDXSO73BK2ARHWKS90Y" localSheetId="33" hidden="1">#REF!</definedName>
    <definedName name="BExOHNAO5UDXSO73BK2ARHWKS90Y" localSheetId="23" hidden="1">#REF!</definedName>
    <definedName name="BExOHNAO5UDXSO73BK2ARHWKS90Y" localSheetId="17" hidden="1">#REF!</definedName>
    <definedName name="BExOHNAO5UDXSO73BK2ARHWKS90Y" localSheetId="18" hidden="1">#REF!</definedName>
    <definedName name="BExOHNAO5UDXSO73BK2ARHWKS90Y" localSheetId="11" hidden="1">#REF!</definedName>
    <definedName name="BExOHNAO5UDXSO73BK2ARHWKS90Y" localSheetId="25" hidden="1">#REF!</definedName>
    <definedName name="BExOHNAO5UDXSO73BK2ARHWKS90Y" localSheetId="26" hidden="1">#REF!</definedName>
    <definedName name="BExOHNAO5UDXSO73BK2ARHWKS90Y" localSheetId="27" hidden="1">#REF!</definedName>
    <definedName name="BExOHNAO5UDXSO73BK2ARHWKS90Y" localSheetId="0" hidden="1">#REF!</definedName>
    <definedName name="BExOHNAO5UDXSO73BK2ARHWKS90Y" localSheetId="1" hidden="1">#REF!</definedName>
    <definedName name="BExOHNAO5UDXSO73BK2ARHWKS90Y" hidden="1">#REF!</definedName>
    <definedName name="BExOHR1G1I9A9CI1HG94EWBLWNM2" localSheetId="32" hidden="1">#REF!</definedName>
    <definedName name="BExOHR1G1I9A9CI1HG94EWBLWNM2" localSheetId="33" hidden="1">#REF!</definedName>
    <definedName name="BExOHR1G1I9A9CI1HG94EWBLWNM2" localSheetId="23" hidden="1">#REF!</definedName>
    <definedName name="BExOHR1G1I9A9CI1HG94EWBLWNM2" localSheetId="17" hidden="1">#REF!</definedName>
    <definedName name="BExOHR1G1I9A9CI1HG94EWBLWNM2" localSheetId="18" hidden="1">#REF!</definedName>
    <definedName name="BExOHR1G1I9A9CI1HG94EWBLWNM2" localSheetId="11" hidden="1">#REF!</definedName>
    <definedName name="BExOHR1G1I9A9CI1HG94EWBLWNM2" localSheetId="25" hidden="1">#REF!</definedName>
    <definedName name="BExOHR1G1I9A9CI1HG94EWBLWNM2" localSheetId="26" hidden="1">#REF!</definedName>
    <definedName name="BExOHR1G1I9A9CI1HG94EWBLWNM2" localSheetId="27" hidden="1">#REF!</definedName>
    <definedName name="BExOHR1G1I9A9CI1HG94EWBLWNM2" localSheetId="0" hidden="1">#REF!</definedName>
    <definedName name="BExOHR1G1I9A9CI1HG94EWBLWNM2" localSheetId="1" hidden="1">#REF!</definedName>
    <definedName name="BExOHR1G1I9A9CI1HG94EWBLWNM2" hidden="1">#REF!</definedName>
    <definedName name="BExOHTQPP8LQ98L6PYUI6QW08YID" localSheetId="32" hidden="1">#REF!</definedName>
    <definedName name="BExOHTQPP8LQ98L6PYUI6QW08YID" localSheetId="33" hidden="1">#REF!</definedName>
    <definedName name="BExOHTQPP8LQ98L6PYUI6QW08YID" localSheetId="23" hidden="1">#REF!</definedName>
    <definedName name="BExOHTQPP8LQ98L6PYUI6QW08YID" localSheetId="17" hidden="1">#REF!</definedName>
    <definedName name="BExOHTQPP8LQ98L6PYUI6QW08YID" localSheetId="18" hidden="1">#REF!</definedName>
    <definedName name="BExOHTQPP8LQ98L6PYUI6QW08YID" localSheetId="11" hidden="1">#REF!</definedName>
    <definedName name="BExOHTQPP8LQ98L6PYUI6QW08YID" localSheetId="25" hidden="1">#REF!</definedName>
    <definedName name="BExOHTQPP8LQ98L6PYUI6QW08YID" localSheetId="26" hidden="1">#REF!</definedName>
    <definedName name="BExOHTQPP8LQ98L6PYUI6QW08YID" localSheetId="27" hidden="1">#REF!</definedName>
    <definedName name="BExOHTQPP8LQ98L6PYUI6QW08YID" localSheetId="0" hidden="1">#REF!</definedName>
    <definedName name="BExOHTQPP8LQ98L6PYUI6QW08YID" localSheetId="1" hidden="1">#REF!</definedName>
    <definedName name="BExOHTQPP8LQ98L6PYUI6QW08YID" hidden="1">#REF!</definedName>
    <definedName name="BExOHUHN7UXHYAJFJJFU805UZ0NB" localSheetId="32" hidden="1">#REF!</definedName>
    <definedName name="BExOHUHN7UXHYAJFJJFU805UZ0NB" localSheetId="33" hidden="1">#REF!</definedName>
    <definedName name="BExOHUHN7UXHYAJFJJFU805UZ0NB" localSheetId="23" hidden="1">#REF!</definedName>
    <definedName name="BExOHUHN7UXHYAJFJJFU805UZ0NB" localSheetId="17" hidden="1">#REF!</definedName>
    <definedName name="BExOHUHN7UXHYAJFJJFU805UZ0NB" localSheetId="18" hidden="1">#REF!</definedName>
    <definedName name="BExOHUHN7UXHYAJFJJFU805UZ0NB" localSheetId="11" hidden="1">#REF!</definedName>
    <definedName name="BExOHUHN7UXHYAJFJJFU805UZ0NB" localSheetId="25" hidden="1">#REF!</definedName>
    <definedName name="BExOHUHN7UXHYAJFJJFU805UZ0NB" localSheetId="26" hidden="1">#REF!</definedName>
    <definedName name="BExOHUHN7UXHYAJFJJFU805UZ0NB" localSheetId="27" hidden="1">#REF!</definedName>
    <definedName name="BExOHUHN7UXHYAJFJJFU805UZ0NB" localSheetId="0" hidden="1">#REF!</definedName>
    <definedName name="BExOHUHN7UXHYAJFJJFU805UZ0NB" localSheetId="1" hidden="1">#REF!</definedName>
    <definedName name="BExOHUHN7UXHYAJFJJFU805UZ0NB" hidden="1">#REF!</definedName>
    <definedName name="BExOHX6Q6NJI793PGX59O5EKTP4G" localSheetId="32" hidden="1">#REF!</definedName>
    <definedName name="BExOHX6Q6NJI793PGX59O5EKTP4G" localSheetId="33" hidden="1">#REF!</definedName>
    <definedName name="BExOHX6Q6NJI793PGX59O5EKTP4G" localSheetId="23" hidden="1">#REF!</definedName>
    <definedName name="BExOHX6Q6NJI793PGX59O5EKTP4G" localSheetId="17" hidden="1">#REF!</definedName>
    <definedName name="BExOHX6Q6NJI793PGX59O5EKTP4G" localSheetId="18" hidden="1">#REF!</definedName>
    <definedName name="BExOHX6Q6NJI793PGX59O5EKTP4G" localSheetId="11" hidden="1">#REF!</definedName>
    <definedName name="BExOHX6Q6NJI793PGX59O5EKTP4G" localSheetId="25" hidden="1">#REF!</definedName>
    <definedName name="BExOHX6Q6NJI793PGX59O5EKTP4G" localSheetId="26" hidden="1">#REF!</definedName>
    <definedName name="BExOHX6Q6NJI793PGX59O5EKTP4G" localSheetId="27" hidden="1">#REF!</definedName>
    <definedName name="BExOHX6Q6NJI793PGX59O5EKTP4G" localSheetId="0" hidden="1">#REF!</definedName>
    <definedName name="BExOHX6Q6NJI793PGX59O5EKTP4G" localSheetId="1" hidden="1">#REF!</definedName>
    <definedName name="BExOHX6Q6NJI793PGX59O5EKTP4G" hidden="1">#REF!</definedName>
    <definedName name="BExOI5VMTHH7Y8MQQ1N635CHYI0P" localSheetId="32" hidden="1">#REF!</definedName>
    <definedName name="BExOI5VMTHH7Y8MQQ1N635CHYI0P" localSheetId="33" hidden="1">#REF!</definedName>
    <definedName name="BExOI5VMTHH7Y8MQQ1N635CHYI0P" localSheetId="23" hidden="1">#REF!</definedName>
    <definedName name="BExOI5VMTHH7Y8MQQ1N635CHYI0P" localSheetId="17" hidden="1">#REF!</definedName>
    <definedName name="BExOI5VMTHH7Y8MQQ1N635CHYI0P" localSheetId="18" hidden="1">#REF!</definedName>
    <definedName name="BExOI5VMTHH7Y8MQQ1N635CHYI0P" localSheetId="11" hidden="1">#REF!</definedName>
    <definedName name="BExOI5VMTHH7Y8MQQ1N635CHYI0P" localSheetId="25" hidden="1">#REF!</definedName>
    <definedName name="BExOI5VMTHH7Y8MQQ1N635CHYI0P" localSheetId="26" hidden="1">#REF!</definedName>
    <definedName name="BExOI5VMTHH7Y8MQQ1N635CHYI0P" localSheetId="27" hidden="1">#REF!</definedName>
    <definedName name="BExOI5VMTHH7Y8MQQ1N635CHYI0P" localSheetId="0" hidden="1">#REF!</definedName>
    <definedName name="BExOI5VMTHH7Y8MQQ1N635CHYI0P" localSheetId="1" hidden="1">#REF!</definedName>
    <definedName name="BExOI5VMTHH7Y8MQQ1N635CHYI0P" hidden="1">#REF!</definedName>
    <definedName name="BExOIEVCP4Y6VDS23AK84MCYYHRT" localSheetId="32" hidden="1">#REF!</definedName>
    <definedName name="BExOIEVCP4Y6VDS23AK84MCYYHRT" localSheetId="33" hidden="1">#REF!</definedName>
    <definedName name="BExOIEVCP4Y6VDS23AK84MCYYHRT" localSheetId="23" hidden="1">#REF!</definedName>
    <definedName name="BExOIEVCP4Y6VDS23AK84MCYYHRT" localSheetId="17" hidden="1">#REF!</definedName>
    <definedName name="BExOIEVCP4Y6VDS23AK84MCYYHRT" localSheetId="18" hidden="1">#REF!</definedName>
    <definedName name="BExOIEVCP4Y6VDS23AK84MCYYHRT" localSheetId="11" hidden="1">#REF!</definedName>
    <definedName name="BExOIEVCP4Y6VDS23AK84MCYYHRT" localSheetId="25" hidden="1">#REF!</definedName>
    <definedName name="BExOIEVCP4Y6VDS23AK84MCYYHRT" localSheetId="26" hidden="1">#REF!</definedName>
    <definedName name="BExOIEVCP4Y6VDS23AK84MCYYHRT" localSheetId="27" hidden="1">#REF!</definedName>
    <definedName name="BExOIEVCP4Y6VDS23AK84MCYYHRT" localSheetId="0" hidden="1">#REF!</definedName>
    <definedName name="BExOIEVCP4Y6VDS23AK84MCYYHRT" localSheetId="1" hidden="1">#REF!</definedName>
    <definedName name="BExOIEVCP4Y6VDS23AK84MCYYHRT" hidden="1">#REF!</definedName>
    <definedName name="BExOIFRP0HEHF5D7JSZ0X8ADJ79U" localSheetId="32" hidden="1">#REF!</definedName>
    <definedName name="BExOIFRP0HEHF5D7JSZ0X8ADJ79U" localSheetId="33" hidden="1">#REF!</definedName>
    <definedName name="BExOIFRP0HEHF5D7JSZ0X8ADJ79U" localSheetId="23" hidden="1">#REF!</definedName>
    <definedName name="BExOIFRP0HEHF5D7JSZ0X8ADJ79U" localSheetId="17" hidden="1">#REF!</definedName>
    <definedName name="BExOIFRP0HEHF5D7JSZ0X8ADJ79U" localSheetId="18" hidden="1">#REF!</definedName>
    <definedName name="BExOIFRP0HEHF5D7JSZ0X8ADJ79U" localSheetId="11" hidden="1">#REF!</definedName>
    <definedName name="BExOIFRP0HEHF5D7JSZ0X8ADJ79U" localSheetId="25" hidden="1">#REF!</definedName>
    <definedName name="BExOIFRP0HEHF5D7JSZ0X8ADJ79U" localSheetId="26" hidden="1">#REF!</definedName>
    <definedName name="BExOIFRP0HEHF5D7JSZ0X8ADJ79U" localSheetId="27" hidden="1">#REF!</definedName>
    <definedName name="BExOIFRP0HEHF5D7JSZ0X8ADJ79U" localSheetId="0" hidden="1">#REF!</definedName>
    <definedName name="BExOIFRP0HEHF5D7JSZ0X8ADJ79U" localSheetId="1" hidden="1">#REF!</definedName>
    <definedName name="BExOIFRP0HEHF5D7JSZ0X8ADJ79U" hidden="1">#REF!</definedName>
    <definedName name="BExOIHPQIXR0NDR5WD01BZKPKEO3" localSheetId="32" hidden="1">#REF!</definedName>
    <definedName name="BExOIHPQIXR0NDR5WD01BZKPKEO3" localSheetId="33" hidden="1">#REF!</definedName>
    <definedName name="BExOIHPQIXR0NDR5WD01BZKPKEO3" localSheetId="23" hidden="1">#REF!</definedName>
    <definedName name="BExOIHPQIXR0NDR5WD01BZKPKEO3" localSheetId="17" hidden="1">#REF!</definedName>
    <definedName name="BExOIHPQIXR0NDR5WD01BZKPKEO3" localSheetId="18" hidden="1">#REF!</definedName>
    <definedName name="BExOIHPQIXR0NDR5WD01BZKPKEO3" localSheetId="11" hidden="1">#REF!</definedName>
    <definedName name="BExOIHPQIXR0NDR5WD01BZKPKEO3" localSheetId="25" hidden="1">#REF!</definedName>
    <definedName name="BExOIHPQIXR0NDR5WD01BZKPKEO3" localSheetId="26" hidden="1">#REF!</definedName>
    <definedName name="BExOIHPQIXR0NDR5WD01BZKPKEO3" localSheetId="27" hidden="1">#REF!</definedName>
    <definedName name="BExOIHPQIXR0NDR5WD01BZKPKEO3" localSheetId="0" hidden="1">#REF!</definedName>
    <definedName name="BExOIHPQIXR0NDR5WD01BZKPKEO3" localSheetId="1" hidden="1">#REF!</definedName>
    <definedName name="BExOIHPQIXR0NDR5WD01BZKPKEO3" hidden="1">#REF!</definedName>
    <definedName name="BExOIM7L0Z3LSII9P7ZTV4KJ8RMA" localSheetId="32" hidden="1">#REF!</definedName>
    <definedName name="BExOIM7L0Z3LSII9P7ZTV4KJ8RMA" localSheetId="33" hidden="1">#REF!</definedName>
    <definedName name="BExOIM7L0Z3LSII9P7ZTV4KJ8RMA" localSheetId="23" hidden="1">#REF!</definedName>
    <definedName name="BExOIM7L0Z3LSII9P7ZTV4KJ8RMA" localSheetId="17" hidden="1">#REF!</definedName>
    <definedName name="BExOIM7L0Z3LSII9P7ZTV4KJ8RMA" localSheetId="18" hidden="1">#REF!</definedName>
    <definedName name="BExOIM7L0Z3LSII9P7ZTV4KJ8RMA" localSheetId="11" hidden="1">#REF!</definedName>
    <definedName name="BExOIM7L0Z3LSII9P7ZTV4KJ8RMA" localSheetId="25" hidden="1">#REF!</definedName>
    <definedName name="BExOIM7L0Z3LSII9P7ZTV4KJ8RMA" localSheetId="26" hidden="1">#REF!</definedName>
    <definedName name="BExOIM7L0Z3LSII9P7ZTV4KJ8RMA" localSheetId="27" hidden="1">#REF!</definedName>
    <definedName name="BExOIM7L0Z3LSII9P7ZTV4KJ8RMA" localSheetId="0" hidden="1">#REF!</definedName>
    <definedName name="BExOIM7L0Z3LSII9P7ZTV4KJ8RMA" localSheetId="1" hidden="1">#REF!</definedName>
    <definedName name="BExOIM7L0Z3LSII9P7ZTV4KJ8RMA" hidden="1">#REF!</definedName>
    <definedName name="BExOIWJVMJ6MG6JC4SPD1L00OHU1" localSheetId="32" hidden="1">#REF!</definedName>
    <definedName name="BExOIWJVMJ6MG6JC4SPD1L00OHU1" localSheetId="33" hidden="1">#REF!</definedName>
    <definedName name="BExOIWJVMJ6MG6JC4SPD1L00OHU1" localSheetId="23" hidden="1">#REF!</definedName>
    <definedName name="BExOIWJVMJ6MG6JC4SPD1L00OHU1" localSheetId="17" hidden="1">#REF!</definedName>
    <definedName name="BExOIWJVMJ6MG6JC4SPD1L00OHU1" localSheetId="18" hidden="1">#REF!</definedName>
    <definedName name="BExOIWJVMJ6MG6JC4SPD1L00OHU1" localSheetId="11" hidden="1">#REF!</definedName>
    <definedName name="BExOIWJVMJ6MG6JC4SPD1L00OHU1" localSheetId="25" hidden="1">#REF!</definedName>
    <definedName name="BExOIWJVMJ6MG6JC4SPD1L00OHU1" localSheetId="26" hidden="1">#REF!</definedName>
    <definedName name="BExOIWJVMJ6MG6JC4SPD1L00OHU1" localSheetId="27" hidden="1">#REF!</definedName>
    <definedName name="BExOIWJVMJ6MG6JC4SPD1L00OHU1" localSheetId="0" hidden="1">#REF!</definedName>
    <definedName name="BExOIWJVMJ6MG6JC4SPD1L00OHU1" localSheetId="1" hidden="1">#REF!</definedName>
    <definedName name="BExOIWJVMJ6MG6JC4SPD1L00OHU1" hidden="1">#REF!</definedName>
    <definedName name="BExOIYCN8Z4JK3OOG86KYUCV0ME8" localSheetId="32" hidden="1">#REF!</definedName>
    <definedName name="BExOIYCN8Z4JK3OOG86KYUCV0ME8" localSheetId="33" hidden="1">#REF!</definedName>
    <definedName name="BExOIYCN8Z4JK3OOG86KYUCV0ME8" localSheetId="23" hidden="1">#REF!</definedName>
    <definedName name="BExOIYCN8Z4JK3OOG86KYUCV0ME8" localSheetId="17" hidden="1">#REF!</definedName>
    <definedName name="BExOIYCN8Z4JK3OOG86KYUCV0ME8" localSheetId="18" hidden="1">#REF!</definedName>
    <definedName name="BExOIYCN8Z4JK3OOG86KYUCV0ME8" localSheetId="11" hidden="1">#REF!</definedName>
    <definedName name="BExOIYCN8Z4JK3OOG86KYUCV0ME8" localSheetId="25" hidden="1">#REF!</definedName>
    <definedName name="BExOIYCN8Z4JK3OOG86KYUCV0ME8" localSheetId="26" hidden="1">#REF!</definedName>
    <definedName name="BExOIYCN8Z4JK3OOG86KYUCV0ME8" localSheetId="27" hidden="1">#REF!</definedName>
    <definedName name="BExOIYCN8Z4JK3OOG86KYUCV0ME8" localSheetId="0" hidden="1">#REF!</definedName>
    <definedName name="BExOIYCN8Z4JK3OOG86KYUCV0ME8" localSheetId="1" hidden="1">#REF!</definedName>
    <definedName name="BExOIYCN8Z4JK3OOG86KYUCV0ME8" hidden="1">#REF!</definedName>
    <definedName name="BExOJ3AKZ9BCBZT3KD8WMSLK6MN2" localSheetId="32" hidden="1">#REF!</definedName>
    <definedName name="BExOJ3AKZ9BCBZT3KD8WMSLK6MN2" localSheetId="33" hidden="1">#REF!</definedName>
    <definedName name="BExOJ3AKZ9BCBZT3KD8WMSLK6MN2" localSheetId="23" hidden="1">#REF!</definedName>
    <definedName name="BExOJ3AKZ9BCBZT3KD8WMSLK6MN2" localSheetId="17" hidden="1">#REF!</definedName>
    <definedName name="BExOJ3AKZ9BCBZT3KD8WMSLK6MN2" localSheetId="18" hidden="1">#REF!</definedName>
    <definedName name="BExOJ3AKZ9BCBZT3KD8WMSLK6MN2" localSheetId="11" hidden="1">#REF!</definedName>
    <definedName name="BExOJ3AKZ9BCBZT3KD8WMSLK6MN2" localSheetId="25" hidden="1">#REF!</definedName>
    <definedName name="BExOJ3AKZ9BCBZT3KD8WMSLK6MN2" localSheetId="26" hidden="1">#REF!</definedName>
    <definedName name="BExOJ3AKZ9BCBZT3KD8WMSLK6MN2" localSheetId="27" hidden="1">#REF!</definedName>
    <definedName name="BExOJ3AKZ9BCBZT3KD8WMSLK6MN2" localSheetId="0" hidden="1">#REF!</definedName>
    <definedName name="BExOJ3AKZ9BCBZT3KD8WMSLK6MN2" localSheetId="1" hidden="1">#REF!</definedName>
    <definedName name="BExOJ3AKZ9BCBZT3KD8WMSLK6MN2" hidden="1">#REF!</definedName>
    <definedName name="BExOJ7XQK71I4YZDD29AKOOWZ47E" localSheetId="32" hidden="1">#REF!</definedName>
    <definedName name="BExOJ7XQK71I4YZDD29AKOOWZ47E" localSheetId="33" hidden="1">#REF!</definedName>
    <definedName name="BExOJ7XQK71I4YZDD29AKOOWZ47E" localSheetId="23" hidden="1">#REF!</definedName>
    <definedName name="BExOJ7XQK71I4YZDD29AKOOWZ47E" localSheetId="17" hidden="1">#REF!</definedName>
    <definedName name="BExOJ7XQK71I4YZDD29AKOOWZ47E" localSheetId="18" hidden="1">#REF!</definedName>
    <definedName name="BExOJ7XQK71I4YZDD29AKOOWZ47E" localSheetId="11" hidden="1">#REF!</definedName>
    <definedName name="BExOJ7XQK71I4YZDD29AKOOWZ47E" localSheetId="25" hidden="1">#REF!</definedName>
    <definedName name="BExOJ7XQK71I4YZDD29AKOOWZ47E" localSheetId="26" hidden="1">#REF!</definedName>
    <definedName name="BExOJ7XQK71I4YZDD29AKOOWZ47E" localSheetId="27" hidden="1">#REF!</definedName>
    <definedName name="BExOJ7XQK71I4YZDD29AKOOWZ47E" localSheetId="0" hidden="1">#REF!</definedName>
    <definedName name="BExOJ7XQK71I4YZDD29AKOOWZ47E" localSheetId="1" hidden="1">#REF!</definedName>
    <definedName name="BExOJ7XQK71I4YZDD29AKOOWZ47E" hidden="1">#REF!</definedName>
    <definedName name="BExOJAXS2THXXIJMV2F2LZKMI589" localSheetId="32" hidden="1">#REF!</definedName>
    <definedName name="BExOJAXS2THXXIJMV2F2LZKMI589" localSheetId="33" hidden="1">#REF!</definedName>
    <definedName name="BExOJAXS2THXXIJMV2F2LZKMI589" localSheetId="23" hidden="1">#REF!</definedName>
    <definedName name="BExOJAXS2THXXIJMV2F2LZKMI589" localSheetId="17" hidden="1">#REF!</definedName>
    <definedName name="BExOJAXS2THXXIJMV2F2LZKMI589" localSheetId="18" hidden="1">#REF!</definedName>
    <definedName name="BExOJAXS2THXXIJMV2F2LZKMI589" localSheetId="11" hidden="1">#REF!</definedName>
    <definedName name="BExOJAXS2THXXIJMV2F2LZKMI589" localSheetId="25" hidden="1">#REF!</definedName>
    <definedName name="BExOJAXS2THXXIJMV2F2LZKMI589" localSheetId="26" hidden="1">#REF!</definedName>
    <definedName name="BExOJAXS2THXXIJMV2F2LZKMI589" localSheetId="27" hidden="1">#REF!</definedName>
    <definedName name="BExOJAXS2THXXIJMV2F2LZKMI589" localSheetId="0" hidden="1">#REF!</definedName>
    <definedName name="BExOJAXS2THXXIJMV2F2LZKMI589" localSheetId="1" hidden="1">#REF!</definedName>
    <definedName name="BExOJAXS2THXXIJMV2F2LZKMI589" hidden="1">#REF!</definedName>
    <definedName name="BExOJDXKJ43BMD5CFWEMSU5R1BP9" localSheetId="32" hidden="1">#REF!</definedName>
    <definedName name="BExOJDXKJ43BMD5CFWEMSU5R1BP9" localSheetId="33" hidden="1">#REF!</definedName>
    <definedName name="BExOJDXKJ43BMD5CFWEMSU5R1BP9" localSheetId="23" hidden="1">#REF!</definedName>
    <definedName name="BExOJDXKJ43BMD5CFWEMSU5R1BP9" localSheetId="17" hidden="1">#REF!</definedName>
    <definedName name="BExOJDXKJ43BMD5CFWEMSU5R1BP9" localSheetId="18" hidden="1">#REF!</definedName>
    <definedName name="BExOJDXKJ43BMD5CFWEMSU5R1BP9" localSheetId="11" hidden="1">#REF!</definedName>
    <definedName name="BExOJDXKJ43BMD5CFWEMSU5R1BP9" localSheetId="25" hidden="1">#REF!</definedName>
    <definedName name="BExOJDXKJ43BMD5CFWEMSU5R1BP9" localSheetId="26" hidden="1">#REF!</definedName>
    <definedName name="BExOJDXKJ43BMD5CFWEMSU5R1BP9" localSheetId="27" hidden="1">#REF!</definedName>
    <definedName name="BExOJDXKJ43BMD5CFWEMSU5R1BP9" localSheetId="0" hidden="1">#REF!</definedName>
    <definedName name="BExOJDXKJ43BMD5CFWEMSU5R1BP9" localSheetId="1" hidden="1">#REF!</definedName>
    <definedName name="BExOJDXKJ43BMD5CFWEMSU5R1BP9" hidden="1">#REF!</definedName>
    <definedName name="BExOJHZ9KOD9LEP7ES426LHOCXEY" localSheetId="32" hidden="1">#REF!</definedName>
    <definedName name="BExOJHZ9KOD9LEP7ES426LHOCXEY" localSheetId="33" hidden="1">#REF!</definedName>
    <definedName name="BExOJHZ9KOD9LEP7ES426LHOCXEY" localSheetId="23" hidden="1">#REF!</definedName>
    <definedName name="BExOJHZ9KOD9LEP7ES426LHOCXEY" localSheetId="17" hidden="1">#REF!</definedName>
    <definedName name="BExOJHZ9KOD9LEP7ES426LHOCXEY" localSheetId="18" hidden="1">#REF!</definedName>
    <definedName name="BExOJHZ9KOD9LEP7ES426LHOCXEY" localSheetId="11" hidden="1">#REF!</definedName>
    <definedName name="BExOJHZ9KOD9LEP7ES426LHOCXEY" localSheetId="25" hidden="1">#REF!</definedName>
    <definedName name="BExOJHZ9KOD9LEP7ES426LHOCXEY" localSheetId="26" hidden="1">#REF!</definedName>
    <definedName name="BExOJHZ9KOD9LEP7ES426LHOCXEY" localSheetId="27" hidden="1">#REF!</definedName>
    <definedName name="BExOJHZ9KOD9LEP7ES426LHOCXEY" localSheetId="0" hidden="1">#REF!</definedName>
    <definedName name="BExOJHZ9KOD9LEP7ES426LHOCXEY" localSheetId="1" hidden="1">#REF!</definedName>
    <definedName name="BExOJHZ9KOD9LEP7ES426LHOCXEY" hidden="1">#REF!</definedName>
    <definedName name="BExOJM0W6XGSW5MXPTTX0GNF6SFT" localSheetId="32" hidden="1">#REF!</definedName>
    <definedName name="BExOJM0W6XGSW5MXPTTX0GNF6SFT" localSheetId="33" hidden="1">#REF!</definedName>
    <definedName name="BExOJM0W6XGSW5MXPTTX0GNF6SFT" localSheetId="23" hidden="1">#REF!</definedName>
    <definedName name="BExOJM0W6XGSW5MXPTTX0GNF6SFT" localSheetId="17" hidden="1">#REF!</definedName>
    <definedName name="BExOJM0W6XGSW5MXPTTX0GNF6SFT" localSheetId="18" hidden="1">#REF!</definedName>
    <definedName name="BExOJM0W6XGSW5MXPTTX0GNF6SFT" localSheetId="11" hidden="1">#REF!</definedName>
    <definedName name="BExOJM0W6XGSW5MXPTTX0GNF6SFT" localSheetId="25" hidden="1">#REF!</definedName>
    <definedName name="BExOJM0W6XGSW5MXPTTX0GNF6SFT" localSheetId="26" hidden="1">#REF!</definedName>
    <definedName name="BExOJM0W6XGSW5MXPTTX0GNF6SFT" localSheetId="27" hidden="1">#REF!</definedName>
    <definedName name="BExOJM0W6XGSW5MXPTTX0GNF6SFT" localSheetId="0" hidden="1">#REF!</definedName>
    <definedName name="BExOJM0W6XGSW5MXPTTX0GNF6SFT" localSheetId="1" hidden="1">#REF!</definedName>
    <definedName name="BExOJM0W6XGSW5MXPTTX0GNF6SFT" hidden="1">#REF!</definedName>
    <definedName name="BExOJQ7XL1X94G2GP88DSU6OTRKY" localSheetId="32" hidden="1">#REF!</definedName>
    <definedName name="BExOJQ7XL1X94G2GP88DSU6OTRKY" localSheetId="33" hidden="1">#REF!</definedName>
    <definedName name="BExOJQ7XL1X94G2GP88DSU6OTRKY" localSheetId="23" hidden="1">#REF!</definedName>
    <definedName name="BExOJQ7XL1X94G2GP88DSU6OTRKY" localSheetId="17" hidden="1">#REF!</definedName>
    <definedName name="BExOJQ7XL1X94G2GP88DSU6OTRKY" localSheetId="18" hidden="1">#REF!</definedName>
    <definedName name="BExOJQ7XL1X94G2GP88DSU6OTRKY" localSheetId="11" hidden="1">#REF!</definedName>
    <definedName name="BExOJQ7XL1X94G2GP88DSU6OTRKY" localSheetId="25" hidden="1">#REF!</definedName>
    <definedName name="BExOJQ7XL1X94G2GP88DSU6OTRKY" localSheetId="26" hidden="1">#REF!</definedName>
    <definedName name="BExOJQ7XL1X94G2GP88DSU6OTRKY" localSheetId="27" hidden="1">#REF!</definedName>
    <definedName name="BExOJQ7XL1X94G2GP88DSU6OTRKY" localSheetId="0" hidden="1">#REF!</definedName>
    <definedName name="BExOJQ7XL1X94G2GP88DSU6OTRKY" localSheetId="1" hidden="1">#REF!</definedName>
    <definedName name="BExOJQ7XL1X94G2GP88DSU6OTRKY" hidden="1">#REF!</definedName>
    <definedName name="BExOJXEUJJ9SYRJXKYYV2NCCDT2R" localSheetId="32" hidden="1">#REF!</definedName>
    <definedName name="BExOJXEUJJ9SYRJXKYYV2NCCDT2R" localSheetId="33" hidden="1">#REF!</definedName>
    <definedName name="BExOJXEUJJ9SYRJXKYYV2NCCDT2R" localSheetId="23" hidden="1">#REF!</definedName>
    <definedName name="BExOJXEUJJ9SYRJXKYYV2NCCDT2R" localSheetId="17" hidden="1">#REF!</definedName>
    <definedName name="BExOJXEUJJ9SYRJXKYYV2NCCDT2R" localSheetId="18" hidden="1">#REF!</definedName>
    <definedName name="BExOJXEUJJ9SYRJXKYYV2NCCDT2R" localSheetId="11" hidden="1">#REF!</definedName>
    <definedName name="BExOJXEUJJ9SYRJXKYYV2NCCDT2R" localSheetId="25" hidden="1">#REF!</definedName>
    <definedName name="BExOJXEUJJ9SYRJXKYYV2NCCDT2R" localSheetId="26" hidden="1">#REF!</definedName>
    <definedName name="BExOJXEUJJ9SYRJXKYYV2NCCDT2R" localSheetId="27" hidden="1">#REF!</definedName>
    <definedName name="BExOJXEUJJ9SYRJXKYYV2NCCDT2R" localSheetId="0" hidden="1">#REF!</definedName>
    <definedName name="BExOJXEUJJ9SYRJXKYYV2NCCDT2R" localSheetId="1" hidden="1">#REF!</definedName>
    <definedName name="BExOJXEUJJ9SYRJXKYYV2NCCDT2R" hidden="1">#REF!</definedName>
    <definedName name="BExOK0EQYM9JUMAGWOUN7QDH7VMZ" localSheetId="32" hidden="1">#REF!</definedName>
    <definedName name="BExOK0EQYM9JUMAGWOUN7QDH7VMZ" localSheetId="33" hidden="1">#REF!</definedName>
    <definedName name="BExOK0EQYM9JUMAGWOUN7QDH7VMZ" localSheetId="23" hidden="1">#REF!</definedName>
    <definedName name="BExOK0EQYM9JUMAGWOUN7QDH7VMZ" localSheetId="17" hidden="1">#REF!</definedName>
    <definedName name="BExOK0EQYM9JUMAGWOUN7QDH7VMZ" localSheetId="18" hidden="1">#REF!</definedName>
    <definedName name="BExOK0EQYM9JUMAGWOUN7QDH7VMZ" localSheetId="11" hidden="1">#REF!</definedName>
    <definedName name="BExOK0EQYM9JUMAGWOUN7QDH7VMZ" localSheetId="25" hidden="1">#REF!</definedName>
    <definedName name="BExOK0EQYM9JUMAGWOUN7QDH7VMZ" localSheetId="26" hidden="1">#REF!</definedName>
    <definedName name="BExOK0EQYM9JUMAGWOUN7QDH7VMZ" localSheetId="27" hidden="1">#REF!</definedName>
    <definedName name="BExOK0EQYM9JUMAGWOUN7QDH7VMZ" localSheetId="0" hidden="1">#REF!</definedName>
    <definedName name="BExOK0EQYM9JUMAGWOUN7QDH7VMZ" localSheetId="1" hidden="1">#REF!</definedName>
    <definedName name="BExOK0EQYM9JUMAGWOUN7QDH7VMZ" hidden="1">#REF!</definedName>
    <definedName name="BExOK10DBCM0O0CLRF8BB6EEWGB2" localSheetId="32" hidden="1">#REF!</definedName>
    <definedName name="BExOK10DBCM0O0CLRF8BB6EEWGB2" localSheetId="33" hidden="1">#REF!</definedName>
    <definedName name="BExOK10DBCM0O0CLRF8BB6EEWGB2" localSheetId="23" hidden="1">#REF!</definedName>
    <definedName name="BExOK10DBCM0O0CLRF8BB6EEWGB2" localSheetId="17" hidden="1">#REF!</definedName>
    <definedName name="BExOK10DBCM0O0CLRF8BB6EEWGB2" localSheetId="18" hidden="1">#REF!</definedName>
    <definedName name="BExOK10DBCM0O0CLRF8BB6EEWGB2" localSheetId="11" hidden="1">#REF!</definedName>
    <definedName name="BExOK10DBCM0O0CLRF8BB6EEWGB2" localSheetId="25" hidden="1">#REF!</definedName>
    <definedName name="BExOK10DBCM0O0CLRF8BB6EEWGB2" localSheetId="26" hidden="1">#REF!</definedName>
    <definedName name="BExOK10DBCM0O0CLRF8BB6EEWGB2" localSheetId="27" hidden="1">#REF!</definedName>
    <definedName name="BExOK10DBCM0O0CLRF8BB6EEWGB2" localSheetId="0" hidden="1">#REF!</definedName>
    <definedName name="BExOK10DBCM0O0CLRF8BB6EEWGB2" localSheetId="1" hidden="1">#REF!</definedName>
    <definedName name="BExOK10DBCM0O0CLRF8BB6EEWGB2" hidden="1">#REF!</definedName>
    <definedName name="BExOK45QZPFPJ08Z5BZOFLNGPHCZ" localSheetId="32" hidden="1">#REF!</definedName>
    <definedName name="BExOK45QZPFPJ08Z5BZOFLNGPHCZ" localSheetId="33" hidden="1">#REF!</definedName>
    <definedName name="BExOK45QZPFPJ08Z5BZOFLNGPHCZ" localSheetId="23" hidden="1">#REF!</definedName>
    <definedName name="BExOK45QZPFPJ08Z5BZOFLNGPHCZ" localSheetId="17" hidden="1">#REF!</definedName>
    <definedName name="BExOK45QZPFPJ08Z5BZOFLNGPHCZ" localSheetId="18" hidden="1">#REF!</definedName>
    <definedName name="BExOK45QZPFPJ08Z5BZOFLNGPHCZ" localSheetId="11" hidden="1">#REF!</definedName>
    <definedName name="BExOK45QZPFPJ08Z5BZOFLNGPHCZ" localSheetId="25" hidden="1">#REF!</definedName>
    <definedName name="BExOK45QZPFPJ08Z5BZOFLNGPHCZ" localSheetId="26" hidden="1">#REF!</definedName>
    <definedName name="BExOK45QZPFPJ08Z5BZOFLNGPHCZ" localSheetId="27" hidden="1">#REF!</definedName>
    <definedName name="BExOK45QZPFPJ08Z5BZOFLNGPHCZ" localSheetId="0" hidden="1">#REF!</definedName>
    <definedName name="BExOK45QZPFPJ08Z5BZOFLNGPHCZ" localSheetId="1" hidden="1">#REF!</definedName>
    <definedName name="BExOK45QZPFPJ08Z5BZOFLNGPHCZ" hidden="1">#REF!</definedName>
    <definedName name="BExOK4WM9O7QNG6O57FOASI5QSN1" localSheetId="32" hidden="1">#REF!</definedName>
    <definedName name="BExOK4WM9O7QNG6O57FOASI5QSN1" localSheetId="33" hidden="1">#REF!</definedName>
    <definedName name="BExOK4WM9O7QNG6O57FOASI5QSN1" localSheetId="23" hidden="1">#REF!</definedName>
    <definedName name="BExOK4WM9O7QNG6O57FOASI5QSN1" localSheetId="17" hidden="1">#REF!</definedName>
    <definedName name="BExOK4WM9O7QNG6O57FOASI5QSN1" localSheetId="18" hidden="1">#REF!</definedName>
    <definedName name="BExOK4WM9O7QNG6O57FOASI5QSN1" localSheetId="11" hidden="1">#REF!</definedName>
    <definedName name="BExOK4WM9O7QNG6O57FOASI5QSN1" localSheetId="25" hidden="1">#REF!</definedName>
    <definedName name="BExOK4WM9O7QNG6O57FOASI5QSN1" localSheetId="26" hidden="1">#REF!</definedName>
    <definedName name="BExOK4WM9O7QNG6O57FOASI5QSN1" localSheetId="27" hidden="1">#REF!</definedName>
    <definedName name="BExOK4WM9O7QNG6O57FOASI5QSN1" localSheetId="0" hidden="1">#REF!</definedName>
    <definedName name="BExOK4WM9O7QNG6O57FOASI5QSN1" localSheetId="1" hidden="1">#REF!</definedName>
    <definedName name="BExOK4WM9O7QNG6O57FOASI5QSN1" hidden="1">#REF!</definedName>
    <definedName name="BExOK57E3HXBUDOQB4M87JK9OPNE" localSheetId="32" hidden="1">#REF!</definedName>
    <definedName name="BExOK57E3HXBUDOQB4M87JK9OPNE" localSheetId="33" hidden="1">#REF!</definedName>
    <definedName name="BExOK57E3HXBUDOQB4M87JK9OPNE" localSheetId="23" hidden="1">#REF!</definedName>
    <definedName name="BExOK57E3HXBUDOQB4M87JK9OPNE" localSheetId="17" hidden="1">#REF!</definedName>
    <definedName name="BExOK57E3HXBUDOQB4M87JK9OPNE" localSheetId="18" hidden="1">#REF!</definedName>
    <definedName name="BExOK57E3HXBUDOQB4M87JK9OPNE" localSheetId="11" hidden="1">#REF!</definedName>
    <definedName name="BExOK57E3HXBUDOQB4M87JK9OPNE" localSheetId="25" hidden="1">#REF!</definedName>
    <definedName name="BExOK57E3HXBUDOQB4M87JK9OPNE" localSheetId="26" hidden="1">#REF!</definedName>
    <definedName name="BExOK57E3HXBUDOQB4M87JK9OPNE" localSheetId="27" hidden="1">#REF!</definedName>
    <definedName name="BExOK57E3HXBUDOQB4M87JK9OPNE" localSheetId="0" hidden="1">#REF!</definedName>
    <definedName name="BExOK57E3HXBUDOQB4M87JK9OPNE" localSheetId="1" hidden="1">#REF!</definedName>
    <definedName name="BExOK57E3HXBUDOQB4M87JK9OPNE" hidden="1">#REF!</definedName>
    <definedName name="BExOKJLBFD15HACQ01HQLY1U5SE2" localSheetId="32" hidden="1">#REF!</definedName>
    <definedName name="BExOKJLBFD15HACQ01HQLY1U5SE2" localSheetId="33" hidden="1">#REF!</definedName>
    <definedName name="BExOKJLBFD15HACQ01HQLY1U5SE2" localSheetId="23" hidden="1">#REF!</definedName>
    <definedName name="BExOKJLBFD15HACQ01HQLY1U5SE2" localSheetId="17" hidden="1">#REF!</definedName>
    <definedName name="BExOKJLBFD15HACQ01HQLY1U5SE2" localSheetId="18" hidden="1">#REF!</definedName>
    <definedName name="BExOKJLBFD15HACQ01HQLY1U5SE2" localSheetId="11" hidden="1">#REF!</definedName>
    <definedName name="BExOKJLBFD15HACQ01HQLY1U5SE2" localSheetId="25" hidden="1">#REF!</definedName>
    <definedName name="BExOKJLBFD15HACQ01HQLY1U5SE2" localSheetId="26" hidden="1">#REF!</definedName>
    <definedName name="BExOKJLBFD15HACQ01HQLY1U5SE2" localSheetId="27" hidden="1">#REF!</definedName>
    <definedName name="BExOKJLBFD15HACQ01HQLY1U5SE2" localSheetId="0" hidden="1">#REF!</definedName>
    <definedName name="BExOKJLBFD15HACQ01HQLY1U5SE2" localSheetId="1" hidden="1">#REF!</definedName>
    <definedName name="BExOKJLBFD15HACQ01HQLY1U5SE2" hidden="1">#REF!</definedName>
    <definedName name="BExOKTXMJP351VXKH8VT6SXUNIMF" localSheetId="32" hidden="1">#REF!</definedName>
    <definedName name="BExOKTXMJP351VXKH8VT6SXUNIMF" localSheetId="33" hidden="1">#REF!</definedName>
    <definedName name="BExOKTXMJP351VXKH8VT6SXUNIMF" localSheetId="23" hidden="1">#REF!</definedName>
    <definedName name="BExOKTXMJP351VXKH8VT6SXUNIMF" localSheetId="17" hidden="1">#REF!</definedName>
    <definedName name="BExOKTXMJP351VXKH8VT6SXUNIMF" localSheetId="18" hidden="1">#REF!</definedName>
    <definedName name="BExOKTXMJP351VXKH8VT6SXUNIMF" localSheetId="11" hidden="1">#REF!</definedName>
    <definedName name="BExOKTXMJP351VXKH8VT6SXUNIMF" localSheetId="25" hidden="1">#REF!</definedName>
    <definedName name="BExOKTXMJP351VXKH8VT6SXUNIMF" localSheetId="26" hidden="1">#REF!</definedName>
    <definedName name="BExOKTXMJP351VXKH8VT6SXUNIMF" localSheetId="27" hidden="1">#REF!</definedName>
    <definedName name="BExOKTXMJP351VXKH8VT6SXUNIMF" localSheetId="0" hidden="1">#REF!</definedName>
    <definedName name="BExOKTXMJP351VXKH8VT6SXUNIMF" localSheetId="1" hidden="1">#REF!</definedName>
    <definedName name="BExOKTXMJP351VXKH8VT6SXUNIMF" hidden="1">#REF!</definedName>
    <definedName name="BExOKU8GMLOCNVORDE329819XN67" localSheetId="32" hidden="1">#REF!</definedName>
    <definedName name="BExOKU8GMLOCNVORDE329819XN67" localSheetId="33" hidden="1">#REF!</definedName>
    <definedName name="BExOKU8GMLOCNVORDE329819XN67" localSheetId="23" hidden="1">#REF!</definedName>
    <definedName name="BExOKU8GMLOCNVORDE329819XN67" localSheetId="17" hidden="1">#REF!</definedName>
    <definedName name="BExOKU8GMLOCNVORDE329819XN67" localSheetId="18" hidden="1">#REF!</definedName>
    <definedName name="BExOKU8GMLOCNVORDE329819XN67" localSheetId="11" hidden="1">#REF!</definedName>
    <definedName name="BExOKU8GMLOCNVORDE329819XN67" localSheetId="25" hidden="1">#REF!</definedName>
    <definedName name="BExOKU8GMLOCNVORDE329819XN67" localSheetId="26" hidden="1">#REF!</definedName>
    <definedName name="BExOKU8GMLOCNVORDE329819XN67" localSheetId="27" hidden="1">#REF!</definedName>
    <definedName name="BExOKU8GMLOCNVORDE329819XN67" localSheetId="0" hidden="1">#REF!</definedName>
    <definedName name="BExOKU8GMLOCNVORDE329819XN67" localSheetId="1" hidden="1">#REF!</definedName>
    <definedName name="BExOKU8GMLOCNVORDE329819XN67" hidden="1">#REF!</definedName>
    <definedName name="BExOL0Z3Z7IAMHPB91EO2MF49U57" localSheetId="32" hidden="1">#REF!</definedName>
    <definedName name="BExOL0Z3Z7IAMHPB91EO2MF49U57" localSheetId="33" hidden="1">#REF!</definedName>
    <definedName name="BExOL0Z3Z7IAMHPB91EO2MF49U57" localSheetId="23" hidden="1">#REF!</definedName>
    <definedName name="BExOL0Z3Z7IAMHPB91EO2MF49U57" localSheetId="17" hidden="1">#REF!</definedName>
    <definedName name="BExOL0Z3Z7IAMHPB91EO2MF49U57" localSheetId="18" hidden="1">#REF!</definedName>
    <definedName name="BExOL0Z3Z7IAMHPB91EO2MF49U57" localSheetId="11" hidden="1">#REF!</definedName>
    <definedName name="BExOL0Z3Z7IAMHPB91EO2MF49U57" localSheetId="25" hidden="1">#REF!</definedName>
    <definedName name="BExOL0Z3Z7IAMHPB91EO2MF49U57" localSheetId="26" hidden="1">#REF!</definedName>
    <definedName name="BExOL0Z3Z7IAMHPB91EO2MF49U57" localSheetId="27" hidden="1">#REF!</definedName>
    <definedName name="BExOL0Z3Z7IAMHPB91EO2MF49U57" localSheetId="0" hidden="1">#REF!</definedName>
    <definedName name="BExOL0Z3Z7IAMHPB91EO2MF49U57" localSheetId="1" hidden="1">#REF!</definedName>
    <definedName name="BExOL0Z3Z7IAMHPB91EO2MF49U57" hidden="1">#REF!</definedName>
    <definedName name="BExOL7KH12VAR0LG741SIOJTLWFD" localSheetId="32" hidden="1">#REF!</definedName>
    <definedName name="BExOL7KH12VAR0LG741SIOJTLWFD" localSheetId="33" hidden="1">#REF!</definedName>
    <definedName name="BExOL7KH12VAR0LG741SIOJTLWFD" localSheetId="23" hidden="1">#REF!</definedName>
    <definedName name="BExOL7KH12VAR0LG741SIOJTLWFD" localSheetId="17" hidden="1">#REF!</definedName>
    <definedName name="BExOL7KH12VAR0LG741SIOJTLWFD" localSheetId="18" hidden="1">#REF!</definedName>
    <definedName name="BExOL7KH12VAR0LG741SIOJTLWFD" localSheetId="11" hidden="1">#REF!</definedName>
    <definedName name="BExOL7KH12VAR0LG741SIOJTLWFD" localSheetId="25" hidden="1">#REF!</definedName>
    <definedName name="BExOL7KH12VAR0LG741SIOJTLWFD" localSheetId="26" hidden="1">#REF!</definedName>
    <definedName name="BExOL7KH12VAR0LG741SIOJTLWFD" localSheetId="27" hidden="1">#REF!</definedName>
    <definedName name="BExOL7KH12VAR0LG741SIOJTLWFD" localSheetId="0" hidden="1">#REF!</definedName>
    <definedName name="BExOL7KH12VAR0LG741SIOJTLWFD" localSheetId="1" hidden="1">#REF!</definedName>
    <definedName name="BExOL7KH12VAR0LG741SIOJTLWFD" hidden="1">#REF!</definedName>
    <definedName name="BExOLGUYDBS2V3UOK4DVPUW5JZN7" localSheetId="32" hidden="1">#REF!</definedName>
    <definedName name="BExOLGUYDBS2V3UOK4DVPUW5JZN7" localSheetId="33" hidden="1">#REF!</definedName>
    <definedName name="BExOLGUYDBS2V3UOK4DVPUW5JZN7" localSheetId="23" hidden="1">#REF!</definedName>
    <definedName name="BExOLGUYDBS2V3UOK4DVPUW5JZN7" localSheetId="17" hidden="1">#REF!</definedName>
    <definedName name="BExOLGUYDBS2V3UOK4DVPUW5JZN7" localSheetId="18" hidden="1">#REF!</definedName>
    <definedName name="BExOLGUYDBS2V3UOK4DVPUW5JZN7" localSheetId="11" hidden="1">#REF!</definedName>
    <definedName name="BExOLGUYDBS2V3UOK4DVPUW5JZN7" localSheetId="25" hidden="1">#REF!</definedName>
    <definedName name="BExOLGUYDBS2V3UOK4DVPUW5JZN7" localSheetId="26" hidden="1">#REF!</definedName>
    <definedName name="BExOLGUYDBS2V3UOK4DVPUW5JZN7" localSheetId="27" hidden="1">#REF!</definedName>
    <definedName name="BExOLGUYDBS2V3UOK4DVPUW5JZN7" localSheetId="0" hidden="1">#REF!</definedName>
    <definedName name="BExOLGUYDBS2V3UOK4DVPUW5JZN7" localSheetId="1" hidden="1">#REF!</definedName>
    <definedName name="BExOLGUYDBS2V3UOK4DVPUW5JZN7" hidden="1">#REF!</definedName>
    <definedName name="BExOLICXFHJLILCJVFMJE5MGGWKR" localSheetId="32" hidden="1">#REF!</definedName>
    <definedName name="BExOLICXFHJLILCJVFMJE5MGGWKR" localSheetId="33" hidden="1">#REF!</definedName>
    <definedName name="BExOLICXFHJLILCJVFMJE5MGGWKR" localSheetId="23" hidden="1">#REF!</definedName>
    <definedName name="BExOLICXFHJLILCJVFMJE5MGGWKR" localSheetId="17" hidden="1">#REF!</definedName>
    <definedName name="BExOLICXFHJLILCJVFMJE5MGGWKR" localSheetId="18" hidden="1">#REF!</definedName>
    <definedName name="BExOLICXFHJLILCJVFMJE5MGGWKR" localSheetId="11" hidden="1">#REF!</definedName>
    <definedName name="BExOLICXFHJLILCJVFMJE5MGGWKR" localSheetId="25" hidden="1">#REF!</definedName>
    <definedName name="BExOLICXFHJLILCJVFMJE5MGGWKR" localSheetId="26" hidden="1">#REF!</definedName>
    <definedName name="BExOLICXFHJLILCJVFMJE5MGGWKR" localSheetId="27" hidden="1">#REF!</definedName>
    <definedName name="BExOLICXFHJLILCJVFMJE5MGGWKR" localSheetId="0" hidden="1">#REF!</definedName>
    <definedName name="BExOLICXFHJLILCJVFMJE5MGGWKR" localSheetId="1" hidden="1">#REF!</definedName>
    <definedName name="BExOLICXFHJLILCJVFMJE5MGGWKR" hidden="1">#REF!</definedName>
    <definedName name="BExOLOI0WJS3QC12I3ISL0D9AWOF" localSheetId="32" hidden="1">#REF!</definedName>
    <definedName name="BExOLOI0WJS3QC12I3ISL0D9AWOF" localSheetId="33" hidden="1">#REF!</definedName>
    <definedName name="BExOLOI0WJS3QC12I3ISL0D9AWOF" localSheetId="23" hidden="1">#REF!</definedName>
    <definedName name="BExOLOI0WJS3QC12I3ISL0D9AWOF" localSheetId="17" hidden="1">#REF!</definedName>
    <definedName name="BExOLOI0WJS3QC12I3ISL0D9AWOF" localSheetId="18" hidden="1">#REF!</definedName>
    <definedName name="BExOLOI0WJS3QC12I3ISL0D9AWOF" localSheetId="11" hidden="1">#REF!</definedName>
    <definedName name="BExOLOI0WJS3QC12I3ISL0D9AWOF" localSheetId="25" hidden="1">#REF!</definedName>
    <definedName name="BExOLOI0WJS3QC12I3ISL0D9AWOF" localSheetId="26" hidden="1">#REF!</definedName>
    <definedName name="BExOLOI0WJS3QC12I3ISL0D9AWOF" localSheetId="27" hidden="1">#REF!</definedName>
    <definedName name="BExOLOI0WJS3QC12I3ISL0D9AWOF" localSheetId="0" hidden="1">#REF!</definedName>
    <definedName name="BExOLOI0WJS3QC12I3ISL0D9AWOF" localSheetId="1" hidden="1">#REF!</definedName>
    <definedName name="BExOLOI0WJS3QC12I3ISL0D9AWOF" hidden="1">#REF!</definedName>
    <definedName name="BExOLQ5A7IWI0W12J7315E7LBI0O" localSheetId="32" hidden="1">#REF!</definedName>
    <definedName name="BExOLQ5A7IWI0W12J7315E7LBI0O" localSheetId="33" hidden="1">#REF!</definedName>
    <definedName name="BExOLQ5A7IWI0W12J7315E7LBI0O" localSheetId="23" hidden="1">#REF!</definedName>
    <definedName name="BExOLQ5A7IWI0W12J7315E7LBI0O" localSheetId="17" hidden="1">#REF!</definedName>
    <definedName name="BExOLQ5A7IWI0W12J7315E7LBI0O" localSheetId="18" hidden="1">#REF!</definedName>
    <definedName name="BExOLQ5A7IWI0W12J7315E7LBI0O" localSheetId="11" hidden="1">#REF!</definedName>
    <definedName name="BExOLQ5A7IWI0W12J7315E7LBI0O" localSheetId="25" hidden="1">#REF!</definedName>
    <definedName name="BExOLQ5A7IWI0W12J7315E7LBI0O" localSheetId="26" hidden="1">#REF!</definedName>
    <definedName name="BExOLQ5A7IWI0W12J7315E7LBI0O" localSheetId="27" hidden="1">#REF!</definedName>
    <definedName name="BExOLQ5A7IWI0W12J7315E7LBI0O" localSheetId="0" hidden="1">#REF!</definedName>
    <definedName name="BExOLQ5A7IWI0W12J7315E7LBI0O" localSheetId="1" hidden="1">#REF!</definedName>
    <definedName name="BExOLQ5A7IWI0W12J7315E7LBI0O" hidden="1">#REF!</definedName>
    <definedName name="BExOLYZNG5RBD0BTS1OEZJNU92Q5" localSheetId="32" hidden="1">#REF!</definedName>
    <definedName name="BExOLYZNG5RBD0BTS1OEZJNU92Q5" localSheetId="33" hidden="1">#REF!</definedName>
    <definedName name="BExOLYZNG5RBD0BTS1OEZJNU92Q5" localSheetId="23" hidden="1">#REF!</definedName>
    <definedName name="BExOLYZNG5RBD0BTS1OEZJNU92Q5" localSheetId="17" hidden="1">#REF!</definedName>
    <definedName name="BExOLYZNG5RBD0BTS1OEZJNU92Q5" localSheetId="18" hidden="1">#REF!</definedName>
    <definedName name="BExOLYZNG5RBD0BTS1OEZJNU92Q5" localSheetId="11" hidden="1">#REF!</definedName>
    <definedName name="BExOLYZNG5RBD0BTS1OEZJNU92Q5" localSheetId="25" hidden="1">#REF!</definedName>
    <definedName name="BExOLYZNG5RBD0BTS1OEZJNU92Q5" localSheetId="26" hidden="1">#REF!</definedName>
    <definedName name="BExOLYZNG5RBD0BTS1OEZJNU92Q5" localSheetId="27" hidden="1">#REF!</definedName>
    <definedName name="BExOLYZNG5RBD0BTS1OEZJNU92Q5" localSheetId="0" hidden="1">#REF!</definedName>
    <definedName name="BExOLYZNG5RBD0BTS1OEZJNU92Q5" localSheetId="1" hidden="1">#REF!</definedName>
    <definedName name="BExOLYZNG5RBD0BTS1OEZJNU92Q5" hidden="1">#REF!</definedName>
    <definedName name="BExOM136CSOYSV2NE3NAU04Z4414" localSheetId="32" hidden="1">#REF!</definedName>
    <definedName name="BExOM136CSOYSV2NE3NAU04Z4414" localSheetId="33" hidden="1">#REF!</definedName>
    <definedName name="BExOM136CSOYSV2NE3NAU04Z4414" localSheetId="23" hidden="1">#REF!</definedName>
    <definedName name="BExOM136CSOYSV2NE3NAU04Z4414" localSheetId="17" hidden="1">#REF!</definedName>
    <definedName name="BExOM136CSOYSV2NE3NAU04Z4414" localSheetId="18" hidden="1">#REF!</definedName>
    <definedName name="BExOM136CSOYSV2NE3NAU04Z4414" localSheetId="11" hidden="1">#REF!</definedName>
    <definedName name="BExOM136CSOYSV2NE3NAU04Z4414" localSheetId="25" hidden="1">#REF!</definedName>
    <definedName name="BExOM136CSOYSV2NE3NAU04Z4414" localSheetId="26" hidden="1">#REF!</definedName>
    <definedName name="BExOM136CSOYSV2NE3NAU04Z4414" localSheetId="27" hidden="1">#REF!</definedName>
    <definedName name="BExOM136CSOYSV2NE3NAU04Z4414" localSheetId="0" hidden="1">#REF!</definedName>
    <definedName name="BExOM136CSOYSV2NE3NAU04Z4414" localSheetId="1" hidden="1">#REF!</definedName>
    <definedName name="BExOM136CSOYSV2NE3NAU04Z4414" hidden="1">#REF!</definedName>
    <definedName name="BExOM3HIJ3UZPOKJI68KPBJAHPDC" localSheetId="32" hidden="1">#REF!</definedName>
    <definedName name="BExOM3HIJ3UZPOKJI68KPBJAHPDC" localSheetId="33" hidden="1">#REF!</definedName>
    <definedName name="BExOM3HIJ3UZPOKJI68KPBJAHPDC" localSheetId="23" hidden="1">#REF!</definedName>
    <definedName name="BExOM3HIJ3UZPOKJI68KPBJAHPDC" localSheetId="17" hidden="1">#REF!</definedName>
    <definedName name="BExOM3HIJ3UZPOKJI68KPBJAHPDC" localSheetId="18" hidden="1">#REF!</definedName>
    <definedName name="BExOM3HIJ3UZPOKJI68KPBJAHPDC" localSheetId="11" hidden="1">#REF!</definedName>
    <definedName name="BExOM3HIJ3UZPOKJI68KPBJAHPDC" localSheetId="25" hidden="1">#REF!</definedName>
    <definedName name="BExOM3HIJ3UZPOKJI68KPBJAHPDC" localSheetId="26" hidden="1">#REF!</definedName>
    <definedName name="BExOM3HIJ3UZPOKJI68KPBJAHPDC" localSheetId="27" hidden="1">#REF!</definedName>
    <definedName name="BExOM3HIJ3UZPOKJI68KPBJAHPDC" localSheetId="0" hidden="1">#REF!</definedName>
    <definedName name="BExOM3HIJ3UZPOKJI68KPBJAHPDC" localSheetId="1" hidden="1">#REF!</definedName>
    <definedName name="BExOM3HIJ3UZPOKJI68KPBJAHPDC" hidden="1">#REF!</definedName>
    <definedName name="BExOM5QC0I90GVJG1G7NFAIINKAQ" localSheetId="32" hidden="1">#REF!</definedName>
    <definedName name="BExOM5QC0I90GVJG1G7NFAIINKAQ" localSheetId="33" hidden="1">#REF!</definedName>
    <definedName name="BExOM5QC0I90GVJG1G7NFAIINKAQ" localSheetId="23" hidden="1">#REF!</definedName>
    <definedName name="BExOM5QC0I90GVJG1G7NFAIINKAQ" localSheetId="17" hidden="1">#REF!</definedName>
    <definedName name="BExOM5QC0I90GVJG1G7NFAIINKAQ" localSheetId="18" hidden="1">#REF!</definedName>
    <definedName name="BExOM5QC0I90GVJG1G7NFAIINKAQ" localSheetId="11" hidden="1">#REF!</definedName>
    <definedName name="BExOM5QC0I90GVJG1G7NFAIINKAQ" localSheetId="25" hidden="1">#REF!</definedName>
    <definedName name="BExOM5QC0I90GVJG1G7NFAIINKAQ" localSheetId="26" hidden="1">#REF!</definedName>
    <definedName name="BExOM5QC0I90GVJG1G7NFAIINKAQ" localSheetId="27" hidden="1">#REF!</definedName>
    <definedName name="BExOM5QC0I90GVJG1G7NFAIINKAQ" localSheetId="0" hidden="1">#REF!</definedName>
    <definedName name="BExOM5QC0I90GVJG1G7NFAIINKAQ" localSheetId="1" hidden="1">#REF!</definedName>
    <definedName name="BExOM5QC0I90GVJG1G7NFAIINKAQ" hidden="1">#REF!</definedName>
    <definedName name="BExOMKPURE33YQ3K1JG9NVQD4W49" localSheetId="32" hidden="1">#REF!</definedName>
    <definedName name="BExOMKPURE33YQ3K1JG9NVQD4W49" localSheetId="33" hidden="1">#REF!</definedName>
    <definedName name="BExOMKPURE33YQ3K1JG9NVQD4W49" localSheetId="23" hidden="1">#REF!</definedName>
    <definedName name="BExOMKPURE33YQ3K1JG9NVQD4W49" localSheetId="17" hidden="1">#REF!</definedName>
    <definedName name="BExOMKPURE33YQ3K1JG9NVQD4W49" localSheetId="18" hidden="1">#REF!</definedName>
    <definedName name="BExOMKPURE33YQ3K1JG9NVQD4W49" localSheetId="11" hidden="1">#REF!</definedName>
    <definedName name="BExOMKPURE33YQ3K1JG9NVQD4W49" localSheetId="25" hidden="1">#REF!</definedName>
    <definedName name="BExOMKPURE33YQ3K1JG9NVQD4W49" localSheetId="26" hidden="1">#REF!</definedName>
    <definedName name="BExOMKPURE33YQ3K1JG9NVQD4W49" localSheetId="27" hidden="1">#REF!</definedName>
    <definedName name="BExOMKPURE33YQ3K1JG9NVQD4W49" localSheetId="0" hidden="1">#REF!</definedName>
    <definedName name="BExOMKPURE33YQ3K1JG9NVQD4W49" localSheetId="1" hidden="1">#REF!</definedName>
    <definedName name="BExOMKPURE33YQ3K1JG9NVQD4W49" hidden="1">#REF!</definedName>
    <definedName name="BExOMP7NGCLUNFK50QD2LPKRG078" localSheetId="32" hidden="1">#REF!</definedName>
    <definedName name="BExOMP7NGCLUNFK50QD2LPKRG078" localSheetId="33" hidden="1">#REF!</definedName>
    <definedName name="BExOMP7NGCLUNFK50QD2LPKRG078" localSheetId="23" hidden="1">#REF!</definedName>
    <definedName name="BExOMP7NGCLUNFK50QD2LPKRG078" localSheetId="17" hidden="1">#REF!</definedName>
    <definedName name="BExOMP7NGCLUNFK50QD2LPKRG078" localSheetId="18" hidden="1">#REF!</definedName>
    <definedName name="BExOMP7NGCLUNFK50QD2LPKRG078" localSheetId="11" hidden="1">#REF!</definedName>
    <definedName name="BExOMP7NGCLUNFK50QD2LPKRG078" localSheetId="25" hidden="1">#REF!</definedName>
    <definedName name="BExOMP7NGCLUNFK50QD2LPKRG078" localSheetId="26" hidden="1">#REF!</definedName>
    <definedName name="BExOMP7NGCLUNFK50QD2LPKRG078" localSheetId="27" hidden="1">#REF!</definedName>
    <definedName name="BExOMP7NGCLUNFK50QD2LPKRG078" localSheetId="0" hidden="1">#REF!</definedName>
    <definedName name="BExOMP7NGCLUNFK50QD2LPKRG078" localSheetId="1" hidden="1">#REF!</definedName>
    <definedName name="BExOMP7NGCLUNFK50QD2LPKRG078" hidden="1">#REF!</definedName>
    <definedName name="BExOMPNX2853XA8AUM0BLA7CS86A" localSheetId="32" hidden="1">#REF!</definedName>
    <definedName name="BExOMPNX2853XA8AUM0BLA7CS86A" localSheetId="33" hidden="1">#REF!</definedName>
    <definedName name="BExOMPNX2853XA8AUM0BLA7CS86A" localSheetId="23" hidden="1">#REF!</definedName>
    <definedName name="BExOMPNX2853XA8AUM0BLA7CS86A" localSheetId="17" hidden="1">#REF!</definedName>
    <definedName name="BExOMPNX2853XA8AUM0BLA7CS86A" localSheetId="18" hidden="1">#REF!</definedName>
    <definedName name="BExOMPNX2853XA8AUM0BLA7CS86A" localSheetId="11" hidden="1">#REF!</definedName>
    <definedName name="BExOMPNX2853XA8AUM0BLA7CS86A" localSheetId="25" hidden="1">#REF!</definedName>
    <definedName name="BExOMPNX2853XA8AUM0BLA7CS86A" localSheetId="26" hidden="1">#REF!</definedName>
    <definedName name="BExOMPNX2853XA8AUM0BLA7CS86A" localSheetId="27" hidden="1">#REF!</definedName>
    <definedName name="BExOMPNX2853XA8AUM0BLA7CS86A" localSheetId="0" hidden="1">#REF!</definedName>
    <definedName name="BExOMPNX2853XA8AUM0BLA7CS86A" localSheetId="1" hidden="1">#REF!</definedName>
    <definedName name="BExOMPNX2853XA8AUM0BLA7CS86A" hidden="1">#REF!</definedName>
    <definedName name="BExOMU0A6XMY48SZRYL4WQZD13BI" localSheetId="32" hidden="1">#REF!</definedName>
    <definedName name="BExOMU0A6XMY48SZRYL4WQZD13BI" localSheetId="33" hidden="1">#REF!</definedName>
    <definedName name="BExOMU0A6XMY48SZRYL4WQZD13BI" localSheetId="23" hidden="1">#REF!</definedName>
    <definedName name="BExOMU0A6XMY48SZRYL4WQZD13BI" localSheetId="17" hidden="1">#REF!</definedName>
    <definedName name="BExOMU0A6XMY48SZRYL4WQZD13BI" localSheetId="18" hidden="1">#REF!</definedName>
    <definedName name="BExOMU0A6XMY48SZRYL4WQZD13BI" localSheetId="11" hidden="1">#REF!</definedName>
    <definedName name="BExOMU0A6XMY48SZRYL4WQZD13BI" localSheetId="25" hidden="1">#REF!</definedName>
    <definedName name="BExOMU0A6XMY48SZRYL4WQZD13BI" localSheetId="26" hidden="1">#REF!</definedName>
    <definedName name="BExOMU0A6XMY48SZRYL4WQZD13BI" localSheetId="27" hidden="1">#REF!</definedName>
    <definedName name="BExOMU0A6XMY48SZRYL4WQZD13BI" localSheetId="0" hidden="1">#REF!</definedName>
    <definedName name="BExOMU0A6XMY48SZRYL4WQZD13BI" localSheetId="1" hidden="1">#REF!</definedName>
    <definedName name="BExOMU0A6XMY48SZRYL4WQZD13BI" hidden="1">#REF!</definedName>
    <definedName name="BExOMVT0HSNC59DJP4CLISASGHKL" localSheetId="32" hidden="1">#REF!</definedName>
    <definedName name="BExOMVT0HSNC59DJP4CLISASGHKL" localSheetId="33" hidden="1">#REF!</definedName>
    <definedName name="BExOMVT0HSNC59DJP4CLISASGHKL" localSheetId="23" hidden="1">#REF!</definedName>
    <definedName name="BExOMVT0HSNC59DJP4CLISASGHKL" localSheetId="17" hidden="1">#REF!</definedName>
    <definedName name="BExOMVT0HSNC59DJP4CLISASGHKL" localSheetId="18" hidden="1">#REF!</definedName>
    <definedName name="BExOMVT0HSNC59DJP4CLISASGHKL" localSheetId="11" hidden="1">#REF!</definedName>
    <definedName name="BExOMVT0HSNC59DJP4CLISASGHKL" localSheetId="25" hidden="1">#REF!</definedName>
    <definedName name="BExOMVT0HSNC59DJP4CLISASGHKL" localSheetId="26" hidden="1">#REF!</definedName>
    <definedName name="BExOMVT0HSNC59DJP4CLISASGHKL" localSheetId="27" hidden="1">#REF!</definedName>
    <definedName name="BExOMVT0HSNC59DJP4CLISASGHKL" localSheetId="0" hidden="1">#REF!</definedName>
    <definedName name="BExOMVT0HSNC59DJP4CLISASGHKL" localSheetId="1" hidden="1">#REF!</definedName>
    <definedName name="BExOMVT0HSNC59DJP4CLISASGHKL" hidden="1">#REF!</definedName>
    <definedName name="BExON0AX35F2SI0UCVMGWGVIUNI3" localSheetId="32" hidden="1">#REF!</definedName>
    <definedName name="BExON0AX35F2SI0UCVMGWGVIUNI3" localSheetId="33" hidden="1">#REF!</definedName>
    <definedName name="BExON0AX35F2SI0UCVMGWGVIUNI3" localSheetId="23" hidden="1">#REF!</definedName>
    <definedName name="BExON0AX35F2SI0UCVMGWGVIUNI3" localSheetId="17" hidden="1">#REF!</definedName>
    <definedName name="BExON0AX35F2SI0UCVMGWGVIUNI3" localSheetId="18" hidden="1">#REF!</definedName>
    <definedName name="BExON0AX35F2SI0UCVMGWGVIUNI3" localSheetId="11" hidden="1">#REF!</definedName>
    <definedName name="BExON0AX35F2SI0UCVMGWGVIUNI3" localSheetId="25" hidden="1">#REF!</definedName>
    <definedName name="BExON0AX35F2SI0UCVMGWGVIUNI3" localSheetId="26" hidden="1">#REF!</definedName>
    <definedName name="BExON0AX35F2SI0UCVMGWGVIUNI3" localSheetId="27" hidden="1">#REF!</definedName>
    <definedName name="BExON0AX35F2SI0UCVMGWGVIUNI3" localSheetId="0" hidden="1">#REF!</definedName>
    <definedName name="BExON0AX35F2SI0UCVMGWGVIUNI3" localSheetId="1" hidden="1">#REF!</definedName>
    <definedName name="BExON0AX35F2SI0UCVMGWGVIUNI3" hidden="1">#REF!</definedName>
    <definedName name="BExON1I19LN0T10YIIYC5NE9UGMR" localSheetId="32" hidden="1">#REF!</definedName>
    <definedName name="BExON1I19LN0T10YIIYC5NE9UGMR" localSheetId="33" hidden="1">#REF!</definedName>
    <definedName name="BExON1I19LN0T10YIIYC5NE9UGMR" localSheetId="23" hidden="1">#REF!</definedName>
    <definedName name="BExON1I19LN0T10YIIYC5NE9UGMR" localSheetId="17" hidden="1">#REF!</definedName>
    <definedName name="BExON1I19LN0T10YIIYC5NE9UGMR" localSheetId="18" hidden="1">#REF!</definedName>
    <definedName name="BExON1I19LN0T10YIIYC5NE9UGMR" localSheetId="11" hidden="1">#REF!</definedName>
    <definedName name="BExON1I19LN0T10YIIYC5NE9UGMR" localSheetId="25" hidden="1">#REF!</definedName>
    <definedName name="BExON1I19LN0T10YIIYC5NE9UGMR" localSheetId="26" hidden="1">#REF!</definedName>
    <definedName name="BExON1I19LN0T10YIIYC5NE9UGMR" localSheetId="27" hidden="1">#REF!</definedName>
    <definedName name="BExON1I19LN0T10YIIYC5NE9UGMR" localSheetId="0" hidden="1">#REF!</definedName>
    <definedName name="BExON1I19LN0T10YIIYC5NE9UGMR" localSheetId="1" hidden="1">#REF!</definedName>
    <definedName name="BExON1I19LN0T10YIIYC5NE9UGMR" hidden="1">#REF!</definedName>
    <definedName name="BExON41U4296DV3DPG6I5EF3OEYF" localSheetId="32" hidden="1">#REF!</definedName>
    <definedName name="BExON41U4296DV3DPG6I5EF3OEYF" localSheetId="33" hidden="1">#REF!</definedName>
    <definedName name="BExON41U4296DV3DPG6I5EF3OEYF" localSheetId="23" hidden="1">#REF!</definedName>
    <definedName name="BExON41U4296DV3DPG6I5EF3OEYF" localSheetId="17" hidden="1">#REF!</definedName>
    <definedName name="BExON41U4296DV3DPG6I5EF3OEYF" localSheetId="18" hidden="1">#REF!</definedName>
    <definedName name="BExON41U4296DV3DPG6I5EF3OEYF" localSheetId="11" hidden="1">#REF!</definedName>
    <definedName name="BExON41U4296DV3DPG6I5EF3OEYF" localSheetId="25" hidden="1">#REF!</definedName>
    <definedName name="BExON41U4296DV3DPG6I5EF3OEYF" localSheetId="26" hidden="1">#REF!</definedName>
    <definedName name="BExON41U4296DV3DPG6I5EF3OEYF" localSheetId="27" hidden="1">#REF!</definedName>
    <definedName name="BExON41U4296DV3DPG6I5EF3OEYF" localSheetId="0" hidden="1">#REF!</definedName>
    <definedName name="BExON41U4296DV3DPG6I5EF3OEYF" localSheetId="1" hidden="1">#REF!</definedName>
    <definedName name="BExON41U4296DV3DPG6I5EF3OEYF" hidden="1">#REF!</definedName>
    <definedName name="BExONB3A7CO4YD8RB41PHC93BQ9M" localSheetId="32" hidden="1">#REF!</definedName>
    <definedName name="BExONB3A7CO4YD8RB41PHC93BQ9M" localSheetId="33" hidden="1">#REF!</definedName>
    <definedName name="BExONB3A7CO4YD8RB41PHC93BQ9M" localSheetId="23" hidden="1">#REF!</definedName>
    <definedName name="BExONB3A7CO4YD8RB41PHC93BQ9M" localSheetId="17" hidden="1">#REF!</definedName>
    <definedName name="BExONB3A7CO4YD8RB41PHC93BQ9M" localSheetId="18" hidden="1">#REF!</definedName>
    <definedName name="BExONB3A7CO4YD8RB41PHC93BQ9M" localSheetId="11" hidden="1">#REF!</definedName>
    <definedName name="BExONB3A7CO4YD8RB41PHC93BQ9M" localSheetId="25" hidden="1">#REF!</definedName>
    <definedName name="BExONB3A7CO4YD8RB41PHC93BQ9M" localSheetId="26" hidden="1">#REF!</definedName>
    <definedName name="BExONB3A7CO4YD8RB41PHC93BQ9M" localSheetId="27" hidden="1">#REF!</definedName>
    <definedName name="BExONB3A7CO4YD8RB41PHC93BQ9M" localSheetId="0" hidden="1">#REF!</definedName>
    <definedName name="BExONB3A7CO4YD8RB41PHC93BQ9M" localSheetId="1" hidden="1">#REF!</definedName>
    <definedName name="BExONB3A7CO4YD8RB41PHC93BQ9M" hidden="1">#REF!</definedName>
    <definedName name="BExONFQH6UUXF8V0GI4BRIST9RFO" localSheetId="32" hidden="1">#REF!</definedName>
    <definedName name="BExONFQH6UUXF8V0GI4BRIST9RFO" localSheetId="33" hidden="1">#REF!</definedName>
    <definedName name="BExONFQH6UUXF8V0GI4BRIST9RFO" localSheetId="23" hidden="1">#REF!</definedName>
    <definedName name="BExONFQH6UUXF8V0GI4BRIST9RFO" localSheetId="17" hidden="1">#REF!</definedName>
    <definedName name="BExONFQH6UUXF8V0GI4BRIST9RFO" localSheetId="18" hidden="1">#REF!</definedName>
    <definedName name="BExONFQH6UUXF8V0GI4BRIST9RFO" localSheetId="11" hidden="1">#REF!</definedName>
    <definedName name="BExONFQH6UUXF8V0GI4BRIST9RFO" localSheetId="25" hidden="1">#REF!</definedName>
    <definedName name="BExONFQH6UUXF8V0GI4BRIST9RFO" localSheetId="26" hidden="1">#REF!</definedName>
    <definedName name="BExONFQH6UUXF8V0GI4BRIST9RFO" localSheetId="27" hidden="1">#REF!</definedName>
    <definedName name="BExONFQH6UUXF8V0GI4BRIST9RFO" localSheetId="0" hidden="1">#REF!</definedName>
    <definedName name="BExONFQH6UUXF8V0GI4BRIST9RFO" localSheetId="1" hidden="1">#REF!</definedName>
    <definedName name="BExONFQH6UUXF8V0GI4BRIST9RFO" hidden="1">#REF!</definedName>
    <definedName name="BExONIL31DZWU7IFVN3VV0XTXJA1" localSheetId="32" hidden="1">#REF!</definedName>
    <definedName name="BExONIL31DZWU7IFVN3VV0XTXJA1" localSheetId="33" hidden="1">#REF!</definedName>
    <definedName name="BExONIL31DZWU7IFVN3VV0XTXJA1" localSheetId="23" hidden="1">#REF!</definedName>
    <definedName name="BExONIL31DZWU7IFVN3VV0XTXJA1" localSheetId="17" hidden="1">#REF!</definedName>
    <definedName name="BExONIL31DZWU7IFVN3VV0XTXJA1" localSheetId="18" hidden="1">#REF!</definedName>
    <definedName name="BExONIL31DZWU7IFVN3VV0XTXJA1" localSheetId="11" hidden="1">#REF!</definedName>
    <definedName name="BExONIL31DZWU7IFVN3VV0XTXJA1" localSheetId="25" hidden="1">#REF!</definedName>
    <definedName name="BExONIL31DZWU7IFVN3VV0XTXJA1" localSheetId="26" hidden="1">#REF!</definedName>
    <definedName name="BExONIL31DZWU7IFVN3VV0XTXJA1" localSheetId="27" hidden="1">#REF!</definedName>
    <definedName name="BExONIL31DZWU7IFVN3VV0XTXJA1" localSheetId="0" hidden="1">#REF!</definedName>
    <definedName name="BExONIL31DZWU7IFVN3VV0XTXJA1" localSheetId="1" hidden="1">#REF!</definedName>
    <definedName name="BExONIL31DZWU7IFVN3VV0XTXJA1" hidden="1">#REF!</definedName>
    <definedName name="BExONJ1BU17R0F5A2UP1UGJBOGKS" localSheetId="32" hidden="1">#REF!</definedName>
    <definedName name="BExONJ1BU17R0F5A2UP1UGJBOGKS" localSheetId="33" hidden="1">#REF!</definedName>
    <definedName name="BExONJ1BU17R0F5A2UP1UGJBOGKS" localSheetId="23" hidden="1">#REF!</definedName>
    <definedName name="BExONJ1BU17R0F5A2UP1UGJBOGKS" localSheetId="17" hidden="1">#REF!</definedName>
    <definedName name="BExONJ1BU17R0F5A2UP1UGJBOGKS" localSheetId="18" hidden="1">#REF!</definedName>
    <definedName name="BExONJ1BU17R0F5A2UP1UGJBOGKS" localSheetId="11" hidden="1">#REF!</definedName>
    <definedName name="BExONJ1BU17R0F5A2UP1UGJBOGKS" localSheetId="25" hidden="1">#REF!</definedName>
    <definedName name="BExONJ1BU17R0F5A2UP1UGJBOGKS" localSheetId="26" hidden="1">#REF!</definedName>
    <definedName name="BExONJ1BU17R0F5A2UP1UGJBOGKS" localSheetId="27" hidden="1">#REF!</definedName>
    <definedName name="BExONJ1BU17R0F5A2UP1UGJBOGKS" localSheetId="0" hidden="1">#REF!</definedName>
    <definedName name="BExONJ1BU17R0F5A2UP1UGJBOGKS" localSheetId="1" hidden="1">#REF!</definedName>
    <definedName name="BExONJ1BU17R0F5A2UP1UGJBOGKS" hidden="1">#REF!</definedName>
    <definedName name="BExONKZDHE8SS0P4YRLGEQR9KYHF" localSheetId="32" hidden="1">#REF!</definedName>
    <definedName name="BExONKZDHE8SS0P4YRLGEQR9KYHF" localSheetId="33" hidden="1">#REF!</definedName>
    <definedName name="BExONKZDHE8SS0P4YRLGEQR9KYHF" localSheetId="23" hidden="1">#REF!</definedName>
    <definedName name="BExONKZDHE8SS0P4YRLGEQR9KYHF" localSheetId="17" hidden="1">#REF!</definedName>
    <definedName name="BExONKZDHE8SS0P4YRLGEQR9KYHF" localSheetId="18" hidden="1">#REF!</definedName>
    <definedName name="BExONKZDHE8SS0P4YRLGEQR9KYHF" localSheetId="11" hidden="1">#REF!</definedName>
    <definedName name="BExONKZDHE8SS0P4YRLGEQR9KYHF" localSheetId="25" hidden="1">#REF!</definedName>
    <definedName name="BExONKZDHE8SS0P4YRLGEQR9KYHF" localSheetId="26" hidden="1">#REF!</definedName>
    <definedName name="BExONKZDHE8SS0P4YRLGEQR9KYHF" localSheetId="27" hidden="1">#REF!</definedName>
    <definedName name="BExONKZDHE8SS0P4YRLGEQR9KYHF" localSheetId="0" hidden="1">#REF!</definedName>
    <definedName name="BExONKZDHE8SS0P4YRLGEQR9KYHF" localSheetId="1" hidden="1">#REF!</definedName>
    <definedName name="BExONKZDHE8SS0P4YRLGEQR9KYHF" hidden="1">#REF!</definedName>
    <definedName name="BExONNZ9VMHVX3J6NLNJY7KZA61O" localSheetId="32" hidden="1">#REF!</definedName>
    <definedName name="BExONNZ9VMHVX3J6NLNJY7KZA61O" localSheetId="33" hidden="1">#REF!</definedName>
    <definedName name="BExONNZ9VMHVX3J6NLNJY7KZA61O" localSheetId="23" hidden="1">#REF!</definedName>
    <definedName name="BExONNZ9VMHVX3J6NLNJY7KZA61O" localSheetId="17" hidden="1">#REF!</definedName>
    <definedName name="BExONNZ9VMHVX3J6NLNJY7KZA61O" localSheetId="18" hidden="1">#REF!</definedName>
    <definedName name="BExONNZ9VMHVX3J6NLNJY7KZA61O" localSheetId="11" hidden="1">#REF!</definedName>
    <definedName name="BExONNZ9VMHVX3J6NLNJY7KZA61O" localSheetId="25" hidden="1">#REF!</definedName>
    <definedName name="BExONNZ9VMHVX3J6NLNJY7KZA61O" localSheetId="26" hidden="1">#REF!</definedName>
    <definedName name="BExONNZ9VMHVX3J6NLNJY7KZA61O" localSheetId="27" hidden="1">#REF!</definedName>
    <definedName name="BExONNZ9VMHVX3J6NLNJY7KZA61O" localSheetId="0" hidden="1">#REF!</definedName>
    <definedName name="BExONNZ9VMHVX3J6NLNJY7KZA61O" localSheetId="1" hidden="1">#REF!</definedName>
    <definedName name="BExONNZ9VMHVX3J6NLNJY7KZA61O" hidden="1">#REF!</definedName>
    <definedName name="BExONRQ1BAA4F3TXP2MYQ4YCZ09S" localSheetId="32" hidden="1">#REF!</definedName>
    <definedName name="BExONRQ1BAA4F3TXP2MYQ4YCZ09S" localSheetId="33" hidden="1">#REF!</definedName>
    <definedName name="BExONRQ1BAA4F3TXP2MYQ4YCZ09S" localSheetId="23" hidden="1">#REF!</definedName>
    <definedName name="BExONRQ1BAA4F3TXP2MYQ4YCZ09S" localSheetId="17" hidden="1">#REF!</definedName>
    <definedName name="BExONRQ1BAA4F3TXP2MYQ4YCZ09S" localSheetId="18" hidden="1">#REF!</definedName>
    <definedName name="BExONRQ1BAA4F3TXP2MYQ4YCZ09S" localSheetId="11" hidden="1">#REF!</definedName>
    <definedName name="BExONRQ1BAA4F3TXP2MYQ4YCZ09S" localSheetId="25" hidden="1">#REF!</definedName>
    <definedName name="BExONRQ1BAA4F3TXP2MYQ4YCZ09S" localSheetId="26" hidden="1">#REF!</definedName>
    <definedName name="BExONRQ1BAA4F3TXP2MYQ4YCZ09S" localSheetId="27" hidden="1">#REF!</definedName>
    <definedName name="BExONRQ1BAA4F3TXP2MYQ4YCZ09S" localSheetId="0" hidden="1">#REF!</definedName>
    <definedName name="BExONRQ1BAA4F3TXP2MYQ4YCZ09S" localSheetId="1" hidden="1">#REF!</definedName>
    <definedName name="BExONRQ1BAA4F3TXP2MYQ4YCZ09S" hidden="1">#REF!</definedName>
    <definedName name="BExONU4ENMND8RLZX0L5EHPYQQSB" localSheetId="32" hidden="1">#REF!</definedName>
    <definedName name="BExONU4ENMND8RLZX0L5EHPYQQSB" localSheetId="33" hidden="1">#REF!</definedName>
    <definedName name="BExONU4ENMND8RLZX0L5EHPYQQSB" localSheetId="23" hidden="1">#REF!</definedName>
    <definedName name="BExONU4ENMND8RLZX0L5EHPYQQSB" localSheetId="17" hidden="1">#REF!</definedName>
    <definedName name="BExONU4ENMND8RLZX0L5EHPYQQSB" localSheetId="18" hidden="1">#REF!</definedName>
    <definedName name="BExONU4ENMND8RLZX0L5EHPYQQSB" localSheetId="11" hidden="1">#REF!</definedName>
    <definedName name="BExONU4ENMND8RLZX0L5EHPYQQSB" localSheetId="25" hidden="1">#REF!</definedName>
    <definedName name="BExONU4ENMND8RLZX0L5EHPYQQSB" localSheetId="26" hidden="1">#REF!</definedName>
    <definedName name="BExONU4ENMND8RLZX0L5EHPYQQSB" localSheetId="27" hidden="1">#REF!</definedName>
    <definedName name="BExONU4ENMND8RLZX0L5EHPYQQSB" localSheetId="0" hidden="1">#REF!</definedName>
    <definedName name="BExONU4ENMND8RLZX0L5EHPYQQSB" localSheetId="1" hidden="1">#REF!</definedName>
    <definedName name="BExONU4ENMND8RLZX0L5EHPYQQSB" hidden="1">#REF!</definedName>
    <definedName name="BExONXPUEU6ZRSIX4PDJ1DXY679I" localSheetId="32" hidden="1">#REF!</definedName>
    <definedName name="BExONXPUEU6ZRSIX4PDJ1DXY679I" localSheetId="33" hidden="1">#REF!</definedName>
    <definedName name="BExONXPUEU6ZRSIX4PDJ1DXY679I" localSheetId="23" hidden="1">#REF!</definedName>
    <definedName name="BExONXPUEU6ZRSIX4PDJ1DXY679I" localSheetId="17" hidden="1">#REF!</definedName>
    <definedName name="BExONXPUEU6ZRSIX4PDJ1DXY679I" localSheetId="18" hidden="1">#REF!</definedName>
    <definedName name="BExONXPUEU6ZRSIX4PDJ1DXY679I" localSheetId="11" hidden="1">#REF!</definedName>
    <definedName name="BExONXPUEU6ZRSIX4PDJ1DXY679I" localSheetId="25" hidden="1">#REF!</definedName>
    <definedName name="BExONXPUEU6ZRSIX4PDJ1DXY679I" localSheetId="26" hidden="1">#REF!</definedName>
    <definedName name="BExONXPUEU6ZRSIX4PDJ1DXY679I" localSheetId="27" hidden="1">#REF!</definedName>
    <definedName name="BExONXPUEU6ZRSIX4PDJ1DXY679I" localSheetId="0" hidden="1">#REF!</definedName>
    <definedName name="BExONXPUEU6ZRSIX4PDJ1DXY679I" localSheetId="1" hidden="1">#REF!</definedName>
    <definedName name="BExONXPUEU6ZRSIX4PDJ1DXY679I" hidden="1">#REF!</definedName>
    <definedName name="BExOO0KEG2WL5WKKMHN0S2UTIUNG" localSheetId="32" hidden="1">#REF!</definedName>
    <definedName name="BExOO0KEG2WL5WKKMHN0S2UTIUNG" localSheetId="33" hidden="1">#REF!</definedName>
    <definedName name="BExOO0KEG2WL5WKKMHN0S2UTIUNG" localSheetId="23" hidden="1">#REF!</definedName>
    <definedName name="BExOO0KEG2WL5WKKMHN0S2UTIUNG" localSheetId="17" hidden="1">#REF!</definedName>
    <definedName name="BExOO0KEG2WL5WKKMHN0S2UTIUNG" localSheetId="18" hidden="1">#REF!</definedName>
    <definedName name="BExOO0KEG2WL5WKKMHN0S2UTIUNG" localSheetId="11" hidden="1">#REF!</definedName>
    <definedName name="BExOO0KEG2WL5WKKMHN0S2UTIUNG" localSheetId="25" hidden="1">#REF!</definedName>
    <definedName name="BExOO0KEG2WL5WKKMHN0S2UTIUNG" localSheetId="26" hidden="1">#REF!</definedName>
    <definedName name="BExOO0KEG2WL5WKKMHN0S2UTIUNG" localSheetId="27" hidden="1">#REF!</definedName>
    <definedName name="BExOO0KEG2WL5WKKMHN0S2UTIUNG" localSheetId="0" hidden="1">#REF!</definedName>
    <definedName name="BExOO0KEG2WL5WKKMHN0S2UTIUNG" localSheetId="1" hidden="1">#REF!</definedName>
    <definedName name="BExOO0KEG2WL5WKKMHN0S2UTIUNG" hidden="1">#REF!</definedName>
    <definedName name="BExOO1WWIZSGB0YTGKESB45TSVMZ" localSheetId="32" hidden="1">#REF!</definedName>
    <definedName name="BExOO1WWIZSGB0YTGKESB45TSVMZ" localSheetId="33" hidden="1">#REF!</definedName>
    <definedName name="BExOO1WWIZSGB0YTGKESB45TSVMZ" localSheetId="23" hidden="1">#REF!</definedName>
    <definedName name="BExOO1WWIZSGB0YTGKESB45TSVMZ" localSheetId="17" hidden="1">#REF!</definedName>
    <definedName name="BExOO1WWIZSGB0YTGKESB45TSVMZ" localSheetId="18" hidden="1">#REF!</definedName>
    <definedName name="BExOO1WWIZSGB0YTGKESB45TSVMZ" localSheetId="11" hidden="1">#REF!</definedName>
    <definedName name="BExOO1WWIZSGB0YTGKESB45TSVMZ" localSheetId="25" hidden="1">#REF!</definedName>
    <definedName name="BExOO1WWIZSGB0YTGKESB45TSVMZ" localSheetId="26" hidden="1">#REF!</definedName>
    <definedName name="BExOO1WWIZSGB0YTGKESB45TSVMZ" localSheetId="27" hidden="1">#REF!</definedName>
    <definedName name="BExOO1WWIZSGB0YTGKESB45TSVMZ" localSheetId="0" hidden="1">#REF!</definedName>
    <definedName name="BExOO1WWIZSGB0YTGKESB45TSVMZ" localSheetId="1" hidden="1">#REF!</definedName>
    <definedName name="BExOO1WWIZSGB0YTGKESB45TSVMZ" hidden="1">#REF!</definedName>
    <definedName name="BExOO4B8FPAFYPHCTYTX37P1TQM5" localSheetId="32" hidden="1">#REF!</definedName>
    <definedName name="BExOO4B8FPAFYPHCTYTX37P1TQM5" localSheetId="33" hidden="1">#REF!</definedName>
    <definedName name="BExOO4B8FPAFYPHCTYTX37P1TQM5" localSheetId="23" hidden="1">#REF!</definedName>
    <definedName name="BExOO4B8FPAFYPHCTYTX37P1TQM5" localSheetId="17" hidden="1">#REF!</definedName>
    <definedName name="BExOO4B8FPAFYPHCTYTX37P1TQM5" localSheetId="18" hidden="1">#REF!</definedName>
    <definedName name="BExOO4B8FPAFYPHCTYTX37P1TQM5" localSheetId="11" hidden="1">#REF!</definedName>
    <definedName name="BExOO4B8FPAFYPHCTYTX37P1TQM5" localSheetId="25" hidden="1">#REF!</definedName>
    <definedName name="BExOO4B8FPAFYPHCTYTX37P1TQM5" localSheetId="26" hidden="1">#REF!</definedName>
    <definedName name="BExOO4B8FPAFYPHCTYTX37P1TQM5" localSheetId="27" hidden="1">#REF!</definedName>
    <definedName name="BExOO4B8FPAFYPHCTYTX37P1TQM5" localSheetId="0" hidden="1">#REF!</definedName>
    <definedName name="BExOO4B8FPAFYPHCTYTX37P1TQM5" localSheetId="1" hidden="1">#REF!</definedName>
    <definedName name="BExOO4B8FPAFYPHCTYTX37P1TQM5" hidden="1">#REF!</definedName>
    <definedName name="BExOOIULUDOJRMYABWV5CCL906X6" localSheetId="32" hidden="1">#REF!</definedName>
    <definedName name="BExOOIULUDOJRMYABWV5CCL906X6" localSheetId="33" hidden="1">#REF!</definedName>
    <definedName name="BExOOIULUDOJRMYABWV5CCL906X6" localSheetId="23" hidden="1">#REF!</definedName>
    <definedName name="BExOOIULUDOJRMYABWV5CCL906X6" localSheetId="17" hidden="1">#REF!</definedName>
    <definedName name="BExOOIULUDOJRMYABWV5CCL906X6" localSheetId="18" hidden="1">#REF!</definedName>
    <definedName name="BExOOIULUDOJRMYABWV5CCL906X6" localSheetId="11" hidden="1">#REF!</definedName>
    <definedName name="BExOOIULUDOJRMYABWV5CCL906X6" localSheetId="25" hidden="1">#REF!</definedName>
    <definedName name="BExOOIULUDOJRMYABWV5CCL906X6" localSheetId="26" hidden="1">#REF!</definedName>
    <definedName name="BExOOIULUDOJRMYABWV5CCL906X6" localSheetId="27" hidden="1">#REF!</definedName>
    <definedName name="BExOOIULUDOJRMYABWV5CCL906X6" localSheetId="0" hidden="1">#REF!</definedName>
    <definedName name="BExOOIULUDOJRMYABWV5CCL906X6" localSheetId="1" hidden="1">#REF!</definedName>
    <definedName name="BExOOIULUDOJRMYABWV5CCL906X6" hidden="1">#REF!</definedName>
    <definedName name="BExOOJLIWKJW5S7XWJXD8TYV5HQ9" localSheetId="32" hidden="1">#REF!</definedName>
    <definedName name="BExOOJLIWKJW5S7XWJXD8TYV5HQ9" localSheetId="33" hidden="1">#REF!</definedName>
    <definedName name="BExOOJLIWKJW5S7XWJXD8TYV5HQ9" localSheetId="23" hidden="1">#REF!</definedName>
    <definedName name="BExOOJLIWKJW5S7XWJXD8TYV5HQ9" localSheetId="17" hidden="1">#REF!</definedName>
    <definedName name="BExOOJLIWKJW5S7XWJXD8TYV5HQ9" localSheetId="18" hidden="1">#REF!</definedName>
    <definedName name="BExOOJLIWKJW5S7XWJXD8TYV5HQ9" localSheetId="11" hidden="1">#REF!</definedName>
    <definedName name="BExOOJLIWKJW5S7XWJXD8TYV5HQ9" localSheetId="25" hidden="1">#REF!</definedName>
    <definedName name="BExOOJLIWKJW5S7XWJXD8TYV5HQ9" localSheetId="26" hidden="1">#REF!</definedName>
    <definedName name="BExOOJLIWKJW5S7XWJXD8TYV5HQ9" localSheetId="27" hidden="1">#REF!</definedName>
    <definedName name="BExOOJLIWKJW5S7XWJXD8TYV5HQ9" localSheetId="0" hidden="1">#REF!</definedName>
    <definedName name="BExOOJLIWKJW5S7XWJXD8TYV5HQ9" localSheetId="1" hidden="1">#REF!</definedName>
    <definedName name="BExOOJLIWKJW5S7XWJXD8TYV5HQ9" hidden="1">#REF!</definedName>
    <definedName name="BExOOQ1JVWQ9LYXD0V94BRXKTA1I" localSheetId="32" hidden="1">#REF!</definedName>
    <definedName name="BExOOQ1JVWQ9LYXD0V94BRXKTA1I" localSheetId="33" hidden="1">#REF!</definedName>
    <definedName name="BExOOQ1JVWQ9LYXD0V94BRXKTA1I" localSheetId="23" hidden="1">#REF!</definedName>
    <definedName name="BExOOQ1JVWQ9LYXD0V94BRXKTA1I" localSheetId="17" hidden="1">#REF!</definedName>
    <definedName name="BExOOQ1JVWQ9LYXD0V94BRXKTA1I" localSheetId="18" hidden="1">#REF!</definedName>
    <definedName name="BExOOQ1JVWQ9LYXD0V94BRXKTA1I" localSheetId="11" hidden="1">#REF!</definedName>
    <definedName name="BExOOQ1JVWQ9LYXD0V94BRXKTA1I" localSheetId="25" hidden="1">#REF!</definedName>
    <definedName name="BExOOQ1JVWQ9LYXD0V94BRXKTA1I" localSheetId="26" hidden="1">#REF!</definedName>
    <definedName name="BExOOQ1JVWQ9LYXD0V94BRXKTA1I" localSheetId="27" hidden="1">#REF!</definedName>
    <definedName name="BExOOQ1JVWQ9LYXD0V94BRXKTA1I" localSheetId="0" hidden="1">#REF!</definedName>
    <definedName name="BExOOQ1JVWQ9LYXD0V94BRXKTA1I" localSheetId="1" hidden="1">#REF!</definedName>
    <definedName name="BExOOQ1JVWQ9LYXD0V94BRXKTA1I" hidden="1">#REF!</definedName>
    <definedName name="BExOOTN0KTXJCL7E476XBN1CJ553" localSheetId="32" hidden="1">#REF!</definedName>
    <definedName name="BExOOTN0KTXJCL7E476XBN1CJ553" localSheetId="33" hidden="1">#REF!</definedName>
    <definedName name="BExOOTN0KTXJCL7E476XBN1CJ553" localSheetId="23" hidden="1">#REF!</definedName>
    <definedName name="BExOOTN0KTXJCL7E476XBN1CJ553" localSheetId="17" hidden="1">#REF!</definedName>
    <definedName name="BExOOTN0KTXJCL7E476XBN1CJ553" localSheetId="18" hidden="1">#REF!</definedName>
    <definedName name="BExOOTN0KTXJCL7E476XBN1CJ553" localSheetId="11" hidden="1">#REF!</definedName>
    <definedName name="BExOOTN0KTXJCL7E476XBN1CJ553" localSheetId="25" hidden="1">#REF!</definedName>
    <definedName name="BExOOTN0KTXJCL7E476XBN1CJ553" localSheetId="26" hidden="1">#REF!</definedName>
    <definedName name="BExOOTN0KTXJCL7E476XBN1CJ553" localSheetId="27" hidden="1">#REF!</definedName>
    <definedName name="BExOOTN0KTXJCL7E476XBN1CJ553" localSheetId="0" hidden="1">#REF!</definedName>
    <definedName name="BExOOTN0KTXJCL7E476XBN1CJ553" localSheetId="1" hidden="1">#REF!</definedName>
    <definedName name="BExOOTN0KTXJCL7E476XBN1CJ553" hidden="1">#REF!</definedName>
    <definedName name="BExOOVVUJIJNAYDICUUQQ9O7O3TW" localSheetId="32" hidden="1">#REF!</definedName>
    <definedName name="BExOOVVUJIJNAYDICUUQQ9O7O3TW" localSheetId="33" hidden="1">#REF!</definedName>
    <definedName name="BExOOVVUJIJNAYDICUUQQ9O7O3TW" localSheetId="23" hidden="1">#REF!</definedName>
    <definedName name="BExOOVVUJIJNAYDICUUQQ9O7O3TW" localSheetId="17" hidden="1">#REF!</definedName>
    <definedName name="BExOOVVUJIJNAYDICUUQQ9O7O3TW" localSheetId="18" hidden="1">#REF!</definedName>
    <definedName name="BExOOVVUJIJNAYDICUUQQ9O7O3TW" localSheetId="11" hidden="1">#REF!</definedName>
    <definedName name="BExOOVVUJIJNAYDICUUQQ9O7O3TW" localSheetId="25" hidden="1">#REF!</definedName>
    <definedName name="BExOOVVUJIJNAYDICUUQQ9O7O3TW" localSheetId="26" hidden="1">#REF!</definedName>
    <definedName name="BExOOVVUJIJNAYDICUUQQ9O7O3TW" localSheetId="27" hidden="1">#REF!</definedName>
    <definedName name="BExOOVVUJIJNAYDICUUQQ9O7O3TW" localSheetId="0" hidden="1">#REF!</definedName>
    <definedName name="BExOOVVUJIJNAYDICUUQQ9O7O3TW" localSheetId="1" hidden="1">#REF!</definedName>
    <definedName name="BExOOVVUJIJNAYDICUUQQ9O7O3TW" hidden="1">#REF!</definedName>
    <definedName name="BExOP9DDU5MZJKWGFT0MKL44YKIV" localSheetId="32" hidden="1">#REF!</definedName>
    <definedName name="BExOP9DDU5MZJKWGFT0MKL44YKIV" localSheetId="33" hidden="1">#REF!</definedName>
    <definedName name="BExOP9DDU5MZJKWGFT0MKL44YKIV" localSheetId="23" hidden="1">#REF!</definedName>
    <definedName name="BExOP9DDU5MZJKWGFT0MKL44YKIV" localSheetId="17" hidden="1">#REF!</definedName>
    <definedName name="BExOP9DDU5MZJKWGFT0MKL44YKIV" localSheetId="18" hidden="1">#REF!</definedName>
    <definedName name="BExOP9DDU5MZJKWGFT0MKL44YKIV" localSheetId="11" hidden="1">#REF!</definedName>
    <definedName name="BExOP9DDU5MZJKWGFT0MKL44YKIV" localSheetId="25" hidden="1">#REF!</definedName>
    <definedName name="BExOP9DDU5MZJKWGFT0MKL44YKIV" localSheetId="26" hidden="1">#REF!</definedName>
    <definedName name="BExOP9DDU5MZJKWGFT0MKL44YKIV" localSheetId="27" hidden="1">#REF!</definedName>
    <definedName name="BExOP9DDU5MZJKWGFT0MKL44YKIV" localSheetId="0" hidden="1">#REF!</definedName>
    <definedName name="BExOP9DDU5MZJKWGFT0MKL44YKIV" localSheetId="1" hidden="1">#REF!</definedName>
    <definedName name="BExOP9DDU5MZJKWGFT0MKL44YKIV" hidden="1">#REF!</definedName>
    <definedName name="BExOP9DEBV5W5P4Q25J3XCJBP5S9" localSheetId="32" hidden="1">#REF!</definedName>
    <definedName name="BExOP9DEBV5W5P4Q25J3XCJBP5S9" localSheetId="33" hidden="1">#REF!</definedName>
    <definedName name="BExOP9DEBV5W5P4Q25J3XCJBP5S9" localSheetId="23" hidden="1">#REF!</definedName>
    <definedName name="BExOP9DEBV5W5P4Q25J3XCJBP5S9" localSheetId="17" hidden="1">#REF!</definedName>
    <definedName name="BExOP9DEBV5W5P4Q25J3XCJBP5S9" localSheetId="18" hidden="1">#REF!</definedName>
    <definedName name="BExOP9DEBV5W5P4Q25J3XCJBP5S9" localSheetId="11" hidden="1">#REF!</definedName>
    <definedName name="BExOP9DEBV5W5P4Q25J3XCJBP5S9" localSheetId="25" hidden="1">#REF!</definedName>
    <definedName name="BExOP9DEBV5W5P4Q25J3XCJBP5S9" localSheetId="26" hidden="1">#REF!</definedName>
    <definedName name="BExOP9DEBV5W5P4Q25J3XCJBP5S9" localSheetId="27" hidden="1">#REF!</definedName>
    <definedName name="BExOP9DEBV5W5P4Q25J3XCJBP5S9" localSheetId="0" hidden="1">#REF!</definedName>
    <definedName name="BExOP9DEBV5W5P4Q25J3XCJBP5S9" localSheetId="1" hidden="1">#REF!</definedName>
    <definedName name="BExOP9DEBV5W5P4Q25J3XCJBP5S9" hidden="1">#REF!</definedName>
    <definedName name="BExOPFNYRBL0BFM23LZBJTADNOE4" localSheetId="32" hidden="1">#REF!</definedName>
    <definedName name="BExOPFNYRBL0BFM23LZBJTADNOE4" localSheetId="33" hidden="1">#REF!</definedName>
    <definedName name="BExOPFNYRBL0BFM23LZBJTADNOE4" localSheetId="23" hidden="1">#REF!</definedName>
    <definedName name="BExOPFNYRBL0BFM23LZBJTADNOE4" localSheetId="17" hidden="1">#REF!</definedName>
    <definedName name="BExOPFNYRBL0BFM23LZBJTADNOE4" localSheetId="18" hidden="1">#REF!</definedName>
    <definedName name="BExOPFNYRBL0BFM23LZBJTADNOE4" localSheetId="11" hidden="1">#REF!</definedName>
    <definedName name="BExOPFNYRBL0BFM23LZBJTADNOE4" localSheetId="25" hidden="1">#REF!</definedName>
    <definedName name="BExOPFNYRBL0BFM23LZBJTADNOE4" localSheetId="26" hidden="1">#REF!</definedName>
    <definedName name="BExOPFNYRBL0BFM23LZBJTADNOE4" localSheetId="27" hidden="1">#REF!</definedName>
    <definedName name="BExOPFNYRBL0BFM23LZBJTADNOE4" localSheetId="0" hidden="1">#REF!</definedName>
    <definedName name="BExOPFNYRBL0BFM23LZBJTADNOE4" localSheetId="1" hidden="1">#REF!</definedName>
    <definedName name="BExOPFNYRBL0BFM23LZBJTADNOE4" hidden="1">#REF!</definedName>
    <definedName name="BExOPINVFSIZMCVT9YGT2AODVCX3" localSheetId="32" hidden="1">#REF!</definedName>
    <definedName name="BExOPINVFSIZMCVT9YGT2AODVCX3" localSheetId="33" hidden="1">#REF!</definedName>
    <definedName name="BExOPINVFSIZMCVT9YGT2AODVCX3" localSheetId="23" hidden="1">#REF!</definedName>
    <definedName name="BExOPINVFSIZMCVT9YGT2AODVCX3" localSheetId="17" hidden="1">#REF!</definedName>
    <definedName name="BExOPINVFSIZMCVT9YGT2AODVCX3" localSheetId="18" hidden="1">#REF!</definedName>
    <definedName name="BExOPINVFSIZMCVT9YGT2AODVCX3" localSheetId="11" hidden="1">#REF!</definedName>
    <definedName name="BExOPINVFSIZMCVT9YGT2AODVCX3" localSheetId="25" hidden="1">#REF!</definedName>
    <definedName name="BExOPINVFSIZMCVT9YGT2AODVCX3" localSheetId="26" hidden="1">#REF!</definedName>
    <definedName name="BExOPINVFSIZMCVT9YGT2AODVCX3" localSheetId="27" hidden="1">#REF!</definedName>
    <definedName name="BExOPINVFSIZMCVT9YGT2AODVCX3" localSheetId="0" hidden="1">#REF!</definedName>
    <definedName name="BExOPINVFSIZMCVT9YGT2AODVCX3" localSheetId="1" hidden="1">#REF!</definedName>
    <definedName name="BExOPINVFSIZMCVT9YGT2AODVCX3" hidden="1">#REF!</definedName>
    <definedName name="BExOQ1JN4SAC44RTMZIGHSW023WA" localSheetId="32" hidden="1">#REF!</definedName>
    <definedName name="BExOQ1JN4SAC44RTMZIGHSW023WA" localSheetId="33" hidden="1">#REF!</definedName>
    <definedName name="BExOQ1JN4SAC44RTMZIGHSW023WA" localSheetId="23" hidden="1">#REF!</definedName>
    <definedName name="BExOQ1JN4SAC44RTMZIGHSW023WA" localSheetId="17" hidden="1">#REF!</definedName>
    <definedName name="BExOQ1JN4SAC44RTMZIGHSW023WA" localSheetId="18" hidden="1">#REF!</definedName>
    <definedName name="BExOQ1JN4SAC44RTMZIGHSW023WA" localSheetId="11" hidden="1">#REF!</definedName>
    <definedName name="BExOQ1JN4SAC44RTMZIGHSW023WA" localSheetId="25" hidden="1">#REF!</definedName>
    <definedName name="BExOQ1JN4SAC44RTMZIGHSW023WA" localSheetId="26" hidden="1">#REF!</definedName>
    <definedName name="BExOQ1JN4SAC44RTMZIGHSW023WA" localSheetId="27" hidden="1">#REF!</definedName>
    <definedName name="BExOQ1JN4SAC44RTMZIGHSW023WA" localSheetId="0" hidden="1">#REF!</definedName>
    <definedName name="BExOQ1JN4SAC44RTMZIGHSW023WA" localSheetId="1" hidden="1">#REF!</definedName>
    <definedName name="BExOQ1JN4SAC44RTMZIGHSW023WA" hidden="1">#REF!</definedName>
    <definedName name="BExOQ256YMF115DJL3KBPNKABJ90" localSheetId="32" hidden="1">#REF!</definedName>
    <definedName name="BExOQ256YMF115DJL3KBPNKABJ90" localSheetId="33" hidden="1">#REF!</definedName>
    <definedName name="BExOQ256YMF115DJL3KBPNKABJ90" localSheetId="23" hidden="1">#REF!</definedName>
    <definedName name="BExOQ256YMF115DJL3KBPNKABJ90" localSheetId="17" hidden="1">#REF!</definedName>
    <definedName name="BExOQ256YMF115DJL3KBPNKABJ90" localSheetId="18" hidden="1">#REF!</definedName>
    <definedName name="BExOQ256YMF115DJL3KBPNKABJ90" localSheetId="11" hidden="1">#REF!</definedName>
    <definedName name="BExOQ256YMF115DJL3KBPNKABJ90" localSheetId="25" hidden="1">#REF!</definedName>
    <definedName name="BExOQ256YMF115DJL3KBPNKABJ90" localSheetId="26" hidden="1">#REF!</definedName>
    <definedName name="BExOQ256YMF115DJL3KBPNKABJ90" localSheetId="27" hidden="1">#REF!</definedName>
    <definedName name="BExOQ256YMF115DJL3KBPNKABJ90" localSheetId="0" hidden="1">#REF!</definedName>
    <definedName name="BExOQ256YMF115DJL3KBPNKABJ90" localSheetId="1" hidden="1">#REF!</definedName>
    <definedName name="BExOQ256YMF115DJL3KBPNKABJ90" hidden="1">#REF!</definedName>
    <definedName name="BExQ19DEUOLC11IW32E2AMVZLFF1" localSheetId="32" hidden="1">#REF!</definedName>
    <definedName name="BExQ19DEUOLC11IW32E2AMVZLFF1" localSheetId="33" hidden="1">#REF!</definedName>
    <definedName name="BExQ19DEUOLC11IW32E2AMVZLFF1" localSheetId="23" hidden="1">#REF!</definedName>
    <definedName name="BExQ19DEUOLC11IW32E2AMVZLFF1" localSheetId="17" hidden="1">#REF!</definedName>
    <definedName name="BExQ19DEUOLC11IW32E2AMVZLFF1" localSheetId="18" hidden="1">#REF!</definedName>
    <definedName name="BExQ19DEUOLC11IW32E2AMVZLFF1" localSheetId="11" hidden="1">#REF!</definedName>
    <definedName name="BExQ19DEUOLC11IW32E2AMVZLFF1" localSheetId="25" hidden="1">#REF!</definedName>
    <definedName name="BExQ19DEUOLC11IW32E2AMVZLFF1" localSheetId="26" hidden="1">#REF!</definedName>
    <definedName name="BExQ19DEUOLC11IW32E2AMVZLFF1" localSheetId="27" hidden="1">#REF!</definedName>
    <definedName name="BExQ19DEUOLC11IW32E2AMVZLFF1" localSheetId="0" hidden="1">#REF!</definedName>
    <definedName name="BExQ19DEUOLC11IW32E2AMVZLFF1" localSheetId="1" hidden="1">#REF!</definedName>
    <definedName name="BExQ19DEUOLC11IW32E2AMVZLFF1" hidden="1">#REF!</definedName>
    <definedName name="BExQ1OCW3L24TN0BYVRE2NE3IK1O" localSheetId="32" hidden="1">#REF!</definedName>
    <definedName name="BExQ1OCW3L24TN0BYVRE2NE3IK1O" localSheetId="33" hidden="1">#REF!</definedName>
    <definedName name="BExQ1OCW3L24TN0BYVRE2NE3IK1O" localSheetId="23" hidden="1">#REF!</definedName>
    <definedName name="BExQ1OCW3L24TN0BYVRE2NE3IK1O" localSheetId="17" hidden="1">#REF!</definedName>
    <definedName name="BExQ1OCW3L24TN0BYVRE2NE3IK1O" localSheetId="18" hidden="1">#REF!</definedName>
    <definedName name="BExQ1OCW3L24TN0BYVRE2NE3IK1O" localSheetId="11" hidden="1">#REF!</definedName>
    <definedName name="BExQ1OCW3L24TN0BYVRE2NE3IK1O" localSheetId="25" hidden="1">#REF!</definedName>
    <definedName name="BExQ1OCW3L24TN0BYVRE2NE3IK1O" localSheetId="26" hidden="1">#REF!</definedName>
    <definedName name="BExQ1OCW3L24TN0BYVRE2NE3IK1O" localSheetId="27" hidden="1">#REF!</definedName>
    <definedName name="BExQ1OCW3L24TN0BYVRE2NE3IK1O" localSheetId="0" hidden="1">#REF!</definedName>
    <definedName name="BExQ1OCW3L24TN0BYVRE2NE3IK1O" localSheetId="1" hidden="1">#REF!</definedName>
    <definedName name="BExQ1OCW3L24TN0BYVRE2NE3IK1O" hidden="1">#REF!</definedName>
    <definedName name="BExQ29C73XR33S3668YYSYZAIHTG" localSheetId="32" hidden="1">#REF!</definedName>
    <definedName name="BExQ29C73XR33S3668YYSYZAIHTG" localSheetId="33" hidden="1">#REF!</definedName>
    <definedName name="BExQ29C73XR33S3668YYSYZAIHTG" localSheetId="23" hidden="1">#REF!</definedName>
    <definedName name="BExQ29C73XR33S3668YYSYZAIHTG" localSheetId="17" hidden="1">#REF!</definedName>
    <definedName name="BExQ29C73XR33S3668YYSYZAIHTG" localSheetId="18" hidden="1">#REF!</definedName>
    <definedName name="BExQ29C73XR33S3668YYSYZAIHTG" localSheetId="11" hidden="1">#REF!</definedName>
    <definedName name="BExQ29C73XR33S3668YYSYZAIHTG" localSheetId="25" hidden="1">#REF!</definedName>
    <definedName name="BExQ29C73XR33S3668YYSYZAIHTG" localSheetId="26" hidden="1">#REF!</definedName>
    <definedName name="BExQ29C73XR33S3668YYSYZAIHTG" localSheetId="27" hidden="1">#REF!</definedName>
    <definedName name="BExQ29C73XR33S3668YYSYZAIHTG" localSheetId="0" hidden="1">#REF!</definedName>
    <definedName name="BExQ29C73XR33S3668YYSYZAIHTG" localSheetId="1" hidden="1">#REF!</definedName>
    <definedName name="BExQ29C73XR33S3668YYSYZAIHTG" hidden="1">#REF!</definedName>
    <definedName name="BExQ2FS228IUDUP2023RA1D4AO4C" localSheetId="32" hidden="1">#REF!</definedName>
    <definedName name="BExQ2FS228IUDUP2023RA1D4AO4C" localSheetId="33" hidden="1">#REF!</definedName>
    <definedName name="BExQ2FS228IUDUP2023RA1D4AO4C" localSheetId="23" hidden="1">#REF!</definedName>
    <definedName name="BExQ2FS228IUDUP2023RA1D4AO4C" localSheetId="17" hidden="1">#REF!</definedName>
    <definedName name="BExQ2FS228IUDUP2023RA1D4AO4C" localSheetId="18" hidden="1">#REF!</definedName>
    <definedName name="BExQ2FS228IUDUP2023RA1D4AO4C" localSheetId="11" hidden="1">#REF!</definedName>
    <definedName name="BExQ2FS228IUDUP2023RA1D4AO4C" localSheetId="25" hidden="1">#REF!</definedName>
    <definedName name="BExQ2FS228IUDUP2023RA1D4AO4C" localSheetId="26" hidden="1">#REF!</definedName>
    <definedName name="BExQ2FS228IUDUP2023RA1D4AO4C" localSheetId="27" hidden="1">#REF!</definedName>
    <definedName name="BExQ2FS228IUDUP2023RA1D4AO4C" localSheetId="0" hidden="1">#REF!</definedName>
    <definedName name="BExQ2FS228IUDUP2023RA1D4AO4C" localSheetId="1" hidden="1">#REF!</definedName>
    <definedName name="BExQ2FS228IUDUP2023RA1D4AO4C" hidden="1">#REF!</definedName>
    <definedName name="BExQ2L0XYWLY9VPZWXYYFRIRQRJ1" localSheetId="32" hidden="1">#REF!</definedName>
    <definedName name="BExQ2L0XYWLY9VPZWXYYFRIRQRJ1" localSheetId="33" hidden="1">#REF!</definedName>
    <definedName name="BExQ2L0XYWLY9VPZWXYYFRIRQRJ1" localSheetId="23" hidden="1">#REF!</definedName>
    <definedName name="BExQ2L0XYWLY9VPZWXYYFRIRQRJ1" localSheetId="17" hidden="1">#REF!</definedName>
    <definedName name="BExQ2L0XYWLY9VPZWXYYFRIRQRJ1" localSheetId="18" hidden="1">#REF!</definedName>
    <definedName name="BExQ2L0XYWLY9VPZWXYYFRIRQRJ1" localSheetId="11" hidden="1">#REF!</definedName>
    <definedName name="BExQ2L0XYWLY9VPZWXYYFRIRQRJ1" localSheetId="25" hidden="1">#REF!</definedName>
    <definedName name="BExQ2L0XYWLY9VPZWXYYFRIRQRJ1" localSheetId="26" hidden="1">#REF!</definedName>
    <definedName name="BExQ2L0XYWLY9VPZWXYYFRIRQRJ1" localSheetId="27" hidden="1">#REF!</definedName>
    <definedName name="BExQ2L0XYWLY9VPZWXYYFRIRQRJ1" localSheetId="0" hidden="1">#REF!</definedName>
    <definedName name="BExQ2L0XYWLY9VPZWXYYFRIRQRJ1" localSheetId="1" hidden="1">#REF!</definedName>
    <definedName name="BExQ2L0XYWLY9VPZWXYYFRIRQRJ1" hidden="1">#REF!</definedName>
    <definedName name="BExQ2M841F5Z1BQYR8DG5FKK0LIU" localSheetId="32" hidden="1">#REF!</definedName>
    <definedName name="BExQ2M841F5Z1BQYR8DG5FKK0LIU" localSheetId="33" hidden="1">#REF!</definedName>
    <definedName name="BExQ2M841F5Z1BQYR8DG5FKK0LIU" localSheetId="23" hidden="1">#REF!</definedName>
    <definedName name="BExQ2M841F5Z1BQYR8DG5FKK0LIU" localSheetId="17" hidden="1">#REF!</definedName>
    <definedName name="BExQ2M841F5Z1BQYR8DG5FKK0LIU" localSheetId="18" hidden="1">#REF!</definedName>
    <definedName name="BExQ2M841F5Z1BQYR8DG5FKK0LIU" localSheetId="11" hidden="1">#REF!</definedName>
    <definedName name="BExQ2M841F5Z1BQYR8DG5FKK0LIU" localSheetId="25" hidden="1">#REF!</definedName>
    <definedName name="BExQ2M841F5Z1BQYR8DG5FKK0LIU" localSheetId="26" hidden="1">#REF!</definedName>
    <definedName name="BExQ2M841F5Z1BQYR8DG5FKK0LIU" localSheetId="27" hidden="1">#REF!</definedName>
    <definedName name="BExQ2M841F5Z1BQYR8DG5FKK0LIU" localSheetId="0" hidden="1">#REF!</definedName>
    <definedName name="BExQ2M841F5Z1BQYR8DG5FKK0LIU" localSheetId="1" hidden="1">#REF!</definedName>
    <definedName name="BExQ2M841F5Z1BQYR8DG5FKK0LIU" hidden="1">#REF!</definedName>
    <definedName name="BExQ2STHO7AXYTS1VPPHQMX1WT30" localSheetId="32" hidden="1">#REF!</definedName>
    <definedName name="BExQ2STHO7AXYTS1VPPHQMX1WT30" localSheetId="33" hidden="1">#REF!</definedName>
    <definedName name="BExQ2STHO7AXYTS1VPPHQMX1WT30" localSheetId="23" hidden="1">#REF!</definedName>
    <definedName name="BExQ2STHO7AXYTS1VPPHQMX1WT30" localSheetId="17" hidden="1">#REF!</definedName>
    <definedName name="BExQ2STHO7AXYTS1VPPHQMX1WT30" localSheetId="18" hidden="1">#REF!</definedName>
    <definedName name="BExQ2STHO7AXYTS1VPPHQMX1WT30" localSheetId="11" hidden="1">#REF!</definedName>
    <definedName name="BExQ2STHO7AXYTS1VPPHQMX1WT30" localSheetId="25" hidden="1">#REF!</definedName>
    <definedName name="BExQ2STHO7AXYTS1VPPHQMX1WT30" localSheetId="26" hidden="1">#REF!</definedName>
    <definedName name="BExQ2STHO7AXYTS1VPPHQMX1WT30" localSheetId="27" hidden="1">#REF!</definedName>
    <definedName name="BExQ2STHO7AXYTS1VPPHQMX1WT30" localSheetId="0" hidden="1">#REF!</definedName>
    <definedName name="BExQ2STHO7AXYTS1VPPHQMX1WT30" localSheetId="1" hidden="1">#REF!</definedName>
    <definedName name="BExQ2STHO7AXYTS1VPPHQMX1WT30" hidden="1">#REF!</definedName>
    <definedName name="BExQ2XWXHMQMQ99FF9293AEQHABB" localSheetId="32" hidden="1">#REF!</definedName>
    <definedName name="BExQ2XWXHMQMQ99FF9293AEQHABB" localSheetId="33" hidden="1">#REF!</definedName>
    <definedName name="BExQ2XWXHMQMQ99FF9293AEQHABB" localSheetId="23" hidden="1">#REF!</definedName>
    <definedName name="BExQ2XWXHMQMQ99FF9293AEQHABB" localSheetId="17" hidden="1">#REF!</definedName>
    <definedName name="BExQ2XWXHMQMQ99FF9293AEQHABB" localSheetId="18" hidden="1">#REF!</definedName>
    <definedName name="BExQ2XWXHMQMQ99FF9293AEQHABB" localSheetId="11" hidden="1">#REF!</definedName>
    <definedName name="BExQ2XWXHMQMQ99FF9293AEQHABB" localSheetId="25" hidden="1">#REF!</definedName>
    <definedName name="BExQ2XWXHMQMQ99FF9293AEQHABB" localSheetId="26" hidden="1">#REF!</definedName>
    <definedName name="BExQ2XWXHMQMQ99FF9293AEQHABB" localSheetId="27" hidden="1">#REF!</definedName>
    <definedName name="BExQ2XWXHMQMQ99FF9293AEQHABB" localSheetId="0" hidden="1">#REF!</definedName>
    <definedName name="BExQ2XWXHMQMQ99FF9293AEQHABB" localSheetId="1" hidden="1">#REF!</definedName>
    <definedName name="BExQ2XWXHMQMQ99FF9293AEQHABB" hidden="1">#REF!</definedName>
    <definedName name="BExQ300G8I8TK45A0MVHV15422EU" localSheetId="32" hidden="1">#REF!</definedName>
    <definedName name="BExQ300G8I8TK45A0MVHV15422EU" localSheetId="33" hidden="1">#REF!</definedName>
    <definedName name="BExQ300G8I8TK45A0MVHV15422EU" localSheetId="23" hidden="1">#REF!</definedName>
    <definedName name="BExQ300G8I8TK45A0MVHV15422EU" localSheetId="17" hidden="1">#REF!</definedName>
    <definedName name="BExQ300G8I8TK45A0MVHV15422EU" localSheetId="18" hidden="1">#REF!</definedName>
    <definedName name="BExQ300G8I8TK45A0MVHV15422EU" localSheetId="11" hidden="1">#REF!</definedName>
    <definedName name="BExQ300G8I8TK45A0MVHV15422EU" localSheetId="25" hidden="1">#REF!</definedName>
    <definedName name="BExQ300G8I8TK45A0MVHV15422EU" localSheetId="26" hidden="1">#REF!</definedName>
    <definedName name="BExQ300G8I8TK45A0MVHV15422EU" localSheetId="27" hidden="1">#REF!</definedName>
    <definedName name="BExQ300G8I8TK45A0MVHV15422EU" localSheetId="0" hidden="1">#REF!</definedName>
    <definedName name="BExQ300G8I8TK45A0MVHV15422EU" localSheetId="1" hidden="1">#REF!</definedName>
    <definedName name="BExQ300G8I8TK45A0MVHV15422EU" hidden="1">#REF!</definedName>
    <definedName name="BExQ305RBEODGNAETZ0EZQLLDZZD" localSheetId="32" hidden="1">#REF!</definedName>
    <definedName name="BExQ305RBEODGNAETZ0EZQLLDZZD" localSheetId="33" hidden="1">#REF!</definedName>
    <definedName name="BExQ305RBEODGNAETZ0EZQLLDZZD" localSheetId="23" hidden="1">#REF!</definedName>
    <definedName name="BExQ305RBEODGNAETZ0EZQLLDZZD" localSheetId="17" hidden="1">#REF!</definedName>
    <definedName name="BExQ305RBEODGNAETZ0EZQLLDZZD" localSheetId="18" hidden="1">#REF!</definedName>
    <definedName name="BExQ305RBEODGNAETZ0EZQLLDZZD" localSheetId="11" hidden="1">#REF!</definedName>
    <definedName name="BExQ305RBEODGNAETZ0EZQLLDZZD" localSheetId="25" hidden="1">#REF!</definedName>
    <definedName name="BExQ305RBEODGNAETZ0EZQLLDZZD" localSheetId="26" hidden="1">#REF!</definedName>
    <definedName name="BExQ305RBEODGNAETZ0EZQLLDZZD" localSheetId="27" hidden="1">#REF!</definedName>
    <definedName name="BExQ305RBEODGNAETZ0EZQLLDZZD" localSheetId="0" hidden="1">#REF!</definedName>
    <definedName name="BExQ305RBEODGNAETZ0EZQLLDZZD" localSheetId="1" hidden="1">#REF!</definedName>
    <definedName name="BExQ305RBEODGNAETZ0EZQLLDZZD" hidden="1">#REF!</definedName>
    <definedName name="BExQ37SZQJSC2C73FY2IJY852LVP" localSheetId="32" hidden="1">#REF!</definedName>
    <definedName name="BExQ37SZQJSC2C73FY2IJY852LVP" localSheetId="33" hidden="1">#REF!</definedName>
    <definedName name="BExQ37SZQJSC2C73FY2IJY852LVP" localSheetId="23" hidden="1">#REF!</definedName>
    <definedName name="BExQ37SZQJSC2C73FY2IJY852LVP" localSheetId="17" hidden="1">#REF!</definedName>
    <definedName name="BExQ37SZQJSC2C73FY2IJY852LVP" localSheetId="18" hidden="1">#REF!</definedName>
    <definedName name="BExQ37SZQJSC2C73FY2IJY852LVP" localSheetId="11" hidden="1">#REF!</definedName>
    <definedName name="BExQ37SZQJSC2C73FY2IJY852LVP" localSheetId="25" hidden="1">#REF!</definedName>
    <definedName name="BExQ37SZQJSC2C73FY2IJY852LVP" localSheetId="26" hidden="1">#REF!</definedName>
    <definedName name="BExQ37SZQJSC2C73FY2IJY852LVP" localSheetId="27" hidden="1">#REF!</definedName>
    <definedName name="BExQ37SZQJSC2C73FY2IJY852LVP" localSheetId="0" hidden="1">#REF!</definedName>
    <definedName name="BExQ37SZQJSC2C73FY2IJY852LVP" localSheetId="1" hidden="1">#REF!</definedName>
    <definedName name="BExQ37SZQJSC2C73FY2IJY852LVP" hidden="1">#REF!</definedName>
    <definedName name="BExQ39R28MXSG2SEV956F0KZ20AN" localSheetId="32" hidden="1">#REF!</definedName>
    <definedName name="BExQ39R28MXSG2SEV956F0KZ20AN" localSheetId="33" hidden="1">#REF!</definedName>
    <definedName name="BExQ39R28MXSG2SEV956F0KZ20AN" localSheetId="23" hidden="1">#REF!</definedName>
    <definedName name="BExQ39R28MXSG2SEV956F0KZ20AN" localSheetId="17" hidden="1">#REF!</definedName>
    <definedName name="BExQ39R28MXSG2SEV956F0KZ20AN" localSheetId="18" hidden="1">#REF!</definedName>
    <definedName name="BExQ39R28MXSG2SEV956F0KZ20AN" localSheetId="11" hidden="1">#REF!</definedName>
    <definedName name="BExQ39R28MXSG2SEV956F0KZ20AN" localSheetId="25" hidden="1">#REF!</definedName>
    <definedName name="BExQ39R28MXSG2SEV956F0KZ20AN" localSheetId="26" hidden="1">#REF!</definedName>
    <definedName name="BExQ39R28MXSG2SEV956F0KZ20AN" localSheetId="27" hidden="1">#REF!</definedName>
    <definedName name="BExQ39R28MXSG2SEV956F0KZ20AN" localSheetId="0" hidden="1">#REF!</definedName>
    <definedName name="BExQ39R28MXSG2SEV956F0KZ20AN" localSheetId="1" hidden="1">#REF!</definedName>
    <definedName name="BExQ39R28MXSG2SEV956F0KZ20AN" hidden="1">#REF!</definedName>
    <definedName name="BExQ3D1P3M5Z3HLMEZ17E0BLEE4U" localSheetId="32" hidden="1">#REF!</definedName>
    <definedName name="BExQ3D1P3M5Z3HLMEZ17E0BLEE4U" localSheetId="33" hidden="1">#REF!</definedName>
    <definedName name="BExQ3D1P3M5Z3HLMEZ17E0BLEE4U" localSheetId="23" hidden="1">#REF!</definedName>
    <definedName name="BExQ3D1P3M5Z3HLMEZ17E0BLEE4U" localSheetId="17" hidden="1">#REF!</definedName>
    <definedName name="BExQ3D1P3M5Z3HLMEZ17E0BLEE4U" localSheetId="18" hidden="1">#REF!</definedName>
    <definedName name="BExQ3D1P3M5Z3HLMEZ17E0BLEE4U" localSheetId="11" hidden="1">#REF!</definedName>
    <definedName name="BExQ3D1P3M5Z3HLMEZ17E0BLEE4U" localSheetId="25" hidden="1">#REF!</definedName>
    <definedName name="BExQ3D1P3M5Z3HLMEZ17E0BLEE4U" localSheetId="26" hidden="1">#REF!</definedName>
    <definedName name="BExQ3D1P3M5Z3HLMEZ17E0BLEE4U" localSheetId="27" hidden="1">#REF!</definedName>
    <definedName name="BExQ3D1P3M5Z3HLMEZ17E0BLEE4U" localSheetId="0" hidden="1">#REF!</definedName>
    <definedName name="BExQ3D1P3M5Z3HLMEZ17E0BLEE4U" localSheetId="1" hidden="1">#REF!</definedName>
    <definedName name="BExQ3D1P3M5Z3HLMEZ17E0BLEE4U" hidden="1">#REF!</definedName>
    <definedName name="BExQ3EZX6BA2WHKI84SG78UPRTSE" localSheetId="32" hidden="1">#REF!</definedName>
    <definedName name="BExQ3EZX6BA2WHKI84SG78UPRTSE" localSheetId="33" hidden="1">#REF!</definedName>
    <definedName name="BExQ3EZX6BA2WHKI84SG78UPRTSE" localSheetId="23" hidden="1">#REF!</definedName>
    <definedName name="BExQ3EZX6BA2WHKI84SG78UPRTSE" localSheetId="17" hidden="1">#REF!</definedName>
    <definedName name="BExQ3EZX6BA2WHKI84SG78UPRTSE" localSheetId="18" hidden="1">#REF!</definedName>
    <definedName name="BExQ3EZX6BA2WHKI84SG78UPRTSE" localSheetId="11" hidden="1">#REF!</definedName>
    <definedName name="BExQ3EZX6BA2WHKI84SG78UPRTSE" localSheetId="25" hidden="1">#REF!</definedName>
    <definedName name="BExQ3EZX6BA2WHKI84SG78UPRTSE" localSheetId="26" hidden="1">#REF!</definedName>
    <definedName name="BExQ3EZX6BA2WHKI84SG78UPRTSE" localSheetId="27" hidden="1">#REF!</definedName>
    <definedName name="BExQ3EZX6BA2WHKI84SG78UPRTSE" localSheetId="0" hidden="1">#REF!</definedName>
    <definedName name="BExQ3EZX6BA2WHKI84SG78UPRTSE" localSheetId="1" hidden="1">#REF!</definedName>
    <definedName name="BExQ3EZX6BA2WHKI84SG78UPRTSE" hidden="1">#REF!</definedName>
    <definedName name="BExQ3KOX6620WUSBG7PGACNC936P" localSheetId="32" hidden="1">#REF!</definedName>
    <definedName name="BExQ3KOX6620WUSBG7PGACNC936P" localSheetId="33" hidden="1">#REF!</definedName>
    <definedName name="BExQ3KOX6620WUSBG7PGACNC936P" localSheetId="23" hidden="1">#REF!</definedName>
    <definedName name="BExQ3KOX6620WUSBG7PGACNC936P" localSheetId="17" hidden="1">#REF!</definedName>
    <definedName name="BExQ3KOX6620WUSBG7PGACNC936P" localSheetId="18" hidden="1">#REF!</definedName>
    <definedName name="BExQ3KOX6620WUSBG7PGACNC936P" localSheetId="11" hidden="1">#REF!</definedName>
    <definedName name="BExQ3KOX6620WUSBG7PGACNC936P" localSheetId="25" hidden="1">#REF!</definedName>
    <definedName name="BExQ3KOX6620WUSBG7PGACNC936P" localSheetId="26" hidden="1">#REF!</definedName>
    <definedName name="BExQ3KOX6620WUSBG7PGACNC936P" localSheetId="27" hidden="1">#REF!</definedName>
    <definedName name="BExQ3KOX6620WUSBG7PGACNC936P" localSheetId="0" hidden="1">#REF!</definedName>
    <definedName name="BExQ3KOX6620WUSBG7PGACNC936P" localSheetId="1" hidden="1">#REF!</definedName>
    <definedName name="BExQ3KOX6620WUSBG7PGACNC936P" hidden="1">#REF!</definedName>
    <definedName name="BExQ3O4W7QF8BOXTUT4IOGF6YKUD" localSheetId="32" hidden="1">#REF!</definedName>
    <definedName name="BExQ3O4W7QF8BOXTUT4IOGF6YKUD" localSheetId="33" hidden="1">#REF!</definedName>
    <definedName name="BExQ3O4W7QF8BOXTUT4IOGF6YKUD" localSheetId="23" hidden="1">#REF!</definedName>
    <definedName name="BExQ3O4W7QF8BOXTUT4IOGF6YKUD" localSheetId="17" hidden="1">#REF!</definedName>
    <definedName name="BExQ3O4W7QF8BOXTUT4IOGF6YKUD" localSheetId="18" hidden="1">#REF!</definedName>
    <definedName name="BExQ3O4W7QF8BOXTUT4IOGF6YKUD" localSheetId="11" hidden="1">#REF!</definedName>
    <definedName name="BExQ3O4W7QF8BOXTUT4IOGF6YKUD" localSheetId="25" hidden="1">#REF!</definedName>
    <definedName name="BExQ3O4W7QF8BOXTUT4IOGF6YKUD" localSheetId="26" hidden="1">#REF!</definedName>
    <definedName name="BExQ3O4W7QF8BOXTUT4IOGF6YKUD" localSheetId="27" hidden="1">#REF!</definedName>
    <definedName name="BExQ3O4W7QF8BOXTUT4IOGF6YKUD" localSheetId="0" hidden="1">#REF!</definedName>
    <definedName name="BExQ3O4W7QF8BOXTUT4IOGF6YKUD" localSheetId="1" hidden="1">#REF!</definedName>
    <definedName name="BExQ3O4W7QF8BOXTUT4IOGF6YKUD" hidden="1">#REF!</definedName>
    <definedName name="BExQ3PXOWSN8561ZR8IEY8ZASI3B" localSheetId="32" hidden="1">#REF!</definedName>
    <definedName name="BExQ3PXOWSN8561ZR8IEY8ZASI3B" localSheetId="33" hidden="1">#REF!</definedName>
    <definedName name="BExQ3PXOWSN8561ZR8IEY8ZASI3B" localSheetId="23" hidden="1">#REF!</definedName>
    <definedName name="BExQ3PXOWSN8561ZR8IEY8ZASI3B" localSheetId="17" hidden="1">#REF!</definedName>
    <definedName name="BExQ3PXOWSN8561ZR8IEY8ZASI3B" localSheetId="18" hidden="1">#REF!</definedName>
    <definedName name="BExQ3PXOWSN8561ZR8IEY8ZASI3B" localSheetId="11" hidden="1">#REF!</definedName>
    <definedName name="BExQ3PXOWSN8561ZR8IEY8ZASI3B" localSheetId="25" hidden="1">#REF!</definedName>
    <definedName name="BExQ3PXOWSN8561ZR8IEY8ZASI3B" localSheetId="26" hidden="1">#REF!</definedName>
    <definedName name="BExQ3PXOWSN8561ZR8IEY8ZASI3B" localSheetId="27" hidden="1">#REF!</definedName>
    <definedName name="BExQ3PXOWSN8561ZR8IEY8ZASI3B" localSheetId="0" hidden="1">#REF!</definedName>
    <definedName name="BExQ3PXOWSN8561ZR8IEY8ZASI3B" localSheetId="1" hidden="1">#REF!</definedName>
    <definedName name="BExQ3PXOWSN8561ZR8IEY8ZASI3B" hidden="1">#REF!</definedName>
    <definedName name="BExQ3TZF04IPY0B0UG9CQQ5736UA" localSheetId="32" hidden="1">#REF!</definedName>
    <definedName name="BExQ3TZF04IPY0B0UG9CQQ5736UA" localSheetId="33" hidden="1">#REF!</definedName>
    <definedName name="BExQ3TZF04IPY0B0UG9CQQ5736UA" localSheetId="23" hidden="1">#REF!</definedName>
    <definedName name="BExQ3TZF04IPY0B0UG9CQQ5736UA" localSheetId="17" hidden="1">#REF!</definedName>
    <definedName name="BExQ3TZF04IPY0B0UG9CQQ5736UA" localSheetId="18" hidden="1">#REF!</definedName>
    <definedName name="BExQ3TZF04IPY0B0UG9CQQ5736UA" localSheetId="11" hidden="1">#REF!</definedName>
    <definedName name="BExQ3TZF04IPY0B0UG9CQQ5736UA" localSheetId="25" hidden="1">#REF!</definedName>
    <definedName name="BExQ3TZF04IPY0B0UG9CQQ5736UA" localSheetId="26" hidden="1">#REF!</definedName>
    <definedName name="BExQ3TZF04IPY0B0UG9CQQ5736UA" localSheetId="27" hidden="1">#REF!</definedName>
    <definedName name="BExQ3TZF04IPY0B0UG9CQQ5736UA" localSheetId="0" hidden="1">#REF!</definedName>
    <definedName name="BExQ3TZF04IPY0B0UG9CQQ5736UA" localSheetId="1" hidden="1">#REF!</definedName>
    <definedName name="BExQ3TZF04IPY0B0UG9CQQ5736UA" hidden="1">#REF!</definedName>
    <definedName name="BExQ42IU9MNDYLODP41DL6YTZMAR" localSheetId="32" hidden="1">#REF!</definedName>
    <definedName name="BExQ42IU9MNDYLODP41DL6YTZMAR" localSheetId="33" hidden="1">#REF!</definedName>
    <definedName name="BExQ42IU9MNDYLODP41DL6YTZMAR" localSheetId="23" hidden="1">#REF!</definedName>
    <definedName name="BExQ42IU9MNDYLODP41DL6YTZMAR" localSheetId="17" hidden="1">#REF!</definedName>
    <definedName name="BExQ42IU9MNDYLODP41DL6YTZMAR" localSheetId="18" hidden="1">#REF!</definedName>
    <definedName name="BExQ42IU9MNDYLODP41DL6YTZMAR" localSheetId="11" hidden="1">#REF!</definedName>
    <definedName name="BExQ42IU9MNDYLODP41DL6YTZMAR" localSheetId="25" hidden="1">#REF!</definedName>
    <definedName name="BExQ42IU9MNDYLODP41DL6YTZMAR" localSheetId="26" hidden="1">#REF!</definedName>
    <definedName name="BExQ42IU9MNDYLODP41DL6YTZMAR" localSheetId="27" hidden="1">#REF!</definedName>
    <definedName name="BExQ42IU9MNDYLODP41DL6YTZMAR" localSheetId="0" hidden="1">#REF!</definedName>
    <definedName name="BExQ42IU9MNDYLODP41DL6YTZMAR" localSheetId="1" hidden="1">#REF!</definedName>
    <definedName name="BExQ42IU9MNDYLODP41DL6YTZMAR" hidden="1">#REF!</definedName>
    <definedName name="BExQ42O4PHH156IHXSW0JAYAC0NJ" localSheetId="32" hidden="1">#REF!</definedName>
    <definedName name="BExQ42O4PHH156IHXSW0JAYAC0NJ" localSheetId="33" hidden="1">#REF!</definedName>
    <definedName name="BExQ42O4PHH156IHXSW0JAYAC0NJ" localSheetId="23" hidden="1">#REF!</definedName>
    <definedName name="BExQ42O4PHH156IHXSW0JAYAC0NJ" localSheetId="17" hidden="1">#REF!</definedName>
    <definedName name="BExQ42O4PHH156IHXSW0JAYAC0NJ" localSheetId="18" hidden="1">#REF!</definedName>
    <definedName name="BExQ42O4PHH156IHXSW0JAYAC0NJ" localSheetId="11" hidden="1">#REF!</definedName>
    <definedName name="BExQ42O4PHH156IHXSW0JAYAC0NJ" localSheetId="25" hidden="1">#REF!</definedName>
    <definedName name="BExQ42O4PHH156IHXSW0JAYAC0NJ" localSheetId="26" hidden="1">#REF!</definedName>
    <definedName name="BExQ42O4PHH156IHXSW0JAYAC0NJ" localSheetId="27" hidden="1">#REF!</definedName>
    <definedName name="BExQ42O4PHH156IHXSW0JAYAC0NJ" localSheetId="0" hidden="1">#REF!</definedName>
    <definedName name="BExQ42O4PHH156IHXSW0JAYAC0NJ" localSheetId="1" hidden="1">#REF!</definedName>
    <definedName name="BExQ42O4PHH156IHXSW0JAYAC0NJ" hidden="1">#REF!</definedName>
    <definedName name="BExQ452HF7N1HYPXJXQ8WD6SOWUV" localSheetId="32" hidden="1">#REF!</definedName>
    <definedName name="BExQ452HF7N1HYPXJXQ8WD6SOWUV" localSheetId="33" hidden="1">#REF!</definedName>
    <definedName name="BExQ452HF7N1HYPXJXQ8WD6SOWUV" localSheetId="23" hidden="1">#REF!</definedName>
    <definedName name="BExQ452HF7N1HYPXJXQ8WD6SOWUV" localSheetId="17" hidden="1">#REF!</definedName>
    <definedName name="BExQ452HF7N1HYPXJXQ8WD6SOWUV" localSheetId="18" hidden="1">#REF!</definedName>
    <definedName name="BExQ452HF7N1HYPXJXQ8WD6SOWUV" localSheetId="11" hidden="1">#REF!</definedName>
    <definedName name="BExQ452HF7N1HYPXJXQ8WD6SOWUV" localSheetId="25" hidden="1">#REF!</definedName>
    <definedName name="BExQ452HF7N1HYPXJXQ8WD6SOWUV" localSheetId="26" hidden="1">#REF!</definedName>
    <definedName name="BExQ452HF7N1HYPXJXQ8WD6SOWUV" localSheetId="27" hidden="1">#REF!</definedName>
    <definedName name="BExQ452HF7N1HYPXJXQ8WD6SOWUV" localSheetId="0" hidden="1">#REF!</definedName>
    <definedName name="BExQ452HF7N1HYPXJXQ8WD6SOWUV" localSheetId="1" hidden="1">#REF!</definedName>
    <definedName name="BExQ452HF7N1HYPXJXQ8WD6SOWUV" hidden="1">#REF!</definedName>
    <definedName name="BExQ4BTBSHPHVEDRCXC2ROW8PLFC" localSheetId="32" hidden="1">#REF!</definedName>
    <definedName name="BExQ4BTBSHPHVEDRCXC2ROW8PLFC" localSheetId="33" hidden="1">#REF!</definedName>
    <definedName name="BExQ4BTBSHPHVEDRCXC2ROW8PLFC" localSheetId="23" hidden="1">#REF!</definedName>
    <definedName name="BExQ4BTBSHPHVEDRCXC2ROW8PLFC" localSheetId="17" hidden="1">#REF!</definedName>
    <definedName name="BExQ4BTBSHPHVEDRCXC2ROW8PLFC" localSheetId="18" hidden="1">#REF!</definedName>
    <definedName name="BExQ4BTBSHPHVEDRCXC2ROW8PLFC" localSheetId="11" hidden="1">#REF!</definedName>
    <definedName name="BExQ4BTBSHPHVEDRCXC2ROW8PLFC" localSheetId="25" hidden="1">#REF!</definedName>
    <definedName name="BExQ4BTBSHPHVEDRCXC2ROW8PLFC" localSheetId="26" hidden="1">#REF!</definedName>
    <definedName name="BExQ4BTBSHPHVEDRCXC2ROW8PLFC" localSheetId="27" hidden="1">#REF!</definedName>
    <definedName name="BExQ4BTBSHPHVEDRCXC2ROW8PLFC" localSheetId="0" hidden="1">#REF!</definedName>
    <definedName name="BExQ4BTBSHPHVEDRCXC2ROW8PLFC" localSheetId="1" hidden="1">#REF!</definedName>
    <definedName name="BExQ4BTBSHPHVEDRCXC2ROW8PLFC" hidden="1">#REF!</definedName>
    <definedName name="BExQ4DGKF54SRKQUTUT4B1CZSS62" localSheetId="32" hidden="1">#REF!</definedName>
    <definedName name="BExQ4DGKF54SRKQUTUT4B1CZSS62" localSheetId="33" hidden="1">#REF!</definedName>
    <definedName name="BExQ4DGKF54SRKQUTUT4B1CZSS62" localSheetId="23" hidden="1">#REF!</definedName>
    <definedName name="BExQ4DGKF54SRKQUTUT4B1CZSS62" localSheetId="17" hidden="1">#REF!</definedName>
    <definedName name="BExQ4DGKF54SRKQUTUT4B1CZSS62" localSheetId="18" hidden="1">#REF!</definedName>
    <definedName name="BExQ4DGKF54SRKQUTUT4B1CZSS62" localSheetId="11" hidden="1">#REF!</definedName>
    <definedName name="BExQ4DGKF54SRKQUTUT4B1CZSS62" localSheetId="25" hidden="1">#REF!</definedName>
    <definedName name="BExQ4DGKF54SRKQUTUT4B1CZSS62" localSheetId="26" hidden="1">#REF!</definedName>
    <definedName name="BExQ4DGKF54SRKQUTUT4B1CZSS62" localSheetId="27" hidden="1">#REF!</definedName>
    <definedName name="BExQ4DGKF54SRKQUTUT4B1CZSS62" localSheetId="0" hidden="1">#REF!</definedName>
    <definedName name="BExQ4DGKF54SRKQUTUT4B1CZSS62" localSheetId="1" hidden="1">#REF!</definedName>
    <definedName name="BExQ4DGKF54SRKQUTUT4B1CZSS62" hidden="1">#REF!</definedName>
    <definedName name="BExQ4T74LQ5PYTV1MUQUW75A4BDY" localSheetId="32" hidden="1">#REF!</definedName>
    <definedName name="BExQ4T74LQ5PYTV1MUQUW75A4BDY" localSheetId="33" hidden="1">#REF!</definedName>
    <definedName name="BExQ4T74LQ5PYTV1MUQUW75A4BDY" localSheetId="23" hidden="1">#REF!</definedName>
    <definedName name="BExQ4T74LQ5PYTV1MUQUW75A4BDY" localSheetId="17" hidden="1">#REF!</definedName>
    <definedName name="BExQ4T74LQ5PYTV1MUQUW75A4BDY" localSheetId="18" hidden="1">#REF!</definedName>
    <definedName name="BExQ4T74LQ5PYTV1MUQUW75A4BDY" localSheetId="11" hidden="1">#REF!</definedName>
    <definedName name="BExQ4T74LQ5PYTV1MUQUW75A4BDY" localSheetId="25" hidden="1">#REF!</definedName>
    <definedName name="BExQ4T74LQ5PYTV1MUQUW75A4BDY" localSheetId="26" hidden="1">#REF!</definedName>
    <definedName name="BExQ4T74LQ5PYTV1MUQUW75A4BDY" localSheetId="27" hidden="1">#REF!</definedName>
    <definedName name="BExQ4T74LQ5PYTV1MUQUW75A4BDY" localSheetId="0" hidden="1">#REF!</definedName>
    <definedName name="BExQ4T74LQ5PYTV1MUQUW75A4BDY" localSheetId="1" hidden="1">#REF!</definedName>
    <definedName name="BExQ4T74LQ5PYTV1MUQUW75A4BDY" hidden="1">#REF!</definedName>
    <definedName name="BExQ4XJHD7EJCNH7S1MJDZJ2MNWG" localSheetId="32" hidden="1">#REF!</definedName>
    <definedName name="BExQ4XJHD7EJCNH7S1MJDZJ2MNWG" localSheetId="33" hidden="1">#REF!</definedName>
    <definedName name="BExQ4XJHD7EJCNH7S1MJDZJ2MNWG" localSheetId="23" hidden="1">#REF!</definedName>
    <definedName name="BExQ4XJHD7EJCNH7S1MJDZJ2MNWG" localSheetId="17" hidden="1">#REF!</definedName>
    <definedName name="BExQ4XJHD7EJCNH7S1MJDZJ2MNWG" localSheetId="18" hidden="1">#REF!</definedName>
    <definedName name="BExQ4XJHD7EJCNH7S1MJDZJ2MNWG" localSheetId="11" hidden="1">#REF!</definedName>
    <definedName name="BExQ4XJHD7EJCNH7S1MJDZJ2MNWG" localSheetId="25" hidden="1">#REF!</definedName>
    <definedName name="BExQ4XJHD7EJCNH7S1MJDZJ2MNWG" localSheetId="26" hidden="1">#REF!</definedName>
    <definedName name="BExQ4XJHD7EJCNH7S1MJDZJ2MNWG" localSheetId="27" hidden="1">#REF!</definedName>
    <definedName name="BExQ4XJHD7EJCNH7S1MJDZJ2MNWG" localSheetId="0" hidden="1">#REF!</definedName>
    <definedName name="BExQ4XJHD7EJCNH7S1MJDZJ2MNWG" localSheetId="1" hidden="1">#REF!</definedName>
    <definedName name="BExQ4XJHD7EJCNH7S1MJDZJ2MNWG" hidden="1">#REF!</definedName>
    <definedName name="BExQ5039ZCEWBUJHU682G4S89J03" localSheetId="32" hidden="1">#REF!</definedName>
    <definedName name="BExQ5039ZCEWBUJHU682G4S89J03" localSheetId="33" hidden="1">#REF!</definedName>
    <definedName name="BExQ5039ZCEWBUJHU682G4S89J03" localSheetId="23" hidden="1">#REF!</definedName>
    <definedName name="BExQ5039ZCEWBUJHU682G4S89J03" localSheetId="17" hidden="1">#REF!</definedName>
    <definedName name="BExQ5039ZCEWBUJHU682G4S89J03" localSheetId="18" hidden="1">#REF!</definedName>
    <definedName name="BExQ5039ZCEWBUJHU682G4S89J03" localSheetId="11" hidden="1">#REF!</definedName>
    <definedName name="BExQ5039ZCEWBUJHU682G4S89J03" localSheetId="25" hidden="1">#REF!</definedName>
    <definedName name="BExQ5039ZCEWBUJHU682G4S89J03" localSheetId="26" hidden="1">#REF!</definedName>
    <definedName name="BExQ5039ZCEWBUJHU682G4S89J03" localSheetId="27" hidden="1">#REF!</definedName>
    <definedName name="BExQ5039ZCEWBUJHU682G4S89J03" localSheetId="0" hidden="1">#REF!</definedName>
    <definedName name="BExQ5039ZCEWBUJHU682G4S89J03" localSheetId="1" hidden="1">#REF!</definedName>
    <definedName name="BExQ5039ZCEWBUJHU682G4S89J03" hidden="1">#REF!</definedName>
    <definedName name="BExQ56Z9W6YHZHRXOFFI8EFA7CDI" localSheetId="32" hidden="1">#REF!</definedName>
    <definedName name="BExQ56Z9W6YHZHRXOFFI8EFA7CDI" localSheetId="33" hidden="1">#REF!</definedName>
    <definedName name="BExQ56Z9W6YHZHRXOFFI8EFA7CDI" localSheetId="23" hidden="1">#REF!</definedName>
    <definedName name="BExQ56Z9W6YHZHRXOFFI8EFA7CDI" localSheetId="17" hidden="1">#REF!</definedName>
    <definedName name="BExQ56Z9W6YHZHRXOFFI8EFA7CDI" localSheetId="18" hidden="1">#REF!</definedName>
    <definedName name="BExQ56Z9W6YHZHRXOFFI8EFA7CDI" localSheetId="11" hidden="1">#REF!</definedName>
    <definedName name="BExQ56Z9W6YHZHRXOFFI8EFA7CDI" localSheetId="25" hidden="1">#REF!</definedName>
    <definedName name="BExQ56Z9W6YHZHRXOFFI8EFA7CDI" localSheetId="26" hidden="1">#REF!</definedName>
    <definedName name="BExQ56Z9W6YHZHRXOFFI8EFA7CDI" localSheetId="27" hidden="1">#REF!</definedName>
    <definedName name="BExQ56Z9W6YHZHRXOFFI8EFA7CDI" localSheetId="0" hidden="1">#REF!</definedName>
    <definedName name="BExQ56Z9W6YHZHRXOFFI8EFA7CDI" localSheetId="1" hidden="1">#REF!</definedName>
    <definedName name="BExQ56Z9W6YHZHRXOFFI8EFA7CDI" hidden="1">#REF!</definedName>
    <definedName name="BExQ58MP5FO5Q5CIXVMMYWWPEFW3" localSheetId="32" hidden="1">#REF!</definedName>
    <definedName name="BExQ58MP5FO5Q5CIXVMMYWWPEFW3" localSheetId="33" hidden="1">#REF!</definedName>
    <definedName name="BExQ58MP5FO5Q5CIXVMMYWWPEFW3" localSheetId="23" hidden="1">#REF!</definedName>
    <definedName name="BExQ58MP5FO5Q5CIXVMMYWWPEFW3" localSheetId="17" hidden="1">#REF!</definedName>
    <definedName name="BExQ58MP5FO5Q5CIXVMMYWWPEFW3" localSheetId="18" hidden="1">#REF!</definedName>
    <definedName name="BExQ58MP5FO5Q5CIXVMMYWWPEFW3" localSheetId="11" hidden="1">#REF!</definedName>
    <definedName name="BExQ58MP5FO5Q5CIXVMMYWWPEFW3" localSheetId="25" hidden="1">#REF!</definedName>
    <definedName name="BExQ58MP5FO5Q5CIXVMMYWWPEFW3" localSheetId="26" hidden="1">#REF!</definedName>
    <definedName name="BExQ58MP5FO5Q5CIXVMMYWWPEFW3" localSheetId="27" hidden="1">#REF!</definedName>
    <definedName name="BExQ58MP5FO5Q5CIXVMMYWWPEFW3" localSheetId="0" hidden="1">#REF!</definedName>
    <definedName name="BExQ58MP5FO5Q5CIXVMMYWWPEFW3" localSheetId="1" hidden="1">#REF!</definedName>
    <definedName name="BExQ58MP5FO5Q5CIXVMMYWWPEFW3" hidden="1">#REF!</definedName>
    <definedName name="BExQ5KX3Z668H1KUCKZ9J24HUQ1F" localSheetId="32" hidden="1">#REF!</definedName>
    <definedName name="BExQ5KX3Z668H1KUCKZ9J24HUQ1F" localSheetId="33" hidden="1">#REF!</definedName>
    <definedName name="BExQ5KX3Z668H1KUCKZ9J24HUQ1F" localSheetId="23" hidden="1">#REF!</definedName>
    <definedName name="BExQ5KX3Z668H1KUCKZ9J24HUQ1F" localSheetId="17" hidden="1">#REF!</definedName>
    <definedName name="BExQ5KX3Z668H1KUCKZ9J24HUQ1F" localSheetId="18" hidden="1">#REF!</definedName>
    <definedName name="BExQ5KX3Z668H1KUCKZ9J24HUQ1F" localSheetId="11" hidden="1">#REF!</definedName>
    <definedName name="BExQ5KX3Z668H1KUCKZ9J24HUQ1F" localSheetId="25" hidden="1">#REF!</definedName>
    <definedName name="BExQ5KX3Z668H1KUCKZ9J24HUQ1F" localSheetId="26" hidden="1">#REF!</definedName>
    <definedName name="BExQ5KX3Z668H1KUCKZ9J24HUQ1F" localSheetId="27" hidden="1">#REF!</definedName>
    <definedName name="BExQ5KX3Z668H1KUCKZ9J24HUQ1F" localSheetId="0" hidden="1">#REF!</definedName>
    <definedName name="BExQ5KX3Z668H1KUCKZ9J24HUQ1F" localSheetId="1" hidden="1">#REF!</definedName>
    <definedName name="BExQ5KX3Z668H1KUCKZ9J24HUQ1F" hidden="1">#REF!</definedName>
    <definedName name="BExQ5SPMSOCJYLAY20NB5A6O32RE" localSheetId="32" hidden="1">#REF!</definedName>
    <definedName name="BExQ5SPMSOCJYLAY20NB5A6O32RE" localSheetId="33" hidden="1">#REF!</definedName>
    <definedName name="BExQ5SPMSOCJYLAY20NB5A6O32RE" localSheetId="23" hidden="1">#REF!</definedName>
    <definedName name="BExQ5SPMSOCJYLAY20NB5A6O32RE" localSheetId="17" hidden="1">#REF!</definedName>
    <definedName name="BExQ5SPMSOCJYLAY20NB5A6O32RE" localSheetId="18" hidden="1">#REF!</definedName>
    <definedName name="BExQ5SPMSOCJYLAY20NB5A6O32RE" localSheetId="11" hidden="1">#REF!</definedName>
    <definedName name="BExQ5SPMSOCJYLAY20NB5A6O32RE" localSheetId="25" hidden="1">#REF!</definedName>
    <definedName name="BExQ5SPMSOCJYLAY20NB5A6O32RE" localSheetId="26" hidden="1">#REF!</definedName>
    <definedName name="BExQ5SPMSOCJYLAY20NB5A6O32RE" localSheetId="27" hidden="1">#REF!</definedName>
    <definedName name="BExQ5SPMSOCJYLAY20NB5A6O32RE" localSheetId="0" hidden="1">#REF!</definedName>
    <definedName name="BExQ5SPMSOCJYLAY20NB5A6O32RE" localSheetId="1" hidden="1">#REF!</definedName>
    <definedName name="BExQ5SPMSOCJYLAY20NB5A6O32RE" hidden="1">#REF!</definedName>
    <definedName name="BExQ5UICMGTMK790KTLK49MAGXRC" localSheetId="32" hidden="1">#REF!</definedName>
    <definedName name="BExQ5UICMGTMK790KTLK49MAGXRC" localSheetId="33" hidden="1">#REF!</definedName>
    <definedName name="BExQ5UICMGTMK790KTLK49MAGXRC" localSheetId="23" hidden="1">#REF!</definedName>
    <definedName name="BExQ5UICMGTMK790KTLK49MAGXRC" localSheetId="17" hidden="1">#REF!</definedName>
    <definedName name="BExQ5UICMGTMK790KTLK49MAGXRC" localSheetId="18" hidden="1">#REF!</definedName>
    <definedName name="BExQ5UICMGTMK790KTLK49MAGXRC" localSheetId="11" hidden="1">#REF!</definedName>
    <definedName name="BExQ5UICMGTMK790KTLK49MAGXRC" localSheetId="25" hidden="1">#REF!</definedName>
    <definedName name="BExQ5UICMGTMK790KTLK49MAGXRC" localSheetId="26" hidden="1">#REF!</definedName>
    <definedName name="BExQ5UICMGTMK790KTLK49MAGXRC" localSheetId="27" hidden="1">#REF!</definedName>
    <definedName name="BExQ5UICMGTMK790KTLK49MAGXRC" localSheetId="0" hidden="1">#REF!</definedName>
    <definedName name="BExQ5UICMGTMK790KTLK49MAGXRC" localSheetId="1" hidden="1">#REF!</definedName>
    <definedName name="BExQ5UICMGTMK790KTLK49MAGXRC" hidden="1">#REF!</definedName>
    <definedName name="BExQ5YUUK9FD0QGTY4WD0W90O7OL" localSheetId="32" hidden="1">#REF!</definedName>
    <definedName name="BExQ5YUUK9FD0QGTY4WD0W90O7OL" localSheetId="33" hidden="1">#REF!</definedName>
    <definedName name="BExQ5YUUK9FD0QGTY4WD0W90O7OL" localSheetId="23" hidden="1">#REF!</definedName>
    <definedName name="BExQ5YUUK9FD0QGTY4WD0W90O7OL" localSheetId="17" hidden="1">#REF!</definedName>
    <definedName name="BExQ5YUUK9FD0QGTY4WD0W90O7OL" localSheetId="18" hidden="1">#REF!</definedName>
    <definedName name="BExQ5YUUK9FD0QGTY4WD0W90O7OL" localSheetId="11" hidden="1">#REF!</definedName>
    <definedName name="BExQ5YUUK9FD0QGTY4WD0W90O7OL" localSheetId="25" hidden="1">#REF!</definedName>
    <definedName name="BExQ5YUUK9FD0QGTY4WD0W90O7OL" localSheetId="26" hidden="1">#REF!</definedName>
    <definedName name="BExQ5YUUK9FD0QGTY4WD0W90O7OL" localSheetId="27" hidden="1">#REF!</definedName>
    <definedName name="BExQ5YUUK9FD0QGTY4WD0W90O7OL" localSheetId="0" hidden="1">#REF!</definedName>
    <definedName name="BExQ5YUUK9FD0QGTY4WD0W90O7OL" localSheetId="1" hidden="1">#REF!</definedName>
    <definedName name="BExQ5YUUK9FD0QGTY4WD0W90O7OL" hidden="1">#REF!</definedName>
    <definedName name="BExQ62WGBSDPG7ZU34W0N8X45R3X" localSheetId="32" hidden="1">#REF!</definedName>
    <definedName name="BExQ62WGBSDPG7ZU34W0N8X45R3X" localSheetId="33" hidden="1">#REF!</definedName>
    <definedName name="BExQ62WGBSDPG7ZU34W0N8X45R3X" localSheetId="23" hidden="1">#REF!</definedName>
    <definedName name="BExQ62WGBSDPG7ZU34W0N8X45R3X" localSheetId="17" hidden="1">#REF!</definedName>
    <definedName name="BExQ62WGBSDPG7ZU34W0N8X45R3X" localSheetId="18" hidden="1">#REF!</definedName>
    <definedName name="BExQ62WGBSDPG7ZU34W0N8X45R3X" localSheetId="11" hidden="1">#REF!</definedName>
    <definedName name="BExQ62WGBSDPG7ZU34W0N8X45R3X" localSheetId="25" hidden="1">#REF!</definedName>
    <definedName name="BExQ62WGBSDPG7ZU34W0N8X45R3X" localSheetId="26" hidden="1">#REF!</definedName>
    <definedName name="BExQ62WGBSDPG7ZU34W0N8X45R3X" localSheetId="27" hidden="1">#REF!</definedName>
    <definedName name="BExQ62WGBSDPG7ZU34W0N8X45R3X" localSheetId="0" hidden="1">#REF!</definedName>
    <definedName name="BExQ62WGBSDPG7ZU34W0N8X45R3X" localSheetId="1" hidden="1">#REF!</definedName>
    <definedName name="BExQ62WGBSDPG7ZU34W0N8X45R3X" hidden="1">#REF!</definedName>
    <definedName name="BExQ63793YQ9BH7JLCNRIATIGTRG" localSheetId="32" hidden="1">#REF!</definedName>
    <definedName name="BExQ63793YQ9BH7JLCNRIATIGTRG" localSheetId="33" hidden="1">#REF!</definedName>
    <definedName name="BExQ63793YQ9BH7JLCNRIATIGTRG" localSheetId="23" hidden="1">#REF!</definedName>
    <definedName name="BExQ63793YQ9BH7JLCNRIATIGTRG" localSheetId="17" hidden="1">#REF!</definedName>
    <definedName name="BExQ63793YQ9BH7JLCNRIATIGTRG" localSheetId="18" hidden="1">#REF!</definedName>
    <definedName name="BExQ63793YQ9BH7JLCNRIATIGTRG" localSheetId="11" hidden="1">#REF!</definedName>
    <definedName name="BExQ63793YQ9BH7JLCNRIATIGTRG" localSheetId="25" hidden="1">#REF!</definedName>
    <definedName name="BExQ63793YQ9BH7JLCNRIATIGTRG" localSheetId="26" hidden="1">#REF!</definedName>
    <definedName name="BExQ63793YQ9BH7JLCNRIATIGTRG" localSheetId="27" hidden="1">#REF!</definedName>
    <definedName name="BExQ63793YQ9BH7JLCNRIATIGTRG" localSheetId="0" hidden="1">#REF!</definedName>
    <definedName name="BExQ63793YQ9BH7JLCNRIATIGTRG" localSheetId="1" hidden="1">#REF!</definedName>
    <definedName name="BExQ63793YQ9BH7JLCNRIATIGTRG" hidden="1">#REF!</definedName>
    <definedName name="BExQ6CN1EF2UPZ57ZYMGK8TUJQSS" localSheetId="32" hidden="1">#REF!</definedName>
    <definedName name="BExQ6CN1EF2UPZ57ZYMGK8TUJQSS" localSheetId="33" hidden="1">#REF!</definedName>
    <definedName name="BExQ6CN1EF2UPZ57ZYMGK8TUJQSS" localSheetId="23" hidden="1">#REF!</definedName>
    <definedName name="BExQ6CN1EF2UPZ57ZYMGK8TUJQSS" localSheetId="17" hidden="1">#REF!</definedName>
    <definedName name="BExQ6CN1EF2UPZ57ZYMGK8TUJQSS" localSheetId="18" hidden="1">#REF!</definedName>
    <definedName name="BExQ6CN1EF2UPZ57ZYMGK8TUJQSS" localSheetId="11" hidden="1">#REF!</definedName>
    <definedName name="BExQ6CN1EF2UPZ57ZYMGK8TUJQSS" localSheetId="25" hidden="1">#REF!</definedName>
    <definedName name="BExQ6CN1EF2UPZ57ZYMGK8TUJQSS" localSheetId="26" hidden="1">#REF!</definedName>
    <definedName name="BExQ6CN1EF2UPZ57ZYMGK8TUJQSS" localSheetId="27" hidden="1">#REF!</definedName>
    <definedName name="BExQ6CN1EF2UPZ57ZYMGK8TUJQSS" localSheetId="0" hidden="1">#REF!</definedName>
    <definedName name="BExQ6CN1EF2UPZ57ZYMGK8TUJQSS" localSheetId="1" hidden="1">#REF!</definedName>
    <definedName name="BExQ6CN1EF2UPZ57ZYMGK8TUJQSS" hidden="1">#REF!</definedName>
    <definedName name="BExQ6FSF8BMWVLJI7Y7MKPG9SU5O" localSheetId="32" hidden="1">#REF!</definedName>
    <definedName name="BExQ6FSF8BMWVLJI7Y7MKPG9SU5O" localSheetId="33" hidden="1">#REF!</definedName>
    <definedName name="BExQ6FSF8BMWVLJI7Y7MKPG9SU5O" localSheetId="23" hidden="1">#REF!</definedName>
    <definedName name="BExQ6FSF8BMWVLJI7Y7MKPG9SU5O" localSheetId="17" hidden="1">#REF!</definedName>
    <definedName name="BExQ6FSF8BMWVLJI7Y7MKPG9SU5O" localSheetId="18" hidden="1">#REF!</definedName>
    <definedName name="BExQ6FSF8BMWVLJI7Y7MKPG9SU5O" localSheetId="11" hidden="1">#REF!</definedName>
    <definedName name="BExQ6FSF8BMWVLJI7Y7MKPG9SU5O" localSheetId="25" hidden="1">#REF!</definedName>
    <definedName name="BExQ6FSF8BMWVLJI7Y7MKPG9SU5O" localSheetId="26" hidden="1">#REF!</definedName>
    <definedName name="BExQ6FSF8BMWVLJI7Y7MKPG9SU5O" localSheetId="27" hidden="1">#REF!</definedName>
    <definedName name="BExQ6FSF8BMWVLJI7Y7MKPG9SU5O" localSheetId="0" hidden="1">#REF!</definedName>
    <definedName name="BExQ6FSF8BMWVLJI7Y7MKPG9SU5O" localSheetId="1" hidden="1">#REF!</definedName>
    <definedName name="BExQ6FSF8BMWVLJI7Y7MKPG9SU5O" hidden="1">#REF!</definedName>
    <definedName name="BExQ6M2YXJ8AMRJF3QGHC40ADAHZ" localSheetId="32" hidden="1">#REF!</definedName>
    <definedName name="BExQ6M2YXJ8AMRJF3QGHC40ADAHZ" localSheetId="33" hidden="1">#REF!</definedName>
    <definedName name="BExQ6M2YXJ8AMRJF3QGHC40ADAHZ" localSheetId="23" hidden="1">#REF!</definedName>
    <definedName name="BExQ6M2YXJ8AMRJF3QGHC40ADAHZ" localSheetId="17" hidden="1">#REF!</definedName>
    <definedName name="BExQ6M2YXJ8AMRJF3QGHC40ADAHZ" localSheetId="18" hidden="1">#REF!</definedName>
    <definedName name="BExQ6M2YXJ8AMRJF3QGHC40ADAHZ" localSheetId="11" hidden="1">#REF!</definedName>
    <definedName name="BExQ6M2YXJ8AMRJF3QGHC40ADAHZ" localSheetId="25" hidden="1">#REF!</definedName>
    <definedName name="BExQ6M2YXJ8AMRJF3QGHC40ADAHZ" localSheetId="26" hidden="1">#REF!</definedName>
    <definedName name="BExQ6M2YXJ8AMRJF3QGHC40ADAHZ" localSheetId="27" hidden="1">#REF!</definedName>
    <definedName name="BExQ6M2YXJ8AMRJF3QGHC40ADAHZ" localSheetId="0" hidden="1">#REF!</definedName>
    <definedName name="BExQ6M2YXJ8AMRJF3QGHC40ADAHZ" localSheetId="1" hidden="1">#REF!</definedName>
    <definedName name="BExQ6M2YXJ8AMRJF3QGHC40ADAHZ" hidden="1">#REF!</definedName>
    <definedName name="BExQ6M8B0X44N9TV56ATUVHGDI00" localSheetId="32" hidden="1">#REF!</definedName>
    <definedName name="BExQ6M8B0X44N9TV56ATUVHGDI00" localSheetId="33" hidden="1">#REF!</definedName>
    <definedName name="BExQ6M8B0X44N9TV56ATUVHGDI00" localSheetId="23" hidden="1">#REF!</definedName>
    <definedName name="BExQ6M8B0X44N9TV56ATUVHGDI00" localSheetId="17" hidden="1">#REF!</definedName>
    <definedName name="BExQ6M8B0X44N9TV56ATUVHGDI00" localSheetId="18" hidden="1">#REF!</definedName>
    <definedName name="BExQ6M8B0X44N9TV56ATUVHGDI00" localSheetId="11" hidden="1">#REF!</definedName>
    <definedName name="BExQ6M8B0X44N9TV56ATUVHGDI00" localSheetId="25" hidden="1">#REF!</definedName>
    <definedName name="BExQ6M8B0X44N9TV56ATUVHGDI00" localSheetId="26" hidden="1">#REF!</definedName>
    <definedName name="BExQ6M8B0X44N9TV56ATUVHGDI00" localSheetId="27" hidden="1">#REF!</definedName>
    <definedName name="BExQ6M8B0X44N9TV56ATUVHGDI00" localSheetId="0" hidden="1">#REF!</definedName>
    <definedName name="BExQ6M8B0X44N9TV56ATUVHGDI00" localSheetId="1" hidden="1">#REF!</definedName>
    <definedName name="BExQ6M8B0X44N9TV56ATUVHGDI00" hidden="1">#REF!</definedName>
    <definedName name="BExQ6POH065GV0I74XXVD0VUPBJW" localSheetId="32" hidden="1">#REF!</definedName>
    <definedName name="BExQ6POH065GV0I74XXVD0VUPBJW" localSheetId="33" hidden="1">#REF!</definedName>
    <definedName name="BExQ6POH065GV0I74XXVD0VUPBJW" localSheetId="23" hidden="1">#REF!</definedName>
    <definedName name="BExQ6POH065GV0I74XXVD0VUPBJW" localSheetId="17" hidden="1">#REF!</definedName>
    <definedName name="BExQ6POH065GV0I74XXVD0VUPBJW" localSheetId="18" hidden="1">#REF!</definedName>
    <definedName name="BExQ6POH065GV0I74XXVD0VUPBJW" localSheetId="11" hidden="1">#REF!</definedName>
    <definedName name="BExQ6POH065GV0I74XXVD0VUPBJW" localSheetId="25" hidden="1">#REF!</definedName>
    <definedName name="BExQ6POH065GV0I74XXVD0VUPBJW" localSheetId="26" hidden="1">#REF!</definedName>
    <definedName name="BExQ6POH065GV0I74XXVD0VUPBJW" localSheetId="27" hidden="1">#REF!</definedName>
    <definedName name="BExQ6POH065GV0I74XXVD0VUPBJW" localSheetId="0" hidden="1">#REF!</definedName>
    <definedName name="BExQ6POH065GV0I74XXVD0VUPBJW" localSheetId="1" hidden="1">#REF!</definedName>
    <definedName name="BExQ6POH065GV0I74XXVD0VUPBJW" hidden="1">#REF!</definedName>
    <definedName name="BExQ6WV9KPSMXPPLGZ3KK4WNYTHU" localSheetId="32" hidden="1">#REF!</definedName>
    <definedName name="BExQ6WV9KPSMXPPLGZ3KK4WNYTHU" localSheetId="33" hidden="1">#REF!</definedName>
    <definedName name="BExQ6WV9KPSMXPPLGZ3KK4WNYTHU" localSheetId="23" hidden="1">#REF!</definedName>
    <definedName name="BExQ6WV9KPSMXPPLGZ3KK4WNYTHU" localSheetId="17" hidden="1">#REF!</definedName>
    <definedName name="BExQ6WV9KPSMXPPLGZ3KK4WNYTHU" localSheetId="18" hidden="1">#REF!</definedName>
    <definedName name="BExQ6WV9KPSMXPPLGZ3KK4WNYTHU" localSheetId="11" hidden="1">#REF!</definedName>
    <definedName name="BExQ6WV9KPSMXPPLGZ3KK4WNYTHU" localSheetId="25" hidden="1">#REF!</definedName>
    <definedName name="BExQ6WV9KPSMXPPLGZ3KK4WNYTHU" localSheetId="26" hidden="1">#REF!</definedName>
    <definedName name="BExQ6WV9KPSMXPPLGZ3KK4WNYTHU" localSheetId="27" hidden="1">#REF!</definedName>
    <definedName name="BExQ6WV9KPSMXPPLGZ3KK4WNYTHU" localSheetId="0" hidden="1">#REF!</definedName>
    <definedName name="BExQ6WV9KPSMXPPLGZ3KK4WNYTHU" localSheetId="1" hidden="1">#REF!</definedName>
    <definedName name="BExQ6WV9KPSMXPPLGZ3KK4WNYTHU" hidden="1">#REF!</definedName>
    <definedName name="BExQ7541G92R52ECOIYO6UXIWJJ4" localSheetId="32" hidden="1">#REF!</definedName>
    <definedName name="BExQ7541G92R52ECOIYO6UXIWJJ4" localSheetId="33" hidden="1">#REF!</definedName>
    <definedName name="BExQ7541G92R52ECOIYO6UXIWJJ4" localSheetId="23" hidden="1">#REF!</definedName>
    <definedName name="BExQ7541G92R52ECOIYO6UXIWJJ4" localSheetId="17" hidden="1">#REF!</definedName>
    <definedName name="BExQ7541G92R52ECOIYO6UXIWJJ4" localSheetId="18" hidden="1">#REF!</definedName>
    <definedName name="BExQ7541G92R52ECOIYO6UXIWJJ4" localSheetId="11" hidden="1">#REF!</definedName>
    <definedName name="BExQ7541G92R52ECOIYO6UXIWJJ4" localSheetId="25" hidden="1">#REF!</definedName>
    <definedName name="BExQ7541G92R52ECOIYO6UXIWJJ4" localSheetId="26" hidden="1">#REF!</definedName>
    <definedName name="BExQ7541G92R52ECOIYO6UXIWJJ4" localSheetId="27" hidden="1">#REF!</definedName>
    <definedName name="BExQ7541G92R52ECOIYO6UXIWJJ4" localSheetId="0" hidden="1">#REF!</definedName>
    <definedName name="BExQ7541G92R52ECOIYO6UXIWJJ4" localSheetId="1" hidden="1">#REF!</definedName>
    <definedName name="BExQ7541G92R52ECOIYO6UXIWJJ4" hidden="1">#REF!</definedName>
    <definedName name="BExQ783XTMM2A9I3UKCFWJH1PP2N" localSheetId="32" hidden="1">#REF!</definedName>
    <definedName name="BExQ783XTMM2A9I3UKCFWJH1PP2N" localSheetId="33" hidden="1">#REF!</definedName>
    <definedName name="BExQ783XTMM2A9I3UKCFWJH1PP2N" localSheetId="23" hidden="1">#REF!</definedName>
    <definedName name="BExQ783XTMM2A9I3UKCFWJH1PP2N" localSheetId="17" hidden="1">#REF!</definedName>
    <definedName name="BExQ783XTMM2A9I3UKCFWJH1PP2N" localSheetId="18" hidden="1">#REF!</definedName>
    <definedName name="BExQ783XTMM2A9I3UKCFWJH1PP2N" localSheetId="11" hidden="1">#REF!</definedName>
    <definedName name="BExQ783XTMM2A9I3UKCFWJH1PP2N" localSheetId="25" hidden="1">#REF!</definedName>
    <definedName name="BExQ783XTMM2A9I3UKCFWJH1PP2N" localSheetId="26" hidden="1">#REF!</definedName>
    <definedName name="BExQ783XTMM2A9I3UKCFWJH1PP2N" localSheetId="27" hidden="1">#REF!</definedName>
    <definedName name="BExQ783XTMM2A9I3UKCFWJH1PP2N" localSheetId="0" hidden="1">#REF!</definedName>
    <definedName name="BExQ783XTMM2A9I3UKCFWJH1PP2N" localSheetId="1" hidden="1">#REF!</definedName>
    <definedName name="BExQ783XTMM2A9I3UKCFWJH1PP2N" hidden="1">#REF!</definedName>
    <definedName name="BExQ79LX01ZPQB8EGD1ZHR2VK2H3" localSheetId="32" hidden="1">#REF!</definedName>
    <definedName name="BExQ79LX01ZPQB8EGD1ZHR2VK2H3" localSheetId="33" hidden="1">#REF!</definedName>
    <definedName name="BExQ79LX01ZPQB8EGD1ZHR2VK2H3" localSheetId="23" hidden="1">#REF!</definedName>
    <definedName name="BExQ79LX01ZPQB8EGD1ZHR2VK2H3" localSheetId="17" hidden="1">#REF!</definedName>
    <definedName name="BExQ79LX01ZPQB8EGD1ZHR2VK2H3" localSheetId="18" hidden="1">#REF!</definedName>
    <definedName name="BExQ79LX01ZPQB8EGD1ZHR2VK2H3" localSheetId="11" hidden="1">#REF!</definedName>
    <definedName name="BExQ79LX01ZPQB8EGD1ZHR2VK2H3" localSheetId="25" hidden="1">#REF!</definedName>
    <definedName name="BExQ79LX01ZPQB8EGD1ZHR2VK2H3" localSheetId="26" hidden="1">#REF!</definedName>
    <definedName name="BExQ79LX01ZPQB8EGD1ZHR2VK2H3" localSheetId="27" hidden="1">#REF!</definedName>
    <definedName name="BExQ79LX01ZPQB8EGD1ZHR2VK2H3" localSheetId="0" hidden="1">#REF!</definedName>
    <definedName name="BExQ79LX01ZPQB8EGD1ZHR2VK2H3" localSheetId="1" hidden="1">#REF!</definedName>
    <definedName name="BExQ79LX01ZPQB8EGD1ZHR2VK2H3" hidden="1">#REF!</definedName>
    <definedName name="BExQ7B3V9MGDK2OIJ61XXFBFLJFZ" localSheetId="32" hidden="1">#REF!</definedName>
    <definedName name="BExQ7B3V9MGDK2OIJ61XXFBFLJFZ" localSheetId="33" hidden="1">#REF!</definedName>
    <definedName name="BExQ7B3V9MGDK2OIJ61XXFBFLJFZ" localSheetId="23" hidden="1">#REF!</definedName>
    <definedName name="BExQ7B3V9MGDK2OIJ61XXFBFLJFZ" localSheetId="17" hidden="1">#REF!</definedName>
    <definedName name="BExQ7B3V9MGDK2OIJ61XXFBFLJFZ" localSheetId="18" hidden="1">#REF!</definedName>
    <definedName name="BExQ7B3V9MGDK2OIJ61XXFBFLJFZ" localSheetId="11" hidden="1">#REF!</definedName>
    <definedName name="BExQ7B3V9MGDK2OIJ61XXFBFLJFZ" localSheetId="25" hidden="1">#REF!</definedName>
    <definedName name="BExQ7B3V9MGDK2OIJ61XXFBFLJFZ" localSheetId="26" hidden="1">#REF!</definedName>
    <definedName name="BExQ7B3V9MGDK2OIJ61XXFBFLJFZ" localSheetId="27" hidden="1">#REF!</definedName>
    <definedName name="BExQ7B3V9MGDK2OIJ61XXFBFLJFZ" localSheetId="0" hidden="1">#REF!</definedName>
    <definedName name="BExQ7B3V9MGDK2OIJ61XXFBFLJFZ" localSheetId="1" hidden="1">#REF!</definedName>
    <definedName name="BExQ7B3V9MGDK2OIJ61XXFBFLJFZ" hidden="1">#REF!</definedName>
    <definedName name="BExQ7CB046NVPF9ZXDGA7OXOLSLX" localSheetId="32" hidden="1">#REF!</definedName>
    <definedName name="BExQ7CB046NVPF9ZXDGA7OXOLSLX" localSheetId="33" hidden="1">#REF!</definedName>
    <definedName name="BExQ7CB046NVPF9ZXDGA7OXOLSLX" localSheetId="23" hidden="1">#REF!</definedName>
    <definedName name="BExQ7CB046NVPF9ZXDGA7OXOLSLX" localSheetId="17" hidden="1">#REF!</definedName>
    <definedName name="BExQ7CB046NVPF9ZXDGA7OXOLSLX" localSheetId="18" hidden="1">#REF!</definedName>
    <definedName name="BExQ7CB046NVPF9ZXDGA7OXOLSLX" localSheetId="11" hidden="1">#REF!</definedName>
    <definedName name="BExQ7CB046NVPF9ZXDGA7OXOLSLX" localSheetId="25" hidden="1">#REF!</definedName>
    <definedName name="BExQ7CB046NVPF9ZXDGA7OXOLSLX" localSheetId="26" hidden="1">#REF!</definedName>
    <definedName name="BExQ7CB046NVPF9ZXDGA7OXOLSLX" localSheetId="27" hidden="1">#REF!</definedName>
    <definedName name="BExQ7CB046NVPF9ZXDGA7OXOLSLX" localSheetId="0" hidden="1">#REF!</definedName>
    <definedName name="BExQ7CB046NVPF9ZXDGA7OXOLSLX" localSheetId="1" hidden="1">#REF!</definedName>
    <definedName name="BExQ7CB046NVPF9ZXDGA7OXOLSLX" hidden="1">#REF!</definedName>
    <definedName name="BExQ7IWDCGGOO1HTJ97YGO1CK3R9" localSheetId="32" hidden="1">#REF!</definedName>
    <definedName name="BExQ7IWDCGGOO1HTJ97YGO1CK3R9" localSheetId="33" hidden="1">#REF!</definedName>
    <definedName name="BExQ7IWDCGGOO1HTJ97YGO1CK3R9" localSheetId="23" hidden="1">#REF!</definedName>
    <definedName name="BExQ7IWDCGGOO1HTJ97YGO1CK3R9" localSheetId="17" hidden="1">#REF!</definedName>
    <definedName name="BExQ7IWDCGGOO1HTJ97YGO1CK3R9" localSheetId="18" hidden="1">#REF!</definedName>
    <definedName name="BExQ7IWDCGGOO1HTJ97YGO1CK3R9" localSheetId="11" hidden="1">#REF!</definedName>
    <definedName name="BExQ7IWDCGGOO1HTJ97YGO1CK3R9" localSheetId="25" hidden="1">#REF!</definedName>
    <definedName name="BExQ7IWDCGGOO1HTJ97YGO1CK3R9" localSheetId="26" hidden="1">#REF!</definedName>
    <definedName name="BExQ7IWDCGGOO1HTJ97YGO1CK3R9" localSheetId="27" hidden="1">#REF!</definedName>
    <definedName name="BExQ7IWDCGGOO1HTJ97YGO1CK3R9" localSheetId="0" hidden="1">#REF!</definedName>
    <definedName name="BExQ7IWDCGGOO1HTJ97YGO1CK3R9" localSheetId="1" hidden="1">#REF!</definedName>
    <definedName name="BExQ7IWDCGGOO1HTJ97YGO1CK3R9" hidden="1">#REF!</definedName>
    <definedName name="BExQ7JNFIEGS2HKNBALH3Q2N5G7Z" localSheetId="32" hidden="1">#REF!</definedName>
    <definedName name="BExQ7JNFIEGS2HKNBALH3Q2N5G7Z" localSheetId="33" hidden="1">#REF!</definedName>
    <definedName name="BExQ7JNFIEGS2HKNBALH3Q2N5G7Z" localSheetId="23" hidden="1">#REF!</definedName>
    <definedName name="BExQ7JNFIEGS2HKNBALH3Q2N5G7Z" localSheetId="17" hidden="1">#REF!</definedName>
    <definedName name="BExQ7JNFIEGS2HKNBALH3Q2N5G7Z" localSheetId="18" hidden="1">#REF!</definedName>
    <definedName name="BExQ7JNFIEGS2HKNBALH3Q2N5G7Z" localSheetId="11" hidden="1">#REF!</definedName>
    <definedName name="BExQ7JNFIEGS2HKNBALH3Q2N5G7Z" localSheetId="25" hidden="1">#REF!</definedName>
    <definedName name="BExQ7JNFIEGS2HKNBALH3Q2N5G7Z" localSheetId="26" hidden="1">#REF!</definedName>
    <definedName name="BExQ7JNFIEGS2HKNBALH3Q2N5G7Z" localSheetId="27" hidden="1">#REF!</definedName>
    <definedName name="BExQ7JNFIEGS2HKNBALH3Q2N5G7Z" localSheetId="0" hidden="1">#REF!</definedName>
    <definedName name="BExQ7JNFIEGS2HKNBALH3Q2N5G7Z" localSheetId="1" hidden="1">#REF!</definedName>
    <definedName name="BExQ7JNFIEGS2HKNBALH3Q2N5G7Z" hidden="1">#REF!</definedName>
    <definedName name="BExQ7MY3U2Z1IZ71U5LJUD00VVB4" localSheetId="32" hidden="1">#REF!</definedName>
    <definedName name="BExQ7MY3U2Z1IZ71U5LJUD00VVB4" localSheetId="33" hidden="1">#REF!</definedName>
    <definedName name="BExQ7MY3U2Z1IZ71U5LJUD00VVB4" localSheetId="23" hidden="1">#REF!</definedName>
    <definedName name="BExQ7MY3U2Z1IZ71U5LJUD00VVB4" localSheetId="17" hidden="1">#REF!</definedName>
    <definedName name="BExQ7MY3U2Z1IZ71U5LJUD00VVB4" localSheetId="18" hidden="1">#REF!</definedName>
    <definedName name="BExQ7MY3U2Z1IZ71U5LJUD00VVB4" localSheetId="11" hidden="1">#REF!</definedName>
    <definedName name="BExQ7MY3U2Z1IZ71U5LJUD00VVB4" localSheetId="25" hidden="1">#REF!</definedName>
    <definedName name="BExQ7MY3U2Z1IZ71U5LJUD00VVB4" localSheetId="26" hidden="1">#REF!</definedName>
    <definedName name="BExQ7MY3U2Z1IZ71U5LJUD00VVB4" localSheetId="27" hidden="1">#REF!</definedName>
    <definedName name="BExQ7MY3U2Z1IZ71U5LJUD00VVB4" localSheetId="0" hidden="1">#REF!</definedName>
    <definedName name="BExQ7MY3U2Z1IZ71U5LJUD00VVB4" localSheetId="1" hidden="1">#REF!</definedName>
    <definedName name="BExQ7MY3U2Z1IZ71U5LJUD00VVB4" hidden="1">#REF!</definedName>
    <definedName name="BExQ7XL2Q1GVUFL1F9KK0K0EXMWG" localSheetId="32" hidden="1">#REF!</definedName>
    <definedName name="BExQ7XL2Q1GVUFL1F9KK0K0EXMWG" localSheetId="33" hidden="1">#REF!</definedName>
    <definedName name="BExQ7XL2Q1GVUFL1F9KK0K0EXMWG" localSheetId="23" hidden="1">#REF!</definedName>
    <definedName name="BExQ7XL2Q1GVUFL1F9KK0K0EXMWG" localSheetId="17" hidden="1">#REF!</definedName>
    <definedName name="BExQ7XL2Q1GVUFL1F9KK0K0EXMWG" localSheetId="18" hidden="1">#REF!</definedName>
    <definedName name="BExQ7XL2Q1GVUFL1F9KK0K0EXMWG" localSheetId="11" hidden="1">#REF!</definedName>
    <definedName name="BExQ7XL2Q1GVUFL1F9KK0K0EXMWG" localSheetId="25" hidden="1">#REF!</definedName>
    <definedName name="BExQ7XL2Q1GVUFL1F9KK0K0EXMWG" localSheetId="26" hidden="1">#REF!</definedName>
    <definedName name="BExQ7XL2Q1GVUFL1F9KK0K0EXMWG" localSheetId="27" hidden="1">#REF!</definedName>
    <definedName name="BExQ7XL2Q1GVUFL1F9KK0K0EXMWG" localSheetId="0" hidden="1">#REF!</definedName>
    <definedName name="BExQ7XL2Q1GVUFL1F9KK0K0EXMWG" localSheetId="1" hidden="1">#REF!</definedName>
    <definedName name="BExQ7XL2Q1GVUFL1F9KK0K0EXMWG" hidden="1">#REF!</definedName>
    <definedName name="BExQ8469L3ZRZ3KYZPYMSJIDL7Y5" localSheetId="32" hidden="1">#REF!</definedName>
    <definedName name="BExQ8469L3ZRZ3KYZPYMSJIDL7Y5" localSheetId="33" hidden="1">#REF!</definedName>
    <definedName name="BExQ8469L3ZRZ3KYZPYMSJIDL7Y5" localSheetId="23" hidden="1">#REF!</definedName>
    <definedName name="BExQ8469L3ZRZ3KYZPYMSJIDL7Y5" localSheetId="17" hidden="1">#REF!</definedName>
    <definedName name="BExQ8469L3ZRZ3KYZPYMSJIDL7Y5" localSheetId="18" hidden="1">#REF!</definedName>
    <definedName name="BExQ8469L3ZRZ3KYZPYMSJIDL7Y5" localSheetId="11" hidden="1">#REF!</definedName>
    <definedName name="BExQ8469L3ZRZ3KYZPYMSJIDL7Y5" localSheetId="25" hidden="1">#REF!</definedName>
    <definedName name="BExQ8469L3ZRZ3KYZPYMSJIDL7Y5" localSheetId="26" hidden="1">#REF!</definedName>
    <definedName name="BExQ8469L3ZRZ3KYZPYMSJIDL7Y5" localSheetId="27" hidden="1">#REF!</definedName>
    <definedName name="BExQ8469L3ZRZ3KYZPYMSJIDL7Y5" localSheetId="0" hidden="1">#REF!</definedName>
    <definedName name="BExQ8469L3ZRZ3KYZPYMSJIDL7Y5" localSheetId="1" hidden="1">#REF!</definedName>
    <definedName name="BExQ8469L3ZRZ3KYZPYMSJIDL7Y5" hidden="1">#REF!</definedName>
    <definedName name="BExQ84MJB94HL3BWRN50M4NCB6Z0" localSheetId="32" hidden="1">#REF!</definedName>
    <definedName name="BExQ84MJB94HL3BWRN50M4NCB6Z0" localSheetId="33" hidden="1">#REF!</definedName>
    <definedName name="BExQ84MJB94HL3BWRN50M4NCB6Z0" localSheetId="23" hidden="1">#REF!</definedName>
    <definedName name="BExQ84MJB94HL3BWRN50M4NCB6Z0" localSheetId="17" hidden="1">#REF!</definedName>
    <definedName name="BExQ84MJB94HL3BWRN50M4NCB6Z0" localSheetId="18" hidden="1">#REF!</definedName>
    <definedName name="BExQ84MJB94HL3BWRN50M4NCB6Z0" localSheetId="11" hidden="1">#REF!</definedName>
    <definedName name="BExQ84MJB94HL3BWRN50M4NCB6Z0" localSheetId="25" hidden="1">#REF!</definedName>
    <definedName name="BExQ84MJB94HL3BWRN50M4NCB6Z0" localSheetId="26" hidden="1">#REF!</definedName>
    <definedName name="BExQ84MJB94HL3BWRN50M4NCB6Z0" localSheetId="27" hidden="1">#REF!</definedName>
    <definedName name="BExQ84MJB94HL3BWRN50M4NCB6Z0" localSheetId="0" hidden="1">#REF!</definedName>
    <definedName name="BExQ84MJB94HL3BWRN50M4NCB6Z0" localSheetId="1" hidden="1">#REF!</definedName>
    <definedName name="BExQ84MJB94HL3BWRN50M4NCB6Z0" hidden="1">#REF!</definedName>
    <definedName name="BExQ8583ZE00NW7T9OF11OT9IA14" localSheetId="32" hidden="1">#REF!</definedName>
    <definedName name="BExQ8583ZE00NW7T9OF11OT9IA14" localSheetId="33" hidden="1">#REF!</definedName>
    <definedName name="BExQ8583ZE00NW7T9OF11OT9IA14" localSheetId="23" hidden="1">#REF!</definedName>
    <definedName name="BExQ8583ZE00NW7T9OF11OT9IA14" localSheetId="17" hidden="1">#REF!</definedName>
    <definedName name="BExQ8583ZE00NW7T9OF11OT9IA14" localSheetId="18" hidden="1">#REF!</definedName>
    <definedName name="BExQ8583ZE00NW7T9OF11OT9IA14" localSheetId="11" hidden="1">#REF!</definedName>
    <definedName name="BExQ8583ZE00NW7T9OF11OT9IA14" localSheetId="25" hidden="1">#REF!</definedName>
    <definedName name="BExQ8583ZE00NW7T9OF11OT9IA14" localSheetId="26" hidden="1">#REF!</definedName>
    <definedName name="BExQ8583ZE00NW7T9OF11OT9IA14" localSheetId="27" hidden="1">#REF!</definedName>
    <definedName name="BExQ8583ZE00NW7T9OF11OT9IA14" localSheetId="0" hidden="1">#REF!</definedName>
    <definedName name="BExQ8583ZE00NW7T9OF11OT9IA14" localSheetId="1" hidden="1">#REF!</definedName>
    <definedName name="BExQ8583ZE00NW7T9OF11OT9IA14" hidden="1">#REF!</definedName>
    <definedName name="BExQ8A0RPE3IMIFIZLUE7KD2N21W" localSheetId="32" hidden="1">#REF!</definedName>
    <definedName name="BExQ8A0RPE3IMIFIZLUE7KD2N21W" localSheetId="33" hidden="1">#REF!</definedName>
    <definedName name="BExQ8A0RPE3IMIFIZLUE7KD2N21W" localSheetId="23" hidden="1">#REF!</definedName>
    <definedName name="BExQ8A0RPE3IMIFIZLUE7KD2N21W" localSheetId="17" hidden="1">#REF!</definedName>
    <definedName name="BExQ8A0RPE3IMIFIZLUE7KD2N21W" localSheetId="18" hidden="1">#REF!</definedName>
    <definedName name="BExQ8A0RPE3IMIFIZLUE7KD2N21W" localSheetId="11" hidden="1">#REF!</definedName>
    <definedName name="BExQ8A0RPE3IMIFIZLUE7KD2N21W" localSheetId="25" hidden="1">#REF!</definedName>
    <definedName name="BExQ8A0RPE3IMIFIZLUE7KD2N21W" localSheetId="26" hidden="1">#REF!</definedName>
    <definedName name="BExQ8A0RPE3IMIFIZLUE7KD2N21W" localSheetId="27" hidden="1">#REF!</definedName>
    <definedName name="BExQ8A0RPE3IMIFIZLUE7KD2N21W" localSheetId="0" hidden="1">#REF!</definedName>
    <definedName name="BExQ8A0RPE3IMIFIZLUE7KD2N21W" localSheetId="1" hidden="1">#REF!</definedName>
    <definedName name="BExQ8A0RPE3IMIFIZLUE7KD2N21W" hidden="1">#REF!</definedName>
    <definedName name="BExQ8ABK6H1ADV2R2OYT8NFFYG2N" localSheetId="32" hidden="1">#REF!</definedName>
    <definedName name="BExQ8ABK6H1ADV2R2OYT8NFFYG2N" localSheetId="33" hidden="1">#REF!</definedName>
    <definedName name="BExQ8ABK6H1ADV2R2OYT8NFFYG2N" localSheetId="23" hidden="1">#REF!</definedName>
    <definedName name="BExQ8ABK6H1ADV2R2OYT8NFFYG2N" localSheetId="17" hidden="1">#REF!</definedName>
    <definedName name="BExQ8ABK6H1ADV2R2OYT8NFFYG2N" localSheetId="18" hidden="1">#REF!</definedName>
    <definedName name="BExQ8ABK6H1ADV2R2OYT8NFFYG2N" localSheetId="11" hidden="1">#REF!</definedName>
    <definedName name="BExQ8ABK6H1ADV2R2OYT8NFFYG2N" localSheetId="25" hidden="1">#REF!</definedName>
    <definedName name="BExQ8ABK6H1ADV2R2OYT8NFFYG2N" localSheetId="26" hidden="1">#REF!</definedName>
    <definedName name="BExQ8ABK6H1ADV2R2OYT8NFFYG2N" localSheetId="27" hidden="1">#REF!</definedName>
    <definedName name="BExQ8ABK6H1ADV2R2OYT8NFFYG2N" localSheetId="0" hidden="1">#REF!</definedName>
    <definedName name="BExQ8ABK6H1ADV2R2OYT8NFFYG2N" localSheetId="1" hidden="1">#REF!</definedName>
    <definedName name="BExQ8ABK6H1ADV2R2OYT8NFFYG2N" hidden="1">#REF!</definedName>
    <definedName name="BExQ8DM90XJ6GCJIK9LC5O82I2TJ" localSheetId="32" hidden="1">#REF!</definedName>
    <definedName name="BExQ8DM90XJ6GCJIK9LC5O82I2TJ" localSheetId="33" hidden="1">#REF!</definedName>
    <definedName name="BExQ8DM90XJ6GCJIK9LC5O82I2TJ" localSheetId="23" hidden="1">#REF!</definedName>
    <definedName name="BExQ8DM90XJ6GCJIK9LC5O82I2TJ" localSheetId="17" hidden="1">#REF!</definedName>
    <definedName name="BExQ8DM90XJ6GCJIK9LC5O82I2TJ" localSheetId="18" hidden="1">#REF!</definedName>
    <definedName name="BExQ8DM90XJ6GCJIK9LC5O82I2TJ" localSheetId="11" hidden="1">#REF!</definedName>
    <definedName name="BExQ8DM90XJ6GCJIK9LC5O82I2TJ" localSheetId="25" hidden="1">#REF!</definedName>
    <definedName name="BExQ8DM90XJ6GCJIK9LC5O82I2TJ" localSheetId="26" hidden="1">#REF!</definedName>
    <definedName name="BExQ8DM90XJ6GCJIK9LC5O82I2TJ" localSheetId="27" hidden="1">#REF!</definedName>
    <definedName name="BExQ8DM90XJ6GCJIK9LC5O82I2TJ" localSheetId="0" hidden="1">#REF!</definedName>
    <definedName name="BExQ8DM90XJ6GCJIK9LC5O82I2TJ" localSheetId="1" hidden="1">#REF!</definedName>
    <definedName name="BExQ8DM90XJ6GCJIK9LC5O82I2TJ" hidden="1">#REF!</definedName>
    <definedName name="BExQ8G0K46ZORA0QVQTDI7Z8LXGF" localSheetId="32" hidden="1">#REF!</definedName>
    <definedName name="BExQ8G0K46ZORA0QVQTDI7Z8LXGF" localSheetId="33" hidden="1">#REF!</definedName>
    <definedName name="BExQ8G0K46ZORA0QVQTDI7Z8LXGF" localSheetId="23" hidden="1">#REF!</definedName>
    <definedName name="BExQ8G0K46ZORA0QVQTDI7Z8LXGF" localSheetId="17" hidden="1">#REF!</definedName>
    <definedName name="BExQ8G0K46ZORA0QVQTDI7Z8LXGF" localSheetId="18" hidden="1">#REF!</definedName>
    <definedName name="BExQ8G0K46ZORA0QVQTDI7Z8LXGF" localSheetId="11" hidden="1">#REF!</definedName>
    <definedName name="BExQ8G0K46ZORA0QVQTDI7Z8LXGF" localSheetId="25" hidden="1">#REF!</definedName>
    <definedName name="BExQ8G0K46ZORA0QVQTDI7Z8LXGF" localSheetId="26" hidden="1">#REF!</definedName>
    <definedName name="BExQ8G0K46ZORA0QVQTDI7Z8LXGF" localSheetId="27" hidden="1">#REF!</definedName>
    <definedName name="BExQ8G0K46ZORA0QVQTDI7Z8LXGF" localSheetId="0" hidden="1">#REF!</definedName>
    <definedName name="BExQ8G0K46ZORA0QVQTDI7Z8LXGF" localSheetId="1" hidden="1">#REF!</definedName>
    <definedName name="BExQ8G0K46ZORA0QVQTDI7Z8LXGF" hidden="1">#REF!</definedName>
    <definedName name="BExQ8O3WEU8HNTTGKTW5T0QSKCLP" localSheetId="32" hidden="1">#REF!</definedName>
    <definedName name="BExQ8O3WEU8HNTTGKTW5T0QSKCLP" localSheetId="33" hidden="1">#REF!</definedName>
    <definedName name="BExQ8O3WEU8HNTTGKTW5T0QSKCLP" localSheetId="23" hidden="1">#REF!</definedName>
    <definedName name="BExQ8O3WEU8HNTTGKTW5T0QSKCLP" localSheetId="17" hidden="1">#REF!</definedName>
    <definedName name="BExQ8O3WEU8HNTTGKTW5T0QSKCLP" localSheetId="18" hidden="1">#REF!</definedName>
    <definedName name="BExQ8O3WEU8HNTTGKTW5T0QSKCLP" localSheetId="11" hidden="1">#REF!</definedName>
    <definedName name="BExQ8O3WEU8HNTTGKTW5T0QSKCLP" localSheetId="25" hidden="1">#REF!</definedName>
    <definedName name="BExQ8O3WEU8HNTTGKTW5T0QSKCLP" localSheetId="26" hidden="1">#REF!</definedName>
    <definedName name="BExQ8O3WEU8HNTTGKTW5T0QSKCLP" localSheetId="27" hidden="1">#REF!</definedName>
    <definedName name="BExQ8O3WEU8HNTTGKTW5T0QSKCLP" localSheetId="0" hidden="1">#REF!</definedName>
    <definedName name="BExQ8O3WEU8HNTTGKTW5T0QSKCLP" localSheetId="1" hidden="1">#REF!</definedName>
    <definedName name="BExQ8O3WEU8HNTTGKTW5T0QSKCLP" hidden="1">#REF!</definedName>
    <definedName name="BExQ8ZCEDBOBJA3D9LDP5TU2WYGR" localSheetId="32" hidden="1">#REF!</definedName>
    <definedName name="BExQ8ZCEDBOBJA3D9LDP5TU2WYGR" localSheetId="33" hidden="1">#REF!</definedName>
    <definedName name="BExQ8ZCEDBOBJA3D9LDP5TU2WYGR" localSheetId="23" hidden="1">#REF!</definedName>
    <definedName name="BExQ8ZCEDBOBJA3D9LDP5TU2WYGR" localSheetId="17" hidden="1">#REF!</definedName>
    <definedName name="BExQ8ZCEDBOBJA3D9LDP5TU2WYGR" localSheetId="18" hidden="1">#REF!</definedName>
    <definedName name="BExQ8ZCEDBOBJA3D9LDP5TU2WYGR" localSheetId="11" hidden="1">#REF!</definedName>
    <definedName name="BExQ8ZCEDBOBJA3D9LDP5TU2WYGR" localSheetId="25" hidden="1">#REF!</definedName>
    <definedName name="BExQ8ZCEDBOBJA3D9LDP5TU2WYGR" localSheetId="26" hidden="1">#REF!</definedName>
    <definedName name="BExQ8ZCEDBOBJA3D9LDP5TU2WYGR" localSheetId="27" hidden="1">#REF!</definedName>
    <definedName name="BExQ8ZCEDBOBJA3D9LDP5TU2WYGR" localSheetId="0" hidden="1">#REF!</definedName>
    <definedName name="BExQ8ZCEDBOBJA3D9LDP5TU2WYGR" localSheetId="1" hidden="1">#REF!</definedName>
    <definedName name="BExQ8ZCEDBOBJA3D9LDP5TU2WYGR" hidden="1">#REF!</definedName>
    <definedName name="BExQ94LAW6MAQBWY25WTBFV5PPZJ" localSheetId="32" hidden="1">#REF!</definedName>
    <definedName name="BExQ94LAW6MAQBWY25WTBFV5PPZJ" localSheetId="33" hidden="1">#REF!</definedName>
    <definedName name="BExQ94LAW6MAQBWY25WTBFV5PPZJ" localSheetId="23" hidden="1">#REF!</definedName>
    <definedName name="BExQ94LAW6MAQBWY25WTBFV5PPZJ" localSheetId="17" hidden="1">#REF!</definedName>
    <definedName name="BExQ94LAW6MAQBWY25WTBFV5PPZJ" localSheetId="18" hidden="1">#REF!</definedName>
    <definedName name="BExQ94LAW6MAQBWY25WTBFV5PPZJ" localSheetId="11" hidden="1">#REF!</definedName>
    <definedName name="BExQ94LAW6MAQBWY25WTBFV5PPZJ" localSheetId="25" hidden="1">#REF!</definedName>
    <definedName name="BExQ94LAW6MAQBWY25WTBFV5PPZJ" localSheetId="26" hidden="1">#REF!</definedName>
    <definedName name="BExQ94LAW6MAQBWY25WTBFV5PPZJ" localSheetId="27" hidden="1">#REF!</definedName>
    <definedName name="BExQ94LAW6MAQBWY25WTBFV5PPZJ" localSheetId="0" hidden="1">#REF!</definedName>
    <definedName name="BExQ94LAW6MAQBWY25WTBFV5PPZJ" localSheetId="1" hidden="1">#REF!</definedName>
    <definedName name="BExQ94LAW6MAQBWY25WTBFV5PPZJ" hidden="1">#REF!</definedName>
    <definedName name="BExQ968K8V66L55PCVI3B4VR4FW6" localSheetId="32" hidden="1">#REF!</definedName>
    <definedName name="BExQ968K8V66L55PCVI3B4VR4FW6" localSheetId="33" hidden="1">#REF!</definedName>
    <definedName name="BExQ968K8V66L55PCVI3B4VR4FW6" localSheetId="23" hidden="1">#REF!</definedName>
    <definedName name="BExQ968K8V66L55PCVI3B4VR4FW6" localSheetId="17" hidden="1">#REF!</definedName>
    <definedName name="BExQ968K8V66L55PCVI3B4VR4FW6" localSheetId="18" hidden="1">#REF!</definedName>
    <definedName name="BExQ968K8V66L55PCVI3B4VR4FW6" localSheetId="11" hidden="1">#REF!</definedName>
    <definedName name="BExQ968K8V66L55PCVI3B4VR4FW6" localSheetId="25" hidden="1">#REF!</definedName>
    <definedName name="BExQ968K8V66L55PCVI3B4VR4FW6" localSheetId="26" hidden="1">#REF!</definedName>
    <definedName name="BExQ968K8V66L55PCVI3B4VR4FW6" localSheetId="27" hidden="1">#REF!</definedName>
    <definedName name="BExQ968K8V66L55PCVI3B4VR4FW6" localSheetId="0" hidden="1">#REF!</definedName>
    <definedName name="BExQ968K8V66L55PCVI3B4VR4FW6" localSheetId="1" hidden="1">#REF!</definedName>
    <definedName name="BExQ968K8V66L55PCVI3B4VR4FW6" hidden="1">#REF!</definedName>
    <definedName name="BExQ97QIPOSSRK978N8P234Y1XA4" localSheetId="32" hidden="1">#REF!</definedName>
    <definedName name="BExQ97QIPOSSRK978N8P234Y1XA4" localSheetId="33" hidden="1">#REF!</definedName>
    <definedName name="BExQ97QIPOSSRK978N8P234Y1XA4" localSheetId="23" hidden="1">#REF!</definedName>
    <definedName name="BExQ97QIPOSSRK978N8P234Y1XA4" localSheetId="17" hidden="1">#REF!</definedName>
    <definedName name="BExQ97QIPOSSRK978N8P234Y1XA4" localSheetId="18" hidden="1">#REF!</definedName>
    <definedName name="BExQ97QIPOSSRK978N8P234Y1XA4" localSheetId="11" hidden="1">#REF!</definedName>
    <definedName name="BExQ97QIPOSSRK978N8P234Y1XA4" localSheetId="25" hidden="1">#REF!</definedName>
    <definedName name="BExQ97QIPOSSRK978N8P234Y1XA4" localSheetId="26" hidden="1">#REF!</definedName>
    <definedName name="BExQ97QIPOSSRK978N8P234Y1XA4" localSheetId="27" hidden="1">#REF!</definedName>
    <definedName name="BExQ97QIPOSSRK978N8P234Y1XA4" localSheetId="0" hidden="1">#REF!</definedName>
    <definedName name="BExQ97QIPOSSRK978N8P234Y1XA4" localSheetId="1" hidden="1">#REF!</definedName>
    <definedName name="BExQ97QIPOSSRK978N8P234Y1XA4" hidden="1">#REF!</definedName>
    <definedName name="BExQ9DFHXLBKBS9DWH05G83SL12Z" localSheetId="32" hidden="1">#REF!</definedName>
    <definedName name="BExQ9DFHXLBKBS9DWH05G83SL12Z" localSheetId="33" hidden="1">#REF!</definedName>
    <definedName name="BExQ9DFHXLBKBS9DWH05G83SL12Z" localSheetId="23" hidden="1">#REF!</definedName>
    <definedName name="BExQ9DFHXLBKBS9DWH05G83SL12Z" localSheetId="17" hidden="1">#REF!</definedName>
    <definedName name="BExQ9DFHXLBKBS9DWH05G83SL12Z" localSheetId="18" hidden="1">#REF!</definedName>
    <definedName name="BExQ9DFHXLBKBS9DWH05G83SL12Z" localSheetId="11" hidden="1">#REF!</definedName>
    <definedName name="BExQ9DFHXLBKBS9DWH05G83SL12Z" localSheetId="25" hidden="1">#REF!</definedName>
    <definedName name="BExQ9DFHXLBKBS9DWH05G83SL12Z" localSheetId="26" hidden="1">#REF!</definedName>
    <definedName name="BExQ9DFHXLBKBS9DWH05G83SL12Z" localSheetId="27" hidden="1">#REF!</definedName>
    <definedName name="BExQ9DFHXLBKBS9DWH05G83SL12Z" localSheetId="0" hidden="1">#REF!</definedName>
    <definedName name="BExQ9DFHXLBKBS9DWH05G83SL12Z" localSheetId="1" hidden="1">#REF!</definedName>
    <definedName name="BExQ9DFHXLBKBS9DWH05G83SL12Z" hidden="1">#REF!</definedName>
    <definedName name="BExQ9E6FBAXTHGF3RXANFIA77GXP" localSheetId="32" hidden="1">#REF!</definedName>
    <definedName name="BExQ9E6FBAXTHGF3RXANFIA77GXP" localSheetId="33" hidden="1">#REF!</definedName>
    <definedName name="BExQ9E6FBAXTHGF3RXANFIA77GXP" localSheetId="23" hidden="1">#REF!</definedName>
    <definedName name="BExQ9E6FBAXTHGF3RXANFIA77GXP" localSheetId="17" hidden="1">#REF!</definedName>
    <definedName name="BExQ9E6FBAXTHGF3RXANFIA77GXP" localSheetId="18" hidden="1">#REF!</definedName>
    <definedName name="BExQ9E6FBAXTHGF3RXANFIA77GXP" localSheetId="11" hidden="1">#REF!</definedName>
    <definedName name="BExQ9E6FBAXTHGF3RXANFIA77GXP" localSheetId="25" hidden="1">#REF!</definedName>
    <definedName name="BExQ9E6FBAXTHGF3RXANFIA77GXP" localSheetId="26" hidden="1">#REF!</definedName>
    <definedName name="BExQ9E6FBAXTHGF3RXANFIA77GXP" localSheetId="27" hidden="1">#REF!</definedName>
    <definedName name="BExQ9E6FBAXTHGF3RXANFIA77GXP" localSheetId="0" hidden="1">#REF!</definedName>
    <definedName name="BExQ9E6FBAXTHGF3RXANFIA77GXP" localSheetId="1" hidden="1">#REF!</definedName>
    <definedName name="BExQ9E6FBAXTHGF3RXANFIA77GXP" hidden="1">#REF!</definedName>
    <definedName name="BExQ9J4ID0TGFFFJSQ9PFAMXOYZ1" localSheetId="32" hidden="1">#REF!</definedName>
    <definedName name="BExQ9J4ID0TGFFFJSQ9PFAMXOYZ1" localSheetId="33" hidden="1">#REF!</definedName>
    <definedName name="BExQ9J4ID0TGFFFJSQ9PFAMXOYZ1" localSheetId="23" hidden="1">#REF!</definedName>
    <definedName name="BExQ9J4ID0TGFFFJSQ9PFAMXOYZ1" localSheetId="17" hidden="1">#REF!</definedName>
    <definedName name="BExQ9J4ID0TGFFFJSQ9PFAMXOYZ1" localSheetId="18" hidden="1">#REF!</definedName>
    <definedName name="BExQ9J4ID0TGFFFJSQ9PFAMXOYZ1" localSheetId="11" hidden="1">#REF!</definedName>
    <definedName name="BExQ9J4ID0TGFFFJSQ9PFAMXOYZ1" localSheetId="25" hidden="1">#REF!</definedName>
    <definedName name="BExQ9J4ID0TGFFFJSQ9PFAMXOYZ1" localSheetId="26" hidden="1">#REF!</definedName>
    <definedName name="BExQ9J4ID0TGFFFJSQ9PFAMXOYZ1" localSheetId="27" hidden="1">#REF!</definedName>
    <definedName name="BExQ9J4ID0TGFFFJSQ9PFAMXOYZ1" localSheetId="0" hidden="1">#REF!</definedName>
    <definedName name="BExQ9J4ID0TGFFFJSQ9PFAMXOYZ1" localSheetId="1" hidden="1">#REF!</definedName>
    <definedName name="BExQ9J4ID0TGFFFJSQ9PFAMXOYZ1" hidden="1">#REF!</definedName>
    <definedName name="BExQ9KX9734KIAK7IMRLHCPYDHO2" localSheetId="32" hidden="1">#REF!</definedName>
    <definedName name="BExQ9KX9734KIAK7IMRLHCPYDHO2" localSheetId="33" hidden="1">#REF!</definedName>
    <definedName name="BExQ9KX9734KIAK7IMRLHCPYDHO2" localSheetId="23" hidden="1">#REF!</definedName>
    <definedName name="BExQ9KX9734KIAK7IMRLHCPYDHO2" localSheetId="17" hidden="1">#REF!</definedName>
    <definedName name="BExQ9KX9734KIAK7IMRLHCPYDHO2" localSheetId="18" hidden="1">#REF!</definedName>
    <definedName name="BExQ9KX9734KIAK7IMRLHCPYDHO2" localSheetId="11" hidden="1">#REF!</definedName>
    <definedName name="BExQ9KX9734KIAK7IMRLHCPYDHO2" localSheetId="25" hidden="1">#REF!</definedName>
    <definedName name="BExQ9KX9734KIAK7IMRLHCPYDHO2" localSheetId="26" hidden="1">#REF!</definedName>
    <definedName name="BExQ9KX9734KIAK7IMRLHCPYDHO2" localSheetId="27" hidden="1">#REF!</definedName>
    <definedName name="BExQ9KX9734KIAK7IMRLHCPYDHO2" localSheetId="0" hidden="1">#REF!</definedName>
    <definedName name="BExQ9KX9734KIAK7IMRLHCPYDHO2" localSheetId="1" hidden="1">#REF!</definedName>
    <definedName name="BExQ9KX9734KIAK7IMRLHCPYDHO2" hidden="1">#REF!</definedName>
    <definedName name="BExQ9L81FF4I7816VTPFBDWVU4CW" localSheetId="32" hidden="1">#REF!</definedName>
    <definedName name="BExQ9L81FF4I7816VTPFBDWVU4CW" localSheetId="33" hidden="1">#REF!</definedName>
    <definedName name="BExQ9L81FF4I7816VTPFBDWVU4CW" localSheetId="23" hidden="1">#REF!</definedName>
    <definedName name="BExQ9L81FF4I7816VTPFBDWVU4CW" localSheetId="17" hidden="1">#REF!</definedName>
    <definedName name="BExQ9L81FF4I7816VTPFBDWVU4CW" localSheetId="18" hidden="1">#REF!</definedName>
    <definedName name="BExQ9L81FF4I7816VTPFBDWVU4CW" localSheetId="11" hidden="1">#REF!</definedName>
    <definedName name="BExQ9L81FF4I7816VTPFBDWVU4CW" localSheetId="25" hidden="1">#REF!</definedName>
    <definedName name="BExQ9L81FF4I7816VTPFBDWVU4CW" localSheetId="26" hidden="1">#REF!</definedName>
    <definedName name="BExQ9L81FF4I7816VTPFBDWVU4CW" localSheetId="27" hidden="1">#REF!</definedName>
    <definedName name="BExQ9L81FF4I7816VTPFBDWVU4CW" localSheetId="0" hidden="1">#REF!</definedName>
    <definedName name="BExQ9L81FF4I7816VTPFBDWVU4CW" localSheetId="1" hidden="1">#REF!</definedName>
    <definedName name="BExQ9L81FF4I7816VTPFBDWVU4CW" hidden="1">#REF!</definedName>
    <definedName name="BExQ9M4E2ACZOWWWP1JJIQO8AHUM" localSheetId="32" hidden="1">#REF!</definedName>
    <definedName name="BExQ9M4E2ACZOWWWP1JJIQO8AHUM" localSheetId="33" hidden="1">#REF!</definedName>
    <definedName name="BExQ9M4E2ACZOWWWP1JJIQO8AHUM" localSheetId="23" hidden="1">#REF!</definedName>
    <definedName name="BExQ9M4E2ACZOWWWP1JJIQO8AHUM" localSheetId="17" hidden="1">#REF!</definedName>
    <definedName name="BExQ9M4E2ACZOWWWP1JJIQO8AHUM" localSheetId="18" hidden="1">#REF!</definedName>
    <definedName name="BExQ9M4E2ACZOWWWP1JJIQO8AHUM" localSheetId="11" hidden="1">#REF!</definedName>
    <definedName name="BExQ9M4E2ACZOWWWP1JJIQO8AHUM" localSheetId="25" hidden="1">#REF!</definedName>
    <definedName name="BExQ9M4E2ACZOWWWP1JJIQO8AHUM" localSheetId="26" hidden="1">#REF!</definedName>
    <definedName name="BExQ9M4E2ACZOWWWP1JJIQO8AHUM" localSheetId="27" hidden="1">#REF!</definedName>
    <definedName name="BExQ9M4E2ACZOWWWP1JJIQO8AHUM" localSheetId="0" hidden="1">#REF!</definedName>
    <definedName name="BExQ9M4E2ACZOWWWP1JJIQO8AHUM" localSheetId="1" hidden="1">#REF!</definedName>
    <definedName name="BExQ9M4E2ACZOWWWP1JJIQO8AHUM" hidden="1">#REF!</definedName>
    <definedName name="BExQ9TBCP5IJKSQLYEBE6FQLF16I" localSheetId="32" hidden="1">#REF!</definedName>
    <definedName name="BExQ9TBCP5IJKSQLYEBE6FQLF16I" localSheetId="33" hidden="1">#REF!</definedName>
    <definedName name="BExQ9TBCP5IJKSQLYEBE6FQLF16I" localSheetId="23" hidden="1">#REF!</definedName>
    <definedName name="BExQ9TBCP5IJKSQLYEBE6FQLF16I" localSheetId="17" hidden="1">#REF!</definedName>
    <definedName name="BExQ9TBCP5IJKSQLYEBE6FQLF16I" localSheetId="18" hidden="1">#REF!</definedName>
    <definedName name="BExQ9TBCP5IJKSQLYEBE6FQLF16I" localSheetId="11" hidden="1">#REF!</definedName>
    <definedName name="BExQ9TBCP5IJKSQLYEBE6FQLF16I" localSheetId="25" hidden="1">#REF!</definedName>
    <definedName name="BExQ9TBCP5IJKSQLYEBE6FQLF16I" localSheetId="26" hidden="1">#REF!</definedName>
    <definedName name="BExQ9TBCP5IJKSQLYEBE6FQLF16I" localSheetId="27" hidden="1">#REF!</definedName>
    <definedName name="BExQ9TBCP5IJKSQLYEBE6FQLF16I" localSheetId="0" hidden="1">#REF!</definedName>
    <definedName name="BExQ9TBCP5IJKSQLYEBE6FQLF16I" localSheetId="1" hidden="1">#REF!</definedName>
    <definedName name="BExQ9TBCP5IJKSQLYEBE6FQLF16I" hidden="1">#REF!</definedName>
    <definedName name="BExQ9UTANMJCK7LJ4OQMD6F2Q01L" localSheetId="32" hidden="1">#REF!</definedName>
    <definedName name="BExQ9UTANMJCK7LJ4OQMD6F2Q01L" localSheetId="33" hidden="1">#REF!</definedName>
    <definedName name="BExQ9UTANMJCK7LJ4OQMD6F2Q01L" localSheetId="23" hidden="1">#REF!</definedName>
    <definedName name="BExQ9UTANMJCK7LJ4OQMD6F2Q01L" localSheetId="17" hidden="1">#REF!</definedName>
    <definedName name="BExQ9UTANMJCK7LJ4OQMD6F2Q01L" localSheetId="18" hidden="1">#REF!</definedName>
    <definedName name="BExQ9UTANMJCK7LJ4OQMD6F2Q01L" localSheetId="11" hidden="1">#REF!</definedName>
    <definedName name="BExQ9UTANMJCK7LJ4OQMD6F2Q01L" localSheetId="25" hidden="1">#REF!</definedName>
    <definedName name="BExQ9UTANMJCK7LJ4OQMD6F2Q01L" localSheetId="26" hidden="1">#REF!</definedName>
    <definedName name="BExQ9UTANMJCK7LJ4OQMD6F2Q01L" localSheetId="27" hidden="1">#REF!</definedName>
    <definedName name="BExQ9UTANMJCK7LJ4OQMD6F2Q01L" localSheetId="0" hidden="1">#REF!</definedName>
    <definedName name="BExQ9UTANMJCK7LJ4OQMD6F2Q01L" localSheetId="1" hidden="1">#REF!</definedName>
    <definedName name="BExQ9UTANMJCK7LJ4OQMD6F2Q01L" hidden="1">#REF!</definedName>
    <definedName name="BExQ9ZLYHWABXAA9NJDW8ZS0UQ9P" localSheetId="32" hidden="1">[47]ZZCOOM_M03_Q004!#REF!</definedName>
    <definedName name="BExQ9ZLYHWABXAA9NJDW8ZS0UQ9P" localSheetId="33" hidden="1">[47]ZZCOOM_M03_Q004!#REF!</definedName>
    <definedName name="BExQ9ZLYHWABXAA9NJDW8ZS0UQ9P" localSheetId="23" hidden="1">[47]ZZCOOM_M03_Q004!#REF!</definedName>
    <definedName name="BExQ9ZLYHWABXAA9NJDW8ZS0UQ9P" localSheetId="17" hidden="1">#REF!</definedName>
    <definedName name="BExQ9ZLYHWABXAA9NJDW8ZS0UQ9P" localSheetId="18" hidden="1">#REF!</definedName>
    <definedName name="BExQ9ZLYHWABXAA9NJDW8ZS0UQ9P" localSheetId="11" hidden="1">[47]ZZCOOM_M03_Q004!#REF!</definedName>
    <definedName name="BExQ9ZLYHWABXAA9NJDW8ZS0UQ9P" localSheetId="2" hidden="1">[47]ZZCOOM_M03_Q004!#REF!</definedName>
    <definedName name="BExQ9ZLYHWABXAA9NJDW8ZS0UQ9P" localSheetId="25" hidden="1">[47]ZZCOOM_M03_Q004!#REF!</definedName>
    <definedName name="BExQ9ZLYHWABXAA9NJDW8ZS0UQ9P" localSheetId="26" hidden="1">[47]ZZCOOM_M03_Q004!#REF!</definedName>
    <definedName name="BExQ9ZLYHWABXAA9NJDW8ZS0UQ9P" localSheetId="27" hidden="1">[47]ZZCOOM_M03_Q004!#REF!</definedName>
    <definedName name="BExQ9ZLYHWABXAA9NJDW8ZS0UQ9P" localSheetId="0" hidden="1">[47]ZZCOOM_M03_Q004!#REF!</definedName>
    <definedName name="BExQ9ZLYHWABXAA9NJDW8ZS0UQ9P" localSheetId="1" hidden="1">[47]ZZCOOM_M03_Q004!#REF!</definedName>
    <definedName name="BExQ9ZLYHWABXAA9NJDW8ZS0UQ9P" hidden="1">[47]ZZCOOM_M03_Q004!#REF!</definedName>
    <definedName name="BExQ9ZWQ19KSRZNZNPY6ZNWEST1J" localSheetId="32" hidden="1">#REF!</definedName>
    <definedName name="BExQ9ZWQ19KSRZNZNPY6ZNWEST1J" localSheetId="33" hidden="1">#REF!</definedName>
    <definedName name="BExQ9ZWQ19KSRZNZNPY6ZNWEST1J" localSheetId="23" hidden="1">#REF!</definedName>
    <definedName name="BExQ9ZWQ19KSRZNZNPY6ZNWEST1J" localSheetId="17" hidden="1">#REF!</definedName>
    <definedName name="BExQ9ZWQ19KSRZNZNPY6ZNWEST1J" localSheetId="18" hidden="1">#REF!</definedName>
    <definedName name="BExQ9ZWQ19KSRZNZNPY6ZNWEST1J" localSheetId="11" hidden="1">#REF!</definedName>
    <definedName name="BExQ9ZWQ19KSRZNZNPY6ZNWEST1J" localSheetId="2" hidden="1">#REF!</definedName>
    <definedName name="BExQ9ZWQ19KSRZNZNPY6ZNWEST1J" localSheetId="25" hidden="1">#REF!</definedName>
    <definedName name="BExQ9ZWQ19KSRZNZNPY6ZNWEST1J" localSheetId="26" hidden="1">#REF!</definedName>
    <definedName name="BExQ9ZWQ19KSRZNZNPY6ZNWEST1J" localSheetId="27" hidden="1">#REF!</definedName>
    <definedName name="BExQ9ZWQ19KSRZNZNPY6ZNWEST1J" localSheetId="0" hidden="1">#REF!</definedName>
    <definedName name="BExQ9ZWQ19KSRZNZNPY6ZNWEST1J" localSheetId="1" hidden="1">#REF!</definedName>
    <definedName name="BExQ9ZWQ19KSRZNZNPY6ZNWEST1J" hidden="1">#REF!</definedName>
    <definedName name="BExQA324HSCK40ENJUT9CS9EC71B" localSheetId="32" hidden="1">#REF!</definedName>
    <definedName name="BExQA324HSCK40ENJUT9CS9EC71B" localSheetId="33" hidden="1">#REF!</definedName>
    <definedName name="BExQA324HSCK40ENJUT9CS9EC71B" localSheetId="23" hidden="1">#REF!</definedName>
    <definedName name="BExQA324HSCK40ENJUT9CS9EC71B" localSheetId="17" hidden="1">#REF!</definedName>
    <definedName name="BExQA324HSCK40ENJUT9CS9EC71B" localSheetId="18" hidden="1">#REF!</definedName>
    <definedName name="BExQA324HSCK40ENJUT9CS9EC71B" localSheetId="11" hidden="1">#REF!</definedName>
    <definedName name="BExQA324HSCK40ENJUT9CS9EC71B" localSheetId="25" hidden="1">#REF!</definedName>
    <definedName name="BExQA324HSCK40ENJUT9CS9EC71B" localSheetId="26" hidden="1">#REF!</definedName>
    <definedName name="BExQA324HSCK40ENJUT9CS9EC71B" localSheetId="27" hidden="1">#REF!</definedName>
    <definedName name="BExQA324HSCK40ENJUT9CS9EC71B" localSheetId="0" hidden="1">#REF!</definedName>
    <definedName name="BExQA324HSCK40ENJUT9CS9EC71B" localSheetId="1" hidden="1">#REF!</definedName>
    <definedName name="BExQA324HSCK40ENJUT9CS9EC71B" hidden="1">#REF!</definedName>
    <definedName name="BExQA55GY0STSNBWQCWN8E31ZXCS" localSheetId="32" hidden="1">#REF!</definedName>
    <definedName name="BExQA55GY0STSNBWQCWN8E31ZXCS" localSheetId="33" hidden="1">#REF!</definedName>
    <definedName name="BExQA55GY0STSNBWQCWN8E31ZXCS" localSheetId="23" hidden="1">#REF!</definedName>
    <definedName name="BExQA55GY0STSNBWQCWN8E31ZXCS" localSheetId="17" hidden="1">#REF!</definedName>
    <definedName name="BExQA55GY0STSNBWQCWN8E31ZXCS" localSheetId="18" hidden="1">#REF!</definedName>
    <definedName name="BExQA55GY0STSNBWQCWN8E31ZXCS" localSheetId="11" hidden="1">#REF!</definedName>
    <definedName name="BExQA55GY0STSNBWQCWN8E31ZXCS" localSheetId="25" hidden="1">#REF!</definedName>
    <definedName name="BExQA55GY0STSNBWQCWN8E31ZXCS" localSheetId="26" hidden="1">#REF!</definedName>
    <definedName name="BExQA55GY0STSNBWQCWN8E31ZXCS" localSheetId="27" hidden="1">#REF!</definedName>
    <definedName name="BExQA55GY0STSNBWQCWN8E31ZXCS" localSheetId="0" hidden="1">#REF!</definedName>
    <definedName name="BExQA55GY0STSNBWQCWN8E31ZXCS" localSheetId="1" hidden="1">#REF!</definedName>
    <definedName name="BExQA55GY0STSNBWQCWN8E31ZXCS" hidden="1">#REF!</definedName>
    <definedName name="BExQA7URC7M82I0T9RUF90GCS15S" localSheetId="32" hidden="1">#REF!</definedName>
    <definedName name="BExQA7URC7M82I0T9RUF90GCS15S" localSheetId="33" hidden="1">#REF!</definedName>
    <definedName name="BExQA7URC7M82I0T9RUF90GCS15S" localSheetId="23" hidden="1">#REF!</definedName>
    <definedName name="BExQA7URC7M82I0T9RUF90GCS15S" localSheetId="17" hidden="1">#REF!</definedName>
    <definedName name="BExQA7URC7M82I0T9RUF90GCS15S" localSheetId="18" hidden="1">#REF!</definedName>
    <definedName name="BExQA7URC7M82I0T9RUF90GCS15S" localSheetId="11" hidden="1">#REF!</definedName>
    <definedName name="BExQA7URC7M82I0T9RUF90GCS15S" localSheetId="25" hidden="1">#REF!</definedName>
    <definedName name="BExQA7URC7M82I0T9RUF90GCS15S" localSheetId="26" hidden="1">#REF!</definedName>
    <definedName name="BExQA7URC7M82I0T9RUF90GCS15S" localSheetId="27" hidden="1">#REF!</definedName>
    <definedName name="BExQA7URC7M82I0T9RUF90GCS15S" localSheetId="0" hidden="1">#REF!</definedName>
    <definedName name="BExQA7URC7M82I0T9RUF90GCS15S" localSheetId="1" hidden="1">#REF!</definedName>
    <definedName name="BExQA7URC7M82I0T9RUF90GCS15S" hidden="1">#REF!</definedName>
    <definedName name="BExQA9HZIN9XEMHEEVHT99UU9Z82" localSheetId="32" hidden="1">#REF!</definedName>
    <definedName name="BExQA9HZIN9XEMHEEVHT99UU9Z82" localSheetId="33" hidden="1">#REF!</definedName>
    <definedName name="BExQA9HZIN9XEMHEEVHT99UU9Z82" localSheetId="23" hidden="1">#REF!</definedName>
    <definedName name="BExQA9HZIN9XEMHEEVHT99UU9Z82" localSheetId="17" hidden="1">#REF!</definedName>
    <definedName name="BExQA9HZIN9XEMHEEVHT99UU9Z82" localSheetId="18" hidden="1">#REF!</definedName>
    <definedName name="BExQA9HZIN9XEMHEEVHT99UU9Z82" localSheetId="11" hidden="1">#REF!</definedName>
    <definedName name="BExQA9HZIN9XEMHEEVHT99UU9Z82" localSheetId="25" hidden="1">#REF!</definedName>
    <definedName name="BExQA9HZIN9XEMHEEVHT99UU9Z82" localSheetId="26" hidden="1">#REF!</definedName>
    <definedName name="BExQA9HZIN9XEMHEEVHT99UU9Z82" localSheetId="27" hidden="1">#REF!</definedName>
    <definedName name="BExQA9HZIN9XEMHEEVHT99UU9Z82" localSheetId="0" hidden="1">#REF!</definedName>
    <definedName name="BExQA9HZIN9XEMHEEVHT99UU9Z82" localSheetId="1" hidden="1">#REF!</definedName>
    <definedName name="BExQA9HZIN9XEMHEEVHT99UU9Z82" hidden="1">#REF!</definedName>
    <definedName name="BExQAELFYH92K8CJL155181UDORO" localSheetId="32" hidden="1">#REF!</definedName>
    <definedName name="BExQAELFYH92K8CJL155181UDORO" localSheetId="33" hidden="1">#REF!</definedName>
    <definedName name="BExQAELFYH92K8CJL155181UDORO" localSheetId="23" hidden="1">#REF!</definedName>
    <definedName name="BExQAELFYH92K8CJL155181UDORO" localSheetId="17" hidden="1">#REF!</definedName>
    <definedName name="BExQAELFYH92K8CJL155181UDORO" localSheetId="18" hidden="1">#REF!</definedName>
    <definedName name="BExQAELFYH92K8CJL155181UDORO" localSheetId="11" hidden="1">#REF!</definedName>
    <definedName name="BExQAELFYH92K8CJL155181UDORO" localSheetId="25" hidden="1">#REF!</definedName>
    <definedName name="BExQAELFYH92K8CJL155181UDORO" localSheetId="26" hidden="1">#REF!</definedName>
    <definedName name="BExQAELFYH92K8CJL155181UDORO" localSheetId="27" hidden="1">#REF!</definedName>
    <definedName name="BExQAELFYH92K8CJL155181UDORO" localSheetId="0" hidden="1">#REF!</definedName>
    <definedName name="BExQAELFYH92K8CJL155181UDORO" localSheetId="1" hidden="1">#REF!</definedName>
    <definedName name="BExQAELFYH92K8CJL155181UDORO" hidden="1">#REF!</definedName>
    <definedName name="BExQAG8PP8R5NJKNQD1U4QOSD6X5" localSheetId="32" hidden="1">#REF!</definedName>
    <definedName name="BExQAG8PP8R5NJKNQD1U4QOSD6X5" localSheetId="33" hidden="1">#REF!</definedName>
    <definedName name="BExQAG8PP8R5NJKNQD1U4QOSD6X5" localSheetId="23" hidden="1">#REF!</definedName>
    <definedName name="BExQAG8PP8R5NJKNQD1U4QOSD6X5" localSheetId="17" hidden="1">#REF!</definedName>
    <definedName name="BExQAG8PP8R5NJKNQD1U4QOSD6X5" localSheetId="18" hidden="1">#REF!</definedName>
    <definedName name="BExQAG8PP8R5NJKNQD1U4QOSD6X5" localSheetId="11" hidden="1">#REF!</definedName>
    <definedName name="BExQAG8PP8R5NJKNQD1U4QOSD6X5" localSheetId="25" hidden="1">#REF!</definedName>
    <definedName name="BExQAG8PP8R5NJKNQD1U4QOSD6X5" localSheetId="26" hidden="1">#REF!</definedName>
    <definedName name="BExQAG8PP8R5NJKNQD1U4QOSD6X5" localSheetId="27" hidden="1">#REF!</definedName>
    <definedName name="BExQAG8PP8R5NJKNQD1U4QOSD6X5" localSheetId="0" hidden="1">#REF!</definedName>
    <definedName name="BExQAG8PP8R5NJKNQD1U4QOSD6X5" localSheetId="1" hidden="1">#REF!</definedName>
    <definedName name="BExQAG8PP8R5NJKNQD1U4QOSD6X5" hidden="1">#REF!</definedName>
    <definedName name="BExQAVTR32SDHZQ69KNYF6UXXKS2" localSheetId="32" hidden="1">#REF!</definedName>
    <definedName name="BExQAVTR32SDHZQ69KNYF6UXXKS2" localSheetId="33" hidden="1">#REF!</definedName>
    <definedName name="BExQAVTR32SDHZQ69KNYF6UXXKS2" localSheetId="23" hidden="1">#REF!</definedName>
    <definedName name="BExQAVTR32SDHZQ69KNYF6UXXKS2" localSheetId="17" hidden="1">#REF!</definedName>
    <definedName name="BExQAVTR32SDHZQ69KNYF6UXXKS2" localSheetId="18" hidden="1">#REF!</definedName>
    <definedName name="BExQAVTR32SDHZQ69KNYF6UXXKS2" localSheetId="11" hidden="1">#REF!</definedName>
    <definedName name="BExQAVTR32SDHZQ69KNYF6UXXKS2" localSheetId="25" hidden="1">#REF!</definedName>
    <definedName name="BExQAVTR32SDHZQ69KNYF6UXXKS2" localSheetId="26" hidden="1">#REF!</definedName>
    <definedName name="BExQAVTR32SDHZQ69KNYF6UXXKS2" localSheetId="27" hidden="1">#REF!</definedName>
    <definedName name="BExQAVTR32SDHZQ69KNYF6UXXKS2" localSheetId="0" hidden="1">#REF!</definedName>
    <definedName name="BExQAVTR32SDHZQ69KNYF6UXXKS2" localSheetId="1" hidden="1">#REF!</definedName>
    <definedName name="BExQAVTR32SDHZQ69KNYF6UXXKS2" hidden="1">#REF!</definedName>
    <definedName name="BExQBBETZJ7LHJ9CLAL3GEKQFEGR" localSheetId="32" hidden="1">#REF!</definedName>
    <definedName name="BExQBBETZJ7LHJ9CLAL3GEKQFEGR" localSheetId="33" hidden="1">#REF!</definedName>
    <definedName name="BExQBBETZJ7LHJ9CLAL3GEKQFEGR" localSheetId="23" hidden="1">#REF!</definedName>
    <definedName name="BExQBBETZJ7LHJ9CLAL3GEKQFEGR" localSheetId="17" hidden="1">#REF!</definedName>
    <definedName name="BExQBBETZJ7LHJ9CLAL3GEKQFEGR" localSheetId="18" hidden="1">#REF!</definedName>
    <definedName name="BExQBBETZJ7LHJ9CLAL3GEKQFEGR" localSheetId="11" hidden="1">#REF!</definedName>
    <definedName name="BExQBBETZJ7LHJ9CLAL3GEKQFEGR" localSheetId="25" hidden="1">#REF!</definedName>
    <definedName name="BExQBBETZJ7LHJ9CLAL3GEKQFEGR" localSheetId="26" hidden="1">#REF!</definedName>
    <definedName name="BExQBBETZJ7LHJ9CLAL3GEKQFEGR" localSheetId="27" hidden="1">#REF!</definedName>
    <definedName name="BExQBBETZJ7LHJ9CLAL3GEKQFEGR" localSheetId="0" hidden="1">#REF!</definedName>
    <definedName name="BExQBBETZJ7LHJ9CLAL3GEKQFEGR" localSheetId="1" hidden="1">#REF!</definedName>
    <definedName name="BExQBBETZJ7LHJ9CLAL3GEKQFEGR" hidden="1">#REF!</definedName>
    <definedName name="BExQBDICMZTSA1X73TMHNO4JSFLN" localSheetId="32" hidden="1">#REF!</definedName>
    <definedName name="BExQBDICMZTSA1X73TMHNO4JSFLN" localSheetId="33" hidden="1">#REF!</definedName>
    <definedName name="BExQBDICMZTSA1X73TMHNO4JSFLN" localSheetId="23" hidden="1">#REF!</definedName>
    <definedName name="BExQBDICMZTSA1X73TMHNO4JSFLN" localSheetId="17" hidden="1">#REF!</definedName>
    <definedName name="BExQBDICMZTSA1X73TMHNO4JSFLN" localSheetId="18" hidden="1">#REF!</definedName>
    <definedName name="BExQBDICMZTSA1X73TMHNO4JSFLN" localSheetId="11" hidden="1">#REF!</definedName>
    <definedName name="BExQBDICMZTSA1X73TMHNO4JSFLN" localSheetId="25" hidden="1">#REF!</definedName>
    <definedName name="BExQBDICMZTSA1X73TMHNO4JSFLN" localSheetId="26" hidden="1">#REF!</definedName>
    <definedName name="BExQBDICMZTSA1X73TMHNO4JSFLN" localSheetId="27" hidden="1">#REF!</definedName>
    <definedName name="BExQBDICMZTSA1X73TMHNO4JSFLN" localSheetId="0" hidden="1">#REF!</definedName>
    <definedName name="BExQBDICMZTSA1X73TMHNO4JSFLN" localSheetId="1" hidden="1">#REF!</definedName>
    <definedName name="BExQBDICMZTSA1X73TMHNO4JSFLN" hidden="1">#REF!</definedName>
    <definedName name="BExQBEER6CRCRPSSL61S0OMH57ZA" localSheetId="32" hidden="1">#REF!</definedName>
    <definedName name="BExQBEER6CRCRPSSL61S0OMH57ZA" localSheetId="33" hidden="1">#REF!</definedName>
    <definedName name="BExQBEER6CRCRPSSL61S0OMH57ZA" localSheetId="23" hidden="1">#REF!</definedName>
    <definedName name="BExQBEER6CRCRPSSL61S0OMH57ZA" localSheetId="17" hidden="1">#REF!</definedName>
    <definedName name="BExQBEER6CRCRPSSL61S0OMH57ZA" localSheetId="18" hidden="1">#REF!</definedName>
    <definedName name="BExQBEER6CRCRPSSL61S0OMH57ZA" localSheetId="11" hidden="1">#REF!</definedName>
    <definedName name="BExQBEER6CRCRPSSL61S0OMH57ZA" localSheetId="25" hidden="1">#REF!</definedName>
    <definedName name="BExQBEER6CRCRPSSL61S0OMH57ZA" localSheetId="26" hidden="1">#REF!</definedName>
    <definedName name="BExQBEER6CRCRPSSL61S0OMH57ZA" localSheetId="27" hidden="1">#REF!</definedName>
    <definedName name="BExQBEER6CRCRPSSL61S0OMH57ZA" localSheetId="0" hidden="1">#REF!</definedName>
    <definedName name="BExQBEER6CRCRPSSL61S0OMH57ZA" localSheetId="1" hidden="1">#REF!</definedName>
    <definedName name="BExQBEER6CRCRPSSL61S0OMH57ZA" hidden="1">#REF!</definedName>
    <definedName name="BExQBFR753FNBMC27WEQJT8UKANJ" localSheetId="32" hidden="1">#REF!</definedName>
    <definedName name="BExQBFR753FNBMC27WEQJT8UKANJ" localSheetId="33" hidden="1">#REF!</definedName>
    <definedName name="BExQBFR753FNBMC27WEQJT8UKANJ" localSheetId="23" hidden="1">#REF!</definedName>
    <definedName name="BExQBFR753FNBMC27WEQJT8UKANJ" localSheetId="17" hidden="1">#REF!</definedName>
    <definedName name="BExQBFR753FNBMC27WEQJT8UKANJ" localSheetId="18" hidden="1">#REF!</definedName>
    <definedName name="BExQBFR753FNBMC27WEQJT8UKANJ" localSheetId="11" hidden="1">#REF!</definedName>
    <definedName name="BExQBFR753FNBMC27WEQJT8UKANJ" localSheetId="25" hidden="1">#REF!</definedName>
    <definedName name="BExQBFR753FNBMC27WEQJT8UKANJ" localSheetId="26" hidden="1">#REF!</definedName>
    <definedName name="BExQBFR753FNBMC27WEQJT8UKANJ" localSheetId="27" hidden="1">#REF!</definedName>
    <definedName name="BExQBFR753FNBMC27WEQJT8UKANJ" localSheetId="0" hidden="1">#REF!</definedName>
    <definedName name="BExQBFR753FNBMC27WEQJT8UKANJ" localSheetId="1" hidden="1">#REF!</definedName>
    <definedName name="BExQBFR753FNBMC27WEQJT8UKANJ" hidden="1">#REF!</definedName>
    <definedName name="BExQBIGGY5TXI2FJVVZSLZ0LTZYH" localSheetId="32" hidden="1">#REF!</definedName>
    <definedName name="BExQBIGGY5TXI2FJVVZSLZ0LTZYH" localSheetId="33" hidden="1">#REF!</definedName>
    <definedName name="BExQBIGGY5TXI2FJVVZSLZ0LTZYH" localSheetId="23" hidden="1">#REF!</definedName>
    <definedName name="BExQBIGGY5TXI2FJVVZSLZ0LTZYH" localSheetId="17" hidden="1">#REF!</definedName>
    <definedName name="BExQBIGGY5TXI2FJVVZSLZ0LTZYH" localSheetId="18" hidden="1">#REF!</definedName>
    <definedName name="BExQBIGGY5TXI2FJVVZSLZ0LTZYH" localSheetId="11" hidden="1">#REF!</definedName>
    <definedName name="BExQBIGGY5TXI2FJVVZSLZ0LTZYH" localSheetId="25" hidden="1">#REF!</definedName>
    <definedName name="BExQBIGGY5TXI2FJVVZSLZ0LTZYH" localSheetId="26" hidden="1">#REF!</definedName>
    <definedName name="BExQBIGGY5TXI2FJVVZSLZ0LTZYH" localSheetId="27" hidden="1">#REF!</definedName>
    <definedName name="BExQBIGGY5TXI2FJVVZSLZ0LTZYH" localSheetId="0" hidden="1">#REF!</definedName>
    <definedName name="BExQBIGGY5TXI2FJVVZSLZ0LTZYH" localSheetId="1" hidden="1">#REF!</definedName>
    <definedName name="BExQBIGGY5TXI2FJVVZSLZ0LTZYH" hidden="1">#REF!</definedName>
    <definedName name="BExQBM1RUSIQ85LLMM2159BYDPIP" localSheetId="32" hidden="1">#REF!</definedName>
    <definedName name="BExQBM1RUSIQ85LLMM2159BYDPIP" localSheetId="33" hidden="1">#REF!</definedName>
    <definedName name="BExQBM1RUSIQ85LLMM2159BYDPIP" localSheetId="23" hidden="1">#REF!</definedName>
    <definedName name="BExQBM1RUSIQ85LLMM2159BYDPIP" localSheetId="17" hidden="1">#REF!</definedName>
    <definedName name="BExQBM1RUSIQ85LLMM2159BYDPIP" localSheetId="18" hidden="1">#REF!</definedName>
    <definedName name="BExQBM1RUSIQ85LLMM2159BYDPIP" localSheetId="11" hidden="1">#REF!</definedName>
    <definedName name="BExQBM1RUSIQ85LLMM2159BYDPIP" localSheetId="25" hidden="1">#REF!</definedName>
    <definedName name="BExQBM1RUSIQ85LLMM2159BYDPIP" localSheetId="26" hidden="1">#REF!</definedName>
    <definedName name="BExQBM1RUSIQ85LLMM2159BYDPIP" localSheetId="27" hidden="1">#REF!</definedName>
    <definedName name="BExQBM1RUSIQ85LLMM2159BYDPIP" localSheetId="0" hidden="1">#REF!</definedName>
    <definedName name="BExQBM1RUSIQ85LLMM2159BYDPIP" localSheetId="1" hidden="1">#REF!</definedName>
    <definedName name="BExQBM1RUSIQ85LLMM2159BYDPIP" hidden="1">#REF!</definedName>
    <definedName name="BExQBOWE543K7PGA5S7SVU2QKPM3" localSheetId="32" hidden="1">#REF!</definedName>
    <definedName name="BExQBOWE543K7PGA5S7SVU2QKPM3" localSheetId="33" hidden="1">#REF!</definedName>
    <definedName name="BExQBOWE543K7PGA5S7SVU2QKPM3" localSheetId="23" hidden="1">#REF!</definedName>
    <definedName name="BExQBOWE543K7PGA5S7SVU2QKPM3" localSheetId="17" hidden="1">#REF!</definedName>
    <definedName name="BExQBOWE543K7PGA5S7SVU2QKPM3" localSheetId="18" hidden="1">#REF!</definedName>
    <definedName name="BExQBOWE543K7PGA5S7SVU2QKPM3" localSheetId="11" hidden="1">#REF!</definedName>
    <definedName name="BExQBOWE543K7PGA5S7SVU2QKPM3" localSheetId="25" hidden="1">#REF!</definedName>
    <definedName name="BExQBOWE543K7PGA5S7SVU2QKPM3" localSheetId="26" hidden="1">#REF!</definedName>
    <definedName name="BExQBOWE543K7PGA5S7SVU2QKPM3" localSheetId="27" hidden="1">#REF!</definedName>
    <definedName name="BExQBOWE543K7PGA5S7SVU2QKPM3" localSheetId="0" hidden="1">#REF!</definedName>
    <definedName name="BExQBOWE543K7PGA5S7SVU2QKPM3" localSheetId="1" hidden="1">#REF!</definedName>
    <definedName name="BExQBOWE543K7PGA5S7SVU2QKPM3" hidden="1">#REF!</definedName>
    <definedName name="BExQBPSOZ47V81YAEURP0NQJNTJH" localSheetId="32" hidden="1">#REF!</definedName>
    <definedName name="BExQBPSOZ47V81YAEURP0NQJNTJH" localSheetId="33" hidden="1">#REF!</definedName>
    <definedName name="BExQBPSOZ47V81YAEURP0NQJNTJH" localSheetId="23" hidden="1">#REF!</definedName>
    <definedName name="BExQBPSOZ47V81YAEURP0NQJNTJH" localSheetId="17" hidden="1">#REF!</definedName>
    <definedName name="BExQBPSOZ47V81YAEURP0NQJNTJH" localSheetId="18" hidden="1">#REF!</definedName>
    <definedName name="BExQBPSOZ47V81YAEURP0NQJNTJH" localSheetId="11" hidden="1">#REF!</definedName>
    <definedName name="BExQBPSOZ47V81YAEURP0NQJNTJH" localSheetId="25" hidden="1">#REF!</definedName>
    <definedName name="BExQBPSOZ47V81YAEURP0NQJNTJH" localSheetId="26" hidden="1">#REF!</definedName>
    <definedName name="BExQBPSOZ47V81YAEURP0NQJNTJH" localSheetId="27" hidden="1">#REF!</definedName>
    <definedName name="BExQBPSOZ47V81YAEURP0NQJNTJH" localSheetId="0" hidden="1">#REF!</definedName>
    <definedName name="BExQBPSOZ47V81YAEURP0NQJNTJH" localSheetId="1" hidden="1">#REF!</definedName>
    <definedName name="BExQBPSOZ47V81YAEURP0NQJNTJH" hidden="1">#REF!</definedName>
    <definedName name="BExQC5TWT21CGBKD0IHAXTIN2QB8" localSheetId="32" hidden="1">#REF!</definedName>
    <definedName name="BExQC5TWT21CGBKD0IHAXTIN2QB8" localSheetId="33" hidden="1">#REF!</definedName>
    <definedName name="BExQC5TWT21CGBKD0IHAXTIN2QB8" localSheetId="23" hidden="1">#REF!</definedName>
    <definedName name="BExQC5TWT21CGBKD0IHAXTIN2QB8" localSheetId="17" hidden="1">#REF!</definedName>
    <definedName name="BExQC5TWT21CGBKD0IHAXTIN2QB8" localSheetId="18" hidden="1">#REF!</definedName>
    <definedName name="BExQC5TWT21CGBKD0IHAXTIN2QB8" localSheetId="11" hidden="1">#REF!</definedName>
    <definedName name="BExQC5TWT21CGBKD0IHAXTIN2QB8" localSheetId="25" hidden="1">#REF!</definedName>
    <definedName name="BExQC5TWT21CGBKD0IHAXTIN2QB8" localSheetId="26" hidden="1">#REF!</definedName>
    <definedName name="BExQC5TWT21CGBKD0IHAXTIN2QB8" localSheetId="27" hidden="1">#REF!</definedName>
    <definedName name="BExQC5TWT21CGBKD0IHAXTIN2QB8" localSheetId="0" hidden="1">#REF!</definedName>
    <definedName name="BExQC5TWT21CGBKD0IHAXTIN2QB8" localSheetId="1" hidden="1">#REF!</definedName>
    <definedName name="BExQC5TWT21CGBKD0IHAXTIN2QB8" hidden="1">#REF!</definedName>
    <definedName name="BExQC94JL9F5GW4S8DQCAF4WB2DA" localSheetId="32" hidden="1">#REF!</definedName>
    <definedName name="BExQC94JL9F5GW4S8DQCAF4WB2DA" localSheetId="33" hidden="1">#REF!</definedName>
    <definedName name="BExQC94JL9F5GW4S8DQCAF4WB2DA" localSheetId="23" hidden="1">#REF!</definedName>
    <definedName name="BExQC94JL9F5GW4S8DQCAF4WB2DA" localSheetId="17" hidden="1">#REF!</definedName>
    <definedName name="BExQC94JL9F5GW4S8DQCAF4WB2DA" localSheetId="18" hidden="1">#REF!</definedName>
    <definedName name="BExQC94JL9F5GW4S8DQCAF4WB2DA" localSheetId="11" hidden="1">#REF!</definedName>
    <definedName name="BExQC94JL9F5GW4S8DQCAF4WB2DA" localSheetId="25" hidden="1">#REF!</definedName>
    <definedName name="BExQC94JL9F5GW4S8DQCAF4WB2DA" localSheetId="26" hidden="1">#REF!</definedName>
    <definedName name="BExQC94JL9F5GW4S8DQCAF4WB2DA" localSheetId="27" hidden="1">#REF!</definedName>
    <definedName name="BExQC94JL9F5GW4S8DQCAF4WB2DA" localSheetId="0" hidden="1">#REF!</definedName>
    <definedName name="BExQC94JL9F5GW4S8DQCAF4WB2DA" localSheetId="1" hidden="1">#REF!</definedName>
    <definedName name="BExQC94JL9F5GW4S8DQCAF4WB2DA" hidden="1">#REF!</definedName>
    <definedName name="BExQCKTD8AT0824LGWREXM1B5D1X" localSheetId="32" hidden="1">#REF!</definedName>
    <definedName name="BExQCKTD8AT0824LGWREXM1B5D1X" localSheetId="33" hidden="1">#REF!</definedName>
    <definedName name="BExQCKTD8AT0824LGWREXM1B5D1X" localSheetId="23" hidden="1">#REF!</definedName>
    <definedName name="BExQCKTD8AT0824LGWREXM1B5D1X" localSheetId="17" hidden="1">#REF!</definedName>
    <definedName name="BExQCKTD8AT0824LGWREXM1B5D1X" localSheetId="18" hidden="1">#REF!</definedName>
    <definedName name="BExQCKTD8AT0824LGWREXM1B5D1X" localSheetId="11" hidden="1">#REF!</definedName>
    <definedName name="BExQCKTD8AT0824LGWREXM1B5D1X" localSheetId="25" hidden="1">#REF!</definedName>
    <definedName name="BExQCKTD8AT0824LGWREXM1B5D1X" localSheetId="26" hidden="1">#REF!</definedName>
    <definedName name="BExQCKTD8AT0824LGWREXM1B5D1X" localSheetId="27" hidden="1">#REF!</definedName>
    <definedName name="BExQCKTD8AT0824LGWREXM1B5D1X" localSheetId="0" hidden="1">#REF!</definedName>
    <definedName name="BExQCKTD8AT0824LGWREXM1B5D1X" localSheetId="1" hidden="1">#REF!</definedName>
    <definedName name="BExQCKTD8AT0824LGWREXM1B5D1X" hidden="1">#REF!</definedName>
    <definedName name="BExQCQ7KF4HVXSD72FF3DJGNNO3M" localSheetId="32" hidden="1">#REF!</definedName>
    <definedName name="BExQCQ7KF4HVXSD72FF3DJGNNO3M" localSheetId="33" hidden="1">#REF!</definedName>
    <definedName name="BExQCQ7KF4HVXSD72FF3DJGNNO3M" localSheetId="23" hidden="1">#REF!</definedName>
    <definedName name="BExQCQ7KF4HVXSD72FF3DJGNNO3M" localSheetId="17" hidden="1">#REF!</definedName>
    <definedName name="BExQCQ7KF4HVXSD72FF3DJGNNO3M" localSheetId="18" hidden="1">#REF!</definedName>
    <definedName name="BExQCQ7KF4HVXSD72FF3DJGNNO3M" localSheetId="11" hidden="1">#REF!</definedName>
    <definedName name="BExQCQ7KF4HVXSD72FF3DJGNNO3M" localSheetId="25" hidden="1">#REF!</definedName>
    <definedName name="BExQCQ7KF4HVXSD72FF3DJGNNO3M" localSheetId="26" hidden="1">#REF!</definedName>
    <definedName name="BExQCQ7KF4HVXSD72FF3DJGNNO3M" localSheetId="27" hidden="1">#REF!</definedName>
    <definedName name="BExQCQ7KF4HVXSD72FF3DJGNNO3M" localSheetId="0" hidden="1">#REF!</definedName>
    <definedName name="BExQCQ7KF4HVXSD72FF3DJGNNO3M" localSheetId="1" hidden="1">#REF!</definedName>
    <definedName name="BExQCQ7KF4HVXSD72FF3DJGNNO3M" hidden="1">#REF!</definedName>
    <definedName name="BExQCRPJXI0WNJUFFAC39C0PFUFK" localSheetId="32" hidden="1">#REF!</definedName>
    <definedName name="BExQCRPJXI0WNJUFFAC39C0PFUFK" localSheetId="33" hidden="1">#REF!</definedName>
    <definedName name="BExQCRPJXI0WNJUFFAC39C0PFUFK" localSheetId="23" hidden="1">#REF!</definedName>
    <definedName name="BExQCRPJXI0WNJUFFAC39C0PFUFK" localSheetId="17" hidden="1">#REF!</definedName>
    <definedName name="BExQCRPJXI0WNJUFFAC39C0PFUFK" localSheetId="18" hidden="1">#REF!</definedName>
    <definedName name="BExQCRPJXI0WNJUFFAC39C0PFUFK" localSheetId="11" hidden="1">#REF!</definedName>
    <definedName name="BExQCRPJXI0WNJUFFAC39C0PFUFK" localSheetId="25" hidden="1">#REF!</definedName>
    <definedName name="BExQCRPJXI0WNJUFFAC39C0PFUFK" localSheetId="26" hidden="1">#REF!</definedName>
    <definedName name="BExQCRPJXI0WNJUFFAC39C0PFUFK" localSheetId="27" hidden="1">#REF!</definedName>
    <definedName name="BExQCRPJXI0WNJUFFAC39C0PFUFK" localSheetId="0" hidden="1">#REF!</definedName>
    <definedName name="BExQCRPJXI0WNJUFFAC39C0PFUFK" localSheetId="1" hidden="1">#REF!</definedName>
    <definedName name="BExQCRPJXI0WNJUFFAC39C0PFUFK" hidden="1">#REF!</definedName>
    <definedName name="BExQD571YWOXKR2SX85K5MKQ0AO2" localSheetId="32" hidden="1">#REF!</definedName>
    <definedName name="BExQD571YWOXKR2SX85K5MKQ0AO2" localSheetId="33" hidden="1">#REF!</definedName>
    <definedName name="BExQD571YWOXKR2SX85K5MKQ0AO2" localSheetId="23" hidden="1">#REF!</definedName>
    <definedName name="BExQD571YWOXKR2SX85K5MKQ0AO2" localSheetId="17" hidden="1">#REF!</definedName>
    <definedName name="BExQD571YWOXKR2SX85K5MKQ0AO2" localSheetId="18" hidden="1">#REF!</definedName>
    <definedName name="BExQD571YWOXKR2SX85K5MKQ0AO2" localSheetId="11" hidden="1">#REF!</definedName>
    <definedName name="BExQD571YWOXKR2SX85K5MKQ0AO2" localSheetId="25" hidden="1">#REF!</definedName>
    <definedName name="BExQD571YWOXKR2SX85K5MKQ0AO2" localSheetId="26" hidden="1">#REF!</definedName>
    <definedName name="BExQD571YWOXKR2SX85K5MKQ0AO2" localSheetId="27" hidden="1">#REF!</definedName>
    <definedName name="BExQD571YWOXKR2SX85K5MKQ0AO2" localSheetId="0" hidden="1">#REF!</definedName>
    <definedName name="BExQD571YWOXKR2SX85K5MKQ0AO2" localSheetId="1" hidden="1">#REF!</definedName>
    <definedName name="BExQD571YWOXKR2SX85K5MKQ0AO2" hidden="1">#REF!</definedName>
    <definedName name="BExQDB6VCHN8PNX8EA6JNIEQ2JC2" localSheetId="32" hidden="1">#REF!</definedName>
    <definedName name="BExQDB6VCHN8PNX8EA6JNIEQ2JC2" localSheetId="33" hidden="1">#REF!</definedName>
    <definedName name="BExQDB6VCHN8PNX8EA6JNIEQ2JC2" localSheetId="23" hidden="1">#REF!</definedName>
    <definedName name="BExQDB6VCHN8PNX8EA6JNIEQ2JC2" localSheetId="17" hidden="1">#REF!</definedName>
    <definedName name="BExQDB6VCHN8PNX8EA6JNIEQ2JC2" localSheetId="18" hidden="1">#REF!</definedName>
    <definedName name="BExQDB6VCHN8PNX8EA6JNIEQ2JC2" localSheetId="11" hidden="1">#REF!</definedName>
    <definedName name="BExQDB6VCHN8PNX8EA6JNIEQ2JC2" localSheetId="25" hidden="1">#REF!</definedName>
    <definedName name="BExQDB6VCHN8PNX8EA6JNIEQ2JC2" localSheetId="26" hidden="1">#REF!</definedName>
    <definedName name="BExQDB6VCHN8PNX8EA6JNIEQ2JC2" localSheetId="27" hidden="1">#REF!</definedName>
    <definedName name="BExQDB6VCHN8PNX8EA6JNIEQ2JC2" localSheetId="0" hidden="1">#REF!</definedName>
    <definedName name="BExQDB6VCHN8PNX8EA6JNIEQ2JC2" localSheetId="1" hidden="1">#REF!</definedName>
    <definedName name="BExQDB6VCHN8PNX8EA6JNIEQ2JC2" hidden="1">#REF!</definedName>
    <definedName name="BExQDE1B6U2Q9B73KBENABP71YM1" localSheetId="32" hidden="1">#REF!</definedName>
    <definedName name="BExQDE1B6U2Q9B73KBENABP71YM1" localSheetId="33" hidden="1">#REF!</definedName>
    <definedName name="BExQDE1B6U2Q9B73KBENABP71YM1" localSheetId="23" hidden="1">#REF!</definedName>
    <definedName name="BExQDE1B6U2Q9B73KBENABP71YM1" localSheetId="17" hidden="1">#REF!</definedName>
    <definedName name="BExQDE1B6U2Q9B73KBENABP71YM1" localSheetId="18" hidden="1">#REF!</definedName>
    <definedName name="BExQDE1B6U2Q9B73KBENABP71YM1" localSheetId="11" hidden="1">#REF!</definedName>
    <definedName name="BExQDE1B6U2Q9B73KBENABP71YM1" localSheetId="25" hidden="1">#REF!</definedName>
    <definedName name="BExQDE1B6U2Q9B73KBENABP71YM1" localSheetId="26" hidden="1">#REF!</definedName>
    <definedName name="BExQDE1B6U2Q9B73KBENABP71YM1" localSheetId="27" hidden="1">#REF!</definedName>
    <definedName name="BExQDE1B6U2Q9B73KBENABP71YM1" localSheetId="0" hidden="1">#REF!</definedName>
    <definedName name="BExQDE1B6U2Q9B73KBENABP71YM1" localSheetId="1" hidden="1">#REF!</definedName>
    <definedName name="BExQDE1B6U2Q9B73KBENABP71YM1" hidden="1">#REF!</definedName>
    <definedName name="BExQDGQCN7ZW41QDUHOBJUGQAX40" localSheetId="32" hidden="1">#REF!</definedName>
    <definedName name="BExQDGQCN7ZW41QDUHOBJUGQAX40" localSheetId="33" hidden="1">#REF!</definedName>
    <definedName name="BExQDGQCN7ZW41QDUHOBJUGQAX40" localSheetId="23" hidden="1">#REF!</definedName>
    <definedName name="BExQDGQCN7ZW41QDUHOBJUGQAX40" localSheetId="17" hidden="1">#REF!</definedName>
    <definedName name="BExQDGQCN7ZW41QDUHOBJUGQAX40" localSheetId="18" hidden="1">#REF!</definedName>
    <definedName name="BExQDGQCN7ZW41QDUHOBJUGQAX40" localSheetId="11" hidden="1">#REF!</definedName>
    <definedName name="BExQDGQCN7ZW41QDUHOBJUGQAX40" localSheetId="25" hidden="1">#REF!</definedName>
    <definedName name="BExQDGQCN7ZW41QDUHOBJUGQAX40" localSheetId="26" hidden="1">#REF!</definedName>
    <definedName name="BExQDGQCN7ZW41QDUHOBJUGQAX40" localSheetId="27" hidden="1">#REF!</definedName>
    <definedName name="BExQDGQCN7ZW41QDUHOBJUGQAX40" localSheetId="0" hidden="1">#REF!</definedName>
    <definedName name="BExQDGQCN7ZW41QDUHOBJUGQAX40" localSheetId="1" hidden="1">#REF!</definedName>
    <definedName name="BExQDGQCN7ZW41QDUHOBJUGQAX40" hidden="1">#REF!</definedName>
    <definedName name="BExQED8ZZUEH0WRNOHXI7V9TVC8K" localSheetId="32" hidden="1">#REF!</definedName>
    <definedName name="BExQED8ZZUEH0WRNOHXI7V9TVC8K" localSheetId="33" hidden="1">#REF!</definedName>
    <definedName name="BExQED8ZZUEH0WRNOHXI7V9TVC8K" localSheetId="23" hidden="1">#REF!</definedName>
    <definedName name="BExQED8ZZUEH0WRNOHXI7V9TVC8K" localSheetId="17" hidden="1">#REF!</definedName>
    <definedName name="BExQED8ZZUEH0WRNOHXI7V9TVC8K" localSheetId="18" hidden="1">#REF!</definedName>
    <definedName name="BExQED8ZZUEH0WRNOHXI7V9TVC8K" localSheetId="11" hidden="1">#REF!</definedName>
    <definedName name="BExQED8ZZUEH0WRNOHXI7V9TVC8K" localSheetId="25" hidden="1">#REF!</definedName>
    <definedName name="BExQED8ZZUEH0WRNOHXI7V9TVC8K" localSheetId="26" hidden="1">#REF!</definedName>
    <definedName name="BExQED8ZZUEH0WRNOHXI7V9TVC8K" localSheetId="27" hidden="1">#REF!</definedName>
    <definedName name="BExQED8ZZUEH0WRNOHXI7V9TVC8K" localSheetId="0" hidden="1">#REF!</definedName>
    <definedName name="BExQED8ZZUEH0WRNOHXI7V9TVC8K" localSheetId="1" hidden="1">#REF!</definedName>
    <definedName name="BExQED8ZZUEH0WRNOHXI7V9TVC8K" hidden="1">#REF!</definedName>
    <definedName name="BExQEF1PIJIB9J24OB0M4X1WLBB0" localSheetId="32" hidden="1">#REF!</definedName>
    <definedName name="BExQEF1PIJIB9J24OB0M4X1WLBB0" localSheetId="33" hidden="1">#REF!</definedName>
    <definedName name="BExQEF1PIJIB9J24OB0M4X1WLBB0" localSheetId="23" hidden="1">#REF!</definedName>
    <definedName name="BExQEF1PIJIB9J24OB0M4X1WLBB0" localSheetId="17" hidden="1">#REF!</definedName>
    <definedName name="BExQEF1PIJIB9J24OB0M4X1WLBB0" localSheetId="18" hidden="1">#REF!</definedName>
    <definedName name="BExQEF1PIJIB9J24OB0M4X1WLBB0" localSheetId="11" hidden="1">#REF!</definedName>
    <definedName name="BExQEF1PIJIB9J24OB0M4X1WLBB0" localSheetId="25" hidden="1">#REF!</definedName>
    <definedName name="BExQEF1PIJIB9J24OB0M4X1WLBB0" localSheetId="26" hidden="1">#REF!</definedName>
    <definedName name="BExQEF1PIJIB9J24OB0M4X1WLBB0" localSheetId="27" hidden="1">#REF!</definedName>
    <definedName name="BExQEF1PIJIB9J24OB0M4X1WLBB0" localSheetId="0" hidden="1">#REF!</definedName>
    <definedName name="BExQEF1PIJIB9J24OB0M4X1WLBB0" localSheetId="1" hidden="1">#REF!</definedName>
    <definedName name="BExQEF1PIJIB9J24OB0M4X1WLBB0" hidden="1">#REF!</definedName>
    <definedName name="BExQEMUA4HEFM4OVO8M8MA8PIAW1" localSheetId="32" hidden="1">#REF!</definedName>
    <definedName name="BExQEMUA4HEFM4OVO8M8MA8PIAW1" localSheetId="33" hidden="1">#REF!</definedName>
    <definedName name="BExQEMUA4HEFM4OVO8M8MA8PIAW1" localSheetId="23" hidden="1">#REF!</definedName>
    <definedName name="BExQEMUA4HEFM4OVO8M8MA8PIAW1" localSheetId="17" hidden="1">#REF!</definedName>
    <definedName name="BExQEMUA4HEFM4OVO8M8MA8PIAW1" localSheetId="18" hidden="1">#REF!</definedName>
    <definedName name="BExQEMUA4HEFM4OVO8M8MA8PIAW1" localSheetId="11" hidden="1">#REF!</definedName>
    <definedName name="BExQEMUA4HEFM4OVO8M8MA8PIAW1" localSheetId="25" hidden="1">#REF!</definedName>
    <definedName name="BExQEMUA4HEFM4OVO8M8MA8PIAW1" localSheetId="26" hidden="1">#REF!</definedName>
    <definedName name="BExQEMUA4HEFM4OVO8M8MA8PIAW1" localSheetId="27" hidden="1">#REF!</definedName>
    <definedName name="BExQEMUA4HEFM4OVO8M8MA8PIAW1" localSheetId="0" hidden="1">#REF!</definedName>
    <definedName name="BExQEMUA4HEFM4OVO8M8MA8PIAW1" localSheetId="1" hidden="1">#REF!</definedName>
    <definedName name="BExQEMUA4HEFM4OVO8M8MA8PIAW1" hidden="1">#REF!</definedName>
    <definedName name="BExQEP38QPDKB85WG2WOL17IMB5S" localSheetId="32" hidden="1">#REF!</definedName>
    <definedName name="BExQEP38QPDKB85WG2WOL17IMB5S" localSheetId="33" hidden="1">#REF!</definedName>
    <definedName name="BExQEP38QPDKB85WG2WOL17IMB5S" localSheetId="23" hidden="1">#REF!</definedName>
    <definedName name="BExQEP38QPDKB85WG2WOL17IMB5S" localSheetId="17" hidden="1">#REF!</definedName>
    <definedName name="BExQEP38QPDKB85WG2WOL17IMB5S" localSheetId="18" hidden="1">#REF!</definedName>
    <definedName name="BExQEP38QPDKB85WG2WOL17IMB5S" localSheetId="11" hidden="1">#REF!</definedName>
    <definedName name="BExQEP38QPDKB85WG2WOL17IMB5S" localSheetId="25" hidden="1">#REF!</definedName>
    <definedName name="BExQEP38QPDKB85WG2WOL17IMB5S" localSheetId="26" hidden="1">#REF!</definedName>
    <definedName name="BExQEP38QPDKB85WG2WOL17IMB5S" localSheetId="27" hidden="1">#REF!</definedName>
    <definedName name="BExQEP38QPDKB85WG2WOL17IMB5S" localSheetId="0" hidden="1">#REF!</definedName>
    <definedName name="BExQEP38QPDKB85WG2WOL17IMB5S" localSheetId="1" hidden="1">#REF!</definedName>
    <definedName name="BExQEP38QPDKB85WG2WOL17IMB5S" hidden="1">#REF!</definedName>
    <definedName name="BExQEQ4XZQFIKUXNU9H7WE7AMZ1U" localSheetId="32" hidden="1">#REF!</definedName>
    <definedName name="BExQEQ4XZQFIKUXNU9H7WE7AMZ1U" localSheetId="33" hidden="1">#REF!</definedName>
    <definedName name="BExQEQ4XZQFIKUXNU9H7WE7AMZ1U" localSheetId="23" hidden="1">#REF!</definedName>
    <definedName name="BExQEQ4XZQFIKUXNU9H7WE7AMZ1U" localSheetId="17" hidden="1">#REF!</definedName>
    <definedName name="BExQEQ4XZQFIKUXNU9H7WE7AMZ1U" localSheetId="18" hidden="1">#REF!</definedName>
    <definedName name="BExQEQ4XZQFIKUXNU9H7WE7AMZ1U" localSheetId="11" hidden="1">#REF!</definedName>
    <definedName name="BExQEQ4XZQFIKUXNU9H7WE7AMZ1U" localSheetId="25" hidden="1">#REF!</definedName>
    <definedName name="BExQEQ4XZQFIKUXNU9H7WE7AMZ1U" localSheetId="26" hidden="1">#REF!</definedName>
    <definedName name="BExQEQ4XZQFIKUXNU9H7WE7AMZ1U" localSheetId="27" hidden="1">#REF!</definedName>
    <definedName name="BExQEQ4XZQFIKUXNU9H7WE7AMZ1U" localSheetId="0" hidden="1">#REF!</definedName>
    <definedName name="BExQEQ4XZQFIKUXNU9H7WE7AMZ1U" localSheetId="1" hidden="1">#REF!</definedName>
    <definedName name="BExQEQ4XZQFIKUXNU9H7WE7AMZ1U" hidden="1">#REF!</definedName>
    <definedName name="BExQF1OEB07CRAP6ALNNMJNJ3P2D" localSheetId="32" hidden="1">#REF!</definedName>
    <definedName name="BExQF1OEB07CRAP6ALNNMJNJ3P2D" localSheetId="33" hidden="1">#REF!</definedName>
    <definedName name="BExQF1OEB07CRAP6ALNNMJNJ3P2D" localSheetId="23" hidden="1">#REF!</definedName>
    <definedName name="BExQF1OEB07CRAP6ALNNMJNJ3P2D" localSheetId="17" hidden="1">#REF!</definedName>
    <definedName name="BExQF1OEB07CRAP6ALNNMJNJ3P2D" localSheetId="18" hidden="1">#REF!</definedName>
    <definedName name="BExQF1OEB07CRAP6ALNNMJNJ3P2D" localSheetId="11" hidden="1">#REF!</definedName>
    <definedName name="BExQF1OEB07CRAP6ALNNMJNJ3P2D" localSheetId="25" hidden="1">#REF!</definedName>
    <definedName name="BExQF1OEB07CRAP6ALNNMJNJ3P2D" localSheetId="26" hidden="1">#REF!</definedName>
    <definedName name="BExQF1OEB07CRAP6ALNNMJNJ3P2D" localSheetId="27" hidden="1">#REF!</definedName>
    <definedName name="BExQF1OEB07CRAP6ALNNMJNJ3P2D" localSheetId="0" hidden="1">#REF!</definedName>
    <definedName name="BExQF1OEB07CRAP6ALNNMJNJ3P2D" localSheetId="1" hidden="1">#REF!</definedName>
    <definedName name="BExQF1OEB07CRAP6ALNNMJNJ3P2D" hidden="1">#REF!</definedName>
    <definedName name="BExQF8KKL224NYD20XYLLM2RE7EW" localSheetId="32" hidden="1">#REF!</definedName>
    <definedName name="BExQF8KKL224NYD20XYLLM2RE7EW" localSheetId="33" hidden="1">#REF!</definedName>
    <definedName name="BExQF8KKL224NYD20XYLLM2RE7EW" localSheetId="23" hidden="1">#REF!</definedName>
    <definedName name="BExQF8KKL224NYD20XYLLM2RE7EW" localSheetId="17" hidden="1">#REF!</definedName>
    <definedName name="BExQF8KKL224NYD20XYLLM2RE7EW" localSheetId="18" hidden="1">#REF!</definedName>
    <definedName name="BExQF8KKL224NYD20XYLLM2RE7EW" localSheetId="11" hidden="1">#REF!</definedName>
    <definedName name="BExQF8KKL224NYD20XYLLM2RE7EW" localSheetId="25" hidden="1">#REF!</definedName>
    <definedName name="BExQF8KKL224NYD20XYLLM2RE7EW" localSheetId="26" hidden="1">#REF!</definedName>
    <definedName name="BExQF8KKL224NYD20XYLLM2RE7EW" localSheetId="27" hidden="1">#REF!</definedName>
    <definedName name="BExQF8KKL224NYD20XYLLM2RE7EW" localSheetId="0" hidden="1">#REF!</definedName>
    <definedName name="BExQF8KKL224NYD20XYLLM2RE7EW" localSheetId="1" hidden="1">#REF!</definedName>
    <definedName name="BExQF8KKL224NYD20XYLLM2RE7EW" hidden="1">#REF!</definedName>
    <definedName name="BExQF9X2AQPFJZTCHTU5PTTR0JAH" localSheetId="32" hidden="1">#REF!</definedName>
    <definedName name="BExQF9X2AQPFJZTCHTU5PTTR0JAH" localSheetId="33" hidden="1">#REF!</definedName>
    <definedName name="BExQF9X2AQPFJZTCHTU5PTTR0JAH" localSheetId="23" hidden="1">#REF!</definedName>
    <definedName name="BExQF9X2AQPFJZTCHTU5PTTR0JAH" localSheetId="17" hidden="1">#REF!</definedName>
    <definedName name="BExQF9X2AQPFJZTCHTU5PTTR0JAH" localSheetId="18" hidden="1">#REF!</definedName>
    <definedName name="BExQF9X2AQPFJZTCHTU5PTTR0JAH" localSheetId="11" hidden="1">#REF!</definedName>
    <definedName name="BExQF9X2AQPFJZTCHTU5PTTR0JAH" localSheetId="25" hidden="1">#REF!</definedName>
    <definedName name="BExQF9X2AQPFJZTCHTU5PTTR0JAH" localSheetId="26" hidden="1">#REF!</definedName>
    <definedName name="BExQF9X2AQPFJZTCHTU5PTTR0JAH" localSheetId="27" hidden="1">#REF!</definedName>
    <definedName name="BExQF9X2AQPFJZTCHTU5PTTR0JAH" localSheetId="0" hidden="1">#REF!</definedName>
    <definedName name="BExQF9X2AQPFJZTCHTU5PTTR0JAH" localSheetId="1" hidden="1">#REF!</definedName>
    <definedName name="BExQF9X2AQPFJZTCHTU5PTTR0JAH" hidden="1">#REF!</definedName>
    <definedName name="BExQFAINO9ODQZX6NSM8EBTRD04E" localSheetId="32" hidden="1">#REF!</definedName>
    <definedName name="BExQFAINO9ODQZX6NSM8EBTRD04E" localSheetId="33" hidden="1">#REF!</definedName>
    <definedName name="BExQFAINO9ODQZX6NSM8EBTRD04E" localSheetId="23" hidden="1">#REF!</definedName>
    <definedName name="BExQFAINO9ODQZX6NSM8EBTRD04E" localSheetId="17" hidden="1">#REF!</definedName>
    <definedName name="BExQFAINO9ODQZX6NSM8EBTRD04E" localSheetId="18" hidden="1">#REF!</definedName>
    <definedName name="BExQFAINO9ODQZX6NSM8EBTRD04E" localSheetId="11" hidden="1">#REF!</definedName>
    <definedName name="BExQFAINO9ODQZX6NSM8EBTRD04E" localSheetId="25" hidden="1">#REF!</definedName>
    <definedName name="BExQFAINO9ODQZX6NSM8EBTRD04E" localSheetId="26" hidden="1">#REF!</definedName>
    <definedName name="BExQFAINO9ODQZX6NSM8EBTRD04E" localSheetId="27" hidden="1">#REF!</definedName>
    <definedName name="BExQFAINO9ODQZX6NSM8EBTRD04E" localSheetId="0" hidden="1">#REF!</definedName>
    <definedName name="BExQFAINO9ODQZX6NSM8EBTRD04E" localSheetId="1" hidden="1">#REF!</definedName>
    <definedName name="BExQFAINO9ODQZX6NSM8EBTRD04E" hidden="1">#REF!</definedName>
    <definedName name="BExQFC0M9KKFMQKPLPEO2RQDB7MM" localSheetId="32" hidden="1">#REF!</definedName>
    <definedName name="BExQFC0M9KKFMQKPLPEO2RQDB7MM" localSheetId="33" hidden="1">#REF!</definedName>
    <definedName name="BExQFC0M9KKFMQKPLPEO2RQDB7MM" localSheetId="23" hidden="1">#REF!</definedName>
    <definedName name="BExQFC0M9KKFMQKPLPEO2RQDB7MM" localSheetId="17" hidden="1">#REF!</definedName>
    <definedName name="BExQFC0M9KKFMQKPLPEO2RQDB7MM" localSheetId="18" hidden="1">#REF!</definedName>
    <definedName name="BExQFC0M9KKFMQKPLPEO2RQDB7MM" localSheetId="11" hidden="1">#REF!</definedName>
    <definedName name="BExQFC0M9KKFMQKPLPEO2RQDB7MM" localSheetId="25" hidden="1">#REF!</definedName>
    <definedName name="BExQFC0M9KKFMQKPLPEO2RQDB7MM" localSheetId="26" hidden="1">#REF!</definedName>
    <definedName name="BExQFC0M9KKFMQKPLPEO2RQDB7MM" localSheetId="27" hidden="1">#REF!</definedName>
    <definedName name="BExQFC0M9KKFMQKPLPEO2RQDB7MM" localSheetId="0" hidden="1">#REF!</definedName>
    <definedName name="BExQFC0M9KKFMQKPLPEO2RQDB7MM" localSheetId="1" hidden="1">#REF!</definedName>
    <definedName name="BExQFC0M9KKFMQKPLPEO2RQDB7MM" hidden="1">#REF!</definedName>
    <definedName name="BExQFEEV7627R8TYZCM28C6V6WHE" localSheetId="32" hidden="1">#REF!</definedName>
    <definedName name="BExQFEEV7627R8TYZCM28C6V6WHE" localSheetId="33" hidden="1">#REF!</definedName>
    <definedName name="BExQFEEV7627R8TYZCM28C6V6WHE" localSheetId="23" hidden="1">#REF!</definedName>
    <definedName name="BExQFEEV7627R8TYZCM28C6V6WHE" localSheetId="17" hidden="1">#REF!</definedName>
    <definedName name="BExQFEEV7627R8TYZCM28C6V6WHE" localSheetId="18" hidden="1">#REF!</definedName>
    <definedName name="BExQFEEV7627R8TYZCM28C6V6WHE" localSheetId="11" hidden="1">#REF!</definedName>
    <definedName name="BExQFEEV7627R8TYZCM28C6V6WHE" localSheetId="25" hidden="1">#REF!</definedName>
    <definedName name="BExQFEEV7627R8TYZCM28C6V6WHE" localSheetId="26" hidden="1">#REF!</definedName>
    <definedName name="BExQFEEV7627R8TYZCM28C6V6WHE" localSheetId="27" hidden="1">#REF!</definedName>
    <definedName name="BExQFEEV7627R8TYZCM28C6V6WHE" localSheetId="0" hidden="1">#REF!</definedName>
    <definedName name="BExQFEEV7627R8TYZCM28C6V6WHE" localSheetId="1" hidden="1">#REF!</definedName>
    <definedName name="BExQFEEV7627R8TYZCM28C6V6WHE" hidden="1">#REF!</definedName>
    <definedName name="BExQFEK8NUD04X2OBRA275ADPSDL" localSheetId="32" hidden="1">#REF!</definedName>
    <definedName name="BExQFEK8NUD04X2OBRA275ADPSDL" localSheetId="33" hidden="1">#REF!</definedName>
    <definedName name="BExQFEK8NUD04X2OBRA275ADPSDL" localSheetId="23" hidden="1">#REF!</definedName>
    <definedName name="BExQFEK8NUD04X2OBRA275ADPSDL" localSheetId="17" hidden="1">#REF!</definedName>
    <definedName name="BExQFEK8NUD04X2OBRA275ADPSDL" localSheetId="18" hidden="1">#REF!</definedName>
    <definedName name="BExQFEK8NUD04X2OBRA275ADPSDL" localSheetId="11" hidden="1">#REF!</definedName>
    <definedName name="BExQFEK8NUD04X2OBRA275ADPSDL" localSheetId="25" hidden="1">#REF!</definedName>
    <definedName name="BExQFEK8NUD04X2OBRA275ADPSDL" localSheetId="26" hidden="1">#REF!</definedName>
    <definedName name="BExQFEK8NUD04X2OBRA275ADPSDL" localSheetId="27" hidden="1">#REF!</definedName>
    <definedName name="BExQFEK8NUD04X2OBRA275ADPSDL" localSheetId="0" hidden="1">#REF!</definedName>
    <definedName name="BExQFEK8NUD04X2OBRA275ADPSDL" localSheetId="1" hidden="1">#REF!</definedName>
    <definedName name="BExQFEK8NUD04X2OBRA275ADPSDL" hidden="1">#REF!</definedName>
    <definedName name="BExQFGYIWDR4W0YF7XR6E4EWWJ02" localSheetId="32" hidden="1">#REF!</definedName>
    <definedName name="BExQFGYIWDR4W0YF7XR6E4EWWJ02" localSheetId="33" hidden="1">#REF!</definedName>
    <definedName name="BExQFGYIWDR4W0YF7XR6E4EWWJ02" localSheetId="23" hidden="1">#REF!</definedName>
    <definedName name="BExQFGYIWDR4W0YF7XR6E4EWWJ02" localSheetId="17" hidden="1">#REF!</definedName>
    <definedName name="BExQFGYIWDR4W0YF7XR6E4EWWJ02" localSheetId="18" hidden="1">#REF!</definedName>
    <definedName name="BExQFGYIWDR4W0YF7XR6E4EWWJ02" localSheetId="11" hidden="1">#REF!</definedName>
    <definedName name="BExQFGYIWDR4W0YF7XR6E4EWWJ02" localSheetId="25" hidden="1">#REF!</definedName>
    <definedName name="BExQFGYIWDR4W0YF7XR6E4EWWJ02" localSheetId="26" hidden="1">#REF!</definedName>
    <definedName name="BExQFGYIWDR4W0YF7XR6E4EWWJ02" localSheetId="27" hidden="1">#REF!</definedName>
    <definedName name="BExQFGYIWDR4W0YF7XR6E4EWWJ02" localSheetId="0" hidden="1">#REF!</definedName>
    <definedName name="BExQFGYIWDR4W0YF7XR6E4EWWJ02" localSheetId="1" hidden="1">#REF!</definedName>
    <definedName name="BExQFGYIWDR4W0YF7XR6E4EWWJ02" hidden="1">#REF!</definedName>
    <definedName name="BExQFPNFKA36IAPS22LAUMBDI4KE" localSheetId="32" hidden="1">#REF!</definedName>
    <definedName name="BExQFPNFKA36IAPS22LAUMBDI4KE" localSheetId="33" hidden="1">#REF!</definedName>
    <definedName name="BExQFPNFKA36IAPS22LAUMBDI4KE" localSheetId="23" hidden="1">#REF!</definedName>
    <definedName name="BExQFPNFKA36IAPS22LAUMBDI4KE" localSheetId="17" hidden="1">#REF!</definedName>
    <definedName name="BExQFPNFKA36IAPS22LAUMBDI4KE" localSheetId="18" hidden="1">#REF!</definedName>
    <definedName name="BExQFPNFKA36IAPS22LAUMBDI4KE" localSheetId="11" hidden="1">#REF!</definedName>
    <definedName name="BExQFPNFKA36IAPS22LAUMBDI4KE" localSheetId="25" hidden="1">#REF!</definedName>
    <definedName name="BExQFPNFKA36IAPS22LAUMBDI4KE" localSheetId="26" hidden="1">#REF!</definedName>
    <definedName name="BExQFPNFKA36IAPS22LAUMBDI4KE" localSheetId="27" hidden="1">#REF!</definedName>
    <definedName name="BExQFPNFKA36IAPS22LAUMBDI4KE" localSheetId="0" hidden="1">#REF!</definedName>
    <definedName name="BExQFPNFKA36IAPS22LAUMBDI4KE" localSheetId="1" hidden="1">#REF!</definedName>
    <definedName name="BExQFPNFKA36IAPS22LAUMBDI4KE" hidden="1">#REF!</definedName>
    <definedName name="BExQFPSWEMA8WBUZ4WK20LR13VSU" localSheetId="32" hidden="1">#REF!</definedName>
    <definedName name="BExQFPSWEMA8WBUZ4WK20LR13VSU" localSheetId="33" hidden="1">#REF!</definedName>
    <definedName name="BExQFPSWEMA8WBUZ4WK20LR13VSU" localSheetId="23" hidden="1">#REF!</definedName>
    <definedName name="BExQFPSWEMA8WBUZ4WK20LR13VSU" localSheetId="17" hidden="1">#REF!</definedName>
    <definedName name="BExQFPSWEMA8WBUZ4WK20LR13VSU" localSheetId="18" hidden="1">#REF!</definedName>
    <definedName name="BExQFPSWEMA8WBUZ4WK20LR13VSU" localSheetId="11" hidden="1">#REF!</definedName>
    <definedName name="BExQFPSWEMA8WBUZ4WK20LR13VSU" localSheetId="25" hidden="1">#REF!</definedName>
    <definedName name="BExQFPSWEMA8WBUZ4WK20LR13VSU" localSheetId="26" hidden="1">#REF!</definedName>
    <definedName name="BExQFPSWEMA8WBUZ4WK20LR13VSU" localSheetId="27" hidden="1">#REF!</definedName>
    <definedName name="BExQFPSWEMA8WBUZ4WK20LR13VSU" localSheetId="0" hidden="1">#REF!</definedName>
    <definedName name="BExQFPSWEMA8WBUZ4WK20LR13VSU" localSheetId="1" hidden="1">#REF!</definedName>
    <definedName name="BExQFPSWEMA8WBUZ4WK20LR13VSU" hidden="1">#REF!</definedName>
    <definedName name="BExQFVSPOSCCPF1TLJPIWYWYB8A9" localSheetId="32" hidden="1">#REF!</definedName>
    <definedName name="BExQFVSPOSCCPF1TLJPIWYWYB8A9" localSheetId="33" hidden="1">#REF!</definedName>
    <definedName name="BExQFVSPOSCCPF1TLJPIWYWYB8A9" localSheetId="23" hidden="1">#REF!</definedName>
    <definedName name="BExQFVSPOSCCPF1TLJPIWYWYB8A9" localSheetId="17" hidden="1">#REF!</definedName>
    <definedName name="BExQFVSPOSCCPF1TLJPIWYWYB8A9" localSheetId="18" hidden="1">#REF!</definedName>
    <definedName name="BExQFVSPOSCCPF1TLJPIWYWYB8A9" localSheetId="11" hidden="1">#REF!</definedName>
    <definedName name="BExQFVSPOSCCPF1TLJPIWYWYB8A9" localSheetId="25" hidden="1">#REF!</definedName>
    <definedName name="BExQFVSPOSCCPF1TLJPIWYWYB8A9" localSheetId="26" hidden="1">#REF!</definedName>
    <definedName name="BExQFVSPOSCCPF1TLJPIWYWYB8A9" localSheetId="27" hidden="1">#REF!</definedName>
    <definedName name="BExQFVSPOSCCPF1TLJPIWYWYB8A9" localSheetId="0" hidden="1">#REF!</definedName>
    <definedName name="BExQFVSPOSCCPF1TLJPIWYWYB8A9" localSheetId="1" hidden="1">#REF!</definedName>
    <definedName name="BExQFVSPOSCCPF1TLJPIWYWYB8A9" hidden="1">#REF!</definedName>
    <definedName name="BExQFWJQXNQAW6LUMOEDS6KMJMYL" localSheetId="32" hidden="1">#REF!</definedName>
    <definedName name="BExQFWJQXNQAW6LUMOEDS6KMJMYL" localSheetId="33" hidden="1">#REF!</definedName>
    <definedName name="BExQFWJQXNQAW6LUMOEDS6KMJMYL" localSheetId="23" hidden="1">#REF!</definedName>
    <definedName name="BExQFWJQXNQAW6LUMOEDS6KMJMYL" localSheetId="17" hidden="1">#REF!</definedName>
    <definedName name="BExQFWJQXNQAW6LUMOEDS6KMJMYL" localSheetId="18" hidden="1">#REF!</definedName>
    <definedName name="BExQFWJQXNQAW6LUMOEDS6KMJMYL" localSheetId="11" hidden="1">#REF!</definedName>
    <definedName name="BExQFWJQXNQAW6LUMOEDS6KMJMYL" localSheetId="25" hidden="1">#REF!</definedName>
    <definedName name="BExQFWJQXNQAW6LUMOEDS6KMJMYL" localSheetId="26" hidden="1">#REF!</definedName>
    <definedName name="BExQFWJQXNQAW6LUMOEDS6KMJMYL" localSheetId="27" hidden="1">#REF!</definedName>
    <definedName name="BExQFWJQXNQAW6LUMOEDS6KMJMYL" localSheetId="0" hidden="1">#REF!</definedName>
    <definedName name="BExQFWJQXNQAW6LUMOEDS6KMJMYL" localSheetId="1" hidden="1">#REF!</definedName>
    <definedName name="BExQFWJQXNQAW6LUMOEDS6KMJMYL" hidden="1">#REF!</definedName>
    <definedName name="BExQG8TYRD2G42UA5ZPCRLNKUDMX" localSheetId="32" hidden="1">#REF!</definedName>
    <definedName name="BExQG8TYRD2G42UA5ZPCRLNKUDMX" localSheetId="33" hidden="1">#REF!</definedName>
    <definedName name="BExQG8TYRD2G42UA5ZPCRLNKUDMX" localSheetId="23" hidden="1">#REF!</definedName>
    <definedName name="BExQG8TYRD2G42UA5ZPCRLNKUDMX" localSheetId="17" hidden="1">#REF!</definedName>
    <definedName name="BExQG8TYRD2G42UA5ZPCRLNKUDMX" localSheetId="18" hidden="1">#REF!</definedName>
    <definedName name="BExQG8TYRD2G42UA5ZPCRLNKUDMX" localSheetId="11" hidden="1">#REF!</definedName>
    <definedName name="BExQG8TYRD2G42UA5ZPCRLNKUDMX" localSheetId="25" hidden="1">#REF!</definedName>
    <definedName name="BExQG8TYRD2G42UA5ZPCRLNKUDMX" localSheetId="26" hidden="1">#REF!</definedName>
    <definedName name="BExQG8TYRD2G42UA5ZPCRLNKUDMX" localSheetId="27" hidden="1">#REF!</definedName>
    <definedName name="BExQG8TYRD2G42UA5ZPCRLNKUDMX" localSheetId="0" hidden="1">#REF!</definedName>
    <definedName name="BExQG8TYRD2G42UA5ZPCRLNKUDMX" localSheetId="1" hidden="1">#REF!</definedName>
    <definedName name="BExQG8TYRD2G42UA5ZPCRLNKUDMX" hidden="1">#REF!</definedName>
    <definedName name="BExQG9A8OZ31BDN5QEGQGWG59A43" localSheetId="32" hidden="1">#REF!</definedName>
    <definedName name="BExQG9A8OZ31BDN5QEGQGWG59A43" localSheetId="33" hidden="1">#REF!</definedName>
    <definedName name="BExQG9A8OZ31BDN5QEGQGWG59A43" localSheetId="23" hidden="1">#REF!</definedName>
    <definedName name="BExQG9A8OZ31BDN5QEGQGWG59A43" localSheetId="17" hidden="1">#REF!</definedName>
    <definedName name="BExQG9A8OZ31BDN5QEGQGWG59A43" localSheetId="18" hidden="1">#REF!</definedName>
    <definedName name="BExQG9A8OZ31BDN5QEGQGWG59A43" localSheetId="11" hidden="1">#REF!</definedName>
    <definedName name="BExQG9A8OZ31BDN5QEGQGWG59A43" localSheetId="25" hidden="1">#REF!</definedName>
    <definedName name="BExQG9A8OZ31BDN5QEGQGWG59A43" localSheetId="26" hidden="1">#REF!</definedName>
    <definedName name="BExQG9A8OZ31BDN5QEGQGWG59A43" localSheetId="27" hidden="1">#REF!</definedName>
    <definedName name="BExQG9A8OZ31BDN5QEGQGWG59A43" localSheetId="0" hidden="1">#REF!</definedName>
    <definedName name="BExQG9A8OZ31BDN5QEGQGWG59A43" localSheetId="1" hidden="1">#REF!</definedName>
    <definedName name="BExQG9A8OZ31BDN5QEGQGWG59A43" hidden="1">#REF!</definedName>
    <definedName name="BExQGGBQ2CMSPV4NV4RA7NMBQER6" localSheetId="32" hidden="1">#REF!</definedName>
    <definedName name="BExQGGBQ2CMSPV4NV4RA7NMBQER6" localSheetId="33" hidden="1">#REF!</definedName>
    <definedName name="BExQGGBQ2CMSPV4NV4RA7NMBQER6" localSheetId="23" hidden="1">#REF!</definedName>
    <definedName name="BExQGGBQ2CMSPV4NV4RA7NMBQER6" localSheetId="17" hidden="1">#REF!</definedName>
    <definedName name="BExQGGBQ2CMSPV4NV4RA7NMBQER6" localSheetId="18" hidden="1">#REF!</definedName>
    <definedName name="BExQGGBQ2CMSPV4NV4RA7NMBQER6" localSheetId="11" hidden="1">#REF!</definedName>
    <definedName name="BExQGGBQ2CMSPV4NV4RA7NMBQER6" localSheetId="25" hidden="1">#REF!</definedName>
    <definedName name="BExQGGBQ2CMSPV4NV4RA7NMBQER6" localSheetId="26" hidden="1">#REF!</definedName>
    <definedName name="BExQGGBQ2CMSPV4NV4RA7NMBQER6" localSheetId="27" hidden="1">#REF!</definedName>
    <definedName name="BExQGGBQ2CMSPV4NV4RA7NMBQER6" localSheetId="0" hidden="1">#REF!</definedName>
    <definedName name="BExQGGBQ2CMSPV4NV4RA7NMBQER6" localSheetId="1" hidden="1">#REF!</definedName>
    <definedName name="BExQGGBQ2CMSPV4NV4RA7NMBQER6" hidden="1">#REF!</definedName>
    <definedName name="BExQGO48J9MPCDQ96RBB9UN9AIGT" localSheetId="32" hidden="1">#REF!</definedName>
    <definedName name="BExQGO48J9MPCDQ96RBB9UN9AIGT" localSheetId="33" hidden="1">#REF!</definedName>
    <definedName name="BExQGO48J9MPCDQ96RBB9UN9AIGT" localSheetId="23" hidden="1">#REF!</definedName>
    <definedName name="BExQGO48J9MPCDQ96RBB9UN9AIGT" localSheetId="17" hidden="1">#REF!</definedName>
    <definedName name="BExQGO48J9MPCDQ96RBB9UN9AIGT" localSheetId="18" hidden="1">#REF!</definedName>
    <definedName name="BExQGO48J9MPCDQ96RBB9UN9AIGT" localSheetId="11" hidden="1">#REF!</definedName>
    <definedName name="BExQGO48J9MPCDQ96RBB9UN9AIGT" localSheetId="25" hidden="1">#REF!</definedName>
    <definedName name="BExQGO48J9MPCDQ96RBB9UN9AIGT" localSheetId="26" hidden="1">#REF!</definedName>
    <definedName name="BExQGO48J9MPCDQ96RBB9UN9AIGT" localSheetId="27" hidden="1">#REF!</definedName>
    <definedName name="BExQGO48J9MPCDQ96RBB9UN9AIGT" localSheetId="0" hidden="1">#REF!</definedName>
    <definedName name="BExQGO48J9MPCDQ96RBB9UN9AIGT" localSheetId="1" hidden="1">#REF!</definedName>
    <definedName name="BExQGO48J9MPCDQ96RBB9UN9AIGT" hidden="1">#REF!</definedName>
    <definedName name="BExQGSBB6MJWDW7AYWA0MSFTXKRR" localSheetId="32" hidden="1">#REF!</definedName>
    <definedName name="BExQGSBB6MJWDW7AYWA0MSFTXKRR" localSheetId="33" hidden="1">#REF!</definedName>
    <definedName name="BExQGSBB6MJWDW7AYWA0MSFTXKRR" localSheetId="23" hidden="1">#REF!</definedName>
    <definedName name="BExQGSBB6MJWDW7AYWA0MSFTXKRR" localSheetId="17" hidden="1">#REF!</definedName>
    <definedName name="BExQGSBB6MJWDW7AYWA0MSFTXKRR" localSheetId="18" hidden="1">#REF!</definedName>
    <definedName name="BExQGSBB6MJWDW7AYWA0MSFTXKRR" localSheetId="11" hidden="1">#REF!</definedName>
    <definedName name="BExQGSBB6MJWDW7AYWA0MSFTXKRR" localSheetId="25" hidden="1">#REF!</definedName>
    <definedName name="BExQGSBB6MJWDW7AYWA0MSFTXKRR" localSheetId="26" hidden="1">#REF!</definedName>
    <definedName name="BExQGSBB6MJWDW7AYWA0MSFTXKRR" localSheetId="27" hidden="1">#REF!</definedName>
    <definedName name="BExQGSBB6MJWDW7AYWA0MSFTXKRR" localSheetId="0" hidden="1">#REF!</definedName>
    <definedName name="BExQGSBB6MJWDW7AYWA0MSFTXKRR" localSheetId="1" hidden="1">#REF!</definedName>
    <definedName name="BExQGSBB6MJWDW7AYWA0MSFTXKRR" hidden="1">#REF!</definedName>
    <definedName name="BExQH0UURAJ13AVO5UI04HSRGVYW" localSheetId="32" hidden="1">#REF!</definedName>
    <definedName name="BExQH0UURAJ13AVO5UI04HSRGVYW" localSheetId="33" hidden="1">#REF!</definedName>
    <definedName name="BExQH0UURAJ13AVO5UI04HSRGVYW" localSheetId="23" hidden="1">#REF!</definedName>
    <definedName name="BExQH0UURAJ13AVO5UI04HSRGVYW" localSheetId="17" hidden="1">#REF!</definedName>
    <definedName name="BExQH0UURAJ13AVO5UI04HSRGVYW" localSheetId="18" hidden="1">#REF!</definedName>
    <definedName name="BExQH0UURAJ13AVO5UI04HSRGVYW" localSheetId="11" hidden="1">#REF!</definedName>
    <definedName name="BExQH0UURAJ13AVO5UI04HSRGVYW" localSheetId="25" hidden="1">#REF!</definedName>
    <definedName name="BExQH0UURAJ13AVO5UI04HSRGVYW" localSheetId="26" hidden="1">#REF!</definedName>
    <definedName name="BExQH0UURAJ13AVO5UI04HSRGVYW" localSheetId="27" hidden="1">#REF!</definedName>
    <definedName name="BExQH0UURAJ13AVO5UI04HSRGVYW" localSheetId="0" hidden="1">#REF!</definedName>
    <definedName name="BExQH0UURAJ13AVO5UI04HSRGVYW" localSheetId="1" hidden="1">#REF!</definedName>
    <definedName name="BExQH0UURAJ13AVO5UI04HSRGVYW" hidden="1">#REF!</definedName>
    <definedName name="BExQH5I0FUT0822E2ITR6M5724UF" localSheetId="32" hidden="1">#REF!</definedName>
    <definedName name="BExQH5I0FUT0822E2ITR6M5724UF" localSheetId="33" hidden="1">#REF!</definedName>
    <definedName name="BExQH5I0FUT0822E2ITR6M5724UF" localSheetId="23" hidden="1">#REF!</definedName>
    <definedName name="BExQH5I0FUT0822E2ITR6M5724UF" localSheetId="17" hidden="1">#REF!</definedName>
    <definedName name="BExQH5I0FUT0822E2ITR6M5724UF" localSheetId="18" hidden="1">#REF!</definedName>
    <definedName name="BExQH5I0FUT0822E2ITR6M5724UF" localSheetId="11" hidden="1">#REF!</definedName>
    <definedName name="BExQH5I0FUT0822E2ITR6M5724UF" localSheetId="25" hidden="1">#REF!</definedName>
    <definedName name="BExQH5I0FUT0822E2ITR6M5724UF" localSheetId="26" hidden="1">#REF!</definedName>
    <definedName name="BExQH5I0FUT0822E2ITR6M5724UF" localSheetId="27" hidden="1">#REF!</definedName>
    <definedName name="BExQH5I0FUT0822E2ITR6M5724UF" localSheetId="0" hidden="1">#REF!</definedName>
    <definedName name="BExQH5I0FUT0822E2ITR6M5724UF" localSheetId="1" hidden="1">#REF!</definedName>
    <definedName name="BExQH5I0FUT0822E2ITR6M5724UF" hidden="1">#REF!</definedName>
    <definedName name="BExQH6ZZY0NR8SE48PSI9D0CU1TC" localSheetId="32" hidden="1">#REF!</definedName>
    <definedName name="BExQH6ZZY0NR8SE48PSI9D0CU1TC" localSheetId="33" hidden="1">#REF!</definedName>
    <definedName name="BExQH6ZZY0NR8SE48PSI9D0CU1TC" localSheetId="23" hidden="1">#REF!</definedName>
    <definedName name="BExQH6ZZY0NR8SE48PSI9D0CU1TC" localSheetId="17" hidden="1">#REF!</definedName>
    <definedName name="BExQH6ZZY0NR8SE48PSI9D0CU1TC" localSheetId="18" hidden="1">#REF!</definedName>
    <definedName name="BExQH6ZZY0NR8SE48PSI9D0CU1TC" localSheetId="11" hidden="1">#REF!</definedName>
    <definedName name="BExQH6ZZY0NR8SE48PSI9D0CU1TC" localSheetId="25" hidden="1">#REF!</definedName>
    <definedName name="BExQH6ZZY0NR8SE48PSI9D0CU1TC" localSheetId="26" hidden="1">#REF!</definedName>
    <definedName name="BExQH6ZZY0NR8SE48PSI9D0CU1TC" localSheetId="27" hidden="1">#REF!</definedName>
    <definedName name="BExQH6ZZY0NR8SE48PSI9D0CU1TC" localSheetId="0" hidden="1">#REF!</definedName>
    <definedName name="BExQH6ZZY0NR8SE48PSI9D0CU1TC" localSheetId="1" hidden="1">#REF!</definedName>
    <definedName name="BExQH6ZZY0NR8SE48PSI9D0CU1TC" hidden="1">#REF!</definedName>
    <definedName name="BExQH9P2MCXAJOVEO4GFQT6MNW22" localSheetId="32" hidden="1">#REF!</definedName>
    <definedName name="BExQH9P2MCXAJOVEO4GFQT6MNW22" localSheetId="33" hidden="1">#REF!</definedName>
    <definedName name="BExQH9P2MCXAJOVEO4GFQT6MNW22" localSheetId="23" hidden="1">#REF!</definedName>
    <definedName name="BExQH9P2MCXAJOVEO4GFQT6MNW22" localSheetId="17" hidden="1">#REF!</definedName>
    <definedName name="BExQH9P2MCXAJOVEO4GFQT6MNW22" localSheetId="18" hidden="1">#REF!</definedName>
    <definedName name="BExQH9P2MCXAJOVEO4GFQT6MNW22" localSheetId="11" hidden="1">#REF!</definedName>
    <definedName name="BExQH9P2MCXAJOVEO4GFQT6MNW22" localSheetId="25" hidden="1">#REF!</definedName>
    <definedName name="BExQH9P2MCXAJOVEO4GFQT6MNW22" localSheetId="26" hidden="1">#REF!</definedName>
    <definedName name="BExQH9P2MCXAJOVEO4GFQT6MNW22" localSheetId="27" hidden="1">#REF!</definedName>
    <definedName name="BExQH9P2MCXAJOVEO4GFQT6MNW22" localSheetId="0" hidden="1">#REF!</definedName>
    <definedName name="BExQH9P2MCXAJOVEO4GFQT6MNW22" localSheetId="1" hidden="1">#REF!</definedName>
    <definedName name="BExQH9P2MCXAJOVEO4GFQT6MNW22" hidden="1">#REF!</definedName>
    <definedName name="BExQHCZSBYUY8OKKJXFYWKBBM6AH" localSheetId="32" hidden="1">#REF!</definedName>
    <definedName name="BExQHCZSBYUY8OKKJXFYWKBBM6AH" localSheetId="33" hidden="1">#REF!</definedName>
    <definedName name="BExQHCZSBYUY8OKKJXFYWKBBM6AH" localSheetId="23" hidden="1">#REF!</definedName>
    <definedName name="BExQHCZSBYUY8OKKJXFYWKBBM6AH" localSheetId="17" hidden="1">#REF!</definedName>
    <definedName name="BExQHCZSBYUY8OKKJXFYWKBBM6AH" localSheetId="18" hidden="1">#REF!</definedName>
    <definedName name="BExQHCZSBYUY8OKKJXFYWKBBM6AH" localSheetId="11" hidden="1">#REF!</definedName>
    <definedName name="BExQHCZSBYUY8OKKJXFYWKBBM6AH" localSheetId="25" hidden="1">#REF!</definedName>
    <definedName name="BExQHCZSBYUY8OKKJXFYWKBBM6AH" localSheetId="26" hidden="1">#REF!</definedName>
    <definedName name="BExQHCZSBYUY8OKKJXFYWKBBM6AH" localSheetId="27" hidden="1">#REF!</definedName>
    <definedName name="BExQHCZSBYUY8OKKJXFYWKBBM6AH" localSheetId="0" hidden="1">#REF!</definedName>
    <definedName name="BExQHCZSBYUY8OKKJXFYWKBBM6AH" localSheetId="1" hidden="1">#REF!</definedName>
    <definedName name="BExQHCZSBYUY8OKKJXFYWKBBM6AH" hidden="1">#REF!</definedName>
    <definedName name="BExQHML1J3V7M9VZ3S2S198637RP" localSheetId="32" hidden="1">#REF!</definedName>
    <definedName name="BExQHML1J3V7M9VZ3S2S198637RP" localSheetId="33" hidden="1">#REF!</definedName>
    <definedName name="BExQHML1J3V7M9VZ3S2S198637RP" localSheetId="23" hidden="1">#REF!</definedName>
    <definedName name="BExQHML1J3V7M9VZ3S2S198637RP" localSheetId="17" hidden="1">#REF!</definedName>
    <definedName name="BExQHML1J3V7M9VZ3S2S198637RP" localSheetId="18" hidden="1">#REF!</definedName>
    <definedName name="BExQHML1J3V7M9VZ3S2S198637RP" localSheetId="11" hidden="1">#REF!</definedName>
    <definedName name="BExQHML1J3V7M9VZ3S2S198637RP" localSheetId="25" hidden="1">#REF!</definedName>
    <definedName name="BExQHML1J3V7M9VZ3S2S198637RP" localSheetId="26" hidden="1">#REF!</definedName>
    <definedName name="BExQHML1J3V7M9VZ3S2S198637RP" localSheetId="27" hidden="1">#REF!</definedName>
    <definedName name="BExQHML1J3V7M9VZ3S2S198637RP" localSheetId="0" hidden="1">#REF!</definedName>
    <definedName name="BExQHML1J3V7M9VZ3S2S198637RP" localSheetId="1" hidden="1">#REF!</definedName>
    <definedName name="BExQHML1J3V7M9VZ3S2S198637RP" hidden="1">#REF!</definedName>
    <definedName name="BExQHPKXZ1K33V2F90NZIQRZYIAW" localSheetId="32" hidden="1">#REF!</definedName>
    <definedName name="BExQHPKXZ1K33V2F90NZIQRZYIAW" localSheetId="33" hidden="1">#REF!</definedName>
    <definedName name="BExQHPKXZ1K33V2F90NZIQRZYIAW" localSheetId="23" hidden="1">#REF!</definedName>
    <definedName name="BExQHPKXZ1K33V2F90NZIQRZYIAW" localSheetId="17" hidden="1">#REF!</definedName>
    <definedName name="BExQHPKXZ1K33V2F90NZIQRZYIAW" localSheetId="18" hidden="1">#REF!</definedName>
    <definedName name="BExQHPKXZ1K33V2F90NZIQRZYIAW" localSheetId="11" hidden="1">#REF!</definedName>
    <definedName name="BExQHPKXZ1K33V2F90NZIQRZYIAW" localSheetId="25" hidden="1">#REF!</definedName>
    <definedName name="BExQHPKXZ1K33V2F90NZIQRZYIAW" localSheetId="26" hidden="1">#REF!</definedName>
    <definedName name="BExQHPKXZ1K33V2F90NZIQRZYIAW" localSheetId="27" hidden="1">#REF!</definedName>
    <definedName name="BExQHPKXZ1K33V2F90NZIQRZYIAW" localSheetId="0" hidden="1">#REF!</definedName>
    <definedName name="BExQHPKXZ1K33V2F90NZIQRZYIAW" localSheetId="1" hidden="1">#REF!</definedName>
    <definedName name="BExQHPKXZ1K33V2F90NZIQRZYIAW" hidden="1">#REF!</definedName>
    <definedName name="BExQHRDNW8YFGT2B35K9CYSS1VAI" localSheetId="32" hidden="1">#REF!</definedName>
    <definedName name="BExQHRDNW8YFGT2B35K9CYSS1VAI" localSheetId="33" hidden="1">#REF!</definedName>
    <definedName name="BExQHRDNW8YFGT2B35K9CYSS1VAI" localSheetId="23" hidden="1">#REF!</definedName>
    <definedName name="BExQHRDNW8YFGT2B35K9CYSS1VAI" localSheetId="17" hidden="1">#REF!</definedName>
    <definedName name="BExQHRDNW8YFGT2B35K9CYSS1VAI" localSheetId="18" hidden="1">#REF!</definedName>
    <definedName name="BExQHRDNW8YFGT2B35K9CYSS1VAI" localSheetId="11" hidden="1">#REF!</definedName>
    <definedName name="BExQHRDNW8YFGT2B35K9CYSS1VAI" localSheetId="25" hidden="1">#REF!</definedName>
    <definedName name="BExQHRDNW8YFGT2B35K9CYSS1VAI" localSheetId="26" hidden="1">#REF!</definedName>
    <definedName name="BExQHRDNW8YFGT2B35K9CYSS1VAI" localSheetId="27" hidden="1">#REF!</definedName>
    <definedName name="BExQHRDNW8YFGT2B35K9CYSS1VAI" localSheetId="0" hidden="1">#REF!</definedName>
    <definedName name="BExQHRDNW8YFGT2B35K9CYSS1VAI" localSheetId="1" hidden="1">#REF!</definedName>
    <definedName name="BExQHRDNW8YFGT2B35K9CYSS1VAI" hidden="1">#REF!</definedName>
    <definedName name="BExQHRZ9FBLUG6G6CC88UZA6V39L" localSheetId="32" hidden="1">#REF!</definedName>
    <definedName name="BExQHRZ9FBLUG6G6CC88UZA6V39L" localSheetId="33" hidden="1">#REF!</definedName>
    <definedName name="BExQHRZ9FBLUG6G6CC88UZA6V39L" localSheetId="23" hidden="1">#REF!</definedName>
    <definedName name="BExQHRZ9FBLUG6G6CC88UZA6V39L" localSheetId="17" hidden="1">#REF!</definedName>
    <definedName name="BExQHRZ9FBLUG6G6CC88UZA6V39L" localSheetId="18" hidden="1">#REF!</definedName>
    <definedName name="BExQHRZ9FBLUG6G6CC88UZA6V39L" localSheetId="11" hidden="1">#REF!</definedName>
    <definedName name="BExQHRZ9FBLUG6G6CC88UZA6V39L" localSheetId="25" hidden="1">#REF!</definedName>
    <definedName name="BExQHRZ9FBLUG6G6CC88UZA6V39L" localSheetId="26" hidden="1">#REF!</definedName>
    <definedName name="BExQHRZ9FBLUG6G6CC88UZA6V39L" localSheetId="27" hidden="1">#REF!</definedName>
    <definedName name="BExQHRZ9FBLUG6G6CC88UZA6V39L" localSheetId="0" hidden="1">#REF!</definedName>
    <definedName name="BExQHRZ9FBLUG6G6CC88UZA6V39L" localSheetId="1" hidden="1">#REF!</definedName>
    <definedName name="BExQHRZ9FBLUG6G6CC88UZA6V39L" hidden="1">#REF!</definedName>
    <definedName name="BExQHVF9KD06AG2RXUQJ9X4PVGX4" localSheetId="32" hidden="1">#REF!</definedName>
    <definedName name="BExQHVF9KD06AG2RXUQJ9X4PVGX4" localSheetId="33" hidden="1">#REF!</definedName>
    <definedName name="BExQHVF9KD06AG2RXUQJ9X4PVGX4" localSheetId="23" hidden="1">#REF!</definedName>
    <definedName name="BExQHVF9KD06AG2RXUQJ9X4PVGX4" localSheetId="17" hidden="1">#REF!</definedName>
    <definedName name="BExQHVF9KD06AG2RXUQJ9X4PVGX4" localSheetId="18" hidden="1">#REF!</definedName>
    <definedName name="BExQHVF9KD06AG2RXUQJ9X4PVGX4" localSheetId="11" hidden="1">#REF!</definedName>
    <definedName name="BExQHVF9KD06AG2RXUQJ9X4PVGX4" localSheetId="25" hidden="1">#REF!</definedName>
    <definedName name="BExQHVF9KD06AG2RXUQJ9X4PVGX4" localSheetId="26" hidden="1">#REF!</definedName>
    <definedName name="BExQHVF9KD06AG2RXUQJ9X4PVGX4" localSheetId="27" hidden="1">#REF!</definedName>
    <definedName name="BExQHVF9KD06AG2RXUQJ9X4PVGX4" localSheetId="0" hidden="1">#REF!</definedName>
    <definedName name="BExQHVF9KD06AG2RXUQJ9X4PVGX4" localSheetId="1" hidden="1">#REF!</definedName>
    <definedName name="BExQHVF9KD06AG2RXUQJ9X4PVGX4" hidden="1">#REF!</definedName>
    <definedName name="BExQHZBHVN2L4HC7ACTR73T5OCV0" localSheetId="32" hidden="1">#REF!</definedName>
    <definedName name="BExQHZBHVN2L4HC7ACTR73T5OCV0" localSheetId="33" hidden="1">#REF!</definedName>
    <definedName name="BExQHZBHVN2L4HC7ACTR73T5OCV0" localSheetId="23" hidden="1">#REF!</definedName>
    <definedName name="BExQHZBHVN2L4HC7ACTR73T5OCV0" localSheetId="17" hidden="1">#REF!</definedName>
    <definedName name="BExQHZBHVN2L4HC7ACTR73T5OCV0" localSheetId="18" hidden="1">#REF!</definedName>
    <definedName name="BExQHZBHVN2L4HC7ACTR73T5OCV0" localSheetId="11" hidden="1">#REF!</definedName>
    <definedName name="BExQHZBHVN2L4HC7ACTR73T5OCV0" localSheetId="25" hidden="1">#REF!</definedName>
    <definedName name="BExQHZBHVN2L4HC7ACTR73T5OCV0" localSheetId="26" hidden="1">#REF!</definedName>
    <definedName name="BExQHZBHVN2L4HC7ACTR73T5OCV0" localSheetId="27" hidden="1">#REF!</definedName>
    <definedName name="BExQHZBHVN2L4HC7ACTR73T5OCV0" localSheetId="0" hidden="1">#REF!</definedName>
    <definedName name="BExQHZBHVN2L4HC7ACTR73T5OCV0" localSheetId="1" hidden="1">#REF!</definedName>
    <definedName name="BExQHZBHVN2L4HC7ACTR73T5OCV0" hidden="1">#REF!</definedName>
    <definedName name="BExQI3O3BBL6MXZNJD1S3UD8WBUU" localSheetId="32" hidden="1">#REF!</definedName>
    <definedName name="BExQI3O3BBL6MXZNJD1S3UD8WBUU" localSheetId="33" hidden="1">#REF!</definedName>
    <definedName name="BExQI3O3BBL6MXZNJD1S3UD8WBUU" localSheetId="23" hidden="1">#REF!</definedName>
    <definedName name="BExQI3O3BBL6MXZNJD1S3UD8WBUU" localSheetId="17" hidden="1">#REF!</definedName>
    <definedName name="BExQI3O3BBL6MXZNJD1S3UD8WBUU" localSheetId="18" hidden="1">#REF!</definedName>
    <definedName name="BExQI3O3BBL6MXZNJD1S3UD8WBUU" localSheetId="11" hidden="1">#REF!</definedName>
    <definedName name="BExQI3O3BBL6MXZNJD1S3UD8WBUU" localSheetId="25" hidden="1">#REF!</definedName>
    <definedName name="BExQI3O3BBL6MXZNJD1S3UD8WBUU" localSheetId="26" hidden="1">#REF!</definedName>
    <definedName name="BExQI3O3BBL6MXZNJD1S3UD8WBUU" localSheetId="27" hidden="1">#REF!</definedName>
    <definedName name="BExQI3O3BBL6MXZNJD1S3UD8WBUU" localSheetId="0" hidden="1">#REF!</definedName>
    <definedName name="BExQI3O3BBL6MXZNJD1S3UD8WBUU" localSheetId="1" hidden="1">#REF!</definedName>
    <definedName name="BExQI3O3BBL6MXZNJD1S3UD8WBUU" hidden="1">#REF!</definedName>
    <definedName name="BExQI7431UOEBYKYPVVMNXBZ2ZP2" localSheetId="32" hidden="1">#REF!</definedName>
    <definedName name="BExQI7431UOEBYKYPVVMNXBZ2ZP2" localSheetId="33" hidden="1">#REF!</definedName>
    <definedName name="BExQI7431UOEBYKYPVVMNXBZ2ZP2" localSheetId="23" hidden="1">#REF!</definedName>
    <definedName name="BExQI7431UOEBYKYPVVMNXBZ2ZP2" localSheetId="17" hidden="1">#REF!</definedName>
    <definedName name="BExQI7431UOEBYKYPVVMNXBZ2ZP2" localSheetId="18" hidden="1">#REF!</definedName>
    <definedName name="BExQI7431UOEBYKYPVVMNXBZ2ZP2" localSheetId="11" hidden="1">#REF!</definedName>
    <definedName name="BExQI7431UOEBYKYPVVMNXBZ2ZP2" localSheetId="25" hidden="1">#REF!</definedName>
    <definedName name="BExQI7431UOEBYKYPVVMNXBZ2ZP2" localSheetId="26" hidden="1">#REF!</definedName>
    <definedName name="BExQI7431UOEBYKYPVVMNXBZ2ZP2" localSheetId="27" hidden="1">#REF!</definedName>
    <definedName name="BExQI7431UOEBYKYPVVMNXBZ2ZP2" localSheetId="0" hidden="1">#REF!</definedName>
    <definedName name="BExQI7431UOEBYKYPVVMNXBZ2ZP2" localSheetId="1" hidden="1">#REF!</definedName>
    <definedName name="BExQI7431UOEBYKYPVVMNXBZ2ZP2" hidden="1">#REF!</definedName>
    <definedName name="BExQI85V9TNLDJT5LTRZS10Y26SG" localSheetId="32" hidden="1">#REF!</definedName>
    <definedName name="BExQI85V9TNLDJT5LTRZS10Y26SG" localSheetId="33" hidden="1">#REF!</definedName>
    <definedName name="BExQI85V9TNLDJT5LTRZS10Y26SG" localSheetId="23" hidden="1">#REF!</definedName>
    <definedName name="BExQI85V9TNLDJT5LTRZS10Y26SG" localSheetId="17" hidden="1">#REF!</definedName>
    <definedName name="BExQI85V9TNLDJT5LTRZS10Y26SG" localSheetId="18" hidden="1">#REF!</definedName>
    <definedName name="BExQI85V9TNLDJT5LTRZS10Y26SG" localSheetId="11" hidden="1">#REF!</definedName>
    <definedName name="BExQI85V9TNLDJT5LTRZS10Y26SG" localSheetId="25" hidden="1">#REF!</definedName>
    <definedName name="BExQI85V9TNLDJT5LTRZS10Y26SG" localSheetId="26" hidden="1">#REF!</definedName>
    <definedName name="BExQI85V9TNLDJT5LTRZS10Y26SG" localSheetId="27" hidden="1">#REF!</definedName>
    <definedName name="BExQI85V9TNLDJT5LTRZS10Y26SG" localSheetId="0" hidden="1">#REF!</definedName>
    <definedName name="BExQI85V9TNLDJT5LTRZS10Y26SG" localSheetId="1" hidden="1">#REF!</definedName>
    <definedName name="BExQI85V9TNLDJT5LTRZS10Y26SG" hidden="1">#REF!</definedName>
    <definedName name="BExQI9ICYVAAXE7L1BQSE1VWSQA9" localSheetId="32" hidden="1">#REF!</definedName>
    <definedName name="BExQI9ICYVAAXE7L1BQSE1VWSQA9" localSheetId="33" hidden="1">#REF!</definedName>
    <definedName name="BExQI9ICYVAAXE7L1BQSE1VWSQA9" localSheetId="23" hidden="1">#REF!</definedName>
    <definedName name="BExQI9ICYVAAXE7L1BQSE1VWSQA9" localSheetId="17" hidden="1">#REF!</definedName>
    <definedName name="BExQI9ICYVAAXE7L1BQSE1VWSQA9" localSheetId="18" hidden="1">#REF!</definedName>
    <definedName name="BExQI9ICYVAAXE7L1BQSE1VWSQA9" localSheetId="11" hidden="1">#REF!</definedName>
    <definedName name="BExQI9ICYVAAXE7L1BQSE1VWSQA9" localSheetId="25" hidden="1">#REF!</definedName>
    <definedName name="BExQI9ICYVAAXE7L1BQSE1VWSQA9" localSheetId="26" hidden="1">#REF!</definedName>
    <definedName name="BExQI9ICYVAAXE7L1BQSE1VWSQA9" localSheetId="27" hidden="1">#REF!</definedName>
    <definedName name="BExQI9ICYVAAXE7L1BQSE1VWSQA9" localSheetId="0" hidden="1">#REF!</definedName>
    <definedName name="BExQI9ICYVAAXE7L1BQSE1VWSQA9" localSheetId="1" hidden="1">#REF!</definedName>
    <definedName name="BExQI9ICYVAAXE7L1BQSE1VWSQA9" hidden="1">#REF!</definedName>
    <definedName name="BExQIAPKHVEV8CU1L3TTHJW67FJ5" localSheetId="32" hidden="1">#REF!</definedName>
    <definedName name="BExQIAPKHVEV8CU1L3TTHJW67FJ5" localSheetId="33" hidden="1">#REF!</definedName>
    <definedName name="BExQIAPKHVEV8CU1L3TTHJW67FJ5" localSheetId="23" hidden="1">#REF!</definedName>
    <definedName name="BExQIAPKHVEV8CU1L3TTHJW67FJ5" localSheetId="17" hidden="1">#REF!</definedName>
    <definedName name="BExQIAPKHVEV8CU1L3TTHJW67FJ5" localSheetId="18" hidden="1">#REF!</definedName>
    <definedName name="BExQIAPKHVEV8CU1L3TTHJW67FJ5" localSheetId="11" hidden="1">#REF!</definedName>
    <definedName name="BExQIAPKHVEV8CU1L3TTHJW67FJ5" localSheetId="25" hidden="1">#REF!</definedName>
    <definedName name="BExQIAPKHVEV8CU1L3TTHJW67FJ5" localSheetId="26" hidden="1">#REF!</definedName>
    <definedName name="BExQIAPKHVEV8CU1L3TTHJW67FJ5" localSheetId="27" hidden="1">#REF!</definedName>
    <definedName name="BExQIAPKHVEV8CU1L3TTHJW67FJ5" localSheetId="0" hidden="1">#REF!</definedName>
    <definedName name="BExQIAPKHVEV8CU1L3TTHJW67FJ5" localSheetId="1" hidden="1">#REF!</definedName>
    <definedName name="BExQIAPKHVEV8CU1L3TTHJW67FJ5" hidden="1">#REF!</definedName>
    <definedName name="BExQIAV02RGEQG6AF0CWXU3MS9BZ" localSheetId="32" hidden="1">#REF!</definedName>
    <definedName name="BExQIAV02RGEQG6AF0CWXU3MS9BZ" localSheetId="33" hidden="1">#REF!</definedName>
    <definedName name="BExQIAV02RGEQG6AF0CWXU3MS9BZ" localSheetId="23" hidden="1">#REF!</definedName>
    <definedName name="BExQIAV02RGEQG6AF0CWXU3MS9BZ" localSheetId="17" hidden="1">#REF!</definedName>
    <definedName name="BExQIAV02RGEQG6AF0CWXU3MS9BZ" localSheetId="18" hidden="1">#REF!</definedName>
    <definedName name="BExQIAV02RGEQG6AF0CWXU3MS9BZ" localSheetId="11" hidden="1">#REF!</definedName>
    <definedName name="BExQIAV02RGEQG6AF0CWXU3MS9BZ" localSheetId="25" hidden="1">#REF!</definedName>
    <definedName name="BExQIAV02RGEQG6AF0CWXU3MS9BZ" localSheetId="26" hidden="1">#REF!</definedName>
    <definedName name="BExQIAV02RGEQG6AF0CWXU3MS9BZ" localSheetId="27" hidden="1">#REF!</definedName>
    <definedName name="BExQIAV02RGEQG6AF0CWXU3MS9BZ" localSheetId="0" hidden="1">#REF!</definedName>
    <definedName name="BExQIAV02RGEQG6AF0CWXU3MS9BZ" localSheetId="1" hidden="1">#REF!</definedName>
    <definedName name="BExQIAV02RGEQG6AF0CWXU3MS9BZ" hidden="1">#REF!</definedName>
    <definedName name="BExQIBB4I3Z6AUU0HYV1DHRS13M4" localSheetId="32" hidden="1">#REF!</definedName>
    <definedName name="BExQIBB4I3Z6AUU0HYV1DHRS13M4" localSheetId="33" hidden="1">#REF!</definedName>
    <definedName name="BExQIBB4I3Z6AUU0HYV1DHRS13M4" localSheetId="23" hidden="1">#REF!</definedName>
    <definedName name="BExQIBB4I3Z6AUU0HYV1DHRS13M4" localSheetId="17" hidden="1">#REF!</definedName>
    <definedName name="BExQIBB4I3Z6AUU0HYV1DHRS13M4" localSheetId="18" hidden="1">#REF!</definedName>
    <definedName name="BExQIBB4I3Z6AUU0HYV1DHRS13M4" localSheetId="11" hidden="1">#REF!</definedName>
    <definedName name="BExQIBB4I3Z6AUU0HYV1DHRS13M4" localSheetId="25" hidden="1">#REF!</definedName>
    <definedName name="BExQIBB4I3Z6AUU0HYV1DHRS13M4" localSheetId="26" hidden="1">#REF!</definedName>
    <definedName name="BExQIBB4I3Z6AUU0HYV1DHRS13M4" localSheetId="27" hidden="1">#REF!</definedName>
    <definedName name="BExQIBB4I3Z6AUU0HYV1DHRS13M4" localSheetId="0" hidden="1">#REF!</definedName>
    <definedName name="BExQIBB4I3Z6AUU0HYV1DHRS13M4" localSheetId="1" hidden="1">#REF!</definedName>
    <definedName name="BExQIBB4I3Z6AUU0HYV1DHRS13M4" hidden="1">#REF!</definedName>
    <definedName name="BExQIBWPAXU7HJZLKGJZY3EB7MIS" localSheetId="32" hidden="1">#REF!</definedName>
    <definedName name="BExQIBWPAXU7HJZLKGJZY3EB7MIS" localSheetId="33" hidden="1">#REF!</definedName>
    <definedName name="BExQIBWPAXU7HJZLKGJZY3EB7MIS" localSheetId="23" hidden="1">#REF!</definedName>
    <definedName name="BExQIBWPAXU7HJZLKGJZY3EB7MIS" localSheetId="17" hidden="1">#REF!</definedName>
    <definedName name="BExQIBWPAXU7HJZLKGJZY3EB7MIS" localSheetId="18" hidden="1">#REF!</definedName>
    <definedName name="BExQIBWPAXU7HJZLKGJZY3EB7MIS" localSheetId="11" hidden="1">#REF!</definedName>
    <definedName name="BExQIBWPAXU7HJZLKGJZY3EB7MIS" localSheetId="25" hidden="1">#REF!</definedName>
    <definedName name="BExQIBWPAXU7HJZLKGJZY3EB7MIS" localSheetId="26" hidden="1">#REF!</definedName>
    <definedName name="BExQIBWPAXU7HJZLKGJZY3EB7MIS" localSheetId="27" hidden="1">#REF!</definedName>
    <definedName name="BExQIBWPAXU7HJZLKGJZY3EB7MIS" localSheetId="0" hidden="1">#REF!</definedName>
    <definedName name="BExQIBWPAXU7HJZLKGJZY3EB7MIS" localSheetId="1" hidden="1">#REF!</definedName>
    <definedName name="BExQIBWPAXU7HJZLKGJZY3EB7MIS" hidden="1">#REF!</definedName>
    <definedName name="BExQIHLP9AT969BKBF22IGW76GLI" localSheetId="32" hidden="1">#REF!</definedName>
    <definedName name="BExQIHLP9AT969BKBF22IGW76GLI" localSheetId="33" hidden="1">#REF!</definedName>
    <definedName name="BExQIHLP9AT969BKBF22IGW76GLI" localSheetId="23" hidden="1">#REF!</definedName>
    <definedName name="BExQIHLP9AT969BKBF22IGW76GLI" localSheetId="17" hidden="1">#REF!</definedName>
    <definedName name="BExQIHLP9AT969BKBF22IGW76GLI" localSheetId="18" hidden="1">#REF!</definedName>
    <definedName name="BExQIHLP9AT969BKBF22IGW76GLI" localSheetId="11" hidden="1">#REF!</definedName>
    <definedName name="BExQIHLP9AT969BKBF22IGW76GLI" localSheetId="25" hidden="1">#REF!</definedName>
    <definedName name="BExQIHLP9AT969BKBF22IGW76GLI" localSheetId="26" hidden="1">#REF!</definedName>
    <definedName name="BExQIHLP9AT969BKBF22IGW76GLI" localSheetId="27" hidden="1">#REF!</definedName>
    <definedName name="BExQIHLP9AT969BKBF22IGW76GLI" localSheetId="0" hidden="1">#REF!</definedName>
    <definedName name="BExQIHLP9AT969BKBF22IGW76GLI" localSheetId="1" hidden="1">#REF!</definedName>
    <definedName name="BExQIHLP9AT969BKBF22IGW76GLI" hidden="1">#REF!</definedName>
    <definedName name="BExQIS8O6R36CI01XRY9ISM99TW9" localSheetId="32" hidden="1">#REF!</definedName>
    <definedName name="BExQIS8O6R36CI01XRY9ISM99TW9" localSheetId="33" hidden="1">#REF!</definedName>
    <definedName name="BExQIS8O6R36CI01XRY9ISM99TW9" localSheetId="23" hidden="1">#REF!</definedName>
    <definedName name="BExQIS8O6R36CI01XRY9ISM99TW9" localSheetId="17" hidden="1">#REF!</definedName>
    <definedName name="BExQIS8O6R36CI01XRY9ISM99TW9" localSheetId="18" hidden="1">#REF!</definedName>
    <definedName name="BExQIS8O6R36CI01XRY9ISM99TW9" localSheetId="11" hidden="1">#REF!</definedName>
    <definedName name="BExQIS8O6R36CI01XRY9ISM99TW9" localSheetId="25" hidden="1">#REF!</definedName>
    <definedName name="BExQIS8O6R36CI01XRY9ISM99TW9" localSheetId="26" hidden="1">#REF!</definedName>
    <definedName name="BExQIS8O6R36CI01XRY9ISM99TW9" localSheetId="27" hidden="1">#REF!</definedName>
    <definedName name="BExQIS8O6R36CI01XRY9ISM99TW9" localSheetId="0" hidden="1">#REF!</definedName>
    <definedName name="BExQIS8O6R36CI01XRY9ISM99TW9" localSheetId="1" hidden="1">#REF!</definedName>
    <definedName name="BExQIS8O6R36CI01XRY9ISM99TW9" hidden="1">#REF!</definedName>
    <definedName name="BExQIVJB9MJ25NDUHTCVMSODJY2C" localSheetId="32" hidden="1">#REF!</definedName>
    <definedName name="BExQIVJB9MJ25NDUHTCVMSODJY2C" localSheetId="33" hidden="1">#REF!</definedName>
    <definedName name="BExQIVJB9MJ25NDUHTCVMSODJY2C" localSheetId="23" hidden="1">#REF!</definedName>
    <definedName name="BExQIVJB9MJ25NDUHTCVMSODJY2C" localSheetId="17" hidden="1">#REF!</definedName>
    <definedName name="BExQIVJB9MJ25NDUHTCVMSODJY2C" localSheetId="18" hidden="1">#REF!</definedName>
    <definedName name="BExQIVJB9MJ25NDUHTCVMSODJY2C" localSheetId="11" hidden="1">#REF!</definedName>
    <definedName name="BExQIVJB9MJ25NDUHTCVMSODJY2C" localSheetId="25" hidden="1">#REF!</definedName>
    <definedName name="BExQIVJB9MJ25NDUHTCVMSODJY2C" localSheetId="26" hidden="1">#REF!</definedName>
    <definedName name="BExQIVJB9MJ25NDUHTCVMSODJY2C" localSheetId="27" hidden="1">#REF!</definedName>
    <definedName name="BExQIVJB9MJ25NDUHTCVMSODJY2C" localSheetId="0" hidden="1">#REF!</definedName>
    <definedName name="BExQIVJB9MJ25NDUHTCVMSODJY2C" localSheetId="1" hidden="1">#REF!</definedName>
    <definedName name="BExQIVJB9MJ25NDUHTCVMSODJY2C" hidden="1">#REF!</definedName>
    <definedName name="BExQIWAEMVTWAU39DWIXT17K2A9Z" localSheetId="32" hidden="1">#REF!</definedName>
    <definedName name="BExQIWAEMVTWAU39DWIXT17K2A9Z" localSheetId="33" hidden="1">#REF!</definedName>
    <definedName name="BExQIWAEMVTWAU39DWIXT17K2A9Z" localSheetId="23" hidden="1">#REF!</definedName>
    <definedName name="BExQIWAEMVTWAU39DWIXT17K2A9Z" localSheetId="17" hidden="1">#REF!</definedName>
    <definedName name="BExQIWAEMVTWAU39DWIXT17K2A9Z" localSheetId="18" hidden="1">#REF!</definedName>
    <definedName name="BExQIWAEMVTWAU39DWIXT17K2A9Z" localSheetId="11" hidden="1">#REF!</definedName>
    <definedName name="BExQIWAEMVTWAU39DWIXT17K2A9Z" localSheetId="25" hidden="1">#REF!</definedName>
    <definedName name="BExQIWAEMVTWAU39DWIXT17K2A9Z" localSheetId="26" hidden="1">#REF!</definedName>
    <definedName name="BExQIWAEMVTWAU39DWIXT17K2A9Z" localSheetId="27" hidden="1">#REF!</definedName>
    <definedName name="BExQIWAEMVTWAU39DWIXT17K2A9Z" localSheetId="0" hidden="1">#REF!</definedName>
    <definedName name="BExQIWAEMVTWAU39DWIXT17K2A9Z" localSheetId="1" hidden="1">#REF!</definedName>
    <definedName name="BExQIWAEMVTWAU39DWIXT17K2A9Z" hidden="1">#REF!</definedName>
    <definedName name="BExQJ72T8UR0U461ZLEGOOEPCDIG" localSheetId="32" hidden="1">#REF!</definedName>
    <definedName name="BExQJ72T8UR0U461ZLEGOOEPCDIG" localSheetId="33" hidden="1">#REF!</definedName>
    <definedName name="BExQJ72T8UR0U461ZLEGOOEPCDIG" localSheetId="23" hidden="1">#REF!</definedName>
    <definedName name="BExQJ72T8UR0U461ZLEGOOEPCDIG" localSheetId="17" hidden="1">#REF!</definedName>
    <definedName name="BExQJ72T8UR0U461ZLEGOOEPCDIG" localSheetId="18" hidden="1">#REF!</definedName>
    <definedName name="BExQJ72T8UR0U461ZLEGOOEPCDIG" localSheetId="11" hidden="1">#REF!</definedName>
    <definedName name="BExQJ72T8UR0U461ZLEGOOEPCDIG" localSheetId="25" hidden="1">#REF!</definedName>
    <definedName name="BExQJ72T8UR0U461ZLEGOOEPCDIG" localSheetId="26" hidden="1">#REF!</definedName>
    <definedName name="BExQJ72T8UR0U461ZLEGOOEPCDIG" localSheetId="27" hidden="1">#REF!</definedName>
    <definedName name="BExQJ72T8UR0U461ZLEGOOEPCDIG" localSheetId="0" hidden="1">#REF!</definedName>
    <definedName name="BExQJ72T8UR0U461ZLEGOOEPCDIG" localSheetId="1" hidden="1">#REF!</definedName>
    <definedName name="BExQJ72T8UR0U461ZLEGOOEPCDIG" hidden="1">#REF!</definedName>
    <definedName name="BExQJAZ2QDORCR0K8PR9VHQZ4Y3P" localSheetId="32" hidden="1">#REF!</definedName>
    <definedName name="BExQJAZ2QDORCR0K8PR9VHQZ4Y3P" localSheetId="33" hidden="1">#REF!</definedName>
    <definedName name="BExQJAZ2QDORCR0K8PR9VHQZ4Y3P" localSheetId="23" hidden="1">#REF!</definedName>
    <definedName name="BExQJAZ2QDORCR0K8PR9VHQZ4Y3P" localSheetId="17" hidden="1">#REF!</definedName>
    <definedName name="BExQJAZ2QDORCR0K8PR9VHQZ4Y3P" localSheetId="18" hidden="1">#REF!</definedName>
    <definedName name="BExQJAZ2QDORCR0K8PR9VHQZ4Y3P" localSheetId="11" hidden="1">#REF!</definedName>
    <definedName name="BExQJAZ2QDORCR0K8PR9VHQZ4Y3P" localSheetId="25" hidden="1">#REF!</definedName>
    <definedName name="BExQJAZ2QDORCR0K8PR9VHQZ4Y3P" localSheetId="26" hidden="1">#REF!</definedName>
    <definedName name="BExQJAZ2QDORCR0K8PR9VHQZ4Y3P" localSheetId="27" hidden="1">#REF!</definedName>
    <definedName name="BExQJAZ2QDORCR0K8PR9VHQZ4Y3P" localSheetId="0" hidden="1">#REF!</definedName>
    <definedName name="BExQJAZ2QDORCR0K8PR9VHQZ4Y3P" localSheetId="1" hidden="1">#REF!</definedName>
    <definedName name="BExQJAZ2QDORCR0K8PR9VHQZ4Y3P" hidden="1">#REF!</definedName>
    <definedName name="BExQJBF7LAX128WR7VTMJC88ZLPG" localSheetId="32" hidden="1">#REF!</definedName>
    <definedName name="BExQJBF7LAX128WR7VTMJC88ZLPG" localSheetId="33" hidden="1">#REF!</definedName>
    <definedName name="BExQJBF7LAX128WR7VTMJC88ZLPG" localSheetId="23" hidden="1">#REF!</definedName>
    <definedName name="BExQJBF7LAX128WR7VTMJC88ZLPG" localSheetId="17" hidden="1">#REF!</definedName>
    <definedName name="BExQJBF7LAX128WR7VTMJC88ZLPG" localSheetId="18" hidden="1">#REF!</definedName>
    <definedName name="BExQJBF7LAX128WR7VTMJC88ZLPG" localSheetId="11" hidden="1">#REF!</definedName>
    <definedName name="BExQJBF7LAX128WR7VTMJC88ZLPG" localSheetId="25" hidden="1">#REF!</definedName>
    <definedName name="BExQJBF7LAX128WR7VTMJC88ZLPG" localSheetId="26" hidden="1">#REF!</definedName>
    <definedName name="BExQJBF7LAX128WR7VTMJC88ZLPG" localSheetId="27" hidden="1">#REF!</definedName>
    <definedName name="BExQJBF7LAX128WR7VTMJC88ZLPG" localSheetId="0" hidden="1">#REF!</definedName>
    <definedName name="BExQJBF7LAX128WR7VTMJC88ZLPG" localSheetId="1" hidden="1">#REF!</definedName>
    <definedName name="BExQJBF7LAX128WR7VTMJC88ZLPG" hidden="1">#REF!</definedName>
    <definedName name="BExQJEVCKX6KZHNCLYXY7D0MX5KN" localSheetId="32" hidden="1">#REF!</definedName>
    <definedName name="BExQJEVCKX6KZHNCLYXY7D0MX5KN" localSheetId="33" hidden="1">#REF!</definedName>
    <definedName name="BExQJEVCKX6KZHNCLYXY7D0MX5KN" localSheetId="23" hidden="1">#REF!</definedName>
    <definedName name="BExQJEVCKX6KZHNCLYXY7D0MX5KN" localSheetId="17" hidden="1">#REF!</definedName>
    <definedName name="BExQJEVCKX6KZHNCLYXY7D0MX5KN" localSheetId="18" hidden="1">#REF!</definedName>
    <definedName name="BExQJEVCKX6KZHNCLYXY7D0MX5KN" localSheetId="11" hidden="1">#REF!</definedName>
    <definedName name="BExQJEVCKX6KZHNCLYXY7D0MX5KN" localSheetId="25" hidden="1">#REF!</definedName>
    <definedName name="BExQJEVCKX6KZHNCLYXY7D0MX5KN" localSheetId="26" hidden="1">#REF!</definedName>
    <definedName name="BExQJEVCKX6KZHNCLYXY7D0MX5KN" localSheetId="27" hidden="1">#REF!</definedName>
    <definedName name="BExQJEVCKX6KZHNCLYXY7D0MX5KN" localSheetId="0" hidden="1">#REF!</definedName>
    <definedName name="BExQJEVCKX6KZHNCLYXY7D0MX5KN" localSheetId="1" hidden="1">#REF!</definedName>
    <definedName name="BExQJEVCKX6KZHNCLYXY7D0MX5KN" hidden="1">#REF!</definedName>
    <definedName name="BExQJJYSDX8B0J1QGF2HL071KKA3" localSheetId="32" hidden="1">#REF!</definedName>
    <definedName name="BExQJJYSDX8B0J1QGF2HL071KKA3" localSheetId="33" hidden="1">#REF!</definedName>
    <definedName name="BExQJJYSDX8B0J1QGF2HL071KKA3" localSheetId="23" hidden="1">#REF!</definedName>
    <definedName name="BExQJJYSDX8B0J1QGF2HL071KKA3" localSheetId="17" hidden="1">#REF!</definedName>
    <definedName name="BExQJJYSDX8B0J1QGF2HL071KKA3" localSheetId="18" hidden="1">#REF!</definedName>
    <definedName name="BExQJJYSDX8B0J1QGF2HL071KKA3" localSheetId="11" hidden="1">#REF!</definedName>
    <definedName name="BExQJJYSDX8B0J1QGF2HL071KKA3" localSheetId="25" hidden="1">#REF!</definedName>
    <definedName name="BExQJJYSDX8B0J1QGF2HL071KKA3" localSheetId="26" hidden="1">#REF!</definedName>
    <definedName name="BExQJJYSDX8B0J1QGF2HL071KKA3" localSheetId="27" hidden="1">#REF!</definedName>
    <definedName name="BExQJJYSDX8B0J1QGF2HL071KKA3" localSheetId="0" hidden="1">#REF!</definedName>
    <definedName name="BExQJJYSDX8B0J1QGF2HL071KKA3" localSheetId="1" hidden="1">#REF!</definedName>
    <definedName name="BExQJJYSDX8B0J1QGF2HL071KKA3" hidden="1">#REF!</definedName>
    <definedName name="BExQK1HV6SQQ7CP8H8IUKI9TYXTD" localSheetId="32" hidden="1">#REF!</definedName>
    <definedName name="BExQK1HV6SQQ7CP8H8IUKI9TYXTD" localSheetId="33" hidden="1">#REF!</definedName>
    <definedName name="BExQK1HV6SQQ7CP8H8IUKI9TYXTD" localSheetId="23" hidden="1">#REF!</definedName>
    <definedName name="BExQK1HV6SQQ7CP8H8IUKI9TYXTD" localSheetId="17" hidden="1">#REF!</definedName>
    <definedName name="BExQK1HV6SQQ7CP8H8IUKI9TYXTD" localSheetId="18" hidden="1">#REF!</definedName>
    <definedName name="BExQK1HV6SQQ7CP8H8IUKI9TYXTD" localSheetId="11" hidden="1">#REF!</definedName>
    <definedName name="BExQK1HV6SQQ7CP8H8IUKI9TYXTD" localSheetId="25" hidden="1">#REF!</definedName>
    <definedName name="BExQK1HV6SQQ7CP8H8IUKI9TYXTD" localSheetId="26" hidden="1">#REF!</definedName>
    <definedName name="BExQK1HV6SQQ7CP8H8IUKI9TYXTD" localSheetId="27" hidden="1">#REF!</definedName>
    <definedName name="BExQK1HV6SQQ7CP8H8IUKI9TYXTD" localSheetId="0" hidden="1">#REF!</definedName>
    <definedName name="BExQK1HV6SQQ7CP8H8IUKI9TYXTD" localSheetId="1" hidden="1">#REF!</definedName>
    <definedName name="BExQK1HV6SQQ7CP8H8IUKI9TYXTD" hidden="1">#REF!</definedName>
    <definedName name="BExQK3LE5CSBW1E4H4KHW548FL2R" localSheetId="32" hidden="1">#REF!</definedName>
    <definedName name="BExQK3LE5CSBW1E4H4KHW548FL2R" localSheetId="33" hidden="1">#REF!</definedName>
    <definedName name="BExQK3LE5CSBW1E4H4KHW548FL2R" localSheetId="23" hidden="1">#REF!</definedName>
    <definedName name="BExQK3LE5CSBW1E4H4KHW548FL2R" localSheetId="17" hidden="1">#REF!</definedName>
    <definedName name="BExQK3LE5CSBW1E4H4KHW548FL2R" localSheetId="18" hidden="1">#REF!</definedName>
    <definedName name="BExQK3LE5CSBW1E4H4KHW548FL2R" localSheetId="11" hidden="1">#REF!</definedName>
    <definedName name="BExQK3LE5CSBW1E4H4KHW548FL2R" localSheetId="25" hidden="1">#REF!</definedName>
    <definedName name="BExQK3LE5CSBW1E4H4KHW548FL2R" localSheetId="26" hidden="1">#REF!</definedName>
    <definedName name="BExQK3LE5CSBW1E4H4KHW548FL2R" localSheetId="27" hidden="1">#REF!</definedName>
    <definedName name="BExQK3LE5CSBW1E4H4KHW548FL2R" localSheetId="0" hidden="1">#REF!</definedName>
    <definedName name="BExQK3LE5CSBW1E4H4KHW548FL2R" localSheetId="1" hidden="1">#REF!</definedName>
    <definedName name="BExQK3LE5CSBW1E4H4KHW548FL2R" hidden="1">#REF!</definedName>
    <definedName name="BExQKG6LD6PLNDGNGO9DJXY865BR" localSheetId="32" hidden="1">#REF!</definedName>
    <definedName name="BExQKG6LD6PLNDGNGO9DJXY865BR" localSheetId="33" hidden="1">#REF!</definedName>
    <definedName name="BExQKG6LD6PLNDGNGO9DJXY865BR" localSheetId="23" hidden="1">#REF!</definedName>
    <definedName name="BExQKG6LD6PLNDGNGO9DJXY865BR" localSheetId="17" hidden="1">#REF!</definedName>
    <definedName name="BExQKG6LD6PLNDGNGO9DJXY865BR" localSheetId="18" hidden="1">#REF!</definedName>
    <definedName name="BExQKG6LD6PLNDGNGO9DJXY865BR" localSheetId="11" hidden="1">#REF!</definedName>
    <definedName name="BExQKG6LD6PLNDGNGO9DJXY865BR" localSheetId="25" hidden="1">#REF!</definedName>
    <definedName name="BExQKG6LD6PLNDGNGO9DJXY865BR" localSheetId="26" hidden="1">#REF!</definedName>
    <definedName name="BExQKG6LD6PLNDGNGO9DJXY865BR" localSheetId="27" hidden="1">#REF!</definedName>
    <definedName name="BExQKG6LD6PLNDGNGO9DJXY865BR" localSheetId="0" hidden="1">#REF!</definedName>
    <definedName name="BExQKG6LD6PLNDGNGO9DJXY865BR" localSheetId="1" hidden="1">#REF!</definedName>
    <definedName name="BExQKG6LD6PLNDGNGO9DJXY865BR" hidden="1">#REF!</definedName>
    <definedName name="BExQKUKG8I4CGS9QYSD0H7NHP4JN" localSheetId="32" hidden="1">#REF!</definedName>
    <definedName name="BExQKUKG8I4CGS9QYSD0H7NHP4JN" localSheetId="33" hidden="1">#REF!</definedName>
    <definedName name="BExQKUKG8I4CGS9QYSD0H7NHP4JN" localSheetId="23" hidden="1">#REF!</definedName>
    <definedName name="BExQKUKG8I4CGS9QYSD0H7NHP4JN" localSheetId="17" hidden="1">#REF!</definedName>
    <definedName name="BExQKUKG8I4CGS9QYSD0H7NHP4JN" localSheetId="18" hidden="1">#REF!</definedName>
    <definedName name="BExQKUKG8I4CGS9QYSD0H7NHP4JN" localSheetId="11" hidden="1">#REF!</definedName>
    <definedName name="BExQKUKG8I4CGS9QYSD0H7NHP4JN" localSheetId="25" hidden="1">#REF!</definedName>
    <definedName name="BExQKUKG8I4CGS9QYSD0H7NHP4JN" localSheetId="26" hidden="1">#REF!</definedName>
    <definedName name="BExQKUKG8I4CGS9QYSD0H7NHP4JN" localSheetId="27" hidden="1">#REF!</definedName>
    <definedName name="BExQKUKG8I4CGS9QYSD0H7NHP4JN" localSheetId="0" hidden="1">#REF!</definedName>
    <definedName name="BExQKUKG8I4CGS9QYSD0H7NHP4JN" localSheetId="1" hidden="1">#REF!</definedName>
    <definedName name="BExQKUKG8I4CGS9QYSD0H7NHP4JN" hidden="1">#REF!</definedName>
    <definedName name="BExQL2NSE8OYZFXQH8A23RMVMFW7" localSheetId="32" hidden="1">#REF!</definedName>
    <definedName name="BExQL2NSE8OYZFXQH8A23RMVMFW7" localSheetId="33" hidden="1">#REF!</definedName>
    <definedName name="BExQL2NSE8OYZFXQH8A23RMVMFW7" localSheetId="23" hidden="1">#REF!</definedName>
    <definedName name="BExQL2NSE8OYZFXQH8A23RMVMFW7" localSheetId="17" hidden="1">#REF!</definedName>
    <definedName name="BExQL2NSE8OYZFXQH8A23RMVMFW7" localSheetId="18" hidden="1">#REF!</definedName>
    <definedName name="BExQL2NSE8OYZFXQH8A23RMVMFW7" localSheetId="11" hidden="1">#REF!</definedName>
    <definedName name="BExQL2NSE8OYZFXQH8A23RMVMFW7" localSheetId="25" hidden="1">#REF!</definedName>
    <definedName name="BExQL2NSE8OYZFXQH8A23RMVMFW7" localSheetId="26" hidden="1">#REF!</definedName>
    <definedName name="BExQL2NSE8OYZFXQH8A23RMVMFW7" localSheetId="27" hidden="1">#REF!</definedName>
    <definedName name="BExQL2NSE8OYZFXQH8A23RMVMFW7" localSheetId="0" hidden="1">#REF!</definedName>
    <definedName name="BExQL2NSE8OYZFXQH8A23RMVMFW7" localSheetId="1" hidden="1">#REF!</definedName>
    <definedName name="BExQL2NSE8OYZFXQH8A23RMVMFW7" hidden="1">#REF!</definedName>
    <definedName name="BExQL4GJ3LZJL6JDEHT7UDXW90TV" localSheetId="32" hidden="1">#REF!</definedName>
    <definedName name="BExQL4GJ3LZJL6JDEHT7UDXW90TV" localSheetId="33" hidden="1">#REF!</definedName>
    <definedName name="BExQL4GJ3LZJL6JDEHT7UDXW90TV" localSheetId="23" hidden="1">#REF!</definedName>
    <definedName name="BExQL4GJ3LZJL6JDEHT7UDXW90TV" localSheetId="17" hidden="1">#REF!</definedName>
    <definedName name="BExQL4GJ3LZJL6JDEHT7UDXW90TV" localSheetId="18" hidden="1">#REF!</definedName>
    <definedName name="BExQL4GJ3LZJL6JDEHT7UDXW90TV" localSheetId="11" hidden="1">#REF!</definedName>
    <definedName name="BExQL4GJ3LZJL6JDEHT7UDXW90TV" localSheetId="25" hidden="1">#REF!</definedName>
    <definedName name="BExQL4GJ3LZJL6JDEHT7UDXW90TV" localSheetId="26" hidden="1">#REF!</definedName>
    <definedName name="BExQL4GJ3LZJL6JDEHT7UDXW90TV" localSheetId="27" hidden="1">#REF!</definedName>
    <definedName name="BExQL4GJ3LZJL6JDEHT7UDXW90TV" localSheetId="0" hidden="1">#REF!</definedName>
    <definedName name="BExQL4GJ3LZJL6JDEHT7UDXW90TV" localSheetId="1" hidden="1">#REF!</definedName>
    <definedName name="BExQL4GJ3LZJL6JDEHT7UDXW90TV" hidden="1">#REF!</definedName>
    <definedName name="BExQLE1TOW3A287TQB0AVWENT8O1" localSheetId="32" hidden="1">#REF!</definedName>
    <definedName name="BExQLE1TOW3A287TQB0AVWENT8O1" localSheetId="33" hidden="1">#REF!</definedName>
    <definedName name="BExQLE1TOW3A287TQB0AVWENT8O1" localSheetId="23" hidden="1">#REF!</definedName>
    <definedName name="BExQLE1TOW3A287TQB0AVWENT8O1" localSheetId="17" hidden="1">#REF!</definedName>
    <definedName name="BExQLE1TOW3A287TQB0AVWENT8O1" localSheetId="18" hidden="1">#REF!</definedName>
    <definedName name="BExQLE1TOW3A287TQB0AVWENT8O1" localSheetId="11" hidden="1">#REF!</definedName>
    <definedName name="BExQLE1TOW3A287TQB0AVWENT8O1" localSheetId="25" hidden="1">#REF!</definedName>
    <definedName name="BExQLE1TOW3A287TQB0AVWENT8O1" localSheetId="26" hidden="1">#REF!</definedName>
    <definedName name="BExQLE1TOW3A287TQB0AVWENT8O1" localSheetId="27" hidden="1">#REF!</definedName>
    <definedName name="BExQLE1TOW3A287TQB0AVWENT8O1" localSheetId="0" hidden="1">#REF!</definedName>
    <definedName name="BExQLE1TOW3A287TQB0AVWENT8O1" localSheetId="1" hidden="1">#REF!</definedName>
    <definedName name="BExQLE1TOW3A287TQB0AVWENT8O1" hidden="1">#REF!</definedName>
    <definedName name="BExRYOYB4A3E5F6MTROY69LR0PMG" localSheetId="32" hidden="1">#REF!</definedName>
    <definedName name="BExRYOYB4A3E5F6MTROY69LR0PMG" localSheetId="33" hidden="1">#REF!</definedName>
    <definedName name="BExRYOYB4A3E5F6MTROY69LR0PMG" localSheetId="23" hidden="1">#REF!</definedName>
    <definedName name="BExRYOYB4A3E5F6MTROY69LR0PMG" localSheetId="17" hidden="1">#REF!</definedName>
    <definedName name="BExRYOYB4A3E5F6MTROY69LR0PMG" localSheetId="18" hidden="1">#REF!</definedName>
    <definedName name="BExRYOYB4A3E5F6MTROY69LR0PMG" localSheetId="11" hidden="1">#REF!</definedName>
    <definedName name="BExRYOYB4A3E5F6MTROY69LR0PMG" localSheetId="25" hidden="1">#REF!</definedName>
    <definedName name="BExRYOYB4A3E5F6MTROY69LR0PMG" localSheetId="26" hidden="1">#REF!</definedName>
    <definedName name="BExRYOYB4A3E5F6MTROY69LR0PMG" localSheetId="27" hidden="1">#REF!</definedName>
    <definedName name="BExRYOYB4A3E5F6MTROY69LR0PMG" localSheetId="0" hidden="1">#REF!</definedName>
    <definedName name="BExRYOYB4A3E5F6MTROY69LR0PMG" localSheetId="1" hidden="1">#REF!</definedName>
    <definedName name="BExRYOYB4A3E5F6MTROY69LR0PMG" hidden="1">#REF!</definedName>
    <definedName name="BExRYZLA9EW71H4SXQR525S72LLP" localSheetId="32" hidden="1">#REF!</definedName>
    <definedName name="BExRYZLA9EW71H4SXQR525S72LLP" localSheetId="33" hidden="1">#REF!</definedName>
    <definedName name="BExRYZLA9EW71H4SXQR525S72LLP" localSheetId="23" hidden="1">#REF!</definedName>
    <definedName name="BExRYZLA9EW71H4SXQR525S72LLP" localSheetId="17" hidden="1">#REF!</definedName>
    <definedName name="BExRYZLA9EW71H4SXQR525S72LLP" localSheetId="18" hidden="1">#REF!</definedName>
    <definedName name="BExRYZLA9EW71H4SXQR525S72LLP" localSheetId="11" hidden="1">#REF!</definedName>
    <definedName name="BExRYZLA9EW71H4SXQR525S72LLP" localSheetId="25" hidden="1">#REF!</definedName>
    <definedName name="BExRYZLA9EW71H4SXQR525S72LLP" localSheetId="26" hidden="1">#REF!</definedName>
    <definedName name="BExRYZLA9EW71H4SXQR525S72LLP" localSheetId="27" hidden="1">#REF!</definedName>
    <definedName name="BExRYZLA9EW71H4SXQR525S72LLP" localSheetId="0" hidden="1">#REF!</definedName>
    <definedName name="BExRYZLA9EW71H4SXQR525S72LLP" localSheetId="1" hidden="1">#REF!</definedName>
    <definedName name="BExRYZLA9EW71H4SXQR525S72LLP" hidden="1">#REF!</definedName>
    <definedName name="BExRZ66M8G9FQ0VFP077QSZBSOA5" localSheetId="32" hidden="1">#REF!</definedName>
    <definedName name="BExRZ66M8G9FQ0VFP077QSZBSOA5" localSheetId="33" hidden="1">#REF!</definedName>
    <definedName name="BExRZ66M8G9FQ0VFP077QSZBSOA5" localSheetId="23" hidden="1">#REF!</definedName>
    <definedName name="BExRZ66M8G9FQ0VFP077QSZBSOA5" localSheetId="17" hidden="1">#REF!</definedName>
    <definedName name="BExRZ66M8G9FQ0VFP077QSZBSOA5" localSheetId="18" hidden="1">#REF!</definedName>
    <definedName name="BExRZ66M8G9FQ0VFP077QSZBSOA5" localSheetId="11" hidden="1">#REF!</definedName>
    <definedName name="BExRZ66M8G9FQ0VFP077QSZBSOA5" localSheetId="25" hidden="1">#REF!</definedName>
    <definedName name="BExRZ66M8G9FQ0VFP077QSZBSOA5" localSheetId="26" hidden="1">#REF!</definedName>
    <definedName name="BExRZ66M8G9FQ0VFP077QSZBSOA5" localSheetId="27" hidden="1">#REF!</definedName>
    <definedName name="BExRZ66M8G9FQ0VFP077QSZBSOA5" localSheetId="0" hidden="1">#REF!</definedName>
    <definedName name="BExRZ66M8G9FQ0VFP077QSZBSOA5" localSheetId="1" hidden="1">#REF!</definedName>
    <definedName name="BExRZ66M8G9FQ0VFP077QSZBSOA5" hidden="1">#REF!</definedName>
    <definedName name="BExRZ8FMQQL46I8AQWU17LRNZD5T" localSheetId="32" hidden="1">#REF!</definedName>
    <definedName name="BExRZ8FMQQL46I8AQWU17LRNZD5T" localSheetId="33" hidden="1">#REF!</definedName>
    <definedName name="BExRZ8FMQQL46I8AQWU17LRNZD5T" localSheetId="23" hidden="1">#REF!</definedName>
    <definedName name="BExRZ8FMQQL46I8AQWU17LRNZD5T" localSheetId="17" hidden="1">#REF!</definedName>
    <definedName name="BExRZ8FMQQL46I8AQWU17LRNZD5T" localSheetId="18" hidden="1">#REF!</definedName>
    <definedName name="BExRZ8FMQQL46I8AQWU17LRNZD5T" localSheetId="11" hidden="1">#REF!</definedName>
    <definedName name="BExRZ8FMQQL46I8AQWU17LRNZD5T" localSheetId="25" hidden="1">#REF!</definedName>
    <definedName name="BExRZ8FMQQL46I8AQWU17LRNZD5T" localSheetId="26" hidden="1">#REF!</definedName>
    <definedName name="BExRZ8FMQQL46I8AQWU17LRNZD5T" localSheetId="27" hidden="1">#REF!</definedName>
    <definedName name="BExRZ8FMQQL46I8AQWU17LRNZD5T" localSheetId="0" hidden="1">#REF!</definedName>
    <definedName name="BExRZ8FMQQL46I8AQWU17LRNZD5T" localSheetId="1" hidden="1">#REF!</definedName>
    <definedName name="BExRZ8FMQQL46I8AQWU17LRNZD5T" hidden="1">#REF!</definedName>
    <definedName name="BExRZIRRIXRUMZ5GOO95S7460BMP" localSheetId="32" hidden="1">#REF!</definedName>
    <definedName name="BExRZIRRIXRUMZ5GOO95S7460BMP" localSheetId="33" hidden="1">#REF!</definedName>
    <definedName name="BExRZIRRIXRUMZ5GOO95S7460BMP" localSheetId="23" hidden="1">#REF!</definedName>
    <definedName name="BExRZIRRIXRUMZ5GOO95S7460BMP" localSheetId="17" hidden="1">#REF!</definedName>
    <definedName name="BExRZIRRIXRUMZ5GOO95S7460BMP" localSheetId="18" hidden="1">#REF!</definedName>
    <definedName name="BExRZIRRIXRUMZ5GOO95S7460BMP" localSheetId="11" hidden="1">#REF!</definedName>
    <definedName name="BExRZIRRIXRUMZ5GOO95S7460BMP" localSheetId="25" hidden="1">#REF!</definedName>
    <definedName name="BExRZIRRIXRUMZ5GOO95S7460BMP" localSheetId="26" hidden="1">#REF!</definedName>
    <definedName name="BExRZIRRIXRUMZ5GOO95S7460BMP" localSheetId="27" hidden="1">#REF!</definedName>
    <definedName name="BExRZIRRIXRUMZ5GOO95S7460BMP" localSheetId="0" hidden="1">#REF!</definedName>
    <definedName name="BExRZIRRIXRUMZ5GOO95S7460BMP" localSheetId="1" hidden="1">#REF!</definedName>
    <definedName name="BExRZIRRIXRUMZ5GOO95S7460BMP" hidden="1">#REF!</definedName>
    <definedName name="BExRZJTNBKKPK7SB4LA31O3OH6PO" localSheetId="32" hidden="1">#REF!</definedName>
    <definedName name="BExRZJTNBKKPK7SB4LA31O3OH6PO" localSheetId="33" hidden="1">#REF!</definedName>
    <definedName name="BExRZJTNBKKPK7SB4LA31O3OH6PO" localSheetId="23" hidden="1">#REF!</definedName>
    <definedName name="BExRZJTNBKKPK7SB4LA31O3OH6PO" localSheetId="17" hidden="1">#REF!</definedName>
    <definedName name="BExRZJTNBKKPK7SB4LA31O3OH6PO" localSheetId="18" hidden="1">#REF!</definedName>
    <definedName name="BExRZJTNBKKPK7SB4LA31O3OH6PO" localSheetId="11" hidden="1">#REF!</definedName>
    <definedName name="BExRZJTNBKKPK7SB4LA31O3OH6PO" localSheetId="25" hidden="1">#REF!</definedName>
    <definedName name="BExRZJTNBKKPK7SB4LA31O3OH6PO" localSheetId="26" hidden="1">#REF!</definedName>
    <definedName name="BExRZJTNBKKPK7SB4LA31O3OH6PO" localSheetId="27" hidden="1">#REF!</definedName>
    <definedName name="BExRZJTNBKKPK7SB4LA31O3OH6PO" localSheetId="0" hidden="1">#REF!</definedName>
    <definedName name="BExRZJTNBKKPK7SB4LA31O3OH6PO" localSheetId="1" hidden="1">#REF!</definedName>
    <definedName name="BExRZJTNBKKPK7SB4LA31O3OH6PO" hidden="1">#REF!</definedName>
    <definedName name="BExRZK9RAHMM0ZLTNSK7A4LDC42D" localSheetId="32" hidden="1">#REF!</definedName>
    <definedName name="BExRZK9RAHMM0ZLTNSK7A4LDC42D" localSheetId="33" hidden="1">#REF!</definedName>
    <definedName name="BExRZK9RAHMM0ZLTNSK7A4LDC42D" localSheetId="23" hidden="1">#REF!</definedName>
    <definedName name="BExRZK9RAHMM0ZLTNSK7A4LDC42D" localSheetId="17" hidden="1">#REF!</definedName>
    <definedName name="BExRZK9RAHMM0ZLTNSK7A4LDC42D" localSheetId="18" hidden="1">#REF!</definedName>
    <definedName name="BExRZK9RAHMM0ZLTNSK7A4LDC42D" localSheetId="11" hidden="1">#REF!</definedName>
    <definedName name="BExRZK9RAHMM0ZLTNSK7A4LDC42D" localSheetId="25" hidden="1">#REF!</definedName>
    <definedName name="BExRZK9RAHMM0ZLTNSK7A4LDC42D" localSheetId="26" hidden="1">#REF!</definedName>
    <definedName name="BExRZK9RAHMM0ZLTNSK7A4LDC42D" localSheetId="27" hidden="1">#REF!</definedName>
    <definedName name="BExRZK9RAHMM0ZLTNSK7A4LDC42D" localSheetId="0" hidden="1">#REF!</definedName>
    <definedName name="BExRZK9RAHMM0ZLTNSK7A4LDC42D" localSheetId="1" hidden="1">#REF!</definedName>
    <definedName name="BExRZK9RAHMM0ZLTNSK7A4LDC42D" hidden="1">#REF!</definedName>
    <definedName name="BExRZNF461H0WDF36L3U0UQSJGZB" localSheetId="32" hidden="1">#REF!</definedName>
    <definedName name="BExRZNF461H0WDF36L3U0UQSJGZB" localSheetId="33" hidden="1">#REF!</definedName>
    <definedName name="BExRZNF461H0WDF36L3U0UQSJGZB" localSheetId="23" hidden="1">#REF!</definedName>
    <definedName name="BExRZNF461H0WDF36L3U0UQSJGZB" localSheetId="17" hidden="1">#REF!</definedName>
    <definedName name="BExRZNF461H0WDF36L3U0UQSJGZB" localSheetId="18" hidden="1">#REF!</definedName>
    <definedName name="BExRZNF461H0WDF36L3U0UQSJGZB" localSheetId="11" hidden="1">#REF!</definedName>
    <definedName name="BExRZNF461H0WDF36L3U0UQSJGZB" localSheetId="25" hidden="1">#REF!</definedName>
    <definedName name="BExRZNF461H0WDF36L3U0UQSJGZB" localSheetId="26" hidden="1">#REF!</definedName>
    <definedName name="BExRZNF461H0WDF36L3U0UQSJGZB" localSheetId="27" hidden="1">#REF!</definedName>
    <definedName name="BExRZNF461H0WDF36L3U0UQSJGZB" localSheetId="0" hidden="1">#REF!</definedName>
    <definedName name="BExRZNF461H0WDF36L3U0UQSJGZB" localSheetId="1" hidden="1">#REF!</definedName>
    <definedName name="BExRZNF461H0WDF36L3U0UQSJGZB" hidden="1">#REF!</definedName>
    <definedName name="BExRZOGSR69INI6GAEPHDWSNK5Q4" localSheetId="32" hidden="1">#REF!</definedName>
    <definedName name="BExRZOGSR69INI6GAEPHDWSNK5Q4" localSheetId="33" hidden="1">#REF!</definedName>
    <definedName name="BExRZOGSR69INI6GAEPHDWSNK5Q4" localSheetId="23" hidden="1">#REF!</definedName>
    <definedName name="BExRZOGSR69INI6GAEPHDWSNK5Q4" localSheetId="17" hidden="1">#REF!</definedName>
    <definedName name="BExRZOGSR69INI6GAEPHDWSNK5Q4" localSheetId="18" hidden="1">#REF!</definedName>
    <definedName name="BExRZOGSR69INI6GAEPHDWSNK5Q4" localSheetId="11" hidden="1">#REF!</definedName>
    <definedName name="BExRZOGSR69INI6GAEPHDWSNK5Q4" localSheetId="25" hidden="1">#REF!</definedName>
    <definedName name="BExRZOGSR69INI6GAEPHDWSNK5Q4" localSheetId="26" hidden="1">#REF!</definedName>
    <definedName name="BExRZOGSR69INI6GAEPHDWSNK5Q4" localSheetId="27" hidden="1">#REF!</definedName>
    <definedName name="BExRZOGSR69INI6GAEPHDWSNK5Q4" localSheetId="0" hidden="1">#REF!</definedName>
    <definedName name="BExRZOGSR69INI6GAEPHDWSNK5Q4" localSheetId="1" hidden="1">#REF!</definedName>
    <definedName name="BExRZOGSR69INI6GAEPHDWSNK5Q4" hidden="1">#REF!</definedName>
    <definedName name="BExS0ASQBKRTPDWFK0KUDFOS9LE5" localSheetId="32" hidden="1">#REF!</definedName>
    <definedName name="BExS0ASQBKRTPDWFK0KUDFOS9LE5" localSheetId="33" hidden="1">#REF!</definedName>
    <definedName name="BExS0ASQBKRTPDWFK0KUDFOS9LE5" localSheetId="23" hidden="1">#REF!</definedName>
    <definedName name="BExS0ASQBKRTPDWFK0KUDFOS9LE5" localSheetId="17" hidden="1">#REF!</definedName>
    <definedName name="BExS0ASQBKRTPDWFK0KUDFOS9LE5" localSheetId="18" hidden="1">#REF!</definedName>
    <definedName name="BExS0ASQBKRTPDWFK0KUDFOS9LE5" localSheetId="11" hidden="1">#REF!</definedName>
    <definedName name="BExS0ASQBKRTPDWFK0KUDFOS9LE5" localSheetId="25" hidden="1">#REF!</definedName>
    <definedName name="BExS0ASQBKRTPDWFK0KUDFOS9LE5" localSheetId="26" hidden="1">#REF!</definedName>
    <definedName name="BExS0ASQBKRTPDWFK0KUDFOS9LE5" localSheetId="27" hidden="1">#REF!</definedName>
    <definedName name="BExS0ASQBKRTPDWFK0KUDFOS9LE5" localSheetId="0" hidden="1">#REF!</definedName>
    <definedName name="BExS0ASQBKRTPDWFK0KUDFOS9LE5" localSheetId="1" hidden="1">#REF!</definedName>
    <definedName name="BExS0ASQBKRTPDWFK0KUDFOS9LE5" hidden="1">#REF!</definedName>
    <definedName name="BExS0GHQUF6YT0RU3TKDEO8CSJYB" localSheetId="32" hidden="1">#REF!</definedName>
    <definedName name="BExS0GHQUF6YT0RU3TKDEO8CSJYB" localSheetId="33" hidden="1">#REF!</definedName>
    <definedName name="BExS0GHQUF6YT0RU3TKDEO8CSJYB" localSheetId="23" hidden="1">#REF!</definedName>
    <definedName name="BExS0GHQUF6YT0RU3TKDEO8CSJYB" localSheetId="17" hidden="1">#REF!</definedName>
    <definedName name="BExS0GHQUF6YT0RU3TKDEO8CSJYB" localSheetId="18" hidden="1">#REF!</definedName>
    <definedName name="BExS0GHQUF6YT0RU3TKDEO8CSJYB" localSheetId="11" hidden="1">#REF!</definedName>
    <definedName name="BExS0GHQUF6YT0RU3TKDEO8CSJYB" localSheetId="25" hidden="1">#REF!</definedName>
    <definedName name="BExS0GHQUF6YT0RU3TKDEO8CSJYB" localSheetId="26" hidden="1">#REF!</definedName>
    <definedName name="BExS0GHQUF6YT0RU3TKDEO8CSJYB" localSheetId="27" hidden="1">#REF!</definedName>
    <definedName name="BExS0GHQUF6YT0RU3TKDEO8CSJYB" localSheetId="0" hidden="1">#REF!</definedName>
    <definedName name="BExS0GHQUF6YT0RU3TKDEO8CSJYB" localSheetId="1" hidden="1">#REF!</definedName>
    <definedName name="BExS0GHQUF6YT0RU3TKDEO8CSJYB" hidden="1">#REF!</definedName>
    <definedName name="BExS0K8IHC45I78DMZBOJ1P13KQA" localSheetId="32" hidden="1">#REF!</definedName>
    <definedName name="BExS0K8IHC45I78DMZBOJ1P13KQA" localSheetId="33" hidden="1">#REF!</definedName>
    <definedName name="BExS0K8IHC45I78DMZBOJ1P13KQA" localSheetId="23" hidden="1">#REF!</definedName>
    <definedName name="BExS0K8IHC45I78DMZBOJ1P13KQA" localSheetId="17" hidden="1">#REF!</definedName>
    <definedName name="BExS0K8IHC45I78DMZBOJ1P13KQA" localSheetId="18" hidden="1">#REF!</definedName>
    <definedName name="BExS0K8IHC45I78DMZBOJ1P13KQA" localSheetId="11" hidden="1">#REF!</definedName>
    <definedName name="BExS0K8IHC45I78DMZBOJ1P13KQA" localSheetId="25" hidden="1">#REF!</definedName>
    <definedName name="BExS0K8IHC45I78DMZBOJ1P13KQA" localSheetId="26" hidden="1">#REF!</definedName>
    <definedName name="BExS0K8IHC45I78DMZBOJ1P13KQA" localSheetId="27" hidden="1">#REF!</definedName>
    <definedName name="BExS0K8IHC45I78DMZBOJ1P13KQA" localSheetId="0" hidden="1">#REF!</definedName>
    <definedName name="BExS0K8IHC45I78DMZBOJ1P13KQA" localSheetId="1" hidden="1">#REF!</definedName>
    <definedName name="BExS0K8IHC45I78DMZBOJ1P13KQA" hidden="1">#REF!</definedName>
    <definedName name="BExS0L4WP69XXUFHED98XIEPB593" localSheetId="32" hidden="1">#REF!</definedName>
    <definedName name="BExS0L4WP69XXUFHED98XIEPB593" localSheetId="33" hidden="1">#REF!</definedName>
    <definedName name="BExS0L4WP69XXUFHED98XIEPB593" localSheetId="23" hidden="1">#REF!</definedName>
    <definedName name="BExS0L4WP69XXUFHED98XIEPB593" localSheetId="17" hidden="1">#REF!</definedName>
    <definedName name="BExS0L4WP69XXUFHED98XIEPB593" localSheetId="18" hidden="1">#REF!</definedName>
    <definedName name="BExS0L4WP69XXUFHED98XIEPB593" localSheetId="11" hidden="1">#REF!</definedName>
    <definedName name="BExS0L4WP69XXUFHED98XIEPB593" localSheetId="25" hidden="1">#REF!</definedName>
    <definedName name="BExS0L4WP69XXUFHED98XIEPB593" localSheetId="26" hidden="1">#REF!</definedName>
    <definedName name="BExS0L4WP69XXUFHED98XIEPB593" localSheetId="27" hidden="1">#REF!</definedName>
    <definedName name="BExS0L4WP69XXUFHED98XIEPB593" localSheetId="0" hidden="1">#REF!</definedName>
    <definedName name="BExS0L4WP69XXUFHED98XIEPB593" localSheetId="1" hidden="1">#REF!</definedName>
    <definedName name="BExS0L4WP69XXUFHED98XIEPB593" hidden="1">#REF!</definedName>
    <definedName name="BExS0Z2O2N4AJXFEPN87NU9ZGAHG" localSheetId="32" hidden="1">#REF!</definedName>
    <definedName name="BExS0Z2O2N4AJXFEPN87NU9ZGAHG" localSheetId="33" hidden="1">#REF!</definedName>
    <definedName name="BExS0Z2O2N4AJXFEPN87NU9ZGAHG" localSheetId="23" hidden="1">#REF!</definedName>
    <definedName name="BExS0Z2O2N4AJXFEPN87NU9ZGAHG" localSheetId="17" hidden="1">#REF!</definedName>
    <definedName name="BExS0Z2O2N4AJXFEPN87NU9ZGAHG" localSheetId="18" hidden="1">#REF!</definedName>
    <definedName name="BExS0Z2O2N4AJXFEPN87NU9ZGAHG" localSheetId="11" hidden="1">#REF!</definedName>
    <definedName name="BExS0Z2O2N4AJXFEPN87NU9ZGAHG" localSheetId="25" hidden="1">#REF!</definedName>
    <definedName name="BExS0Z2O2N4AJXFEPN87NU9ZGAHG" localSheetId="26" hidden="1">#REF!</definedName>
    <definedName name="BExS0Z2O2N4AJXFEPN87NU9ZGAHG" localSheetId="27" hidden="1">#REF!</definedName>
    <definedName name="BExS0Z2O2N4AJXFEPN87NU9ZGAHG" localSheetId="0" hidden="1">#REF!</definedName>
    <definedName name="BExS0Z2O2N4AJXFEPN87NU9ZGAHG" localSheetId="1" hidden="1">#REF!</definedName>
    <definedName name="BExS0Z2O2N4AJXFEPN87NU9ZGAHG" hidden="1">#REF!</definedName>
    <definedName name="BExS15IJV0WW662NXQUVT3FGP4ST" localSheetId="32" hidden="1">#REF!</definedName>
    <definedName name="BExS15IJV0WW662NXQUVT3FGP4ST" localSheetId="33" hidden="1">#REF!</definedName>
    <definedName name="BExS15IJV0WW662NXQUVT3FGP4ST" localSheetId="23" hidden="1">#REF!</definedName>
    <definedName name="BExS15IJV0WW662NXQUVT3FGP4ST" localSheetId="17" hidden="1">#REF!</definedName>
    <definedName name="BExS15IJV0WW662NXQUVT3FGP4ST" localSheetId="18" hidden="1">#REF!</definedName>
    <definedName name="BExS15IJV0WW662NXQUVT3FGP4ST" localSheetId="11" hidden="1">#REF!</definedName>
    <definedName name="BExS15IJV0WW662NXQUVT3FGP4ST" localSheetId="25" hidden="1">#REF!</definedName>
    <definedName name="BExS15IJV0WW662NXQUVT3FGP4ST" localSheetId="26" hidden="1">#REF!</definedName>
    <definedName name="BExS15IJV0WW662NXQUVT3FGP4ST" localSheetId="27" hidden="1">#REF!</definedName>
    <definedName name="BExS15IJV0WW662NXQUVT3FGP4ST" localSheetId="0" hidden="1">#REF!</definedName>
    <definedName name="BExS15IJV0WW662NXQUVT3FGP4ST" localSheetId="1" hidden="1">#REF!</definedName>
    <definedName name="BExS15IJV0WW662NXQUVT3FGP4ST" hidden="1">#REF!</definedName>
    <definedName name="BExS18T8TBNEPF4AU1VJ268XLF3L" localSheetId="32" hidden="1">#REF!</definedName>
    <definedName name="BExS18T8TBNEPF4AU1VJ268XLF3L" localSheetId="33" hidden="1">#REF!</definedName>
    <definedName name="BExS18T8TBNEPF4AU1VJ268XLF3L" localSheetId="23" hidden="1">#REF!</definedName>
    <definedName name="BExS18T8TBNEPF4AU1VJ268XLF3L" localSheetId="17" hidden="1">#REF!</definedName>
    <definedName name="BExS18T8TBNEPF4AU1VJ268XLF3L" localSheetId="18" hidden="1">#REF!</definedName>
    <definedName name="BExS18T8TBNEPF4AU1VJ268XLF3L" localSheetId="11" hidden="1">#REF!</definedName>
    <definedName name="BExS18T8TBNEPF4AU1VJ268XLF3L" localSheetId="25" hidden="1">#REF!</definedName>
    <definedName name="BExS18T8TBNEPF4AU1VJ268XLF3L" localSheetId="26" hidden="1">#REF!</definedName>
    <definedName name="BExS18T8TBNEPF4AU1VJ268XLF3L" localSheetId="27" hidden="1">#REF!</definedName>
    <definedName name="BExS18T8TBNEPF4AU1VJ268XLF3L" localSheetId="0" hidden="1">#REF!</definedName>
    <definedName name="BExS18T8TBNEPF4AU1VJ268XLF3L" localSheetId="1" hidden="1">#REF!</definedName>
    <definedName name="BExS18T8TBNEPF4AU1VJ268XLF3L" hidden="1">#REF!</definedName>
    <definedName name="BExS194110MR25BYJI3CJ2EGZ8XT" localSheetId="32" hidden="1">#REF!</definedName>
    <definedName name="BExS194110MR25BYJI3CJ2EGZ8XT" localSheetId="33" hidden="1">#REF!</definedName>
    <definedName name="BExS194110MR25BYJI3CJ2EGZ8XT" localSheetId="23" hidden="1">#REF!</definedName>
    <definedName name="BExS194110MR25BYJI3CJ2EGZ8XT" localSheetId="17" hidden="1">#REF!</definedName>
    <definedName name="BExS194110MR25BYJI3CJ2EGZ8XT" localSheetId="18" hidden="1">#REF!</definedName>
    <definedName name="BExS194110MR25BYJI3CJ2EGZ8XT" localSheetId="11" hidden="1">#REF!</definedName>
    <definedName name="BExS194110MR25BYJI3CJ2EGZ8XT" localSheetId="25" hidden="1">#REF!</definedName>
    <definedName name="BExS194110MR25BYJI3CJ2EGZ8XT" localSheetId="26" hidden="1">#REF!</definedName>
    <definedName name="BExS194110MR25BYJI3CJ2EGZ8XT" localSheetId="27" hidden="1">#REF!</definedName>
    <definedName name="BExS194110MR25BYJI3CJ2EGZ8XT" localSheetId="0" hidden="1">#REF!</definedName>
    <definedName name="BExS194110MR25BYJI3CJ2EGZ8XT" localSheetId="1" hidden="1">#REF!</definedName>
    <definedName name="BExS194110MR25BYJI3CJ2EGZ8XT" hidden="1">#REF!</definedName>
    <definedName name="BExS1BNVGNSGD4EP90QL8WXYWZ66" localSheetId="32" hidden="1">#REF!</definedName>
    <definedName name="BExS1BNVGNSGD4EP90QL8WXYWZ66" localSheetId="33" hidden="1">#REF!</definedName>
    <definedName name="BExS1BNVGNSGD4EP90QL8WXYWZ66" localSheetId="23" hidden="1">#REF!</definedName>
    <definedName name="BExS1BNVGNSGD4EP90QL8WXYWZ66" localSheetId="17" hidden="1">#REF!</definedName>
    <definedName name="BExS1BNVGNSGD4EP90QL8WXYWZ66" localSheetId="18" hidden="1">#REF!</definedName>
    <definedName name="BExS1BNVGNSGD4EP90QL8WXYWZ66" localSheetId="11" hidden="1">#REF!</definedName>
    <definedName name="BExS1BNVGNSGD4EP90QL8WXYWZ66" localSheetId="25" hidden="1">#REF!</definedName>
    <definedName name="BExS1BNVGNSGD4EP90QL8WXYWZ66" localSheetId="26" hidden="1">#REF!</definedName>
    <definedName name="BExS1BNVGNSGD4EP90QL8WXYWZ66" localSheetId="27" hidden="1">#REF!</definedName>
    <definedName name="BExS1BNVGNSGD4EP90QL8WXYWZ66" localSheetId="0" hidden="1">#REF!</definedName>
    <definedName name="BExS1BNVGNSGD4EP90QL8WXYWZ66" localSheetId="1" hidden="1">#REF!</definedName>
    <definedName name="BExS1BNVGNSGD4EP90QL8WXYWZ66" hidden="1">#REF!</definedName>
    <definedName name="BExS1UE39N6NCND7MAARSBWXS6HU" localSheetId="32" hidden="1">#REF!</definedName>
    <definedName name="BExS1UE39N6NCND7MAARSBWXS6HU" localSheetId="33" hidden="1">#REF!</definedName>
    <definedName name="BExS1UE39N6NCND7MAARSBWXS6HU" localSheetId="23" hidden="1">#REF!</definedName>
    <definedName name="BExS1UE39N6NCND7MAARSBWXS6HU" localSheetId="17" hidden="1">#REF!</definedName>
    <definedName name="BExS1UE39N6NCND7MAARSBWXS6HU" localSheetId="18" hidden="1">#REF!</definedName>
    <definedName name="BExS1UE39N6NCND7MAARSBWXS6HU" localSheetId="11" hidden="1">#REF!</definedName>
    <definedName name="BExS1UE39N6NCND7MAARSBWXS6HU" localSheetId="25" hidden="1">#REF!</definedName>
    <definedName name="BExS1UE39N6NCND7MAARSBWXS6HU" localSheetId="26" hidden="1">#REF!</definedName>
    <definedName name="BExS1UE39N6NCND7MAARSBWXS6HU" localSheetId="27" hidden="1">#REF!</definedName>
    <definedName name="BExS1UE39N6NCND7MAARSBWXS6HU" localSheetId="0" hidden="1">#REF!</definedName>
    <definedName name="BExS1UE39N6NCND7MAARSBWXS6HU" localSheetId="1" hidden="1">#REF!</definedName>
    <definedName name="BExS1UE39N6NCND7MAARSBWXS6HU" hidden="1">#REF!</definedName>
    <definedName name="BExS226HTWL5WVC76MP5A1IBI8WD" localSheetId="32" hidden="1">#REF!</definedName>
    <definedName name="BExS226HTWL5WVC76MP5A1IBI8WD" localSheetId="33" hidden="1">#REF!</definedName>
    <definedName name="BExS226HTWL5WVC76MP5A1IBI8WD" localSheetId="23" hidden="1">#REF!</definedName>
    <definedName name="BExS226HTWL5WVC76MP5A1IBI8WD" localSheetId="17" hidden="1">#REF!</definedName>
    <definedName name="BExS226HTWL5WVC76MP5A1IBI8WD" localSheetId="18" hidden="1">#REF!</definedName>
    <definedName name="BExS226HTWL5WVC76MP5A1IBI8WD" localSheetId="11" hidden="1">#REF!</definedName>
    <definedName name="BExS226HTWL5WVC76MP5A1IBI8WD" localSheetId="25" hidden="1">#REF!</definedName>
    <definedName name="BExS226HTWL5WVC76MP5A1IBI8WD" localSheetId="26" hidden="1">#REF!</definedName>
    <definedName name="BExS226HTWL5WVC76MP5A1IBI8WD" localSheetId="27" hidden="1">#REF!</definedName>
    <definedName name="BExS226HTWL5WVC76MP5A1IBI8WD" localSheetId="0" hidden="1">#REF!</definedName>
    <definedName name="BExS226HTWL5WVC76MP5A1IBI8WD" localSheetId="1" hidden="1">#REF!</definedName>
    <definedName name="BExS226HTWL5WVC76MP5A1IBI8WD" hidden="1">#REF!</definedName>
    <definedName name="BExS26OI2QNNAH2WMDD95Z400048" localSheetId="32" hidden="1">#REF!</definedName>
    <definedName name="BExS26OI2QNNAH2WMDD95Z400048" localSheetId="33" hidden="1">#REF!</definedName>
    <definedName name="BExS26OI2QNNAH2WMDD95Z400048" localSheetId="23" hidden="1">#REF!</definedName>
    <definedName name="BExS26OI2QNNAH2WMDD95Z400048" localSheetId="17" hidden="1">#REF!</definedName>
    <definedName name="BExS26OI2QNNAH2WMDD95Z400048" localSheetId="18" hidden="1">#REF!</definedName>
    <definedName name="BExS26OI2QNNAH2WMDD95Z400048" localSheetId="11" hidden="1">#REF!</definedName>
    <definedName name="BExS26OI2QNNAH2WMDD95Z400048" localSheetId="25" hidden="1">#REF!</definedName>
    <definedName name="BExS26OI2QNNAH2WMDD95Z400048" localSheetId="26" hidden="1">#REF!</definedName>
    <definedName name="BExS26OI2QNNAH2WMDD95Z400048" localSheetId="27" hidden="1">#REF!</definedName>
    <definedName name="BExS26OI2QNNAH2WMDD95Z400048" localSheetId="0" hidden="1">#REF!</definedName>
    <definedName name="BExS26OI2QNNAH2WMDD95Z400048" localSheetId="1" hidden="1">#REF!</definedName>
    <definedName name="BExS26OI2QNNAH2WMDD95Z400048" hidden="1">#REF!</definedName>
    <definedName name="BExS2D4EI622QRKZKVDPRE66M4XA" localSheetId="32" hidden="1">#REF!</definedName>
    <definedName name="BExS2D4EI622QRKZKVDPRE66M4XA" localSheetId="33" hidden="1">#REF!</definedName>
    <definedName name="BExS2D4EI622QRKZKVDPRE66M4XA" localSheetId="23" hidden="1">#REF!</definedName>
    <definedName name="BExS2D4EI622QRKZKVDPRE66M4XA" localSheetId="17" hidden="1">#REF!</definedName>
    <definedName name="BExS2D4EI622QRKZKVDPRE66M4XA" localSheetId="18" hidden="1">#REF!</definedName>
    <definedName name="BExS2D4EI622QRKZKVDPRE66M4XA" localSheetId="11" hidden="1">#REF!</definedName>
    <definedName name="BExS2D4EI622QRKZKVDPRE66M4XA" localSheetId="25" hidden="1">#REF!</definedName>
    <definedName name="BExS2D4EI622QRKZKVDPRE66M4XA" localSheetId="26" hidden="1">#REF!</definedName>
    <definedName name="BExS2D4EI622QRKZKVDPRE66M4XA" localSheetId="27" hidden="1">#REF!</definedName>
    <definedName name="BExS2D4EI622QRKZKVDPRE66M4XA" localSheetId="0" hidden="1">#REF!</definedName>
    <definedName name="BExS2D4EI622QRKZKVDPRE66M4XA" localSheetId="1" hidden="1">#REF!</definedName>
    <definedName name="BExS2D4EI622QRKZKVDPRE66M4XA" hidden="1">#REF!</definedName>
    <definedName name="BExS2DF6B4ZUF3VZLI4G6LJ3BF38" localSheetId="32" hidden="1">#REF!</definedName>
    <definedName name="BExS2DF6B4ZUF3VZLI4G6LJ3BF38" localSheetId="33" hidden="1">#REF!</definedName>
    <definedName name="BExS2DF6B4ZUF3VZLI4G6LJ3BF38" localSheetId="23" hidden="1">#REF!</definedName>
    <definedName name="BExS2DF6B4ZUF3VZLI4G6LJ3BF38" localSheetId="17" hidden="1">#REF!</definedName>
    <definedName name="BExS2DF6B4ZUF3VZLI4G6LJ3BF38" localSheetId="18" hidden="1">#REF!</definedName>
    <definedName name="BExS2DF6B4ZUF3VZLI4G6LJ3BF38" localSheetId="11" hidden="1">#REF!</definedName>
    <definedName name="BExS2DF6B4ZUF3VZLI4G6LJ3BF38" localSheetId="25" hidden="1">#REF!</definedName>
    <definedName name="BExS2DF6B4ZUF3VZLI4G6LJ3BF38" localSheetId="26" hidden="1">#REF!</definedName>
    <definedName name="BExS2DF6B4ZUF3VZLI4G6LJ3BF38" localSheetId="27" hidden="1">#REF!</definedName>
    <definedName name="BExS2DF6B4ZUF3VZLI4G6LJ3BF38" localSheetId="0" hidden="1">#REF!</definedName>
    <definedName name="BExS2DF6B4ZUF3VZLI4G6LJ3BF38" localSheetId="1" hidden="1">#REF!</definedName>
    <definedName name="BExS2DF6B4ZUF3VZLI4G6LJ3BF38" hidden="1">#REF!</definedName>
    <definedName name="BExS2GKEA6VM3PDWKD7XI0KRUHTW" localSheetId="32" hidden="1">#REF!</definedName>
    <definedName name="BExS2GKEA6VM3PDWKD7XI0KRUHTW" localSheetId="33" hidden="1">#REF!</definedName>
    <definedName name="BExS2GKEA6VM3PDWKD7XI0KRUHTW" localSheetId="23" hidden="1">#REF!</definedName>
    <definedName name="BExS2GKEA6VM3PDWKD7XI0KRUHTW" localSheetId="17" hidden="1">#REF!</definedName>
    <definedName name="BExS2GKEA6VM3PDWKD7XI0KRUHTW" localSheetId="18" hidden="1">#REF!</definedName>
    <definedName name="BExS2GKEA6VM3PDWKD7XI0KRUHTW" localSheetId="11" hidden="1">#REF!</definedName>
    <definedName name="BExS2GKEA6VM3PDWKD7XI0KRUHTW" localSheetId="25" hidden="1">#REF!</definedName>
    <definedName name="BExS2GKEA6VM3PDWKD7XI0KRUHTW" localSheetId="26" hidden="1">#REF!</definedName>
    <definedName name="BExS2GKEA6VM3PDWKD7XI0KRUHTW" localSheetId="27" hidden="1">#REF!</definedName>
    <definedName name="BExS2GKEA6VM3PDWKD7XI0KRUHTW" localSheetId="0" hidden="1">#REF!</definedName>
    <definedName name="BExS2GKEA6VM3PDWKD7XI0KRUHTW" localSheetId="1" hidden="1">#REF!</definedName>
    <definedName name="BExS2GKEA6VM3PDWKD7XI0KRUHTW" hidden="1">#REF!</definedName>
    <definedName name="BExS2I2HVU314TXI2DYFRY8XV913" localSheetId="32" hidden="1">#REF!</definedName>
    <definedName name="BExS2I2HVU314TXI2DYFRY8XV913" localSheetId="33" hidden="1">#REF!</definedName>
    <definedName name="BExS2I2HVU314TXI2DYFRY8XV913" localSheetId="23" hidden="1">#REF!</definedName>
    <definedName name="BExS2I2HVU314TXI2DYFRY8XV913" localSheetId="17" hidden="1">#REF!</definedName>
    <definedName name="BExS2I2HVU314TXI2DYFRY8XV913" localSheetId="18" hidden="1">#REF!</definedName>
    <definedName name="BExS2I2HVU314TXI2DYFRY8XV913" localSheetId="11" hidden="1">#REF!</definedName>
    <definedName name="BExS2I2HVU314TXI2DYFRY8XV913" localSheetId="25" hidden="1">#REF!</definedName>
    <definedName name="BExS2I2HVU314TXI2DYFRY8XV913" localSheetId="26" hidden="1">#REF!</definedName>
    <definedName name="BExS2I2HVU314TXI2DYFRY8XV913" localSheetId="27" hidden="1">#REF!</definedName>
    <definedName name="BExS2I2HVU314TXI2DYFRY8XV913" localSheetId="0" hidden="1">#REF!</definedName>
    <definedName name="BExS2I2HVU314TXI2DYFRY8XV913" localSheetId="1" hidden="1">#REF!</definedName>
    <definedName name="BExS2I2HVU314TXI2DYFRY8XV913" hidden="1">#REF!</definedName>
    <definedName name="BExS2QB5FS5LYTFYO4BROTWG3OV5" localSheetId="32" hidden="1">#REF!</definedName>
    <definedName name="BExS2QB5FS5LYTFYO4BROTWG3OV5" localSheetId="33" hidden="1">#REF!</definedName>
    <definedName name="BExS2QB5FS5LYTFYO4BROTWG3OV5" localSheetId="23" hidden="1">#REF!</definedName>
    <definedName name="BExS2QB5FS5LYTFYO4BROTWG3OV5" localSheetId="17" hidden="1">#REF!</definedName>
    <definedName name="BExS2QB5FS5LYTFYO4BROTWG3OV5" localSheetId="18" hidden="1">#REF!</definedName>
    <definedName name="BExS2QB5FS5LYTFYO4BROTWG3OV5" localSheetId="11" hidden="1">#REF!</definedName>
    <definedName name="BExS2QB5FS5LYTFYO4BROTWG3OV5" localSheetId="25" hidden="1">#REF!</definedName>
    <definedName name="BExS2QB5FS5LYTFYO4BROTWG3OV5" localSheetId="26" hidden="1">#REF!</definedName>
    <definedName name="BExS2QB5FS5LYTFYO4BROTWG3OV5" localSheetId="27" hidden="1">#REF!</definedName>
    <definedName name="BExS2QB5FS5LYTFYO4BROTWG3OV5" localSheetId="0" hidden="1">#REF!</definedName>
    <definedName name="BExS2QB5FS5LYTFYO4BROTWG3OV5" localSheetId="1" hidden="1">#REF!</definedName>
    <definedName name="BExS2QB5FS5LYTFYO4BROTWG3OV5" hidden="1">#REF!</definedName>
    <definedName name="BExS2TLU1HONYV6S3ZD9T12D7CIG" localSheetId="32" hidden="1">#REF!</definedName>
    <definedName name="BExS2TLU1HONYV6S3ZD9T12D7CIG" localSheetId="33" hidden="1">#REF!</definedName>
    <definedName name="BExS2TLU1HONYV6S3ZD9T12D7CIG" localSheetId="23" hidden="1">#REF!</definedName>
    <definedName name="BExS2TLU1HONYV6S3ZD9T12D7CIG" localSheetId="17" hidden="1">#REF!</definedName>
    <definedName name="BExS2TLU1HONYV6S3ZD9T12D7CIG" localSheetId="18" hidden="1">#REF!</definedName>
    <definedName name="BExS2TLU1HONYV6S3ZD9T12D7CIG" localSheetId="11" hidden="1">#REF!</definedName>
    <definedName name="BExS2TLU1HONYV6S3ZD9T12D7CIG" localSheetId="25" hidden="1">#REF!</definedName>
    <definedName name="BExS2TLU1HONYV6S3ZD9T12D7CIG" localSheetId="26" hidden="1">#REF!</definedName>
    <definedName name="BExS2TLU1HONYV6S3ZD9T12D7CIG" localSheetId="27" hidden="1">#REF!</definedName>
    <definedName name="BExS2TLU1HONYV6S3ZD9T12D7CIG" localSheetId="0" hidden="1">#REF!</definedName>
    <definedName name="BExS2TLU1HONYV6S3ZD9T12D7CIG" localSheetId="1" hidden="1">#REF!</definedName>
    <definedName name="BExS2TLU1HONYV6S3ZD9T12D7CIG" hidden="1">#REF!</definedName>
    <definedName name="BExS2WLQUVBRZJWQTWUU4CYDY4IN" localSheetId="32" hidden="1">#REF!</definedName>
    <definedName name="BExS2WLQUVBRZJWQTWUU4CYDY4IN" localSheetId="33" hidden="1">#REF!</definedName>
    <definedName name="BExS2WLQUVBRZJWQTWUU4CYDY4IN" localSheetId="23" hidden="1">#REF!</definedName>
    <definedName name="BExS2WLQUVBRZJWQTWUU4CYDY4IN" localSheetId="17" hidden="1">#REF!</definedName>
    <definedName name="BExS2WLQUVBRZJWQTWUU4CYDY4IN" localSheetId="18" hidden="1">#REF!</definedName>
    <definedName name="BExS2WLQUVBRZJWQTWUU4CYDY4IN" localSheetId="11" hidden="1">#REF!</definedName>
    <definedName name="BExS2WLQUVBRZJWQTWUU4CYDY4IN" localSheetId="25" hidden="1">#REF!</definedName>
    <definedName name="BExS2WLQUVBRZJWQTWUU4CYDY4IN" localSheetId="26" hidden="1">#REF!</definedName>
    <definedName name="BExS2WLQUVBRZJWQTWUU4CYDY4IN" localSheetId="27" hidden="1">#REF!</definedName>
    <definedName name="BExS2WLQUVBRZJWQTWUU4CYDY4IN" localSheetId="0" hidden="1">#REF!</definedName>
    <definedName name="BExS2WLQUVBRZJWQTWUU4CYDY4IN" localSheetId="1" hidden="1">#REF!</definedName>
    <definedName name="BExS2WLQUVBRZJWQTWUU4CYDY4IN" hidden="1">#REF!</definedName>
    <definedName name="BExS2YJQV4NUX6135T90Z1Y5R26Q" localSheetId="32" hidden="1">#REF!</definedName>
    <definedName name="BExS2YJQV4NUX6135T90Z1Y5R26Q" localSheetId="33" hidden="1">#REF!</definedName>
    <definedName name="BExS2YJQV4NUX6135T90Z1Y5R26Q" localSheetId="23" hidden="1">#REF!</definedName>
    <definedName name="BExS2YJQV4NUX6135T90Z1Y5R26Q" localSheetId="17" hidden="1">#REF!</definedName>
    <definedName name="BExS2YJQV4NUX6135T90Z1Y5R26Q" localSheetId="18" hidden="1">#REF!</definedName>
    <definedName name="BExS2YJQV4NUX6135T90Z1Y5R26Q" localSheetId="11" hidden="1">#REF!</definedName>
    <definedName name="BExS2YJQV4NUX6135T90Z1Y5R26Q" localSheetId="25" hidden="1">#REF!</definedName>
    <definedName name="BExS2YJQV4NUX6135T90Z1Y5R26Q" localSheetId="26" hidden="1">#REF!</definedName>
    <definedName name="BExS2YJQV4NUX6135T90Z1Y5R26Q" localSheetId="27" hidden="1">#REF!</definedName>
    <definedName name="BExS2YJQV4NUX6135T90Z1Y5R26Q" localSheetId="0" hidden="1">#REF!</definedName>
    <definedName name="BExS2YJQV4NUX6135T90Z1Y5R26Q" localSheetId="1" hidden="1">#REF!</definedName>
    <definedName name="BExS2YJQV4NUX6135T90Z1Y5R26Q" hidden="1">#REF!</definedName>
    <definedName name="BExS318UV9I2FXPQQWUKKX00QLPJ" localSheetId="32" hidden="1">#REF!</definedName>
    <definedName name="BExS318UV9I2FXPQQWUKKX00QLPJ" localSheetId="33" hidden="1">#REF!</definedName>
    <definedName name="BExS318UV9I2FXPQQWUKKX00QLPJ" localSheetId="23" hidden="1">#REF!</definedName>
    <definedName name="BExS318UV9I2FXPQQWUKKX00QLPJ" localSheetId="17" hidden="1">#REF!</definedName>
    <definedName name="BExS318UV9I2FXPQQWUKKX00QLPJ" localSheetId="18" hidden="1">#REF!</definedName>
    <definedName name="BExS318UV9I2FXPQQWUKKX00QLPJ" localSheetId="11" hidden="1">#REF!</definedName>
    <definedName name="BExS318UV9I2FXPQQWUKKX00QLPJ" localSheetId="25" hidden="1">#REF!</definedName>
    <definedName name="BExS318UV9I2FXPQQWUKKX00QLPJ" localSheetId="26" hidden="1">#REF!</definedName>
    <definedName name="BExS318UV9I2FXPQQWUKKX00QLPJ" localSheetId="27" hidden="1">#REF!</definedName>
    <definedName name="BExS318UV9I2FXPQQWUKKX00QLPJ" localSheetId="0" hidden="1">#REF!</definedName>
    <definedName name="BExS318UV9I2FXPQQWUKKX00QLPJ" localSheetId="1" hidden="1">#REF!</definedName>
    <definedName name="BExS318UV9I2FXPQQWUKKX00QLPJ" hidden="1">#REF!</definedName>
    <definedName name="BExS3LBS0SMTHALVM4NRI1BAV1NP" localSheetId="32" hidden="1">#REF!</definedName>
    <definedName name="BExS3LBS0SMTHALVM4NRI1BAV1NP" localSheetId="33" hidden="1">#REF!</definedName>
    <definedName name="BExS3LBS0SMTHALVM4NRI1BAV1NP" localSheetId="23" hidden="1">#REF!</definedName>
    <definedName name="BExS3LBS0SMTHALVM4NRI1BAV1NP" localSheetId="17" hidden="1">#REF!</definedName>
    <definedName name="BExS3LBS0SMTHALVM4NRI1BAV1NP" localSheetId="18" hidden="1">#REF!</definedName>
    <definedName name="BExS3LBS0SMTHALVM4NRI1BAV1NP" localSheetId="11" hidden="1">#REF!</definedName>
    <definedName name="BExS3LBS0SMTHALVM4NRI1BAV1NP" localSheetId="25" hidden="1">#REF!</definedName>
    <definedName name="BExS3LBS0SMTHALVM4NRI1BAV1NP" localSheetId="26" hidden="1">#REF!</definedName>
    <definedName name="BExS3LBS0SMTHALVM4NRI1BAV1NP" localSheetId="27" hidden="1">#REF!</definedName>
    <definedName name="BExS3LBS0SMTHALVM4NRI1BAV1NP" localSheetId="0" hidden="1">#REF!</definedName>
    <definedName name="BExS3LBS0SMTHALVM4NRI1BAV1NP" localSheetId="1" hidden="1">#REF!</definedName>
    <definedName name="BExS3LBS0SMTHALVM4NRI1BAV1NP" hidden="1">#REF!</definedName>
    <definedName name="BExS3MTQ75VBXDGEBURP6YT8RROE" localSheetId="32" hidden="1">#REF!</definedName>
    <definedName name="BExS3MTQ75VBXDGEBURP6YT8RROE" localSheetId="33" hidden="1">#REF!</definedName>
    <definedName name="BExS3MTQ75VBXDGEBURP6YT8RROE" localSheetId="23" hidden="1">#REF!</definedName>
    <definedName name="BExS3MTQ75VBXDGEBURP6YT8RROE" localSheetId="17" hidden="1">#REF!</definedName>
    <definedName name="BExS3MTQ75VBXDGEBURP6YT8RROE" localSheetId="18" hidden="1">#REF!</definedName>
    <definedName name="BExS3MTQ75VBXDGEBURP6YT8RROE" localSheetId="11" hidden="1">#REF!</definedName>
    <definedName name="BExS3MTQ75VBXDGEBURP6YT8RROE" localSheetId="25" hidden="1">#REF!</definedName>
    <definedName name="BExS3MTQ75VBXDGEBURP6YT8RROE" localSheetId="26" hidden="1">#REF!</definedName>
    <definedName name="BExS3MTQ75VBXDGEBURP6YT8RROE" localSheetId="27" hidden="1">#REF!</definedName>
    <definedName name="BExS3MTQ75VBXDGEBURP6YT8RROE" localSheetId="0" hidden="1">#REF!</definedName>
    <definedName name="BExS3MTQ75VBXDGEBURP6YT8RROE" localSheetId="1" hidden="1">#REF!</definedName>
    <definedName name="BExS3MTQ75VBXDGEBURP6YT8RROE" hidden="1">#REF!</definedName>
    <definedName name="BExS3OMGYO0DFN5186UFKEXZ2RX3" localSheetId="32" hidden="1">#REF!</definedName>
    <definedName name="BExS3OMGYO0DFN5186UFKEXZ2RX3" localSheetId="33" hidden="1">#REF!</definedName>
    <definedName name="BExS3OMGYO0DFN5186UFKEXZ2RX3" localSheetId="23" hidden="1">#REF!</definedName>
    <definedName name="BExS3OMGYO0DFN5186UFKEXZ2RX3" localSheetId="17" hidden="1">#REF!</definedName>
    <definedName name="BExS3OMGYO0DFN5186UFKEXZ2RX3" localSheetId="18" hidden="1">#REF!</definedName>
    <definedName name="BExS3OMGYO0DFN5186UFKEXZ2RX3" localSheetId="11" hidden="1">#REF!</definedName>
    <definedName name="BExS3OMGYO0DFN5186UFKEXZ2RX3" localSheetId="25" hidden="1">#REF!</definedName>
    <definedName name="BExS3OMGYO0DFN5186UFKEXZ2RX3" localSheetId="26" hidden="1">#REF!</definedName>
    <definedName name="BExS3OMGYO0DFN5186UFKEXZ2RX3" localSheetId="27" hidden="1">#REF!</definedName>
    <definedName name="BExS3OMGYO0DFN5186UFKEXZ2RX3" localSheetId="0" hidden="1">#REF!</definedName>
    <definedName name="BExS3OMGYO0DFN5186UFKEXZ2RX3" localSheetId="1" hidden="1">#REF!</definedName>
    <definedName name="BExS3OMGYO0DFN5186UFKEXZ2RX3" hidden="1">#REF!</definedName>
    <definedName name="BExS3SDERJ27OER67TIGOVZU13A2" localSheetId="32" hidden="1">#REF!</definedName>
    <definedName name="BExS3SDERJ27OER67TIGOVZU13A2" localSheetId="33" hidden="1">#REF!</definedName>
    <definedName name="BExS3SDERJ27OER67TIGOVZU13A2" localSheetId="23" hidden="1">#REF!</definedName>
    <definedName name="BExS3SDERJ27OER67TIGOVZU13A2" localSheetId="17" hidden="1">#REF!</definedName>
    <definedName name="BExS3SDERJ27OER67TIGOVZU13A2" localSheetId="18" hidden="1">#REF!</definedName>
    <definedName name="BExS3SDERJ27OER67TIGOVZU13A2" localSheetId="11" hidden="1">#REF!</definedName>
    <definedName name="BExS3SDERJ27OER67TIGOVZU13A2" localSheetId="25" hidden="1">#REF!</definedName>
    <definedName name="BExS3SDERJ27OER67TIGOVZU13A2" localSheetId="26" hidden="1">#REF!</definedName>
    <definedName name="BExS3SDERJ27OER67TIGOVZU13A2" localSheetId="27" hidden="1">#REF!</definedName>
    <definedName name="BExS3SDERJ27OER67TIGOVZU13A2" localSheetId="0" hidden="1">#REF!</definedName>
    <definedName name="BExS3SDERJ27OER67TIGOVZU13A2" localSheetId="1" hidden="1">#REF!</definedName>
    <definedName name="BExS3SDERJ27OER67TIGOVZU13A2" hidden="1">#REF!</definedName>
    <definedName name="BExS3STIH9SFG0R6H30P191QZE98" localSheetId="32" hidden="1">#REF!</definedName>
    <definedName name="BExS3STIH9SFG0R6H30P191QZE98" localSheetId="33" hidden="1">#REF!</definedName>
    <definedName name="BExS3STIH9SFG0R6H30P191QZE98" localSheetId="23" hidden="1">#REF!</definedName>
    <definedName name="BExS3STIH9SFG0R6H30P191QZE98" localSheetId="17" hidden="1">#REF!</definedName>
    <definedName name="BExS3STIH9SFG0R6H30P191QZE98" localSheetId="18" hidden="1">#REF!</definedName>
    <definedName name="BExS3STIH9SFG0R6H30P191QZE98" localSheetId="11" hidden="1">#REF!</definedName>
    <definedName name="BExS3STIH9SFG0R6H30P191QZE98" localSheetId="25" hidden="1">#REF!</definedName>
    <definedName name="BExS3STIH9SFG0R6H30P191QZE98" localSheetId="26" hidden="1">#REF!</definedName>
    <definedName name="BExS3STIH9SFG0R6H30P191QZE98" localSheetId="27" hidden="1">#REF!</definedName>
    <definedName name="BExS3STIH9SFG0R6H30P191QZE98" localSheetId="0" hidden="1">#REF!</definedName>
    <definedName name="BExS3STIH9SFG0R6H30P191QZE98" localSheetId="1" hidden="1">#REF!</definedName>
    <definedName name="BExS3STIH9SFG0R6H30P191QZE98" hidden="1">#REF!</definedName>
    <definedName name="BExS46R5WDNU5KL04FKY5LHJUCB8" localSheetId="32" hidden="1">#REF!</definedName>
    <definedName name="BExS46R5WDNU5KL04FKY5LHJUCB8" localSheetId="33" hidden="1">#REF!</definedName>
    <definedName name="BExS46R5WDNU5KL04FKY5LHJUCB8" localSheetId="23" hidden="1">#REF!</definedName>
    <definedName name="BExS46R5WDNU5KL04FKY5LHJUCB8" localSheetId="17" hidden="1">#REF!</definedName>
    <definedName name="BExS46R5WDNU5KL04FKY5LHJUCB8" localSheetId="18" hidden="1">#REF!</definedName>
    <definedName name="BExS46R5WDNU5KL04FKY5LHJUCB8" localSheetId="11" hidden="1">#REF!</definedName>
    <definedName name="BExS46R5WDNU5KL04FKY5LHJUCB8" localSheetId="25" hidden="1">#REF!</definedName>
    <definedName name="BExS46R5WDNU5KL04FKY5LHJUCB8" localSheetId="26" hidden="1">#REF!</definedName>
    <definedName name="BExS46R5WDNU5KL04FKY5LHJUCB8" localSheetId="27" hidden="1">#REF!</definedName>
    <definedName name="BExS46R5WDNU5KL04FKY5LHJUCB8" localSheetId="0" hidden="1">#REF!</definedName>
    <definedName name="BExS46R5WDNU5KL04FKY5LHJUCB8" localSheetId="1" hidden="1">#REF!</definedName>
    <definedName name="BExS46R5WDNU5KL04FKY5LHJUCB8" hidden="1">#REF!</definedName>
    <definedName name="BExS4ASWKM93XA275AXHYP8AG6SU" localSheetId="32" hidden="1">#REF!</definedName>
    <definedName name="BExS4ASWKM93XA275AXHYP8AG6SU" localSheetId="33" hidden="1">#REF!</definedName>
    <definedName name="BExS4ASWKM93XA275AXHYP8AG6SU" localSheetId="23" hidden="1">#REF!</definedName>
    <definedName name="BExS4ASWKM93XA275AXHYP8AG6SU" localSheetId="17" hidden="1">#REF!</definedName>
    <definedName name="BExS4ASWKM93XA275AXHYP8AG6SU" localSheetId="18" hidden="1">#REF!</definedName>
    <definedName name="BExS4ASWKM93XA275AXHYP8AG6SU" localSheetId="11" hidden="1">#REF!</definedName>
    <definedName name="BExS4ASWKM93XA275AXHYP8AG6SU" localSheetId="25" hidden="1">#REF!</definedName>
    <definedName name="BExS4ASWKM93XA275AXHYP8AG6SU" localSheetId="26" hidden="1">#REF!</definedName>
    <definedName name="BExS4ASWKM93XA275AXHYP8AG6SU" localSheetId="27" hidden="1">#REF!</definedName>
    <definedName name="BExS4ASWKM93XA275AXHYP8AG6SU" localSheetId="0" hidden="1">#REF!</definedName>
    <definedName name="BExS4ASWKM93XA275AXHYP8AG6SU" localSheetId="1" hidden="1">#REF!</definedName>
    <definedName name="BExS4ASWKM93XA275AXHYP8AG6SU" hidden="1">#REF!</definedName>
    <definedName name="BExS4IANBC4RO7HIK0MZZ2RPQU78" localSheetId="32" hidden="1">#REF!</definedName>
    <definedName name="BExS4IANBC4RO7HIK0MZZ2RPQU78" localSheetId="33" hidden="1">#REF!</definedName>
    <definedName name="BExS4IANBC4RO7HIK0MZZ2RPQU78" localSheetId="23" hidden="1">#REF!</definedName>
    <definedName name="BExS4IANBC4RO7HIK0MZZ2RPQU78" localSheetId="17" hidden="1">#REF!</definedName>
    <definedName name="BExS4IANBC4RO7HIK0MZZ2RPQU78" localSheetId="18" hidden="1">#REF!</definedName>
    <definedName name="BExS4IANBC4RO7HIK0MZZ2RPQU78" localSheetId="11" hidden="1">#REF!</definedName>
    <definedName name="BExS4IANBC4RO7HIK0MZZ2RPQU78" localSheetId="25" hidden="1">#REF!</definedName>
    <definedName name="BExS4IANBC4RO7HIK0MZZ2RPQU78" localSheetId="26" hidden="1">#REF!</definedName>
    <definedName name="BExS4IANBC4RO7HIK0MZZ2RPQU78" localSheetId="27" hidden="1">#REF!</definedName>
    <definedName name="BExS4IANBC4RO7HIK0MZZ2RPQU78" localSheetId="0" hidden="1">#REF!</definedName>
    <definedName name="BExS4IANBC4RO7HIK0MZZ2RPQU78" localSheetId="1" hidden="1">#REF!</definedName>
    <definedName name="BExS4IANBC4RO7HIK0MZZ2RPQU78" hidden="1">#REF!</definedName>
    <definedName name="BExS4JN3Y6SVBKILQK0R9HS45Y52" localSheetId="32" hidden="1">#REF!</definedName>
    <definedName name="BExS4JN3Y6SVBKILQK0R9HS45Y52" localSheetId="33" hidden="1">#REF!</definedName>
    <definedName name="BExS4JN3Y6SVBKILQK0R9HS45Y52" localSheetId="23" hidden="1">#REF!</definedName>
    <definedName name="BExS4JN3Y6SVBKILQK0R9HS45Y52" localSheetId="17" hidden="1">#REF!</definedName>
    <definedName name="BExS4JN3Y6SVBKILQK0R9HS45Y52" localSheetId="18" hidden="1">#REF!</definedName>
    <definedName name="BExS4JN3Y6SVBKILQK0R9HS45Y52" localSheetId="11" hidden="1">#REF!</definedName>
    <definedName name="BExS4JN3Y6SVBKILQK0R9HS45Y52" localSheetId="25" hidden="1">#REF!</definedName>
    <definedName name="BExS4JN3Y6SVBKILQK0R9HS45Y52" localSheetId="26" hidden="1">#REF!</definedName>
    <definedName name="BExS4JN3Y6SVBKILQK0R9HS45Y52" localSheetId="27" hidden="1">#REF!</definedName>
    <definedName name="BExS4JN3Y6SVBKILQK0R9HS45Y52" localSheetId="0" hidden="1">#REF!</definedName>
    <definedName name="BExS4JN3Y6SVBKILQK0R9HS45Y52" localSheetId="1" hidden="1">#REF!</definedName>
    <definedName name="BExS4JN3Y6SVBKILQK0R9HS45Y52" hidden="1">#REF!</definedName>
    <definedName name="BExS4P6S41O6Z6BED77U3GD9PNH1" localSheetId="32" hidden="1">#REF!</definedName>
    <definedName name="BExS4P6S41O6Z6BED77U3GD9PNH1" localSheetId="33" hidden="1">#REF!</definedName>
    <definedName name="BExS4P6S41O6Z6BED77U3GD9PNH1" localSheetId="23" hidden="1">#REF!</definedName>
    <definedName name="BExS4P6S41O6Z6BED77U3GD9PNH1" localSheetId="17" hidden="1">#REF!</definedName>
    <definedName name="BExS4P6S41O6Z6BED77U3GD9PNH1" localSheetId="18" hidden="1">#REF!</definedName>
    <definedName name="BExS4P6S41O6Z6BED77U3GD9PNH1" localSheetId="11" hidden="1">#REF!</definedName>
    <definedName name="BExS4P6S41O6Z6BED77U3GD9PNH1" localSheetId="25" hidden="1">#REF!</definedName>
    <definedName name="BExS4P6S41O6Z6BED77U3GD9PNH1" localSheetId="26" hidden="1">#REF!</definedName>
    <definedName name="BExS4P6S41O6Z6BED77U3GD9PNH1" localSheetId="27" hidden="1">#REF!</definedName>
    <definedName name="BExS4P6S41O6Z6BED77U3GD9PNH1" localSheetId="0" hidden="1">#REF!</definedName>
    <definedName name="BExS4P6S41O6Z6BED77U3GD9PNH1" localSheetId="1" hidden="1">#REF!</definedName>
    <definedName name="BExS4P6S41O6Z6BED77U3GD9PNH1" hidden="1">#REF!</definedName>
    <definedName name="BExS4PXPURUHFBOKYFJD5J1J2RXC" localSheetId="32" hidden="1">#REF!</definedName>
    <definedName name="BExS4PXPURUHFBOKYFJD5J1J2RXC" localSheetId="33" hidden="1">#REF!</definedName>
    <definedName name="BExS4PXPURUHFBOKYFJD5J1J2RXC" localSheetId="23" hidden="1">#REF!</definedName>
    <definedName name="BExS4PXPURUHFBOKYFJD5J1J2RXC" localSheetId="17" hidden="1">#REF!</definedName>
    <definedName name="BExS4PXPURUHFBOKYFJD5J1J2RXC" localSheetId="18" hidden="1">#REF!</definedName>
    <definedName name="BExS4PXPURUHFBOKYFJD5J1J2RXC" localSheetId="11" hidden="1">#REF!</definedName>
    <definedName name="BExS4PXPURUHFBOKYFJD5J1J2RXC" localSheetId="25" hidden="1">#REF!</definedName>
    <definedName name="BExS4PXPURUHFBOKYFJD5J1J2RXC" localSheetId="26" hidden="1">#REF!</definedName>
    <definedName name="BExS4PXPURUHFBOKYFJD5J1J2RXC" localSheetId="27" hidden="1">#REF!</definedName>
    <definedName name="BExS4PXPURUHFBOKYFJD5J1J2RXC" localSheetId="0" hidden="1">#REF!</definedName>
    <definedName name="BExS4PXPURUHFBOKYFJD5J1J2RXC" localSheetId="1" hidden="1">#REF!</definedName>
    <definedName name="BExS4PXPURUHFBOKYFJD5J1J2RXC" hidden="1">#REF!</definedName>
    <definedName name="BExS4T32HD3YGJ91HTJ2IGVX6V4O" localSheetId="32" hidden="1">#REF!</definedName>
    <definedName name="BExS4T32HD3YGJ91HTJ2IGVX6V4O" localSheetId="33" hidden="1">#REF!</definedName>
    <definedName name="BExS4T32HD3YGJ91HTJ2IGVX6V4O" localSheetId="23" hidden="1">#REF!</definedName>
    <definedName name="BExS4T32HD3YGJ91HTJ2IGVX6V4O" localSheetId="17" hidden="1">#REF!</definedName>
    <definedName name="BExS4T32HD3YGJ91HTJ2IGVX6V4O" localSheetId="18" hidden="1">#REF!</definedName>
    <definedName name="BExS4T32HD3YGJ91HTJ2IGVX6V4O" localSheetId="11" hidden="1">#REF!</definedName>
    <definedName name="BExS4T32HD3YGJ91HTJ2IGVX6V4O" localSheetId="25" hidden="1">#REF!</definedName>
    <definedName name="BExS4T32HD3YGJ91HTJ2IGVX6V4O" localSheetId="26" hidden="1">#REF!</definedName>
    <definedName name="BExS4T32HD3YGJ91HTJ2IGVX6V4O" localSheetId="27" hidden="1">#REF!</definedName>
    <definedName name="BExS4T32HD3YGJ91HTJ2IGVX6V4O" localSheetId="0" hidden="1">#REF!</definedName>
    <definedName name="BExS4T32HD3YGJ91HTJ2IGVX6V4O" localSheetId="1" hidden="1">#REF!</definedName>
    <definedName name="BExS4T32HD3YGJ91HTJ2IGVX6V4O" hidden="1">#REF!</definedName>
    <definedName name="BExS51H0N51UT0FZOPZRCF1GU063" localSheetId="32" hidden="1">#REF!</definedName>
    <definedName name="BExS51H0N51UT0FZOPZRCF1GU063" localSheetId="33" hidden="1">#REF!</definedName>
    <definedName name="BExS51H0N51UT0FZOPZRCF1GU063" localSheetId="23" hidden="1">#REF!</definedName>
    <definedName name="BExS51H0N51UT0FZOPZRCF1GU063" localSheetId="17" hidden="1">#REF!</definedName>
    <definedName name="BExS51H0N51UT0FZOPZRCF1GU063" localSheetId="18" hidden="1">#REF!</definedName>
    <definedName name="BExS51H0N51UT0FZOPZRCF1GU063" localSheetId="11" hidden="1">#REF!</definedName>
    <definedName name="BExS51H0N51UT0FZOPZRCF1GU063" localSheetId="25" hidden="1">#REF!</definedName>
    <definedName name="BExS51H0N51UT0FZOPZRCF1GU063" localSheetId="26" hidden="1">#REF!</definedName>
    <definedName name="BExS51H0N51UT0FZOPZRCF1GU063" localSheetId="27" hidden="1">#REF!</definedName>
    <definedName name="BExS51H0N51UT0FZOPZRCF1GU063" localSheetId="0" hidden="1">#REF!</definedName>
    <definedName name="BExS51H0N51UT0FZOPZRCF1GU063" localSheetId="1" hidden="1">#REF!</definedName>
    <definedName name="BExS51H0N51UT0FZOPZRCF1GU063" hidden="1">#REF!</definedName>
    <definedName name="BExS54X72TJFC41FJK72MLRR2OO7" localSheetId="32" hidden="1">#REF!</definedName>
    <definedName name="BExS54X72TJFC41FJK72MLRR2OO7" localSheetId="33" hidden="1">#REF!</definedName>
    <definedName name="BExS54X72TJFC41FJK72MLRR2OO7" localSheetId="23" hidden="1">#REF!</definedName>
    <definedName name="BExS54X72TJFC41FJK72MLRR2OO7" localSheetId="17" hidden="1">#REF!</definedName>
    <definedName name="BExS54X72TJFC41FJK72MLRR2OO7" localSheetId="18" hidden="1">#REF!</definedName>
    <definedName name="BExS54X72TJFC41FJK72MLRR2OO7" localSheetId="11" hidden="1">#REF!</definedName>
    <definedName name="BExS54X72TJFC41FJK72MLRR2OO7" localSheetId="25" hidden="1">#REF!</definedName>
    <definedName name="BExS54X72TJFC41FJK72MLRR2OO7" localSheetId="26" hidden="1">#REF!</definedName>
    <definedName name="BExS54X72TJFC41FJK72MLRR2OO7" localSheetId="27" hidden="1">#REF!</definedName>
    <definedName name="BExS54X72TJFC41FJK72MLRR2OO7" localSheetId="0" hidden="1">#REF!</definedName>
    <definedName name="BExS54X72TJFC41FJK72MLRR2OO7" localSheetId="1" hidden="1">#REF!</definedName>
    <definedName name="BExS54X72TJFC41FJK72MLRR2OO7" hidden="1">#REF!</definedName>
    <definedName name="BExS59F0PA1V2ZC7S5TN6IT41SXP" localSheetId="32" hidden="1">#REF!</definedName>
    <definedName name="BExS59F0PA1V2ZC7S5TN6IT41SXP" localSheetId="33" hidden="1">#REF!</definedName>
    <definedName name="BExS59F0PA1V2ZC7S5TN6IT41SXP" localSheetId="23" hidden="1">#REF!</definedName>
    <definedName name="BExS59F0PA1V2ZC7S5TN6IT41SXP" localSheetId="17" hidden="1">#REF!</definedName>
    <definedName name="BExS59F0PA1V2ZC7S5TN6IT41SXP" localSheetId="18" hidden="1">#REF!</definedName>
    <definedName name="BExS59F0PA1V2ZC7S5TN6IT41SXP" localSheetId="11" hidden="1">#REF!</definedName>
    <definedName name="BExS59F0PA1V2ZC7S5TN6IT41SXP" localSheetId="25" hidden="1">#REF!</definedName>
    <definedName name="BExS59F0PA1V2ZC7S5TN6IT41SXP" localSheetId="26" hidden="1">#REF!</definedName>
    <definedName name="BExS59F0PA1V2ZC7S5TN6IT41SXP" localSheetId="27" hidden="1">#REF!</definedName>
    <definedName name="BExS59F0PA1V2ZC7S5TN6IT41SXP" localSheetId="0" hidden="1">#REF!</definedName>
    <definedName name="BExS59F0PA1V2ZC7S5TN6IT41SXP" localSheetId="1" hidden="1">#REF!</definedName>
    <definedName name="BExS59F0PA1V2ZC7S5TN6IT41SXP" hidden="1">#REF!</definedName>
    <definedName name="BExS5L3TGB8JVW9ROYWTKYTUPW27" localSheetId="32" hidden="1">#REF!</definedName>
    <definedName name="BExS5L3TGB8JVW9ROYWTKYTUPW27" localSheetId="33" hidden="1">#REF!</definedName>
    <definedName name="BExS5L3TGB8JVW9ROYWTKYTUPW27" localSheetId="23" hidden="1">#REF!</definedName>
    <definedName name="BExS5L3TGB8JVW9ROYWTKYTUPW27" localSheetId="17" hidden="1">#REF!</definedName>
    <definedName name="BExS5L3TGB8JVW9ROYWTKYTUPW27" localSheetId="18" hidden="1">#REF!</definedName>
    <definedName name="BExS5L3TGB8JVW9ROYWTKYTUPW27" localSheetId="11" hidden="1">#REF!</definedName>
    <definedName name="BExS5L3TGB8JVW9ROYWTKYTUPW27" localSheetId="25" hidden="1">#REF!</definedName>
    <definedName name="BExS5L3TGB8JVW9ROYWTKYTUPW27" localSheetId="26" hidden="1">#REF!</definedName>
    <definedName name="BExS5L3TGB8JVW9ROYWTKYTUPW27" localSheetId="27" hidden="1">#REF!</definedName>
    <definedName name="BExS5L3TGB8JVW9ROYWTKYTUPW27" localSheetId="0" hidden="1">#REF!</definedName>
    <definedName name="BExS5L3TGB8JVW9ROYWTKYTUPW27" localSheetId="1" hidden="1">#REF!</definedName>
    <definedName name="BExS5L3TGB8JVW9ROYWTKYTUPW27" hidden="1">#REF!</definedName>
    <definedName name="BExS6GKQ96EHVLYWNJDWXZXUZW90" localSheetId="32" hidden="1">#REF!</definedName>
    <definedName name="BExS6GKQ96EHVLYWNJDWXZXUZW90" localSheetId="33" hidden="1">#REF!</definedName>
    <definedName name="BExS6GKQ96EHVLYWNJDWXZXUZW90" localSheetId="23" hidden="1">#REF!</definedName>
    <definedName name="BExS6GKQ96EHVLYWNJDWXZXUZW90" localSheetId="17" hidden="1">#REF!</definedName>
    <definedName name="BExS6GKQ96EHVLYWNJDWXZXUZW90" localSheetId="18" hidden="1">#REF!</definedName>
    <definedName name="BExS6GKQ96EHVLYWNJDWXZXUZW90" localSheetId="11" hidden="1">#REF!</definedName>
    <definedName name="BExS6GKQ96EHVLYWNJDWXZXUZW90" localSheetId="25" hidden="1">#REF!</definedName>
    <definedName name="BExS6GKQ96EHVLYWNJDWXZXUZW90" localSheetId="26" hidden="1">#REF!</definedName>
    <definedName name="BExS6GKQ96EHVLYWNJDWXZXUZW90" localSheetId="27" hidden="1">#REF!</definedName>
    <definedName name="BExS6GKQ96EHVLYWNJDWXZXUZW90" localSheetId="0" hidden="1">#REF!</definedName>
    <definedName name="BExS6GKQ96EHVLYWNJDWXZXUZW90" localSheetId="1" hidden="1">#REF!</definedName>
    <definedName name="BExS6GKQ96EHVLYWNJDWXZXUZW90" hidden="1">#REF!</definedName>
    <definedName name="BExS6ITKSZFRR01YD5B0F676SYN7" localSheetId="32" hidden="1">#REF!</definedName>
    <definedName name="BExS6ITKSZFRR01YD5B0F676SYN7" localSheetId="33" hidden="1">#REF!</definedName>
    <definedName name="BExS6ITKSZFRR01YD5B0F676SYN7" localSheetId="23" hidden="1">#REF!</definedName>
    <definedName name="BExS6ITKSZFRR01YD5B0F676SYN7" localSheetId="17" hidden="1">#REF!</definedName>
    <definedName name="BExS6ITKSZFRR01YD5B0F676SYN7" localSheetId="18" hidden="1">#REF!</definedName>
    <definedName name="BExS6ITKSZFRR01YD5B0F676SYN7" localSheetId="11" hidden="1">#REF!</definedName>
    <definedName name="BExS6ITKSZFRR01YD5B0F676SYN7" localSheetId="25" hidden="1">#REF!</definedName>
    <definedName name="BExS6ITKSZFRR01YD5B0F676SYN7" localSheetId="26" hidden="1">#REF!</definedName>
    <definedName name="BExS6ITKSZFRR01YD5B0F676SYN7" localSheetId="27" hidden="1">#REF!</definedName>
    <definedName name="BExS6ITKSZFRR01YD5B0F676SYN7" localSheetId="0" hidden="1">#REF!</definedName>
    <definedName name="BExS6ITKSZFRR01YD5B0F676SYN7" localSheetId="1" hidden="1">#REF!</definedName>
    <definedName name="BExS6ITKSZFRR01YD5B0F676SYN7" hidden="1">#REF!</definedName>
    <definedName name="BExS6N0LI574IAC89EFW6CLTCQ33" localSheetId="32" hidden="1">#REF!</definedName>
    <definedName name="BExS6N0LI574IAC89EFW6CLTCQ33" localSheetId="33" hidden="1">#REF!</definedName>
    <definedName name="BExS6N0LI574IAC89EFW6CLTCQ33" localSheetId="23" hidden="1">#REF!</definedName>
    <definedName name="BExS6N0LI574IAC89EFW6CLTCQ33" localSheetId="17" hidden="1">#REF!</definedName>
    <definedName name="BExS6N0LI574IAC89EFW6CLTCQ33" localSheetId="18" hidden="1">#REF!</definedName>
    <definedName name="BExS6N0LI574IAC89EFW6CLTCQ33" localSheetId="11" hidden="1">#REF!</definedName>
    <definedName name="BExS6N0LI574IAC89EFW6CLTCQ33" localSheetId="25" hidden="1">#REF!</definedName>
    <definedName name="BExS6N0LI574IAC89EFW6CLTCQ33" localSheetId="26" hidden="1">#REF!</definedName>
    <definedName name="BExS6N0LI574IAC89EFW6CLTCQ33" localSheetId="27" hidden="1">#REF!</definedName>
    <definedName name="BExS6N0LI574IAC89EFW6CLTCQ33" localSheetId="0" hidden="1">#REF!</definedName>
    <definedName name="BExS6N0LI574IAC89EFW6CLTCQ33" localSheetId="1" hidden="1">#REF!</definedName>
    <definedName name="BExS6N0LI574IAC89EFW6CLTCQ33" hidden="1">#REF!</definedName>
    <definedName name="BExS6N0NEF7XCTT5R600QZ71A44O" localSheetId="32" hidden="1">#REF!</definedName>
    <definedName name="BExS6N0NEF7XCTT5R600QZ71A44O" localSheetId="33" hidden="1">#REF!</definedName>
    <definedName name="BExS6N0NEF7XCTT5R600QZ71A44O" localSheetId="23" hidden="1">#REF!</definedName>
    <definedName name="BExS6N0NEF7XCTT5R600QZ71A44O" localSheetId="17" hidden="1">#REF!</definedName>
    <definedName name="BExS6N0NEF7XCTT5R600QZ71A44O" localSheetId="18" hidden="1">#REF!</definedName>
    <definedName name="BExS6N0NEF7XCTT5R600QZ71A44O" localSheetId="11" hidden="1">#REF!</definedName>
    <definedName name="BExS6N0NEF7XCTT5R600QZ71A44O" localSheetId="25" hidden="1">#REF!</definedName>
    <definedName name="BExS6N0NEF7XCTT5R600QZ71A44O" localSheetId="26" hidden="1">#REF!</definedName>
    <definedName name="BExS6N0NEF7XCTT5R600QZ71A44O" localSheetId="27" hidden="1">#REF!</definedName>
    <definedName name="BExS6N0NEF7XCTT5R600QZ71A44O" localSheetId="0" hidden="1">#REF!</definedName>
    <definedName name="BExS6N0NEF7XCTT5R600QZ71A44O" localSheetId="1" hidden="1">#REF!</definedName>
    <definedName name="BExS6N0NEF7XCTT5R600QZ71A44O" hidden="1">#REF!</definedName>
    <definedName name="BExS6WRDBF3ST86ZOBBUL3GTCR11" localSheetId="32" hidden="1">#REF!</definedName>
    <definedName name="BExS6WRDBF3ST86ZOBBUL3GTCR11" localSheetId="33" hidden="1">#REF!</definedName>
    <definedName name="BExS6WRDBF3ST86ZOBBUL3GTCR11" localSheetId="23" hidden="1">#REF!</definedName>
    <definedName name="BExS6WRDBF3ST86ZOBBUL3GTCR11" localSheetId="17" hidden="1">#REF!</definedName>
    <definedName name="BExS6WRDBF3ST86ZOBBUL3GTCR11" localSheetId="18" hidden="1">#REF!</definedName>
    <definedName name="BExS6WRDBF3ST86ZOBBUL3GTCR11" localSheetId="11" hidden="1">#REF!</definedName>
    <definedName name="BExS6WRDBF3ST86ZOBBUL3GTCR11" localSheetId="25" hidden="1">#REF!</definedName>
    <definedName name="BExS6WRDBF3ST86ZOBBUL3GTCR11" localSheetId="26" hidden="1">#REF!</definedName>
    <definedName name="BExS6WRDBF3ST86ZOBBUL3GTCR11" localSheetId="27" hidden="1">#REF!</definedName>
    <definedName name="BExS6WRDBF3ST86ZOBBUL3GTCR11" localSheetId="0" hidden="1">#REF!</definedName>
    <definedName name="BExS6WRDBF3ST86ZOBBUL3GTCR11" localSheetId="1" hidden="1">#REF!</definedName>
    <definedName name="BExS6WRDBF3ST86ZOBBUL3GTCR11" hidden="1">#REF!</definedName>
    <definedName name="BExS6XNRKR0C3MTA0LV5B60UB908" localSheetId="32" hidden="1">#REF!</definedName>
    <definedName name="BExS6XNRKR0C3MTA0LV5B60UB908" localSheetId="33" hidden="1">#REF!</definedName>
    <definedName name="BExS6XNRKR0C3MTA0LV5B60UB908" localSheetId="23" hidden="1">#REF!</definedName>
    <definedName name="BExS6XNRKR0C3MTA0LV5B60UB908" localSheetId="17" hidden="1">#REF!</definedName>
    <definedName name="BExS6XNRKR0C3MTA0LV5B60UB908" localSheetId="18" hidden="1">#REF!</definedName>
    <definedName name="BExS6XNRKR0C3MTA0LV5B60UB908" localSheetId="11" hidden="1">#REF!</definedName>
    <definedName name="BExS6XNRKR0C3MTA0LV5B60UB908" localSheetId="25" hidden="1">#REF!</definedName>
    <definedName name="BExS6XNRKR0C3MTA0LV5B60UB908" localSheetId="26" hidden="1">#REF!</definedName>
    <definedName name="BExS6XNRKR0C3MTA0LV5B60UB908" localSheetId="27" hidden="1">#REF!</definedName>
    <definedName name="BExS6XNRKR0C3MTA0LV5B60UB908" localSheetId="0" hidden="1">#REF!</definedName>
    <definedName name="BExS6XNRKR0C3MTA0LV5B60UB908" localSheetId="1" hidden="1">#REF!</definedName>
    <definedName name="BExS6XNRKR0C3MTA0LV5B60UB908" hidden="1">#REF!</definedName>
    <definedName name="BExS73NELZEK2MDOLXO2Q7H3EG71" localSheetId="32" hidden="1">#REF!</definedName>
    <definedName name="BExS73NELZEK2MDOLXO2Q7H3EG71" localSheetId="33" hidden="1">#REF!</definedName>
    <definedName name="BExS73NELZEK2MDOLXO2Q7H3EG71" localSheetId="23" hidden="1">#REF!</definedName>
    <definedName name="BExS73NELZEK2MDOLXO2Q7H3EG71" localSheetId="17" hidden="1">#REF!</definedName>
    <definedName name="BExS73NELZEK2MDOLXO2Q7H3EG71" localSheetId="18" hidden="1">#REF!</definedName>
    <definedName name="BExS73NELZEK2MDOLXO2Q7H3EG71" localSheetId="11" hidden="1">#REF!</definedName>
    <definedName name="BExS73NELZEK2MDOLXO2Q7H3EG71" localSheetId="25" hidden="1">#REF!</definedName>
    <definedName name="BExS73NELZEK2MDOLXO2Q7H3EG71" localSheetId="26" hidden="1">#REF!</definedName>
    <definedName name="BExS73NELZEK2MDOLXO2Q7H3EG71" localSheetId="27" hidden="1">#REF!</definedName>
    <definedName name="BExS73NELZEK2MDOLXO2Q7H3EG71" localSheetId="0" hidden="1">#REF!</definedName>
    <definedName name="BExS73NELZEK2MDOLXO2Q7H3EG71" localSheetId="1" hidden="1">#REF!</definedName>
    <definedName name="BExS73NELZEK2MDOLXO2Q7H3EG71" hidden="1">#REF!</definedName>
    <definedName name="BExS7DJF6AXTWAJD7K4ZCD7L6BHV" localSheetId="32" hidden="1">#REF!</definedName>
    <definedName name="BExS7DJF6AXTWAJD7K4ZCD7L6BHV" localSheetId="33" hidden="1">#REF!</definedName>
    <definedName name="BExS7DJF6AXTWAJD7K4ZCD7L6BHV" localSheetId="23" hidden="1">#REF!</definedName>
    <definedName name="BExS7DJF6AXTWAJD7K4ZCD7L6BHV" localSheetId="17" hidden="1">#REF!</definedName>
    <definedName name="BExS7DJF6AXTWAJD7K4ZCD7L6BHV" localSheetId="18" hidden="1">#REF!</definedName>
    <definedName name="BExS7DJF6AXTWAJD7K4ZCD7L6BHV" localSheetId="11" hidden="1">#REF!</definedName>
    <definedName name="BExS7DJF6AXTWAJD7K4ZCD7L6BHV" localSheetId="25" hidden="1">#REF!</definedName>
    <definedName name="BExS7DJF6AXTWAJD7K4ZCD7L6BHV" localSheetId="26" hidden="1">#REF!</definedName>
    <definedName name="BExS7DJF6AXTWAJD7K4ZCD7L6BHV" localSheetId="27" hidden="1">#REF!</definedName>
    <definedName name="BExS7DJF6AXTWAJD7K4ZCD7L6BHV" localSheetId="0" hidden="1">#REF!</definedName>
    <definedName name="BExS7DJF6AXTWAJD7K4ZCD7L6BHV" localSheetId="1" hidden="1">#REF!</definedName>
    <definedName name="BExS7DJF6AXTWAJD7K4ZCD7L6BHV" hidden="1">#REF!</definedName>
    <definedName name="BExS7GOTHHOK287MX2RC853NWQAL" localSheetId="32" hidden="1">#REF!</definedName>
    <definedName name="BExS7GOTHHOK287MX2RC853NWQAL" localSheetId="33" hidden="1">#REF!</definedName>
    <definedName name="BExS7GOTHHOK287MX2RC853NWQAL" localSheetId="23" hidden="1">#REF!</definedName>
    <definedName name="BExS7GOTHHOK287MX2RC853NWQAL" localSheetId="17" hidden="1">#REF!</definedName>
    <definedName name="BExS7GOTHHOK287MX2RC853NWQAL" localSheetId="18" hidden="1">#REF!</definedName>
    <definedName name="BExS7GOTHHOK287MX2RC853NWQAL" localSheetId="11" hidden="1">#REF!</definedName>
    <definedName name="BExS7GOTHHOK287MX2RC853NWQAL" localSheetId="25" hidden="1">#REF!</definedName>
    <definedName name="BExS7GOTHHOK287MX2RC853NWQAL" localSheetId="26" hidden="1">#REF!</definedName>
    <definedName name="BExS7GOTHHOK287MX2RC853NWQAL" localSheetId="27" hidden="1">#REF!</definedName>
    <definedName name="BExS7GOTHHOK287MX2RC853NWQAL" localSheetId="0" hidden="1">#REF!</definedName>
    <definedName name="BExS7GOTHHOK287MX2RC853NWQAL" localSheetId="1" hidden="1">#REF!</definedName>
    <definedName name="BExS7GOTHHOK287MX2RC853NWQAL" hidden="1">#REF!</definedName>
    <definedName name="BExS7TKQYLRZGM93UY3ZJZJBQNFJ" localSheetId="32" hidden="1">#REF!</definedName>
    <definedName name="BExS7TKQYLRZGM93UY3ZJZJBQNFJ" localSheetId="33" hidden="1">#REF!</definedName>
    <definedName name="BExS7TKQYLRZGM93UY3ZJZJBQNFJ" localSheetId="23" hidden="1">#REF!</definedName>
    <definedName name="BExS7TKQYLRZGM93UY3ZJZJBQNFJ" localSheetId="17" hidden="1">#REF!</definedName>
    <definedName name="BExS7TKQYLRZGM93UY3ZJZJBQNFJ" localSheetId="18" hidden="1">#REF!</definedName>
    <definedName name="BExS7TKQYLRZGM93UY3ZJZJBQNFJ" localSheetId="11" hidden="1">#REF!</definedName>
    <definedName name="BExS7TKQYLRZGM93UY3ZJZJBQNFJ" localSheetId="25" hidden="1">#REF!</definedName>
    <definedName name="BExS7TKQYLRZGM93UY3ZJZJBQNFJ" localSheetId="26" hidden="1">#REF!</definedName>
    <definedName name="BExS7TKQYLRZGM93UY3ZJZJBQNFJ" localSheetId="27" hidden="1">#REF!</definedName>
    <definedName name="BExS7TKQYLRZGM93UY3ZJZJBQNFJ" localSheetId="0" hidden="1">#REF!</definedName>
    <definedName name="BExS7TKQYLRZGM93UY3ZJZJBQNFJ" localSheetId="1" hidden="1">#REF!</definedName>
    <definedName name="BExS7TKQYLRZGM93UY3ZJZJBQNFJ" hidden="1">#REF!</definedName>
    <definedName name="BExS7Y2LNGVHSIBKC7C3R6X4LDR6" localSheetId="32" hidden="1">#REF!</definedName>
    <definedName name="BExS7Y2LNGVHSIBKC7C3R6X4LDR6" localSheetId="33" hidden="1">#REF!</definedName>
    <definedName name="BExS7Y2LNGVHSIBKC7C3R6X4LDR6" localSheetId="23" hidden="1">#REF!</definedName>
    <definedName name="BExS7Y2LNGVHSIBKC7C3R6X4LDR6" localSheetId="17" hidden="1">#REF!</definedName>
    <definedName name="BExS7Y2LNGVHSIBKC7C3R6X4LDR6" localSheetId="18" hidden="1">#REF!</definedName>
    <definedName name="BExS7Y2LNGVHSIBKC7C3R6X4LDR6" localSheetId="11" hidden="1">#REF!</definedName>
    <definedName name="BExS7Y2LNGVHSIBKC7C3R6X4LDR6" localSheetId="25" hidden="1">#REF!</definedName>
    <definedName name="BExS7Y2LNGVHSIBKC7C3R6X4LDR6" localSheetId="26" hidden="1">#REF!</definedName>
    <definedName name="BExS7Y2LNGVHSIBKC7C3R6X4LDR6" localSheetId="27" hidden="1">#REF!</definedName>
    <definedName name="BExS7Y2LNGVHSIBKC7C3R6X4LDR6" localSheetId="0" hidden="1">#REF!</definedName>
    <definedName name="BExS7Y2LNGVHSIBKC7C3R6X4LDR6" localSheetId="1" hidden="1">#REF!</definedName>
    <definedName name="BExS7Y2LNGVHSIBKC7C3R6X4LDR6" hidden="1">#REF!</definedName>
    <definedName name="BExS81TE0EY44Y3W2M4Z4MGNP5OM" localSheetId="32" hidden="1">#REF!</definedName>
    <definedName name="BExS81TE0EY44Y3W2M4Z4MGNP5OM" localSheetId="33" hidden="1">#REF!</definedName>
    <definedName name="BExS81TE0EY44Y3W2M4Z4MGNP5OM" localSheetId="23" hidden="1">#REF!</definedName>
    <definedName name="BExS81TE0EY44Y3W2M4Z4MGNP5OM" localSheetId="17" hidden="1">#REF!</definedName>
    <definedName name="BExS81TE0EY44Y3W2M4Z4MGNP5OM" localSheetId="18" hidden="1">#REF!</definedName>
    <definedName name="BExS81TE0EY44Y3W2M4Z4MGNP5OM" localSheetId="11" hidden="1">#REF!</definedName>
    <definedName name="BExS81TE0EY44Y3W2M4Z4MGNP5OM" localSheetId="25" hidden="1">#REF!</definedName>
    <definedName name="BExS81TE0EY44Y3W2M4Z4MGNP5OM" localSheetId="26" hidden="1">#REF!</definedName>
    <definedName name="BExS81TE0EY44Y3W2M4Z4MGNP5OM" localSheetId="27" hidden="1">#REF!</definedName>
    <definedName name="BExS81TE0EY44Y3W2M4Z4MGNP5OM" localSheetId="0" hidden="1">#REF!</definedName>
    <definedName name="BExS81TE0EY44Y3W2M4Z4MGNP5OM" localSheetId="1" hidden="1">#REF!</definedName>
    <definedName name="BExS81TE0EY44Y3W2M4Z4MGNP5OM" hidden="1">#REF!</definedName>
    <definedName name="BExS81YPDZDVJJVS15HV2HDXAC3Y" localSheetId="32" hidden="1">#REF!</definedName>
    <definedName name="BExS81YPDZDVJJVS15HV2HDXAC3Y" localSheetId="33" hidden="1">#REF!</definedName>
    <definedName name="BExS81YPDZDVJJVS15HV2HDXAC3Y" localSheetId="23" hidden="1">#REF!</definedName>
    <definedName name="BExS81YPDZDVJJVS15HV2HDXAC3Y" localSheetId="17" hidden="1">#REF!</definedName>
    <definedName name="BExS81YPDZDVJJVS15HV2HDXAC3Y" localSheetId="18" hidden="1">#REF!</definedName>
    <definedName name="BExS81YPDZDVJJVS15HV2HDXAC3Y" localSheetId="11" hidden="1">#REF!</definedName>
    <definedName name="BExS81YPDZDVJJVS15HV2HDXAC3Y" localSheetId="25" hidden="1">#REF!</definedName>
    <definedName name="BExS81YPDZDVJJVS15HV2HDXAC3Y" localSheetId="26" hidden="1">#REF!</definedName>
    <definedName name="BExS81YPDZDVJJVS15HV2HDXAC3Y" localSheetId="27" hidden="1">#REF!</definedName>
    <definedName name="BExS81YPDZDVJJVS15HV2HDXAC3Y" localSheetId="0" hidden="1">#REF!</definedName>
    <definedName name="BExS81YPDZDVJJVS15HV2HDXAC3Y" localSheetId="1" hidden="1">#REF!</definedName>
    <definedName name="BExS81YPDZDVJJVS15HV2HDXAC3Y" hidden="1">#REF!</definedName>
    <definedName name="BExS82PRVNUTEKQZS56YT2DVF6C2" localSheetId="32" hidden="1">#REF!</definedName>
    <definedName name="BExS82PRVNUTEKQZS56YT2DVF6C2" localSheetId="33" hidden="1">#REF!</definedName>
    <definedName name="BExS82PRVNUTEKQZS56YT2DVF6C2" localSheetId="23" hidden="1">#REF!</definedName>
    <definedName name="BExS82PRVNUTEKQZS56YT2DVF6C2" localSheetId="17" hidden="1">#REF!</definedName>
    <definedName name="BExS82PRVNUTEKQZS56YT2DVF6C2" localSheetId="18" hidden="1">#REF!</definedName>
    <definedName name="BExS82PRVNUTEKQZS56YT2DVF6C2" localSheetId="11" hidden="1">#REF!</definedName>
    <definedName name="BExS82PRVNUTEKQZS56YT2DVF6C2" localSheetId="25" hidden="1">#REF!</definedName>
    <definedName name="BExS82PRVNUTEKQZS56YT2DVF6C2" localSheetId="26" hidden="1">#REF!</definedName>
    <definedName name="BExS82PRVNUTEKQZS56YT2DVF6C2" localSheetId="27" hidden="1">#REF!</definedName>
    <definedName name="BExS82PRVNUTEKQZS56YT2DVF6C2" localSheetId="0" hidden="1">#REF!</definedName>
    <definedName name="BExS82PRVNUTEKQZS56YT2DVF6C2" localSheetId="1" hidden="1">#REF!</definedName>
    <definedName name="BExS82PRVNUTEKQZS56YT2DVF6C2" hidden="1">#REF!</definedName>
    <definedName name="BExS83BCNFAV6DRCB1VTUF96491J" localSheetId="32" hidden="1">#REF!</definedName>
    <definedName name="BExS83BCNFAV6DRCB1VTUF96491J" localSheetId="33" hidden="1">#REF!</definedName>
    <definedName name="BExS83BCNFAV6DRCB1VTUF96491J" localSheetId="23" hidden="1">#REF!</definedName>
    <definedName name="BExS83BCNFAV6DRCB1VTUF96491J" localSheetId="17" hidden="1">#REF!</definedName>
    <definedName name="BExS83BCNFAV6DRCB1VTUF96491J" localSheetId="18" hidden="1">#REF!</definedName>
    <definedName name="BExS83BCNFAV6DRCB1VTUF96491J" localSheetId="11" hidden="1">#REF!</definedName>
    <definedName name="BExS83BCNFAV6DRCB1VTUF96491J" localSheetId="25" hidden="1">#REF!</definedName>
    <definedName name="BExS83BCNFAV6DRCB1VTUF96491J" localSheetId="26" hidden="1">#REF!</definedName>
    <definedName name="BExS83BCNFAV6DRCB1VTUF96491J" localSheetId="27" hidden="1">#REF!</definedName>
    <definedName name="BExS83BCNFAV6DRCB1VTUF96491J" localSheetId="0" hidden="1">#REF!</definedName>
    <definedName name="BExS83BCNFAV6DRCB1VTUF96491J" localSheetId="1" hidden="1">#REF!</definedName>
    <definedName name="BExS83BCNFAV6DRCB1VTUF96491J" hidden="1">#REF!</definedName>
    <definedName name="BExS86GKM9ISCSNZD15BQ5E5L6A5" localSheetId="32" hidden="1">#REF!</definedName>
    <definedName name="BExS86GKM9ISCSNZD15BQ5E5L6A5" localSheetId="33" hidden="1">#REF!</definedName>
    <definedName name="BExS86GKM9ISCSNZD15BQ5E5L6A5" localSheetId="23" hidden="1">#REF!</definedName>
    <definedName name="BExS86GKM9ISCSNZD15BQ5E5L6A5" localSheetId="17" hidden="1">#REF!</definedName>
    <definedName name="BExS86GKM9ISCSNZD15BQ5E5L6A5" localSheetId="18" hidden="1">#REF!</definedName>
    <definedName name="BExS86GKM9ISCSNZD15BQ5E5L6A5" localSheetId="11" hidden="1">#REF!</definedName>
    <definedName name="BExS86GKM9ISCSNZD15BQ5E5L6A5" localSheetId="25" hidden="1">#REF!</definedName>
    <definedName name="BExS86GKM9ISCSNZD15BQ5E5L6A5" localSheetId="26" hidden="1">#REF!</definedName>
    <definedName name="BExS86GKM9ISCSNZD15BQ5E5L6A5" localSheetId="27" hidden="1">#REF!</definedName>
    <definedName name="BExS86GKM9ISCSNZD15BQ5E5L6A5" localSheetId="0" hidden="1">#REF!</definedName>
    <definedName name="BExS86GKM9ISCSNZD15BQ5E5L6A5" localSheetId="1" hidden="1">#REF!</definedName>
    <definedName name="BExS86GKM9ISCSNZD15BQ5E5L6A5" hidden="1">#REF!</definedName>
    <definedName name="BExS89GGRJ55EK546SM31UGE2K8T" localSheetId="32" hidden="1">#REF!</definedName>
    <definedName name="BExS89GGRJ55EK546SM31UGE2K8T" localSheetId="33" hidden="1">#REF!</definedName>
    <definedName name="BExS89GGRJ55EK546SM31UGE2K8T" localSheetId="23" hidden="1">#REF!</definedName>
    <definedName name="BExS89GGRJ55EK546SM31UGE2K8T" localSheetId="17" hidden="1">#REF!</definedName>
    <definedName name="BExS89GGRJ55EK546SM31UGE2K8T" localSheetId="18" hidden="1">#REF!</definedName>
    <definedName name="BExS89GGRJ55EK546SM31UGE2K8T" localSheetId="11" hidden="1">#REF!</definedName>
    <definedName name="BExS89GGRJ55EK546SM31UGE2K8T" localSheetId="25" hidden="1">#REF!</definedName>
    <definedName name="BExS89GGRJ55EK546SM31UGE2K8T" localSheetId="26" hidden="1">#REF!</definedName>
    <definedName name="BExS89GGRJ55EK546SM31UGE2K8T" localSheetId="27" hidden="1">#REF!</definedName>
    <definedName name="BExS89GGRJ55EK546SM31UGE2K8T" localSheetId="0" hidden="1">#REF!</definedName>
    <definedName name="BExS89GGRJ55EK546SM31UGE2K8T" localSheetId="1" hidden="1">#REF!</definedName>
    <definedName name="BExS89GGRJ55EK546SM31UGE2K8T" hidden="1">#REF!</definedName>
    <definedName name="BExS8BPG5A0GR5AO1U951NDGGR0L" localSheetId="32" hidden="1">#REF!</definedName>
    <definedName name="BExS8BPG5A0GR5AO1U951NDGGR0L" localSheetId="33" hidden="1">#REF!</definedName>
    <definedName name="BExS8BPG5A0GR5AO1U951NDGGR0L" localSheetId="23" hidden="1">#REF!</definedName>
    <definedName name="BExS8BPG5A0GR5AO1U951NDGGR0L" localSheetId="17" hidden="1">#REF!</definedName>
    <definedName name="BExS8BPG5A0GR5AO1U951NDGGR0L" localSheetId="18" hidden="1">#REF!</definedName>
    <definedName name="BExS8BPG5A0GR5AO1U951NDGGR0L" localSheetId="11" hidden="1">#REF!</definedName>
    <definedName name="BExS8BPG5A0GR5AO1U951NDGGR0L" localSheetId="25" hidden="1">#REF!</definedName>
    <definedName name="BExS8BPG5A0GR5AO1U951NDGGR0L" localSheetId="26" hidden="1">#REF!</definedName>
    <definedName name="BExS8BPG5A0GR5AO1U951NDGGR0L" localSheetId="27" hidden="1">#REF!</definedName>
    <definedName name="BExS8BPG5A0GR5AO1U951NDGGR0L" localSheetId="0" hidden="1">#REF!</definedName>
    <definedName name="BExS8BPG5A0GR5AO1U951NDGGR0L" localSheetId="1" hidden="1">#REF!</definedName>
    <definedName name="BExS8BPG5A0GR5AO1U951NDGGR0L" hidden="1">#REF!</definedName>
    <definedName name="BExS8CGI0JXFUBD41VFLI0SZSV8F" localSheetId="32" hidden="1">#REF!</definedName>
    <definedName name="BExS8CGI0JXFUBD41VFLI0SZSV8F" localSheetId="33" hidden="1">#REF!</definedName>
    <definedName name="BExS8CGI0JXFUBD41VFLI0SZSV8F" localSheetId="23" hidden="1">#REF!</definedName>
    <definedName name="BExS8CGI0JXFUBD41VFLI0SZSV8F" localSheetId="17" hidden="1">#REF!</definedName>
    <definedName name="BExS8CGI0JXFUBD41VFLI0SZSV8F" localSheetId="18" hidden="1">#REF!</definedName>
    <definedName name="BExS8CGI0JXFUBD41VFLI0SZSV8F" localSheetId="11" hidden="1">#REF!</definedName>
    <definedName name="BExS8CGI0JXFUBD41VFLI0SZSV8F" localSheetId="25" hidden="1">#REF!</definedName>
    <definedName name="BExS8CGI0JXFUBD41VFLI0SZSV8F" localSheetId="26" hidden="1">#REF!</definedName>
    <definedName name="BExS8CGI0JXFUBD41VFLI0SZSV8F" localSheetId="27" hidden="1">#REF!</definedName>
    <definedName name="BExS8CGI0JXFUBD41VFLI0SZSV8F" localSheetId="0" hidden="1">#REF!</definedName>
    <definedName name="BExS8CGI0JXFUBD41VFLI0SZSV8F" localSheetId="1" hidden="1">#REF!</definedName>
    <definedName name="BExS8CGI0JXFUBD41VFLI0SZSV8F" hidden="1">#REF!</definedName>
    <definedName name="BExS8D22FXVQKOEJP01LT0CDI3PS" localSheetId="32" hidden="1">#REF!</definedName>
    <definedName name="BExS8D22FXVQKOEJP01LT0CDI3PS" localSheetId="33" hidden="1">#REF!</definedName>
    <definedName name="BExS8D22FXVQKOEJP01LT0CDI3PS" localSheetId="23" hidden="1">#REF!</definedName>
    <definedName name="BExS8D22FXVQKOEJP01LT0CDI3PS" localSheetId="17" hidden="1">#REF!</definedName>
    <definedName name="BExS8D22FXVQKOEJP01LT0CDI3PS" localSheetId="18" hidden="1">#REF!</definedName>
    <definedName name="BExS8D22FXVQKOEJP01LT0CDI3PS" localSheetId="11" hidden="1">#REF!</definedName>
    <definedName name="BExS8D22FXVQKOEJP01LT0CDI3PS" localSheetId="25" hidden="1">#REF!</definedName>
    <definedName name="BExS8D22FXVQKOEJP01LT0CDI3PS" localSheetId="26" hidden="1">#REF!</definedName>
    <definedName name="BExS8D22FXVQKOEJP01LT0CDI3PS" localSheetId="27" hidden="1">#REF!</definedName>
    <definedName name="BExS8D22FXVQKOEJP01LT0CDI3PS" localSheetId="0" hidden="1">#REF!</definedName>
    <definedName name="BExS8D22FXVQKOEJP01LT0CDI3PS" localSheetId="1" hidden="1">#REF!</definedName>
    <definedName name="BExS8D22FXVQKOEJP01LT0CDI3PS" hidden="1">#REF!</definedName>
    <definedName name="BExS8EEJOZFBUWZDOM3O25AJRUVU" localSheetId="32" hidden="1">#REF!</definedName>
    <definedName name="BExS8EEJOZFBUWZDOM3O25AJRUVU" localSheetId="33" hidden="1">#REF!</definedName>
    <definedName name="BExS8EEJOZFBUWZDOM3O25AJRUVU" localSheetId="23" hidden="1">#REF!</definedName>
    <definedName name="BExS8EEJOZFBUWZDOM3O25AJRUVU" localSheetId="17" hidden="1">#REF!</definedName>
    <definedName name="BExS8EEJOZFBUWZDOM3O25AJRUVU" localSheetId="18" hidden="1">#REF!</definedName>
    <definedName name="BExS8EEJOZFBUWZDOM3O25AJRUVU" localSheetId="11" hidden="1">#REF!</definedName>
    <definedName name="BExS8EEJOZFBUWZDOM3O25AJRUVU" localSheetId="25" hidden="1">#REF!</definedName>
    <definedName name="BExS8EEJOZFBUWZDOM3O25AJRUVU" localSheetId="26" hidden="1">#REF!</definedName>
    <definedName name="BExS8EEJOZFBUWZDOM3O25AJRUVU" localSheetId="27" hidden="1">#REF!</definedName>
    <definedName name="BExS8EEJOZFBUWZDOM3O25AJRUVU" localSheetId="0" hidden="1">#REF!</definedName>
    <definedName name="BExS8EEJOZFBUWZDOM3O25AJRUVU" localSheetId="1" hidden="1">#REF!</definedName>
    <definedName name="BExS8EEJOZFBUWZDOM3O25AJRUVU" hidden="1">#REF!</definedName>
    <definedName name="BExS8GSUS17UY50TEM2AWF36BR9Z" localSheetId="32" hidden="1">#REF!</definedName>
    <definedName name="BExS8GSUS17UY50TEM2AWF36BR9Z" localSheetId="33" hidden="1">#REF!</definedName>
    <definedName name="BExS8GSUS17UY50TEM2AWF36BR9Z" localSheetId="23" hidden="1">#REF!</definedName>
    <definedName name="BExS8GSUS17UY50TEM2AWF36BR9Z" localSheetId="17" hidden="1">#REF!</definedName>
    <definedName name="BExS8GSUS17UY50TEM2AWF36BR9Z" localSheetId="18" hidden="1">#REF!</definedName>
    <definedName name="BExS8GSUS17UY50TEM2AWF36BR9Z" localSheetId="11" hidden="1">#REF!</definedName>
    <definedName name="BExS8GSUS17UY50TEM2AWF36BR9Z" localSheetId="25" hidden="1">#REF!</definedName>
    <definedName name="BExS8GSUS17UY50TEM2AWF36BR9Z" localSheetId="26" hidden="1">#REF!</definedName>
    <definedName name="BExS8GSUS17UY50TEM2AWF36BR9Z" localSheetId="27" hidden="1">#REF!</definedName>
    <definedName name="BExS8GSUS17UY50TEM2AWF36BR9Z" localSheetId="0" hidden="1">#REF!</definedName>
    <definedName name="BExS8GSUS17UY50TEM2AWF36BR9Z" localSheetId="1" hidden="1">#REF!</definedName>
    <definedName name="BExS8GSUS17UY50TEM2AWF36BR9Z" hidden="1">#REF!</definedName>
    <definedName name="BExS8HJRBVG0XI6PWA9KTMJZMQXK" localSheetId="32" hidden="1">#REF!</definedName>
    <definedName name="BExS8HJRBVG0XI6PWA9KTMJZMQXK" localSheetId="33" hidden="1">#REF!</definedName>
    <definedName name="BExS8HJRBVG0XI6PWA9KTMJZMQXK" localSheetId="23" hidden="1">#REF!</definedName>
    <definedName name="BExS8HJRBVG0XI6PWA9KTMJZMQXK" localSheetId="17" hidden="1">#REF!</definedName>
    <definedName name="BExS8HJRBVG0XI6PWA9KTMJZMQXK" localSheetId="18" hidden="1">#REF!</definedName>
    <definedName name="BExS8HJRBVG0XI6PWA9KTMJZMQXK" localSheetId="11" hidden="1">#REF!</definedName>
    <definedName name="BExS8HJRBVG0XI6PWA9KTMJZMQXK" localSheetId="25" hidden="1">#REF!</definedName>
    <definedName name="BExS8HJRBVG0XI6PWA9KTMJZMQXK" localSheetId="26" hidden="1">#REF!</definedName>
    <definedName name="BExS8HJRBVG0XI6PWA9KTMJZMQXK" localSheetId="27" hidden="1">#REF!</definedName>
    <definedName name="BExS8HJRBVG0XI6PWA9KTMJZMQXK" localSheetId="0" hidden="1">#REF!</definedName>
    <definedName name="BExS8HJRBVG0XI6PWA9KTMJZMQXK" localSheetId="1" hidden="1">#REF!</definedName>
    <definedName name="BExS8HJRBVG0XI6PWA9KTMJZMQXK" hidden="1">#REF!</definedName>
    <definedName name="BExS8NE9HUZJH13OXLREOV1BX0OZ" localSheetId="32" hidden="1">#REF!</definedName>
    <definedName name="BExS8NE9HUZJH13OXLREOV1BX0OZ" localSheetId="33" hidden="1">#REF!</definedName>
    <definedName name="BExS8NE9HUZJH13OXLREOV1BX0OZ" localSheetId="23" hidden="1">#REF!</definedName>
    <definedName name="BExS8NE9HUZJH13OXLREOV1BX0OZ" localSheetId="17" hidden="1">#REF!</definedName>
    <definedName name="BExS8NE9HUZJH13OXLREOV1BX0OZ" localSheetId="18" hidden="1">#REF!</definedName>
    <definedName name="BExS8NE9HUZJH13OXLREOV1BX0OZ" localSheetId="11" hidden="1">#REF!</definedName>
    <definedName name="BExS8NE9HUZJH13OXLREOV1BX0OZ" localSheetId="25" hidden="1">#REF!</definedName>
    <definedName name="BExS8NE9HUZJH13OXLREOV1BX0OZ" localSheetId="26" hidden="1">#REF!</definedName>
    <definedName name="BExS8NE9HUZJH13OXLREOV1BX0OZ" localSheetId="27" hidden="1">#REF!</definedName>
    <definedName name="BExS8NE9HUZJH13OXLREOV1BX0OZ" localSheetId="0" hidden="1">#REF!</definedName>
    <definedName name="BExS8NE9HUZJH13OXLREOV1BX0OZ" localSheetId="1" hidden="1">#REF!</definedName>
    <definedName name="BExS8NE9HUZJH13OXLREOV1BX0OZ" hidden="1">#REF!</definedName>
    <definedName name="BExS8R51C8RM2FS6V6IRTYO9GA4A" localSheetId="32" hidden="1">#REF!</definedName>
    <definedName name="BExS8R51C8RM2FS6V6IRTYO9GA4A" localSheetId="33" hidden="1">#REF!</definedName>
    <definedName name="BExS8R51C8RM2FS6V6IRTYO9GA4A" localSheetId="23" hidden="1">#REF!</definedName>
    <definedName name="BExS8R51C8RM2FS6V6IRTYO9GA4A" localSheetId="17" hidden="1">#REF!</definedName>
    <definedName name="BExS8R51C8RM2FS6V6IRTYO9GA4A" localSheetId="18" hidden="1">#REF!</definedName>
    <definedName name="BExS8R51C8RM2FS6V6IRTYO9GA4A" localSheetId="11" hidden="1">#REF!</definedName>
    <definedName name="BExS8R51C8RM2FS6V6IRTYO9GA4A" localSheetId="25" hidden="1">#REF!</definedName>
    <definedName name="BExS8R51C8RM2FS6V6IRTYO9GA4A" localSheetId="26" hidden="1">#REF!</definedName>
    <definedName name="BExS8R51C8RM2FS6V6IRTYO9GA4A" localSheetId="27" hidden="1">#REF!</definedName>
    <definedName name="BExS8R51C8RM2FS6V6IRTYO9GA4A" localSheetId="0" hidden="1">#REF!</definedName>
    <definedName name="BExS8R51C8RM2FS6V6IRTYO9GA4A" localSheetId="1" hidden="1">#REF!</definedName>
    <definedName name="BExS8R51C8RM2FS6V6IRTYO9GA4A" hidden="1">#REF!</definedName>
    <definedName name="BExS8WDX408F60MH1X9B9UZ2H4R7" localSheetId="32" hidden="1">#REF!</definedName>
    <definedName name="BExS8WDX408F60MH1X9B9UZ2H4R7" localSheetId="33" hidden="1">#REF!</definedName>
    <definedName name="BExS8WDX408F60MH1X9B9UZ2H4R7" localSheetId="23" hidden="1">#REF!</definedName>
    <definedName name="BExS8WDX408F60MH1X9B9UZ2H4R7" localSheetId="17" hidden="1">#REF!</definedName>
    <definedName name="BExS8WDX408F60MH1X9B9UZ2H4R7" localSheetId="18" hidden="1">#REF!</definedName>
    <definedName name="BExS8WDX408F60MH1X9B9UZ2H4R7" localSheetId="11" hidden="1">#REF!</definedName>
    <definedName name="BExS8WDX408F60MH1X9B9UZ2H4R7" localSheetId="25" hidden="1">#REF!</definedName>
    <definedName name="BExS8WDX408F60MH1X9B9UZ2H4R7" localSheetId="26" hidden="1">#REF!</definedName>
    <definedName name="BExS8WDX408F60MH1X9B9UZ2H4R7" localSheetId="27" hidden="1">#REF!</definedName>
    <definedName name="BExS8WDX408F60MH1X9B9UZ2H4R7" localSheetId="0" hidden="1">#REF!</definedName>
    <definedName name="BExS8WDX408F60MH1X9B9UZ2H4R7" localSheetId="1" hidden="1">#REF!</definedName>
    <definedName name="BExS8WDX408F60MH1X9B9UZ2H4R7" hidden="1">#REF!</definedName>
    <definedName name="BExS8X4UTVOFE2YEVLO8LTKMSI3A" localSheetId="32" hidden="1">#REF!</definedName>
    <definedName name="BExS8X4UTVOFE2YEVLO8LTKMSI3A" localSheetId="33" hidden="1">#REF!</definedName>
    <definedName name="BExS8X4UTVOFE2YEVLO8LTKMSI3A" localSheetId="23" hidden="1">#REF!</definedName>
    <definedName name="BExS8X4UTVOFE2YEVLO8LTKMSI3A" localSheetId="17" hidden="1">#REF!</definedName>
    <definedName name="BExS8X4UTVOFE2YEVLO8LTKMSI3A" localSheetId="18" hidden="1">#REF!</definedName>
    <definedName name="BExS8X4UTVOFE2YEVLO8LTKMSI3A" localSheetId="11" hidden="1">#REF!</definedName>
    <definedName name="BExS8X4UTVOFE2YEVLO8LTKMSI3A" localSheetId="25" hidden="1">#REF!</definedName>
    <definedName name="BExS8X4UTVOFE2YEVLO8LTKMSI3A" localSheetId="26" hidden="1">#REF!</definedName>
    <definedName name="BExS8X4UTVOFE2YEVLO8LTKMSI3A" localSheetId="27" hidden="1">#REF!</definedName>
    <definedName name="BExS8X4UTVOFE2YEVLO8LTKMSI3A" localSheetId="0" hidden="1">#REF!</definedName>
    <definedName name="BExS8X4UTVOFE2YEVLO8LTKMSI3A" localSheetId="1" hidden="1">#REF!</definedName>
    <definedName name="BExS8X4UTVOFE2YEVLO8LTKMSI3A" hidden="1">#REF!</definedName>
    <definedName name="BExS8Z2W2QEC3MH0BZIYLDFQNUIP" localSheetId="32" hidden="1">#REF!</definedName>
    <definedName name="BExS8Z2W2QEC3MH0BZIYLDFQNUIP" localSheetId="33" hidden="1">#REF!</definedName>
    <definedName name="BExS8Z2W2QEC3MH0BZIYLDFQNUIP" localSheetId="23" hidden="1">#REF!</definedName>
    <definedName name="BExS8Z2W2QEC3MH0BZIYLDFQNUIP" localSheetId="17" hidden="1">#REF!</definedName>
    <definedName name="BExS8Z2W2QEC3MH0BZIYLDFQNUIP" localSheetId="18" hidden="1">#REF!</definedName>
    <definedName name="BExS8Z2W2QEC3MH0BZIYLDFQNUIP" localSheetId="11" hidden="1">#REF!</definedName>
    <definedName name="BExS8Z2W2QEC3MH0BZIYLDFQNUIP" localSheetId="25" hidden="1">#REF!</definedName>
    <definedName name="BExS8Z2W2QEC3MH0BZIYLDFQNUIP" localSheetId="26" hidden="1">#REF!</definedName>
    <definedName name="BExS8Z2W2QEC3MH0BZIYLDFQNUIP" localSheetId="27" hidden="1">#REF!</definedName>
    <definedName name="BExS8Z2W2QEC3MH0BZIYLDFQNUIP" localSheetId="0" hidden="1">#REF!</definedName>
    <definedName name="BExS8Z2W2QEC3MH0BZIYLDFQNUIP" localSheetId="1" hidden="1">#REF!</definedName>
    <definedName name="BExS8Z2W2QEC3MH0BZIYLDFQNUIP" hidden="1">#REF!</definedName>
    <definedName name="BExS92DKGRFFCIA9C0IXDOLO57EP" localSheetId="32" hidden="1">#REF!</definedName>
    <definedName name="BExS92DKGRFFCIA9C0IXDOLO57EP" localSheetId="33" hidden="1">#REF!</definedName>
    <definedName name="BExS92DKGRFFCIA9C0IXDOLO57EP" localSheetId="23" hidden="1">#REF!</definedName>
    <definedName name="BExS92DKGRFFCIA9C0IXDOLO57EP" localSheetId="17" hidden="1">#REF!</definedName>
    <definedName name="BExS92DKGRFFCIA9C0IXDOLO57EP" localSheetId="18" hidden="1">#REF!</definedName>
    <definedName name="BExS92DKGRFFCIA9C0IXDOLO57EP" localSheetId="11" hidden="1">#REF!</definedName>
    <definedName name="BExS92DKGRFFCIA9C0IXDOLO57EP" localSheetId="25" hidden="1">#REF!</definedName>
    <definedName name="BExS92DKGRFFCIA9C0IXDOLO57EP" localSheetId="26" hidden="1">#REF!</definedName>
    <definedName name="BExS92DKGRFFCIA9C0IXDOLO57EP" localSheetId="27" hidden="1">#REF!</definedName>
    <definedName name="BExS92DKGRFFCIA9C0IXDOLO57EP" localSheetId="0" hidden="1">#REF!</definedName>
    <definedName name="BExS92DKGRFFCIA9C0IXDOLO57EP" localSheetId="1" hidden="1">#REF!</definedName>
    <definedName name="BExS92DKGRFFCIA9C0IXDOLO57EP" hidden="1">#REF!</definedName>
    <definedName name="BExS98OB4321YCHLCQ022PXKTT2W" localSheetId="32" hidden="1">#REF!</definedName>
    <definedName name="BExS98OB4321YCHLCQ022PXKTT2W" localSheetId="33" hidden="1">#REF!</definedName>
    <definedName name="BExS98OB4321YCHLCQ022PXKTT2W" localSheetId="23" hidden="1">#REF!</definedName>
    <definedName name="BExS98OB4321YCHLCQ022PXKTT2W" localSheetId="17" hidden="1">#REF!</definedName>
    <definedName name="BExS98OB4321YCHLCQ022PXKTT2W" localSheetId="18" hidden="1">#REF!</definedName>
    <definedName name="BExS98OB4321YCHLCQ022PXKTT2W" localSheetId="11" hidden="1">#REF!</definedName>
    <definedName name="BExS98OB4321YCHLCQ022PXKTT2W" localSheetId="25" hidden="1">#REF!</definedName>
    <definedName name="BExS98OB4321YCHLCQ022PXKTT2W" localSheetId="26" hidden="1">#REF!</definedName>
    <definedName name="BExS98OB4321YCHLCQ022PXKTT2W" localSheetId="27" hidden="1">#REF!</definedName>
    <definedName name="BExS98OB4321YCHLCQ022PXKTT2W" localSheetId="0" hidden="1">#REF!</definedName>
    <definedName name="BExS98OB4321YCHLCQ022PXKTT2W" localSheetId="1" hidden="1">#REF!</definedName>
    <definedName name="BExS98OB4321YCHLCQ022PXKTT2W" hidden="1">#REF!</definedName>
    <definedName name="BExS9C9N8GFISC6HUERJ0EI06GB2" localSheetId="32" hidden="1">#REF!</definedName>
    <definedName name="BExS9C9N8GFISC6HUERJ0EI06GB2" localSheetId="33" hidden="1">#REF!</definedName>
    <definedName name="BExS9C9N8GFISC6HUERJ0EI06GB2" localSheetId="23" hidden="1">#REF!</definedName>
    <definedName name="BExS9C9N8GFISC6HUERJ0EI06GB2" localSheetId="17" hidden="1">#REF!</definedName>
    <definedName name="BExS9C9N8GFISC6HUERJ0EI06GB2" localSheetId="18" hidden="1">#REF!</definedName>
    <definedName name="BExS9C9N8GFISC6HUERJ0EI06GB2" localSheetId="11" hidden="1">#REF!</definedName>
    <definedName name="BExS9C9N8GFISC6HUERJ0EI06GB2" localSheetId="25" hidden="1">#REF!</definedName>
    <definedName name="BExS9C9N8GFISC6HUERJ0EI06GB2" localSheetId="26" hidden="1">#REF!</definedName>
    <definedName name="BExS9C9N8GFISC6HUERJ0EI06GB2" localSheetId="27" hidden="1">#REF!</definedName>
    <definedName name="BExS9C9N8GFISC6HUERJ0EI06GB2" localSheetId="0" hidden="1">#REF!</definedName>
    <definedName name="BExS9C9N8GFISC6HUERJ0EI06GB2" localSheetId="1" hidden="1">#REF!</definedName>
    <definedName name="BExS9C9N8GFISC6HUERJ0EI06GB2" hidden="1">#REF!</definedName>
    <definedName name="BExS9D6619QNINF06KHZHYUAH0S9" localSheetId="32" hidden="1">#REF!</definedName>
    <definedName name="BExS9D6619QNINF06KHZHYUAH0S9" localSheetId="33" hidden="1">#REF!</definedName>
    <definedName name="BExS9D6619QNINF06KHZHYUAH0S9" localSheetId="23" hidden="1">#REF!</definedName>
    <definedName name="BExS9D6619QNINF06KHZHYUAH0S9" localSheetId="17" hidden="1">#REF!</definedName>
    <definedName name="BExS9D6619QNINF06KHZHYUAH0S9" localSheetId="18" hidden="1">#REF!</definedName>
    <definedName name="BExS9D6619QNINF06KHZHYUAH0S9" localSheetId="11" hidden="1">#REF!</definedName>
    <definedName name="BExS9D6619QNINF06KHZHYUAH0S9" localSheetId="25" hidden="1">#REF!</definedName>
    <definedName name="BExS9D6619QNINF06KHZHYUAH0S9" localSheetId="26" hidden="1">#REF!</definedName>
    <definedName name="BExS9D6619QNINF06KHZHYUAH0S9" localSheetId="27" hidden="1">#REF!</definedName>
    <definedName name="BExS9D6619QNINF06KHZHYUAH0S9" localSheetId="0" hidden="1">#REF!</definedName>
    <definedName name="BExS9D6619QNINF06KHZHYUAH0S9" localSheetId="1" hidden="1">#REF!</definedName>
    <definedName name="BExS9D6619QNINF06KHZHYUAH0S9" hidden="1">#REF!</definedName>
    <definedName name="BExS9DX13CACP3J8JDREK30JB1SQ" localSheetId="32" hidden="1">#REF!</definedName>
    <definedName name="BExS9DX13CACP3J8JDREK30JB1SQ" localSheetId="33" hidden="1">#REF!</definedName>
    <definedName name="BExS9DX13CACP3J8JDREK30JB1SQ" localSheetId="23" hidden="1">#REF!</definedName>
    <definedName name="BExS9DX13CACP3J8JDREK30JB1SQ" localSheetId="17" hidden="1">#REF!</definedName>
    <definedName name="BExS9DX13CACP3J8JDREK30JB1SQ" localSheetId="18" hidden="1">#REF!</definedName>
    <definedName name="BExS9DX13CACP3J8JDREK30JB1SQ" localSheetId="11" hidden="1">#REF!</definedName>
    <definedName name="BExS9DX13CACP3J8JDREK30JB1SQ" localSheetId="25" hidden="1">#REF!</definedName>
    <definedName name="BExS9DX13CACP3J8JDREK30JB1SQ" localSheetId="26" hidden="1">#REF!</definedName>
    <definedName name="BExS9DX13CACP3J8JDREK30JB1SQ" localSheetId="27" hidden="1">#REF!</definedName>
    <definedName name="BExS9DX13CACP3J8JDREK30JB1SQ" localSheetId="0" hidden="1">#REF!</definedName>
    <definedName name="BExS9DX13CACP3J8JDREK30JB1SQ" localSheetId="1" hidden="1">#REF!</definedName>
    <definedName name="BExS9DX13CACP3J8JDREK30JB1SQ" hidden="1">#REF!</definedName>
    <definedName name="BExS9FPRS2KRRCS33SE6WFNF5GYL" localSheetId="32" hidden="1">#REF!</definedName>
    <definedName name="BExS9FPRS2KRRCS33SE6WFNF5GYL" localSheetId="33" hidden="1">#REF!</definedName>
    <definedName name="BExS9FPRS2KRRCS33SE6WFNF5GYL" localSheetId="23" hidden="1">#REF!</definedName>
    <definedName name="BExS9FPRS2KRRCS33SE6WFNF5GYL" localSheetId="17" hidden="1">#REF!</definedName>
    <definedName name="BExS9FPRS2KRRCS33SE6WFNF5GYL" localSheetId="18" hidden="1">#REF!</definedName>
    <definedName name="BExS9FPRS2KRRCS33SE6WFNF5GYL" localSheetId="11" hidden="1">#REF!</definedName>
    <definedName name="BExS9FPRS2KRRCS33SE6WFNF5GYL" localSheetId="25" hidden="1">#REF!</definedName>
    <definedName name="BExS9FPRS2KRRCS33SE6WFNF5GYL" localSheetId="26" hidden="1">#REF!</definedName>
    <definedName name="BExS9FPRS2KRRCS33SE6WFNF5GYL" localSheetId="27" hidden="1">#REF!</definedName>
    <definedName name="BExS9FPRS2KRRCS33SE6WFNF5GYL" localSheetId="0" hidden="1">#REF!</definedName>
    <definedName name="BExS9FPRS2KRRCS33SE6WFNF5GYL" localSheetId="1" hidden="1">#REF!</definedName>
    <definedName name="BExS9FPRS2KRRCS33SE6WFNF5GYL" hidden="1">#REF!</definedName>
    <definedName name="BExS9M5VN3VE822UH6TLACVY24CJ" localSheetId="32" hidden="1">#REF!</definedName>
    <definedName name="BExS9M5VN3VE822UH6TLACVY24CJ" localSheetId="33" hidden="1">#REF!</definedName>
    <definedName name="BExS9M5VN3VE822UH6TLACVY24CJ" localSheetId="23" hidden="1">#REF!</definedName>
    <definedName name="BExS9M5VN3VE822UH6TLACVY24CJ" localSheetId="17" hidden="1">#REF!</definedName>
    <definedName name="BExS9M5VN3VE822UH6TLACVY24CJ" localSheetId="18" hidden="1">#REF!</definedName>
    <definedName name="BExS9M5VN3VE822UH6TLACVY24CJ" localSheetId="11" hidden="1">#REF!</definedName>
    <definedName name="BExS9M5VN3VE822UH6TLACVY24CJ" localSheetId="25" hidden="1">#REF!</definedName>
    <definedName name="BExS9M5VN3VE822UH6TLACVY24CJ" localSheetId="26" hidden="1">#REF!</definedName>
    <definedName name="BExS9M5VN3VE822UH6TLACVY24CJ" localSheetId="27" hidden="1">#REF!</definedName>
    <definedName name="BExS9M5VN3VE822UH6TLACVY24CJ" localSheetId="0" hidden="1">#REF!</definedName>
    <definedName name="BExS9M5VN3VE822UH6TLACVY24CJ" localSheetId="1" hidden="1">#REF!</definedName>
    <definedName name="BExS9M5VN3VE822UH6TLACVY24CJ" hidden="1">#REF!</definedName>
    <definedName name="BExS9WI0A6PSEB8N9GPXF2Z7MWHM" localSheetId="32" hidden="1">#REF!</definedName>
    <definedName name="BExS9WI0A6PSEB8N9GPXF2Z7MWHM" localSheetId="33" hidden="1">#REF!</definedName>
    <definedName name="BExS9WI0A6PSEB8N9GPXF2Z7MWHM" localSheetId="23" hidden="1">#REF!</definedName>
    <definedName name="BExS9WI0A6PSEB8N9GPXF2Z7MWHM" localSheetId="17" hidden="1">#REF!</definedName>
    <definedName name="BExS9WI0A6PSEB8N9GPXF2Z7MWHM" localSheetId="18" hidden="1">#REF!</definedName>
    <definedName name="BExS9WI0A6PSEB8N9GPXF2Z7MWHM" localSheetId="11" hidden="1">#REF!</definedName>
    <definedName name="BExS9WI0A6PSEB8N9GPXF2Z7MWHM" localSheetId="25" hidden="1">#REF!</definedName>
    <definedName name="BExS9WI0A6PSEB8N9GPXF2Z7MWHM" localSheetId="26" hidden="1">#REF!</definedName>
    <definedName name="BExS9WI0A6PSEB8N9GPXF2Z7MWHM" localSheetId="27" hidden="1">#REF!</definedName>
    <definedName name="BExS9WI0A6PSEB8N9GPXF2Z7MWHM" localSheetId="0" hidden="1">#REF!</definedName>
    <definedName name="BExS9WI0A6PSEB8N9GPXF2Z7MWHM" localSheetId="1" hidden="1">#REF!</definedName>
    <definedName name="BExS9WI0A6PSEB8N9GPXF2Z7MWHM" hidden="1">#REF!</definedName>
    <definedName name="BExS9XJPZ07ND34OHX60QD382FV6" localSheetId="32" hidden="1">#REF!</definedName>
    <definedName name="BExS9XJPZ07ND34OHX60QD382FV6" localSheetId="33" hidden="1">#REF!</definedName>
    <definedName name="BExS9XJPZ07ND34OHX60QD382FV6" localSheetId="23" hidden="1">#REF!</definedName>
    <definedName name="BExS9XJPZ07ND34OHX60QD382FV6" localSheetId="17" hidden="1">#REF!</definedName>
    <definedName name="BExS9XJPZ07ND34OHX60QD382FV6" localSheetId="18" hidden="1">#REF!</definedName>
    <definedName name="BExS9XJPZ07ND34OHX60QD382FV6" localSheetId="11" hidden="1">#REF!</definedName>
    <definedName name="BExS9XJPZ07ND34OHX60QD382FV6" localSheetId="25" hidden="1">#REF!</definedName>
    <definedName name="BExS9XJPZ07ND34OHX60QD382FV6" localSheetId="26" hidden="1">#REF!</definedName>
    <definedName name="BExS9XJPZ07ND34OHX60QD382FV6" localSheetId="27" hidden="1">#REF!</definedName>
    <definedName name="BExS9XJPZ07ND34OHX60QD382FV6" localSheetId="0" hidden="1">#REF!</definedName>
    <definedName name="BExS9XJPZ07ND34OHX60QD382FV6" localSheetId="1" hidden="1">#REF!</definedName>
    <definedName name="BExS9XJPZ07ND34OHX60QD382FV6" hidden="1">#REF!</definedName>
    <definedName name="BExSA4AJLEEN4R7HU4FRSMYR17TR" localSheetId="32" hidden="1">#REF!</definedName>
    <definedName name="BExSA4AJLEEN4R7HU4FRSMYR17TR" localSheetId="33" hidden="1">#REF!</definedName>
    <definedName name="BExSA4AJLEEN4R7HU4FRSMYR17TR" localSheetId="23" hidden="1">#REF!</definedName>
    <definedName name="BExSA4AJLEEN4R7HU4FRSMYR17TR" localSheetId="17" hidden="1">#REF!</definedName>
    <definedName name="BExSA4AJLEEN4R7HU4FRSMYR17TR" localSheetId="18" hidden="1">#REF!</definedName>
    <definedName name="BExSA4AJLEEN4R7HU4FRSMYR17TR" localSheetId="11" hidden="1">#REF!</definedName>
    <definedName name="BExSA4AJLEEN4R7HU4FRSMYR17TR" localSheetId="25" hidden="1">#REF!</definedName>
    <definedName name="BExSA4AJLEEN4R7HU4FRSMYR17TR" localSheetId="26" hidden="1">#REF!</definedName>
    <definedName name="BExSA4AJLEEN4R7HU4FRSMYR17TR" localSheetId="27" hidden="1">#REF!</definedName>
    <definedName name="BExSA4AJLEEN4R7HU4FRSMYR17TR" localSheetId="0" hidden="1">#REF!</definedName>
    <definedName name="BExSA4AJLEEN4R7HU4FRSMYR17TR" localSheetId="1" hidden="1">#REF!</definedName>
    <definedName name="BExSA4AJLEEN4R7HU4FRSMYR17TR" hidden="1">#REF!</definedName>
    <definedName name="BExSA5HP306TN9XJS0TU619DLRR7" localSheetId="32" hidden="1">#REF!</definedName>
    <definedName name="BExSA5HP306TN9XJS0TU619DLRR7" localSheetId="33" hidden="1">#REF!</definedName>
    <definedName name="BExSA5HP306TN9XJS0TU619DLRR7" localSheetId="23" hidden="1">#REF!</definedName>
    <definedName name="BExSA5HP306TN9XJS0TU619DLRR7" localSheetId="17" hidden="1">#REF!</definedName>
    <definedName name="BExSA5HP306TN9XJS0TU619DLRR7" localSheetId="18" hidden="1">#REF!</definedName>
    <definedName name="BExSA5HP306TN9XJS0TU619DLRR7" localSheetId="11" hidden="1">#REF!</definedName>
    <definedName name="BExSA5HP306TN9XJS0TU619DLRR7" localSheetId="25" hidden="1">#REF!</definedName>
    <definedName name="BExSA5HP306TN9XJS0TU619DLRR7" localSheetId="26" hidden="1">#REF!</definedName>
    <definedName name="BExSA5HP306TN9XJS0TU619DLRR7" localSheetId="27" hidden="1">#REF!</definedName>
    <definedName name="BExSA5HP306TN9XJS0TU619DLRR7" localSheetId="0" hidden="1">#REF!</definedName>
    <definedName name="BExSA5HP306TN9XJS0TU619DLRR7" localSheetId="1" hidden="1">#REF!</definedName>
    <definedName name="BExSA5HP306TN9XJS0TU619DLRR7" hidden="1">#REF!</definedName>
    <definedName name="BExSAAVWQOOIA6B3JHQVGP08HFEM" localSheetId="32" hidden="1">#REF!</definedName>
    <definedName name="BExSAAVWQOOIA6B3JHQVGP08HFEM" localSheetId="33" hidden="1">#REF!</definedName>
    <definedName name="BExSAAVWQOOIA6B3JHQVGP08HFEM" localSheetId="23" hidden="1">#REF!</definedName>
    <definedName name="BExSAAVWQOOIA6B3JHQVGP08HFEM" localSheetId="17" hidden="1">#REF!</definedName>
    <definedName name="BExSAAVWQOOIA6B3JHQVGP08HFEM" localSheetId="18" hidden="1">#REF!</definedName>
    <definedName name="BExSAAVWQOOIA6B3JHQVGP08HFEM" localSheetId="11" hidden="1">#REF!</definedName>
    <definedName name="BExSAAVWQOOIA6B3JHQVGP08HFEM" localSheetId="25" hidden="1">#REF!</definedName>
    <definedName name="BExSAAVWQOOIA6B3JHQVGP08HFEM" localSheetId="26" hidden="1">#REF!</definedName>
    <definedName name="BExSAAVWQOOIA6B3JHQVGP08HFEM" localSheetId="27" hidden="1">#REF!</definedName>
    <definedName name="BExSAAVWQOOIA6B3JHQVGP08HFEM" localSheetId="0" hidden="1">#REF!</definedName>
    <definedName name="BExSAAVWQOOIA6B3JHQVGP08HFEM" localSheetId="1" hidden="1">#REF!</definedName>
    <definedName name="BExSAAVWQOOIA6B3JHQVGP08HFEM" hidden="1">#REF!</definedName>
    <definedName name="BExSAFJ3IICU2M7QPVE4ARYMXZKX" localSheetId="32" hidden="1">#REF!</definedName>
    <definedName name="BExSAFJ3IICU2M7QPVE4ARYMXZKX" localSheetId="33" hidden="1">#REF!</definedName>
    <definedName name="BExSAFJ3IICU2M7QPVE4ARYMXZKX" localSheetId="23" hidden="1">#REF!</definedName>
    <definedName name="BExSAFJ3IICU2M7QPVE4ARYMXZKX" localSheetId="17" hidden="1">#REF!</definedName>
    <definedName name="BExSAFJ3IICU2M7QPVE4ARYMXZKX" localSheetId="18" hidden="1">#REF!</definedName>
    <definedName name="BExSAFJ3IICU2M7QPVE4ARYMXZKX" localSheetId="11" hidden="1">#REF!</definedName>
    <definedName name="BExSAFJ3IICU2M7QPVE4ARYMXZKX" localSheetId="25" hidden="1">#REF!</definedName>
    <definedName name="BExSAFJ3IICU2M7QPVE4ARYMXZKX" localSheetId="26" hidden="1">#REF!</definedName>
    <definedName name="BExSAFJ3IICU2M7QPVE4ARYMXZKX" localSheetId="27" hidden="1">#REF!</definedName>
    <definedName name="BExSAFJ3IICU2M7QPVE4ARYMXZKX" localSheetId="0" hidden="1">#REF!</definedName>
    <definedName name="BExSAFJ3IICU2M7QPVE4ARYMXZKX" localSheetId="1" hidden="1">#REF!</definedName>
    <definedName name="BExSAFJ3IICU2M7QPVE4ARYMXZKX" hidden="1">#REF!</definedName>
    <definedName name="BExSAH6ID8OHX379UXVNGFO8J6KQ" localSheetId="32" hidden="1">#REF!</definedName>
    <definedName name="BExSAH6ID8OHX379UXVNGFO8J6KQ" localSheetId="33" hidden="1">#REF!</definedName>
    <definedName name="BExSAH6ID8OHX379UXVNGFO8J6KQ" localSheetId="23" hidden="1">#REF!</definedName>
    <definedName name="BExSAH6ID8OHX379UXVNGFO8J6KQ" localSheetId="17" hidden="1">#REF!</definedName>
    <definedName name="BExSAH6ID8OHX379UXVNGFO8J6KQ" localSheetId="18" hidden="1">#REF!</definedName>
    <definedName name="BExSAH6ID8OHX379UXVNGFO8J6KQ" localSheetId="11" hidden="1">#REF!</definedName>
    <definedName name="BExSAH6ID8OHX379UXVNGFO8J6KQ" localSheetId="25" hidden="1">#REF!</definedName>
    <definedName name="BExSAH6ID8OHX379UXVNGFO8J6KQ" localSheetId="26" hidden="1">#REF!</definedName>
    <definedName name="BExSAH6ID8OHX379UXVNGFO8J6KQ" localSheetId="27" hidden="1">#REF!</definedName>
    <definedName name="BExSAH6ID8OHX379UXVNGFO8J6KQ" localSheetId="0" hidden="1">#REF!</definedName>
    <definedName name="BExSAH6ID8OHX379UXVNGFO8J6KQ" localSheetId="1" hidden="1">#REF!</definedName>
    <definedName name="BExSAH6ID8OHX379UXVNGFO8J6KQ" hidden="1">#REF!</definedName>
    <definedName name="BExSAQBHIXGQRNIRGCJMBXUPCZQA" localSheetId="32" hidden="1">#REF!</definedName>
    <definedName name="BExSAQBHIXGQRNIRGCJMBXUPCZQA" localSheetId="33" hidden="1">#REF!</definedName>
    <definedName name="BExSAQBHIXGQRNIRGCJMBXUPCZQA" localSheetId="23" hidden="1">#REF!</definedName>
    <definedName name="BExSAQBHIXGQRNIRGCJMBXUPCZQA" localSheetId="17" hidden="1">#REF!</definedName>
    <definedName name="BExSAQBHIXGQRNIRGCJMBXUPCZQA" localSheetId="18" hidden="1">#REF!</definedName>
    <definedName name="BExSAQBHIXGQRNIRGCJMBXUPCZQA" localSheetId="11" hidden="1">#REF!</definedName>
    <definedName name="BExSAQBHIXGQRNIRGCJMBXUPCZQA" localSheetId="25" hidden="1">#REF!</definedName>
    <definedName name="BExSAQBHIXGQRNIRGCJMBXUPCZQA" localSheetId="26" hidden="1">#REF!</definedName>
    <definedName name="BExSAQBHIXGQRNIRGCJMBXUPCZQA" localSheetId="27" hidden="1">#REF!</definedName>
    <definedName name="BExSAQBHIXGQRNIRGCJMBXUPCZQA" localSheetId="0" hidden="1">#REF!</definedName>
    <definedName name="BExSAQBHIXGQRNIRGCJMBXUPCZQA" localSheetId="1" hidden="1">#REF!</definedName>
    <definedName name="BExSAQBHIXGQRNIRGCJMBXUPCZQA" hidden="1">#REF!</definedName>
    <definedName name="BExSAUTCT4P7JP57NOR9MTX33QJZ" localSheetId="32" hidden="1">#REF!</definedName>
    <definedName name="BExSAUTCT4P7JP57NOR9MTX33QJZ" localSheetId="33" hidden="1">#REF!</definedName>
    <definedName name="BExSAUTCT4P7JP57NOR9MTX33QJZ" localSheetId="23" hidden="1">#REF!</definedName>
    <definedName name="BExSAUTCT4P7JP57NOR9MTX33QJZ" localSheetId="17" hidden="1">#REF!</definedName>
    <definedName name="BExSAUTCT4P7JP57NOR9MTX33QJZ" localSheetId="18" hidden="1">#REF!</definedName>
    <definedName name="BExSAUTCT4P7JP57NOR9MTX33QJZ" localSheetId="11" hidden="1">#REF!</definedName>
    <definedName name="BExSAUTCT4P7JP57NOR9MTX33QJZ" localSheetId="25" hidden="1">#REF!</definedName>
    <definedName name="BExSAUTCT4P7JP57NOR9MTX33QJZ" localSheetId="26" hidden="1">#REF!</definedName>
    <definedName name="BExSAUTCT4P7JP57NOR9MTX33QJZ" localSheetId="27" hidden="1">#REF!</definedName>
    <definedName name="BExSAUTCT4P7JP57NOR9MTX33QJZ" localSheetId="0" hidden="1">#REF!</definedName>
    <definedName name="BExSAUTCT4P7JP57NOR9MTX33QJZ" localSheetId="1" hidden="1">#REF!</definedName>
    <definedName name="BExSAUTCT4P7JP57NOR9MTX33QJZ" hidden="1">#REF!</definedName>
    <definedName name="BExSAY9CA9TFXQ9M9FBJRGJO9T9E" localSheetId="32" hidden="1">#REF!</definedName>
    <definedName name="BExSAY9CA9TFXQ9M9FBJRGJO9T9E" localSheetId="33" hidden="1">#REF!</definedName>
    <definedName name="BExSAY9CA9TFXQ9M9FBJRGJO9T9E" localSheetId="23" hidden="1">#REF!</definedName>
    <definedName name="BExSAY9CA9TFXQ9M9FBJRGJO9T9E" localSheetId="17" hidden="1">#REF!</definedName>
    <definedName name="BExSAY9CA9TFXQ9M9FBJRGJO9T9E" localSheetId="18" hidden="1">#REF!</definedName>
    <definedName name="BExSAY9CA9TFXQ9M9FBJRGJO9T9E" localSheetId="11" hidden="1">#REF!</definedName>
    <definedName name="BExSAY9CA9TFXQ9M9FBJRGJO9T9E" localSheetId="25" hidden="1">#REF!</definedName>
    <definedName name="BExSAY9CA9TFXQ9M9FBJRGJO9T9E" localSheetId="26" hidden="1">#REF!</definedName>
    <definedName name="BExSAY9CA9TFXQ9M9FBJRGJO9T9E" localSheetId="27" hidden="1">#REF!</definedName>
    <definedName name="BExSAY9CA9TFXQ9M9FBJRGJO9T9E" localSheetId="0" hidden="1">#REF!</definedName>
    <definedName name="BExSAY9CA9TFXQ9M9FBJRGJO9T9E" localSheetId="1" hidden="1">#REF!</definedName>
    <definedName name="BExSAY9CA9TFXQ9M9FBJRGJO9T9E" hidden="1">#REF!</definedName>
    <definedName name="BExSB4JYKQ3MINI7RAYK5M8BLJDC" localSheetId="32" hidden="1">#REF!</definedName>
    <definedName name="BExSB4JYKQ3MINI7RAYK5M8BLJDC" localSheetId="33" hidden="1">#REF!</definedName>
    <definedName name="BExSB4JYKQ3MINI7RAYK5M8BLJDC" localSheetId="23" hidden="1">#REF!</definedName>
    <definedName name="BExSB4JYKQ3MINI7RAYK5M8BLJDC" localSheetId="17" hidden="1">#REF!</definedName>
    <definedName name="BExSB4JYKQ3MINI7RAYK5M8BLJDC" localSheetId="18" hidden="1">#REF!</definedName>
    <definedName name="BExSB4JYKQ3MINI7RAYK5M8BLJDC" localSheetId="11" hidden="1">#REF!</definedName>
    <definedName name="BExSB4JYKQ3MINI7RAYK5M8BLJDC" localSheetId="25" hidden="1">#REF!</definedName>
    <definedName name="BExSB4JYKQ3MINI7RAYK5M8BLJDC" localSheetId="26" hidden="1">#REF!</definedName>
    <definedName name="BExSB4JYKQ3MINI7RAYK5M8BLJDC" localSheetId="27" hidden="1">#REF!</definedName>
    <definedName name="BExSB4JYKQ3MINI7RAYK5M8BLJDC" localSheetId="0" hidden="1">#REF!</definedName>
    <definedName name="BExSB4JYKQ3MINI7RAYK5M8BLJDC" localSheetId="1" hidden="1">#REF!</definedName>
    <definedName name="BExSB4JYKQ3MINI7RAYK5M8BLJDC" hidden="1">#REF!</definedName>
    <definedName name="BExSBCY73CG3Q15P5BDLDT994XRL" localSheetId="32" hidden="1">#REF!</definedName>
    <definedName name="BExSBCY73CG3Q15P5BDLDT994XRL" localSheetId="33" hidden="1">#REF!</definedName>
    <definedName name="BExSBCY73CG3Q15P5BDLDT994XRL" localSheetId="23" hidden="1">#REF!</definedName>
    <definedName name="BExSBCY73CG3Q15P5BDLDT994XRL" localSheetId="17" hidden="1">#REF!</definedName>
    <definedName name="BExSBCY73CG3Q15P5BDLDT994XRL" localSheetId="18" hidden="1">#REF!</definedName>
    <definedName name="BExSBCY73CG3Q15P5BDLDT994XRL" localSheetId="11" hidden="1">#REF!</definedName>
    <definedName name="BExSBCY73CG3Q15P5BDLDT994XRL" localSheetId="25" hidden="1">#REF!</definedName>
    <definedName name="BExSBCY73CG3Q15P5BDLDT994XRL" localSheetId="26" hidden="1">#REF!</definedName>
    <definedName name="BExSBCY73CG3Q15P5BDLDT994XRL" localSheetId="27" hidden="1">#REF!</definedName>
    <definedName name="BExSBCY73CG3Q15P5BDLDT994XRL" localSheetId="0" hidden="1">#REF!</definedName>
    <definedName name="BExSBCY73CG3Q15P5BDLDT994XRL" localSheetId="1" hidden="1">#REF!</definedName>
    <definedName name="BExSBCY73CG3Q15P5BDLDT994XRL" hidden="1">#REF!</definedName>
    <definedName name="BExSBMOS41ZRLWYLOU29V6Y7YORR" localSheetId="32" hidden="1">#REF!</definedName>
    <definedName name="BExSBMOS41ZRLWYLOU29V6Y7YORR" localSheetId="33" hidden="1">#REF!</definedName>
    <definedName name="BExSBMOS41ZRLWYLOU29V6Y7YORR" localSheetId="23" hidden="1">#REF!</definedName>
    <definedName name="BExSBMOS41ZRLWYLOU29V6Y7YORR" localSheetId="17" hidden="1">#REF!</definedName>
    <definedName name="BExSBMOS41ZRLWYLOU29V6Y7YORR" localSheetId="18" hidden="1">#REF!</definedName>
    <definedName name="BExSBMOS41ZRLWYLOU29V6Y7YORR" localSheetId="11" hidden="1">#REF!</definedName>
    <definedName name="BExSBMOS41ZRLWYLOU29V6Y7YORR" localSheetId="25" hidden="1">#REF!</definedName>
    <definedName name="BExSBMOS41ZRLWYLOU29V6Y7YORR" localSheetId="26" hidden="1">#REF!</definedName>
    <definedName name="BExSBMOS41ZRLWYLOU29V6Y7YORR" localSheetId="27" hidden="1">#REF!</definedName>
    <definedName name="BExSBMOS41ZRLWYLOU29V6Y7YORR" localSheetId="0" hidden="1">#REF!</definedName>
    <definedName name="BExSBMOS41ZRLWYLOU29V6Y7YORR" localSheetId="1" hidden="1">#REF!</definedName>
    <definedName name="BExSBMOS41ZRLWYLOU29V6Y7YORR" hidden="1">#REF!</definedName>
    <definedName name="BExSBPZG22WAMZYIF7CZ686E8X80" localSheetId="32" hidden="1">#REF!</definedName>
    <definedName name="BExSBPZG22WAMZYIF7CZ686E8X80" localSheetId="33" hidden="1">#REF!</definedName>
    <definedName name="BExSBPZG22WAMZYIF7CZ686E8X80" localSheetId="23" hidden="1">#REF!</definedName>
    <definedName name="BExSBPZG22WAMZYIF7CZ686E8X80" localSheetId="17" hidden="1">#REF!</definedName>
    <definedName name="BExSBPZG22WAMZYIF7CZ686E8X80" localSheetId="18" hidden="1">#REF!</definedName>
    <definedName name="BExSBPZG22WAMZYIF7CZ686E8X80" localSheetId="11" hidden="1">#REF!</definedName>
    <definedName name="BExSBPZG22WAMZYIF7CZ686E8X80" localSheetId="25" hidden="1">#REF!</definedName>
    <definedName name="BExSBPZG22WAMZYIF7CZ686E8X80" localSheetId="26" hidden="1">#REF!</definedName>
    <definedName name="BExSBPZG22WAMZYIF7CZ686E8X80" localSheetId="27" hidden="1">#REF!</definedName>
    <definedName name="BExSBPZG22WAMZYIF7CZ686E8X80" localSheetId="0" hidden="1">#REF!</definedName>
    <definedName name="BExSBPZG22WAMZYIF7CZ686E8X80" localSheetId="1" hidden="1">#REF!</definedName>
    <definedName name="BExSBPZG22WAMZYIF7CZ686E8X80" hidden="1">#REF!</definedName>
    <definedName name="BExSBRBXXQMBU1TYDW1BXTEVEPRU" localSheetId="32" hidden="1">#REF!</definedName>
    <definedName name="BExSBRBXXQMBU1TYDW1BXTEVEPRU" localSheetId="33" hidden="1">#REF!</definedName>
    <definedName name="BExSBRBXXQMBU1TYDW1BXTEVEPRU" localSheetId="23" hidden="1">#REF!</definedName>
    <definedName name="BExSBRBXXQMBU1TYDW1BXTEVEPRU" localSheetId="17" hidden="1">#REF!</definedName>
    <definedName name="BExSBRBXXQMBU1TYDW1BXTEVEPRU" localSheetId="18" hidden="1">#REF!</definedName>
    <definedName name="BExSBRBXXQMBU1TYDW1BXTEVEPRU" localSheetId="11" hidden="1">#REF!</definedName>
    <definedName name="BExSBRBXXQMBU1TYDW1BXTEVEPRU" localSheetId="25" hidden="1">#REF!</definedName>
    <definedName name="BExSBRBXXQMBU1TYDW1BXTEVEPRU" localSheetId="26" hidden="1">#REF!</definedName>
    <definedName name="BExSBRBXXQMBU1TYDW1BXTEVEPRU" localSheetId="27" hidden="1">#REF!</definedName>
    <definedName name="BExSBRBXXQMBU1TYDW1BXTEVEPRU" localSheetId="0" hidden="1">#REF!</definedName>
    <definedName name="BExSBRBXXQMBU1TYDW1BXTEVEPRU" localSheetId="1" hidden="1">#REF!</definedName>
    <definedName name="BExSBRBXXQMBU1TYDW1BXTEVEPRU" hidden="1">#REF!</definedName>
    <definedName name="BExSC54998WTZ21DSL0R8UN0Y9JH" localSheetId="32" hidden="1">#REF!</definedName>
    <definedName name="BExSC54998WTZ21DSL0R8UN0Y9JH" localSheetId="33" hidden="1">#REF!</definedName>
    <definedName name="BExSC54998WTZ21DSL0R8UN0Y9JH" localSheetId="23" hidden="1">#REF!</definedName>
    <definedName name="BExSC54998WTZ21DSL0R8UN0Y9JH" localSheetId="17" hidden="1">#REF!</definedName>
    <definedName name="BExSC54998WTZ21DSL0R8UN0Y9JH" localSheetId="18" hidden="1">#REF!</definedName>
    <definedName name="BExSC54998WTZ21DSL0R8UN0Y9JH" localSheetId="11" hidden="1">#REF!</definedName>
    <definedName name="BExSC54998WTZ21DSL0R8UN0Y9JH" localSheetId="25" hidden="1">#REF!</definedName>
    <definedName name="BExSC54998WTZ21DSL0R8UN0Y9JH" localSheetId="26" hidden="1">#REF!</definedName>
    <definedName name="BExSC54998WTZ21DSL0R8UN0Y9JH" localSheetId="27" hidden="1">#REF!</definedName>
    <definedName name="BExSC54998WTZ21DSL0R8UN0Y9JH" localSheetId="0" hidden="1">#REF!</definedName>
    <definedName name="BExSC54998WTZ21DSL0R8UN0Y9JH" localSheetId="1" hidden="1">#REF!</definedName>
    <definedName name="BExSC54998WTZ21DSL0R8UN0Y9JH" hidden="1">#REF!</definedName>
    <definedName name="BExSC60N7WR9PJSNC9B7ORCX9NGY" localSheetId="32" hidden="1">#REF!</definedName>
    <definedName name="BExSC60N7WR9PJSNC9B7ORCX9NGY" localSheetId="33" hidden="1">#REF!</definedName>
    <definedName name="BExSC60N7WR9PJSNC9B7ORCX9NGY" localSheetId="23" hidden="1">#REF!</definedName>
    <definedName name="BExSC60N7WR9PJSNC9B7ORCX9NGY" localSheetId="17" hidden="1">#REF!</definedName>
    <definedName name="BExSC60N7WR9PJSNC9B7ORCX9NGY" localSheetId="18" hidden="1">#REF!</definedName>
    <definedName name="BExSC60N7WR9PJSNC9B7ORCX9NGY" localSheetId="11" hidden="1">#REF!</definedName>
    <definedName name="BExSC60N7WR9PJSNC9B7ORCX9NGY" localSheetId="25" hidden="1">#REF!</definedName>
    <definedName name="BExSC60N7WR9PJSNC9B7ORCX9NGY" localSheetId="26" hidden="1">#REF!</definedName>
    <definedName name="BExSC60N7WR9PJSNC9B7ORCX9NGY" localSheetId="27" hidden="1">#REF!</definedName>
    <definedName name="BExSC60N7WR9PJSNC9B7ORCX9NGY" localSheetId="0" hidden="1">#REF!</definedName>
    <definedName name="BExSC60N7WR9PJSNC9B7ORCX9NGY" localSheetId="1" hidden="1">#REF!</definedName>
    <definedName name="BExSC60N7WR9PJSNC9B7ORCX9NGY" hidden="1">#REF!</definedName>
    <definedName name="BExSCE99EZTILTTCE4NJJF96OYYM" localSheetId="32" hidden="1">#REF!</definedName>
    <definedName name="BExSCE99EZTILTTCE4NJJF96OYYM" localSheetId="33" hidden="1">#REF!</definedName>
    <definedName name="BExSCE99EZTILTTCE4NJJF96OYYM" localSheetId="23" hidden="1">#REF!</definedName>
    <definedName name="BExSCE99EZTILTTCE4NJJF96OYYM" localSheetId="17" hidden="1">#REF!</definedName>
    <definedName name="BExSCE99EZTILTTCE4NJJF96OYYM" localSheetId="18" hidden="1">#REF!</definedName>
    <definedName name="BExSCE99EZTILTTCE4NJJF96OYYM" localSheetId="11" hidden="1">#REF!</definedName>
    <definedName name="BExSCE99EZTILTTCE4NJJF96OYYM" localSheetId="25" hidden="1">#REF!</definedName>
    <definedName name="BExSCE99EZTILTTCE4NJJF96OYYM" localSheetId="26" hidden="1">#REF!</definedName>
    <definedName name="BExSCE99EZTILTTCE4NJJF96OYYM" localSheetId="27" hidden="1">#REF!</definedName>
    <definedName name="BExSCE99EZTILTTCE4NJJF96OYYM" localSheetId="0" hidden="1">#REF!</definedName>
    <definedName name="BExSCE99EZTILTTCE4NJJF96OYYM" localSheetId="1" hidden="1">#REF!</definedName>
    <definedName name="BExSCE99EZTILTTCE4NJJF96OYYM" hidden="1">#REF!</definedName>
    <definedName name="BExSCFWOMYELUEPWVJIRGIQZH5BV" localSheetId="32" hidden="1">#REF!</definedName>
    <definedName name="BExSCFWOMYELUEPWVJIRGIQZH5BV" localSheetId="33" hidden="1">#REF!</definedName>
    <definedName name="BExSCFWOMYELUEPWVJIRGIQZH5BV" localSheetId="23" hidden="1">#REF!</definedName>
    <definedName name="BExSCFWOMYELUEPWVJIRGIQZH5BV" localSheetId="17" hidden="1">#REF!</definedName>
    <definedName name="BExSCFWOMYELUEPWVJIRGIQZH5BV" localSheetId="18" hidden="1">#REF!</definedName>
    <definedName name="BExSCFWOMYELUEPWVJIRGIQZH5BV" localSheetId="11" hidden="1">#REF!</definedName>
    <definedName name="BExSCFWOMYELUEPWVJIRGIQZH5BV" localSheetId="25" hidden="1">#REF!</definedName>
    <definedName name="BExSCFWOMYELUEPWVJIRGIQZH5BV" localSheetId="26" hidden="1">#REF!</definedName>
    <definedName name="BExSCFWOMYELUEPWVJIRGIQZH5BV" localSheetId="27" hidden="1">#REF!</definedName>
    <definedName name="BExSCFWOMYELUEPWVJIRGIQZH5BV" localSheetId="0" hidden="1">#REF!</definedName>
    <definedName name="BExSCFWOMYELUEPWVJIRGIQZH5BV" localSheetId="1" hidden="1">#REF!</definedName>
    <definedName name="BExSCFWOMYELUEPWVJIRGIQZH5BV" hidden="1">#REF!</definedName>
    <definedName name="BExSCHUQZ2HFEWS54X67DIS8OSXZ" localSheetId="32" hidden="1">#REF!</definedName>
    <definedName name="BExSCHUQZ2HFEWS54X67DIS8OSXZ" localSheetId="33" hidden="1">#REF!</definedName>
    <definedName name="BExSCHUQZ2HFEWS54X67DIS8OSXZ" localSheetId="23" hidden="1">#REF!</definedName>
    <definedName name="BExSCHUQZ2HFEWS54X67DIS8OSXZ" localSheetId="17" hidden="1">#REF!</definedName>
    <definedName name="BExSCHUQZ2HFEWS54X67DIS8OSXZ" localSheetId="18" hidden="1">#REF!</definedName>
    <definedName name="BExSCHUQZ2HFEWS54X67DIS8OSXZ" localSheetId="11" hidden="1">#REF!</definedName>
    <definedName name="BExSCHUQZ2HFEWS54X67DIS8OSXZ" localSheetId="25" hidden="1">#REF!</definedName>
    <definedName name="BExSCHUQZ2HFEWS54X67DIS8OSXZ" localSheetId="26" hidden="1">#REF!</definedName>
    <definedName name="BExSCHUQZ2HFEWS54X67DIS8OSXZ" localSheetId="27" hidden="1">#REF!</definedName>
    <definedName name="BExSCHUQZ2HFEWS54X67DIS8OSXZ" localSheetId="0" hidden="1">#REF!</definedName>
    <definedName name="BExSCHUQZ2HFEWS54X67DIS8OSXZ" localSheetId="1" hidden="1">#REF!</definedName>
    <definedName name="BExSCHUQZ2HFEWS54X67DIS8OSXZ" hidden="1">#REF!</definedName>
    <definedName name="BExSCOG41SKKG4GYU76WRWW1CTE6" localSheetId="32" hidden="1">#REF!</definedName>
    <definedName name="BExSCOG41SKKG4GYU76WRWW1CTE6" localSheetId="33" hidden="1">#REF!</definedName>
    <definedName name="BExSCOG41SKKG4GYU76WRWW1CTE6" localSheetId="23" hidden="1">#REF!</definedName>
    <definedName name="BExSCOG41SKKG4GYU76WRWW1CTE6" localSheetId="17" hidden="1">#REF!</definedName>
    <definedName name="BExSCOG41SKKG4GYU76WRWW1CTE6" localSheetId="18" hidden="1">#REF!</definedName>
    <definedName name="BExSCOG41SKKG4GYU76WRWW1CTE6" localSheetId="11" hidden="1">#REF!</definedName>
    <definedName name="BExSCOG41SKKG4GYU76WRWW1CTE6" localSheetId="25" hidden="1">#REF!</definedName>
    <definedName name="BExSCOG41SKKG4GYU76WRWW1CTE6" localSheetId="26" hidden="1">#REF!</definedName>
    <definedName name="BExSCOG41SKKG4GYU76WRWW1CTE6" localSheetId="27" hidden="1">#REF!</definedName>
    <definedName name="BExSCOG41SKKG4GYU76WRWW1CTE6" localSheetId="0" hidden="1">#REF!</definedName>
    <definedName name="BExSCOG41SKKG4GYU76WRWW1CTE6" localSheetId="1" hidden="1">#REF!</definedName>
    <definedName name="BExSCOG41SKKG4GYU76WRWW1CTE6" hidden="1">#REF!</definedName>
    <definedName name="BExSCVC9P86YVFMRKKUVRV29MZXZ" localSheetId="32" hidden="1">#REF!</definedName>
    <definedName name="BExSCVC9P86YVFMRKKUVRV29MZXZ" localSheetId="33" hidden="1">#REF!</definedName>
    <definedName name="BExSCVC9P86YVFMRKKUVRV29MZXZ" localSheetId="23" hidden="1">#REF!</definedName>
    <definedName name="BExSCVC9P86YVFMRKKUVRV29MZXZ" localSheetId="17" hidden="1">#REF!</definedName>
    <definedName name="BExSCVC9P86YVFMRKKUVRV29MZXZ" localSheetId="18" hidden="1">#REF!</definedName>
    <definedName name="BExSCVC9P86YVFMRKKUVRV29MZXZ" localSheetId="11" hidden="1">#REF!</definedName>
    <definedName name="BExSCVC9P86YVFMRKKUVRV29MZXZ" localSheetId="25" hidden="1">#REF!</definedName>
    <definedName name="BExSCVC9P86YVFMRKKUVRV29MZXZ" localSheetId="26" hidden="1">#REF!</definedName>
    <definedName name="BExSCVC9P86YVFMRKKUVRV29MZXZ" localSheetId="27" hidden="1">#REF!</definedName>
    <definedName name="BExSCVC9P86YVFMRKKUVRV29MZXZ" localSheetId="0" hidden="1">#REF!</definedName>
    <definedName name="BExSCVC9P86YVFMRKKUVRV29MZXZ" localSheetId="1" hidden="1">#REF!</definedName>
    <definedName name="BExSCVC9P86YVFMRKKUVRV29MZXZ" hidden="1">#REF!</definedName>
    <definedName name="BExSD233CH4MU9ZMGNRF97ZV7KWU" localSheetId="32" hidden="1">#REF!</definedName>
    <definedName name="BExSD233CH4MU9ZMGNRF97ZV7KWU" localSheetId="33" hidden="1">#REF!</definedName>
    <definedName name="BExSD233CH4MU9ZMGNRF97ZV7KWU" localSheetId="23" hidden="1">#REF!</definedName>
    <definedName name="BExSD233CH4MU9ZMGNRF97ZV7KWU" localSheetId="17" hidden="1">#REF!</definedName>
    <definedName name="BExSD233CH4MU9ZMGNRF97ZV7KWU" localSheetId="18" hidden="1">#REF!</definedName>
    <definedName name="BExSD233CH4MU9ZMGNRF97ZV7KWU" localSheetId="11" hidden="1">#REF!</definedName>
    <definedName name="BExSD233CH4MU9ZMGNRF97ZV7KWU" localSheetId="25" hidden="1">#REF!</definedName>
    <definedName name="BExSD233CH4MU9ZMGNRF97ZV7KWU" localSheetId="26" hidden="1">#REF!</definedName>
    <definedName name="BExSD233CH4MU9ZMGNRF97ZV7KWU" localSheetId="27" hidden="1">#REF!</definedName>
    <definedName name="BExSD233CH4MU9ZMGNRF97ZV7KWU" localSheetId="0" hidden="1">#REF!</definedName>
    <definedName name="BExSD233CH4MU9ZMGNRF97ZV7KWU" localSheetId="1" hidden="1">#REF!</definedName>
    <definedName name="BExSD233CH4MU9ZMGNRF97ZV7KWU" hidden="1">#REF!</definedName>
    <definedName name="BExSD2U0F3BN6IN9N4R2DTTJG15H" localSheetId="32" hidden="1">#REF!</definedName>
    <definedName name="BExSD2U0F3BN6IN9N4R2DTTJG15H" localSheetId="33" hidden="1">#REF!</definedName>
    <definedName name="BExSD2U0F3BN6IN9N4R2DTTJG15H" localSheetId="23" hidden="1">#REF!</definedName>
    <definedName name="BExSD2U0F3BN6IN9N4R2DTTJG15H" localSheetId="17" hidden="1">#REF!</definedName>
    <definedName name="BExSD2U0F3BN6IN9N4R2DTTJG15H" localSheetId="18" hidden="1">#REF!</definedName>
    <definedName name="BExSD2U0F3BN6IN9N4R2DTTJG15H" localSheetId="11" hidden="1">#REF!</definedName>
    <definedName name="BExSD2U0F3BN6IN9N4R2DTTJG15H" localSheetId="25" hidden="1">#REF!</definedName>
    <definedName name="BExSD2U0F3BN6IN9N4R2DTTJG15H" localSheetId="26" hidden="1">#REF!</definedName>
    <definedName name="BExSD2U0F3BN6IN9N4R2DTTJG15H" localSheetId="27" hidden="1">#REF!</definedName>
    <definedName name="BExSD2U0F3BN6IN9N4R2DTTJG15H" localSheetId="0" hidden="1">#REF!</definedName>
    <definedName name="BExSD2U0F3BN6IN9N4R2DTTJG15H" localSheetId="1" hidden="1">#REF!</definedName>
    <definedName name="BExSD2U0F3BN6IN9N4R2DTTJG15H" hidden="1">#REF!</definedName>
    <definedName name="BExSD6A6NY15YSMFH51ST6XJY429" localSheetId="32" hidden="1">#REF!</definedName>
    <definedName name="BExSD6A6NY15YSMFH51ST6XJY429" localSheetId="33" hidden="1">#REF!</definedName>
    <definedName name="BExSD6A6NY15YSMFH51ST6XJY429" localSheetId="23" hidden="1">#REF!</definedName>
    <definedName name="BExSD6A6NY15YSMFH51ST6XJY429" localSheetId="17" hidden="1">#REF!</definedName>
    <definedName name="BExSD6A6NY15YSMFH51ST6XJY429" localSheetId="18" hidden="1">#REF!</definedName>
    <definedName name="BExSD6A6NY15YSMFH51ST6XJY429" localSheetId="11" hidden="1">#REF!</definedName>
    <definedName name="BExSD6A6NY15YSMFH51ST6XJY429" localSheetId="25" hidden="1">#REF!</definedName>
    <definedName name="BExSD6A6NY15YSMFH51ST6XJY429" localSheetId="26" hidden="1">#REF!</definedName>
    <definedName name="BExSD6A6NY15YSMFH51ST6XJY429" localSheetId="27" hidden="1">#REF!</definedName>
    <definedName name="BExSD6A6NY15YSMFH51ST6XJY429" localSheetId="0" hidden="1">#REF!</definedName>
    <definedName name="BExSD6A6NY15YSMFH51ST6XJY429" localSheetId="1" hidden="1">#REF!</definedName>
    <definedName name="BExSD6A6NY15YSMFH51ST6XJY429" hidden="1">#REF!</definedName>
    <definedName name="BExSD9VH6PF6RQ135VOEE08YXPAW" localSheetId="32" hidden="1">#REF!</definedName>
    <definedName name="BExSD9VH6PF6RQ135VOEE08YXPAW" localSheetId="33" hidden="1">#REF!</definedName>
    <definedName name="BExSD9VH6PF6RQ135VOEE08YXPAW" localSheetId="23" hidden="1">#REF!</definedName>
    <definedName name="BExSD9VH6PF6RQ135VOEE08YXPAW" localSheetId="17" hidden="1">#REF!</definedName>
    <definedName name="BExSD9VH6PF6RQ135VOEE08YXPAW" localSheetId="18" hidden="1">#REF!</definedName>
    <definedName name="BExSD9VH6PF6RQ135VOEE08YXPAW" localSheetId="11" hidden="1">#REF!</definedName>
    <definedName name="BExSD9VH6PF6RQ135VOEE08YXPAW" localSheetId="25" hidden="1">#REF!</definedName>
    <definedName name="BExSD9VH6PF6RQ135VOEE08YXPAW" localSheetId="26" hidden="1">#REF!</definedName>
    <definedName name="BExSD9VH6PF6RQ135VOEE08YXPAW" localSheetId="27" hidden="1">#REF!</definedName>
    <definedName name="BExSD9VH6PF6RQ135VOEE08YXPAW" localSheetId="0" hidden="1">#REF!</definedName>
    <definedName name="BExSD9VH6PF6RQ135VOEE08YXPAW" localSheetId="1" hidden="1">#REF!</definedName>
    <definedName name="BExSD9VH6PF6RQ135VOEE08YXPAW" hidden="1">#REF!</definedName>
    <definedName name="BExSDI9QWFD49GEZWZ3KOGM27XRB" localSheetId="32" hidden="1">#REF!</definedName>
    <definedName name="BExSDI9QWFD49GEZWZ3KOGM27XRB" localSheetId="33" hidden="1">#REF!</definedName>
    <definedName name="BExSDI9QWFD49GEZWZ3KOGM27XRB" localSheetId="23" hidden="1">#REF!</definedName>
    <definedName name="BExSDI9QWFD49GEZWZ3KOGM27XRB" localSheetId="17" hidden="1">#REF!</definedName>
    <definedName name="BExSDI9QWFD49GEZWZ3KOGM27XRB" localSheetId="18" hidden="1">#REF!</definedName>
    <definedName name="BExSDI9QWFD49GEZWZ3KOGM27XRB" localSheetId="11" hidden="1">#REF!</definedName>
    <definedName name="BExSDI9QWFD49GEZWZ3KOGM27XRB" localSheetId="25" hidden="1">#REF!</definedName>
    <definedName name="BExSDI9QWFD49GEZWZ3KOGM27XRB" localSheetId="26" hidden="1">#REF!</definedName>
    <definedName name="BExSDI9QWFD49GEZWZ3KOGM27XRB" localSheetId="27" hidden="1">#REF!</definedName>
    <definedName name="BExSDI9QWFD49GEZWZ3KOGM27XRB" localSheetId="0" hidden="1">#REF!</definedName>
    <definedName name="BExSDI9QWFD49GEZWZ3KOGM27XRB" localSheetId="1" hidden="1">#REF!</definedName>
    <definedName name="BExSDI9QWFD49GEZWZ3KOGM27XRB" hidden="1">#REF!</definedName>
    <definedName name="BExSDP5Y04WWMX2WWRITWOX8R5I9" localSheetId="32" hidden="1">#REF!</definedName>
    <definedName name="BExSDP5Y04WWMX2WWRITWOX8R5I9" localSheetId="33" hidden="1">#REF!</definedName>
    <definedName name="BExSDP5Y04WWMX2WWRITWOX8R5I9" localSheetId="23" hidden="1">#REF!</definedName>
    <definedName name="BExSDP5Y04WWMX2WWRITWOX8R5I9" localSheetId="17" hidden="1">#REF!</definedName>
    <definedName name="BExSDP5Y04WWMX2WWRITWOX8R5I9" localSheetId="18" hidden="1">#REF!</definedName>
    <definedName name="BExSDP5Y04WWMX2WWRITWOX8R5I9" localSheetId="11" hidden="1">#REF!</definedName>
    <definedName name="BExSDP5Y04WWMX2WWRITWOX8R5I9" localSheetId="25" hidden="1">#REF!</definedName>
    <definedName name="BExSDP5Y04WWMX2WWRITWOX8R5I9" localSheetId="26" hidden="1">#REF!</definedName>
    <definedName name="BExSDP5Y04WWMX2WWRITWOX8R5I9" localSheetId="27" hidden="1">#REF!</definedName>
    <definedName name="BExSDP5Y04WWMX2WWRITWOX8R5I9" localSheetId="0" hidden="1">#REF!</definedName>
    <definedName name="BExSDP5Y04WWMX2WWRITWOX8R5I9" localSheetId="1" hidden="1">#REF!</definedName>
    <definedName name="BExSDP5Y04WWMX2WWRITWOX8R5I9" hidden="1">#REF!</definedName>
    <definedName name="BExSDSGM203BJTNS9MKCBX453HMD" localSheetId="32" hidden="1">#REF!</definedName>
    <definedName name="BExSDSGM203BJTNS9MKCBX453HMD" localSheetId="33" hidden="1">#REF!</definedName>
    <definedName name="BExSDSGM203BJTNS9MKCBX453HMD" localSheetId="23" hidden="1">#REF!</definedName>
    <definedName name="BExSDSGM203BJTNS9MKCBX453HMD" localSheetId="17" hidden="1">#REF!</definedName>
    <definedName name="BExSDSGM203BJTNS9MKCBX453HMD" localSheetId="18" hidden="1">#REF!</definedName>
    <definedName name="BExSDSGM203BJTNS9MKCBX453HMD" localSheetId="11" hidden="1">#REF!</definedName>
    <definedName name="BExSDSGM203BJTNS9MKCBX453HMD" localSheetId="25" hidden="1">#REF!</definedName>
    <definedName name="BExSDSGM203BJTNS9MKCBX453HMD" localSheetId="26" hidden="1">#REF!</definedName>
    <definedName name="BExSDSGM203BJTNS9MKCBX453HMD" localSheetId="27" hidden="1">#REF!</definedName>
    <definedName name="BExSDSGM203BJTNS9MKCBX453HMD" localSheetId="0" hidden="1">#REF!</definedName>
    <definedName name="BExSDSGM203BJTNS9MKCBX453HMD" localSheetId="1" hidden="1">#REF!</definedName>
    <definedName name="BExSDSGM203BJTNS9MKCBX453HMD" hidden="1">#REF!</definedName>
    <definedName name="BExSDT20XUFXTDM37M148AXAP7HN" localSheetId="32" hidden="1">#REF!</definedName>
    <definedName name="BExSDT20XUFXTDM37M148AXAP7HN" localSheetId="33" hidden="1">#REF!</definedName>
    <definedName name="BExSDT20XUFXTDM37M148AXAP7HN" localSheetId="23" hidden="1">#REF!</definedName>
    <definedName name="BExSDT20XUFXTDM37M148AXAP7HN" localSheetId="17" hidden="1">#REF!</definedName>
    <definedName name="BExSDT20XUFXTDM37M148AXAP7HN" localSheetId="18" hidden="1">#REF!</definedName>
    <definedName name="BExSDT20XUFXTDM37M148AXAP7HN" localSheetId="11" hidden="1">#REF!</definedName>
    <definedName name="BExSDT20XUFXTDM37M148AXAP7HN" localSheetId="25" hidden="1">#REF!</definedName>
    <definedName name="BExSDT20XUFXTDM37M148AXAP7HN" localSheetId="26" hidden="1">#REF!</definedName>
    <definedName name="BExSDT20XUFXTDM37M148AXAP7HN" localSheetId="27" hidden="1">#REF!</definedName>
    <definedName name="BExSDT20XUFXTDM37M148AXAP7HN" localSheetId="0" hidden="1">#REF!</definedName>
    <definedName name="BExSDT20XUFXTDM37M148AXAP7HN" localSheetId="1" hidden="1">#REF!</definedName>
    <definedName name="BExSDT20XUFXTDM37M148AXAP7HN" hidden="1">#REF!</definedName>
    <definedName name="BExSDYLOWNTKCY92LFEDAV8LO7D3" localSheetId="32" hidden="1">#REF!</definedName>
    <definedName name="BExSDYLOWNTKCY92LFEDAV8LO7D3" localSheetId="33" hidden="1">#REF!</definedName>
    <definedName name="BExSDYLOWNTKCY92LFEDAV8LO7D3" localSheetId="23" hidden="1">#REF!</definedName>
    <definedName name="BExSDYLOWNTKCY92LFEDAV8LO7D3" localSheetId="17" hidden="1">#REF!</definedName>
    <definedName name="BExSDYLOWNTKCY92LFEDAV8LO7D3" localSheetId="18" hidden="1">#REF!</definedName>
    <definedName name="BExSDYLOWNTKCY92LFEDAV8LO7D3" localSheetId="11" hidden="1">#REF!</definedName>
    <definedName name="BExSDYLOWNTKCY92LFEDAV8LO7D3" localSheetId="25" hidden="1">#REF!</definedName>
    <definedName name="BExSDYLOWNTKCY92LFEDAV8LO7D3" localSheetId="26" hidden="1">#REF!</definedName>
    <definedName name="BExSDYLOWNTKCY92LFEDAV8LO7D3" localSheetId="27" hidden="1">#REF!</definedName>
    <definedName name="BExSDYLOWNTKCY92LFEDAV8LO7D3" localSheetId="0" hidden="1">#REF!</definedName>
    <definedName name="BExSDYLOWNTKCY92LFEDAV8LO7D3" localSheetId="1" hidden="1">#REF!</definedName>
    <definedName name="BExSDYLOWNTKCY92LFEDAV8LO7D3" hidden="1">#REF!</definedName>
    <definedName name="BExSE277VXZ807WBUB6A1UGQ1SF9" localSheetId="32" hidden="1">#REF!</definedName>
    <definedName name="BExSE277VXZ807WBUB6A1UGQ1SF9" localSheetId="33" hidden="1">#REF!</definedName>
    <definedName name="BExSE277VXZ807WBUB6A1UGQ1SF9" localSheetId="23" hidden="1">#REF!</definedName>
    <definedName name="BExSE277VXZ807WBUB6A1UGQ1SF9" localSheetId="17" hidden="1">#REF!</definedName>
    <definedName name="BExSE277VXZ807WBUB6A1UGQ1SF9" localSheetId="18" hidden="1">#REF!</definedName>
    <definedName name="BExSE277VXZ807WBUB6A1UGQ1SF9" localSheetId="11" hidden="1">#REF!</definedName>
    <definedName name="BExSE277VXZ807WBUB6A1UGQ1SF9" localSheetId="25" hidden="1">#REF!</definedName>
    <definedName name="BExSE277VXZ807WBUB6A1UGQ1SF9" localSheetId="26" hidden="1">#REF!</definedName>
    <definedName name="BExSE277VXZ807WBUB6A1UGQ1SF9" localSheetId="27" hidden="1">#REF!</definedName>
    <definedName name="BExSE277VXZ807WBUB6A1UGQ1SF9" localSheetId="0" hidden="1">#REF!</definedName>
    <definedName name="BExSE277VXZ807WBUB6A1UGQ1SF9" localSheetId="1" hidden="1">#REF!</definedName>
    <definedName name="BExSE277VXZ807WBUB6A1UGQ1SF9" hidden="1">#REF!</definedName>
    <definedName name="BExSE3EDSP4UL6G0I3DZ5SBHMUBU" localSheetId="32" hidden="1">#REF!</definedName>
    <definedName name="BExSE3EDSP4UL6G0I3DZ5SBHMUBU" localSheetId="33" hidden="1">#REF!</definedName>
    <definedName name="BExSE3EDSP4UL6G0I3DZ5SBHMUBU" localSheetId="23" hidden="1">#REF!</definedName>
    <definedName name="BExSE3EDSP4UL6G0I3DZ5SBHMUBU" localSheetId="17" hidden="1">#REF!</definedName>
    <definedName name="BExSE3EDSP4UL6G0I3DZ5SBHMUBU" localSheetId="18" hidden="1">#REF!</definedName>
    <definedName name="BExSE3EDSP4UL6G0I3DZ5SBHMUBU" localSheetId="11" hidden="1">#REF!</definedName>
    <definedName name="BExSE3EDSP4UL6G0I3DZ5SBHMUBU" localSheetId="25" hidden="1">#REF!</definedName>
    <definedName name="BExSE3EDSP4UL6G0I3DZ5SBHMUBU" localSheetId="26" hidden="1">#REF!</definedName>
    <definedName name="BExSE3EDSP4UL6G0I3DZ5SBHMUBU" localSheetId="27" hidden="1">#REF!</definedName>
    <definedName name="BExSE3EDSP4UL6G0I3DZ5SBHMUBU" localSheetId="0" hidden="1">#REF!</definedName>
    <definedName name="BExSE3EDSP4UL6G0I3DZ5SBHMUBU" localSheetId="1" hidden="1">#REF!</definedName>
    <definedName name="BExSE3EDSP4UL6G0I3DZ5SBHMUBU" hidden="1">#REF!</definedName>
    <definedName name="BExSEEHK1VLWD7JBV9SVVVIKQZ3I" localSheetId="32" hidden="1">#REF!</definedName>
    <definedName name="BExSEEHK1VLWD7JBV9SVVVIKQZ3I" localSheetId="33" hidden="1">#REF!</definedName>
    <definedName name="BExSEEHK1VLWD7JBV9SVVVIKQZ3I" localSheetId="23" hidden="1">#REF!</definedName>
    <definedName name="BExSEEHK1VLWD7JBV9SVVVIKQZ3I" localSheetId="17" hidden="1">#REF!</definedName>
    <definedName name="BExSEEHK1VLWD7JBV9SVVVIKQZ3I" localSheetId="18" hidden="1">#REF!</definedName>
    <definedName name="BExSEEHK1VLWD7JBV9SVVVIKQZ3I" localSheetId="11" hidden="1">#REF!</definedName>
    <definedName name="BExSEEHK1VLWD7JBV9SVVVIKQZ3I" localSheetId="25" hidden="1">#REF!</definedName>
    <definedName name="BExSEEHK1VLWD7JBV9SVVVIKQZ3I" localSheetId="26" hidden="1">#REF!</definedName>
    <definedName name="BExSEEHK1VLWD7JBV9SVVVIKQZ3I" localSheetId="27" hidden="1">#REF!</definedName>
    <definedName name="BExSEEHK1VLWD7JBV9SVVVIKQZ3I" localSheetId="0" hidden="1">#REF!</definedName>
    <definedName name="BExSEEHK1VLWD7JBV9SVVVIKQZ3I" localSheetId="1" hidden="1">#REF!</definedName>
    <definedName name="BExSEEHK1VLWD7JBV9SVVVIKQZ3I" hidden="1">#REF!</definedName>
    <definedName name="BExSEITYG8XAMWJ1C8VKU1MB4TEO" localSheetId="32" hidden="1">#REF!</definedName>
    <definedName name="BExSEITYG8XAMWJ1C8VKU1MB4TEO" localSheetId="33" hidden="1">#REF!</definedName>
    <definedName name="BExSEITYG8XAMWJ1C8VKU1MB4TEO" localSheetId="23" hidden="1">#REF!</definedName>
    <definedName name="BExSEITYG8XAMWJ1C8VKU1MB4TEO" localSheetId="17" hidden="1">#REF!</definedName>
    <definedName name="BExSEITYG8XAMWJ1C8VKU1MB4TEO" localSheetId="18" hidden="1">#REF!</definedName>
    <definedName name="BExSEITYG8XAMWJ1C8VKU1MB4TEO" localSheetId="11" hidden="1">#REF!</definedName>
    <definedName name="BExSEITYG8XAMWJ1C8VKU1MB4TEO" localSheetId="25" hidden="1">#REF!</definedName>
    <definedName name="BExSEITYG8XAMWJ1C8VKU1MB4TEO" localSheetId="26" hidden="1">#REF!</definedName>
    <definedName name="BExSEITYG8XAMWJ1C8VKU1MB4TEO" localSheetId="27" hidden="1">#REF!</definedName>
    <definedName name="BExSEITYG8XAMWJ1C8VKU1MB4TEO" localSheetId="0" hidden="1">#REF!</definedName>
    <definedName name="BExSEITYG8XAMWJ1C8VKU1MB4TEO" localSheetId="1" hidden="1">#REF!</definedName>
    <definedName name="BExSEITYG8XAMWJ1C8VKU1MB4TEO" hidden="1">#REF!</definedName>
    <definedName name="BExSEJKZLX37P3V33TRTFJ30BFRK" localSheetId="32" hidden="1">#REF!</definedName>
    <definedName name="BExSEJKZLX37P3V33TRTFJ30BFRK" localSheetId="33" hidden="1">#REF!</definedName>
    <definedName name="BExSEJKZLX37P3V33TRTFJ30BFRK" localSheetId="23" hidden="1">#REF!</definedName>
    <definedName name="BExSEJKZLX37P3V33TRTFJ30BFRK" localSheetId="17" hidden="1">#REF!</definedName>
    <definedName name="BExSEJKZLX37P3V33TRTFJ30BFRK" localSheetId="18" hidden="1">#REF!</definedName>
    <definedName name="BExSEJKZLX37P3V33TRTFJ30BFRK" localSheetId="11" hidden="1">#REF!</definedName>
    <definedName name="BExSEJKZLX37P3V33TRTFJ30BFRK" localSheetId="25" hidden="1">#REF!</definedName>
    <definedName name="BExSEJKZLX37P3V33TRTFJ30BFRK" localSheetId="26" hidden="1">#REF!</definedName>
    <definedName name="BExSEJKZLX37P3V33TRTFJ30BFRK" localSheetId="27" hidden="1">#REF!</definedName>
    <definedName name="BExSEJKZLX37P3V33TRTFJ30BFRK" localSheetId="0" hidden="1">#REF!</definedName>
    <definedName name="BExSEJKZLX37P3V33TRTFJ30BFRK" localSheetId="1" hidden="1">#REF!</definedName>
    <definedName name="BExSEJKZLX37P3V33TRTFJ30BFRK" hidden="1">#REF!</definedName>
    <definedName name="BExSEKXG1AW54E28IG5EODEM0JJV" localSheetId="32" hidden="1">#REF!</definedName>
    <definedName name="BExSEKXG1AW54E28IG5EODEM0JJV" localSheetId="33" hidden="1">#REF!</definedName>
    <definedName name="BExSEKXG1AW54E28IG5EODEM0JJV" localSheetId="23" hidden="1">#REF!</definedName>
    <definedName name="BExSEKXG1AW54E28IG5EODEM0JJV" localSheetId="17" hidden="1">#REF!</definedName>
    <definedName name="BExSEKXG1AW54E28IG5EODEM0JJV" localSheetId="18" hidden="1">#REF!</definedName>
    <definedName name="BExSEKXG1AW54E28IG5EODEM0JJV" localSheetId="11" hidden="1">#REF!</definedName>
    <definedName name="BExSEKXG1AW54E28IG5EODEM0JJV" localSheetId="25" hidden="1">#REF!</definedName>
    <definedName name="BExSEKXG1AW54E28IG5EODEM0JJV" localSheetId="26" hidden="1">#REF!</definedName>
    <definedName name="BExSEKXG1AW54E28IG5EODEM0JJV" localSheetId="27" hidden="1">#REF!</definedName>
    <definedName name="BExSEKXG1AW54E28IG5EODEM0JJV" localSheetId="0" hidden="1">#REF!</definedName>
    <definedName name="BExSEKXG1AW54E28IG5EODEM0JJV" localSheetId="1" hidden="1">#REF!</definedName>
    <definedName name="BExSEKXG1AW54E28IG5EODEM0JJV" hidden="1">#REF!</definedName>
    <definedName name="BExSEO84KVM8R2IV5MFH0XI3IZSN" localSheetId="32" hidden="1">#REF!</definedName>
    <definedName name="BExSEO84KVM8R2IV5MFH0XI3IZSN" localSheetId="33" hidden="1">#REF!</definedName>
    <definedName name="BExSEO84KVM8R2IV5MFH0XI3IZSN" localSheetId="23" hidden="1">#REF!</definedName>
    <definedName name="BExSEO84KVM8R2IV5MFH0XI3IZSN" localSheetId="17" hidden="1">#REF!</definedName>
    <definedName name="BExSEO84KVM8R2IV5MFH0XI3IZSN" localSheetId="18" hidden="1">#REF!</definedName>
    <definedName name="BExSEO84KVM8R2IV5MFH0XI3IZSN" localSheetId="11" hidden="1">#REF!</definedName>
    <definedName name="BExSEO84KVM8R2IV5MFH0XI3IZSN" localSheetId="25" hidden="1">#REF!</definedName>
    <definedName name="BExSEO84KVM8R2IV5MFH0XI3IZSN" localSheetId="26" hidden="1">#REF!</definedName>
    <definedName name="BExSEO84KVM8R2IV5MFH0XI3IZSN" localSheetId="27" hidden="1">#REF!</definedName>
    <definedName name="BExSEO84KVM8R2IV5MFH0XI3IZSN" localSheetId="0" hidden="1">#REF!</definedName>
    <definedName name="BExSEO84KVM8R2IV5MFH0XI3IZSN" localSheetId="1" hidden="1">#REF!</definedName>
    <definedName name="BExSEO84KVM8R2IV5MFH0XI3IZSN" hidden="1">#REF!</definedName>
    <definedName name="BExSEP9UVOAI6TMXKNK587PQ3328" localSheetId="32" hidden="1">#REF!</definedName>
    <definedName name="BExSEP9UVOAI6TMXKNK587PQ3328" localSheetId="33" hidden="1">#REF!</definedName>
    <definedName name="BExSEP9UVOAI6TMXKNK587PQ3328" localSheetId="23" hidden="1">#REF!</definedName>
    <definedName name="BExSEP9UVOAI6TMXKNK587PQ3328" localSheetId="17" hidden="1">#REF!</definedName>
    <definedName name="BExSEP9UVOAI6TMXKNK587PQ3328" localSheetId="18" hidden="1">#REF!</definedName>
    <definedName name="BExSEP9UVOAI6TMXKNK587PQ3328" localSheetId="11" hidden="1">#REF!</definedName>
    <definedName name="BExSEP9UVOAI6TMXKNK587PQ3328" localSheetId="25" hidden="1">#REF!</definedName>
    <definedName name="BExSEP9UVOAI6TMXKNK587PQ3328" localSheetId="26" hidden="1">#REF!</definedName>
    <definedName name="BExSEP9UVOAI6TMXKNK587PQ3328" localSheetId="27" hidden="1">#REF!</definedName>
    <definedName name="BExSEP9UVOAI6TMXKNK587PQ3328" localSheetId="0" hidden="1">#REF!</definedName>
    <definedName name="BExSEP9UVOAI6TMXKNK587PQ3328" localSheetId="1" hidden="1">#REF!</definedName>
    <definedName name="BExSEP9UVOAI6TMXKNK587PQ3328" hidden="1">#REF!</definedName>
    <definedName name="BExSERIU9MUGR4NPZAUJCVXUZ74I" localSheetId="32" hidden="1">#REF!</definedName>
    <definedName name="BExSERIU9MUGR4NPZAUJCVXUZ74I" localSheetId="33" hidden="1">#REF!</definedName>
    <definedName name="BExSERIU9MUGR4NPZAUJCVXUZ74I" localSheetId="23" hidden="1">#REF!</definedName>
    <definedName name="BExSERIU9MUGR4NPZAUJCVXUZ74I" localSheetId="17" hidden="1">#REF!</definedName>
    <definedName name="BExSERIU9MUGR4NPZAUJCVXUZ74I" localSheetId="18" hidden="1">#REF!</definedName>
    <definedName name="BExSERIU9MUGR4NPZAUJCVXUZ74I" localSheetId="11" hidden="1">#REF!</definedName>
    <definedName name="BExSERIU9MUGR4NPZAUJCVXUZ74I" localSheetId="25" hidden="1">#REF!</definedName>
    <definedName name="BExSERIU9MUGR4NPZAUJCVXUZ74I" localSheetId="26" hidden="1">#REF!</definedName>
    <definedName name="BExSERIU9MUGR4NPZAUJCVXUZ74I" localSheetId="27" hidden="1">#REF!</definedName>
    <definedName name="BExSERIU9MUGR4NPZAUJCVXUZ74I" localSheetId="0" hidden="1">#REF!</definedName>
    <definedName name="BExSERIU9MUGR4NPZAUJCVXUZ74I" localSheetId="1" hidden="1">#REF!</definedName>
    <definedName name="BExSERIU9MUGR4NPZAUJCVXUZ74I" hidden="1">#REF!</definedName>
    <definedName name="BExSF07QFLZCO4P6K6QF05XG7PH1" localSheetId="32" hidden="1">#REF!</definedName>
    <definedName name="BExSF07QFLZCO4P6K6QF05XG7PH1" localSheetId="33" hidden="1">#REF!</definedName>
    <definedName name="BExSF07QFLZCO4P6K6QF05XG7PH1" localSheetId="23" hidden="1">#REF!</definedName>
    <definedName name="BExSF07QFLZCO4P6K6QF05XG7PH1" localSheetId="17" hidden="1">#REF!</definedName>
    <definedName name="BExSF07QFLZCO4P6K6QF05XG7PH1" localSheetId="18" hidden="1">#REF!</definedName>
    <definedName name="BExSF07QFLZCO4P6K6QF05XG7PH1" localSheetId="11" hidden="1">#REF!</definedName>
    <definedName name="BExSF07QFLZCO4P6K6QF05XG7PH1" localSheetId="25" hidden="1">#REF!</definedName>
    <definedName name="BExSF07QFLZCO4P6K6QF05XG7PH1" localSheetId="26" hidden="1">#REF!</definedName>
    <definedName name="BExSF07QFLZCO4P6K6QF05XG7PH1" localSheetId="27" hidden="1">#REF!</definedName>
    <definedName name="BExSF07QFLZCO4P6K6QF05XG7PH1" localSheetId="0" hidden="1">#REF!</definedName>
    <definedName name="BExSF07QFLZCO4P6K6QF05XG7PH1" localSheetId="1" hidden="1">#REF!</definedName>
    <definedName name="BExSF07QFLZCO4P6K6QF05XG7PH1" hidden="1">#REF!</definedName>
    <definedName name="BExSFJ8ZAGQ63A4MVMZRQWLVRGQ5" localSheetId="32" hidden="1">#REF!</definedName>
    <definedName name="BExSFJ8ZAGQ63A4MVMZRQWLVRGQ5" localSheetId="33" hidden="1">#REF!</definedName>
    <definedName name="BExSFJ8ZAGQ63A4MVMZRQWLVRGQ5" localSheetId="23" hidden="1">#REF!</definedName>
    <definedName name="BExSFJ8ZAGQ63A4MVMZRQWLVRGQ5" localSheetId="17" hidden="1">#REF!</definedName>
    <definedName name="BExSFJ8ZAGQ63A4MVMZRQWLVRGQ5" localSheetId="18" hidden="1">#REF!</definedName>
    <definedName name="BExSFJ8ZAGQ63A4MVMZRQWLVRGQ5" localSheetId="11" hidden="1">#REF!</definedName>
    <definedName name="BExSFJ8ZAGQ63A4MVMZRQWLVRGQ5" localSheetId="25" hidden="1">#REF!</definedName>
    <definedName name="BExSFJ8ZAGQ63A4MVMZRQWLVRGQ5" localSheetId="26" hidden="1">#REF!</definedName>
    <definedName name="BExSFJ8ZAGQ63A4MVMZRQWLVRGQ5" localSheetId="27" hidden="1">#REF!</definedName>
    <definedName name="BExSFJ8ZAGQ63A4MVMZRQWLVRGQ5" localSheetId="0" hidden="1">#REF!</definedName>
    <definedName name="BExSFJ8ZAGQ63A4MVMZRQWLVRGQ5" localSheetId="1" hidden="1">#REF!</definedName>
    <definedName name="BExSFJ8ZAGQ63A4MVMZRQWLVRGQ5" hidden="1">#REF!</definedName>
    <definedName name="BExSFKQRST2S9KXWWLCXYLKSF4G1" localSheetId="32" hidden="1">#REF!</definedName>
    <definedName name="BExSFKQRST2S9KXWWLCXYLKSF4G1" localSheetId="33" hidden="1">#REF!</definedName>
    <definedName name="BExSFKQRST2S9KXWWLCXYLKSF4G1" localSheetId="23" hidden="1">#REF!</definedName>
    <definedName name="BExSFKQRST2S9KXWWLCXYLKSF4G1" localSheetId="17" hidden="1">#REF!</definedName>
    <definedName name="BExSFKQRST2S9KXWWLCXYLKSF4G1" localSheetId="18" hidden="1">#REF!</definedName>
    <definedName name="BExSFKQRST2S9KXWWLCXYLKSF4G1" localSheetId="11" hidden="1">#REF!</definedName>
    <definedName name="BExSFKQRST2S9KXWWLCXYLKSF4G1" localSheetId="25" hidden="1">#REF!</definedName>
    <definedName name="BExSFKQRST2S9KXWWLCXYLKSF4G1" localSheetId="26" hidden="1">#REF!</definedName>
    <definedName name="BExSFKQRST2S9KXWWLCXYLKSF4G1" localSheetId="27" hidden="1">#REF!</definedName>
    <definedName name="BExSFKQRST2S9KXWWLCXYLKSF4G1" localSheetId="0" hidden="1">#REF!</definedName>
    <definedName name="BExSFKQRST2S9KXWWLCXYLKSF4G1" localSheetId="1" hidden="1">#REF!</definedName>
    <definedName name="BExSFKQRST2S9KXWWLCXYLKSF4G1" hidden="1">#REF!</definedName>
    <definedName name="BExSFOHO6VZ5Y463KL3XYTZBVE3P" localSheetId="32" hidden="1">#REF!</definedName>
    <definedName name="BExSFOHO6VZ5Y463KL3XYTZBVE3P" localSheetId="33" hidden="1">#REF!</definedName>
    <definedName name="BExSFOHO6VZ5Y463KL3XYTZBVE3P" localSheetId="23" hidden="1">#REF!</definedName>
    <definedName name="BExSFOHO6VZ5Y463KL3XYTZBVE3P" localSheetId="17" hidden="1">#REF!</definedName>
    <definedName name="BExSFOHO6VZ5Y463KL3XYTZBVE3P" localSheetId="18" hidden="1">#REF!</definedName>
    <definedName name="BExSFOHO6VZ5Y463KL3XYTZBVE3P" localSheetId="11" hidden="1">#REF!</definedName>
    <definedName name="BExSFOHO6VZ5Y463KL3XYTZBVE3P" localSheetId="25" hidden="1">#REF!</definedName>
    <definedName name="BExSFOHO6VZ5Y463KL3XYTZBVE3P" localSheetId="26" hidden="1">#REF!</definedName>
    <definedName name="BExSFOHO6VZ5Y463KL3XYTZBVE3P" localSheetId="27" hidden="1">#REF!</definedName>
    <definedName name="BExSFOHO6VZ5Y463KL3XYTZBVE3P" localSheetId="0" hidden="1">#REF!</definedName>
    <definedName name="BExSFOHO6VZ5Y463KL3XYTZBVE3P" localSheetId="1" hidden="1">#REF!</definedName>
    <definedName name="BExSFOHO6VZ5Y463KL3XYTZBVE3P" hidden="1">#REF!</definedName>
    <definedName name="BExSFY2ZJOYUEYBX21QZ7AMN2WK1" localSheetId="32" hidden="1">#REF!</definedName>
    <definedName name="BExSFY2ZJOYUEYBX21QZ7AMN2WK1" localSheetId="33" hidden="1">#REF!</definedName>
    <definedName name="BExSFY2ZJOYUEYBX21QZ7AMN2WK1" localSheetId="23" hidden="1">#REF!</definedName>
    <definedName name="BExSFY2ZJOYUEYBX21QZ7AMN2WK1" localSheetId="17" hidden="1">#REF!</definedName>
    <definedName name="BExSFY2ZJOYUEYBX21QZ7AMN2WK1" localSheetId="18" hidden="1">#REF!</definedName>
    <definedName name="BExSFY2ZJOYUEYBX21QZ7AMN2WK1" localSheetId="11" hidden="1">#REF!</definedName>
    <definedName name="BExSFY2ZJOYUEYBX21QZ7AMN2WK1" localSheetId="25" hidden="1">#REF!</definedName>
    <definedName name="BExSFY2ZJOYUEYBX21QZ7AMN2WK1" localSheetId="26" hidden="1">#REF!</definedName>
    <definedName name="BExSFY2ZJOYUEYBX21QZ7AMN2WK1" localSheetId="27" hidden="1">#REF!</definedName>
    <definedName name="BExSFY2ZJOYUEYBX21QZ7AMN2WK1" localSheetId="0" hidden="1">#REF!</definedName>
    <definedName name="BExSFY2ZJOYUEYBX21QZ7AMN2WK1" localSheetId="1" hidden="1">#REF!</definedName>
    <definedName name="BExSFY2ZJOYUEYBX21QZ7AMN2WK1" hidden="1">#REF!</definedName>
    <definedName name="BExSFYDRRTAZVPXRWUF5PDQ97WFF" localSheetId="32" hidden="1">#REF!</definedName>
    <definedName name="BExSFYDRRTAZVPXRWUF5PDQ97WFF" localSheetId="33" hidden="1">#REF!</definedName>
    <definedName name="BExSFYDRRTAZVPXRWUF5PDQ97WFF" localSheetId="23" hidden="1">#REF!</definedName>
    <definedName name="BExSFYDRRTAZVPXRWUF5PDQ97WFF" localSheetId="17" hidden="1">#REF!</definedName>
    <definedName name="BExSFYDRRTAZVPXRWUF5PDQ97WFF" localSheetId="18" hidden="1">#REF!</definedName>
    <definedName name="BExSFYDRRTAZVPXRWUF5PDQ97WFF" localSheetId="11" hidden="1">#REF!</definedName>
    <definedName name="BExSFYDRRTAZVPXRWUF5PDQ97WFF" localSheetId="25" hidden="1">#REF!</definedName>
    <definedName name="BExSFYDRRTAZVPXRWUF5PDQ97WFF" localSheetId="26" hidden="1">#REF!</definedName>
    <definedName name="BExSFYDRRTAZVPXRWUF5PDQ97WFF" localSheetId="27" hidden="1">#REF!</definedName>
    <definedName name="BExSFYDRRTAZVPXRWUF5PDQ97WFF" localSheetId="0" hidden="1">#REF!</definedName>
    <definedName name="BExSFYDRRTAZVPXRWUF5PDQ97WFF" localSheetId="1" hidden="1">#REF!</definedName>
    <definedName name="BExSFYDRRTAZVPXRWUF5PDQ97WFF" hidden="1">#REF!</definedName>
    <definedName name="BExSFZVPFTXA3F0IJ2NGH1GXX9R7" localSheetId="32" hidden="1">#REF!</definedName>
    <definedName name="BExSFZVPFTXA3F0IJ2NGH1GXX9R7" localSheetId="33" hidden="1">#REF!</definedName>
    <definedName name="BExSFZVPFTXA3F0IJ2NGH1GXX9R7" localSheetId="23" hidden="1">#REF!</definedName>
    <definedName name="BExSFZVPFTXA3F0IJ2NGH1GXX9R7" localSheetId="17" hidden="1">#REF!</definedName>
    <definedName name="BExSFZVPFTXA3F0IJ2NGH1GXX9R7" localSheetId="18" hidden="1">#REF!</definedName>
    <definedName name="BExSFZVPFTXA3F0IJ2NGH1GXX9R7" localSheetId="11" hidden="1">#REF!</definedName>
    <definedName name="BExSFZVPFTXA3F0IJ2NGH1GXX9R7" localSheetId="25" hidden="1">#REF!</definedName>
    <definedName name="BExSFZVPFTXA3F0IJ2NGH1GXX9R7" localSheetId="26" hidden="1">#REF!</definedName>
    <definedName name="BExSFZVPFTXA3F0IJ2NGH1GXX9R7" localSheetId="27" hidden="1">#REF!</definedName>
    <definedName name="BExSFZVPFTXA3F0IJ2NGH1GXX9R7" localSheetId="0" hidden="1">#REF!</definedName>
    <definedName name="BExSFZVPFTXA3F0IJ2NGH1GXX9R7" localSheetId="1" hidden="1">#REF!</definedName>
    <definedName name="BExSFZVPFTXA3F0IJ2NGH1GXX9R7" hidden="1">#REF!</definedName>
    <definedName name="BExSG2Q34XRC1K28H4XG6PQM3FTW" localSheetId="32" hidden="1">#REF!</definedName>
    <definedName name="BExSG2Q34XRC1K28H4XG6PQM3FTW" localSheetId="33" hidden="1">#REF!</definedName>
    <definedName name="BExSG2Q34XRC1K28H4XG6PQM3FTW" localSheetId="23" hidden="1">#REF!</definedName>
    <definedName name="BExSG2Q34XRC1K28H4XG6PQM3FTW" localSheetId="17" hidden="1">#REF!</definedName>
    <definedName name="BExSG2Q34XRC1K28H4XG6PQM3FTW" localSheetId="18" hidden="1">#REF!</definedName>
    <definedName name="BExSG2Q34XRC1K28H4XG6PQM3FTW" localSheetId="11" hidden="1">#REF!</definedName>
    <definedName name="BExSG2Q34XRC1K28H4XG6PQM3FTW" localSheetId="25" hidden="1">#REF!</definedName>
    <definedName name="BExSG2Q34XRC1K28H4XG6PQM3FTW" localSheetId="26" hidden="1">#REF!</definedName>
    <definedName name="BExSG2Q34XRC1K28H4XG6PQM3FTW" localSheetId="27" hidden="1">#REF!</definedName>
    <definedName name="BExSG2Q34XRC1K28H4XG6PQM3FTW" localSheetId="0" hidden="1">#REF!</definedName>
    <definedName name="BExSG2Q34XRC1K28H4XG6PQM3FTW" localSheetId="1" hidden="1">#REF!</definedName>
    <definedName name="BExSG2Q34XRC1K28H4XG6PQM3FTW" hidden="1">#REF!</definedName>
    <definedName name="BExSG90Q4ZUU2IPGDYOM169NJV9S" localSheetId="32" hidden="1">#REF!</definedName>
    <definedName name="BExSG90Q4ZUU2IPGDYOM169NJV9S" localSheetId="33" hidden="1">#REF!</definedName>
    <definedName name="BExSG90Q4ZUU2IPGDYOM169NJV9S" localSheetId="23" hidden="1">#REF!</definedName>
    <definedName name="BExSG90Q4ZUU2IPGDYOM169NJV9S" localSheetId="17" hidden="1">#REF!</definedName>
    <definedName name="BExSG90Q4ZUU2IPGDYOM169NJV9S" localSheetId="18" hidden="1">#REF!</definedName>
    <definedName name="BExSG90Q4ZUU2IPGDYOM169NJV9S" localSheetId="11" hidden="1">#REF!</definedName>
    <definedName name="BExSG90Q4ZUU2IPGDYOM169NJV9S" localSheetId="25" hidden="1">#REF!</definedName>
    <definedName name="BExSG90Q4ZUU2IPGDYOM169NJV9S" localSheetId="26" hidden="1">#REF!</definedName>
    <definedName name="BExSG90Q4ZUU2IPGDYOM169NJV9S" localSheetId="27" hidden="1">#REF!</definedName>
    <definedName name="BExSG90Q4ZUU2IPGDYOM169NJV9S" localSheetId="0" hidden="1">#REF!</definedName>
    <definedName name="BExSG90Q4ZUU2IPGDYOM169NJV9S" localSheetId="1" hidden="1">#REF!</definedName>
    <definedName name="BExSG90Q4ZUU2IPGDYOM169NJV9S" hidden="1">#REF!</definedName>
    <definedName name="BExSG9X3DU845PNXYJGGLBQY2UHG" localSheetId="32" hidden="1">#REF!</definedName>
    <definedName name="BExSG9X3DU845PNXYJGGLBQY2UHG" localSheetId="33" hidden="1">#REF!</definedName>
    <definedName name="BExSG9X3DU845PNXYJGGLBQY2UHG" localSheetId="23" hidden="1">#REF!</definedName>
    <definedName name="BExSG9X3DU845PNXYJGGLBQY2UHG" localSheetId="17" hidden="1">#REF!</definedName>
    <definedName name="BExSG9X3DU845PNXYJGGLBQY2UHG" localSheetId="18" hidden="1">#REF!</definedName>
    <definedName name="BExSG9X3DU845PNXYJGGLBQY2UHG" localSheetId="11" hidden="1">#REF!</definedName>
    <definedName name="BExSG9X3DU845PNXYJGGLBQY2UHG" localSheetId="25" hidden="1">#REF!</definedName>
    <definedName name="BExSG9X3DU845PNXYJGGLBQY2UHG" localSheetId="26" hidden="1">#REF!</definedName>
    <definedName name="BExSG9X3DU845PNXYJGGLBQY2UHG" localSheetId="27" hidden="1">#REF!</definedName>
    <definedName name="BExSG9X3DU845PNXYJGGLBQY2UHG" localSheetId="0" hidden="1">#REF!</definedName>
    <definedName name="BExSG9X3DU845PNXYJGGLBQY2UHG" localSheetId="1" hidden="1">#REF!</definedName>
    <definedName name="BExSG9X3DU845PNXYJGGLBQY2UHG" hidden="1">#REF!</definedName>
    <definedName name="BExSGE45J27MDUUNXW7Z8Q33UAON" localSheetId="32" hidden="1">#REF!</definedName>
    <definedName name="BExSGE45J27MDUUNXW7Z8Q33UAON" localSheetId="33" hidden="1">#REF!</definedName>
    <definedName name="BExSGE45J27MDUUNXW7Z8Q33UAON" localSheetId="23" hidden="1">#REF!</definedName>
    <definedName name="BExSGE45J27MDUUNXW7Z8Q33UAON" localSheetId="17" hidden="1">#REF!</definedName>
    <definedName name="BExSGE45J27MDUUNXW7Z8Q33UAON" localSheetId="18" hidden="1">#REF!</definedName>
    <definedName name="BExSGE45J27MDUUNXW7Z8Q33UAON" localSheetId="11" hidden="1">#REF!</definedName>
    <definedName name="BExSGE45J27MDUUNXW7Z8Q33UAON" localSheetId="25" hidden="1">#REF!</definedName>
    <definedName name="BExSGE45J27MDUUNXW7Z8Q33UAON" localSheetId="26" hidden="1">#REF!</definedName>
    <definedName name="BExSGE45J27MDUUNXW7Z8Q33UAON" localSheetId="27" hidden="1">#REF!</definedName>
    <definedName name="BExSGE45J27MDUUNXW7Z8Q33UAON" localSheetId="0" hidden="1">#REF!</definedName>
    <definedName name="BExSGE45J27MDUUNXW7Z8Q33UAON" localSheetId="1" hidden="1">#REF!</definedName>
    <definedName name="BExSGE45J27MDUUNXW7Z8Q33UAON" hidden="1">#REF!</definedName>
    <definedName name="BExSGE9LY91Q0URHB4YAMX0UAMYI" localSheetId="32" hidden="1">#REF!</definedName>
    <definedName name="BExSGE9LY91Q0URHB4YAMX0UAMYI" localSheetId="33" hidden="1">#REF!</definedName>
    <definedName name="BExSGE9LY91Q0URHB4YAMX0UAMYI" localSheetId="23" hidden="1">#REF!</definedName>
    <definedName name="BExSGE9LY91Q0URHB4YAMX0UAMYI" localSheetId="17" hidden="1">#REF!</definedName>
    <definedName name="BExSGE9LY91Q0URHB4YAMX0UAMYI" localSheetId="18" hidden="1">#REF!</definedName>
    <definedName name="BExSGE9LY91Q0URHB4YAMX0UAMYI" localSheetId="11" hidden="1">#REF!</definedName>
    <definedName name="BExSGE9LY91Q0URHB4YAMX0UAMYI" localSheetId="25" hidden="1">#REF!</definedName>
    <definedName name="BExSGE9LY91Q0URHB4YAMX0UAMYI" localSheetId="26" hidden="1">#REF!</definedName>
    <definedName name="BExSGE9LY91Q0URHB4YAMX0UAMYI" localSheetId="27" hidden="1">#REF!</definedName>
    <definedName name="BExSGE9LY91Q0URHB4YAMX0UAMYI" localSheetId="0" hidden="1">#REF!</definedName>
    <definedName name="BExSGE9LY91Q0URHB4YAMX0UAMYI" localSheetId="1" hidden="1">#REF!</definedName>
    <definedName name="BExSGE9LY91Q0URHB4YAMX0UAMYI" hidden="1">#REF!</definedName>
    <definedName name="BExSGLB2URTLBCKBB4Y885W925F2" localSheetId="32" hidden="1">#REF!</definedName>
    <definedName name="BExSGLB2URTLBCKBB4Y885W925F2" localSheetId="33" hidden="1">#REF!</definedName>
    <definedName name="BExSGLB2URTLBCKBB4Y885W925F2" localSheetId="23" hidden="1">#REF!</definedName>
    <definedName name="BExSGLB2URTLBCKBB4Y885W925F2" localSheetId="17" hidden="1">#REF!</definedName>
    <definedName name="BExSGLB2URTLBCKBB4Y885W925F2" localSheetId="18" hidden="1">#REF!</definedName>
    <definedName name="BExSGLB2URTLBCKBB4Y885W925F2" localSheetId="11" hidden="1">#REF!</definedName>
    <definedName name="BExSGLB2URTLBCKBB4Y885W925F2" localSheetId="25" hidden="1">#REF!</definedName>
    <definedName name="BExSGLB2URTLBCKBB4Y885W925F2" localSheetId="26" hidden="1">#REF!</definedName>
    <definedName name="BExSGLB2URTLBCKBB4Y885W925F2" localSheetId="27" hidden="1">#REF!</definedName>
    <definedName name="BExSGLB2URTLBCKBB4Y885W925F2" localSheetId="0" hidden="1">#REF!</definedName>
    <definedName name="BExSGLB2URTLBCKBB4Y885W925F2" localSheetId="1" hidden="1">#REF!</definedName>
    <definedName name="BExSGLB2URTLBCKBB4Y885W925F2" hidden="1">#REF!</definedName>
    <definedName name="BExSGNEL2G0PC04ATVS20W5179EK" localSheetId="32" hidden="1">#REF!</definedName>
    <definedName name="BExSGNEL2G0PC04ATVS20W5179EK" localSheetId="33" hidden="1">#REF!</definedName>
    <definedName name="BExSGNEL2G0PC04ATVS20W5179EK" localSheetId="23" hidden="1">#REF!</definedName>
    <definedName name="BExSGNEL2G0PC04ATVS20W5179EK" localSheetId="17" hidden="1">#REF!</definedName>
    <definedName name="BExSGNEL2G0PC04ATVS20W5179EK" localSheetId="18" hidden="1">#REF!</definedName>
    <definedName name="BExSGNEL2G0PC04ATVS20W5179EK" localSheetId="11" hidden="1">#REF!</definedName>
    <definedName name="BExSGNEL2G0PC04ATVS20W5179EK" localSheetId="25" hidden="1">#REF!</definedName>
    <definedName name="BExSGNEL2G0PC04ATVS20W5179EK" localSheetId="26" hidden="1">#REF!</definedName>
    <definedName name="BExSGNEL2G0PC04ATVS20W5179EK" localSheetId="27" hidden="1">#REF!</definedName>
    <definedName name="BExSGNEL2G0PC04ATVS20W5179EK" localSheetId="0" hidden="1">#REF!</definedName>
    <definedName name="BExSGNEL2G0PC04ATVS20W5179EK" localSheetId="1" hidden="1">#REF!</definedName>
    <definedName name="BExSGNEL2G0PC04ATVS20W5179EK" hidden="1">#REF!</definedName>
    <definedName name="BExSGOAYG73SFWOPAQV80P710GID" localSheetId="32" hidden="1">#REF!</definedName>
    <definedName name="BExSGOAYG73SFWOPAQV80P710GID" localSheetId="33" hidden="1">#REF!</definedName>
    <definedName name="BExSGOAYG73SFWOPAQV80P710GID" localSheetId="23" hidden="1">#REF!</definedName>
    <definedName name="BExSGOAYG73SFWOPAQV80P710GID" localSheetId="17" hidden="1">#REF!</definedName>
    <definedName name="BExSGOAYG73SFWOPAQV80P710GID" localSheetId="18" hidden="1">#REF!</definedName>
    <definedName name="BExSGOAYG73SFWOPAQV80P710GID" localSheetId="11" hidden="1">#REF!</definedName>
    <definedName name="BExSGOAYG73SFWOPAQV80P710GID" localSheetId="25" hidden="1">#REF!</definedName>
    <definedName name="BExSGOAYG73SFWOPAQV80P710GID" localSheetId="26" hidden="1">#REF!</definedName>
    <definedName name="BExSGOAYG73SFWOPAQV80P710GID" localSheetId="27" hidden="1">#REF!</definedName>
    <definedName name="BExSGOAYG73SFWOPAQV80P710GID" localSheetId="0" hidden="1">#REF!</definedName>
    <definedName name="BExSGOAYG73SFWOPAQV80P710GID" localSheetId="1" hidden="1">#REF!</definedName>
    <definedName name="BExSGOAYG73SFWOPAQV80P710GID" hidden="1">#REF!</definedName>
    <definedName name="BExSGOWJHRW7FWKLO2EHUOOGHNAF" localSheetId="32" hidden="1">#REF!</definedName>
    <definedName name="BExSGOWJHRW7FWKLO2EHUOOGHNAF" localSheetId="33" hidden="1">#REF!</definedName>
    <definedName name="BExSGOWJHRW7FWKLO2EHUOOGHNAF" localSheetId="23" hidden="1">#REF!</definedName>
    <definedName name="BExSGOWJHRW7FWKLO2EHUOOGHNAF" localSheetId="17" hidden="1">#REF!</definedName>
    <definedName name="BExSGOWJHRW7FWKLO2EHUOOGHNAF" localSheetId="18" hidden="1">#REF!</definedName>
    <definedName name="BExSGOWJHRW7FWKLO2EHUOOGHNAF" localSheetId="11" hidden="1">#REF!</definedName>
    <definedName name="BExSGOWJHRW7FWKLO2EHUOOGHNAF" localSheetId="25" hidden="1">#REF!</definedName>
    <definedName name="BExSGOWJHRW7FWKLO2EHUOOGHNAF" localSheetId="26" hidden="1">#REF!</definedName>
    <definedName name="BExSGOWJHRW7FWKLO2EHUOOGHNAF" localSheetId="27" hidden="1">#REF!</definedName>
    <definedName name="BExSGOWJHRW7FWKLO2EHUOOGHNAF" localSheetId="0" hidden="1">#REF!</definedName>
    <definedName name="BExSGOWJHRW7FWKLO2EHUOOGHNAF" localSheetId="1" hidden="1">#REF!</definedName>
    <definedName name="BExSGOWJHRW7FWKLO2EHUOOGHNAF" hidden="1">#REF!</definedName>
    <definedName name="BExSGOWJTAP41ZV5Q23H7MI9C76W" localSheetId="32" hidden="1">#REF!</definedName>
    <definedName name="BExSGOWJTAP41ZV5Q23H7MI9C76W" localSheetId="33" hidden="1">#REF!</definedName>
    <definedName name="BExSGOWJTAP41ZV5Q23H7MI9C76W" localSheetId="23" hidden="1">#REF!</definedName>
    <definedName name="BExSGOWJTAP41ZV5Q23H7MI9C76W" localSheetId="17" hidden="1">#REF!</definedName>
    <definedName name="BExSGOWJTAP41ZV5Q23H7MI9C76W" localSheetId="18" hidden="1">#REF!</definedName>
    <definedName name="BExSGOWJTAP41ZV5Q23H7MI9C76W" localSheetId="11" hidden="1">#REF!</definedName>
    <definedName name="BExSGOWJTAP41ZV5Q23H7MI9C76W" localSheetId="25" hidden="1">#REF!</definedName>
    <definedName name="BExSGOWJTAP41ZV5Q23H7MI9C76W" localSheetId="26" hidden="1">#REF!</definedName>
    <definedName name="BExSGOWJTAP41ZV5Q23H7MI9C76W" localSheetId="27" hidden="1">#REF!</definedName>
    <definedName name="BExSGOWJTAP41ZV5Q23H7MI9C76W" localSheetId="0" hidden="1">#REF!</definedName>
    <definedName name="BExSGOWJTAP41ZV5Q23H7MI9C76W" localSheetId="1" hidden="1">#REF!</definedName>
    <definedName name="BExSGOWJTAP41ZV5Q23H7MI9C76W" hidden="1">#REF!</definedName>
    <definedName name="BExSGR5JQVX2HQ0PKCGZNSSUM1RV" localSheetId="32" hidden="1">#REF!</definedName>
    <definedName name="BExSGR5JQVX2HQ0PKCGZNSSUM1RV" localSheetId="33" hidden="1">#REF!</definedName>
    <definedName name="BExSGR5JQVX2HQ0PKCGZNSSUM1RV" localSheetId="23" hidden="1">#REF!</definedName>
    <definedName name="BExSGR5JQVX2HQ0PKCGZNSSUM1RV" localSheetId="17" hidden="1">#REF!</definedName>
    <definedName name="BExSGR5JQVX2HQ0PKCGZNSSUM1RV" localSheetId="18" hidden="1">#REF!</definedName>
    <definedName name="BExSGR5JQVX2HQ0PKCGZNSSUM1RV" localSheetId="11" hidden="1">#REF!</definedName>
    <definedName name="BExSGR5JQVX2HQ0PKCGZNSSUM1RV" localSheetId="25" hidden="1">#REF!</definedName>
    <definedName name="BExSGR5JQVX2HQ0PKCGZNSSUM1RV" localSheetId="26" hidden="1">#REF!</definedName>
    <definedName name="BExSGR5JQVX2HQ0PKCGZNSSUM1RV" localSheetId="27" hidden="1">#REF!</definedName>
    <definedName name="BExSGR5JQVX2HQ0PKCGZNSSUM1RV" localSheetId="0" hidden="1">#REF!</definedName>
    <definedName name="BExSGR5JQVX2HQ0PKCGZNSSUM1RV" localSheetId="1" hidden="1">#REF!</definedName>
    <definedName name="BExSGR5JQVX2HQ0PKCGZNSSUM1RV" hidden="1">#REF!</definedName>
    <definedName name="BExSGT3MKX7YVLVP6YLL6KVO8UGV" localSheetId="32" hidden="1">#REF!</definedName>
    <definedName name="BExSGT3MKX7YVLVP6YLL6KVO8UGV" localSheetId="33" hidden="1">#REF!</definedName>
    <definedName name="BExSGT3MKX7YVLVP6YLL6KVO8UGV" localSheetId="23" hidden="1">#REF!</definedName>
    <definedName name="BExSGT3MKX7YVLVP6YLL6KVO8UGV" localSheetId="17" hidden="1">#REF!</definedName>
    <definedName name="BExSGT3MKX7YVLVP6YLL6KVO8UGV" localSheetId="18" hidden="1">#REF!</definedName>
    <definedName name="BExSGT3MKX7YVLVP6YLL6KVO8UGV" localSheetId="11" hidden="1">#REF!</definedName>
    <definedName name="BExSGT3MKX7YVLVP6YLL6KVO8UGV" localSheetId="25" hidden="1">#REF!</definedName>
    <definedName name="BExSGT3MKX7YVLVP6YLL6KVO8UGV" localSheetId="26" hidden="1">#REF!</definedName>
    <definedName name="BExSGT3MKX7YVLVP6YLL6KVO8UGV" localSheetId="27" hidden="1">#REF!</definedName>
    <definedName name="BExSGT3MKX7YVLVP6YLL6KVO8UGV" localSheetId="0" hidden="1">#REF!</definedName>
    <definedName name="BExSGT3MKX7YVLVP6YLL6KVO8UGV" localSheetId="1" hidden="1">#REF!</definedName>
    <definedName name="BExSGT3MKX7YVLVP6YLL6KVO8UGV" hidden="1">#REF!</definedName>
    <definedName name="BExSGVHX69GJZHD99DKE4RZ042B1" localSheetId="32" hidden="1">#REF!</definedName>
    <definedName name="BExSGVHX69GJZHD99DKE4RZ042B1" localSheetId="33" hidden="1">#REF!</definedName>
    <definedName name="BExSGVHX69GJZHD99DKE4RZ042B1" localSheetId="23" hidden="1">#REF!</definedName>
    <definedName name="BExSGVHX69GJZHD99DKE4RZ042B1" localSheetId="17" hidden="1">#REF!</definedName>
    <definedName name="BExSGVHX69GJZHD99DKE4RZ042B1" localSheetId="18" hidden="1">#REF!</definedName>
    <definedName name="BExSGVHX69GJZHD99DKE4RZ042B1" localSheetId="11" hidden="1">#REF!</definedName>
    <definedName name="BExSGVHX69GJZHD99DKE4RZ042B1" localSheetId="25" hidden="1">#REF!</definedName>
    <definedName name="BExSGVHX69GJZHD99DKE4RZ042B1" localSheetId="26" hidden="1">#REF!</definedName>
    <definedName name="BExSGVHX69GJZHD99DKE4RZ042B1" localSheetId="27" hidden="1">#REF!</definedName>
    <definedName name="BExSGVHX69GJZHD99DKE4RZ042B1" localSheetId="0" hidden="1">#REF!</definedName>
    <definedName name="BExSGVHX69GJZHD99DKE4RZ042B1" localSheetId="1" hidden="1">#REF!</definedName>
    <definedName name="BExSGVHX69GJZHD99DKE4RZ042B1" hidden="1">#REF!</definedName>
    <definedName name="BExSGZJO4J4ZO04E2N2ECVYS9DEZ" localSheetId="32" hidden="1">#REF!</definedName>
    <definedName name="BExSGZJO4J4ZO04E2N2ECVYS9DEZ" localSheetId="33" hidden="1">#REF!</definedName>
    <definedName name="BExSGZJO4J4ZO04E2N2ECVYS9DEZ" localSheetId="23" hidden="1">#REF!</definedName>
    <definedName name="BExSGZJO4J4ZO04E2N2ECVYS9DEZ" localSheetId="17" hidden="1">#REF!</definedName>
    <definedName name="BExSGZJO4J4ZO04E2N2ECVYS9DEZ" localSheetId="18" hidden="1">#REF!</definedName>
    <definedName name="BExSGZJO4J4ZO04E2N2ECVYS9DEZ" localSheetId="11" hidden="1">#REF!</definedName>
    <definedName name="BExSGZJO4J4ZO04E2N2ECVYS9DEZ" localSheetId="25" hidden="1">#REF!</definedName>
    <definedName name="BExSGZJO4J4ZO04E2N2ECVYS9DEZ" localSheetId="26" hidden="1">#REF!</definedName>
    <definedName name="BExSGZJO4J4ZO04E2N2ECVYS9DEZ" localSheetId="27" hidden="1">#REF!</definedName>
    <definedName name="BExSGZJO4J4ZO04E2N2ECVYS9DEZ" localSheetId="0" hidden="1">#REF!</definedName>
    <definedName name="BExSGZJO4J4ZO04E2N2ECVYS9DEZ" localSheetId="1" hidden="1">#REF!</definedName>
    <definedName name="BExSGZJO4J4ZO04E2N2ECVYS9DEZ" hidden="1">#REF!</definedName>
    <definedName name="BExSHAHFHS7MMNJR8JPVABRGBVIT" localSheetId="32" hidden="1">#REF!</definedName>
    <definedName name="BExSHAHFHS7MMNJR8JPVABRGBVIT" localSheetId="33" hidden="1">#REF!</definedName>
    <definedName name="BExSHAHFHS7MMNJR8JPVABRGBVIT" localSheetId="23" hidden="1">#REF!</definedName>
    <definedName name="BExSHAHFHS7MMNJR8JPVABRGBVIT" localSheetId="17" hidden="1">#REF!</definedName>
    <definedName name="BExSHAHFHS7MMNJR8JPVABRGBVIT" localSheetId="18" hidden="1">#REF!</definedName>
    <definedName name="BExSHAHFHS7MMNJR8JPVABRGBVIT" localSheetId="11" hidden="1">#REF!</definedName>
    <definedName name="BExSHAHFHS7MMNJR8JPVABRGBVIT" localSheetId="25" hidden="1">#REF!</definedName>
    <definedName name="BExSHAHFHS7MMNJR8JPVABRGBVIT" localSheetId="26" hidden="1">#REF!</definedName>
    <definedName name="BExSHAHFHS7MMNJR8JPVABRGBVIT" localSheetId="27" hidden="1">#REF!</definedName>
    <definedName name="BExSHAHFHS7MMNJR8JPVABRGBVIT" localSheetId="0" hidden="1">#REF!</definedName>
    <definedName name="BExSHAHFHS7MMNJR8JPVABRGBVIT" localSheetId="1" hidden="1">#REF!</definedName>
    <definedName name="BExSHAHFHS7MMNJR8JPVABRGBVIT" hidden="1">#REF!</definedName>
    <definedName name="BExSHGH88QZWW4RNAX4YKAZ5JEBL" localSheetId="32" hidden="1">#REF!</definedName>
    <definedName name="BExSHGH88QZWW4RNAX4YKAZ5JEBL" localSheetId="33" hidden="1">#REF!</definedName>
    <definedName name="BExSHGH88QZWW4RNAX4YKAZ5JEBL" localSheetId="23" hidden="1">#REF!</definedName>
    <definedName name="BExSHGH88QZWW4RNAX4YKAZ5JEBL" localSheetId="17" hidden="1">#REF!</definedName>
    <definedName name="BExSHGH88QZWW4RNAX4YKAZ5JEBL" localSheetId="18" hidden="1">#REF!</definedName>
    <definedName name="BExSHGH88QZWW4RNAX4YKAZ5JEBL" localSheetId="11" hidden="1">#REF!</definedName>
    <definedName name="BExSHGH88QZWW4RNAX4YKAZ5JEBL" localSheetId="25" hidden="1">#REF!</definedName>
    <definedName name="BExSHGH88QZWW4RNAX4YKAZ5JEBL" localSheetId="26" hidden="1">#REF!</definedName>
    <definedName name="BExSHGH88QZWW4RNAX4YKAZ5JEBL" localSheetId="27" hidden="1">#REF!</definedName>
    <definedName name="BExSHGH88QZWW4RNAX4YKAZ5JEBL" localSheetId="0" hidden="1">#REF!</definedName>
    <definedName name="BExSHGH88QZWW4RNAX4YKAZ5JEBL" localSheetId="1" hidden="1">#REF!</definedName>
    <definedName name="BExSHGH88QZWW4RNAX4YKAZ5JEBL" hidden="1">#REF!</definedName>
    <definedName name="BExSHOKK1OO3CX9Z28C58E5J1D9W" localSheetId="32" hidden="1">#REF!</definedName>
    <definedName name="BExSHOKK1OO3CX9Z28C58E5J1D9W" localSheetId="33" hidden="1">#REF!</definedName>
    <definedName name="BExSHOKK1OO3CX9Z28C58E5J1D9W" localSheetId="23" hidden="1">#REF!</definedName>
    <definedName name="BExSHOKK1OO3CX9Z28C58E5J1D9W" localSheetId="17" hidden="1">#REF!</definedName>
    <definedName name="BExSHOKK1OO3CX9Z28C58E5J1D9W" localSheetId="18" hidden="1">#REF!</definedName>
    <definedName name="BExSHOKK1OO3CX9Z28C58E5J1D9W" localSheetId="11" hidden="1">#REF!</definedName>
    <definedName name="BExSHOKK1OO3CX9Z28C58E5J1D9W" localSheetId="25" hidden="1">#REF!</definedName>
    <definedName name="BExSHOKK1OO3CX9Z28C58E5J1D9W" localSheetId="26" hidden="1">#REF!</definedName>
    <definedName name="BExSHOKK1OO3CX9Z28C58E5J1D9W" localSheetId="27" hidden="1">#REF!</definedName>
    <definedName name="BExSHOKK1OO3CX9Z28C58E5J1D9W" localSheetId="0" hidden="1">#REF!</definedName>
    <definedName name="BExSHOKK1OO3CX9Z28C58E5J1D9W" localSheetId="1" hidden="1">#REF!</definedName>
    <definedName name="BExSHOKK1OO3CX9Z28C58E5J1D9W" hidden="1">#REF!</definedName>
    <definedName name="BExSHQD8KYLTQGDXIRKCHQQ7MKIH" localSheetId="32" hidden="1">#REF!</definedName>
    <definedName name="BExSHQD8KYLTQGDXIRKCHQQ7MKIH" localSheetId="33" hidden="1">#REF!</definedName>
    <definedName name="BExSHQD8KYLTQGDXIRKCHQQ7MKIH" localSheetId="23" hidden="1">#REF!</definedName>
    <definedName name="BExSHQD8KYLTQGDXIRKCHQQ7MKIH" localSheetId="17" hidden="1">#REF!</definedName>
    <definedName name="BExSHQD8KYLTQGDXIRKCHQQ7MKIH" localSheetId="18" hidden="1">#REF!</definedName>
    <definedName name="BExSHQD8KYLTQGDXIRKCHQQ7MKIH" localSheetId="11" hidden="1">#REF!</definedName>
    <definedName name="BExSHQD8KYLTQGDXIRKCHQQ7MKIH" localSheetId="25" hidden="1">#REF!</definedName>
    <definedName name="BExSHQD8KYLTQGDXIRKCHQQ7MKIH" localSheetId="26" hidden="1">#REF!</definedName>
    <definedName name="BExSHQD8KYLTQGDXIRKCHQQ7MKIH" localSheetId="27" hidden="1">#REF!</definedName>
    <definedName name="BExSHQD8KYLTQGDXIRKCHQQ7MKIH" localSheetId="0" hidden="1">#REF!</definedName>
    <definedName name="BExSHQD8KYLTQGDXIRKCHQQ7MKIH" localSheetId="1" hidden="1">#REF!</definedName>
    <definedName name="BExSHQD8KYLTQGDXIRKCHQQ7MKIH" hidden="1">#REF!</definedName>
    <definedName name="BExSHVGPIAHXI97UBLI9G4I4M29F" localSheetId="32" hidden="1">#REF!</definedName>
    <definedName name="BExSHVGPIAHXI97UBLI9G4I4M29F" localSheetId="33" hidden="1">#REF!</definedName>
    <definedName name="BExSHVGPIAHXI97UBLI9G4I4M29F" localSheetId="23" hidden="1">#REF!</definedName>
    <definedName name="BExSHVGPIAHXI97UBLI9G4I4M29F" localSheetId="17" hidden="1">#REF!</definedName>
    <definedName name="BExSHVGPIAHXI97UBLI9G4I4M29F" localSheetId="18" hidden="1">#REF!</definedName>
    <definedName name="BExSHVGPIAHXI97UBLI9G4I4M29F" localSheetId="11" hidden="1">#REF!</definedName>
    <definedName name="BExSHVGPIAHXI97UBLI9G4I4M29F" localSheetId="25" hidden="1">#REF!</definedName>
    <definedName name="BExSHVGPIAHXI97UBLI9G4I4M29F" localSheetId="26" hidden="1">#REF!</definedName>
    <definedName name="BExSHVGPIAHXI97UBLI9G4I4M29F" localSheetId="27" hidden="1">#REF!</definedName>
    <definedName name="BExSHVGPIAHXI97UBLI9G4I4M29F" localSheetId="0" hidden="1">#REF!</definedName>
    <definedName name="BExSHVGPIAHXI97UBLI9G4I4M29F" localSheetId="1" hidden="1">#REF!</definedName>
    <definedName name="BExSHVGPIAHXI97UBLI9G4I4M29F" hidden="1">#REF!</definedName>
    <definedName name="BExSI0K2YL3HTCQAD8A7TR4QCUR6" localSheetId="32" hidden="1">#REF!</definedName>
    <definedName name="BExSI0K2YL3HTCQAD8A7TR4QCUR6" localSheetId="33" hidden="1">#REF!</definedName>
    <definedName name="BExSI0K2YL3HTCQAD8A7TR4QCUR6" localSheetId="23" hidden="1">#REF!</definedName>
    <definedName name="BExSI0K2YL3HTCQAD8A7TR4QCUR6" localSheetId="17" hidden="1">#REF!</definedName>
    <definedName name="BExSI0K2YL3HTCQAD8A7TR4QCUR6" localSheetId="18" hidden="1">#REF!</definedName>
    <definedName name="BExSI0K2YL3HTCQAD8A7TR4QCUR6" localSheetId="11" hidden="1">#REF!</definedName>
    <definedName name="BExSI0K2YL3HTCQAD8A7TR4QCUR6" localSheetId="25" hidden="1">#REF!</definedName>
    <definedName name="BExSI0K2YL3HTCQAD8A7TR4QCUR6" localSheetId="26" hidden="1">#REF!</definedName>
    <definedName name="BExSI0K2YL3HTCQAD8A7TR4QCUR6" localSheetId="27" hidden="1">#REF!</definedName>
    <definedName name="BExSI0K2YL3HTCQAD8A7TR4QCUR6" localSheetId="0" hidden="1">#REF!</definedName>
    <definedName name="BExSI0K2YL3HTCQAD8A7TR4QCUR6" localSheetId="1" hidden="1">#REF!</definedName>
    <definedName name="BExSI0K2YL3HTCQAD8A7TR4QCUR6" hidden="1">#REF!</definedName>
    <definedName name="BExSIFUDNRWXWIWNGCCFOOD8WIAZ" localSheetId="32" hidden="1">#REF!</definedName>
    <definedName name="BExSIFUDNRWXWIWNGCCFOOD8WIAZ" localSheetId="33" hidden="1">#REF!</definedName>
    <definedName name="BExSIFUDNRWXWIWNGCCFOOD8WIAZ" localSheetId="23" hidden="1">#REF!</definedName>
    <definedName name="BExSIFUDNRWXWIWNGCCFOOD8WIAZ" localSheetId="17" hidden="1">#REF!</definedName>
    <definedName name="BExSIFUDNRWXWIWNGCCFOOD8WIAZ" localSheetId="18" hidden="1">#REF!</definedName>
    <definedName name="BExSIFUDNRWXWIWNGCCFOOD8WIAZ" localSheetId="11" hidden="1">#REF!</definedName>
    <definedName name="BExSIFUDNRWXWIWNGCCFOOD8WIAZ" localSheetId="25" hidden="1">#REF!</definedName>
    <definedName name="BExSIFUDNRWXWIWNGCCFOOD8WIAZ" localSheetId="26" hidden="1">#REF!</definedName>
    <definedName name="BExSIFUDNRWXWIWNGCCFOOD8WIAZ" localSheetId="27" hidden="1">#REF!</definedName>
    <definedName name="BExSIFUDNRWXWIWNGCCFOOD8WIAZ" localSheetId="0" hidden="1">#REF!</definedName>
    <definedName name="BExSIFUDNRWXWIWNGCCFOOD8WIAZ" localSheetId="1" hidden="1">#REF!</definedName>
    <definedName name="BExSIFUDNRWXWIWNGCCFOOD8WIAZ" hidden="1">#REF!</definedName>
    <definedName name="BExTTZNS2PBCR93C9IUW49UZ4I6T" localSheetId="32" hidden="1">#REF!</definedName>
    <definedName name="BExTTZNS2PBCR93C9IUW49UZ4I6T" localSheetId="33" hidden="1">#REF!</definedName>
    <definedName name="BExTTZNS2PBCR93C9IUW49UZ4I6T" localSheetId="23" hidden="1">#REF!</definedName>
    <definedName name="BExTTZNS2PBCR93C9IUW49UZ4I6T" localSheetId="17" hidden="1">#REF!</definedName>
    <definedName name="BExTTZNS2PBCR93C9IUW49UZ4I6T" localSheetId="18" hidden="1">#REF!</definedName>
    <definedName name="BExTTZNS2PBCR93C9IUW49UZ4I6T" localSheetId="11" hidden="1">#REF!</definedName>
    <definedName name="BExTTZNS2PBCR93C9IUW49UZ4I6T" localSheetId="25" hidden="1">#REF!</definedName>
    <definedName name="BExTTZNS2PBCR93C9IUW49UZ4I6T" localSheetId="26" hidden="1">#REF!</definedName>
    <definedName name="BExTTZNS2PBCR93C9IUW49UZ4I6T" localSheetId="27" hidden="1">#REF!</definedName>
    <definedName name="BExTTZNS2PBCR93C9IUW49UZ4I6T" localSheetId="0" hidden="1">#REF!</definedName>
    <definedName name="BExTTZNS2PBCR93C9IUW49UZ4I6T" localSheetId="1" hidden="1">#REF!</definedName>
    <definedName name="BExTTZNS2PBCR93C9IUW49UZ4I6T" hidden="1">#REF!</definedName>
    <definedName name="BExTU2YFQ25JQ6MEMRHHN66VLTPJ" localSheetId="32" hidden="1">#REF!</definedName>
    <definedName name="BExTU2YFQ25JQ6MEMRHHN66VLTPJ" localSheetId="33" hidden="1">#REF!</definedName>
    <definedName name="BExTU2YFQ25JQ6MEMRHHN66VLTPJ" localSheetId="23" hidden="1">#REF!</definedName>
    <definedName name="BExTU2YFQ25JQ6MEMRHHN66VLTPJ" localSheetId="17" hidden="1">#REF!</definedName>
    <definedName name="BExTU2YFQ25JQ6MEMRHHN66VLTPJ" localSheetId="18" hidden="1">#REF!</definedName>
    <definedName name="BExTU2YFQ25JQ6MEMRHHN66VLTPJ" localSheetId="11" hidden="1">#REF!</definedName>
    <definedName name="BExTU2YFQ25JQ6MEMRHHN66VLTPJ" localSheetId="25" hidden="1">#REF!</definedName>
    <definedName name="BExTU2YFQ25JQ6MEMRHHN66VLTPJ" localSheetId="26" hidden="1">#REF!</definedName>
    <definedName name="BExTU2YFQ25JQ6MEMRHHN66VLTPJ" localSheetId="27" hidden="1">#REF!</definedName>
    <definedName name="BExTU2YFQ25JQ6MEMRHHN66VLTPJ" localSheetId="0" hidden="1">#REF!</definedName>
    <definedName name="BExTU2YFQ25JQ6MEMRHHN66VLTPJ" localSheetId="1" hidden="1">#REF!</definedName>
    <definedName name="BExTU2YFQ25JQ6MEMRHHN66VLTPJ" hidden="1">#REF!</definedName>
    <definedName name="BExTU75IOII1V5O0C9X2VAYYVJUG" localSheetId="32" hidden="1">#REF!</definedName>
    <definedName name="BExTU75IOII1V5O0C9X2VAYYVJUG" localSheetId="33" hidden="1">#REF!</definedName>
    <definedName name="BExTU75IOII1V5O0C9X2VAYYVJUG" localSheetId="23" hidden="1">#REF!</definedName>
    <definedName name="BExTU75IOII1V5O0C9X2VAYYVJUG" localSheetId="17" hidden="1">#REF!</definedName>
    <definedName name="BExTU75IOII1V5O0C9X2VAYYVJUG" localSheetId="18" hidden="1">#REF!</definedName>
    <definedName name="BExTU75IOII1V5O0C9X2VAYYVJUG" localSheetId="11" hidden="1">#REF!</definedName>
    <definedName name="BExTU75IOII1V5O0C9X2VAYYVJUG" localSheetId="25" hidden="1">#REF!</definedName>
    <definedName name="BExTU75IOII1V5O0C9X2VAYYVJUG" localSheetId="26" hidden="1">#REF!</definedName>
    <definedName name="BExTU75IOII1V5O0C9X2VAYYVJUG" localSheetId="27" hidden="1">#REF!</definedName>
    <definedName name="BExTU75IOII1V5O0C9X2VAYYVJUG" localSheetId="0" hidden="1">#REF!</definedName>
    <definedName name="BExTU75IOII1V5O0C9X2VAYYVJUG" localSheetId="1" hidden="1">#REF!</definedName>
    <definedName name="BExTU75IOII1V5O0C9X2VAYYVJUG" hidden="1">#REF!</definedName>
    <definedName name="BExTUA5F7V4LUIIAM17J3A8XF3JE" localSheetId="32" hidden="1">#REF!</definedName>
    <definedName name="BExTUA5F7V4LUIIAM17J3A8XF3JE" localSheetId="33" hidden="1">#REF!</definedName>
    <definedName name="BExTUA5F7V4LUIIAM17J3A8XF3JE" localSheetId="23" hidden="1">#REF!</definedName>
    <definedName name="BExTUA5F7V4LUIIAM17J3A8XF3JE" localSheetId="17" hidden="1">#REF!</definedName>
    <definedName name="BExTUA5F7V4LUIIAM17J3A8XF3JE" localSheetId="18" hidden="1">#REF!</definedName>
    <definedName name="BExTUA5F7V4LUIIAM17J3A8XF3JE" localSheetId="11" hidden="1">#REF!</definedName>
    <definedName name="BExTUA5F7V4LUIIAM17J3A8XF3JE" localSheetId="25" hidden="1">#REF!</definedName>
    <definedName name="BExTUA5F7V4LUIIAM17J3A8XF3JE" localSheetId="26" hidden="1">#REF!</definedName>
    <definedName name="BExTUA5F7V4LUIIAM17J3A8XF3JE" localSheetId="27" hidden="1">#REF!</definedName>
    <definedName name="BExTUA5F7V4LUIIAM17J3A8XF3JE" localSheetId="0" hidden="1">#REF!</definedName>
    <definedName name="BExTUA5F7V4LUIIAM17J3A8XF3JE" localSheetId="1" hidden="1">#REF!</definedName>
    <definedName name="BExTUA5F7V4LUIIAM17J3A8XF3JE" hidden="1">#REF!</definedName>
    <definedName name="BExTUBY3AA9B91YRRWFOT21LUL8Q" localSheetId="32" hidden="1">#REF!</definedName>
    <definedName name="BExTUBY3AA9B91YRRWFOT21LUL8Q" localSheetId="33" hidden="1">#REF!</definedName>
    <definedName name="BExTUBY3AA9B91YRRWFOT21LUL8Q" localSheetId="23" hidden="1">#REF!</definedName>
    <definedName name="BExTUBY3AA9B91YRRWFOT21LUL8Q" localSheetId="17" hidden="1">#REF!</definedName>
    <definedName name="BExTUBY3AA9B91YRRWFOT21LUL8Q" localSheetId="18" hidden="1">#REF!</definedName>
    <definedName name="BExTUBY3AA9B91YRRWFOT21LUL8Q" localSheetId="11" hidden="1">#REF!</definedName>
    <definedName name="BExTUBY3AA9B91YRRWFOT21LUL8Q" localSheetId="25" hidden="1">#REF!</definedName>
    <definedName name="BExTUBY3AA9B91YRRWFOT21LUL8Q" localSheetId="26" hidden="1">#REF!</definedName>
    <definedName name="BExTUBY3AA9B91YRRWFOT21LUL8Q" localSheetId="27" hidden="1">#REF!</definedName>
    <definedName name="BExTUBY3AA9B91YRRWFOT21LUL8Q" localSheetId="0" hidden="1">#REF!</definedName>
    <definedName name="BExTUBY3AA9B91YRRWFOT21LUL8Q" localSheetId="1" hidden="1">#REF!</definedName>
    <definedName name="BExTUBY3AA9B91YRRWFOT21LUL8Q" hidden="1">#REF!</definedName>
    <definedName name="BExTUJ53ANGZ3H1KDK4CR4Q0OD6P" localSheetId="32" hidden="1">#REF!</definedName>
    <definedName name="BExTUJ53ANGZ3H1KDK4CR4Q0OD6P" localSheetId="33" hidden="1">#REF!</definedName>
    <definedName name="BExTUJ53ANGZ3H1KDK4CR4Q0OD6P" localSheetId="23" hidden="1">#REF!</definedName>
    <definedName name="BExTUJ53ANGZ3H1KDK4CR4Q0OD6P" localSheetId="17" hidden="1">#REF!</definedName>
    <definedName name="BExTUJ53ANGZ3H1KDK4CR4Q0OD6P" localSheetId="18" hidden="1">#REF!</definedName>
    <definedName name="BExTUJ53ANGZ3H1KDK4CR4Q0OD6P" localSheetId="11" hidden="1">#REF!</definedName>
    <definedName name="BExTUJ53ANGZ3H1KDK4CR4Q0OD6P" localSheetId="25" hidden="1">#REF!</definedName>
    <definedName name="BExTUJ53ANGZ3H1KDK4CR4Q0OD6P" localSheetId="26" hidden="1">#REF!</definedName>
    <definedName name="BExTUJ53ANGZ3H1KDK4CR4Q0OD6P" localSheetId="27" hidden="1">#REF!</definedName>
    <definedName name="BExTUJ53ANGZ3H1KDK4CR4Q0OD6P" localSheetId="0" hidden="1">#REF!</definedName>
    <definedName name="BExTUJ53ANGZ3H1KDK4CR4Q0OD6P" localSheetId="1" hidden="1">#REF!</definedName>
    <definedName name="BExTUJ53ANGZ3H1KDK4CR4Q0OD6P" hidden="1">#REF!</definedName>
    <definedName name="BExTUKXSZBM7C57G6NGLWGU4WOHY" localSheetId="32" hidden="1">#REF!</definedName>
    <definedName name="BExTUKXSZBM7C57G6NGLWGU4WOHY" localSheetId="33" hidden="1">#REF!</definedName>
    <definedName name="BExTUKXSZBM7C57G6NGLWGU4WOHY" localSheetId="23" hidden="1">#REF!</definedName>
    <definedName name="BExTUKXSZBM7C57G6NGLWGU4WOHY" localSheetId="17" hidden="1">#REF!</definedName>
    <definedName name="BExTUKXSZBM7C57G6NGLWGU4WOHY" localSheetId="18" hidden="1">#REF!</definedName>
    <definedName name="BExTUKXSZBM7C57G6NGLWGU4WOHY" localSheetId="11" hidden="1">#REF!</definedName>
    <definedName name="BExTUKXSZBM7C57G6NGLWGU4WOHY" localSheetId="25" hidden="1">#REF!</definedName>
    <definedName name="BExTUKXSZBM7C57G6NGLWGU4WOHY" localSheetId="26" hidden="1">#REF!</definedName>
    <definedName name="BExTUKXSZBM7C57G6NGLWGU4WOHY" localSheetId="27" hidden="1">#REF!</definedName>
    <definedName name="BExTUKXSZBM7C57G6NGLWGU4WOHY" localSheetId="0" hidden="1">#REF!</definedName>
    <definedName name="BExTUKXSZBM7C57G6NGLWGU4WOHY" localSheetId="1" hidden="1">#REF!</definedName>
    <definedName name="BExTUKXSZBM7C57G6NGLWGU4WOHY" hidden="1">#REF!</definedName>
    <definedName name="BExTUNC5INBE8Y5OA5GQUTXX6QJW" localSheetId="32" hidden="1">#REF!</definedName>
    <definedName name="BExTUNC5INBE8Y5OA5GQUTXX6QJW" localSheetId="33" hidden="1">#REF!</definedName>
    <definedName name="BExTUNC5INBE8Y5OA5GQUTXX6QJW" localSheetId="23" hidden="1">#REF!</definedName>
    <definedName name="BExTUNC5INBE8Y5OA5GQUTXX6QJW" localSheetId="17" hidden="1">#REF!</definedName>
    <definedName name="BExTUNC5INBE8Y5OA5GQUTXX6QJW" localSheetId="18" hidden="1">#REF!</definedName>
    <definedName name="BExTUNC5INBE8Y5OA5GQUTXX6QJW" localSheetId="11" hidden="1">#REF!</definedName>
    <definedName name="BExTUNC5INBE8Y5OA5GQUTXX6QJW" localSheetId="25" hidden="1">#REF!</definedName>
    <definedName name="BExTUNC5INBE8Y5OA5GQUTXX6QJW" localSheetId="26" hidden="1">#REF!</definedName>
    <definedName name="BExTUNC5INBE8Y5OA5GQUTXX6QJW" localSheetId="27" hidden="1">#REF!</definedName>
    <definedName name="BExTUNC5INBE8Y5OA5GQUTXX6QJW" localSheetId="0" hidden="1">#REF!</definedName>
    <definedName name="BExTUNC5INBE8Y5OA5GQUTXX6QJW" localSheetId="1" hidden="1">#REF!</definedName>
    <definedName name="BExTUNC5INBE8Y5OA5GQUTXX6QJW" hidden="1">#REF!</definedName>
    <definedName name="BExTUSQCFFYZCDNHWHADBC2E1ZP1" localSheetId="32" hidden="1">#REF!</definedName>
    <definedName name="BExTUSQCFFYZCDNHWHADBC2E1ZP1" localSheetId="33" hidden="1">#REF!</definedName>
    <definedName name="BExTUSQCFFYZCDNHWHADBC2E1ZP1" localSheetId="23" hidden="1">#REF!</definedName>
    <definedName name="BExTUSQCFFYZCDNHWHADBC2E1ZP1" localSheetId="17" hidden="1">#REF!</definedName>
    <definedName name="BExTUSQCFFYZCDNHWHADBC2E1ZP1" localSheetId="18" hidden="1">#REF!</definedName>
    <definedName name="BExTUSQCFFYZCDNHWHADBC2E1ZP1" localSheetId="11" hidden="1">#REF!</definedName>
    <definedName name="BExTUSQCFFYZCDNHWHADBC2E1ZP1" localSheetId="25" hidden="1">#REF!</definedName>
    <definedName name="BExTUSQCFFYZCDNHWHADBC2E1ZP1" localSheetId="26" hidden="1">#REF!</definedName>
    <definedName name="BExTUSQCFFYZCDNHWHADBC2E1ZP1" localSheetId="27" hidden="1">#REF!</definedName>
    <definedName name="BExTUSQCFFYZCDNHWHADBC2E1ZP1" localSheetId="0" hidden="1">#REF!</definedName>
    <definedName name="BExTUSQCFFYZCDNHWHADBC2E1ZP1" localSheetId="1" hidden="1">#REF!</definedName>
    <definedName name="BExTUSQCFFYZCDNHWHADBC2E1ZP1" hidden="1">#REF!</definedName>
    <definedName name="BExTUV4NQDZVAENZPSZGF7A3DDFN" localSheetId="32" hidden="1">#REF!</definedName>
    <definedName name="BExTUV4NQDZVAENZPSZGF7A3DDFN" localSheetId="33" hidden="1">#REF!</definedName>
    <definedName name="BExTUV4NQDZVAENZPSZGF7A3DDFN" localSheetId="23" hidden="1">#REF!</definedName>
    <definedName name="BExTUV4NQDZVAENZPSZGF7A3DDFN" localSheetId="17" hidden="1">#REF!</definedName>
    <definedName name="BExTUV4NQDZVAENZPSZGF7A3DDFN" localSheetId="18" hidden="1">#REF!</definedName>
    <definedName name="BExTUV4NQDZVAENZPSZGF7A3DDFN" localSheetId="11" hidden="1">#REF!</definedName>
    <definedName name="BExTUV4NQDZVAENZPSZGF7A3DDFN" localSheetId="25" hidden="1">#REF!</definedName>
    <definedName name="BExTUV4NQDZVAENZPSZGF7A3DDFN" localSheetId="26" hidden="1">#REF!</definedName>
    <definedName name="BExTUV4NQDZVAENZPSZGF7A3DDFN" localSheetId="27" hidden="1">#REF!</definedName>
    <definedName name="BExTUV4NQDZVAENZPSZGF7A3DDFN" localSheetId="0" hidden="1">#REF!</definedName>
    <definedName name="BExTUV4NQDZVAENZPSZGF7A3DDFN" localSheetId="1" hidden="1">#REF!</definedName>
    <definedName name="BExTUV4NQDZVAENZPSZGF7A3DDFN" hidden="1">#REF!</definedName>
    <definedName name="BExTUVFGOJEYS28JURA5KHQFDU5J" localSheetId="32" hidden="1">#REF!</definedName>
    <definedName name="BExTUVFGOJEYS28JURA5KHQFDU5J" localSheetId="33" hidden="1">#REF!</definedName>
    <definedName name="BExTUVFGOJEYS28JURA5KHQFDU5J" localSheetId="23" hidden="1">#REF!</definedName>
    <definedName name="BExTUVFGOJEYS28JURA5KHQFDU5J" localSheetId="17" hidden="1">#REF!</definedName>
    <definedName name="BExTUVFGOJEYS28JURA5KHQFDU5J" localSheetId="18" hidden="1">#REF!</definedName>
    <definedName name="BExTUVFGOJEYS28JURA5KHQFDU5J" localSheetId="11" hidden="1">#REF!</definedName>
    <definedName name="BExTUVFGOJEYS28JURA5KHQFDU5J" localSheetId="25" hidden="1">#REF!</definedName>
    <definedName name="BExTUVFGOJEYS28JURA5KHQFDU5J" localSheetId="26" hidden="1">#REF!</definedName>
    <definedName name="BExTUVFGOJEYS28JURA5KHQFDU5J" localSheetId="27" hidden="1">#REF!</definedName>
    <definedName name="BExTUVFGOJEYS28JURA5KHQFDU5J" localSheetId="0" hidden="1">#REF!</definedName>
    <definedName name="BExTUVFGOJEYS28JURA5KHQFDU5J" localSheetId="1" hidden="1">#REF!</definedName>
    <definedName name="BExTUVFGOJEYS28JURA5KHQFDU5J" hidden="1">#REF!</definedName>
    <definedName name="BExTUW10U40QCYGHM5NJ3YR1O5SP" localSheetId="32" hidden="1">#REF!</definedName>
    <definedName name="BExTUW10U40QCYGHM5NJ3YR1O5SP" localSheetId="33" hidden="1">#REF!</definedName>
    <definedName name="BExTUW10U40QCYGHM5NJ3YR1O5SP" localSheetId="23" hidden="1">#REF!</definedName>
    <definedName name="BExTUW10U40QCYGHM5NJ3YR1O5SP" localSheetId="17" hidden="1">#REF!</definedName>
    <definedName name="BExTUW10U40QCYGHM5NJ3YR1O5SP" localSheetId="18" hidden="1">#REF!</definedName>
    <definedName name="BExTUW10U40QCYGHM5NJ3YR1O5SP" localSheetId="11" hidden="1">#REF!</definedName>
    <definedName name="BExTUW10U40QCYGHM5NJ3YR1O5SP" localSheetId="25" hidden="1">#REF!</definedName>
    <definedName name="BExTUW10U40QCYGHM5NJ3YR1O5SP" localSheetId="26" hidden="1">#REF!</definedName>
    <definedName name="BExTUW10U40QCYGHM5NJ3YR1O5SP" localSheetId="27" hidden="1">#REF!</definedName>
    <definedName name="BExTUW10U40QCYGHM5NJ3YR1O5SP" localSheetId="0" hidden="1">#REF!</definedName>
    <definedName name="BExTUW10U40QCYGHM5NJ3YR1O5SP" localSheetId="1" hidden="1">#REF!</definedName>
    <definedName name="BExTUW10U40QCYGHM5NJ3YR1O5SP" hidden="1">#REF!</definedName>
    <definedName name="BExTUWXFQHINU66YG82BI20ATMB5" localSheetId="32" hidden="1">#REF!</definedName>
    <definedName name="BExTUWXFQHINU66YG82BI20ATMB5" localSheetId="33" hidden="1">#REF!</definedName>
    <definedName name="BExTUWXFQHINU66YG82BI20ATMB5" localSheetId="23" hidden="1">#REF!</definedName>
    <definedName name="BExTUWXFQHINU66YG82BI20ATMB5" localSheetId="17" hidden="1">#REF!</definedName>
    <definedName name="BExTUWXFQHINU66YG82BI20ATMB5" localSheetId="18" hidden="1">#REF!</definedName>
    <definedName name="BExTUWXFQHINU66YG82BI20ATMB5" localSheetId="11" hidden="1">#REF!</definedName>
    <definedName name="BExTUWXFQHINU66YG82BI20ATMB5" localSheetId="25" hidden="1">#REF!</definedName>
    <definedName name="BExTUWXFQHINU66YG82BI20ATMB5" localSheetId="26" hidden="1">#REF!</definedName>
    <definedName name="BExTUWXFQHINU66YG82BI20ATMB5" localSheetId="27" hidden="1">#REF!</definedName>
    <definedName name="BExTUWXFQHINU66YG82BI20ATMB5" localSheetId="0" hidden="1">#REF!</definedName>
    <definedName name="BExTUWXFQHINU66YG82BI20ATMB5" localSheetId="1" hidden="1">#REF!</definedName>
    <definedName name="BExTUWXFQHINU66YG82BI20ATMB5" hidden="1">#REF!</definedName>
    <definedName name="BExTUY9WNSJ91GV8CP0SKJTEIV82" localSheetId="32" hidden="1">[47]ZZCOOM_M03_Q004!#REF!</definedName>
    <definedName name="BExTUY9WNSJ91GV8CP0SKJTEIV82" localSheetId="33" hidden="1">[47]ZZCOOM_M03_Q004!#REF!</definedName>
    <definedName name="BExTUY9WNSJ91GV8CP0SKJTEIV82" localSheetId="23" hidden="1">[47]ZZCOOM_M03_Q004!#REF!</definedName>
    <definedName name="BExTUY9WNSJ91GV8CP0SKJTEIV82" localSheetId="17" hidden="1">#REF!</definedName>
    <definedName name="BExTUY9WNSJ91GV8CP0SKJTEIV82" localSheetId="18" hidden="1">#REF!</definedName>
    <definedName name="BExTUY9WNSJ91GV8CP0SKJTEIV82" localSheetId="11" hidden="1">[47]ZZCOOM_M03_Q004!#REF!</definedName>
    <definedName name="BExTUY9WNSJ91GV8CP0SKJTEIV82" localSheetId="2" hidden="1">[47]ZZCOOM_M03_Q004!#REF!</definedName>
    <definedName name="BExTUY9WNSJ91GV8CP0SKJTEIV82" localSheetId="25" hidden="1">[47]ZZCOOM_M03_Q004!#REF!</definedName>
    <definedName name="BExTUY9WNSJ91GV8CP0SKJTEIV82" localSheetId="26" hidden="1">[47]ZZCOOM_M03_Q004!#REF!</definedName>
    <definedName name="BExTUY9WNSJ91GV8CP0SKJTEIV82" localSheetId="27" hidden="1">[47]ZZCOOM_M03_Q004!#REF!</definedName>
    <definedName name="BExTUY9WNSJ91GV8CP0SKJTEIV82" localSheetId="0" hidden="1">[47]ZZCOOM_M03_Q004!#REF!</definedName>
    <definedName name="BExTUY9WNSJ91GV8CP0SKJTEIV82" localSheetId="1" hidden="1">[47]ZZCOOM_M03_Q004!#REF!</definedName>
    <definedName name="BExTUY9WNSJ91GV8CP0SKJTEIV82" hidden="1">[47]ZZCOOM_M03_Q004!#REF!</definedName>
    <definedName name="BExTV67VIM8PV6KO253M4DUBJQLC" localSheetId="32" hidden="1">#REF!</definedName>
    <definedName name="BExTV67VIM8PV6KO253M4DUBJQLC" localSheetId="33" hidden="1">#REF!</definedName>
    <definedName name="BExTV67VIM8PV6KO253M4DUBJQLC" localSheetId="23" hidden="1">#REF!</definedName>
    <definedName name="BExTV67VIM8PV6KO253M4DUBJQLC" localSheetId="17" hidden="1">#REF!</definedName>
    <definedName name="BExTV67VIM8PV6KO253M4DUBJQLC" localSheetId="18" hidden="1">#REF!</definedName>
    <definedName name="BExTV67VIM8PV6KO253M4DUBJQLC" localSheetId="11" hidden="1">#REF!</definedName>
    <definedName name="BExTV67VIM8PV6KO253M4DUBJQLC" localSheetId="2" hidden="1">#REF!</definedName>
    <definedName name="BExTV67VIM8PV6KO253M4DUBJQLC" localSheetId="25" hidden="1">#REF!</definedName>
    <definedName name="BExTV67VIM8PV6KO253M4DUBJQLC" localSheetId="26" hidden="1">#REF!</definedName>
    <definedName name="BExTV67VIM8PV6KO253M4DUBJQLC" localSheetId="27" hidden="1">#REF!</definedName>
    <definedName name="BExTV67VIM8PV6KO253M4DUBJQLC" localSheetId="0" hidden="1">#REF!</definedName>
    <definedName name="BExTV67VIM8PV6KO253M4DUBJQLC" localSheetId="1" hidden="1">#REF!</definedName>
    <definedName name="BExTV67VIM8PV6KO253M4DUBJQLC" hidden="1">#REF!</definedName>
    <definedName name="BExTVELZCF2YA5L6F23BYZZR6WHF" localSheetId="32" hidden="1">#REF!</definedName>
    <definedName name="BExTVELZCF2YA5L6F23BYZZR6WHF" localSheetId="33" hidden="1">#REF!</definedName>
    <definedName name="BExTVELZCF2YA5L6F23BYZZR6WHF" localSheetId="23" hidden="1">#REF!</definedName>
    <definedName name="BExTVELZCF2YA5L6F23BYZZR6WHF" localSheetId="17" hidden="1">#REF!</definedName>
    <definedName name="BExTVELZCF2YA5L6F23BYZZR6WHF" localSheetId="18" hidden="1">#REF!</definedName>
    <definedName name="BExTVELZCF2YA5L6F23BYZZR6WHF" localSheetId="11" hidden="1">#REF!</definedName>
    <definedName name="BExTVELZCF2YA5L6F23BYZZR6WHF" localSheetId="25" hidden="1">#REF!</definedName>
    <definedName name="BExTVELZCF2YA5L6F23BYZZR6WHF" localSheetId="26" hidden="1">#REF!</definedName>
    <definedName name="BExTVELZCF2YA5L6F23BYZZR6WHF" localSheetId="27" hidden="1">#REF!</definedName>
    <definedName name="BExTVELZCF2YA5L6F23BYZZR6WHF" localSheetId="0" hidden="1">#REF!</definedName>
    <definedName name="BExTVELZCF2YA5L6F23BYZZR6WHF" localSheetId="1" hidden="1">#REF!</definedName>
    <definedName name="BExTVELZCF2YA5L6F23BYZZR6WHF" hidden="1">#REF!</definedName>
    <definedName name="BExTVGPIQZ99YFXUC8OONUX5BD42" localSheetId="32" hidden="1">#REF!</definedName>
    <definedName name="BExTVGPIQZ99YFXUC8OONUX5BD42" localSheetId="33" hidden="1">#REF!</definedName>
    <definedName name="BExTVGPIQZ99YFXUC8OONUX5BD42" localSheetId="23" hidden="1">#REF!</definedName>
    <definedName name="BExTVGPIQZ99YFXUC8OONUX5BD42" localSheetId="17" hidden="1">#REF!</definedName>
    <definedName name="BExTVGPIQZ99YFXUC8OONUX5BD42" localSheetId="18" hidden="1">#REF!</definedName>
    <definedName name="BExTVGPIQZ99YFXUC8OONUX5BD42" localSheetId="11" hidden="1">#REF!</definedName>
    <definedName name="BExTVGPIQZ99YFXUC8OONUX5BD42" localSheetId="25" hidden="1">#REF!</definedName>
    <definedName name="BExTVGPIQZ99YFXUC8OONUX5BD42" localSheetId="26" hidden="1">#REF!</definedName>
    <definedName name="BExTVGPIQZ99YFXUC8OONUX5BD42" localSheetId="27" hidden="1">#REF!</definedName>
    <definedName name="BExTVGPIQZ99YFXUC8OONUX5BD42" localSheetId="0" hidden="1">#REF!</definedName>
    <definedName name="BExTVGPIQZ99YFXUC8OONUX5BD42" localSheetId="1" hidden="1">#REF!</definedName>
    <definedName name="BExTVGPIQZ99YFXUC8OONUX5BD42" hidden="1">#REF!</definedName>
    <definedName name="BExTVQG4F5RF0LZXG06AZ6EU1GQ3" localSheetId="32" hidden="1">#REF!</definedName>
    <definedName name="BExTVQG4F5RF0LZXG06AZ6EU1GQ3" localSheetId="33" hidden="1">#REF!</definedName>
    <definedName name="BExTVQG4F5RF0LZXG06AZ6EU1GQ3" localSheetId="23" hidden="1">#REF!</definedName>
    <definedName name="BExTVQG4F5RF0LZXG06AZ6EU1GQ3" localSheetId="17" hidden="1">#REF!</definedName>
    <definedName name="BExTVQG4F5RF0LZXG06AZ6EU1GQ3" localSheetId="18" hidden="1">#REF!</definedName>
    <definedName name="BExTVQG4F5RF0LZXG06AZ6EU1GQ3" localSheetId="11" hidden="1">#REF!</definedName>
    <definedName name="BExTVQG4F5RF0LZXG06AZ6EU1GQ3" localSheetId="25" hidden="1">#REF!</definedName>
    <definedName name="BExTVQG4F5RF0LZXG06AZ6EU1GQ3" localSheetId="26" hidden="1">#REF!</definedName>
    <definedName name="BExTVQG4F5RF0LZXG06AZ6EU1GQ3" localSheetId="27" hidden="1">#REF!</definedName>
    <definedName name="BExTVQG4F5RF0LZXG06AZ6EU1GQ3" localSheetId="0" hidden="1">#REF!</definedName>
    <definedName name="BExTVQG4F5RF0LZXG06AZ6EU1GQ3" localSheetId="1" hidden="1">#REF!</definedName>
    <definedName name="BExTVQG4F5RF0LZXG06AZ6EU1GQ3" hidden="1">#REF!</definedName>
    <definedName name="BExTVZQLP9VFLEYQ9280W13X7E8K" localSheetId="32" hidden="1">#REF!</definedName>
    <definedName name="BExTVZQLP9VFLEYQ9280W13X7E8K" localSheetId="33" hidden="1">#REF!</definedName>
    <definedName name="BExTVZQLP9VFLEYQ9280W13X7E8K" localSheetId="23" hidden="1">#REF!</definedName>
    <definedName name="BExTVZQLP9VFLEYQ9280W13X7E8K" localSheetId="17" hidden="1">#REF!</definedName>
    <definedName name="BExTVZQLP9VFLEYQ9280W13X7E8K" localSheetId="18" hidden="1">#REF!</definedName>
    <definedName name="BExTVZQLP9VFLEYQ9280W13X7E8K" localSheetId="11" hidden="1">#REF!</definedName>
    <definedName name="BExTVZQLP9VFLEYQ9280W13X7E8K" localSheetId="25" hidden="1">#REF!</definedName>
    <definedName name="BExTVZQLP9VFLEYQ9280W13X7E8K" localSheetId="26" hidden="1">#REF!</definedName>
    <definedName name="BExTVZQLP9VFLEYQ9280W13X7E8K" localSheetId="27" hidden="1">#REF!</definedName>
    <definedName name="BExTVZQLP9VFLEYQ9280W13X7E8K" localSheetId="0" hidden="1">#REF!</definedName>
    <definedName name="BExTVZQLP9VFLEYQ9280W13X7E8K" localSheetId="1" hidden="1">#REF!</definedName>
    <definedName name="BExTVZQLP9VFLEYQ9280W13X7E8K" hidden="1">#REF!</definedName>
    <definedName name="BExTWB4LA1PODQOH4LDTHQKBN16K" localSheetId="32" hidden="1">#REF!</definedName>
    <definedName name="BExTWB4LA1PODQOH4LDTHQKBN16K" localSheetId="33" hidden="1">#REF!</definedName>
    <definedName name="BExTWB4LA1PODQOH4LDTHQKBN16K" localSheetId="23" hidden="1">#REF!</definedName>
    <definedName name="BExTWB4LA1PODQOH4LDTHQKBN16K" localSheetId="17" hidden="1">#REF!</definedName>
    <definedName name="BExTWB4LA1PODQOH4LDTHQKBN16K" localSheetId="18" hidden="1">#REF!</definedName>
    <definedName name="BExTWB4LA1PODQOH4LDTHQKBN16K" localSheetId="11" hidden="1">#REF!</definedName>
    <definedName name="BExTWB4LA1PODQOH4LDTHQKBN16K" localSheetId="25" hidden="1">#REF!</definedName>
    <definedName name="BExTWB4LA1PODQOH4LDTHQKBN16K" localSheetId="26" hidden="1">#REF!</definedName>
    <definedName name="BExTWB4LA1PODQOH4LDTHQKBN16K" localSheetId="27" hidden="1">#REF!</definedName>
    <definedName name="BExTWB4LA1PODQOH4LDTHQKBN16K" localSheetId="0" hidden="1">#REF!</definedName>
    <definedName name="BExTWB4LA1PODQOH4LDTHQKBN16K" localSheetId="1" hidden="1">#REF!</definedName>
    <definedName name="BExTWB4LA1PODQOH4LDTHQKBN16K" hidden="1">#REF!</definedName>
    <definedName name="BExTWI0Q8AWXUA3ZN7I5V3QK2KM1" localSheetId="32" hidden="1">#REF!</definedName>
    <definedName name="BExTWI0Q8AWXUA3ZN7I5V3QK2KM1" localSheetId="33" hidden="1">#REF!</definedName>
    <definedName name="BExTWI0Q8AWXUA3ZN7I5V3QK2KM1" localSheetId="23" hidden="1">#REF!</definedName>
    <definedName name="BExTWI0Q8AWXUA3ZN7I5V3QK2KM1" localSheetId="17" hidden="1">#REF!</definedName>
    <definedName name="BExTWI0Q8AWXUA3ZN7I5V3QK2KM1" localSheetId="18" hidden="1">#REF!</definedName>
    <definedName name="BExTWI0Q8AWXUA3ZN7I5V3QK2KM1" localSheetId="11" hidden="1">#REF!</definedName>
    <definedName name="BExTWI0Q8AWXUA3ZN7I5V3QK2KM1" localSheetId="25" hidden="1">#REF!</definedName>
    <definedName name="BExTWI0Q8AWXUA3ZN7I5V3QK2KM1" localSheetId="26" hidden="1">#REF!</definedName>
    <definedName name="BExTWI0Q8AWXUA3ZN7I5V3QK2KM1" localSheetId="27" hidden="1">#REF!</definedName>
    <definedName name="BExTWI0Q8AWXUA3ZN7I5V3QK2KM1" localSheetId="0" hidden="1">#REF!</definedName>
    <definedName name="BExTWI0Q8AWXUA3ZN7I5V3QK2KM1" localSheetId="1" hidden="1">#REF!</definedName>
    <definedName name="BExTWI0Q8AWXUA3ZN7I5V3QK2KM1" hidden="1">#REF!</definedName>
    <definedName name="BExTWJTIA3WUW1PUWXAOP9O8NKLZ" localSheetId="32" hidden="1">#REF!</definedName>
    <definedName name="BExTWJTIA3WUW1PUWXAOP9O8NKLZ" localSheetId="33" hidden="1">#REF!</definedName>
    <definedName name="BExTWJTIA3WUW1PUWXAOP9O8NKLZ" localSheetId="23" hidden="1">#REF!</definedName>
    <definedName name="BExTWJTIA3WUW1PUWXAOP9O8NKLZ" localSheetId="17" hidden="1">#REF!</definedName>
    <definedName name="BExTWJTIA3WUW1PUWXAOP9O8NKLZ" localSheetId="18" hidden="1">#REF!</definedName>
    <definedName name="BExTWJTIA3WUW1PUWXAOP9O8NKLZ" localSheetId="11" hidden="1">#REF!</definedName>
    <definedName name="BExTWJTIA3WUW1PUWXAOP9O8NKLZ" localSheetId="25" hidden="1">#REF!</definedName>
    <definedName name="BExTWJTIA3WUW1PUWXAOP9O8NKLZ" localSheetId="26" hidden="1">#REF!</definedName>
    <definedName name="BExTWJTIA3WUW1PUWXAOP9O8NKLZ" localSheetId="27" hidden="1">#REF!</definedName>
    <definedName name="BExTWJTIA3WUW1PUWXAOP9O8NKLZ" localSheetId="0" hidden="1">#REF!</definedName>
    <definedName name="BExTWJTIA3WUW1PUWXAOP9O8NKLZ" localSheetId="1" hidden="1">#REF!</definedName>
    <definedName name="BExTWJTIA3WUW1PUWXAOP9O8NKLZ" hidden="1">#REF!</definedName>
    <definedName name="BExTWW95OX07FNA01WF5MSSSFQLX" localSheetId="32" hidden="1">#REF!</definedName>
    <definedName name="BExTWW95OX07FNA01WF5MSSSFQLX" localSheetId="33" hidden="1">#REF!</definedName>
    <definedName name="BExTWW95OX07FNA01WF5MSSSFQLX" localSheetId="23" hidden="1">#REF!</definedName>
    <definedName name="BExTWW95OX07FNA01WF5MSSSFQLX" localSheetId="17" hidden="1">#REF!</definedName>
    <definedName name="BExTWW95OX07FNA01WF5MSSSFQLX" localSheetId="18" hidden="1">#REF!</definedName>
    <definedName name="BExTWW95OX07FNA01WF5MSSSFQLX" localSheetId="11" hidden="1">#REF!</definedName>
    <definedName name="BExTWW95OX07FNA01WF5MSSSFQLX" localSheetId="25" hidden="1">#REF!</definedName>
    <definedName name="BExTWW95OX07FNA01WF5MSSSFQLX" localSheetId="26" hidden="1">#REF!</definedName>
    <definedName name="BExTWW95OX07FNA01WF5MSSSFQLX" localSheetId="27" hidden="1">#REF!</definedName>
    <definedName name="BExTWW95OX07FNA01WF5MSSSFQLX" localSheetId="0" hidden="1">#REF!</definedName>
    <definedName name="BExTWW95OX07FNA01WF5MSSSFQLX" localSheetId="1" hidden="1">#REF!</definedName>
    <definedName name="BExTWW95OX07FNA01WF5MSSSFQLX" hidden="1">#REF!</definedName>
    <definedName name="BExTX005F4GLW03J0PLPRPMI1SEG" localSheetId="32" hidden="1">#REF!</definedName>
    <definedName name="BExTX005F4GLW03J0PLPRPMI1SEG" localSheetId="33" hidden="1">#REF!</definedName>
    <definedName name="BExTX005F4GLW03J0PLPRPMI1SEG" localSheetId="23" hidden="1">#REF!</definedName>
    <definedName name="BExTX005F4GLW03J0PLPRPMI1SEG" localSheetId="17" hidden="1">#REF!</definedName>
    <definedName name="BExTX005F4GLW03J0PLPRPMI1SEG" localSheetId="18" hidden="1">#REF!</definedName>
    <definedName name="BExTX005F4GLW03J0PLPRPMI1SEG" localSheetId="11" hidden="1">#REF!</definedName>
    <definedName name="BExTX005F4GLW03J0PLPRPMI1SEG" localSheetId="25" hidden="1">#REF!</definedName>
    <definedName name="BExTX005F4GLW03J0PLPRPMI1SEG" localSheetId="26" hidden="1">#REF!</definedName>
    <definedName name="BExTX005F4GLW03J0PLPRPMI1SEG" localSheetId="27" hidden="1">#REF!</definedName>
    <definedName name="BExTX005F4GLW03J0PLPRPMI1SEG" localSheetId="0" hidden="1">#REF!</definedName>
    <definedName name="BExTX005F4GLW03J0PLPRPMI1SEG" localSheetId="1" hidden="1">#REF!</definedName>
    <definedName name="BExTX005F4GLW03J0PLPRPMI1SEG" hidden="1">#REF!</definedName>
    <definedName name="BExTX476KI0RNB71XI5TYMANSGBG" localSheetId="32" hidden="1">#REF!</definedName>
    <definedName name="BExTX476KI0RNB71XI5TYMANSGBG" localSheetId="33" hidden="1">#REF!</definedName>
    <definedName name="BExTX476KI0RNB71XI5TYMANSGBG" localSheetId="23" hidden="1">#REF!</definedName>
    <definedName name="BExTX476KI0RNB71XI5TYMANSGBG" localSheetId="17" hidden="1">#REF!</definedName>
    <definedName name="BExTX476KI0RNB71XI5TYMANSGBG" localSheetId="18" hidden="1">#REF!</definedName>
    <definedName name="BExTX476KI0RNB71XI5TYMANSGBG" localSheetId="11" hidden="1">#REF!</definedName>
    <definedName name="BExTX476KI0RNB71XI5TYMANSGBG" localSheetId="25" hidden="1">#REF!</definedName>
    <definedName name="BExTX476KI0RNB71XI5TYMANSGBG" localSheetId="26" hidden="1">#REF!</definedName>
    <definedName name="BExTX476KI0RNB71XI5TYMANSGBG" localSheetId="27" hidden="1">#REF!</definedName>
    <definedName name="BExTX476KI0RNB71XI5TYMANSGBG" localSheetId="0" hidden="1">#REF!</definedName>
    <definedName name="BExTX476KI0RNB71XI5TYMANSGBG" localSheetId="1" hidden="1">#REF!</definedName>
    <definedName name="BExTX476KI0RNB71XI5TYMANSGBG" hidden="1">#REF!</definedName>
    <definedName name="BExTXBJFKNSCUO7IOL6CSKERP06D" localSheetId="32" hidden="1">#REF!</definedName>
    <definedName name="BExTXBJFKNSCUO7IOL6CSKERP06D" localSheetId="33" hidden="1">#REF!</definedName>
    <definedName name="BExTXBJFKNSCUO7IOL6CSKERP06D" localSheetId="23" hidden="1">#REF!</definedName>
    <definedName name="BExTXBJFKNSCUO7IOL6CSKERP06D" localSheetId="17" hidden="1">#REF!</definedName>
    <definedName name="BExTXBJFKNSCUO7IOL6CSKERP06D" localSheetId="18" hidden="1">#REF!</definedName>
    <definedName name="BExTXBJFKNSCUO7IOL6CSKERP06D" localSheetId="11" hidden="1">#REF!</definedName>
    <definedName name="BExTXBJFKNSCUO7IOL6CSKERP06D" localSheetId="25" hidden="1">#REF!</definedName>
    <definedName name="BExTXBJFKNSCUO7IOL6CSKERP06D" localSheetId="26" hidden="1">#REF!</definedName>
    <definedName name="BExTXBJFKNSCUO7IOL6CSKERP06D" localSheetId="27" hidden="1">#REF!</definedName>
    <definedName name="BExTXBJFKNSCUO7IOL6CSKERP06D" localSheetId="0" hidden="1">#REF!</definedName>
    <definedName name="BExTXBJFKNSCUO7IOL6CSKERP06D" localSheetId="1" hidden="1">#REF!</definedName>
    <definedName name="BExTXBJFKNSCUO7IOL6CSKERP06D" hidden="1">#REF!</definedName>
    <definedName name="BExTXDMZDQ9U1FD9T7F79J29SYYN" localSheetId="32" hidden="1">#REF!</definedName>
    <definedName name="BExTXDMZDQ9U1FD9T7F79J29SYYN" localSheetId="33" hidden="1">#REF!</definedName>
    <definedName name="BExTXDMZDQ9U1FD9T7F79J29SYYN" localSheetId="23" hidden="1">#REF!</definedName>
    <definedName name="BExTXDMZDQ9U1FD9T7F79J29SYYN" localSheetId="17" hidden="1">#REF!</definedName>
    <definedName name="BExTXDMZDQ9U1FD9T7F79J29SYYN" localSheetId="18" hidden="1">#REF!</definedName>
    <definedName name="BExTXDMZDQ9U1FD9T7F79J29SYYN" localSheetId="11" hidden="1">#REF!</definedName>
    <definedName name="BExTXDMZDQ9U1FD9T7F79J29SYYN" localSheetId="25" hidden="1">#REF!</definedName>
    <definedName name="BExTXDMZDQ9U1FD9T7F79J29SYYN" localSheetId="26" hidden="1">#REF!</definedName>
    <definedName name="BExTXDMZDQ9U1FD9T7F79J29SYYN" localSheetId="27" hidden="1">#REF!</definedName>
    <definedName name="BExTXDMZDQ9U1FD9T7F79J29SYYN" localSheetId="0" hidden="1">#REF!</definedName>
    <definedName name="BExTXDMZDQ9U1FD9T7F79J29SYYN" localSheetId="1" hidden="1">#REF!</definedName>
    <definedName name="BExTXDMZDQ9U1FD9T7F79J29SYYN" hidden="1">#REF!</definedName>
    <definedName name="BExTXJ6HBAIXMMWKZTJNFDYVZCAY" localSheetId="32" hidden="1">#REF!</definedName>
    <definedName name="BExTXJ6HBAIXMMWKZTJNFDYVZCAY" localSheetId="33" hidden="1">#REF!</definedName>
    <definedName name="BExTXJ6HBAIXMMWKZTJNFDYVZCAY" localSheetId="23" hidden="1">#REF!</definedName>
    <definedName name="BExTXJ6HBAIXMMWKZTJNFDYVZCAY" localSheetId="17" hidden="1">#REF!</definedName>
    <definedName name="BExTXJ6HBAIXMMWKZTJNFDYVZCAY" localSheetId="18" hidden="1">#REF!</definedName>
    <definedName name="BExTXJ6HBAIXMMWKZTJNFDYVZCAY" localSheetId="11" hidden="1">#REF!</definedName>
    <definedName name="BExTXJ6HBAIXMMWKZTJNFDYVZCAY" localSheetId="25" hidden="1">#REF!</definedName>
    <definedName name="BExTXJ6HBAIXMMWKZTJNFDYVZCAY" localSheetId="26" hidden="1">#REF!</definedName>
    <definedName name="BExTXJ6HBAIXMMWKZTJNFDYVZCAY" localSheetId="27" hidden="1">#REF!</definedName>
    <definedName name="BExTXJ6HBAIXMMWKZTJNFDYVZCAY" localSheetId="0" hidden="1">#REF!</definedName>
    <definedName name="BExTXJ6HBAIXMMWKZTJNFDYVZCAY" localSheetId="1" hidden="1">#REF!</definedName>
    <definedName name="BExTXJ6HBAIXMMWKZTJNFDYVZCAY" hidden="1">#REF!</definedName>
    <definedName name="BExTXT812NQT8GAEGH738U29BI0D" localSheetId="32" hidden="1">#REF!</definedName>
    <definedName name="BExTXT812NQT8GAEGH738U29BI0D" localSheetId="33" hidden="1">#REF!</definedName>
    <definedName name="BExTXT812NQT8GAEGH738U29BI0D" localSheetId="23" hidden="1">#REF!</definedName>
    <definedName name="BExTXT812NQT8GAEGH738U29BI0D" localSheetId="17" hidden="1">#REF!</definedName>
    <definedName name="BExTXT812NQT8GAEGH738U29BI0D" localSheetId="18" hidden="1">#REF!</definedName>
    <definedName name="BExTXT812NQT8GAEGH738U29BI0D" localSheetId="11" hidden="1">#REF!</definedName>
    <definedName name="BExTXT812NQT8GAEGH738U29BI0D" localSheetId="25" hidden="1">#REF!</definedName>
    <definedName name="BExTXT812NQT8GAEGH738U29BI0D" localSheetId="26" hidden="1">#REF!</definedName>
    <definedName name="BExTXT812NQT8GAEGH738U29BI0D" localSheetId="27" hidden="1">#REF!</definedName>
    <definedName name="BExTXT812NQT8GAEGH738U29BI0D" localSheetId="0" hidden="1">#REF!</definedName>
    <definedName name="BExTXT812NQT8GAEGH738U29BI0D" localSheetId="1" hidden="1">#REF!</definedName>
    <definedName name="BExTXT812NQT8GAEGH738U29BI0D" hidden="1">#REF!</definedName>
    <definedName name="BExTXWIP2TFPTQ76NHFOB72NICRZ" localSheetId="32" hidden="1">#REF!</definedName>
    <definedName name="BExTXWIP2TFPTQ76NHFOB72NICRZ" localSheetId="33" hidden="1">#REF!</definedName>
    <definedName name="BExTXWIP2TFPTQ76NHFOB72NICRZ" localSheetId="23" hidden="1">#REF!</definedName>
    <definedName name="BExTXWIP2TFPTQ76NHFOB72NICRZ" localSheetId="17" hidden="1">#REF!</definedName>
    <definedName name="BExTXWIP2TFPTQ76NHFOB72NICRZ" localSheetId="18" hidden="1">#REF!</definedName>
    <definedName name="BExTXWIP2TFPTQ76NHFOB72NICRZ" localSheetId="11" hidden="1">#REF!</definedName>
    <definedName name="BExTXWIP2TFPTQ76NHFOB72NICRZ" localSheetId="25" hidden="1">#REF!</definedName>
    <definedName name="BExTXWIP2TFPTQ76NHFOB72NICRZ" localSheetId="26" hidden="1">#REF!</definedName>
    <definedName name="BExTXWIP2TFPTQ76NHFOB72NICRZ" localSheetId="27" hidden="1">#REF!</definedName>
    <definedName name="BExTXWIP2TFPTQ76NHFOB72NICRZ" localSheetId="0" hidden="1">#REF!</definedName>
    <definedName name="BExTXWIP2TFPTQ76NHFOB72NICRZ" localSheetId="1" hidden="1">#REF!</definedName>
    <definedName name="BExTXWIP2TFPTQ76NHFOB72NICRZ" hidden="1">#REF!</definedName>
    <definedName name="BExTY5T62H651VC86QM4X7E28JVA" localSheetId="32" hidden="1">#REF!</definedName>
    <definedName name="BExTY5T62H651VC86QM4X7E28JVA" localSheetId="33" hidden="1">#REF!</definedName>
    <definedName name="BExTY5T62H651VC86QM4X7E28JVA" localSheetId="23" hidden="1">#REF!</definedName>
    <definedName name="BExTY5T62H651VC86QM4X7E28JVA" localSheetId="17" hidden="1">#REF!</definedName>
    <definedName name="BExTY5T62H651VC86QM4X7E28JVA" localSheetId="18" hidden="1">#REF!</definedName>
    <definedName name="BExTY5T62H651VC86QM4X7E28JVA" localSheetId="11" hidden="1">#REF!</definedName>
    <definedName name="BExTY5T62H651VC86QM4X7E28JVA" localSheetId="25" hidden="1">#REF!</definedName>
    <definedName name="BExTY5T62H651VC86QM4X7E28JVA" localSheetId="26" hidden="1">#REF!</definedName>
    <definedName name="BExTY5T62H651VC86QM4X7E28JVA" localSheetId="27" hidden="1">#REF!</definedName>
    <definedName name="BExTY5T62H651VC86QM4X7E28JVA" localSheetId="0" hidden="1">#REF!</definedName>
    <definedName name="BExTY5T62H651VC86QM4X7E28JVA" localSheetId="1" hidden="1">#REF!</definedName>
    <definedName name="BExTY5T62H651VC86QM4X7E28JVA" hidden="1">#REF!</definedName>
    <definedName name="BExTYB7EHGVTJ4RSYOXWSG87U5WI" localSheetId="32" hidden="1">#REF!</definedName>
    <definedName name="BExTYB7EHGVTJ4RSYOXWSG87U5WI" localSheetId="33" hidden="1">#REF!</definedName>
    <definedName name="BExTYB7EHGVTJ4RSYOXWSG87U5WI" localSheetId="23" hidden="1">#REF!</definedName>
    <definedName name="BExTYB7EHGVTJ4RSYOXWSG87U5WI" localSheetId="17" hidden="1">#REF!</definedName>
    <definedName name="BExTYB7EHGVTJ4RSYOXWSG87U5WI" localSheetId="18" hidden="1">#REF!</definedName>
    <definedName name="BExTYB7EHGVTJ4RSYOXWSG87U5WI" localSheetId="11" hidden="1">#REF!</definedName>
    <definedName name="BExTYB7EHGVTJ4RSYOXWSG87U5WI" localSheetId="25" hidden="1">#REF!</definedName>
    <definedName name="BExTYB7EHGVTJ4RSYOXWSG87U5WI" localSheetId="26" hidden="1">#REF!</definedName>
    <definedName name="BExTYB7EHGVTJ4RSYOXWSG87U5WI" localSheetId="27" hidden="1">#REF!</definedName>
    <definedName name="BExTYB7EHGVTJ4RSYOXWSG87U5WI" localSheetId="0" hidden="1">#REF!</definedName>
    <definedName name="BExTYB7EHGVTJ4RSYOXWSG87U5WI" localSheetId="1" hidden="1">#REF!</definedName>
    <definedName name="BExTYB7EHGVTJ4RSYOXWSG87U5WI" hidden="1">#REF!</definedName>
    <definedName name="BExTYC93RS0KNKFOD35WG37LS9LY" localSheetId="32" hidden="1">#REF!</definedName>
    <definedName name="BExTYC93RS0KNKFOD35WG37LS9LY" localSheetId="33" hidden="1">#REF!</definedName>
    <definedName name="BExTYC93RS0KNKFOD35WG37LS9LY" localSheetId="23" hidden="1">#REF!</definedName>
    <definedName name="BExTYC93RS0KNKFOD35WG37LS9LY" localSheetId="17" hidden="1">#REF!</definedName>
    <definedName name="BExTYC93RS0KNKFOD35WG37LS9LY" localSheetId="18" hidden="1">#REF!</definedName>
    <definedName name="BExTYC93RS0KNKFOD35WG37LS9LY" localSheetId="11" hidden="1">#REF!</definedName>
    <definedName name="BExTYC93RS0KNKFOD35WG37LS9LY" localSheetId="25" hidden="1">#REF!</definedName>
    <definedName name="BExTYC93RS0KNKFOD35WG37LS9LY" localSheetId="26" hidden="1">#REF!</definedName>
    <definedName name="BExTYC93RS0KNKFOD35WG37LS9LY" localSheetId="27" hidden="1">#REF!</definedName>
    <definedName name="BExTYC93RS0KNKFOD35WG37LS9LY" localSheetId="0" hidden="1">#REF!</definedName>
    <definedName name="BExTYC93RS0KNKFOD35WG37LS9LY" localSheetId="1" hidden="1">#REF!</definedName>
    <definedName name="BExTYC93RS0KNKFOD35WG37LS9LY" hidden="1">#REF!</definedName>
    <definedName name="BExTYKCEFJ83LZM95M1V7CSFQVEA" localSheetId="32" hidden="1">#REF!</definedName>
    <definedName name="BExTYKCEFJ83LZM95M1V7CSFQVEA" localSheetId="33" hidden="1">#REF!</definedName>
    <definedName name="BExTYKCEFJ83LZM95M1V7CSFQVEA" localSheetId="23" hidden="1">#REF!</definedName>
    <definedName name="BExTYKCEFJ83LZM95M1V7CSFQVEA" localSheetId="17" hidden="1">#REF!</definedName>
    <definedName name="BExTYKCEFJ83LZM95M1V7CSFQVEA" localSheetId="18" hidden="1">#REF!</definedName>
    <definedName name="BExTYKCEFJ83LZM95M1V7CSFQVEA" localSheetId="11" hidden="1">#REF!</definedName>
    <definedName name="BExTYKCEFJ83LZM95M1V7CSFQVEA" localSheetId="25" hidden="1">#REF!</definedName>
    <definedName name="BExTYKCEFJ83LZM95M1V7CSFQVEA" localSheetId="26" hidden="1">#REF!</definedName>
    <definedName name="BExTYKCEFJ83LZM95M1V7CSFQVEA" localSheetId="27" hidden="1">#REF!</definedName>
    <definedName name="BExTYKCEFJ83LZM95M1V7CSFQVEA" localSheetId="0" hidden="1">#REF!</definedName>
    <definedName name="BExTYKCEFJ83LZM95M1V7CSFQVEA" localSheetId="1" hidden="1">#REF!</definedName>
    <definedName name="BExTYKCEFJ83LZM95M1V7CSFQVEA" hidden="1">#REF!</definedName>
    <definedName name="BExTYPLA9N640MFRJJQPKXT7P88M" localSheetId="32" hidden="1">#REF!</definedName>
    <definedName name="BExTYPLA9N640MFRJJQPKXT7P88M" localSheetId="33" hidden="1">#REF!</definedName>
    <definedName name="BExTYPLA9N640MFRJJQPKXT7P88M" localSheetId="23" hidden="1">#REF!</definedName>
    <definedName name="BExTYPLA9N640MFRJJQPKXT7P88M" localSheetId="17" hidden="1">#REF!</definedName>
    <definedName name="BExTYPLA9N640MFRJJQPKXT7P88M" localSheetId="18" hidden="1">#REF!</definedName>
    <definedName name="BExTYPLA9N640MFRJJQPKXT7P88M" localSheetId="11" hidden="1">#REF!</definedName>
    <definedName name="BExTYPLA9N640MFRJJQPKXT7P88M" localSheetId="25" hidden="1">#REF!</definedName>
    <definedName name="BExTYPLA9N640MFRJJQPKXT7P88M" localSheetId="26" hidden="1">#REF!</definedName>
    <definedName name="BExTYPLA9N640MFRJJQPKXT7P88M" localSheetId="27" hidden="1">#REF!</definedName>
    <definedName name="BExTYPLA9N640MFRJJQPKXT7P88M" localSheetId="0" hidden="1">#REF!</definedName>
    <definedName name="BExTYPLA9N640MFRJJQPKXT7P88M" localSheetId="1" hidden="1">#REF!</definedName>
    <definedName name="BExTYPLA9N640MFRJJQPKXT7P88M" hidden="1">#REF!</definedName>
    <definedName name="BExTYW1794M1TLJ2QQQCEEUZN18F" localSheetId="32" hidden="1">#REF!</definedName>
    <definedName name="BExTYW1794M1TLJ2QQQCEEUZN18F" localSheetId="33" hidden="1">#REF!</definedName>
    <definedName name="BExTYW1794M1TLJ2QQQCEEUZN18F" localSheetId="23" hidden="1">#REF!</definedName>
    <definedName name="BExTYW1794M1TLJ2QQQCEEUZN18F" localSheetId="17" hidden="1">#REF!</definedName>
    <definedName name="BExTYW1794M1TLJ2QQQCEEUZN18F" localSheetId="18" hidden="1">#REF!</definedName>
    <definedName name="BExTYW1794M1TLJ2QQQCEEUZN18F" localSheetId="11" hidden="1">#REF!</definedName>
    <definedName name="BExTYW1794M1TLJ2QQQCEEUZN18F" localSheetId="25" hidden="1">#REF!</definedName>
    <definedName name="BExTYW1794M1TLJ2QQQCEEUZN18F" localSheetId="26" hidden="1">#REF!</definedName>
    <definedName name="BExTYW1794M1TLJ2QQQCEEUZN18F" localSheetId="27" hidden="1">#REF!</definedName>
    <definedName name="BExTYW1794M1TLJ2QQQCEEUZN18F" localSheetId="0" hidden="1">#REF!</definedName>
    <definedName name="BExTYW1794M1TLJ2QQQCEEUZN18F" localSheetId="1" hidden="1">#REF!</definedName>
    <definedName name="BExTYW1794M1TLJ2QQQCEEUZN18F" hidden="1">#REF!</definedName>
    <definedName name="BExTZ7F71SNTOX4LLZCK5R9VUMIJ" localSheetId="32" hidden="1">#REF!</definedName>
    <definedName name="BExTZ7F71SNTOX4LLZCK5R9VUMIJ" localSheetId="33" hidden="1">#REF!</definedName>
    <definedName name="BExTZ7F71SNTOX4LLZCK5R9VUMIJ" localSheetId="23" hidden="1">#REF!</definedName>
    <definedName name="BExTZ7F71SNTOX4LLZCK5R9VUMIJ" localSheetId="17" hidden="1">#REF!</definedName>
    <definedName name="BExTZ7F71SNTOX4LLZCK5R9VUMIJ" localSheetId="18" hidden="1">#REF!</definedName>
    <definedName name="BExTZ7F71SNTOX4LLZCK5R9VUMIJ" localSheetId="11" hidden="1">#REF!</definedName>
    <definedName name="BExTZ7F71SNTOX4LLZCK5R9VUMIJ" localSheetId="25" hidden="1">#REF!</definedName>
    <definedName name="BExTZ7F71SNTOX4LLZCK5R9VUMIJ" localSheetId="26" hidden="1">#REF!</definedName>
    <definedName name="BExTZ7F71SNTOX4LLZCK5R9VUMIJ" localSheetId="27" hidden="1">#REF!</definedName>
    <definedName name="BExTZ7F71SNTOX4LLZCK5R9VUMIJ" localSheetId="0" hidden="1">#REF!</definedName>
    <definedName name="BExTZ7F71SNTOX4LLZCK5R9VUMIJ" localSheetId="1" hidden="1">#REF!</definedName>
    <definedName name="BExTZ7F71SNTOX4LLZCK5R9VUMIJ" hidden="1">#REF!</definedName>
    <definedName name="BExTZ80SWE36T1QSIIPJU7NJ65JL" localSheetId="32" hidden="1">#REF!</definedName>
    <definedName name="BExTZ80SWE36T1QSIIPJU7NJ65JL" localSheetId="33" hidden="1">#REF!</definedName>
    <definedName name="BExTZ80SWE36T1QSIIPJU7NJ65JL" localSheetId="23" hidden="1">#REF!</definedName>
    <definedName name="BExTZ80SWE36T1QSIIPJU7NJ65JL" localSheetId="17" hidden="1">#REF!</definedName>
    <definedName name="BExTZ80SWE36T1QSIIPJU7NJ65JL" localSheetId="18" hidden="1">#REF!</definedName>
    <definedName name="BExTZ80SWE36T1QSIIPJU7NJ65JL" localSheetId="11" hidden="1">#REF!</definedName>
    <definedName name="BExTZ80SWE36T1QSIIPJU7NJ65JL" localSheetId="25" hidden="1">#REF!</definedName>
    <definedName name="BExTZ80SWE36T1QSIIPJU7NJ65JL" localSheetId="26" hidden="1">#REF!</definedName>
    <definedName name="BExTZ80SWE36T1QSIIPJU7NJ65JL" localSheetId="27" hidden="1">#REF!</definedName>
    <definedName name="BExTZ80SWE36T1QSIIPJU7NJ65JL" localSheetId="0" hidden="1">#REF!</definedName>
    <definedName name="BExTZ80SWE36T1QSIIPJU7NJ65JL" localSheetId="1" hidden="1">#REF!</definedName>
    <definedName name="BExTZ80SWE36T1QSIIPJU7NJ65JL" hidden="1">#REF!</definedName>
    <definedName name="BExTZ869RSO739T4Q78JLOVO7G0C" localSheetId="32" hidden="1">#REF!</definedName>
    <definedName name="BExTZ869RSO739T4Q78JLOVO7G0C" localSheetId="33" hidden="1">#REF!</definedName>
    <definedName name="BExTZ869RSO739T4Q78JLOVO7G0C" localSheetId="23" hidden="1">#REF!</definedName>
    <definedName name="BExTZ869RSO739T4Q78JLOVO7G0C" localSheetId="17" hidden="1">#REF!</definedName>
    <definedName name="BExTZ869RSO739T4Q78JLOVO7G0C" localSheetId="18" hidden="1">#REF!</definedName>
    <definedName name="BExTZ869RSO739T4Q78JLOVO7G0C" localSheetId="11" hidden="1">#REF!</definedName>
    <definedName name="BExTZ869RSO739T4Q78JLOVO7G0C" localSheetId="25" hidden="1">#REF!</definedName>
    <definedName name="BExTZ869RSO739T4Q78JLOVO7G0C" localSheetId="26" hidden="1">#REF!</definedName>
    <definedName name="BExTZ869RSO739T4Q78JLOVO7G0C" localSheetId="27" hidden="1">#REF!</definedName>
    <definedName name="BExTZ869RSO739T4Q78JLOVO7G0C" localSheetId="0" hidden="1">#REF!</definedName>
    <definedName name="BExTZ869RSO739T4Q78JLOVO7G0C" localSheetId="1" hidden="1">#REF!</definedName>
    <definedName name="BExTZ869RSO739T4Q78JLOVO7G0C" hidden="1">#REF!</definedName>
    <definedName name="BExTZ8X5G9S3PA4FPSNK7T69W7QT" localSheetId="32" hidden="1">#REF!</definedName>
    <definedName name="BExTZ8X5G9S3PA4FPSNK7T69W7QT" localSheetId="33" hidden="1">#REF!</definedName>
    <definedName name="BExTZ8X5G9S3PA4FPSNK7T69W7QT" localSheetId="23" hidden="1">#REF!</definedName>
    <definedName name="BExTZ8X5G9S3PA4FPSNK7T69W7QT" localSheetId="17" hidden="1">#REF!</definedName>
    <definedName name="BExTZ8X5G9S3PA4FPSNK7T69W7QT" localSheetId="18" hidden="1">#REF!</definedName>
    <definedName name="BExTZ8X5G9S3PA4FPSNK7T69W7QT" localSheetId="11" hidden="1">#REF!</definedName>
    <definedName name="BExTZ8X5G9S3PA4FPSNK7T69W7QT" localSheetId="25" hidden="1">#REF!</definedName>
    <definedName name="BExTZ8X5G9S3PA4FPSNK7T69W7QT" localSheetId="26" hidden="1">#REF!</definedName>
    <definedName name="BExTZ8X5G9S3PA4FPSNK7T69W7QT" localSheetId="27" hidden="1">#REF!</definedName>
    <definedName name="BExTZ8X5G9S3PA4FPSNK7T69W7QT" localSheetId="0" hidden="1">#REF!</definedName>
    <definedName name="BExTZ8X5G9S3PA4FPSNK7T69W7QT" localSheetId="1" hidden="1">#REF!</definedName>
    <definedName name="BExTZ8X5G9S3PA4FPSNK7T69W7QT" hidden="1">#REF!</definedName>
    <definedName name="BExTZ97Y0RMR8V5BI9F2H4MFB77O" localSheetId="32" hidden="1">#REF!</definedName>
    <definedName name="BExTZ97Y0RMR8V5BI9F2H4MFB77O" localSheetId="33" hidden="1">#REF!</definedName>
    <definedName name="BExTZ97Y0RMR8V5BI9F2H4MFB77O" localSheetId="23" hidden="1">#REF!</definedName>
    <definedName name="BExTZ97Y0RMR8V5BI9F2H4MFB77O" localSheetId="17" hidden="1">#REF!</definedName>
    <definedName name="BExTZ97Y0RMR8V5BI9F2H4MFB77O" localSheetId="18" hidden="1">#REF!</definedName>
    <definedName name="BExTZ97Y0RMR8V5BI9F2H4MFB77O" localSheetId="11" hidden="1">#REF!</definedName>
    <definedName name="BExTZ97Y0RMR8V5BI9F2H4MFB77O" localSheetId="25" hidden="1">#REF!</definedName>
    <definedName name="BExTZ97Y0RMR8V5BI9F2H4MFB77O" localSheetId="26" hidden="1">#REF!</definedName>
    <definedName name="BExTZ97Y0RMR8V5BI9F2H4MFB77O" localSheetId="27" hidden="1">#REF!</definedName>
    <definedName name="BExTZ97Y0RMR8V5BI9F2H4MFB77O" localSheetId="0" hidden="1">#REF!</definedName>
    <definedName name="BExTZ97Y0RMR8V5BI9F2H4MFB77O" localSheetId="1" hidden="1">#REF!</definedName>
    <definedName name="BExTZ97Y0RMR8V5BI9F2H4MFB77O" hidden="1">#REF!</definedName>
    <definedName name="BExTZK5PMCAXJL4DUIGL6H9Y8U4C" localSheetId="32" hidden="1">#REF!</definedName>
    <definedName name="BExTZK5PMCAXJL4DUIGL6H9Y8U4C" localSheetId="33" hidden="1">#REF!</definedName>
    <definedName name="BExTZK5PMCAXJL4DUIGL6H9Y8U4C" localSheetId="23" hidden="1">#REF!</definedName>
    <definedName name="BExTZK5PMCAXJL4DUIGL6H9Y8U4C" localSheetId="17" hidden="1">#REF!</definedName>
    <definedName name="BExTZK5PMCAXJL4DUIGL6H9Y8U4C" localSheetId="18" hidden="1">#REF!</definedName>
    <definedName name="BExTZK5PMCAXJL4DUIGL6H9Y8U4C" localSheetId="11" hidden="1">#REF!</definedName>
    <definedName name="BExTZK5PMCAXJL4DUIGL6H9Y8U4C" localSheetId="25" hidden="1">#REF!</definedName>
    <definedName name="BExTZK5PMCAXJL4DUIGL6H9Y8U4C" localSheetId="26" hidden="1">#REF!</definedName>
    <definedName name="BExTZK5PMCAXJL4DUIGL6H9Y8U4C" localSheetId="27" hidden="1">#REF!</definedName>
    <definedName name="BExTZK5PMCAXJL4DUIGL6H9Y8U4C" localSheetId="0" hidden="1">#REF!</definedName>
    <definedName name="BExTZK5PMCAXJL4DUIGL6H9Y8U4C" localSheetId="1" hidden="1">#REF!</definedName>
    <definedName name="BExTZK5PMCAXJL4DUIGL6H9Y8U4C" hidden="1">#REF!</definedName>
    <definedName name="BExTZKB6L5SXV5UN71YVTCBEIGWY" localSheetId="32" hidden="1">#REF!</definedName>
    <definedName name="BExTZKB6L5SXV5UN71YVTCBEIGWY" localSheetId="33" hidden="1">#REF!</definedName>
    <definedName name="BExTZKB6L5SXV5UN71YVTCBEIGWY" localSheetId="23" hidden="1">#REF!</definedName>
    <definedName name="BExTZKB6L5SXV5UN71YVTCBEIGWY" localSheetId="17" hidden="1">#REF!</definedName>
    <definedName name="BExTZKB6L5SXV5UN71YVTCBEIGWY" localSheetId="18" hidden="1">#REF!</definedName>
    <definedName name="BExTZKB6L5SXV5UN71YVTCBEIGWY" localSheetId="11" hidden="1">#REF!</definedName>
    <definedName name="BExTZKB6L5SXV5UN71YVTCBEIGWY" localSheetId="25" hidden="1">#REF!</definedName>
    <definedName name="BExTZKB6L5SXV5UN71YVTCBEIGWY" localSheetId="26" hidden="1">#REF!</definedName>
    <definedName name="BExTZKB6L5SXV5UN71YVTCBEIGWY" localSheetId="27" hidden="1">#REF!</definedName>
    <definedName name="BExTZKB6L5SXV5UN71YVTCBEIGWY" localSheetId="0" hidden="1">#REF!</definedName>
    <definedName name="BExTZKB6L5SXV5UN71YVTCBEIGWY" localSheetId="1" hidden="1">#REF!</definedName>
    <definedName name="BExTZKB6L5SXV5UN71YVTCBEIGWY" hidden="1">#REF!</definedName>
    <definedName name="BExTZLICVKK4NBJFEGL270GJ2VQO" localSheetId="32" hidden="1">#REF!</definedName>
    <definedName name="BExTZLICVKK4NBJFEGL270GJ2VQO" localSheetId="33" hidden="1">#REF!</definedName>
    <definedName name="BExTZLICVKK4NBJFEGL270GJ2VQO" localSheetId="23" hidden="1">#REF!</definedName>
    <definedName name="BExTZLICVKK4NBJFEGL270GJ2VQO" localSheetId="17" hidden="1">#REF!</definedName>
    <definedName name="BExTZLICVKK4NBJFEGL270GJ2VQO" localSheetId="18" hidden="1">#REF!</definedName>
    <definedName name="BExTZLICVKK4NBJFEGL270GJ2VQO" localSheetId="11" hidden="1">#REF!</definedName>
    <definedName name="BExTZLICVKK4NBJFEGL270GJ2VQO" localSheetId="25" hidden="1">#REF!</definedName>
    <definedName name="BExTZLICVKK4NBJFEGL270GJ2VQO" localSheetId="26" hidden="1">#REF!</definedName>
    <definedName name="BExTZLICVKK4NBJFEGL270GJ2VQO" localSheetId="27" hidden="1">#REF!</definedName>
    <definedName name="BExTZLICVKK4NBJFEGL270GJ2VQO" localSheetId="0" hidden="1">#REF!</definedName>
    <definedName name="BExTZLICVKK4NBJFEGL270GJ2VQO" localSheetId="1" hidden="1">#REF!</definedName>
    <definedName name="BExTZLICVKK4NBJFEGL270GJ2VQO" hidden="1">#REF!</definedName>
    <definedName name="BExTZO2596CBZKPI7YNA1QQNPAIJ" localSheetId="32" hidden="1">#REF!</definedName>
    <definedName name="BExTZO2596CBZKPI7YNA1QQNPAIJ" localSheetId="33" hidden="1">#REF!</definedName>
    <definedName name="BExTZO2596CBZKPI7YNA1QQNPAIJ" localSheetId="23" hidden="1">#REF!</definedName>
    <definedName name="BExTZO2596CBZKPI7YNA1QQNPAIJ" localSheetId="17" hidden="1">#REF!</definedName>
    <definedName name="BExTZO2596CBZKPI7YNA1QQNPAIJ" localSheetId="18" hidden="1">#REF!</definedName>
    <definedName name="BExTZO2596CBZKPI7YNA1QQNPAIJ" localSheetId="11" hidden="1">#REF!</definedName>
    <definedName name="BExTZO2596CBZKPI7YNA1QQNPAIJ" localSheetId="25" hidden="1">#REF!</definedName>
    <definedName name="BExTZO2596CBZKPI7YNA1QQNPAIJ" localSheetId="26" hidden="1">#REF!</definedName>
    <definedName name="BExTZO2596CBZKPI7YNA1QQNPAIJ" localSheetId="27" hidden="1">#REF!</definedName>
    <definedName name="BExTZO2596CBZKPI7YNA1QQNPAIJ" localSheetId="0" hidden="1">#REF!</definedName>
    <definedName name="BExTZO2596CBZKPI7YNA1QQNPAIJ" localSheetId="1" hidden="1">#REF!</definedName>
    <definedName name="BExTZO2596CBZKPI7YNA1QQNPAIJ" hidden="1">#REF!</definedName>
    <definedName name="BExTZY8TDV4U7FQL7O10G6VKWKPJ" localSheetId="32" hidden="1">#REF!</definedName>
    <definedName name="BExTZY8TDV4U7FQL7O10G6VKWKPJ" localSheetId="33" hidden="1">#REF!</definedName>
    <definedName name="BExTZY8TDV4U7FQL7O10G6VKWKPJ" localSheetId="23" hidden="1">#REF!</definedName>
    <definedName name="BExTZY8TDV4U7FQL7O10G6VKWKPJ" localSheetId="17" hidden="1">#REF!</definedName>
    <definedName name="BExTZY8TDV4U7FQL7O10G6VKWKPJ" localSheetId="18" hidden="1">#REF!</definedName>
    <definedName name="BExTZY8TDV4U7FQL7O10G6VKWKPJ" localSheetId="11" hidden="1">#REF!</definedName>
    <definedName name="BExTZY8TDV4U7FQL7O10G6VKWKPJ" localSheetId="25" hidden="1">#REF!</definedName>
    <definedName name="BExTZY8TDV4U7FQL7O10G6VKWKPJ" localSheetId="26" hidden="1">#REF!</definedName>
    <definedName name="BExTZY8TDV4U7FQL7O10G6VKWKPJ" localSheetId="27" hidden="1">#REF!</definedName>
    <definedName name="BExTZY8TDV4U7FQL7O10G6VKWKPJ" localSheetId="0" hidden="1">#REF!</definedName>
    <definedName name="BExTZY8TDV4U7FQL7O10G6VKWKPJ" localSheetId="1" hidden="1">#REF!</definedName>
    <definedName name="BExTZY8TDV4U7FQL7O10G6VKWKPJ" hidden="1">#REF!</definedName>
    <definedName name="BExU02QNT4LT7H9JPUC4FXTLVGZT" localSheetId="32" hidden="1">#REF!</definedName>
    <definedName name="BExU02QNT4LT7H9JPUC4FXTLVGZT" localSheetId="33" hidden="1">#REF!</definedName>
    <definedName name="BExU02QNT4LT7H9JPUC4FXTLVGZT" localSheetId="23" hidden="1">#REF!</definedName>
    <definedName name="BExU02QNT4LT7H9JPUC4FXTLVGZT" localSheetId="17" hidden="1">#REF!</definedName>
    <definedName name="BExU02QNT4LT7H9JPUC4FXTLVGZT" localSheetId="18" hidden="1">#REF!</definedName>
    <definedName name="BExU02QNT4LT7H9JPUC4FXTLVGZT" localSheetId="11" hidden="1">#REF!</definedName>
    <definedName name="BExU02QNT4LT7H9JPUC4FXTLVGZT" localSheetId="25" hidden="1">#REF!</definedName>
    <definedName name="BExU02QNT4LT7H9JPUC4FXTLVGZT" localSheetId="26" hidden="1">#REF!</definedName>
    <definedName name="BExU02QNT4LT7H9JPUC4FXTLVGZT" localSheetId="27" hidden="1">#REF!</definedName>
    <definedName name="BExU02QNT4LT7H9JPUC4FXTLVGZT" localSheetId="0" hidden="1">#REF!</definedName>
    <definedName name="BExU02QNT4LT7H9JPUC4FXTLVGZT" localSheetId="1" hidden="1">#REF!</definedName>
    <definedName name="BExU02QNT4LT7H9JPUC4FXTLVGZT" hidden="1">#REF!</definedName>
    <definedName name="BExU0BFJJQO1HJZKI14QGOQ6JROO" localSheetId="32" hidden="1">#REF!</definedName>
    <definedName name="BExU0BFJJQO1HJZKI14QGOQ6JROO" localSheetId="33" hidden="1">#REF!</definedName>
    <definedName name="BExU0BFJJQO1HJZKI14QGOQ6JROO" localSheetId="23" hidden="1">#REF!</definedName>
    <definedName name="BExU0BFJJQO1HJZKI14QGOQ6JROO" localSheetId="17" hidden="1">#REF!</definedName>
    <definedName name="BExU0BFJJQO1HJZKI14QGOQ6JROO" localSheetId="18" hidden="1">#REF!</definedName>
    <definedName name="BExU0BFJJQO1HJZKI14QGOQ6JROO" localSheetId="11" hidden="1">#REF!</definedName>
    <definedName name="BExU0BFJJQO1HJZKI14QGOQ6JROO" localSheetId="25" hidden="1">#REF!</definedName>
    <definedName name="BExU0BFJJQO1HJZKI14QGOQ6JROO" localSheetId="26" hidden="1">#REF!</definedName>
    <definedName name="BExU0BFJJQO1HJZKI14QGOQ6JROO" localSheetId="27" hidden="1">#REF!</definedName>
    <definedName name="BExU0BFJJQO1HJZKI14QGOQ6JROO" localSheetId="0" hidden="1">#REF!</definedName>
    <definedName name="BExU0BFJJQO1HJZKI14QGOQ6JROO" localSheetId="1" hidden="1">#REF!</definedName>
    <definedName name="BExU0BFJJQO1HJZKI14QGOQ6JROO" hidden="1">#REF!</definedName>
    <definedName name="BExU0FH5WTGW8MRFUFMDDSMJ6YQ5" localSheetId="32" hidden="1">#REF!</definedName>
    <definedName name="BExU0FH5WTGW8MRFUFMDDSMJ6YQ5" localSheetId="33" hidden="1">#REF!</definedName>
    <definedName name="BExU0FH5WTGW8MRFUFMDDSMJ6YQ5" localSheetId="23" hidden="1">#REF!</definedName>
    <definedName name="BExU0FH5WTGW8MRFUFMDDSMJ6YQ5" localSheetId="17" hidden="1">#REF!</definedName>
    <definedName name="BExU0FH5WTGW8MRFUFMDDSMJ6YQ5" localSheetId="18" hidden="1">#REF!</definedName>
    <definedName name="BExU0FH5WTGW8MRFUFMDDSMJ6YQ5" localSheetId="11" hidden="1">#REF!</definedName>
    <definedName name="BExU0FH5WTGW8MRFUFMDDSMJ6YQ5" localSheetId="25" hidden="1">#REF!</definedName>
    <definedName name="BExU0FH5WTGW8MRFUFMDDSMJ6YQ5" localSheetId="26" hidden="1">#REF!</definedName>
    <definedName name="BExU0FH5WTGW8MRFUFMDDSMJ6YQ5" localSheetId="27" hidden="1">#REF!</definedName>
    <definedName name="BExU0FH5WTGW8MRFUFMDDSMJ6YQ5" localSheetId="0" hidden="1">#REF!</definedName>
    <definedName name="BExU0FH5WTGW8MRFUFMDDSMJ6YQ5" localSheetId="1" hidden="1">#REF!</definedName>
    <definedName name="BExU0FH5WTGW8MRFUFMDDSMJ6YQ5" hidden="1">#REF!</definedName>
    <definedName name="BExU0GDOIL9U33QGU9ZU3YX3V1I4" localSheetId="32" hidden="1">#REF!</definedName>
    <definedName name="BExU0GDOIL9U33QGU9ZU3YX3V1I4" localSheetId="33" hidden="1">#REF!</definedName>
    <definedName name="BExU0GDOIL9U33QGU9ZU3YX3V1I4" localSheetId="23" hidden="1">#REF!</definedName>
    <definedName name="BExU0GDOIL9U33QGU9ZU3YX3V1I4" localSheetId="17" hidden="1">#REF!</definedName>
    <definedName name="BExU0GDOIL9U33QGU9ZU3YX3V1I4" localSheetId="18" hidden="1">#REF!</definedName>
    <definedName name="BExU0GDOIL9U33QGU9ZU3YX3V1I4" localSheetId="11" hidden="1">#REF!</definedName>
    <definedName name="BExU0GDOIL9U33QGU9ZU3YX3V1I4" localSheetId="25" hidden="1">#REF!</definedName>
    <definedName name="BExU0GDOIL9U33QGU9ZU3YX3V1I4" localSheetId="26" hidden="1">#REF!</definedName>
    <definedName name="BExU0GDOIL9U33QGU9ZU3YX3V1I4" localSheetId="27" hidden="1">#REF!</definedName>
    <definedName name="BExU0GDOIL9U33QGU9ZU3YX3V1I4" localSheetId="0" hidden="1">#REF!</definedName>
    <definedName name="BExU0GDOIL9U33QGU9ZU3YX3V1I4" localSheetId="1" hidden="1">#REF!</definedName>
    <definedName name="BExU0GDOIL9U33QGU9ZU3YX3V1I4" hidden="1">#REF!</definedName>
    <definedName name="BExU0HKTO8WJDQDWRTUK5TETM3HS" localSheetId="32" hidden="1">#REF!</definedName>
    <definedName name="BExU0HKTO8WJDQDWRTUK5TETM3HS" localSheetId="33" hidden="1">#REF!</definedName>
    <definedName name="BExU0HKTO8WJDQDWRTUK5TETM3HS" localSheetId="23" hidden="1">#REF!</definedName>
    <definedName name="BExU0HKTO8WJDQDWRTUK5TETM3HS" localSheetId="17" hidden="1">#REF!</definedName>
    <definedName name="BExU0HKTO8WJDQDWRTUK5TETM3HS" localSheetId="18" hidden="1">#REF!</definedName>
    <definedName name="BExU0HKTO8WJDQDWRTUK5TETM3HS" localSheetId="11" hidden="1">#REF!</definedName>
    <definedName name="BExU0HKTO8WJDQDWRTUK5TETM3HS" localSheetId="25" hidden="1">#REF!</definedName>
    <definedName name="BExU0HKTO8WJDQDWRTUK5TETM3HS" localSheetId="26" hidden="1">#REF!</definedName>
    <definedName name="BExU0HKTO8WJDQDWRTUK5TETM3HS" localSheetId="27" hidden="1">#REF!</definedName>
    <definedName name="BExU0HKTO8WJDQDWRTUK5TETM3HS" localSheetId="0" hidden="1">#REF!</definedName>
    <definedName name="BExU0HKTO8WJDQDWRTUK5TETM3HS" localSheetId="1" hidden="1">#REF!</definedName>
    <definedName name="BExU0HKTO8WJDQDWRTUK5TETM3HS" hidden="1">#REF!</definedName>
    <definedName name="BExU0MTJQPE041ZN7H8UKGV6MZT7" localSheetId="32" hidden="1">#REF!</definedName>
    <definedName name="BExU0MTJQPE041ZN7H8UKGV6MZT7" localSheetId="33" hidden="1">#REF!</definedName>
    <definedName name="BExU0MTJQPE041ZN7H8UKGV6MZT7" localSheetId="23" hidden="1">#REF!</definedName>
    <definedName name="BExU0MTJQPE041ZN7H8UKGV6MZT7" localSheetId="17" hidden="1">#REF!</definedName>
    <definedName name="BExU0MTJQPE041ZN7H8UKGV6MZT7" localSheetId="18" hidden="1">#REF!</definedName>
    <definedName name="BExU0MTJQPE041ZN7H8UKGV6MZT7" localSheetId="11" hidden="1">#REF!</definedName>
    <definedName name="BExU0MTJQPE041ZN7H8UKGV6MZT7" localSheetId="25" hidden="1">#REF!</definedName>
    <definedName name="BExU0MTJQPE041ZN7H8UKGV6MZT7" localSheetId="26" hidden="1">#REF!</definedName>
    <definedName name="BExU0MTJQPE041ZN7H8UKGV6MZT7" localSheetId="27" hidden="1">#REF!</definedName>
    <definedName name="BExU0MTJQPE041ZN7H8UKGV6MZT7" localSheetId="0" hidden="1">#REF!</definedName>
    <definedName name="BExU0MTJQPE041ZN7H8UKGV6MZT7" localSheetId="1" hidden="1">#REF!</definedName>
    <definedName name="BExU0MTJQPE041ZN7H8UKGV6MZT7" hidden="1">#REF!</definedName>
    <definedName name="BExU0ZUUFYHLUK4M4E8GLGIBBNT0" localSheetId="32" hidden="1">#REF!</definedName>
    <definedName name="BExU0ZUUFYHLUK4M4E8GLGIBBNT0" localSheetId="33" hidden="1">#REF!</definedName>
    <definedName name="BExU0ZUUFYHLUK4M4E8GLGIBBNT0" localSheetId="23" hidden="1">#REF!</definedName>
    <definedName name="BExU0ZUUFYHLUK4M4E8GLGIBBNT0" localSheetId="17" hidden="1">#REF!</definedName>
    <definedName name="BExU0ZUUFYHLUK4M4E8GLGIBBNT0" localSheetId="18" hidden="1">#REF!</definedName>
    <definedName name="BExU0ZUUFYHLUK4M4E8GLGIBBNT0" localSheetId="11" hidden="1">#REF!</definedName>
    <definedName name="BExU0ZUUFYHLUK4M4E8GLGIBBNT0" localSheetId="25" hidden="1">#REF!</definedName>
    <definedName name="BExU0ZUUFYHLUK4M4E8GLGIBBNT0" localSheetId="26" hidden="1">#REF!</definedName>
    <definedName name="BExU0ZUUFYHLUK4M4E8GLGIBBNT0" localSheetId="27" hidden="1">#REF!</definedName>
    <definedName name="BExU0ZUUFYHLUK4M4E8GLGIBBNT0" localSheetId="0" hidden="1">#REF!</definedName>
    <definedName name="BExU0ZUUFYHLUK4M4E8GLGIBBNT0" localSheetId="1" hidden="1">#REF!</definedName>
    <definedName name="BExU0ZUUFYHLUK4M4E8GLGIBBNT0" hidden="1">#REF!</definedName>
    <definedName name="BExU147D6RPG6ZVTSXRKFSVRHSBG" localSheetId="32" hidden="1">#REF!</definedName>
    <definedName name="BExU147D6RPG6ZVTSXRKFSVRHSBG" localSheetId="33" hidden="1">#REF!</definedName>
    <definedName name="BExU147D6RPG6ZVTSXRKFSVRHSBG" localSheetId="23" hidden="1">#REF!</definedName>
    <definedName name="BExU147D6RPG6ZVTSXRKFSVRHSBG" localSheetId="17" hidden="1">#REF!</definedName>
    <definedName name="BExU147D6RPG6ZVTSXRKFSVRHSBG" localSheetId="18" hidden="1">#REF!</definedName>
    <definedName name="BExU147D6RPG6ZVTSXRKFSVRHSBG" localSheetId="11" hidden="1">#REF!</definedName>
    <definedName name="BExU147D6RPG6ZVTSXRKFSVRHSBG" localSheetId="25" hidden="1">#REF!</definedName>
    <definedName name="BExU147D6RPG6ZVTSXRKFSVRHSBG" localSheetId="26" hidden="1">#REF!</definedName>
    <definedName name="BExU147D6RPG6ZVTSXRKFSVRHSBG" localSheetId="27" hidden="1">#REF!</definedName>
    <definedName name="BExU147D6RPG6ZVTSXRKFSVRHSBG" localSheetId="0" hidden="1">#REF!</definedName>
    <definedName name="BExU147D6RPG6ZVTSXRKFSVRHSBG" localSheetId="1" hidden="1">#REF!</definedName>
    <definedName name="BExU147D6RPG6ZVTSXRKFSVRHSBG" hidden="1">#REF!</definedName>
    <definedName name="BExU16R10W1SOAPNG4CDJ01T7JRE" localSheetId="32" hidden="1">#REF!</definedName>
    <definedName name="BExU16R10W1SOAPNG4CDJ01T7JRE" localSheetId="33" hidden="1">#REF!</definedName>
    <definedName name="BExU16R10W1SOAPNG4CDJ01T7JRE" localSheetId="23" hidden="1">#REF!</definedName>
    <definedName name="BExU16R10W1SOAPNG4CDJ01T7JRE" localSheetId="17" hidden="1">#REF!</definedName>
    <definedName name="BExU16R10W1SOAPNG4CDJ01T7JRE" localSheetId="18" hidden="1">#REF!</definedName>
    <definedName name="BExU16R10W1SOAPNG4CDJ01T7JRE" localSheetId="11" hidden="1">#REF!</definedName>
    <definedName name="BExU16R10W1SOAPNG4CDJ01T7JRE" localSheetId="25" hidden="1">#REF!</definedName>
    <definedName name="BExU16R10W1SOAPNG4CDJ01T7JRE" localSheetId="26" hidden="1">#REF!</definedName>
    <definedName name="BExU16R10W1SOAPNG4CDJ01T7JRE" localSheetId="27" hidden="1">#REF!</definedName>
    <definedName name="BExU16R10W1SOAPNG4CDJ01T7JRE" localSheetId="0" hidden="1">#REF!</definedName>
    <definedName name="BExU16R10W1SOAPNG4CDJ01T7JRE" localSheetId="1" hidden="1">#REF!</definedName>
    <definedName name="BExU16R10W1SOAPNG4CDJ01T7JRE" hidden="1">#REF!</definedName>
    <definedName name="BExU17CKOR3GNIHDNVLH9L1IOJS9" localSheetId="32" hidden="1">#REF!</definedName>
    <definedName name="BExU17CKOR3GNIHDNVLH9L1IOJS9" localSheetId="33" hidden="1">#REF!</definedName>
    <definedName name="BExU17CKOR3GNIHDNVLH9L1IOJS9" localSheetId="23" hidden="1">#REF!</definedName>
    <definedName name="BExU17CKOR3GNIHDNVLH9L1IOJS9" localSheetId="17" hidden="1">#REF!</definedName>
    <definedName name="BExU17CKOR3GNIHDNVLH9L1IOJS9" localSheetId="18" hidden="1">#REF!</definedName>
    <definedName name="BExU17CKOR3GNIHDNVLH9L1IOJS9" localSheetId="11" hidden="1">#REF!</definedName>
    <definedName name="BExU17CKOR3GNIHDNVLH9L1IOJS9" localSheetId="25" hidden="1">#REF!</definedName>
    <definedName name="BExU17CKOR3GNIHDNVLH9L1IOJS9" localSheetId="26" hidden="1">#REF!</definedName>
    <definedName name="BExU17CKOR3GNIHDNVLH9L1IOJS9" localSheetId="27" hidden="1">#REF!</definedName>
    <definedName name="BExU17CKOR3GNIHDNVLH9L1IOJS9" localSheetId="0" hidden="1">#REF!</definedName>
    <definedName name="BExU17CKOR3GNIHDNVLH9L1IOJS9" localSheetId="1" hidden="1">#REF!</definedName>
    <definedName name="BExU17CKOR3GNIHDNVLH9L1IOJS9" hidden="1">#REF!</definedName>
    <definedName name="BExU1DXYI5DAD9DSFIEAUOB5XFZ9" localSheetId="32" hidden="1">#REF!</definedName>
    <definedName name="BExU1DXYI5DAD9DSFIEAUOB5XFZ9" localSheetId="33" hidden="1">#REF!</definedName>
    <definedName name="BExU1DXYI5DAD9DSFIEAUOB5XFZ9" localSheetId="23" hidden="1">#REF!</definedName>
    <definedName name="BExU1DXYI5DAD9DSFIEAUOB5XFZ9" localSheetId="17" hidden="1">#REF!</definedName>
    <definedName name="BExU1DXYI5DAD9DSFIEAUOB5XFZ9" localSheetId="18" hidden="1">#REF!</definedName>
    <definedName name="BExU1DXYI5DAD9DSFIEAUOB5XFZ9" localSheetId="11" hidden="1">#REF!</definedName>
    <definedName name="BExU1DXYI5DAD9DSFIEAUOB5XFZ9" localSheetId="25" hidden="1">#REF!</definedName>
    <definedName name="BExU1DXYI5DAD9DSFIEAUOB5XFZ9" localSheetId="26" hidden="1">#REF!</definedName>
    <definedName name="BExU1DXYI5DAD9DSFIEAUOB5XFZ9" localSheetId="27" hidden="1">#REF!</definedName>
    <definedName name="BExU1DXYI5DAD9DSFIEAUOB5XFZ9" localSheetId="0" hidden="1">#REF!</definedName>
    <definedName name="BExU1DXYI5DAD9DSFIEAUOB5XFZ9" localSheetId="1" hidden="1">#REF!</definedName>
    <definedName name="BExU1DXYI5DAD9DSFIEAUOB5XFZ9" hidden="1">#REF!</definedName>
    <definedName name="BExU1GXUTLRPJN4MRINLAPHSZQFG" localSheetId="32" hidden="1">#REF!</definedName>
    <definedName name="BExU1GXUTLRPJN4MRINLAPHSZQFG" localSheetId="33" hidden="1">#REF!</definedName>
    <definedName name="BExU1GXUTLRPJN4MRINLAPHSZQFG" localSheetId="23" hidden="1">#REF!</definedName>
    <definedName name="BExU1GXUTLRPJN4MRINLAPHSZQFG" localSheetId="17" hidden="1">#REF!</definedName>
    <definedName name="BExU1GXUTLRPJN4MRINLAPHSZQFG" localSheetId="18" hidden="1">#REF!</definedName>
    <definedName name="BExU1GXUTLRPJN4MRINLAPHSZQFG" localSheetId="11" hidden="1">#REF!</definedName>
    <definedName name="BExU1GXUTLRPJN4MRINLAPHSZQFG" localSheetId="25" hidden="1">#REF!</definedName>
    <definedName name="BExU1GXUTLRPJN4MRINLAPHSZQFG" localSheetId="26" hidden="1">#REF!</definedName>
    <definedName name="BExU1GXUTLRPJN4MRINLAPHSZQFG" localSheetId="27" hidden="1">#REF!</definedName>
    <definedName name="BExU1GXUTLRPJN4MRINLAPHSZQFG" localSheetId="0" hidden="1">#REF!</definedName>
    <definedName name="BExU1GXUTLRPJN4MRINLAPHSZQFG" localSheetId="1" hidden="1">#REF!</definedName>
    <definedName name="BExU1GXUTLRPJN4MRINLAPHSZQFG" hidden="1">#REF!</definedName>
    <definedName name="BExU1IL9AOHFO85BZB6S60DK3N8H" localSheetId="32" hidden="1">#REF!</definedName>
    <definedName name="BExU1IL9AOHFO85BZB6S60DK3N8H" localSheetId="33" hidden="1">#REF!</definedName>
    <definedName name="BExU1IL9AOHFO85BZB6S60DK3N8H" localSheetId="23" hidden="1">#REF!</definedName>
    <definedName name="BExU1IL9AOHFO85BZB6S60DK3N8H" localSheetId="17" hidden="1">#REF!</definedName>
    <definedName name="BExU1IL9AOHFO85BZB6S60DK3N8H" localSheetId="18" hidden="1">#REF!</definedName>
    <definedName name="BExU1IL9AOHFO85BZB6S60DK3N8H" localSheetId="11" hidden="1">#REF!</definedName>
    <definedName name="BExU1IL9AOHFO85BZB6S60DK3N8H" localSheetId="25" hidden="1">#REF!</definedName>
    <definedName name="BExU1IL9AOHFO85BZB6S60DK3N8H" localSheetId="26" hidden="1">#REF!</definedName>
    <definedName name="BExU1IL9AOHFO85BZB6S60DK3N8H" localSheetId="27" hidden="1">#REF!</definedName>
    <definedName name="BExU1IL9AOHFO85BZB6S60DK3N8H" localSheetId="0" hidden="1">#REF!</definedName>
    <definedName name="BExU1IL9AOHFO85BZB6S60DK3N8H" localSheetId="1" hidden="1">#REF!</definedName>
    <definedName name="BExU1IL9AOHFO85BZB6S60DK3N8H" hidden="1">#REF!</definedName>
    <definedName name="BExU1LAEKWJ0U6NP9G2AC9CTBYH6" localSheetId="32" hidden="1">#REF!</definedName>
    <definedName name="BExU1LAEKWJ0U6NP9G2AC9CTBYH6" localSheetId="33" hidden="1">#REF!</definedName>
    <definedName name="BExU1LAEKWJ0U6NP9G2AC9CTBYH6" localSheetId="23" hidden="1">#REF!</definedName>
    <definedName name="BExU1LAEKWJ0U6NP9G2AC9CTBYH6" localSheetId="17" hidden="1">#REF!</definedName>
    <definedName name="BExU1LAEKWJ0U6NP9G2AC9CTBYH6" localSheetId="18" hidden="1">#REF!</definedName>
    <definedName name="BExU1LAEKWJ0U6NP9G2AC9CTBYH6" localSheetId="11" hidden="1">#REF!</definedName>
    <definedName name="BExU1LAEKWJ0U6NP9G2AC9CTBYH6" localSheetId="25" hidden="1">#REF!</definedName>
    <definedName name="BExU1LAEKWJ0U6NP9G2AC9CTBYH6" localSheetId="26" hidden="1">#REF!</definedName>
    <definedName name="BExU1LAEKWJ0U6NP9G2AC9CTBYH6" localSheetId="27" hidden="1">#REF!</definedName>
    <definedName name="BExU1LAEKWJ0U6NP9G2AC9CTBYH6" localSheetId="0" hidden="1">#REF!</definedName>
    <definedName name="BExU1LAEKWJ0U6NP9G2AC9CTBYH6" localSheetId="1" hidden="1">#REF!</definedName>
    <definedName name="BExU1LAEKWJ0U6NP9G2AC9CTBYH6" hidden="1">#REF!</definedName>
    <definedName name="BExU1NOPS09CLFZL1O31RAF9BQNQ" localSheetId="32" hidden="1">#REF!</definedName>
    <definedName name="BExU1NOPS09CLFZL1O31RAF9BQNQ" localSheetId="33" hidden="1">#REF!</definedName>
    <definedName name="BExU1NOPS09CLFZL1O31RAF9BQNQ" localSheetId="23" hidden="1">#REF!</definedName>
    <definedName name="BExU1NOPS09CLFZL1O31RAF9BQNQ" localSheetId="17" hidden="1">#REF!</definedName>
    <definedName name="BExU1NOPS09CLFZL1O31RAF9BQNQ" localSheetId="18" hidden="1">#REF!</definedName>
    <definedName name="BExU1NOPS09CLFZL1O31RAF9BQNQ" localSheetId="11" hidden="1">#REF!</definedName>
    <definedName name="BExU1NOPS09CLFZL1O31RAF9BQNQ" localSheetId="25" hidden="1">#REF!</definedName>
    <definedName name="BExU1NOPS09CLFZL1O31RAF9BQNQ" localSheetId="26" hidden="1">#REF!</definedName>
    <definedName name="BExU1NOPS09CLFZL1O31RAF9BQNQ" localSheetId="27" hidden="1">#REF!</definedName>
    <definedName name="BExU1NOPS09CLFZL1O31RAF9BQNQ" localSheetId="0" hidden="1">#REF!</definedName>
    <definedName name="BExU1NOPS09CLFZL1O31RAF9BQNQ" localSheetId="1" hidden="1">#REF!</definedName>
    <definedName name="BExU1NOPS09CLFZL1O31RAF9BQNQ" hidden="1">#REF!</definedName>
    <definedName name="BExU1PH9MOEX1JZVZ3D5M9DXB191" localSheetId="32" hidden="1">#REF!</definedName>
    <definedName name="BExU1PH9MOEX1JZVZ3D5M9DXB191" localSheetId="33" hidden="1">#REF!</definedName>
    <definedName name="BExU1PH9MOEX1JZVZ3D5M9DXB191" localSheetId="23" hidden="1">#REF!</definedName>
    <definedName name="BExU1PH9MOEX1JZVZ3D5M9DXB191" localSheetId="17" hidden="1">#REF!</definedName>
    <definedName name="BExU1PH9MOEX1JZVZ3D5M9DXB191" localSheetId="18" hidden="1">#REF!</definedName>
    <definedName name="BExU1PH9MOEX1JZVZ3D5M9DXB191" localSheetId="11" hidden="1">#REF!</definedName>
    <definedName name="BExU1PH9MOEX1JZVZ3D5M9DXB191" localSheetId="25" hidden="1">#REF!</definedName>
    <definedName name="BExU1PH9MOEX1JZVZ3D5M9DXB191" localSheetId="26" hidden="1">#REF!</definedName>
    <definedName name="BExU1PH9MOEX1JZVZ3D5M9DXB191" localSheetId="27" hidden="1">#REF!</definedName>
    <definedName name="BExU1PH9MOEX1JZVZ3D5M9DXB191" localSheetId="0" hidden="1">#REF!</definedName>
    <definedName name="BExU1PH9MOEX1JZVZ3D5M9DXB191" localSheetId="1" hidden="1">#REF!</definedName>
    <definedName name="BExU1PH9MOEX1JZVZ3D5M9DXB191" hidden="1">#REF!</definedName>
    <definedName name="BExU1QZEEKJA35IMEOLOJ3ODX0ZA" localSheetId="32" hidden="1">#REF!</definedName>
    <definedName name="BExU1QZEEKJA35IMEOLOJ3ODX0ZA" localSheetId="33" hidden="1">#REF!</definedName>
    <definedName name="BExU1QZEEKJA35IMEOLOJ3ODX0ZA" localSheetId="23" hidden="1">#REF!</definedName>
    <definedName name="BExU1QZEEKJA35IMEOLOJ3ODX0ZA" localSheetId="17" hidden="1">#REF!</definedName>
    <definedName name="BExU1QZEEKJA35IMEOLOJ3ODX0ZA" localSheetId="18" hidden="1">#REF!</definedName>
    <definedName name="BExU1QZEEKJA35IMEOLOJ3ODX0ZA" localSheetId="11" hidden="1">#REF!</definedName>
    <definedName name="BExU1QZEEKJA35IMEOLOJ3ODX0ZA" localSheetId="25" hidden="1">#REF!</definedName>
    <definedName name="BExU1QZEEKJA35IMEOLOJ3ODX0ZA" localSheetId="26" hidden="1">#REF!</definedName>
    <definedName name="BExU1QZEEKJA35IMEOLOJ3ODX0ZA" localSheetId="27" hidden="1">#REF!</definedName>
    <definedName name="BExU1QZEEKJA35IMEOLOJ3ODX0ZA" localSheetId="0" hidden="1">#REF!</definedName>
    <definedName name="BExU1QZEEKJA35IMEOLOJ3ODX0ZA" localSheetId="1" hidden="1">#REF!</definedName>
    <definedName name="BExU1QZEEKJA35IMEOLOJ3ODX0ZA" hidden="1">#REF!</definedName>
    <definedName name="BExU1VRURIWWVJ95O40WA23LMTJD" localSheetId="32" hidden="1">#REF!</definedName>
    <definedName name="BExU1VRURIWWVJ95O40WA23LMTJD" localSheetId="33" hidden="1">#REF!</definedName>
    <definedName name="BExU1VRURIWWVJ95O40WA23LMTJD" localSheetId="23" hidden="1">#REF!</definedName>
    <definedName name="BExU1VRURIWWVJ95O40WA23LMTJD" localSheetId="17" hidden="1">#REF!</definedName>
    <definedName name="BExU1VRURIWWVJ95O40WA23LMTJD" localSheetId="18" hidden="1">#REF!</definedName>
    <definedName name="BExU1VRURIWWVJ95O40WA23LMTJD" localSheetId="11" hidden="1">#REF!</definedName>
    <definedName name="BExU1VRURIWWVJ95O40WA23LMTJD" localSheetId="25" hidden="1">#REF!</definedName>
    <definedName name="BExU1VRURIWWVJ95O40WA23LMTJD" localSheetId="26" hidden="1">#REF!</definedName>
    <definedName name="BExU1VRURIWWVJ95O40WA23LMTJD" localSheetId="27" hidden="1">#REF!</definedName>
    <definedName name="BExU1VRURIWWVJ95O40WA23LMTJD" localSheetId="0" hidden="1">#REF!</definedName>
    <definedName name="BExU1VRURIWWVJ95O40WA23LMTJD" localSheetId="1" hidden="1">#REF!</definedName>
    <definedName name="BExU1VRURIWWVJ95O40WA23LMTJD" hidden="1">#REF!</definedName>
    <definedName name="BExU2A0FXVBDX9LO3VWEXB4TLFT0" localSheetId="32" hidden="1">#REF!</definedName>
    <definedName name="BExU2A0FXVBDX9LO3VWEXB4TLFT0" localSheetId="33" hidden="1">#REF!</definedName>
    <definedName name="BExU2A0FXVBDX9LO3VWEXB4TLFT0" localSheetId="23" hidden="1">#REF!</definedName>
    <definedName name="BExU2A0FXVBDX9LO3VWEXB4TLFT0" localSheetId="17" hidden="1">#REF!</definedName>
    <definedName name="BExU2A0FXVBDX9LO3VWEXB4TLFT0" localSheetId="18" hidden="1">#REF!</definedName>
    <definedName name="BExU2A0FXVBDX9LO3VWEXB4TLFT0" localSheetId="11" hidden="1">#REF!</definedName>
    <definedName name="BExU2A0FXVBDX9LO3VWEXB4TLFT0" localSheetId="25" hidden="1">#REF!</definedName>
    <definedName name="BExU2A0FXVBDX9LO3VWEXB4TLFT0" localSheetId="26" hidden="1">#REF!</definedName>
    <definedName name="BExU2A0FXVBDX9LO3VWEXB4TLFT0" localSheetId="27" hidden="1">#REF!</definedName>
    <definedName name="BExU2A0FXVBDX9LO3VWEXB4TLFT0" localSheetId="0" hidden="1">#REF!</definedName>
    <definedName name="BExU2A0FXVBDX9LO3VWEXB4TLFT0" localSheetId="1" hidden="1">#REF!</definedName>
    <definedName name="BExU2A0FXVBDX9LO3VWEXB4TLFT0" hidden="1">#REF!</definedName>
    <definedName name="BExU2LEH667H33V81XVEZUP2O0UQ" localSheetId="32" hidden="1">#REF!</definedName>
    <definedName name="BExU2LEH667H33V81XVEZUP2O0UQ" localSheetId="33" hidden="1">#REF!</definedName>
    <definedName name="BExU2LEH667H33V81XVEZUP2O0UQ" localSheetId="23" hidden="1">#REF!</definedName>
    <definedName name="BExU2LEH667H33V81XVEZUP2O0UQ" localSheetId="17" hidden="1">#REF!</definedName>
    <definedName name="BExU2LEH667H33V81XVEZUP2O0UQ" localSheetId="18" hidden="1">#REF!</definedName>
    <definedName name="BExU2LEH667H33V81XVEZUP2O0UQ" localSheetId="11" hidden="1">#REF!</definedName>
    <definedName name="BExU2LEH667H33V81XVEZUP2O0UQ" localSheetId="25" hidden="1">#REF!</definedName>
    <definedName name="BExU2LEH667H33V81XVEZUP2O0UQ" localSheetId="26" hidden="1">#REF!</definedName>
    <definedName name="BExU2LEH667H33V81XVEZUP2O0UQ" localSheetId="27" hidden="1">#REF!</definedName>
    <definedName name="BExU2LEH667H33V81XVEZUP2O0UQ" localSheetId="0" hidden="1">#REF!</definedName>
    <definedName name="BExU2LEH667H33V81XVEZUP2O0UQ" localSheetId="1" hidden="1">#REF!</definedName>
    <definedName name="BExU2LEH667H33V81XVEZUP2O0UQ" hidden="1">#REF!</definedName>
    <definedName name="BExU2M5CK6XK55UIHDVYRXJJJRI4" localSheetId="32" hidden="1">#REF!</definedName>
    <definedName name="BExU2M5CK6XK55UIHDVYRXJJJRI4" localSheetId="33" hidden="1">#REF!</definedName>
    <definedName name="BExU2M5CK6XK55UIHDVYRXJJJRI4" localSheetId="23" hidden="1">#REF!</definedName>
    <definedName name="BExU2M5CK6XK55UIHDVYRXJJJRI4" localSheetId="17" hidden="1">#REF!</definedName>
    <definedName name="BExU2M5CK6XK55UIHDVYRXJJJRI4" localSheetId="18" hidden="1">#REF!</definedName>
    <definedName name="BExU2M5CK6XK55UIHDVYRXJJJRI4" localSheetId="11" hidden="1">#REF!</definedName>
    <definedName name="BExU2M5CK6XK55UIHDVYRXJJJRI4" localSheetId="25" hidden="1">#REF!</definedName>
    <definedName name="BExU2M5CK6XK55UIHDVYRXJJJRI4" localSheetId="26" hidden="1">#REF!</definedName>
    <definedName name="BExU2M5CK6XK55UIHDVYRXJJJRI4" localSheetId="27" hidden="1">#REF!</definedName>
    <definedName name="BExU2M5CK6XK55UIHDVYRXJJJRI4" localSheetId="0" hidden="1">#REF!</definedName>
    <definedName name="BExU2M5CK6XK55UIHDVYRXJJJRI4" localSheetId="1" hidden="1">#REF!</definedName>
    <definedName name="BExU2M5CK6XK55UIHDVYRXJJJRI4" hidden="1">#REF!</definedName>
    <definedName name="BExU2TXVT25ZTOFQAF6CM53Z1RLF" localSheetId="32" hidden="1">#REF!</definedName>
    <definedName name="BExU2TXVT25ZTOFQAF6CM53Z1RLF" localSheetId="33" hidden="1">#REF!</definedName>
    <definedName name="BExU2TXVT25ZTOFQAF6CM53Z1RLF" localSheetId="23" hidden="1">#REF!</definedName>
    <definedName name="BExU2TXVT25ZTOFQAF6CM53Z1RLF" localSheetId="17" hidden="1">#REF!</definedName>
    <definedName name="BExU2TXVT25ZTOFQAF6CM53Z1RLF" localSheetId="18" hidden="1">#REF!</definedName>
    <definedName name="BExU2TXVT25ZTOFQAF6CM53Z1RLF" localSheetId="11" hidden="1">#REF!</definedName>
    <definedName name="BExU2TXVT25ZTOFQAF6CM53Z1RLF" localSheetId="25" hidden="1">#REF!</definedName>
    <definedName name="BExU2TXVT25ZTOFQAF6CM53Z1RLF" localSheetId="26" hidden="1">#REF!</definedName>
    <definedName name="BExU2TXVT25ZTOFQAF6CM53Z1RLF" localSheetId="27" hidden="1">#REF!</definedName>
    <definedName name="BExU2TXVT25ZTOFQAF6CM53Z1RLF" localSheetId="0" hidden="1">#REF!</definedName>
    <definedName name="BExU2TXVT25ZTOFQAF6CM53Z1RLF" localSheetId="1" hidden="1">#REF!</definedName>
    <definedName name="BExU2TXVT25ZTOFQAF6CM53Z1RLF" hidden="1">#REF!</definedName>
    <definedName name="BExU2XZLYIU19G7358W5T9E87AFR" localSheetId="32" hidden="1">#REF!</definedName>
    <definedName name="BExU2XZLYIU19G7358W5T9E87AFR" localSheetId="33" hidden="1">#REF!</definedName>
    <definedName name="BExU2XZLYIU19G7358W5T9E87AFR" localSheetId="23" hidden="1">#REF!</definedName>
    <definedName name="BExU2XZLYIU19G7358W5T9E87AFR" localSheetId="17" hidden="1">#REF!</definedName>
    <definedName name="BExU2XZLYIU19G7358W5T9E87AFR" localSheetId="18" hidden="1">#REF!</definedName>
    <definedName name="BExU2XZLYIU19G7358W5T9E87AFR" localSheetId="11" hidden="1">#REF!</definedName>
    <definedName name="BExU2XZLYIU19G7358W5T9E87AFR" localSheetId="25" hidden="1">#REF!</definedName>
    <definedName name="BExU2XZLYIU19G7358W5T9E87AFR" localSheetId="26" hidden="1">#REF!</definedName>
    <definedName name="BExU2XZLYIU19G7358W5T9E87AFR" localSheetId="27" hidden="1">#REF!</definedName>
    <definedName name="BExU2XZLYIU19G7358W5T9E87AFR" localSheetId="0" hidden="1">#REF!</definedName>
    <definedName name="BExU2XZLYIU19G7358W5T9E87AFR" localSheetId="1" hidden="1">#REF!</definedName>
    <definedName name="BExU2XZLYIU19G7358W5T9E87AFR" hidden="1">#REF!</definedName>
    <definedName name="BExU2ZXMKRBQEX0CT3ZPZ3UFZP1G" localSheetId="32" hidden="1">#REF!</definedName>
    <definedName name="BExU2ZXMKRBQEX0CT3ZPZ3UFZP1G" localSheetId="33" hidden="1">#REF!</definedName>
    <definedName name="BExU2ZXMKRBQEX0CT3ZPZ3UFZP1G" localSheetId="23" hidden="1">#REF!</definedName>
    <definedName name="BExU2ZXMKRBQEX0CT3ZPZ3UFZP1G" localSheetId="17" hidden="1">#REF!</definedName>
    <definedName name="BExU2ZXMKRBQEX0CT3ZPZ3UFZP1G" localSheetId="18" hidden="1">#REF!</definedName>
    <definedName name="BExU2ZXMKRBQEX0CT3ZPZ3UFZP1G" localSheetId="11" hidden="1">#REF!</definedName>
    <definedName name="BExU2ZXMKRBQEX0CT3ZPZ3UFZP1G" localSheetId="25" hidden="1">#REF!</definedName>
    <definedName name="BExU2ZXMKRBQEX0CT3ZPZ3UFZP1G" localSheetId="26" hidden="1">#REF!</definedName>
    <definedName name="BExU2ZXMKRBQEX0CT3ZPZ3UFZP1G" localSheetId="27" hidden="1">#REF!</definedName>
    <definedName name="BExU2ZXMKRBQEX0CT3ZPZ3UFZP1G" localSheetId="0" hidden="1">#REF!</definedName>
    <definedName name="BExU2ZXMKRBQEX0CT3ZPZ3UFZP1G" localSheetId="1" hidden="1">#REF!</definedName>
    <definedName name="BExU2ZXMKRBQEX0CT3ZPZ3UFZP1G" hidden="1">#REF!</definedName>
    <definedName name="BExU35XHF1K1XEQUSZ292S5T61YA" localSheetId="32" hidden="1">#REF!</definedName>
    <definedName name="BExU35XHF1K1XEQUSZ292S5T61YA" localSheetId="33" hidden="1">#REF!</definedName>
    <definedName name="BExU35XHF1K1XEQUSZ292S5T61YA" localSheetId="23" hidden="1">#REF!</definedName>
    <definedName name="BExU35XHF1K1XEQUSZ292S5T61YA" localSheetId="17" hidden="1">#REF!</definedName>
    <definedName name="BExU35XHF1K1XEQUSZ292S5T61YA" localSheetId="18" hidden="1">#REF!</definedName>
    <definedName name="BExU35XHF1K1XEQUSZ292S5T61YA" localSheetId="11" hidden="1">#REF!</definedName>
    <definedName name="BExU35XHF1K1XEQUSZ292S5T61YA" localSheetId="25" hidden="1">#REF!</definedName>
    <definedName name="BExU35XHF1K1XEQUSZ292S5T61YA" localSheetId="26" hidden="1">#REF!</definedName>
    <definedName name="BExU35XHF1K1XEQUSZ292S5T61YA" localSheetId="27" hidden="1">#REF!</definedName>
    <definedName name="BExU35XHF1K1XEQUSZ292S5T61YA" localSheetId="0" hidden="1">#REF!</definedName>
    <definedName name="BExU35XHF1K1XEQUSZ292S5T61YA" localSheetId="1" hidden="1">#REF!</definedName>
    <definedName name="BExU35XHF1K1XEQUSZ292S5T61YA" hidden="1">#REF!</definedName>
    <definedName name="BExU38S1U5IC1T5A3P2TZU5OV0LN" localSheetId="32" hidden="1">#REF!</definedName>
    <definedName name="BExU38S1U5IC1T5A3P2TZU5OV0LN" localSheetId="33" hidden="1">#REF!</definedName>
    <definedName name="BExU38S1U5IC1T5A3P2TZU5OV0LN" localSheetId="23" hidden="1">#REF!</definedName>
    <definedName name="BExU38S1U5IC1T5A3P2TZU5OV0LN" localSheetId="17" hidden="1">#REF!</definedName>
    <definedName name="BExU38S1U5IC1T5A3P2TZU5OV0LN" localSheetId="18" hidden="1">#REF!</definedName>
    <definedName name="BExU38S1U5IC1T5A3P2TZU5OV0LN" localSheetId="11" hidden="1">#REF!</definedName>
    <definedName name="BExU38S1U5IC1T5A3P2TZU5OV0LN" localSheetId="25" hidden="1">#REF!</definedName>
    <definedName name="BExU38S1U5IC1T5A3P2TZU5OV0LN" localSheetId="26" hidden="1">#REF!</definedName>
    <definedName name="BExU38S1U5IC1T5A3P2TZU5OV0LN" localSheetId="27" hidden="1">#REF!</definedName>
    <definedName name="BExU38S1U5IC1T5A3P2TZU5OV0LN" localSheetId="0" hidden="1">#REF!</definedName>
    <definedName name="BExU38S1U5IC1T5A3P2TZU5OV0LN" localSheetId="1" hidden="1">#REF!</definedName>
    <definedName name="BExU38S1U5IC1T5A3P2TZU5OV0LN" hidden="1">#REF!</definedName>
    <definedName name="BExU3B66MCKJFSKT3HL8B5EJGVX0" localSheetId="32" hidden="1">#REF!</definedName>
    <definedName name="BExU3B66MCKJFSKT3HL8B5EJGVX0" localSheetId="33" hidden="1">#REF!</definedName>
    <definedName name="BExU3B66MCKJFSKT3HL8B5EJGVX0" localSheetId="23" hidden="1">#REF!</definedName>
    <definedName name="BExU3B66MCKJFSKT3HL8B5EJGVX0" localSheetId="17" hidden="1">#REF!</definedName>
    <definedName name="BExU3B66MCKJFSKT3HL8B5EJGVX0" localSheetId="18" hidden="1">#REF!</definedName>
    <definedName name="BExU3B66MCKJFSKT3HL8B5EJGVX0" localSheetId="11" hidden="1">#REF!</definedName>
    <definedName name="BExU3B66MCKJFSKT3HL8B5EJGVX0" localSheetId="25" hidden="1">#REF!</definedName>
    <definedName name="BExU3B66MCKJFSKT3HL8B5EJGVX0" localSheetId="26" hidden="1">#REF!</definedName>
    <definedName name="BExU3B66MCKJFSKT3HL8B5EJGVX0" localSheetId="27" hidden="1">#REF!</definedName>
    <definedName name="BExU3B66MCKJFSKT3HL8B5EJGVX0" localSheetId="0" hidden="1">#REF!</definedName>
    <definedName name="BExU3B66MCKJFSKT3HL8B5EJGVX0" localSheetId="1" hidden="1">#REF!</definedName>
    <definedName name="BExU3B66MCKJFSKT3HL8B5EJGVX0" hidden="1">#REF!</definedName>
    <definedName name="BExU3FDFDB2NVPYUR5V7OA3HF474" localSheetId="32" hidden="1">#REF!</definedName>
    <definedName name="BExU3FDFDB2NVPYUR5V7OA3HF474" localSheetId="33" hidden="1">#REF!</definedName>
    <definedName name="BExU3FDFDB2NVPYUR5V7OA3HF474" localSheetId="23" hidden="1">#REF!</definedName>
    <definedName name="BExU3FDFDB2NVPYUR5V7OA3HF474" localSheetId="17" hidden="1">#REF!</definedName>
    <definedName name="BExU3FDFDB2NVPYUR5V7OA3HF474" localSheetId="18" hidden="1">#REF!</definedName>
    <definedName name="BExU3FDFDB2NVPYUR5V7OA3HF474" localSheetId="11" hidden="1">#REF!</definedName>
    <definedName name="BExU3FDFDB2NVPYUR5V7OA3HF474" localSheetId="25" hidden="1">#REF!</definedName>
    <definedName name="BExU3FDFDB2NVPYUR5V7OA3HF474" localSheetId="26" hidden="1">#REF!</definedName>
    <definedName name="BExU3FDFDB2NVPYUR5V7OA3HF474" localSheetId="27" hidden="1">#REF!</definedName>
    <definedName name="BExU3FDFDB2NVPYUR5V7OA3HF474" localSheetId="0" hidden="1">#REF!</definedName>
    <definedName name="BExU3FDFDB2NVPYUR5V7OA3HF474" localSheetId="1" hidden="1">#REF!</definedName>
    <definedName name="BExU3FDFDB2NVPYUR5V7OA3HF474" hidden="1">#REF!</definedName>
    <definedName name="BExU3R7J076KUCCEUGKAYMANTUT5" localSheetId="32" hidden="1">#REF!</definedName>
    <definedName name="BExU3R7J076KUCCEUGKAYMANTUT5" localSheetId="33" hidden="1">#REF!</definedName>
    <definedName name="BExU3R7J076KUCCEUGKAYMANTUT5" localSheetId="23" hidden="1">#REF!</definedName>
    <definedName name="BExU3R7J076KUCCEUGKAYMANTUT5" localSheetId="17" hidden="1">#REF!</definedName>
    <definedName name="BExU3R7J076KUCCEUGKAYMANTUT5" localSheetId="18" hidden="1">#REF!</definedName>
    <definedName name="BExU3R7J076KUCCEUGKAYMANTUT5" localSheetId="11" hidden="1">#REF!</definedName>
    <definedName name="BExU3R7J076KUCCEUGKAYMANTUT5" localSheetId="25" hidden="1">#REF!</definedName>
    <definedName name="BExU3R7J076KUCCEUGKAYMANTUT5" localSheetId="26" hidden="1">#REF!</definedName>
    <definedName name="BExU3R7J076KUCCEUGKAYMANTUT5" localSheetId="27" hidden="1">#REF!</definedName>
    <definedName name="BExU3R7J076KUCCEUGKAYMANTUT5" localSheetId="0" hidden="1">#REF!</definedName>
    <definedName name="BExU3R7J076KUCCEUGKAYMANTUT5" localSheetId="1" hidden="1">#REF!</definedName>
    <definedName name="BExU3R7J076KUCCEUGKAYMANTUT5" hidden="1">#REF!</definedName>
    <definedName name="BExU3UNI9NR1RNZR07NSLSZMDOQQ" localSheetId="32" hidden="1">#REF!</definedName>
    <definedName name="BExU3UNI9NR1RNZR07NSLSZMDOQQ" localSheetId="33" hidden="1">#REF!</definedName>
    <definedName name="BExU3UNI9NR1RNZR07NSLSZMDOQQ" localSheetId="23" hidden="1">#REF!</definedName>
    <definedName name="BExU3UNI9NR1RNZR07NSLSZMDOQQ" localSheetId="17" hidden="1">#REF!</definedName>
    <definedName name="BExU3UNI9NR1RNZR07NSLSZMDOQQ" localSheetId="18" hidden="1">#REF!</definedName>
    <definedName name="BExU3UNI9NR1RNZR07NSLSZMDOQQ" localSheetId="11" hidden="1">#REF!</definedName>
    <definedName name="BExU3UNI9NR1RNZR07NSLSZMDOQQ" localSheetId="25" hidden="1">#REF!</definedName>
    <definedName name="BExU3UNI9NR1RNZR07NSLSZMDOQQ" localSheetId="26" hidden="1">#REF!</definedName>
    <definedName name="BExU3UNI9NR1RNZR07NSLSZMDOQQ" localSheetId="27" hidden="1">#REF!</definedName>
    <definedName name="BExU3UNI9NR1RNZR07NSLSZMDOQQ" localSheetId="0" hidden="1">#REF!</definedName>
    <definedName name="BExU3UNI9NR1RNZR07NSLSZMDOQQ" localSheetId="1" hidden="1">#REF!</definedName>
    <definedName name="BExU3UNI9NR1RNZR07NSLSZMDOQQ" hidden="1">#REF!</definedName>
    <definedName name="BExU401R18N6XKZKL7CNFOZQCM14" localSheetId="32" hidden="1">#REF!</definedName>
    <definedName name="BExU401R18N6XKZKL7CNFOZQCM14" localSheetId="33" hidden="1">#REF!</definedName>
    <definedName name="BExU401R18N6XKZKL7CNFOZQCM14" localSheetId="23" hidden="1">#REF!</definedName>
    <definedName name="BExU401R18N6XKZKL7CNFOZQCM14" localSheetId="17" hidden="1">#REF!</definedName>
    <definedName name="BExU401R18N6XKZKL7CNFOZQCM14" localSheetId="18" hidden="1">#REF!</definedName>
    <definedName name="BExU401R18N6XKZKL7CNFOZQCM14" localSheetId="11" hidden="1">#REF!</definedName>
    <definedName name="BExU401R18N6XKZKL7CNFOZQCM14" localSheetId="25" hidden="1">#REF!</definedName>
    <definedName name="BExU401R18N6XKZKL7CNFOZQCM14" localSheetId="26" hidden="1">#REF!</definedName>
    <definedName name="BExU401R18N6XKZKL7CNFOZQCM14" localSheetId="27" hidden="1">#REF!</definedName>
    <definedName name="BExU401R18N6XKZKL7CNFOZQCM14" localSheetId="0" hidden="1">#REF!</definedName>
    <definedName name="BExU401R18N6XKZKL7CNFOZQCM14" localSheetId="1" hidden="1">#REF!</definedName>
    <definedName name="BExU401R18N6XKZKL7CNFOZQCM14" hidden="1">#REF!</definedName>
    <definedName name="BExU42QVGY7TK39W1BIN6CDRG2OE" localSheetId="32" hidden="1">#REF!</definedName>
    <definedName name="BExU42QVGY7TK39W1BIN6CDRG2OE" localSheetId="33" hidden="1">#REF!</definedName>
    <definedName name="BExU42QVGY7TK39W1BIN6CDRG2OE" localSheetId="23" hidden="1">#REF!</definedName>
    <definedName name="BExU42QVGY7TK39W1BIN6CDRG2OE" localSheetId="17" hidden="1">#REF!</definedName>
    <definedName name="BExU42QVGY7TK39W1BIN6CDRG2OE" localSheetId="18" hidden="1">#REF!</definedName>
    <definedName name="BExU42QVGY7TK39W1BIN6CDRG2OE" localSheetId="11" hidden="1">#REF!</definedName>
    <definedName name="BExU42QVGY7TK39W1BIN6CDRG2OE" localSheetId="25" hidden="1">#REF!</definedName>
    <definedName name="BExU42QVGY7TK39W1BIN6CDRG2OE" localSheetId="26" hidden="1">#REF!</definedName>
    <definedName name="BExU42QVGY7TK39W1BIN6CDRG2OE" localSheetId="27" hidden="1">#REF!</definedName>
    <definedName name="BExU42QVGY7TK39W1BIN6CDRG2OE" localSheetId="0" hidden="1">#REF!</definedName>
    <definedName name="BExU42QVGY7TK39W1BIN6CDRG2OE" localSheetId="1" hidden="1">#REF!</definedName>
    <definedName name="BExU42QVGY7TK39W1BIN6CDRG2OE" hidden="1">#REF!</definedName>
    <definedName name="BExU431LXP7LIUNGJB9OSXEANFGX" localSheetId="32" hidden="1">#REF!</definedName>
    <definedName name="BExU431LXP7LIUNGJB9OSXEANFGX" localSheetId="33" hidden="1">#REF!</definedName>
    <definedName name="BExU431LXP7LIUNGJB9OSXEANFGX" localSheetId="23" hidden="1">#REF!</definedName>
    <definedName name="BExU431LXP7LIUNGJB9OSXEANFGX" localSheetId="17" hidden="1">#REF!</definedName>
    <definedName name="BExU431LXP7LIUNGJB9OSXEANFGX" localSheetId="18" hidden="1">#REF!</definedName>
    <definedName name="BExU431LXP7LIUNGJB9OSXEANFGX" localSheetId="11" hidden="1">#REF!</definedName>
    <definedName name="BExU431LXP7LIUNGJB9OSXEANFGX" localSheetId="25" hidden="1">#REF!</definedName>
    <definedName name="BExU431LXP7LIUNGJB9OSXEANFGX" localSheetId="26" hidden="1">#REF!</definedName>
    <definedName name="BExU431LXP7LIUNGJB9OSXEANFGX" localSheetId="27" hidden="1">#REF!</definedName>
    <definedName name="BExU431LXP7LIUNGJB9OSXEANFGX" localSheetId="0" hidden="1">#REF!</definedName>
    <definedName name="BExU431LXP7LIUNGJB9OSXEANFGX" localSheetId="1" hidden="1">#REF!</definedName>
    <definedName name="BExU431LXP7LIUNGJB9OSXEANFGX" hidden="1">#REF!</definedName>
    <definedName name="BExU47OZMS6TCWMEHHF0UCSFLLPI" localSheetId="32" hidden="1">#REF!</definedName>
    <definedName name="BExU47OZMS6TCWMEHHF0UCSFLLPI" localSheetId="33" hidden="1">#REF!</definedName>
    <definedName name="BExU47OZMS6TCWMEHHF0UCSFLLPI" localSheetId="23" hidden="1">#REF!</definedName>
    <definedName name="BExU47OZMS6TCWMEHHF0UCSFLLPI" localSheetId="17" hidden="1">#REF!</definedName>
    <definedName name="BExU47OZMS6TCWMEHHF0UCSFLLPI" localSheetId="18" hidden="1">#REF!</definedName>
    <definedName name="BExU47OZMS6TCWMEHHF0UCSFLLPI" localSheetId="11" hidden="1">#REF!</definedName>
    <definedName name="BExU47OZMS6TCWMEHHF0UCSFLLPI" localSheetId="25" hidden="1">#REF!</definedName>
    <definedName name="BExU47OZMS6TCWMEHHF0UCSFLLPI" localSheetId="26" hidden="1">#REF!</definedName>
    <definedName name="BExU47OZMS6TCWMEHHF0UCSFLLPI" localSheetId="27" hidden="1">#REF!</definedName>
    <definedName name="BExU47OZMS6TCWMEHHF0UCSFLLPI" localSheetId="0" hidden="1">#REF!</definedName>
    <definedName name="BExU47OZMS6TCWMEHHF0UCSFLLPI" localSheetId="1" hidden="1">#REF!</definedName>
    <definedName name="BExU47OZMS6TCWMEHHF0UCSFLLPI" hidden="1">#REF!</definedName>
    <definedName name="BExU4D36E8TXN0M8KSNGEAFYP4DQ" localSheetId="32" hidden="1">#REF!</definedName>
    <definedName name="BExU4D36E8TXN0M8KSNGEAFYP4DQ" localSheetId="33" hidden="1">#REF!</definedName>
    <definedName name="BExU4D36E8TXN0M8KSNGEAFYP4DQ" localSheetId="23" hidden="1">#REF!</definedName>
    <definedName name="BExU4D36E8TXN0M8KSNGEAFYP4DQ" localSheetId="17" hidden="1">#REF!</definedName>
    <definedName name="BExU4D36E8TXN0M8KSNGEAFYP4DQ" localSheetId="18" hidden="1">#REF!</definedName>
    <definedName name="BExU4D36E8TXN0M8KSNGEAFYP4DQ" localSheetId="11" hidden="1">#REF!</definedName>
    <definedName name="BExU4D36E8TXN0M8KSNGEAFYP4DQ" localSheetId="25" hidden="1">#REF!</definedName>
    <definedName name="BExU4D36E8TXN0M8KSNGEAFYP4DQ" localSheetId="26" hidden="1">#REF!</definedName>
    <definedName name="BExU4D36E8TXN0M8KSNGEAFYP4DQ" localSheetId="27" hidden="1">#REF!</definedName>
    <definedName name="BExU4D36E8TXN0M8KSNGEAFYP4DQ" localSheetId="0" hidden="1">#REF!</definedName>
    <definedName name="BExU4D36E8TXN0M8KSNGEAFYP4DQ" localSheetId="1" hidden="1">#REF!</definedName>
    <definedName name="BExU4D36E8TXN0M8KSNGEAFYP4DQ" hidden="1">#REF!</definedName>
    <definedName name="BExU4G31RRVLJ3AC6E1FNEFMXM3O" localSheetId="32" hidden="1">#REF!</definedName>
    <definedName name="BExU4G31RRVLJ3AC6E1FNEFMXM3O" localSheetId="33" hidden="1">#REF!</definedName>
    <definedName name="BExU4G31RRVLJ3AC6E1FNEFMXM3O" localSheetId="23" hidden="1">#REF!</definedName>
    <definedName name="BExU4G31RRVLJ3AC6E1FNEFMXM3O" localSheetId="17" hidden="1">#REF!</definedName>
    <definedName name="BExU4G31RRVLJ3AC6E1FNEFMXM3O" localSheetId="18" hidden="1">#REF!</definedName>
    <definedName name="BExU4G31RRVLJ3AC6E1FNEFMXM3O" localSheetId="11" hidden="1">#REF!</definedName>
    <definedName name="BExU4G31RRVLJ3AC6E1FNEFMXM3O" localSheetId="25" hidden="1">#REF!</definedName>
    <definedName name="BExU4G31RRVLJ3AC6E1FNEFMXM3O" localSheetId="26" hidden="1">#REF!</definedName>
    <definedName name="BExU4G31RRVLJ3AC6E1FNEFMXM3O" localSheetId="27" hidden="1">#REF!</definedName>
    <definedName name="BExU4G31RRVLJ3AC6E1FNEFMXM3O" localSheetId="0" hidden="1">#REF!</definedName>
    <definedName name="BExU4G31RRVLJ3AC6E1FNEFMXM3O" localSheetId="1" hidden="1">#REF!</definedName>
    <definedName name="BExU4G31RRVLJ3AC6E1FNEFMXM3O" hidden="1">#REF!</definedName>
    <definedName name="BExU4GDVLPUEWBA4MRYRTQAUNO7B" localSheetId="32" hidden="1">#REF!</definedName>
    <definedName name="BExU4GDVLPUEWBA4MRYRTQAUNO7B" localSheetId="33" hidden="1">#REF!</definedName>
    <definedName name="BExU4GDVLPUEWBA4MRYRTQAUNO7B" localSheetId="23" hidden="1">#REF!</definedName>
    <definedName name="BExU4GDVLPUEWBA4MRYRTQAUNO7B" localSheetId="17" hidden="1">#REF!</definedName>
    <definedName name="BExU4GDVLPUEWBA4MRYRTQAUNO7B" localSheetId="18" hidden="1">#REF!</definedName>
    <definedName name="BExU4GDVLPUEWBA4MRYRTQAUNO7B" localSheetId="11" hidden="1">#REF!</definedName>
    <definedName name="BExU4GDVLPUEWBA4MRYRTQAUNO7B" localSheetId="25" hidden="1">#REF!</definedName>
    <definedName name="BExU4GDVLPUEWBA4MRYRTQAUNO7B" localSheetId="26" hidden="1">#REF!</definedName>
    <definedName name="BExU4GDVLPUEWBA4MRYRTQAUNO7B" localSheetId="27" hidden="1">#REF!</definedName>
    <definedName name="BExU4GDVLPUEWBA4MRYRTQAUNO7B" localSheetId="0" hidden="1">#REF!</definedName>
    <definedName name="BExU4GDVLPUEWBA4MRYRTQAUNO7B" localSheetId="1" hidden="1">#REF!</definedName>
    <definedName name="BExU4GDVLPUEWBA4MRYRTQAUNO7B" hidden="1">#REF!</definedName>
    <definedName name="BExU4H4RAMAX0XVAWT5WFYQNPAL3" localSheetId="32" hidden="1">#REF!</definedName>
    <definedName name="BExU4H4RAMAX0XVAWT5WFYQNPAL3" localSheetId="33" hidden="1">#REF!</definedName>
    <definedName name="BExU4H4RAMAX0XVAWT5WFYQNPAL3" localSheetId="23" hidden="1">#REF!</definedName>
    <definedName name="BExU4H4RAMAX0XVAWT5WFYQNPAL3" localSheetId="17" hidden="1">#REF!</definedName>
    <definedName name="BExU4H4RAMAX0XVAWT5WFYQNPAL3" localSheetId="18" hidden="1">#REF!</definedName>
    <definedName name="BExU4H4RAMAX0XVAWT5WFYQNPAL3" localSheetId="11" hidden="1">#REF!</definedName>
    <definedName name="BExU4H4RAMAX0XVAWT5WFYQNPAL3" localSheetId="25" hidden="1">#REF!</definedName>
    <definedName name="BExU4H4RAMAX0XVAWT5WFYQNPAL3" localSheetId="26" hidden="1">#REF!</definedName>
    <definedName name="BExU4H4RAMAX0XVAWT5WFYQNPAL3" localSheetId="27" hidden="1">#REF!</definedName>
    <definedName name="BExU4H4RAMAX0XVAWT5WFYQNPAL3" localSheetId="0" hidden="1">#REF!</definedName>
    <definedName name="BExU4H4RAMAX0XVAWT5WFYQNPAL3" localSheetId="1" hidden="1">#REF!</definedName>
    <definedName name="BExU4H4RAMAX0XVAWT5WFYQNPAL3" hidden="1">#REF!</definedName>
    <definedName name="BExU4I148DA7PRCCISLWQ6ABXFK6" localSheetId="32" hidden="1">#REF!</definedName>
    <definedName name="BExU4I148DA7PRCCISLWQ6ABXFK6" localSheetId="33" hidden="1">#REF!</definedName>
    <definedName name="BExU4I148DA7PRCCISLWQ6ABXFK6" localSheetId="23" hidden="1">#REF!</definedName>
    <definedName name="BExU4I148DA7PRCCISLWQ6ABXFK6" localSheetId="17" hidden="1">#REF!</definedName>
    <definedName name="BExU4I148DA7PRCCISLWQ6ABXFK6" localSheetId="18" hidden="1">#REF!</definedName>
    <definedName name="BExU4I148DA7PRCCISLWQ6ABXFK6" localSheetId="11" hidden="1">#REF!</definedName>
    <definedName name="BExU4I148DA7PRCCISLWQ6ABXFK6" localSheetId="25" hidden="1">#REF!</definedName>
    <definedName name="BExU4I148DA7PRCCISLWQ6ABXFK6" localSheetId="26" hidden="1">#REF!</definedName>
    <definedName name="BExU4I148DA7PRCCISLWQ6ABXFK6" localSheetId="27" hidden="1">#REF!</definedName>
    <definedName name="BExU4I148DA7PRCCISLWQ6ABXFK6" localSheetId="0" hidden="1">#REF!</definedName>
    <definedName name="BExU4I148DA7PRCCISLWQ6ABXFK6" localSheetId="1" hidden="1">#REF!</definedName>
    <definedName name="BExU4I148DA7PRCCISLWQ6ABXFK6" hidden="1">#REF!</definedName>
    <definedName name="BExU4L101H2KQHVKCKQ4PBAWZV6K" localSheetId="32" hidden="1">#REF!</definedName>
    <definedName name="BExU4L101H2KQHVKCKQ4PBAWZV6K" localSheetId="33" hidden="1">#REF!</definedName>
    <definedName name="BExU4L101H2KQHVKCKQ4PBAWZV6K" localSheetId="23" hidden="1">#REF!</definedName>
    <definedName name="BExU4L101H2KQHVKCKQ4PBAWZV6K" localSheetId="17" hidden="1">#REF!</definedName>
    <definedName name="BExU4L101H2KQHVKCKQ4PBAWZV6K" localSheetId="18" hidden="1">#REF!</definedName>
    <definedName name="BExU4L101H2KQHVKCKQ4PBAWZV6K" localSheetId="11" hidden="1">#REF!</definedName>
    <definedName name="BExU4L101H2KQHVKCKQ4PBAWZV6K" localSheetId="25" hidden="1">#REF!</definedName>
    <definedName name="BExU4L101H2KQHVKCKQ4PBAWZV6K" localSheetId="26" hidden="1">#REF!</definedName>
    <definedName name="BExU4L101H2KQHVKCKQ4PBAWZV6K" localSheetId="27" hidden="1">#REF!</definedName>
    <definedName name="BExU4L101H2KQHVKCKQ4PBAWZV6K" localSheetId="0" hidden="1">#REF!</definedName>
    <definedName name="BExU4L101H2KQHVKCKQ4PBAWZV6K" localSheetId="1" hidden="1">#REF!</definedName>
    <definedName name="BExU4L101H2KQHVKCKQ4PBAWZV6K" hidden="1">#REF!</definedName>
    <definedName name="BExU4LML14Q7KDTYIKJWXF68W7X1" localSheetId="32" hidden="1">#REF!</definedName>
    <definedName name="BExU4LML14Q7KDTYIKJWXF68W7X1" localSheetId="33" hidden="1">#REF!</definedName>
    <definedName name="BExU4LML14Q7KDTYIKJWXF68W7X1" localSheetId="23" hidden="1">#REF!</definedName>
    <definedName name="BExU4LML14Q7KDTYIKJWXF68W7X1" localSheetId="17" hidden="1">#REF!</definedName>
    <definedName name="BExU4LML14Q7KDTYIKJWXF68W7X1" localSheetId="18" hidden="1">#REF!</definedName>
    <definedName name="BExU4LML14Q7KDTYIKJWXF68W7X1" localSheetId="11" hidden="1">#REF!</definedName>
    <definedName name="BExU4LML14Q7KDTYIKJWXF68W7X1" localSheetId="25" hidden="1">#REF!</definedName>
    <definedName name="BExU4LML14Q7KDTYIKJWXF68W7X1" localSheetId="26" hidden="1">#REF!</definedName>
    <definedName name="BExU4LML14Q7KDTYIKJWXF68W7X1" localSheetId="27" hidden="1">#REF!</definedName>
    <definedName name="BExU4LML14Q7KDTYIKJWXF68W7X1" localSheetId="0" hidden="1">#REF!</definedName>
    <definedName name="BExU4LML14Q7KDTYIKJWXF68W7X1" localSheetId="1" hidden="1">#REF!</definedName>
    <definedName name="BExU4LML14Q7KDTYIKJWXF68W7X1" hidden="1">#REF!</definedName>
    <definedName name="BExU4NA00RRRBGRT6TOB0MXZRCRZ" localSheetId="32" hidden="1">#REF!</definedName>
    <definedName name="BExU4NA00RRRBGRT6TOB0MXZRCRZ" localSheetId="33" hidden="1">#REF!</definedName>
    <definedName name="BExU4NA00RRRBGRT6TOB0MXZRCRZ" localSheetId="23" hidden="1">#REF!</definedName>
    <definedName name="BExU4NA00RRRBGRT6TOB0MXZRCRZ" localSheetId="17" hidden="1">#REF!</definedName>
    <definedName name="BExU4NA00RRRBGRT6TOB0MXZRCRZ" localSheetId="18" hidden="1">#REF!</definedName>
    <definedName name="BExU4NA00RRRBGRT6TOB0MXZRCRZ" localSheetId="11" hidden="1">#REF!</definedName>
    <definedName name="BExU4NA00RRRBGRT6TOB0MXZRCRZ" localSheetId="25" hidden="1">#REF!</definedName>
    <definedName name="BExU4NA00RRRBGRT6TOB0MXZRCRZ" localSheetId="26" hidden="1">#REF!</definedName>
    <definedName name="BExU4NA00RRRBGRT6TOB0MXZRCRZ" localSheetId="27" hidden="1">#REF!</definedName>
    <definedName name="BExU4NA00RRRBGRT6TOB0MXZRCRZ" localSheetId="0" hidden="1">#REF!</definedName>
    <definedName name="BExU4NA00RRRBGRT6TOB0MXZRCRZ" localSheetId="1" hidden="1">#REF!</definedName>
    <definedName name="BExU4NA00RRRBGRT6TOB0MXZRCRZ" hidden="1">#REF!</definedName>
    <definedName name="BExU529I6YHVOG83TJHWSILIQU1S" localSheetId="32" hidden="1">#REF!</definedName>
    <definedName name="BExU529I6YHVOG83TJHWSILIQU1S" localSheetId="33" hidden="1">#REF!</definedName>
    <definedName name="BExU529I6YHVOG83TJHWSILIQU1S" localSheetId="23" hidden="1">#REF!</definedName>
    <definedName name="BExU529I6YHVOG83TJHWSILIQU1S" localSheetId="17" hidden="1">#REF!</definedName>
    <definedName name="BExU529I6YHVOG83TJHWSILIQU1S" localSheetId="18" hidden="1">#REF!</definedName>
    <definedName name="BExU529I6YHVOG83TJHWSILIQU1S" localSheetId="11" hidden="1">#REF!</definedName>
    <definedName name="BExU529I6YHVOG83TJHWSILIQU1S" localSheetId="25" hidden="1">#REF!</definedName>
    <definedName name="BExU529I6YHVOG83TJHWSILIQU1S" localSheetId="26" hidden="1">#REF!</definedName>
    <definedName name="BExU529I6YHVOG83TJHWSILIQU1S" localSheetId="27" hidden="1">#REF!</definedName>
    <definedName name="BExU529I6YHVOG83TJHWSILIQU1S" localSheetId="0" hidden="1">#REF!</definedName>
    <definedName name="BExU529I6YHVOG83TJHWSILIQU1S" localSheetId="1" hidden="1">#REF!</definedName>
    <definedName name="BExU529I6YHVOG83TJHWSILIQU1S" hidden="1">#REF!</definedName>
    <definedName name="BExU57YCIKPRD8QWL6EU0YR3NG3J" localSheetId="32" hidden="1">#REF!</definedName>
    <definedName name="BExU57YCIKPRD8QWL6EU0YR3NG3J" localSheetId="33" hidden="1">#REF!</definedName>
    <definedName name="BExU57YCIKPRD8QWL6EU0YR3NG3J" localSheetId="23" hidden="1">#REF!</definedName>
    <definedName name="BExU57YCIKPRD8QWL6EU0YR3NG3J" localSheetId="17" hidden="1">#REF!</definedName>
    <definedName name="BExU57YCIKPRD8QWL6EU0YR3NG3J" localSheetId="18" hidden="1">#REF!</definedName>
    <definedName name="BExU57YCIKPRD8QWL6EU0YR3NG3J" localSheetId="11" hidden="1">#REF!</definedName>
    <definedName name="BExU57YCIKPRD8QWL6EU0YR3NG3J" localSheetId="25" hidden="1">#REF!</definedName>
    <definedName name="BExU57YCIKPRD8QWL6EU0YR3NG3J" localSheetId="26" hidden="1">#REF!</definedName>
    <definedName name="BExU57YCIKPRD8QWL6EU0YR3NG3J" localSheetId="27" hidden="1">#REF!</definedName>
    <definedName name="BExU57YCIKPRD8QWL6EU0YR3NG3J" localSheetId="0" hidden="1">#REF!</definedName>
    <definedName name="BExU57YCIKPRD8QWL6EU0YR3NG3J" localSheetId="1" hidden="1">#REF!</definedName>
    <definedName name="BExU57YCIKPRD8QWL6EU0YR3NG3J" hidden="1">#REF!</definedName>
    <definedName name="BExU5DSTBWXLN6E59B757KRWRI6E" localSheetId="32" hidden="1">#REF!</definedName>
    <definedName name="BExU5DSTBWXLN6E59B757KRWRI6E" localSheetId="33" hidden="1">#REF!</definedName>
    <definedName name="BExU5DSTBWXLN6E59B757KRWRI6E" localSheetId="23" hidden="1">#REF!</definedName>
    <definedName name="BExU5DSTBWXLN6E59B757KRWRI6E" localSheetId="17" hidden="1">#REF!</definedName>
    <definedName name="BExU5DSTBWXLN6E59B757KRWRI6E" localSheetId="18" hidden="1">#REF!</definedName>
    <definedName name="BExU5DSTBWXLN6E59B757KRWRI6E" localSheetId="11" hidden="1">#REF!</definedName>
    <definedName name="BExU5DSTBWXLN6E59B757KRWRI6E" localSheetId="25" hidden="1">#REF!</definedName>
    <definedName name="BExU5DSTBWXLN6E59B757KRWRI6E" localSheetId="26" hidden="1">#REF!</definedName>
    <definedName name="BExU5DSTBWXLN6E59B757KRWRI6E" localSheetId="27" hidden="1">#REF!</definedName>
    <definedName name="BExU5DSTBWXLN6E59B757KRWRI6E" localSheetId="0" hidden="1">#REF!</definedName>
    <definedName name="BExU5DSTBWXLN6E59B757KRWRI6E" localSheetId="1" hidden="1">#REF!</definedName>
    <definedName name="BExU5DSTBWXLN6E59B757KRWRI6E" hidden="1">#REF!</definedName>
    <definedName name="BExU5JSMO03X9M4WIRPP8JPSMQKJ" localSheetId="32" hidden="1">#REF!</definedName>
    <definedName name="BExU5JSMO03X9M4WIRPP8JPSMQKJ" localSheetId="33" hidden="1">#REF!</definedName>
    <definedName name="BExU5JSMO03X9M4WIRPP8JPSMQKJ" localSheetId="23" hidden="1">#REF!</definedName>
    <definedName name="BExU5JSMO03X9M4WIRPP8JPSMQKJ" localSheetId="17" hidden="1">#REF!</definedName>
    <definedName name="BExU5JSMO03X9M4WIRPP8JPSMQKJ" localSheetId="18" hidden="1">#REF!</definedName>
    <definedName name="BExU5JSMO03X9M4WIRPP8JPSMQKJ" localSheetId="11" hidden="1">#REF!</definedName>
    <definedName name="BExU5JSMO03X9M4WIRPP8JPSMQKJ" localSheetId="25" hidden="1">#REF!</definedName>
    <definedName name="BExU5JSMO03X9M4WIRPP8JPSMQKJ" localSheetId="26" hidden="1">#REF!</definedName>
    <definedName name="BExU5JSMO03X9M4WIRPP8JPSMQKJ" localSheetId="27" hidden="1">#REF!</definedName>
    <definedName name="BExU5JSMO03X9M4WIRPP8JPSMQKJ" localSheetId="0" hidden="1">#REF!</definedName>
    <definedName name="BExU5JSMO03X9M4WIRPP8JPSMQKJ" localSheetId="1" hidden="1">#REF!</definedName>
    <definedName name="BExU5JSMO03X9M4WIRPP8JPSMQKJ" hidden="1">#REF!</definedName>
    <definedName name="BExU5TDWM8NNDHYPQ7OQODTQ368A" localSheetId="32" hidden="1">#REF!</definedName>
    <definedName name="BExU5TDWM8NNDHYPQ7OQODTQ368A" localSheetId="33" hidden="1">#REF!</definedName>
    <definedName name="BExU5TDWM8NNDHYPQ7OQODTQ368A" localSheetId="23" hidden="1">#REF!</definedName>
    <definedName name="BExU5TDWM8NNDHYPQ7OQODTQ368A" localSheetId="17" hidden="1">#REF!</definedName>
    <definedName name="BExU5TDWM8NNDHYPQ7OQODTQ368A" localSheetId="18" hidden="1">#REF!</definedName>
    <definedName name="BExU5TDWM8NNDHYPQ7OQODTQ368A" localSheetId="11" hidden="1">#REF!</definedName>
    <definedName name="BExU5TDWM8NNDHYPQ7OQODTQ368A" localSheetId="25" hidden="1">#REF!</definedName>
    <definedName name="BExU5TDWM8NNDHYPQ7OQODTQ368A" localSheetId="26" hidden="1">#REF!</definedName>
    <definedName name="BExU5TDWM8NNDHYPQ7OQODTQ368A" localSheetId="27" hidden="1">#REF!</definedName>
    <definedName name="BExU5TDWM8NNDHYPQ7OQODTQ368A" localSheetId="0" hidden="1">#REF!</definedName>
    <definedName name="BExU5TDWM8NNDHYPQ7OQODTQ368A" localSheetId="1" hidden="1">#REF!</definedName>
    <definedName name="BExU5TDWM8NNDHYPQ7OQODTQ368A" hidden="1">#REF!</definedName>
    <definedName name="BExU5X4OX1V1XHS6WSSORVQPP6Z3" localSheetId="32" hidden="1">#REF!</definedName>
    <definedName name="BExU5X4OX1V1XHS6WSSORVQPP6Z3" localSheetId="33" hidden="1">#REF!</definedName>
    <definedName name="BExU5X4OX1V1XHS6WSSORVQPP6Z3" localSheetId="23" hidden="1">#REF!</definedName>
    <definedName name="BExU5X4OX1V1XHS6WSSORVQPP6Z3" localSheetId="17" hidden="1">#REF!</definedName>
    <definedName name="BExU5X4OX1V1XHS6WSSORVQPP6Z3" localSheetId="18" hidden="1">#REF!</definedName>
    <definedName name="BExU5X4OX1V1XHS6WSSORVQPP6Z3" localSheetId="11" hidden="1">#REF!</definedName>
    <definedName name="BExU5X4OX1V1XHS6WSSORVQPP6Z3" localSheetId="25" hidden="1">#REF!</definedName>
    <definedName name="BExU5X4OX1V1XHS6WSSORVQPP6Z3" localSheetId="26" hidden="1">#REF!</definedName>
    <definedName name="BExU5X4OX1V1XHS6WSSORVQPP6Z3" localSheetId="27" hidden="1">#REF!</definedName>
    <definedName name="BExU5X4OX1V1XHS6WSSORVQPP6Z3" localSheetId="0" hidden="1">#REF!</definedName>
    <definedName name="BExU5X4OX1V1XHS6WSSORVQPP6Z3" localSheetId="1" hidden="1">#REF!</definedName>
    <definedName name="BExU5X4OX1V1XHS6WSSORVQPP6Z3" hidden="1">#REF!</definedName>
    <definedName name="BExU5XVPARTFMRYHNUTBKDIL4UJN" localSheetId="32" hidden="1">#REF!</definedName>
    <definedName name="BExU5XVPARTFMRYHNUTBKDIL4UJN" localSheetId="33" hidden="1">#REF!</definedName>
    <definedName name="BExU5XVPARTFMRYHNUTBKDIL4UJN" localSheetId="23" hidden="1">#REF!</definedName>
    <definedName name="BExU5XVPARTFMRYHNUTBKDIL4UJN" localSheetId="17" hidden="1">#REF!</definedName>
    <definedName name="BExU5XVPARTFMRYHNUTBKDIL4UJN" localSheetId="18" hidden="1">#REF!</definedName>
    <definedName name="BExU5XVPARTFMRYHNUTBKDIL4UJN" localSheetId="11" hidden="1">#REF!</definedName>
    <definedName name="BExU5XVPARTFMRYHNUTBKDIL4UJN" localSheetId="25" hidden="1">#REF!</definedName>
    <definedName name="BExU5XVPARTFMRYHNUTBKDIL4UJN" localSheetId="26" hidden="1">#REF!</definedName>
    <definedName name="BExU5XVPARTFMRYHNUTBKDIL4UJN" localSheetId="27" hidden="1">#REF!</definedName>
    <definedName name="BExU5XVPARTFMRYHNUTBKDIL4UJN" localSheetId="0" hidden="1">#REF!</definedName>
    <definedName name="BExU5XVPARTFMRYHNUTBKDIL4UJN" localSheetId="1" hidden="1">#REF!</definedName>
    <definedName name="BExU5XVPARTFMRYHNUTBKDIL4UJN" hidden="1">#REF!</definedName>
    <definedName name="BExU66KMFBAP8JCVG9VM1RD1TNFF" localSheetId="32" hidden="1">#REF!</definedName>
    <definedName name="BExU66KMFBAP8JCVG9VM1RD1TNFF" localSheetId="33" hidden="1">#REF!</definedName>
    <definedName name="BExU66KMFBAP8JCVG9VM1RD1TNFF" localSheetId="23" hidden="1">#REF!</definedName>
    <definedName name="BExU66KMFBAP8JCVG9VM1RD1TNFF" localSheetId="17" hidden="1">#REF!</definedName>
    <definedName name="BExU66KMFBAP8JCVG9VM1RD1TNFF" localSheetId="18" hidden="1">#REF!</definedName>
    <definedName name="BExU66KMFBAP8JCVG9VM1RD1TNFF" localSheetId="11" hidden="1">#REF!</definedName>
    <definedName name="BExU66KMFBAP8JCVG9VM1RD1TNFF" localSheetId="25" hidden="1">#REF!</definedName>
    <definedName name="BExU66KMFBAP8JCVG9VM1RD1TNFF" localSheetId="26" hidden="1">#REF!</definedName>
    <definedName name="BExU66KMFBAP8JCVG9VM1RD1TNFF" localSheetId="27" hidden="1">#REF!</definedName>
    <definedName name="BExU66KMFBAP8JCVG9VM1RD1TNFF" localSheetId="0" hidden="1">#REF!</definedName>
    <definedName name="BExU66KMFBAP8JCVG9VM1RD1TNFF" localSheetId="1" hidden="1">#REF!</definedName>
    <definedName name="BExU66KMFBAP8JCVG9VM1RD1TNFF" hidden="1">#REF!</definedName>
    <definedName name="BExU68IOM3CB3TACNAE9565TW7SH" localSheetId="32" hidden="1">#REF!</definedName>
    <definedName name="BExU68IOM3CB3TACNAE9565TW7SH" localSheetId="33" hidden="1">#REF!</definedName>
    <definedName name="BExU68IOM3CB3TACNAE9565TW7SH" localSheetId="23" hidden="1">#REF!</definedName>
    <definedName name="BExU68IOM3CB3TACNAE9565TW7SH" localSheetId="17" hidden="1">#REF!</definedName>
    <definedName name="BExU68IOM3CB3TACNAE9565TW7SH" localSheetId="18" hidden="1">#REF!</definedName>
    <definedName name="BExU68IOM3CB3TACNAE9565TW7SH" localSheetId="11" hidden="1">#REF!</definedName>
    <definedName name="BExU68IOM3CB3TACNAE9565TW7SH" localSheetId="25" hidden="1">#REF!</definedName>
    <definedName name="BExU68IOM3CB3TACNAE9565TW7SH" localSheetId="26" hidden="1">#REF!</definedName>
    <definedName name="BExU68IOM3CB3TACNAE9565TW7SH" localSheetId="27" hidden="1">#REF!</definedName>
    <definedName name="BExU68IOM3CB3TACNAE9565TW7SH" localSheetId="0" hidden="1">#REF!</definedName>
    <definedName name="BExU68IOM3CB3TACNAE9565TW7SH" localSheetId="1" hidden="1">#REF!</definedName>
    <definedName name="BExU68IOM3CB3TACNAE9565TW7SH" hidden="1">#REF!</definedName>
    <definedName name="BExU6AM82KN21E82HMWVP3LWP9IL" localSheetId="32" hidden="1">#REF!</definedName>
    <definedName name="BExU6AM82KN21E82HMWVP3LWP9IL" localSheetId="33" hidden="1">#REF!</definedName>
    <definedName name="BExU6AM82KN21E82HMWVP3LWP9IL" localSheetId="23" hidden="1">#REF!</definedName>
    <definedName name="BExU6AM82KN21E82HMWVP3LWP9IL" localSheetId="17" hidden="1">#REF!</definedName>
    <definedName name="BExU6AM82KN21E82HMWVP3LWP9IL" localSheetId="18" hidden="1">#REF!</definedName>
    <definedName name="BExU6AM82KN21E82HMWVP3LWP9IL" localSheetId="11" hidden="1">#REF!</definedName>
    <definedName name="BExU6AM82KN21E82HMWVP3LWP9IL" localSheetId="25" hidden="1">#REF!</definedName>
    <definedName name="BExU6AM82KN21E82HMWVP3LWP9IL" localSheetId="26" hidden="1">#REF!</definedName>
    <definedName name="BExU6AM82KN21E82HMWVP3LWP9IL" localSheetId="27" hidden="1">#REF!</definedName>
    <definedName name="BExU6AM82KN21E82HMWVP3LWP9IL" localSheetId="0" hidden="1">#REF!</definedName>
    <definedName name="BExU6AM82KN21E82HMWVP3LWP9IL" localSheetId="1" hidden="1">#REF!</definedName>
    <definedName name="BExU6AM82KN21E82HMWVP3LWP9IL" hidden="1">#REF!</definedName>
    <definedName name="BExU6FEU1MRHU98R9YOJC5OKUJ6L" localSheetId="32" hidden="1">#REF!</definedName>
    <definedName name="BExU6FEU1MRHU98R9YOJC5OKUJ6L" localSheetId="33" hidden="1">#REF!</definedName>
    <definedName name="BExU6FEU1MRHU98R9YOJC5OKUJ6L" localSheetId="23" hidden="1">#REF!</definedName>
    <definedName name="BExU6FEU1MRHU98R9YOJC5OKUJ6L" localSheetId="17" hidden="1">#REF!</definedName>
    <definedName name="BExU6FEU1MRHU98R9YOJC5OKUJ6L" localSheetId="18" hidden="1">#REF!</definedName>
    <definedName name="BExU6FEU1MRHU98R9YOJC5OKUJ6L" localSheetId="11" hidden="1">#REF!</definedName>
    <definedName name="BExU6FEU1MRHU98R9YOJC5OKUJ6L" localSheetId="25" hidden="1">#REF!</definedName>
    <definedName name="BExU6FEU1MRHU98R9YOJC5OKUJ6L" localSheetId="26" hidden="1">#REF!</definedName>
    <definedName name="BExU6FEU1MRHU98R9YOJC5OKUJ6L" localSheetId="27" hidden="1">#REF!</definedName>
    <definedName name="BExU6FEU1MRHU98R9YOJC5OKUJ6L" localSheetId="0" hidden="1">#REF!</definedName>
    <definedName name="BExU6FEU1MRHU98R9YOJC5OKUJ6L" localSheetId="1" hidden="1">#REF!</definedName>
    <definedName name="BExU6FEU1MRHU98R9YOJC5OKUJ6L" hidden="1">#REF!</definedName>
    <definedName name="BExU6KIAJ663Y8W8QMU4HCF183DF" localSheetId="32" hidden="1">#REF!</definedName>
    <definedName name="BExU6KIAJ663Y8W8QMU4HCF183DF" localSheetId="33" hidden="1">#REF!</definedName>
    <definedName name="BExU6KIAJ663Y8W8QMU4HCF183DF" localSheetId="23" hidden="1">#REF!</definedName>
    <definedName name="BExU6KIAJ663Y8W8QMU4HCF183DF" localSheetId="17" hidden="1">#REF!</definedName>
    <definedName name="BExU6KIAJ663Y8W8QMU4HCF183DF" localSheetId="18" hidden="1">#REF!</definedName>
    <definedName name="BExU6KIAJ663Y8W8QMU4HCF183DF" localSheetId="11" hidden="1">#REF!</definedName>
    <definedName name="BExU6KIAJ663Y8W8QMU4HCF183DF" localSheetId="25" hidden="1">#REF!</definedName>
    <definedName name="BExU6KIAJ663Y8W8QMU4HCF183DF" localSheetId="26" hidden="1">#REF!</definedName>
    <definedName name="BExU6KIAJ663Y8W8QMU4HCF183DF" localSheetId="27" hidden="1">#REF!</definedName>
    <definedName name="BExU6KIAJ663Y8W8QMU4HCF183DF" localSheetId="0" hidden="1">#REF!</definedName>
    <definedName name="BExU6KIAJ663Y8W8QMU4HCF183DF" localSheetId="1" hidden="1">#REF!</definedName>
    <definedName name="BExU6KIAJ663Y8W8QMU4HCF183DF" hidden="1">#REF!</definedName>
    <definedName name="BExU6KT19B4PG6SHXFBGBPLM66KT" localSheetId="32" hidden="1">#REF!</definedName>
    <definedName name="BExU6KT19B4PG6SHXFBGBPLM66KT" localSheetId="33" hidden="1">#REF!</definedName>
    <definedName name="BExU6KT19B4PG6SHXFBGBPLM66KT" localSheetId="23" hidden="1">#REF!</definedName>
    <definedName name="BExU6KT19B4PG6SHXFBGBPLM66KT" localSheetId="17" hidden="1">#REF!</definedName>
    <definedName name="BExU6KT19B4PG6SHXFBGBPLM66KT" localSheetId="18" hidden="1">#REF!</definedName>
    <definedName name="BExU6KT19B4PG6SHXFBGBPLM66KT" localSheetId="11" hidden="1">#REF!</definedName>
    <definedName name="BExU6KT19B4PG6SHXFBGBPLM66KT" localSheetId="25" hidden="1">#REF!</definedName>
    <definedName name="BExU6KT19B4PG6SHXFBGBPLM66KT" localSheetId="26" hidden="1">#REF!</definedName>
    <definedName name="BExU6KT19B4PG6SHXFBGBPLM66KT" localSheetId="27" hidden="1">#REF!</definedName>
    <definedName name="BExU6KT19B4PG6SHXFBGBPLM66KT" localSheetId="0" hidden="1">#REF!</definedName>
    <definedName name="BExU6KT19B4PG6SHXFBGBPLM66KT" localSheetId="1" hidden="1">#REF!</definedName>
    <definedName name="BExU6KT19B4PG6SHXFBGBPLM66KT" hidden="1">#REF!</definedName>
    <definedName name="BExU6PAVKIOAIMQ9XQIHHF1SUAGO" localSheetId="32" hidden="1">#REF!</definedName>
    <definedName name="BExU6PAVKIOAIMQ9XQIHHF1SUAGO" localSheetId="33" hidden="1">#REF!</definedName>
    <definedName name="BExU6PAVKIOAIMQ9XQIHHF1SUAGO" localSheetId="23" hidden="1">#REF!</definedName>
    <definedName name="BExU6PAVKIOAIMQ9XQIHHF1SUAGO" localSheetId="17" hidden="1">#REF!</definedName>
    <definedName name="BExU6PAVKIOAIMQ9XQIHHF1SUAGO" localSheetId="18" hidden="1">#REF!</definedName>
    <definedName name="BExU6PAVKIOAIMQ9XQIHHF1SUAGO" localSheetId="11" hidden="1">#REF!</definedName>
    <definedName name="BExU6PAVKIOAIMQ9XQIHHF1SUAGO" localSheetId="25" hidden="1">#REF!</definedName>
    <definedName name="BExU6PAVKIOAIMQ9XQIHHF1SUAGO" localSheetId="26" hidden="1">#REF!</definedName>
    <definedName name="BExU6PAVKIOAIMQ9XQIHHF1SUAGO" localSheetId="27" hidden="1">#REF!</definedName>
    <definedName name="BExU6PAVKIOAIMQ9XQIHHF1SUAGO" localSheetId="0" hidden="1">#REF!</definedName>
    <definedName name="BExU6PAVKIOAIMQ9XQIHHF1SUAGO" localSheetId="1" hidden="1">#REF!</definedName>
    <definedName name="BExU6PAVKIOAIMQ9XQIHHF1SUAGO" hidden="1">#REF!</definedName>
    <definedName name="BExU6SLKTWV0YINVLTI6BCG9ANZM" localSheetId="32" hidden="1">#REF!</definedName>
    <definedName name="BExU6SLKTWV0YINVLTI6BCG9ANZM" localSheetId="33" hidden="1">#REF!</definedName>
    <definedName name="BExU6SLKTWV0YINVLTI6BCG9ANZM" localSheetId="23" hidden="1">#REF!</definedName>
    <definedName name="BExU6SLKTWV0YINVLTI6BCG9ANZM" localSheetId="17" hidden="1">#REF!</definedName>
    <definedName name="BExU6SLKTWV0YINVLTI6BCG9ANZM" localSheetId="18" hidden="1">#REF!</definedName>
    <definedName name="BExU6SLKTWV0YINVLTI6BCG9ANZM" localSheetId="11" hidden="1">#REF!</definedName>
    <definedName name="BExU6SLKTWV0YINVLTI6BCG9ANZM" localSheetId="25" hidden="1">#REF!</definedName>
    <definedName name="BExU6SLKTWV0YINVLTI6BCG9ANZM" localSheetId="26" hidden="1">#REF!</definedName>
    <definedName name="BExU6SLKTWV0YINVLTI6BCG9ANZM" localSheetId="27" hidden="1">#REF!</definedName>
    <definedName name="BExU6SLKTWV0YINVLTI6BCG9ANZM" localSheetId="0" hidden="1">#REF!</definedName>
    <definedName name="BExU6SLKTWV0YINVLTI6BCG9ANZM" localSheetId="1" hidden="1">#REF!</definedName>
    <definedName name="BExU6SLKTWV0YINVLTI6BCG9ANZM" hidden="1">#REF!</definedName>
    <definedName name="BExU6WXXC7SSQDMHSLUN5C2V4IYX" localSheetId="32" hidden="1">#REF!</definedName>
    <definedName name="BExU6WXXC7SSQDMHSLUN5C2V4IYX" localSheetId="33" hidden="1">#REF!</definedName>
    <definedName name="BExU6WXXC7SSQDMHSLUN5C2V4IYX" localSheetId="23" hidden="1">#REF!</definedName>
    <definedName name="BExU6WXXC7SSQDMHSLUN5C2V4IYX" localSheetId="17" hidden="1">#REF!</definedName>
    <definedName name="BExU6WXXC7SSQDMHSLUN5C2V4IYX" localSheetId="18" hidden="1">#REF!</definedName>
    <definedName name="BExU6WXXC7SSQDMHSLUN5C2V4IYX" localSheetId="11" hidden="1">#REF!</definedName>
    <definedName name="BExU6WXXC7SSQDMHSLUN5C2V4IYX" localSheetId="25" hidden="1">#REF!</definedName>
    <definedName name="BExU6WXXC7SSQDMHSLUN5C2V4IYX" localSheetId="26" hidden="1">#REF!</definedName>
    <definedName name="BExU6WXXC7SSQDMHSLUN5C2V4IYX" localSheetId="27" hidden="1">#REF!</definedName>
    <definedName name="BExU6WXXC7SSQDMHSLUN5C2V4IYX" localSheetId="0" hidden="1">#REF!</definedName>
    <definedName name="BExU6WXXC7SSQDMHSLUN5C2V4IYX" localSheetId="1" hidden="1">#REF!</definedName>
    <definedName name="BExU6WXXC7SSQDMHSLUN5C2V4IYX" hidden="1">#REF!</definedName>
    <definedName name="BExU73387E74XE8A9UKZLZNJYY65" localSheetId="32" hidden="1">#REF!</definedName>
    <definedName name="BExU73387E74XE8A9UKZLZNJYY65" localSheetId="33" hidden="1">#REF!</definedName>
    <definedName name="BExU73387E74XE8A9UKZLZNJYY65" localSheetId="23" hidden="1">#REF!</definedName>
    <definedName name="BExU73387E74XE8A9UKZLZNJYY65" localSheetId="17" hidden="1">#REF!</definedName>
    <definedName name="BExU73387E74XE8A9UKZLZNJYY65" localSheetId="18" hidden="1">#REF!</definedName>
    <definedName name="BExU73387E74XE8A9UKZLZNJYY65" localSheetId="11" hidden="1">#REF!</definedName>
    <definedName name="BExU73387E74XE8A9UKZLZNJYY65" localSheetId="25" hidden="1">#REF!</definedName>
    <definedName name="BExU73387E74XE8A9UKZLZNJYY65" localSheetId="26" hidden="1">#REF!</definedName>
    <definedName name="BExU73387E74XE8A9UKZLZNJYY65" localSheetId="27" hidden="1">#REF!</definedName>
    <definedName name="BExU73387E74XE8A9UKZLZNJYY65" localSheetId="0" hidden="1">#REF!</definedName>
    <definedName name="BExU73387E74XE8A9UKZLZNJYY65" localSheetId="1" hidden="1">#REF!</definedName>
    <definedName name="BExU73387E74XE8A9UKZLZNJYY65" hidden="1">#REF!</definedName>
    <definedName name="BExU76ZHCJM8I7VSICCMSTC33O6U" localSheetId="32" hidden="1">#REF!</definedName>
    <definedName name="BExU76ZHCJM8I7VSICCMSTC33O6U" localSheetId="33" hidden="1">#REF!</definedName>
    <definedName name="BExU76ZHCJM8I7VSICCMSTC33O6U" localSheetId="23" hidden="1">#REF!</definedName>
    <definedName name="BExU76ZHCJM8I7VSICCMSTC33O6U" localSheetId="17" hidden="1">#REF!</definedName>
    <definedName name="BExU76ZHCJM8I7VSICCMSTC33O6U" localSheetId="18" hidden="1">#REF!</definedName>
    <definedName name="BExU76ZHCJM8I7VSICCMSTC33O6U" localSheetId="11" hidden="1">#REF!</definedName>
    <definedName name="BExU76ZHCJM8I7VSICCMSTC33O6U" localSheetId="25" hidden="1">#REF!</definedName>
    <definedName name="BExU76ZHCJM8I7VSICCMSTC33O6U" localSheetId="26" hidden="1">#REF!</definedName>
    <definedName name="BExU76ZHCJM8I7VSICCMSTC33O6U" localSheetId="27" hidden="1">#REF!</definedName>
    <definedName name="BExU76ZHCJM8I7VSICCMSTC33O6U" localSheetId="0" hidden="1">#REF!</definedName>
    <definedName name="BExU76ZHCJM8I7VSICCMSTC33O6U" localSheetId="1" hidden="1">#REF!</definedName>
    <definedName name="BExU76ZHCJM8I7VSICCMSTC33O6U" hidden="1">#REF!</definedName>
    <definedName name="BExU7BBTUF8BQ42DSGM94X5TG5GF" localSheetId="32" hidden="1">#REF!</definedName>
    <definedName name="BExU7BBTUF8BQ42DSGM94X5TG5GF" localSheetId="33" hidden="1">#REF!</definedName>
    <definedName name="BExU7BBTUF8BQ42DSGM94X5TG5GF" localSheetId="23" hidden="1">#REF!</definedName>
    <definedName name="BExU7BBTUF8BQ42DSGM94X5TG5GF" localSheetId="17" hidden="1">#REF!</definedName>
    <definedName name="BExU7BBTUF8BQ42DSGM94X5TG5GF" localSheetId="18" hidden="1">#REF!</definedName>
    <definedName name="BExU7BBTUF8BQ42DSGM94X5TG5GF" localSheetId="11" hidden="1">#REF!</definedName>
    <definedName name="BExU7BBTUF8BQ42DSGM94X5TG5GF" localSheetId="25" hidden="1">#REF!</definedName>
    <definedName name="BExU7BBTUF8BQ42DSGM94X5TG5GF" localSheetId="26" hidden="1">#REF!</definedName>
    <definedName name="BExU7BBTUF8BQ42DSGM94X5TG5GF" localSheetId="27" hidden="1">#REF!</definedName>
    <definedName name="BExU7BBTUF8BQ42DSGM94X5TG5GF" localSheetId="0" hidden="1">#REF!</definedName>
    <definedName name="BExU7BBTUF8BQ42DSGM94X5TG5GF" localSheetId="1" hidden="1">#REF!</definedName>
    <definedName name="BExU7BBTUF8BQ42DSGM94X5TG5GF" hidden="1">#REF!</definedName>
    <definedName name="BExU7HH4EAHFQHT4AXKGWAWZP3I0" localSheetId="32" hidden="1">#REF!</definedName>
    <definedName name="BExU7HH4EAHFQHT4AXKGWAWZP3I0" localSheetId="33" hidden="1">#REF!</definedName>
    <definedName name="BExU7HH4EAHFQHT4AXKGWAWZP3I0" localSheetId="23" hidden="1">#REF!</definedName>
    <definedName name="BExU7HH4EAHFQHT4AXKGWAWZP3I0" localSheetId="17" hidden="1">#REF!</definedName>
    <definedName name="BExU7HH4EAHFQHT4AXKGWAWZP3I0" localSheetId="18" hidden="1">#REF!</definedName>
    <definedName name="BExU7HH4EAHFQHT4AXKGWAWZP3I0" localSheetId="11" hidden="1">#REF!</definedName>
    <definedName name="BExU7HH4EAHFQHT4AXKGWAWZP3I0" localSheetId="25" hidden="1">#REF!</definedName>
    <definedName name="BExU7HH4EAHFQHT4AXKGWAWZP3I0" localSheetId="26" hidden="1">#REF!</definedName>
    <definedName name="BExU7HH4EAHFQHT4AXKGWAWZP3I0" localSheetId="27" hidden="1">#REF!</definedName>
    <definedName name="BExU7HH4EAHFQHT4AXKGWAWZP3I0" localSheetId="0" hidden="1">#REF!</definedName>
    <definedName name="BExU7HH4EAHFQHT4AXKGWAWZP3I0" localSheetId="1" hidden="1">#REF!</definedName>
    <definedName name="BExU7HH4EAHFQHT4AXKGWAWZP3I0" hidden="1">#REF!</definedName>
    <definedName name="BExU7L7WPQSA0ELXZ0I86V33QCCJ" localSheetId="32" hidden="1">#REF!</definedName>
    <definedName name="BExU7L7WPQSA0ELXZ0I86V33QCCJ" localSheetId="33" hidden="1">#REF!</definedName>
    <definedName name="BExU7L7WPQSA0ELXZ0I86V33QCCJ" localSheetId="23" hidden="1">#REF!</definedName>
    <definedName name="BExU7L7WPQSA0ELXZ0I86V33QCCJ" localSheetId="17" hidden="1">#REF!</definedName>
    <definedName name="BExU7L7WPQSA0ELXZ0I86V33QCCJ" localSheetId="18" hidden="1">#REF!</definedName>
    <definedName name="BExU7L7WPQSA0ELXZ0I86V33QCCJ" localSheetId="11" hidden="1">#REF!</definedName>
    <definedName name="BExU7L7WPQSA0ELXZ0I86V33QCCJ" localSheetId="25" hidden="1">#REF!</definedName>
    <definedName name="BExU7L7WPQSA0ELXZ0I86V33QCCJ" localSheetId="26" hidden="1">#REF!</definedName>
    <definedName name="BExU7L7WPQSA0ELXZ0I86V33QCCJ" localSheetId="27" hidden="1">#REF!</definedName>
    <definedName name="BExU7L7WPQSA0ELXZ0I86V33QCCJ" localSheetId="0" hidden="1">#REF!</definedName>
    <definedName name="BExU7L7WPQSA0ELXZ0I86V33QCCJ" localSheetId="1" hidden="1">#REF!</definedName>
    <definedName name="BExU7L7WPQSA0ELXZ0I86V33QCCJ" hidden="1">#REF!</definedName>
    <definedName name="BExU7MF1ZVPDHOSMCAXOSYICHZ4I" localSheetId="32" hidden="1">#REF!</definedName>
    <definedName name="BExU7MF1ZVPDHOSMCAXOSYICHZ4I" localSheetId="33" hidden="1">#REF!</definedName>
    <definedName name="BExU7MF1ZVPDHOSMCAXOSYICHZ4I" localSheetId="23" hidden="1">#REF!</definedName>
    <definedName name="BExU7MF1ZVPDHOSMCAXOSYICHZ4I" localSheetId="17" hidden="1">#REF!</definedName>
    <definedName name="BExU7MF1ZVPDHOSMCAXOSYICHZ4I" localSheetId="18" hidden="1">#REF!</definedName>
    <definedName name="BExU7MF1ZVPDHOSMCAXOSYICHZ4I" localSheetId="11" hidden="1">#REF!</definedName>
    <definedName name="BExU7MF1ZVPDHOSMCAXOSYICHZ4I" localSheetId="25" hidden="1">#REF!</definedName>
    <definedName name="BExU7MF1ZVPDHOSMCAXOSYICHZ4I" localSheetId="26" hidden="1">#REF!</definedName>
    <definedName name="BExU7MF1ZVPDHOSMCAXOSYICHZ4I" localSheetId="27" hidden="1">#REF!</definedName>
    <definedName name="BExU7MF1ZVPDHOSMCAXOSYICHZ4I" localSheetId="0" hidden="1">#REF!</definedName>
    <definedName name="BExU7MF1ZVPDHOSMCAXOSYICHZ4I" localSheetId="1" hidden="1">#REF!</definedName>
    <definedName name="BExU7MF1ZVPDHOSMCAXOSYICHZ4I" hidden="1">#REF!</definedName>
    <definedName name="BExU7O2BJ6D5YCKEL6FD2EFCWYRX" localSheetId="32" hidden="1">#REF!</definedName>
    <definedName name="BExU7O2BJ6D5YCKEL6FD2EFCWYRX" localSheetId="33" hidden="1">#REF!</definedName>
    <definedName name="BExU7O2BJ6D5YCKEL6FD2EFCWYRX" localSheetId="23" hidden="1">#REF!</definedName>
    <definedName name="BExU7O2BJ6D5YCKEL6FD2EFCWYRX" localSheetId="17" hidden="1">#REF!</definedName>
    <definedName name="BExU7O2BJ6D5YCKEL6FD2EFCWYRX" localSheetId="18" hidden="1">#REF!</definedName>
    <definedName name="BExU7O2BJ6D5YCKEL6FD2EFCWYRX" localSheetId="11" hidden="1">#REF!</definedName>
    <definedName name="BExU7O2BJ6D5YCKEL6FD2EFCWYRX" localSheetId="25" hidden="1">#REF!</definedName>
    <definedName name="BExU7O2BJ6D5YCKEL6FD2EFCWYRX" localSheetId="26" hidden="1">#REF!</definedName>
    <definedName name="BExU7O2BJ6D5YCKEL6FD2EFCWYRX" localSheetId="27" hidden="1">#REF!</definedName>
    <definedName name="BExU7O2BJ6D5YCKEL6FD2EFCWYRX" localSheetId="0" hidden="1">#REF!</definedName>
    <definedName name="BExU7O2BJ6D5YCKEL6FD2EFCWYRX" localSheetId="1" hidden="1">#REF!</definedName>
    <definedName name="BExU7O2BJ6D5YCKEL6FD2EFCWYRX" hidden="1">#REF!</definedName>
    <definedName name="BExU7Q0JS9YIUKUPNSSAIDK2KJAV" localSheetId="32" hidden="1">#REF!</definedName>
    <definedName name="BExU7Q0JS9YIUKUPNSSAIDK2KJAV" localSheetId="33" hidden="1">#REF!</definedName>
    <definedName name="BExU7Q0JS9YIUKUPNSSAIDK2KJAV" localSheetId="23" hidden="1">#REF!</definedName>
    <definedName name="BExU7Q0JS9YIUKUPNSSAIDK2KJAV" localSheetId="17" hidden="1">#REF!</definedName>
    <definedName name="BExU7Q0JS9YIUKUPNSSAIDK2KJAV" localSheetId="18" hidden="1">#REF!</definedName>
    <definedName name="BExU7Q0JS9YIUKUPNSSAIDK2KJAV" localSheetId="11" hidden="1">#REF!</definedName>
    <definedName name="BExU7Q0JS9YIUKUPNSSAIDK2KJAV" localSheetId="25" hidden="1">#REF!</definedName>
    <definedName name="BExU7Q0JS9YIUKUPNSSAIDK2KJAV" localSheetId="26" hidden="1">#REF!</definedName>
    <definedName name="BExU7Q0JS9YIUKUPNSSAIDK2KJAV" localSheetId="27" hidden="1">#REF!</definedName>
    <definedName name="BExU7Q0JS9YIUKUPNSSAIDK2KJAV" localSheetId="0" hidden="1">#REF!</definedName>
    <definedName name="BExU7Q0JS9YIUKUPNSSAIDK2KJAV" localSheetId="1" hidden="1">#REF!</definedName>
    <definedName name="BExU7Q0JS9YIUKUPNSSAIDK2KJAV" hidden="1">#REF!</definedName>
    <definedName name="BExU80I6AE5OU7P7F5V7HWIZBJ4P" localSheetId="32" hidden="1">#REF!</definedName>
    <definedName name="BExU80I6AE5OU7P7F5V7HWIZBJ4P" localSheetId="33" hidden="1">#REF!</definedName>
    <definedName name="BExU80I6AE5OU7P7F5V7HWIZBJ4P" localSheetId="23" hidden="1">#REF!</definedName>
    <definedName name="BExU80I6AE5OU7P7F5V7HWIZBJ4P" localSheetId="17" hidden="1">#REF!</definedName>
    <definedName name="BExU80I6AE5OU7P7F5V7HWIZBJ4P" localSheetId="18" hidden="1">#REF!</definedName>
    <definedName name="BExU80I6AE5OU7P7F5V7HWIZBJ4P" localSheetId="11" hidden="1">#REF!</definedName>
    <definedName name="BExU80I6AE5OU7P7F5V7HWIZBJ4P" localSheetId="25" hidden="1">#REF!</definedName>
    <definedName name="BExU80I6AE5OU7P7F5V7HWIZBJ4P" localSheetId="26" hidden="1">#REF!</definedName>
    <definedName name="BExU80I6AE5OU7P7F5V7HWIZBJ4P" localSheetId="27" hidden="1">#REF!</definedName>
    <definedName name="BExU80I6AE5OU7P7F5V7HWIZBJ4P" localSheetId="0" hidden="1">#REF!</definedName>
    <definedName name="BExU80I6AE5OU7P7F5V7HWIZBJ4P" localSheetId="1" hidden="1">#REF!</definedName>
    <definedName name="BExU80I6AE5OU7P7F5V7HWIZBJ4P" hidden="1">#REF!</definedName>
    <definedName name="BExU86NB26MCPYIISZ36HADONGT2" localSheetId="32" hidden="1">#REF!</definedName>
    <definedName name="BExU86NB26MCPYIISZ36HADONGT2" localSheetId="33" hidden="1">#REF!</definedName>
    <definedName name="BExU86NB26MCPYIISZ36HADONGT2" localSheetId="23" hidden="1">#REF!</definedName>
    <definedName name="BExU86NB26MCPYIISZ36HADONGT2" localSheetId="17" hidden="1">#REF!</definedName>
    <definedName name="BExU86NB26MCPYIISZ36HADONGT2" localSheetId="18" hidden="1">#REF!</definedName>
    <definedName name="BExU86NB26MCPYIISZ36HADONGT2" localSheetId="11" hidden="1">#REF!</definedName>
    <definedName name="BExU86NB26MCPYIISZ36HADONGT2" localSheetId="25" hidden="1">#REF!</definedName>
    <definedName name="BExU86NB26MCPYIISZ36HADONGT2" localSheetId="26" hidden="1">#REF!</definedName>
    <definedName name="BExU86NB26MCPYIISZ36HADONGT2" localSheetId="27" hidden="1">#REF!</definedName>
    <definedName name="BExU86NB26MCPYIISZ36HADONGT2" localSheetId="0" hidden="1">#REF!</definedName>
    <definedName name="BExU86NB26MCPYIISZ36HADONGT2" localSheetId="1" hidden="1">#REF!</definedName>
    <definedName name="BExU86NB26MCPYIISZ36HADONGT2" hidden="1">#REF!</definedName>
    <definedName name="BExU885EZZNSZV3GP298UJ8LB7OL" localSheetId="32" hidden="1">#REF!</definedName>
    <definedName name="BExU885EZZNSZV3GP298UJ8LB7OL" localSheetId="33" hidden="1">#REF!</definedName>
    <definedName name="BExU885EZZNSZV3GP298UJ8LB7OL" localSheetId="23" hidden="1">#REF!</definedName>
    <definedName name="BExU885EZZNSZV3GP298UJ8LB7OL" localSheetId="17" hidden="1">#REF!</definedName>
    <definedName name="BExU885EZZNSZV3GP298UJ8LB7OL" localSheetId="18" hidden="1">#REF!</definedName>
    <definedName name="BExU885EZZNSZV3GP298UJ8LB7OL" localSheetId="11" hidden="1">#REF!</definedName>
    <definedName name="BExU885EZZNSZV3GP298UJ8LB7OL" localSheetId="25" hidden="1">#REF!</definedName>
    <definedName name="BExU885EZZNSZV3GP298UJ8LB7OL" localSheetId="26" hidden="1">#REF!</definedName>
    <definedName name="BExU885EZZNSZV3GP298UJ8LB7OL" localSheetId="27" hidden="1">#REF!</definedName>
    <definedName name="BExU885EZZNSZV3GP298UJ8LB7OL" localSheetId="0" hidden="1">#REF!</definedName>
    <definedName name="BExU885EZZNSZV3GP298UJ8LB7OL" localSheetId="1" hidden="1">#REF!</definedName>
    <definedName name="BExU885EZZNSZV3GP298UJ8LB7OL" hidden="1">#REF!</definedName>
    <definedName name="BExU8FSAUP9TUZ1NO9WXK80QPHWV" localSheetId="32" hidden="1">#REF!</definedName>
    <definedName name="BExU8FSAUP9TUZ1NO9WXK80QPHWV" localSheetId="33" hidden="1">#REF!</definedName>
    <definedName name="BExU8FSAUP9TUZ1NO9WXK80QPHWV" localSheetId="23" hidden="1">#REF!</definedName>
    <definedName name="BExU8FSAUP9TUZ1NO9WXK80QPHWV" localSheetId="17" hidden="1">#REF!</definedName>
    <definedName name="BExU8FSAUP9TUZ1NO9WXK80QPHWV" localSheetId="18" hidden="1">#REF!</definedName>
    <definedName name="BExU8FSAUP9TUZ1NO9WXK80QPHWV" localSheetId="11" hidden="1">#REF!</definedName>
    <definedName name="BExU8FSAUP9TUZ1NO9WXK80QPHWV" localSheetId="25" hidden="1">#REF!</definedName>
    <definedName name="BExU8FSAUP9TUZ1NO9WXK80QPHWV" localSheetId="26" hidden="1">#REF!</definedName>
    <definedName name="BExU8FSAUP9TUZ1NO9WXK80QPHWV" localSheetId="27" hidden="1">#REF!</definedName>
    <definedName name="BExU8FSAUP9TUZ1NO9WXK80QPHWV" localSheetId="0" hidden="1">#REF!</definedName>
    <definedName name="BExU8FSAUP9TUZ1NO9WXK80QPHWV" localSheetId="1" hidden="1">#REF!</definedName>
    <definedName name="BExU8FSAUP9TUZ1NO9WXK80QPHWV" hidden="1">#REF!</definedName>
    <definedName name="BExU8KFLAN778MBN93NYZB0FV30G" localSheetId="32" hidden="1">#REF!</definedName>
    <definedName name="BExU8KFLAN778MBN93NYZB0FV30G" localSheetId="33" hidden="1">#REF!</definedName>
    <definedName name="BExU8KFLAN778MBN93NYZB0FV30G" localSheetId="23" hidden="1">#REF!</definedName>
    <definedName name="BExU8KFLAN778MBN93NYZB0FV30G" localSheetId="17" hidden="1">#REF!</definedName>
    <definedName name="BExU8KFLAN778MBN93NYZB0FV30G" localSheetId="18" hidden="1">#REF!</definedName>
    <definedName name="BExU8KFLAN778MBN93NYZB0FV30G" localSheetId="11" hidden="1">#REF!</definedName>
    <definedName name="BExU8KFLAN778MBN93NYZB0FV30G" localSheetId="25" hidden="1">#REF!</definedName>
    <definedName name="BExU8KFLAN778MBN93NYZB0FV30G" localSheetId="26" hidden="1">#REF!</definedName>
    <definedName name="BExU8KFLAN778MBN93NYZB0FV30G" localSheetId="27" hidden="1">#REF!</definedName>
    <definedName name="BExU8KFLAN778MBN93NYZB0FV30G" localSheetId="0" hidden="1">#REF!</definedName>
    <definedName name="BExU8KFLAN778MBN93NYZB0FV30G" localSheetId="1" hidden="1">#REF!</definedName>
    <definedName name="BExU8KFLAN778MBN93NYZB0FV30G" hidden="1">#REF!</definedName>
    <definedName name="BExU8PZC6845UUDFG9M8FTC3P3DK" localSheetId="32" hidden="1">#REF!</definedName>
    <definedName name="BExU8PZC6845UUDFG9M8FTC3P3DK" localSheetId="33" hidden="1">#REF!</definedName>
    <definedName name="BExU8PZC6845UUDFG9M8FTC3P3DK" localSheetId="23" hidden="1">#REF!</definedName>
    <definedName name="BExU8PZC6845UUDFG9M8FTC3P3DK" localSheetId="17" hidden="1">#REF!</definedName>
    <definedName name="BExU8PZC6845UUDFG9M8FTC3P3DK" localSheetId="18" hidden="1">#REF!</definedName>
    <definedName name="BExU8PZC6845UUDFG9M8FTC3P3DK" localSheetId="11" hidden="1">#REF!</definedName>
    <definedName name="BExU8PZC6845UUDFG9M8FTC3P3DK" localSheetId="25" hidden="1">#REF!</definedName>
    <definedName name="BExU8PZC6845UUDFG9M8FTC3P3DK" localSheetId="26" hidden="1">#REF!</definedName>
    <definedName name="BExU8PZC6845UUDFG9M8FTC3P3DK" localSheetId="27" hidden="1">#REF!</definedName>
    <definedName name="BExU8PZC6845UUDFG9M8FTC3P3DK" localSheetId="0" hidden="1">#REF!</definedName>
    <definedName name="BExU8PZC6845UUDFG9M8FTC3P3DK" localSheetId="1" hidden="1">#REF!</definedName>
    <definedName name="BExU8PZC6845UUDFG9M8FTC3P3DK" hidden="1">#REF!</definedName>
    <definedName name="BExU8UX9JX3XLB47YZ8GFXE0V7R2" localSheetId="32" hidden="1">#REF!</definedName>
    <definedName name="BExU8UX9JX3XLB47YZ8GFXE0V7R2" localSheetId="33" hidden="1">#REF!</definedName>
    <definedName name="BExU8UX9JX3XLB47YZ8GFXE0V7R2" localSheetId="23" hidden="1">#REF!</definedName>
    <definedName name="BExU8UX9JX3XLB47YZ8GFXE0V7R2" localSheetId="17" hidden="1">#REF!</definedName>
    <definedName name="BExU8UX9JX3XLB47YZ8GFXE0V7R2" localSheetId="18" hidden="1">#REF!</definedName>
    <definedName name="BExU8UX9JX3XLB47YZ8GFXE0V7R2" localSheetId="11" hidden="1">#REF!</definedName>
    <definedName name="BExU8UX9JX3XLB47YZ8GFXE0V7R2" localSheetId="25" hidden="1">#REF!</definedName>
    <definedName name="BExU8UX9JX3XLB47YZ8GFXE0V7R2" localSheetId="26" hidden="1">#REF!</definedName>
    <definedName name="BExU8UX9JX3XLB47YZ8GFXE0V7R2" localSheetId="27" hidden="1">#REF!</definedName>
    <definedName name="BExU8UX9JX3XLB47YZ8GFXE0V7R2" localSheetId="0" hidden="1">#REF!</definedName>
    <definedName name="BExU8UX9JX3XLB47YZ8GFXE0V7R2" localSheetId="1" hidden="1">#REF!</definedName>
    <definedName name="BExU8UX9JX3XLB47YZ8GFXE0V7R2" hidden="1">#REF!</definedName>
    <definedName name="BExU8WVGMRSFNWCNHODQ9JQCMZB0" localSheetId="32" hidden="1">#REF!</definedName>
    <definedName name="BExU8WVGMRSFNWCNHODQ9JQCMZB0" localSheetId="33" hidden="1">#REF!</definedName>
    <definedName name="BExU8WVGMRSFNWCNHODQ9JQCMZB0" localSheetId="23" hidden="1">#REF!</definedName>
    <definedName name="BExU8WVGMRSFNWCNHODQ9JQCMZB0" localSheetId="17" hidden="1">#REF!</definedName>
    <definedName name="BExU8WVGMRSFNWCNHODQ9JQCMZB0" localSheetId="18" hidden="1">#REF!</definedName>
    <definedName name="BExU8WVGMRSFNWCNHODQ9JQCMZB0" localSheetId="11" hidden="1">#REF!</definedName>
    <definedName name="BExU8WVGMRSFNWCNHODQ9JQCMZB0" localSheetId="25" hidden="1">#REF!</definedName>
    <definedName name="BExU8WVGMRSFNWCNHODQ9JQCMZB0" localSheetId="26" hidden="1">#REF!</definedName>
    <definedName name="BExU8WVGMRSFNWCNHODQ9JQCMZB0" localSheetId="27" hidden="1">#REF!</definedName>
    <definedName name="BExU8WVGMRSFNWCNHODQ9JQCMZB0" localSheetId="0" hidden="1">#REF!</definedName>
    <definedName name="BExU8WVGMRSFNWCNHODQ9JQCMZB0" localSheetId="1" hidden="1">#REF!</definedName>
    <definedName name="BExU8WVGMRSFNWCNHODQ9JQCMZB0" hidden="1">#REF!</definedName>
    <definedName name="BExU96M1J7P9DZQ3S9H0C12KGYTW" localSheetId="32" hidden="1">#REF!</definedName>
    <definedName name="BExU96M1J7P9DZQ3S9H0C12KGYTW" localSheetId="33" hidden="1">#REF!</definedName>
    <definedName name="BExU96M1J7P9DZQ3S9H0C12KGYTW" localSheetId="23" hidden="1">#REF!</definedName>
    <definedName name="BExU96M1J7P9DZQ3S9H0C12KGYTW" localSheetId="17" hidden="1">#REF!</definedName>
    <definedName name="BExU96M1J7P9DZQ3S9H0C12KGYTW" localSheetId="18" hidden="1">#REF!</definedName>
    <definedName name="BExU96M1J7P9DZQ3S9H0C12KGYTW" localSheetId="11" hidden="1">#REF!</definedName>
    <definedName name="BExU96M1J7P9DZQ3S9H0C12KGYTW" localSheetId="25" hidden="1">#REF!</definedName>
    <definedName name="BExU96M1J7P9DZQ3S9H0C12KGYTW" localSheetId="26" hidden="1">#REF!</definedName>
    <definedName name="BExU96M1J7P9DZQ3S9H0C12KGYTW" localSheetId="27" hidden="1">#REF!</definedName>
    <definedName name="BExU96M1J7P9DZQ3S9H0C12KGYTW" localSheetId="0" hidden="1">#REF!</definedName>
    <definedName name="BExU96M1J7P9DZQ3S9H0C12KGYTW" localSheetId="1" hidden="1">#REF!</definedName>
    <definedName name="BExU96M1J7P9DZQ3S9H0C12KGYTW" hidden="1">#REF!</definedName>
    <definedName name="BExU9F05OR1GZ3057R6UL3WPEIYI" localSheetId="32" hidden="1">#REF!</definedName>
    <definedName name="BExU9F05OR1GZ3057R6UL3WPEIYI" localSheetId="33" hidden="1">#REF!</definedName>
    <definedName name="BExU9F05OR1GZ3057R6UL3WPEIYI" localSheetId="23" hidden="1">#REF!</definedName>
    <definedName name="BExU9F05OR1GZ3057R6UL3WPEIYI" localSheetId="17" hidden="1">#REF!</definedName>
    <definedName name="BExU9F05OR1GZ3057R6UL3WPEIYI" localSheetId="18" hidden="1">#REF!</definedName>
    <definedName name="BExU9F05OR1GZ3057R6UL3WPEIYI" localSheetId="11" hidden="1">#REF!</definedName>
    <definedName name="BExU9F05OR1GZ3057R6UL3WPEIYI" localSheetId="25" hidden="1">#REF!</definedName>
    <definedName name="BExU9F05OR1GZ3057R6UL3WPEIYI" localSheetId="26" hidden="1">#REF!</definedName>
    <definedName name="BExU9F05OR1GZ3057R6UL3WPEIYI" localSheetId="27" hidden="1">#REF!</definedName>
    <definedName name="BExU9F05OR1GZ3057R6UL3WPEIYI" localSheetId="0" hidden="1">#REF!</definedName>
    <definedName name="BExU9F05OR1GZ3057R6UL3WPEIYI" localSheetId="1" hidden="1">#REF!</definedName>
    <definedName name="BExU9F05OR1GZ3057R6UL3WPEIYI" hidden="1">#REF!</definedName>
    <definedName name="BExU9GCSO5YILIKG6VAHN13DL75K" localSheetId="32" hidden="1">#REF!</definedName>
    <definedName name="BExU9GCSO5YILIKG6VAHN13DL75K" localSheetId="33" hidden="1">#REF!</definedName>
    <definedName name="BExU9GCSO5YILIKG6VAHN13DL75K" localSheetId="23" hidden="1">#REF!</definedName>
    <definedName name="BExU9GCSO5YILIKG6VAHN13DL75K" localSheetId="17" hidden="1">#REF!</definedName>
    <definedName name="BExU9GCSO5YILIKG6VAHN13DL75K" localSheetId="18" hidden="1">#REF!</definedName>
    <definedName name="BExU9GCSO5YILIKG6VAHN13DL75K" localSheetId="11" hidden="1">#REF!</definedName>
    <definedName name="BExU9GCSO5YILIKG6VAHN13DL75K" localSheetId="25" hidden="1">#REF!</definedName>
    <definedName name="BExU9GCSO5YILIKG6VAHN13DL75K" localSheetId="26" hidden="1">#REF!</definedName>
    <definedName name="BExU9GCSO5YILIKG6VAHN13DL75K" localSheetId="27" hidden="1">#REF!</definedName>
    <definedName name="BExU9GCSO5YILIKG6VAHN13DL75K" localSheetId="0" hidden="1">#REF!</definedName>
    <definedName name="BExU9GCSO5YILIKG6VAHN13DL75K" localSheetId="1" hidden="1">#REF!</definedName>
    <definedName name="BExU9GCSO5YILIKG6VAHN13DL75K" hidden="1">#REF!</definedName>
    <definedName name="BExU9KJOZLO15N11MJVN782NFGJ0" localSheetId="32" hidden="1">#REF!</definedName>
    <definedName name="BExU9KJOZLO15N11MJVN782NFGJ0" localSheetId="33" hidden="1">#REF!</definedName>
    <definedName name="BExU9KJOZLO15N11MJVN782NFGJ0" localSheetId="23" hidden="1">#REF!</definedName>
    <definedName name="BExU9KJOZLO15N11MJVN782NFGJ0" localSheetId="17" hidden="1">#REF!</definedName>
    <definedName name="BExU9KJOZLO15N11MJVN782NFGJ0" localSheetId="18" hidden="1">#REF!</definedName>
    <definedName name="BExU9KJOZLO15N11MJVN782NFGJ0" localSheetId="11" hidden="1">#REF!</definedName>
    <definedName name="BExU9KJOZLO15N11MJVN782NFGJ0" localSheetId="25" hidden="1">#REF!</definedName>
    <definedName name="BExU9KJOZLO15N11MJVN782NFGJ0" localSheetId="26" hidden="1">#REF!</definedName>
    <definedName name="BExU9KJOZLO15N11MJVN782NFGJ0" localSheetId="27" hidden="1">#REF!</definedName>
    <definedName name="BExU9KJOZLO15N11MJVN782NFGJ0" localSheetId="0" hidden="1">#REF!</definedName>
    <definedName name="BExU9KJOZLO15N11MJVN782NFGJ0" localSheetId="1" hidden="1">#REF!</definedName>
    <definedName name="BExU9KJOZLO15N11MJVN782NFGJ0" hidden="1">#REF!</definedName>
    <definedName name="BExU9LG29XU2K1GNKRO4438JYQZE" localSheetId="32" hidden="1">#REF!</definedName>
    <definedName name="BExU9LG29XU2K1GNKRO4438JYQZE" localSheetId="33" hidden="1">#REF!</definedName>
    <definedName name="BExU9LG29XU2K1GNKRO4438JYQZE" localSheetId="23" hidden="1">#REF!</definedName>
    <definedName name="BExU9LG29XU2K1GNKRO4438JYQZE" localSheetId="17" hidden="1">#REF!</definedName>
    <definedName name="BExU9LG29XU2K1GNKRO4438JYQZE" localSheetId="18" hidden="1">#REF!</definedName>
    <definedName name="BExU9LG29XU2K1GNKRO4438JYQZE" localSheetId="11" hidden="1">#REF!</definedName>
    <definedName name="BExU9LG29XU2K1GNKRO4438JYQZE" localSheetId="25" hidden="1">#REF!</definedName>
    <definedName name="BExU9LG29XU2K1GNKRO4438JYQZE" localSheetId="26" hidden="1">#REF!</definedName>
    <definedName name="BExU9LG29XU2K1GNKRO4438JYQZE" localSheetId="27" hidden="1">#REF!</definedName>
    <definedName name="BExU9LG29XU2K1GNKRO4438JYQZE" localSheetId="0" hidden="1">#REF!</definedName>
    <definedName name="BExU9LG29XU2K1GNKRO4438JYQZE" localSheetId="1" hidden="1">#REF!</definedName>
    <definedName name="BExU9LG29XU2K1GNKRO4438JYQZE" hidden="1">#REF!</definedName>
    <definedName name="BExU9RW36I5Z6JIXUIUB3PJH86LT" localSheetId="32" hidden="1">#REF!</definedName>
    <definedName name="BExU9RW36I5Z6JIXUIUB3PJH86LT" localSheetId="33" hidden="1">#REF!</definedName>
    <definedName name="BExU9RW36I5Z6JIXUIUB3PJH86LT" localSheetId="23" hidden="1">#REF!</definedName>
    <definedName name="BExU9RW36I5Z6JIXUIUB3PJH86LT" localSheetId="17" hidden="1">#REF!</definedName>
    <definedName name="BExU9RW36I5Z6JIXUIUB3PJH86LT" localSheetId="18" hidden="1">#REF!</definedName>
    <definedName name="BExU9RW36I5Z6JIXUIUB3PJH86LT" localSheetId="11" hidden="1">#REF!</definedName>
    <definedName name="BExU9RW36I5Z6JIXUIUB3PJH86LT" localSheetId="25" hidden="1">#REF!</definedName>
    <definedName name="BExU9RW36I5Z6JIXUIUB3PJH86LT" localSheetId="26" hidden="1">#REF!</definedName>
    <definedName name="BExU9RW36I5Z6JIXUIUB3PJH86LT" localSheetId="27" hidden="1">#REF!</definedName>
    <definedName name="BExU9RW36I5Z6JIXUIUB3PJH86LT" localSheetId="0" hidden="1">#REF!</definedName>
    <definedName name="BExU9RW36I5Z6JIXUIUB3PJH86LT" localSheetId="1" hidden="1">#REF!</definedName>
    <definedName name="BExU9RW36I5Z6JIXUIUB3PJH86LT" hidden="1">#REF!</definedName>
    <definedName name="BExU9WU19DJ2VAGISPFEGDWWOO4V" localSheetId="32" hidden="1">#REF!</definedName>
    <definedName name="BExU9WU19DJ2VAGISPFEGDWWOO4V" localSheetId="33" hidden="1">#REF!</definedName>
    <definedName name="BExU9WU19DJ2VAGISPFEGDWWOO4V" localSheetId="23" hidden="1">#REF!</definedName>
    <definedName name="BExU9WU19DJ2VAGISPFEGDWWOO4V" localSheetId="17" hidden="1">#REF!</definedName>
    <definedName name="BExU9WU19DJ2VAGISPFEGDWWOO4V" localSheetId="18" hidden="1">#REF!</definedName>
    <definedName name="BExU9WU19DJ2VAGISPFEGDWWOO4V" localSheetId="11" hidden="1">#REF!</definedName>
    <definedName name="BExU9WU19DJ2VAGISPFEGDWWOO4V" localSheetId="25" hidden="1">#REF!</definedName>
    <definedName name="BExU9WU19DJ2VAGISPFEGDWWOO4V" localSheetId="26" hidden="1">#REF!</definedName>
    <definedName name="BExU9WU19DJ2VAGISPFEGDWWOO4V" localSheetId="27" hidden="1">#REF!</definedName>
    <definedName name="BExU9WU19DJ2VAGISPFEGDWWOO4V" localSheetId="0" hidden="1">#REF!</definedName>
    <definedName name="BExU9WU19DJ2VAGISPFEGDWWOO4V" localSheetId="1" hidden="1">#REF!</definedName>
    <definedName name="BExU9WU19DJ2VAGISPFEGDWWOO4V" hidden="1">#REF!</definedName>
    <definedName name="BExUA28AO7OWDG3H23Q0CL4B7BHW" localSheetId="32" hidden="1">#REF!</definedName>
    <definedName name="BExUA28AO7OWDG3H23Q0CL4B7BHW" localSheetId="33" hidden="1">#REF!</definedName>
    <definedName name="BExUA28AO7OWDG3H23Q0CL4B7BHW" localSheetId="23" hidden="1">#REF!</definedName>
    <definedName name="BExUA28AO7OWDG3H23Q0CL4B7BHW" localSheetId="17" hidden="1">#REF!</definedName>
    <definedName name="BExUA28AO7OWDG3H23Q0CL4B7BHW" localSheetId="18" hidden="1">#REF!</definedName>
    <definedName name="BExUA28AO7OWDG3H23Q0CL4B7BHW" localSheetId="11" hidden="1">#REF!</definedName>
    <definedName name="BExUA28AO7OWDG3H23Q0CL4B7BHW" localSheetId="25" hidden="1">#REF!</definedName>
    <definedName name="BExUA28AO7OWDG3H23Q0CL4B7BHW" localSheetId="26" hidden="1">#REF!</definedName>
    <definedName name="BExUA28AO7OWDG3H23Q0CL4B7BHW" localSheetId="27" hidden="1">#REF!</definedName>
    <definedName name="BExUA28AO7OWDG3H23Q0CL4B7BHW" localSheetId="0" hidden="1">#REF!</definedName>
    <definedName name="BExUA28AO7OWDG3H23Q0CL4B7BHW" localSheetId="1" hidden="1">#REF!</definedName>
    <definedName name="BExUA28AO7OWDG3H23Q0CL4B7BHW" hidden="1">#REF!</definedName>
    <definedName name="BExUA34N2C083NSTAHQGZZ3BCYGK" localSheetId="32" hidden="1">#REF!</definedName>
    <definedName name="BExUA34N2C083NSTAHQGZZ3BCYGK" localSheetId="33" hidden="1">#REF!</definedName>
    <definedName name="BExUA34N2C083NSTAHQGZZ3BCYGK" localSheetId="23" hidden="1">#REF!</definedName>
    <definedName name="BExUA34N2C083NSTAHQGZZ3BCYGK" localSheetId="17" hidden="1">#REF!</definedName>
    <definedName name="BExUA34N2C083NSTAHQGZZ3BCYGK" localSheetId="18" hidden="1">#REF!</definedName>
    <definedName name="BExUA34N2C083NSTAHQGZZ3BCYGK" localSheetId="11" hidden="1">#REF!</definedName>
    <definedName name="BExUA34N2C083NSTAHQGZZ3BCYGK" localSheetId="25" hidden="1">#REF!</definedName>
    <definedName name="BExUA34N2C083NSTAHQGZZ3BCYGK" localSheetId="26" hidden="1">#REF!</definedName>
    <definedName name="BExUA34N2C083NSTAHQGZZ3BCYGK" localSheetId="27" hidden="1">#REF!</definedName>
    <definedName name="BExUA34N2C083NSTAHQGZZ3BCYGK" localSheetId="0" hidden="1">#REF!</definedName>
    <definedName name="BExUA34N2C083NSTAHQGZZ3BCYGK" localSheetId="1" hidden="1">#REF!</definedName>
    <definedName name="BExUA34N2C083NSTAHQGZZ3BCYGK" hidden="1">#REF!</definedName>
    <definedName name="BExUA5O923FFNEBY8BPO1TU3QGBM" localSheetId="32" hidden="1">#REF!</definedName>
    <definedName name="BExUA5O923FFNEBY8BPO1TU3QGBM" localSheetId="33" hidden="1">#REF!</definedName>
    <definedName name="BExUA5O923FFNEBY8BPO1TU3QGBM" localSheetId="23" hidden="1">#REF!</definedName>
    <definedName name="BExUA5O923FFNEBY8BPO1TU3QGBM" localSheetId="17" hidden="1">#REF!</definedName>
    <definedName name="BExUA5O923FFNEBY8BPO1TU3QGBM" localSheetId="18" hidden="1">#REF!</definedName>
    <definedName name="BExUA5O923FFNEBY8BPO1TU3QGBM" localSheetId="11" hidden="1">#REF!</definedName>
    <definedName name="BExUA5O923FFNEBY8BPO1TU3QGBM" localSheetId="25" hidden="1">#REF!</definedName>
    <definedName name="BExUA5O923FFNEBY8BPO1TU3QGBM" localSheetId="26" hidden="1">#REF!</definedName>
    <definedName name="BExUA5O923FFNEBY8BPO1TU3QGBM" localSheetId="27" hidden="1">#REF!</definedName>
    <definedName name="BExUA5O923FFNEBY8BPO1TU3QGBM" localSheetId="0" hidden="1">#REF!</definedName>
    <definedName name="BExUA5O923FFNEBY8BPO1TU3QGBM" localSheetId="1" hidden="1">#REF!</definedName>
    <definedName name="BExUA5O923FFNEBY8BPO1TU3QGBM" hidden="1">#REF!</definedName>
    <definedName name="BExUA6Q4K25VH452AQ3ZIRBCMS61" localSheetId="32" hidden="1">#REF!</definedName>
    <definedName name="BExUA6Q4K25VH452AQ3ZIRBCMS61" localSheetId="33" hidden="1">#REF!</definedName>
    <definedName name="BExUA6Q4K25VH452AQ3ZIRBCMS61" localSheetId="23" hidden="1">#REF!</definedName>
    <definedName name="BExUA6Q4K25VH452AQ3ZIRBCMS61" localSheetId="17" hidden="1">#REF!</definedName>
    <definedName name="BExUA6Q4K25VH452AQ3ZIRBCMS61" localSheetId="18" hidden="1">#REF!</definedName>
    <definedName name="BExUA6Q4K25VH452AQ3ZIRBCMS61" localSheetId="11" hidden="1">#REF!</definedName>
    <definedName name="BExUA6Q4K25VH452AQ3ZIRBCMS61" localSheetId="25" hidden="1">#REF!</definedName>
    <definedName name="BExUA6Q4K25VH452AQ3ZIRBCMS61" localSheetId="26" hidden="1">#REF!</definedName>
    <definedName name="BExUA6Q4K25VH452AQ3ZIRBCMS61" localSheetId="27" hidden="1">#REF!</definedName>
    <definedName name="BExUA6Q4K25VH452AQ3ZIRBCMS61" localSheetId="0" hidden="1">#REF!</definedName>
    <definedName name="BExUA6Q4K25VH452AQ3ZIRBCMS61" localSheetId="1" hidden="1">#REF!</definedName>
    <definedName name="BExUA6Q4K25VH452AQ3ZIRBCMS61" hidden="1">#REF!</definedName>
    <definedName name="BExUAFV4JMBSM2SKBQL9NHL0NIBS" localSheetId="32" hidden="1">#REF!</definedName>
    <definedName name="BExUAFV4JMBSM2SKBQL9NHL0NIBS" localSheetId="33" hidden="1">#REF!</definedName>
    <definedName name="BExUAFV4JMBSM2SKBQL9NHL0NIBS" localSheetId="23" hidden="1">#REF!</definedName>
    <definedName name="BExUAFV4JMBSM2SKBQL9NHL0NIBS" localSheetId="17" hidden="1">#REF!</definedName>
    <definedName name="BExUAFV4JMBSM2SKBQL9NHL0NIBS" localSheetId="18" hidden="1">#REF!</definedName>
    <definedName name="BExUAFV4JMBSM2SKBQL9NHL0NIBS" localSheetId="11" hidden="1">#REF!</definedName>
    <definedName name="BExUAFV4JMBSM2SKBQL9NHL0NIBS" localSheetId="25" hidden="1">#REF!</definedName>
    <definedName name="BExUAFV4JMBSM2SKBQL9NHL0NIBS" localSheetId="26" hidden="1">#REF!</definedName>
    <definedName name="BExUAFV4JMBSM2SKBQL9NHL0NIBS" localSheetId="27" hidden="1">#REF!</definedName>
    <definedName name="BExUAFV4JMBSM2SKBQL9NHL0NIBS" localSheetId="0" hidden="1">#REF!</definedName>
    <definedName name="BExUAFV4JMBSM2SKBQL9NHL0NIBS" localSheetId="1" hidden="1">#REF!</definedName>
    <definedName name="BExUAFV4JMBSM2SKBQL9NHL0NIBS" hidden="1">#REF!</definedName>
    <definedName name="BExUAMWQODKBXMRH1QCMJLJBF8M7" localSheetId="32" hidden="1">#REF!</definedName>
    <definedName name="BExUAMWQODKBXMRH1QCMJLJBF8M7" localSheetId="33" hidden="1">#REF!</definedName>
    <definedName name="BExUAMWQODKBXMRH1QCMJLJBF8M7" localSheetId="23" hidden="1">#REF!</definedName>
    <definedName name="BExUAMWQODKBXMRH1QCMJLJBF8M7" localSheetId="17" hidden="1">#REF!</definedName>
    <definedName name="BExUAMWQODKBXMRH1QCMJLJBF8M7" localSheetId="18" hidden="1">#REF!</definedName>
    <definedName name="BExUAMWQODKBXMRH1QCMJLJBF8M7" localSheetId="11" hidden="1">#REF!</definedName>
    <definedName name="BExUAMWQODKBXMRH1QCMJLJBF8M7" localSheetId="25" hidden="1">#REF!</definedName>
    <definedName name="BExUAMWQODKBXMRH1QCMJLJBF8M7" localSheetId="26" hidden="1">#REF!</definedName>
    <definedName name="BExUAMWQODKBXMRH1QCMJLJBF8M7" localSheetId="27" hidden="1">#REF!</definedName>
    <definedName name="BExUAMWQODKBXMRH1QCMJLJBF8M7" localSheetId="0" hidden="1">#REF!</definedName>
    <definedName name="BExUAMWQODKBXMRH1QCMJLJBF8M7" localSheetId="1" hidden="1">#REF!</definedName>
    <definedName name="BExUAMWQODKBXMRH1QCMJLJBF8M7" hidden="1">#REF!</definedName>
    <definedName name="BExUAPR6Y32097JKJCTGC4C6EGE9" localSheetId="32" hidden="1">#REF!</definedName>
    <definedName name="BExUAPR6Y32097JKJCTGC4C6EGE9" localSheetId="33" hidden="1">#REF!</definedName>
    <definedName name="BExUAPR6Y32097JKJCTGC4C6EGE9" localSheetId="23" hidden="1">#REF!</definedName>
    <definedName name="BExUAPR6Y32097JKJCTGC4C6EGE9" localSheetId="17" hidden="1">#REF!</definedName>
    <definedName name="BExUAPR6Y32097JKJCTGC4C6EGE9" localSheetId="18" hidden="1">#REF!</definedName>
    <definedName name="BExUAPR6Y32097JKJCTGC4C6EGE9" localSheetId="11" hidden="1">#REF!</definedName>
    <definedName name="BExUAPR6Y32097JKJCTGC4C6EGE9" localSheetId="25" hidden="1">#REF!</definedName>
    <definedName name="BExUAPR6Y32097JKJCTGC4C6EGE9" localSheetId="26" hidden="1">#REF!</definedName>
    <definedName name="BExUAPR6Y32097JKJCTGC4C6EGE9" localSheetId="27" hidden="1">#REF!</definedName>
    <definedName name="BExUAPR6Y32097JKJCTGC4C6EGE9" localSheetId="0" hidden="1">#REF!</definedName>
    <definedName name="BExUAPR6Y32097JKJCTGC4C6EGE9" localSheetId="1" hidden="1">#REF!</definedName>
    <definedName name="BExUAPR6Y32097JKJCTGC4C6EGE9" hidden="1">#REF!</definedName>
    <definedName name="BExUARUP0MX710TNZSAA01HUEAVC" localSheetId="32" hidden="1">#REF!</definedName>
    <definedName name="BExUARUP0MX710TNZSAA01HUEAVC" localSheetId="33" hidden="1">#REF!</definedName>
    <definedName name="BExUARUP0MX710TNZSAA01HUEAVC" localSheetId="23" hidden="1">#REF!</definedName>
    <definedName name="BExUARUP0MX710TNZSAA01HUEAVC" localSheetId="17" hidden="1">#REF!</definedName>
    <definedName name="BExUARUP0MX710TNZSAA01HUEAVC" localSheetId="18" hidden="1">#REF!</definedName>
    <definedName name="BExUARUP0MX710TNZSAA01HUEAVC" localSheetId="11" hidden="1">#REF!</definedName>
    <definedName name="BExUARUP0MX710TNZSAA01HUEAVC" localSheetId="25" hidden="1">#REF!</definedName>
    <definedName name="BExUARUP0MX710TNZSAA01HUEAVC" localSheetId="26" hidden="1">#REF!</definedName>
    <definedName name="BExUARUP0MX710TNZSAA01HUEAVC" localSheetId="27" hidden="1">#REF!</definedName>
    <definedName name="BExUARUP0MX710TNZSAA01HUEAVC" localSheetId="0" hidden="1">#REF!</definedName>
    <definedName name="BExUARUP0MX710TNZSAA01HUEAVC" localSheetId="1" hidden="1">#REF!</definedName>
    <definedName name="BExUARUP0MX710TNZSAA01HUEAVC" hidden="1">#REF!</definedName>
    <definedName name="BExUAX8WS5OPVLCDXRGKTU2QMTFO" localSheetId="32" hidden="1">#REF!</definedName>
    <definedName name="BExUAX8WS5OPVLCDXRGKTU2QMTFO" localSheetId="33" hidden="1">#REF!</definedName>
    <definedName name="BExUAX8WS5OPVLCDXRGKTU2QMTFO" localSheetId="23" hidden="1">#REF!</definedName>
    <definedName name="BExUAX8WS5OPVLCDXRGKTU2QMTFO" localSheetId="17" hidden="1">#REF!</definedName>
    <definedName name="BExUAX8WS5OPVLCDXRGKTU2QMTFO" localSheetId="18" hidden="1">#REF!</definedName>
    <definedName name="BExUAX8WS5OPVLCDXRGKTU2QMTFO" localSheetId="11" hidden="1">#REF!</definedName>
    <definedName name="BExUAX8WS5OPVLCDXRGKTU2QMTFO" localSheetId="25" hidden="1">#REF!</definedName>
    <definedName name="BExUAX8WS5OPVLCDXRGKTU2QMTFO" localSheetId="26" hidden="1">#REF!</definedName>
    <definedName name="BExUAX8WS5OPVLCDXRGKTU2QMTFO" localSheetId="27" hidden="1">#REF!</definedName>
    <definedName name="BExUAX8WS5OPVLCDXRGKTU2QMTFO" localSheetId="0" hidden="1">#REF!</definedName>
    <definedName name="BExUAX8WS5OPVLCDXRGKTU2QMTFO" localSheetId="1" hidden="1">#REF!</definedName>
    <definedName name="BExUAX8WS5OPVLCDXRGKTU2QMTFO" hidden="1">#REF!</definedName>
    <definedName name="BExUB1FYAZ433NX9GD7WGACX5IZD" localSheetId="32" hidden="1">#REF!</definedName>
    <definedName name="BExUB1FYAZ433NX9GD7WGACX5IZD" localSheetId="33" hidden="1">#REF!</definedName>
    <definedName name="BExUB1FYAZ433NX9GD7WGACX5IZD" localSheetId="23" hidden="1">#REF!</definedName>
    <definedName name="BExUB1FYAZ433NX9GD7WGACX5IZD" localSheetId="17" hidden="1">#REF!</definedName>
    <definedName name="BExUB1FYAZ433NX9GD7WGACX5IZD" localSheetId="18" hidden="1">#REF!</definedName>
    <definedName name="BExUB1FYAZ433NX9GD7WGACX5IZD" localSheetId="11" hidden="1">#REF!</definedName>
    <definedName name="BExUB1FYAZ433NX9GD7WGACX5IZD" localSheetId="25" hidden="1">#REF!</definedName>
    <definedName name="BExUB1FYAZ433NX9GD7WGACX5IZD" localSheetId="26" hidden="1">#REF!</definedName>
    <definedName name="BExUB1FYAZ433NX9GD7WGACX5IZD" localSheetId="27" hidden="1">#REF!</definedName>
    <definedName name="BExUB1FYAZ433NX9GD7WGACX5IZD" localSheetId="0" hidden="1">#REF!</definedName>
    <definedName name="BExUB1FYAZ433NX9GD7WGACX5IZD" localSheetId="1" hidden="1">#REF!</definedName>
    <definedName name="BExUB1FYAZ433NX9GD7WGACX5IZD" hidden="1">#REF!</definedName>
    <definedName name="BExUB8HLEXSBVPZ5AXNQEK96F1N4" localSheetId="32" hidden="1">#REF!</definedName>
    <definedName name="BExUB8HLEXSBVPZ5AXNQEK96F1N4" localSheetId="33" hidden="1">#REF!</definedName>
    <definedName name="BExUB8HLEXSBVPZ5AXNQEK96F1N4" localSheetId="23" hidden="1">#REF!</definedName>
    <definedName name="BExUB8HLEXSBVPZ5AXNQEK96F1N4" localSheetId="17" hidden="1">#REF!</definedName>
    <definedName name="BExUB8HLEXSBVPZ5AXNQEK96F1N4" localSheetId="18" hidden="1">#REF!</definedName>
    <definedName name="BExUB8HLEXSBVPZ5AXNQEK96F1N4" localSheetId="11" hidden="1">#REF!</definedName>
    <definedName name="BExUB8HLEXSBVPZ5AXNQEK96F1N4" localSheetId="25" hidden="1">#REF!</definedName>
    <definedName name="BExUB8HLEXSBVPZ5AXNQEK96F1N4" localSheetId="26" hidden="1">#REF!</definedName>
    <definedName name="BExUB8HLEXSBVPZ5AXNQEK96F1N4" localSheetId="27" hidden="1">#REF!</definedName>
    <definedName name="BExUB8HLEXSBVPZ5AXNQEK96F1N4" localSheetId="0" hidden="1">#REF!</definedName>
    <definedName name="BExUB8HLEXSBVPZ5AXNQEK96F1N4" localSheetId="1" hidden="1">#REF!</definedName>
    <definedName name="BExUB8HLEXSBVPZ5AXNQEK96F1N4" hidden="1">#REF!</definedName>
    <definedName name="BExUBCDVZIEA7YT0LPSMHL5ZSERQ" localSheetId="32" hidden="1">#REF!</definedName>
    <definedName name="BExUBCDVZIEA7YT0LPSMHL5ZSERQ" localSheetId="33" hidden="1">#REF!</definedName>
    <definedName name="BExUBCDVZIEA7YT0LPSMHL5ZSERQ" localSheetId="23" hidden="1">#REF!</definedName>
    <definedName name="BExUBCDVZIEA7YT0LPSMHL5ZSERQ" localSheetId="17" hidden="1">#REF!</definedName>
    <definedName name="BExUBCDVZIEA7YT0LPSMHL5ZSERQ" localSheetId="18" hidden="1">#REF!</definedName>
    <definedName name="BExUBCDVZIEA7YT0LPSMHL5ZSERQ" localSheetId="11" hidden="1">#REF!</definedName>
    <definedName name="BExUBCDVZIEA7YT0LPSMHL5ZSERQ" localSheetId="25" hidden="1">#REF!</definedName>
    <definedName name="BExUBCDVZIEA7YT0LPSMHL5ZSERQ" localSheetId="26" hidden="1">#REF!</definedName>
    <definedName name="BExUBCDVZIEA7YT0LPSMHL5ZSERQ" localSheetId="27" hidden="1">#REF!</definedName>
    <definedName name="BExUBCDVZIEA7YT0LPSMHL5ZSERQ" localSheetId="0" hidden="1">#REF!</definedName>
    <definedName name="BExUBCDVZIEA7YT0LPSMHL5ZSERQ" localSheetId="1" hidden="1">#REF!</definedName>
    <definedName name="BExUBCDVZIEA7YT0LPSMHL5ZSERQ" hidden="1">#REF!</definedName>
    <definedName name="BExUBDA8WU087BUIMXC1U1CKA2RA" localSheetId="32" hidden="1">#REF!</definedName>
    <definedName name="BExUBDA8WU087BUIMXC1U1CKA2RA" localSheetId="33" hidden="1">#REF!</definedName>
    <definedName name="BExUBDA8WU087BUIMXC1U1CKA2RA" localSheetId="23" hidden="1">#REF!</definedName>
    <definedName name="BExUBDA8WU087BUIMXC1U1CKA2RA" localSheetId="17" hidden="1">#REF!</definedName>
    <definedName name="BExUBDA8WU087BUIMXC1U1CKA2RA" localSheetId="18" hidden="1">#REF!</definedName>
    <definedName name="BExUBDA8WU087BUIMXC1U1CKA2RA" localSheetId="11" hidden="1">#REF!</definedName>
    <definedName name="BExUBDA8WU087BUIMXC1U1CKA2RA" localSheetId="25" hidden="1">#REF!</definedName>
    <definedName name="BExUBDA8WU087BUIMXC1U1CKA2RA" localSheetId="26" hidden="1">#REF!</definedName>
    <definedName name="BExUBDA8WU087BUIMXC1U1CKA2RA" localSheetId="27" hidden="1">#REF!</definedName>
    <definedName name="BExUBDA8WU087BUIMXC1U1CKA2RA" localSheetId="0" hidden="1">#REF!</definedName>
    <definedName name="BExUBDA8WU087BUIMXC1U1CKA2RA" localSheetId="1" hidden="1">#REF!</definedName>
    <definedName name="BExUBDA8WU087BUIMXC1U1CKA2RA" hidden="1">#REF!</definedName>
    <definedName name="BExUBKXBUCN760QYU7Q8GESBWOQH" localSheetId="32" hidden="1">#REF!</definedName>
    <definedName name="BExUBKXBUCN760QYU7Q8GESBWOQH" localSheetId="33" hidden="1">#REF!</definedName>
    <definedName name="BExUBKXBUCN760QYU7Q8GESBWOQH" localSheetId="23" hidden="1">#REF!</definedName>
    <definedName name="BExUBKXBUCN760QYU7Q8GESBWOQH" localSheetId="17" hidden="1">#REF!</definedName>
    <definedName name="BExUBKXBUCN760QYU7Q8GESBWOQH" localSheetId="18" hidden="1">#REF!</definedName>
    <definedName name="BExUBKXBUCN760QYU7Q8GESBWOQH" localSheetId="11" hidden="1">#REF!</definedName>
    <definedName name="BExUBKXBUCN760QYU7Q8GESBWOQH" localSheetId="25" hidden="1">#REF!</definedName>
    <definedName name="BExUBKXBUCN760QYU7Q8GESBWOQH" localSheetId="26" hidden="1">#REF!</definedName>
    <definedName name="BExUBKXBUCN760QYU7Q8GESBWOQH" localSheetId="27" hidden="1">#REF!</definedName>
    <definedName name="BExUBKXBUCN760QYU7Q8GESBWOQH" localSheetId="0" hidden="1">#REF!</definedName>
    <definedName name="BExUBKXBUCN760QYU7Q8GESBWOQH" localSheetId="1" hidden="1">#REF!</definedName>
    <definedName name="BExUBKXBUCN760QYU7Q8GESBWOQH" hidden="1">#REF!</definedName>
    <definedName name="BExUBL83ED0P076RN9RJ8P1MZ299" localSheetId="32" hidden="1">#REF!</definedName>
    <definedName name="BExUBL83ED0P076RN9RJ8P1MZ299" localSheetId="33" hidden="1">#REF!</definedName>
    <definedName name="BExUBL83ED0P076RN9RJ8P1MZ299" localSheetId="23" hidden="1">#REF!</definedName>
    <definedName name="BExUBL83ED0P076RN9RJ8P1MZ299" localSheetId="17" hidden="1">#REF!</definedName>
    <definedName name="BExUBL83ED0P076RN9RJ8P1MZ299" localSheetId="18" hidden="1">#REF!</definedName>
    <definedName name="BExUBL83ED0P076RN9RJ8P1MZ299" localSheetId="11" hidden="1">#REF!</definedName>
    <definedName name="BExUBL83ED0P076RN9RJ8P1MZ299" localSheetId="25" hidden="1">#REF!</definedName>
    <definedName name="BExUBL83ED0P076RN9RJ8P1MZ299" localSheetId="26" hidden="1">#REF!</definedName>
    <definedName name="BExUBL83ED0P076RN9RJ8P1MZ299" localSheetId="27" hidden="1">#REF!</definedName>
    <definedName name="BExUBL83ED0P076RN9RJ8P1MZ299" localSheetId="0" hidden="1">#REF!</definedName>
    <definedName name="BExUBL83ED0P076RN9RJ8P1MZ299" localSheetId="1" hidden="1">#REF!</definedName>
    <definedName name="BExUBL83ED0P076RN9RJ8P1MZ299" hidden="1">#REF!</definedName>
    <definedName name="BExUC1EPS2CZ5CKFA0AQRIVRSHS8" localSheetId="32" hidden="1">#REF!</definedName>
    <definedName name="BExUC1EPS2CZ5CKFA0AQRIVRSHS8" localSheetId="33" hidden="1">#REF!</definedName>
    <definedName name="BExUC1EPS2CZ5CKFA0AQRIVRSHS8" localSheetId="23" hidden="1">#REF!</definedName>
    <definedName name="BExUC1EPS2CZ5CKFA0AQRIVRSHS8" localSheetId="17" hidden="1">#REF!</definedName>
    <definedName name="BExUC1EPS2CZ5CKFA0AQRIVRSHS8" localSheetId="18" hidden="1">#REF!</definedName>
    <definedName name="BExUC1EPS2CZ5CKFA0AQRIVRSHS8" localSheetId="11" hidden="1">#REF!</definedName>
    <definedName name="BExUC1EPS2CZ5CKFA0AQRIVRSHS8" localSheetId="25" hidden="1">#REF!</definedName>
    <definedName name="BExUC1EPS2CZ5CKFA0AQRIVRSHS8" localSheetId="26" hidden="1">#REF!</definedName>
    <definedName name="BExUC1EPS2CZ5CKFA0AQRIVRSHS8" localSheetId="27" hidden="1">#REF!</definedName>
    <definedName name="BExUC1EPS2CZ5CKFA0AQRIVRSHS8" localSheetId="0" hidden="1">#REF!</definedName>
    <definedName name="BExUC1EPS2CZ5CKFA0AQRIVRSHS8" localSheetId="1" hidden="1">#REF!</definedName>
    <definedName name="BExUC1EPS2CZ5CKFA0AQRIVRSHS8" hidden="1">#REF!</definedName>
    <definedName name="BExUC623BDYEODBN0N4DO6PJQ7NU" localSheetId="32" hidden="1">#REF!</definedName>
    <definedName name="BExUC623BDYEODBN0N4DO6PJQ7NU" localSheetId="33" hidden="1">#REF!</definedName>
    <definedName name="BExUC623BDYEODBN0N4DO6PJQ7NU" localSheetId="23" hidden="1">#REF!</definedName>
    <definedName name="BExUC623BDYEODBN0N4DO6PJQ7NU" localSheetId="17" hidden="1">#REF!</definedName>
    <definedName name="BExUC623BDYEODBN0N4DO6PJQ7NU" localSheetId="18" hidden="1">#REF!</definedName>
    <definedName name="BExUC623BDYEODBN0N4DO6PJQ7NU" localSheetId="11" hidden="1">#REF!</definedName>
    <definedName name="BExUC623BDYEODBN0N4DO6PJQ7NU" localSheetId="25" hidden="1">#REF!</definedName>
    <definedName name="BExUC623BDYEODBN0N4DO6PJQ7NU" localSheetId="26" hidden="1">#REF!</definedName>
    <definedName name="BExUC623BDYEODBN0N4DO6PJQ7NU" localSheetId="27" hidden="1">#REF!</definedName>
    <definedName name="BExUC623BDYEODBN0N4DO6PJQ7NU" localSheetId="0" hidden="1">#REF!</definedName>
    <definedName name="BExUC623BDYEODBN0N4DO6PJQ7NU" localSheetId="1" hidden="1">#REF!</definedName>
    <definedName name="BExUC623BDYEODBN0N4DO6PJQ7NU" hidden="1">#REF!</definedName>
    <definedName name="BExUC8WH8TCKBB5313JGYYQ1WFLT" localSheetId="32" hidden="1">#REF!</definedName>
    <definedName name="BExUC8WH8TCKBB5313JGYYQ1WFLT" localSheetId="33" hidden="1">#REF!</definedName>
    <definedName name="BExUC8WH8TCKBB5313JGYYQ1WFLT" localSheetId="23" hidden="1">#REF!</definedName>
    <definedName name="BExUC8WH8TCKBB5313JGYYQ1WFLT" localSheetId="17" hidden="1">#REF!</definedName>
    <definedName name="BExUC8WH8TCKBB5313JGYYQ1WFLT" localSheetId="18" hidden="1">#REF!</definedName>
    <definedName name="BExUC8WH8TCKBB5313JGYYQ1WFLT" localSheetId="11" hidden="1">#REF!</definedName>
    <definedName name="BExUC8WH8TCKBB5313JGYYQ1WFLT" localSheetId="25" hidden="1">#REF!</definedName>
    <definedName name="BExUC8WH8TCKBB5313JGYYQ1WFLT" localSheetId="26" hidden="1">#REF!</definedName>
    <definedName name="BExUC8WH8TCKBB5313JGYYQ1WFLT" localSheetId="27" hidden="1">#REF!</definedName>
    <definedName name="BExUC8WH8TCKBB5313JGYYQ1WFLT" localSheetId="0" hidden="1">#REF!</definedName>
    <definedName name="BExUC8WH8TCKBB5313JGYYQ1WFLT" localSheetId="1" hidden="1">#REF!</definedName>
    <definedName name="BExUC8WH8TCKBB5313JGYYQ1WFLT" hidden="1">#REF!</definedName>
    <definedName name="BExUCAP7GOSYPHMQKK6719YLSDIQ" localSheetId="32" hidden="1">#REF!</definedName>
    <definedName name="BExUCAP7GOSYPHMQKK6719YLSDIQ" localSheetId="33" hidden="1">#REF!</definedName>
    <definedName name="BExUCAP7GOSYPHMQKK6719YLSDIQ" localSheetId="23" hidden="1">#REF!</definedName>
    <definedName name="BExUCAP7GOSYPHMQKK6719YLSDIQ" localSheetId="17" hidden="1">#REF!</definedName>
    <definedName name="BExUCAP7GOSYPHMQKK6719YLSDIQ" localSheetId="18" hidden="1">#REF!</definedName>
    <definedName name="BExUCAP7GOSYPHMQKK6719YLSDIQ" localSheetId="11" hidden="1">#REF!</definedName>
    <definedName name="BExUCAP7GOSYPHMQKK6719YLSDIQ" localSheetId="25" hidden="1">#REF!</definedName>
    <definedName name="BExUCAP7GOSYPHMQKK6719YLSDIQ" localSheetId="26" hidden="1">#REF!</definedName>
    <definedName name="BExUCAP7GOSYPHMQKK6719YLSDIQ" localSheetId="27" hidden="1">#REF!</definedName>
    <definedName name="BExUCAP7GOSYPHMQKK6719YLSDIQ" localSheetId="0" hidden="1">#REF!</definedName>
    <definedName name="BExUCAP7GOSYPHMQKK6719YLSDIQ" localSheetId="1" hidden="1">#REF!</definedName>
    <definedName name="BExUCAP7GOSYPHMQKK6719YLSDIQ" hidden="1">#REF!</definedName>
    <definedName name="BExUCFCDK6SPH86I6STXX8X3WMC4" localSheetId="32" hidden="1">#REF!</definedName>
    <definedName name="BExUCFCDK6SPH86I6STXX8X3WMC4" localSheetId="33" hidden="1">#REF!</definedName>
    <definedName name="BExUCFCDK6SPH86I6STXX8X3WMC4" localSheetId="23" hidden="1">#REF!</definedName>
    <definedName name="BExUCFCDK6SPH86I6STXX8X3WMC4" localSheetId="17" hidden="1">#REF!</definedName>
    <definedName name="BExUCFCDK6SPH86I6STXX8X3WMC4" localSheetId="18" hidden="1">#REF!</definedName>
    <definedName name="BExUCFCDK6SPH86I6STXX8X3WMC4" localSheetId="11" hidden="1">#REF!</definedName>
    <definedName name="BExUCFCDK6SPH86I6STXX8X3WMC4" localSheetId="25" hidden="1">#REF!</definedName>
    <definedName name="BExUCFCDK6SPH86I6STXX8X3WMC4" localSheetId="26" hidden="1">#REF!</definedName>
    <definedName name="BExUCFCDK6SPH86I6STXX8X3WMC4" localSheetId="27" hidden="1">#REF!</definedName>
    <definedName name="BExUCFCDK6SPH86I6STXX8X3WMC4" localSheetId="0" hidden="1">#REF!</definedName>
    <definedName name="BExUCFCDK6SPH86I6STXX8X3WMC4" localSheetId="1" hidden="1">#REF!</definedName>
    <definedName name="BExUCFCDK6SPH86I6STXX8X3WMC4" hidden="1">#REF!</definedName>
    <definedName name="BExUCKL98JB87L3I6T6IFSWJNYAB" localSheetId="32" hidden="1">#REF!</definedName>
    <definedName name="BExUCKL98JB87L3I6T6IFSWJNYAB" localSheetId="33" hidden="1">#REF!</definedName>
    <definedName name="BExUCKL98JB87L3I6T6IFSWJNYAB" localSheetId="23" hidden="1">#REF!</definedName>
    <definedName name="BExUCKL98JB87L3I6T6IFSWJNYAB" localSheetId="17" hidden="1">#REF!</definedName>
    <definedName name="BExUCKL98JB87L3I6T6IFSWJNYAB" localSheetId="18" hidden="1">#REF!</definedName>
    <definedName name="BExUCKL98JB87L3I6T6IFSWJNYAB" localSheetId="11" hidden="1">#REF!</definedName>
    <definedName name="BExUCKL98JB87L3I6T6IFSWJNYAB" localSheetId="25" hidden="1">#REF!</definedName>
    <definedName name="BExUCKL98JB87L3I6T6IFSWJNYAB" localSheetId="26" hidden="1">#REF!</definedName>
    <definedName name="BExUCKL98JB87L3I6T6IFSWJNYAB" localSheetId="27" hidden="1">#REF!</definedName>
    <definedName name="BExUCKL98JB87L3I6T6IFSWJNYAB" localSheetId="0" hidden="1">#REF!</definedName>
    <definedName name="BExUCKL98JB87L3I6T6IFSWJNYAB" localSheetId="1" hidden="1">#REF!</definedName>
    <definedName name="BExUCKL98JB87L3I6T6IFSWJNYAB" hidden="1">#REF!</definedName>
    <definedName name="BExUCLC6AQ5KR6LXSAXV4QQ8ASVG" localSheetId="32" hidden="1">#REF!</definedName>
    <definedName name="BExUCLC6AQ5KR6LXSAXV4QQ8ASVG" localSheetId="33" hidden="1">#REF!</definedName>
    <definedName name="BExUCLC6AQ5KR6LXSAXV4QQ8ASVG" localSheetId="23" hidden="1">#REF!</definedName>
    <definedName name="BExUCLC6AQ5KR6LXSAXV4QQ8ASVG" localSheetId="17" hidden="1">#REF!</definedName>
    <definedName name="BExUCLC6AQ5KR6LXSAXV4QQ8ASVG" localSheetId="18" hidden="1">#REF!</definedName>
    <definedName name="BExUCLC6AQ5KR6LXSAXV4QQ8ASVG" localSheetId="11" hidden="1">#REF!</definedName>
    <definedName name="BExUCLC6AQ5KR6LXSAXV4QQ8ASVG" localSheetId="25" hidden="1">#REF!</definedName>
    <definedName name="BExUCLC6AQ5KR6LXSAXV4QQ8ASVG" localSheetId="26" hidden="1">#REF!</definedName>
    <definedName name="BExUCLC6AQ5KR6LXSAXV4QQ8ASVG" localSheetId="27" hidden="1">#REF!</definedName>
    <definedName name="BExUCLC6AQ5KR6LXSAXV4QQ8ASVG" localSheetId="0" hidden="1">#REF!</definedName>
    <definedName name="BExUCLC6AQ5KR6LXSAXV4QQ8ASVG" localSheetId="1" hidden="1">#REF!</definedName>
    <definedName name="BExUCLC6AQ5KR6LXSAXV4QQ8ASVG" hidden="1">#REF!</definedName>
    <definedName name="BExUD4IOJ12X3PJG5WXNNGDRCKAP" localSheetId="32" hidden="1">#REF!</definedName>
    <definedName name="BExUD4IOJ12X3PJG5WXNNGDRCKAP" localSheetId="33" hidden="1">#REF!</definedName>
    <definedName name="BExUD4IOJ12X3PJG5WXNNGDRCKAP" localSheetId="23" hidden="1">#REF!</definedName>
    <definedName name="BExUD4IOJ12X3PJG5WXNNGDRCKAP" localSheetId="17" hidden="1">#REF!</definedName>
    <definedName name="BExUD4IOJ12X3PJG5WXNNGDRCKAP" localSheetId="18" hidden="1">#REF!</definedName>
    <definedName name="BExUD4IOJ12X3PJG5WXNNGDRCKAP" localSheetId="11" hidden="1">#REF!</definedName>
    <definedName name="BExUD4IOJ12X3PJG5WXNNGDRCKAP" localSheetId="25" hidden="1">#REF!</definedName>
    <definedName name="BExUD4IOJ12X3PJG5WXNNGDRCKAP" localSheetId="26" hidden="1">#REF!</definedName>
    <definedName name="BExUD4IOJ12X3PJG5WXNNGDRCKAP" localSheetId="27" hidden="1">#REF!</definedName>
    <definedName name="BExUD4IOJ12X3PJG5WXNNGDRCKAP" localSheetId="0" hidden="1">#REF!</definedName>
    <definedName name="BExUD4IOJ12X3PJG5WXNNGDRCKAP" localSheetId="1" hidden="1">#REF!</definedName>
    <definedName name="BExUD4IOJ12X3PJG5WXNNGDRCKAP" hidden="1">#REF!</definedName>
    <definedName name="BExUD9WX9BWK72UWVSLYZJLAY5VY" localSheetId="32" hidden="1">#REF!</definedName>
    <definedName name="BExUD9WX9BWK72UWVSLYZJLAY5VY" localSheetId="33" hidden="1">#REF!</definedName>
    <definedName name="BExUD9WX9BWK72UWVSLYZJLAY5VY" localSheetId="23" hidden="1">#REF!</definedName>
    <definedName name="BExUD9WX9BWK72UWVSLYZJLAY5VY" localSheetId="17" hidden="1">#REF!</definedName>
    <definedName name="BExUD9WX9BWK72UWVSLYZJLAY5VY" localSheetId="18" hidden="1">#REF!</definedName>
    <definedName name="BExUD9WX9BWK72UWVSLYZJLAY5VY" localSheetId="11" hidden="1">#REF!</definedName>
    <definedName name="BExUD9WX9BWK72UWVSLYZJLAY5VY" localSheetId="25" hidden="1">#REF!</definedName>
    <definedName name="BExUD9WX9BWK72UWVSLYZJLAY5VY" localSheetId="26" hidden="1">#REF!</definedName>
    <definedName name="BExUD9WX9BWK72UWVSLYZJLAY5VY" localSheetId="27" hidden="1">#REF!</definedName>
    <definedName name="BExUD9WX9BWK72UWVSLYZJLAY5VY" localSheetId="0" hidden="1">#REF!</definedName>
    <definedName name="BExUD9WX9BWK72UWVSLYZJLAY5VY" localSheetId="1" hidden="1">#REF!</definedName>
    <definedName name="BExUD9WX9BWK72UWVSLYZJLAY5VY" hidden="1">#REF!</definedName>
    <definedName name="BExUDEV0CYVO7Y5IQQBEJ6FUY9S6" localSheetId="32" hidden="1">#REF!</definedName>
    <definedName name="BExUDEV0CYVO7Y5IQQBEJ6FUY9S6" localSheetId="33" hidden="1">#REF!</definedName>
    <definedName name="BExUDEV0CYVO7Y5IQQBEJ6FUY9S6" localSheetId="23" hidden="1">#REF!</definedName>
    <definedName name="BExUDEV0CYVO7Y5IQQBEJ6FUY9S6" localSheetId="17" hidden="1">#REF!</definedName>
    <definedName name="BExUDEV0CYVO7Y5IQQBEJ6FUY9S6" localSheetId="18" hidden="1">#REF!</definedName>
    <definedName name="BExUDEV0CYVO7Y5IQQBEJ6FUY9S6" localSheetId="11" hidden="1">#REF!</definedName>
    <definedName name="BExUDEV0CYVO7Y5IQQBEJ6FUY9S6" localSheetId="25" hidden="1">#REF!</definedName>
    <definedName name="BExUDEV0CYVO7Y5IQQBEJ6FUY9S6" localSheetId="26" hidden="1">#REF!</definedName>
    <definedName name="BExUDEV0CYVO7Y5IQQBEJ6FUY9S6" localSheetId="27" hidden="1">#REF!</definedName>
    <definedName name="BExUDEV0CYVO7Y5IQQBEJ6FUY9S6" localSheetId="0" hidden="1">#REF!</definedName>
    <definedName name="BExUDEV0CYVO7Y5IQQBEJ6FUY9S6" localSheetId="1" hidden="1">#REF!</definedName>
    <definedName name="BExUDEV0CYVO7Y5IQQBEJ6FUY9S6" hidden="1">#REF!</definedName>
    <definedName name="BExUDWOXQGIZW0EAIIYLQUPXF8YV" localSheetId="32" hidden="1">#REF!</definedName>
    <definedName name="BExUDWOXQGIZW0EAIIYLQUPXF8YV" localSheetId="33" hidden="1">#REF!</definedName>
    <definedName name="BExUDWOXQGIZW0EAIIYLQUPXF8YV" localSheetId="23" hidden="1">#REF!</definedName>
    <definedName name="BExUDWOXQGIZW0EAIIYLQUPXF8YV" localSheetId="17" hidden="1">#REF!</definedName>
    <definedName name="BExUDWOXQGIZW0EAIIYLQUPXF8YV" localSheetId="18" hidden="1">#REF!</definedName>
    <definedName name="BExUDWOXQGIZW0EAIIYLQUPXF8YV" localSheetId="11" hidden="1">#REF!</definedName>
    <definedName name="BExUDWOXQGIZW0EAIIYLQUPXF8YV" localSheetId="25" hidden="1">#REF!</definedName>
    <definedName name="BExUDWOXQGIZW0EAIIYLQUPXF8YV" localSheetId="26" hidden="1">#REF!</definedName>
    <definedName name="BExUDWOXQGIZW0EAIIYLQUPXF8YV" localSheetId="27" hidden="1">#REF!</definedName>
    <definedName name="BExUDWOXQGIZW0EAIIYLQUPXF8YV" localSheetId="0" hidden="1">#REF!</definedName>
    <definedName name="BExUDWOXQGIZW0EAIIYLQUPXF8YV" localSheetId="1" hidden="1">#REF!</definedName>
    <definedName name="BExUDWOXQGIZW0EAIIYLQUPXF8YV" hidden="1">#REF!</definedName>
    <definedName name="BExUDXAIC17W1FUU8Z10XUAVB7CS" localSheetId="32" hidden="1">#REF!</definedName>
    <definedName name="BExUDXAIC17W1FUU8Z10XUAVB7CS" localSheetId="33" hidden="1">#REF!</definedName>
    <definedName name="BExUDXAIC17W1FUU8Z10XUAVB7CS" localSheetId="23" hidden="1">#REF!</definedName>
    <definedName name="BExUDXAIC17W1FUU8Z10XUAVB7CS" localSheetId="17" hidden="1">#REF!</definedName>
    <definedName name="BExUDXAIC17W1FUU8Z10XUAVB7CS" localSheetId="18" hidden="1">#REF!</definedName>
    <definedName name="BExUDXAIC17W1FUU8Z10XUAVB7CS" localSheetId="11" hidden="1">#REF!</definedName>
    <definedName name="BExUDXAIC17W1FUU8Z10XUAVB7CS" localSheetId="25" hidden="1">#REF!</definedName>
    <definedName name="BExUDXAIC17W1FUU8Z10XUAVB7CS" localSheetId="26" hidden="1">#REF!</definedName>
    <definedName name="BExUDXAIC17W1FUU8Z10XUAVB7CS" localSheetId="27" hidden="1">#REF!</definedName>
    <definedName name="BExUDXAIC17W1FUU8Z10XUAVB7CS" localSheetId="0" hidden="1">#REF!</definedName>
    <definedName name="BExUDXAIC17W1FUU8Z10XUAVB7CS" localSheetId="1" hidden="1">#REF!</definedName>
    <definedName name="BExUDXAIC17W1FUU8Z10XUAVB7CS" hidden="1">#REF!</definedName>
    <definedName name="BExUE5OMY7OAJQ9WR8C8HG311ORP" localSheetId="32" hidden="1">#REF!</definedName>
    <definedName name="BExUE5OMY7OAJQ9WR8C8HG311ORP" localSheetId="33" hidden="1">#REF!</definedName>
    <definedName name="BExUE5OMY7OAJQ9WR8C8HG311ORP" localSheetId="23" hidden="1">#REF!</definedName>
    <definedName name="BExUE5OMY7OAJQ9WR8C8HG311ORP" localSheetId="17" hidden="1">#REF!</definedName>
    <definedName name="BExUE5OMY7OAJQ9WR8C8HG311ORP" localSheetId="18" hidden="1">#REF!</definedName>
    <definedName name="BExUE5OMY7OAJQ9WR8C8HG311ORP" localSheetId="11" hidden="1">#REF!</definedName>
    <definedName name="BExUE5OMY7OAJQ9WR8C8HG311ORP" localSheetId="25" hidden="1">#REF!</definedName>
    <definedName name="BExUE5OMY7OAJQ9WR8C8HG311ORP" localSheetId="26" hidden="1">#REF!</definedName>
    <definedName name="BExUE5OMY7OAJQ9WR8C8HG311ORP" localSheetId="27" hidden="1">#REF!</definedName>
    <definedName name="BExUE5OMY7OAJQ9WR8C8HG311ORP" localSheetId="0" hidden="1">#REF!</definedName>
    <definedName name="BExUE5OMY7OAJQ9WR8C8HG311ORP" localSheetId="1" hidden="1">#REF!</definedName>
    <definedName name="BExUE5OMY7OAJQ9WR8C8HG311ORP" hidden="1">#REF!</definedName>
    <definedName name="BExUEFKOQWXXGRNLAOJV2BJ66UB8" localSheetId="32" hidden="1">#REF!</definedName>
    <definedName name="BExUEFKOQWXXGRNLAOJV2BJ66UB8" localSheetId="33" hidden="1">#REF!</definedName>
    <definedName name="BExUEFKOQWXXGRNLAOJV2BJ66UB8" localSheetId="23" hidden="1">#REF!</definedName>
    <definedName name="BExUEFKOQWXXGRNLAOJV2BJ66UB8" localSheetId="17" hidden="1">#REF!</definedName>
    <definedName name="BExUEFKOQWXXGRNLAOJV2BJ66UB8" localSheetId="18" hidden="1">#REF!</definedName>
    <definedName name="BExUEFKOQWXXGRNLAOJV2BJ66UB8" localSheetId="11" hidden="1">#REF!</definedName>
    <definedName name="BExUEFKOQWXXGRNLAOJV2BJ66UB8" localSheetId="25" hidden="1">#REF!</definedName>
    <definedName name="BExUEFKOQWXXGRNLAOJV2BJ66UB8" localSheetId="26" hidden="1">#REF!</definedName>
    <definedName name="BExUEFKOQWXXGRNLAOJV2BJ66UB8" localSheetId="27" hidden="1">#REF!</definedName>
    <definedName name="BExUEFKOQWXXGRNLAOJV2BJ66UB8" localSheetId="0" hidden="1">#REF!</definedName>
    <definedName name="BExUEFKOQWXXGRNLAOJV2BJ66UB8" localSheetId="1" hidden="1">#REF!</definedName>
    <definedName name="BExUEFKOQWXXGRNLAOJV2BJ66UB8" hidden="1">#REF!</definedName>
    <definedName name="BExUEJGX3OQQP5KFRJSRCZ70EI9V" localSheetId="32" hidden="1">#REF!</definedName>
    <definedName name="BExUEJGX3OQQP5KFRJSRCZ70EI9V" localSheetId="33" hidden="1">#REF!</definedName>
    <definedName name="BExUEJGX3OQQP5KFRJSRCZ70EI9V" localSheetId="23" hidden="1">#REF!</definedName>
    <definedName name="BExUEJGX3OQQP5KFRJSRCZ70EI9V" localSheetId="17" hidden="1">#REF!</definedName>
    <definedName name="BExUEJGX3OQQP5KFRJSRCZ70EI9V" localSheetId="18" hidden="1">#REF!</definedName>
    <definedName name="BExUEJGX3OQQP5KFRJSRCZ70EI9V" localSheetId="11" hidden="1">#REF!</definedName>
    <definedName name="BExUEJGX3OQQP5KFRJSRCZ70EI9V" localSheetId="25" hidden="1">#REF!</definedName>
    <definedName name="BExUEJGX3OQQP5KFRJSRCZ70EI9V" localSheetId="26" hidden="1">#REF!</definedName>
    <definedName name="BExUEJGX3OQQP5KFRJSRCZ70EI9V" localSheetId="27" hidden="1">#REF!</definedName>
    <definedName name="BExUEJGX3OQQP5KFRJSRCZ70EI9V" localSheetId="0" hidden="1">#REF!</definedName>
    <definedName name="BExUEJGX3OQQP5KFRJSRCZ70EI9V" localSheetId="1" hidden="1">#REF!</definedName>
    <definedName name="BExUEJGX3OQQP5KFRJSRCZ70EI9V" hidden="1">#REF!</definedName>
    <definedName name="BExUEKDB2RWXF3WMTZ6JSBCHNSDT" localSheetId="32" hidden="1">#REF!</definedName>
    <definedName name="BExUEKDB2RWXF3WMTZ6JSBCHNSDT" localSheetId="33" hidden="1">#REF!</definedName>
    <definedName name="BExUEKDB2RWXF3WMTZ6JSBCHNSDT" localSheetId="23" hidden="1">#REF!</definedName>
    <definedName name="BExUEKDB2RWXF3WMTZ6JSBCHNSDT" localSheetId="17" hidden="1">#REF!</definedName>
    <definedName name="BExUEKDB2RWXF3WMTZ6JSBCHNSDT" localSheetId="18" hidden="1">#REF!</definedName>
    <definedName name="BExUEKDB2RWXF3WMTZ6JSBCHNSDT" localSheetId="11" hidden="1">#REF!</definedName>
    <definedName name="BExUEKDB2RWXF3WMTZ6JSBCHNSDT" localSheetId="25" hidden="1">#REF!</definedName>
    <definedName name="BExUEKDB2RWXF3WMTZ6JSBCHNSDT" localSheetId="26" hidden="1">#REF!</definedName>
    <definedName name="BExUEKDB2RWXF3WMTZ6JSBCHNSDT" localSheetId="27" hidden="1">#REF!</definedName>
    <definedName name="BExUEKDB2RWXF3WMTZ6JSBCHNSDT" localSheetId="0" hidden="1">#REF!</definedName>
    <definedName name="BExUEKDB2RWXF3WMTZ6JSBCHNSDT" localSheetId="1" hidden="1">#REF!</definedName>
    <definedName name="BExUEKDB2RWXF3WMTZ6JSBCHNSDT" hidden="1">#REF!</definedName>
    <definedName name="BExUEYR71COFS2X8PDNU21IPMQEU" localSheetId="32" hidden="1">#REF!</definedName>
    <definedName name="BExUEYR71COFS2X8PDNU21IPMQEU" localSheetId="33" hidden="1">#REF!</definedName>
    <definedName name="BExUEYR71COFS2X8PDNU21IPMQEU" localSheetId="23" hidden="1">#REF!</definedName>
    <definedName name="BExUEYR71COFS2X8PDNU21IPMQEU" localSheetId="17" hidden="1">#REF!</definedName>
    <definedName name="BExUEYR71COFS2X8PDNU21IPMQEU" localSheetId="18" hidden="1">#REF!</definedName>
    <definedName name="BExUEYR71COFS2X8PDNU21IPMQEU" localSheetId="11" hidden="1">#REF!</definedName>
    <definedName name="BExUEYR71COFS2X8PDNU21IPMQEU" localSheetId="25" hidden="1">#REF!</definedName>
    <definedName name="BExUEYR71COFS2X8PDNU21IPMQEU" localSheetId="26" hidden="1">#REF!</definedName>
    <definedName name="BExUEYR71COFS2X8PDNU21IPMQEU" localSheetId="27" hidden="1">#REF!</definedName>
    <definedName name="BExUEYR71COFS2X8PDNU21IPMQEU" localSheetId="0" hidden="1">#REF!</definedName>
    <definedName name="BExUEYR71COFS2X8PDNU21IPMQEU" localSheetId="1" hidden="1">#REF!</definedName>
    <definedName name="BExUEYR71COFS2X8PDNU21IPMQEU" hidden="1">#REF!</definedName>
    <definedName name="BExVPRLJ9I6RX45EDVFSQGCPJSOK" localSheetId="32" hidden="1">#REF!</definedName>
    <definedName name="BExVPRLJ9I6RX45EDVFSQGCPJSOK" localSheetId="33" hidden="1">#REF!</definedName>
    <definedName name="BExVPRLJ9I6RX45EDVFSQGCPJSOK" localSheetId="23" hidden="1">#REF!</definedName>
    <definedName name="BExVPRLJ9I6RX45EDVFSQGCPJSOK" localSheetId="17" hidden="1">#REF!</definedName>
    <definedName name="BExVPRLJ9I6RX45EDVFSQGCPJSOK" localSheetId="18" hidden="1">#REF!</definedName>
    <definedName name="BExVPRLJ9I6RX45EDVFSQGCPJSOK" localSheetId="11" hidden="1">#REF!</definedName>
    <definedName name="BExVPRLJ9I6RX45EDVFSQGCPJSOK" localSheetId="25" hidden="1">#REF!</definedName>
    <definedName name="BExVPRLJ9I6RX45EDVFSQGCPJSOK" localSheetId="26" hidden="1">#REF!</definedName>
    <definedName name="BExVPRLJ9I6RX45EDVFSQGCPJSOK" localSheetId="27" hidden="1">#REF!</definedName>
    <definedName name="BExVPRLJ9I6RX45EDVFSQGCPJSOK" localSheetId="0" hidden="1">#REF!</definedName>
    <definedName name="BExVPRLJ9I6RX45EDVFSQGCPJSOK" localSheetId="1" hidden="1">#REF!</definedName>
    <definedName name="BExVPRLJ9I6RX45EDVFSQGCPJSOK" hidden="1">#REF!</definedName>
    <definedName name="BExVRFU8RWFT8A80ZVAW185SG2G6" localSheetId="32" hidden="1">#REF!</definedName>
    <definedName name="BExVRFU8RWFT8A80ZVAW185SG2G6" localSheetId="33" hidden="1">#REF!</definedName>
    <definedName name="BExVRFU8RWFT8A80ZVAW185SG2G6" localSheetId="23" hidden="1">#REF!</definedName>
    <definedName name="BExVRFU8RWFT8A80ZVAW185SG2G6" localSheetId="17" hidden="1">#REF!</definedName>
    <definedName name="BExVRFU8RWFT8A80ZVAW185SG2G6" localSheetId="18" hidden="1">#REF!</definedName>
    <definedName name="BExVRFU8RWFT8A80ZVAW185SG2G6" localSheetId="11" hidden="1">#REF!</definedName>
    <definedName name="BExVRFU8RWFT8A80ZVAW185SG2G6" localSheetId="25" hidden="1">#REF!</definedName>
    <definedName name="BExVRFU8RWFT8A80ZVAW185SG2G6" localSheetId="26" hidden="1">#REF!</definedName>
    <definedName name="BExVRFU8RWFT8A80ZVAW185SG2G6" localSheetId="27" hidden="1">#REF!</definedName>
    <definedName name="BExVRFU8RWFT8A80ZVAW185SG2G6" localSheetId="0" hidden="1">#REF!</definedName>
    <definedName name="BExVRFU8RWFT8A80ZVAW185SG2G6" localSheetId="1" hidden="1">#REF!</definedName>
    <definedName name="BExVRFU8RWFT8A80ZVAW185SG2G6" hidden="1">#REF!</definedName>
    <definedName name="BExVSJ3NHETBAIZTZQSM8LAVT76V" localSheetId="32" hidden="1">#REF!</definedName>
    <definedName name="BExVSJ3NHETBAIZTZQSM8LAVT76V" localSheetId="33" hidden="1">#REF!</definedName>
    <definedName name="BExVSJ3NHETBAIZTZQSM8LAVT76V" localSheetId="23" hidden="1">#REF!</definedName>
    <definedName name="BExVSJ3NHETBAIZTZQSM8LAVT76V" localSheetId="17" hidden="1">#REF!</definedName>
    <definedName name="BExVSJ3NHETBAIZTZQSM8LAVT76V" localSheetId="18" hidden="1">#REF!</definedName>
    <definedName name="BExVSJ3NHETBAIZTZQSM8LAVT76V" localSheetId="11" hidden="1">#REF!</definedName>
    <definedName name="BExVSJ3NHETBAIZTZQSM8LAVT76V" localSheetId="25" hidden="1">#REF!</definedName>
    <definedName name="BExVSJ3NHETBAIZTZQSM8LAVT76V" localSheetId="26" hidden="1">#REF!</definedName>
    <definedName name="BExVSJ3NHETBAIZTZQSM8LAVT76V" localSheetId="27" hidden="1">#REF!</definedName>
    <definedName name="BExVSJ3NHETBAIZTZQSM8LAVT76V" localSheetId="0" hidden="1">#REF!</definedName>
    <definedName name="BExVSJ3NHETBAIZTZQSM8LAVT76V" localSheetId="1" hidden="1">#REF!</definedName>
    <definedName name="BExVSJ3NHETBAIZTZQSM8LAVT76V" hidden="1">#REF!</definedName>
    <definedName name="BExVSL787C8E4HFQZ2NVLT35I2XV" localSheetId="32" hidden="1">#REF!</definedName>
    <definedName name="BExVSL787C8E4HFQZ2NVLT35I2XV" localSheetId="33" hidden="1">#REF!</definedName>
    <definedName name="BExVSL787C8E4HFQZ2NVLT35I2XV" localSheetId="23" hidden="1">#REF!</definedName>
    <definedName name="BExVSL787C8E4HFQZ2NVLT35I2XV" localSheetId="17" hidden="1">#REF!</definedName>
    <definedName name="BExVSL787C8E4HFQZ2NVLT35I2XV" localSheetId="18" hidden="1">#REF!</definedName>
    <definedName name="BExVSL787C8E4HFQZ2NVLT35I2XV" localSheetId="11" hidden="1">#REF!</definedName>
    <definedName name="BExVSL787C8E4HFQZ2NVLT35I2XV" localSheetId="25" hidden="1">#REF!</definedName>
    <definedName name="BExVSL787C8E4HFQZ2NVLT35I2XV" localSheetId="26" hidden="1">#REF!</definedName>
    <definedName name="BExVSL787C8E4HFQZ2NVLT35I2XV" localSheetId="27" hidden="1">#REF!</definedName>
    <definedName name="BExVSL787C8E4HFQZ2NVLT35I2XV" localSheetId="0" hidden="1">#REF!</definedName>
    <definedName name="BExVSL787C8E4HFQZ2NVLT35I2XV" localSheetId="1" hidden="1">#REF!</definedName>
    <definedName name="BExVSL787C8E4HFQZ2NVLT35I2XV" hidden="1">#REF!</definedName>
    <definedName name="BExVSTFTVV14SFGHQUOJL5SQ5TX9" localSheetId="32" hidden="1">#REF!</definedName>
    <definedName name="BExVSTFTVV14SFGHQUOJL5SQ5TX9" localSheetId="33" hidden="1">#REF!</definedName>
    <definedName name="BExVSTFTVV14SFGHQUOJL5SQ5TX9" localSheetId="23" hidden="1">#REF!</definedName>
    <definedName name="BExVSTFTVV14SFGHQUOJL5SQ5TX9" localSheetId="17" hidden="1">#REF!</definedName>
    <definedName name="BExVSTFTVV14SFGHQUOJL5SQ5TX9" localSheetId="18" hidden="1">#REF!</definedName>
    <definedName name="BExVSTFTVV14SFGHQUOJL5SQ5TX9" localSheetId="11" hidden="1">#REF!</definedName>
    <definedName name="BExVSTFTVV14SFGHQUOJL5SQ5TX9" localSheetId="25" hidden="1">#REF!</definedName>
    <definedName name="BExVSTFTVV14SFGHQUOJL5SQ5TX9" localSheetId="26" hidden="1">#REF!</definedName>
    <definedName name="BExVSTFTVV14SFGHQUOJL5SQ5TX9" localSheetId="27" hidden="1">#REF!</definedName>
    <definedName name="BExVSTFTVV14SFGHQUOJL5SQ5TX9" localSheetId="0" hidden="1">#REF!</definedName>
    <definedName name="BExVSTFTVV14SFGHQUOJL5SQ5TX9" localSheetId="1" hidden="1">#REF!</definedName>
    <definedName name="BExVSTFTVV14SFGHQUOJL5SQ5TX9" hidden="1">#REF!</definedName>
    <definedName name="BExVT017S14M5X928ARKQ2GNUFE0" localSheetId="32" hidden="1">#REF!</definedName>
    <definedName name="BExVT017S14M5X928ARKQ2GNUFE0" localSheetId="33" hidden="1">#REF!</definedName>
    <definedName name="BExVT017S14M5X928ARKQ2GNUFE0" localSheetId="23" hidden="1">#REF!</definedName>
    <definedName name="BExVT017S14M5X928ARKQ2GNUFE0" localSheetId="17" hidden="1">#REF!</definedName>
    <definedName name="BExVT017S14M5X928ARKQ2GNUFE0" localSheetId="18" hidden="1">#REF!</definedName>
    <definedName name="BExVT017S14M5X928ARKQ2GNUFE0" localSheetId="11" hidden="1">#REF!</definedName>
    <definedName name="BExVT017S14M5X928ARKQ2GNUFE0" localSheetId="25" hidden="1">#REF!</definedName>
    <definedName name="BExVT017S14M5X928ARKQ2GNUFE0" localSheetId="26" hidden="1">#REF!</definedName>
    <definedName name="BExVT017S14M5X928ARKQ2GNUFE0" localSheetId="27" hidden="1">#REF!</definedName>
    <definedName name="BExVT017S14M5X928ARKQ2GNUFE0" localSheetId="0" hidden="1">#REF!</definedName>
    <definedName name="BExVT017S14M5X928ARKQ2GNUFE0" localSheetId="1" hidden="1">#REF!</definedName>
    <definedName name="BExVT017S14M5X928ARKQ2GNUFE0" hidden="1">#REF!</definedName>
    <definedName name="BExVT3MPE8LQ5JFN3HQIFKSQ80U4" localSheetId="32" hidden="1">#REF!</definedName>
    <definedName name="BExVT3MPE8LQ5JFN3HQIFKSQ80U4" localSheetId="33" hidden="1">#REF!</definedName>
    <definedName name="BExVT3MPE8LQ5JFN3HQIFKSQ80U4" localSheetId="23" hidden="1">#REF!</definedName>
    <definedName name="BExVT3MPE8LQ5JFN3HQIFKSQ80U4" localSheetId="17" hidden="1">#REF!</definedName>
    <definedName name="BExVT3MPE8LQ5JFN3HQIFKSQ80U4" localSheetId="18" hidden="1">#REF!</definedName>
    <definedName name="BExVT3MPE8LQ5JFN3HQIFKSQ80U4" localSheetId="11" hidden="1">#REF!</definedName>
    <definedName name="BExVT3MPE8LQ5JFN3HQIFKSQ80U4" localSheetId="25" hidden="1">#REF!</definedName>
    <definedName name="BExVT3MPE8LQ5JFN3HQIFKSQ80U4" localSheetId="26" hidden="1">#REF!</definedName>
    <definedName name="BExVT3MPE8LQ5JFN3HQIFKSQ80U4" localSheetId="27" hidden="1">#REF!</definedName>
    <definedName name="BExVT3MPE8LQ5JFN3HQIFKSQ80U4" localSheetId="0" hidden="1">#REF!</definedName>
    <definedName name="BExVT3MPE8LQ5JFN3HQIFKSQ80U4" localSheetId="1" hidden="1">#REF!</definedName>
    <definedName name="BExVT3MPE8LQ5JFN3HQIFKSQ80U4" hidden="1">#REF!</definedName>
    <definedName name="BExVT7TRK3NZHPME2TFBXOF1WBR9" localSheetId="32" hidden="1">#REF!</definedName>
    <definedName name="BExVT7TRK3NZHPME2TFBXOF1WBR9" localSheetId="33" hidden="1">#REF!</definedName>
    <definedName name="BExVT7TRK3NZHPME2TFBXOF1WBR9" localSheetId="23" hidden="1">#REF!</definedName>
    <definedName name="BExVT7TRK3NZHPME2TFBXOF1WBR9" localSheetId="17" hidden="1">#REF!</definedName>
    <definedName name="BExVT7TRK3NZHPME2TFBXOF1WBR9" localSheetId="18" hidden="1">#REF!</definedName>
    <definedName name="BExVT7TRK3NZHPME2TFBXOF1WBR9" localSheetId="11" hidden="1">#REF!</definedName>
    <definedName name="BExVT7TRK3NZHPME2TFBXOF1WBR9" localSheetId="25" hidden="1">#REF!</definedName>
    <definedName name="BExVT7TRK3NZHPME2TFBXOF1WBR9" localSheetId="26" hidden="1">#REF!</definedName>
    <definedName name="BExVT7TRK3NZHPME2TFBXOF1WBR9" localSheetId="27" hidden="1">#REF!</definedName>
    <definedName name="BExVT7TRK3NZHPME2TFBXOF1WBR9" localSheetId="0" hidden="1">#REF!</definedName>
    <definedName name="BExVT7TRK3NZHPME2TFBXOF1WBR9" localSheetId="1" hidden="1">#REF!</definedName>
    <definedName name="BExVT7TRK3NZHPME2TFBXOF1WBR9" hidden="1">#REF!</definedName>
    <definedName name="BExVT9H0R0T7WGQAAC0HABMG54YM" localSheetId="32" hidden="1">#REF!</definedName>
    <definedName name="BExVT9H0R0T7WGQAAC0HABMG54YM" localSheetId="33" hidden="1">#REF!</definedName>
    <definedName name="BExVT9H0R0T7WGQAAC0HABMG54YM" localSheetId="23" hidden="1">#REF!</definedName>
    <definedName name="BExVT9H0R0T7WGQAAC0HABMG54YM" localSheetId="17" hidden="1">#REF!</definedName>
    <definedName name="BExVT9H0R0T7WGQAAC0HABMG54YM" localSheetId="18" hidden="1">#REF!</definedName>
    <definedName name="BExVT9H0R0T7WGQAAC0HABMG54YM" localSheetId="11" hidden="1">#REF!</definedName>
    <definedName name="BExVT9H0R0T7WGQAAC0HABMG54YM" localSheetId="25" hidden="1">#REF!</definedName>
    <definedName name="BExVT9H0R0T7WGQAAC0HABMG54YM" localSheetId="26" hidden="1">#REF!</definedName>
    <definedName name="BExVT9H0R0T7WGQAAC0HABMG54YM" localSheetId="27" hidden="1">#REF!</definedName>
    <definedName name="BExVT9H0R0T7WGQAAC0HABMG54YM" localSheetId="0" hidden="1">#REF!</definedName>
    <definedName name="BExVT9H0R0T7WGQAAC0HABMG54YM" localSheetId="1" hidden="1">#REF!</definedName>
    <definedName name="BExVT9H0R0T7WGQAAC0HABMG54YM" hidden="1">#REF!</definedName>
    <definedName name="BExVTAO57POUXSZQJQ6MABMZQA13" localSheetId="32" hidden="1">#REF!</definedName>
    <definedName name="BExVTAO57POUXSZQJQ6MABMZQA13" localSheetId="33" hidden="1">#REF!</definedName>
    <definedName name="BExVTAO57POUXSZQJQ6MABMZQA13" localSheetId="23" hidden="1">#REF!</definedName>
    <definedName name="BExVTAO57POUXSZQJQ6MABMZQA13" localSheetId="17" hidden="1">#REF!</definedName>
    <definedName name="BExVTAO57POUXSZQJQ6MABMZQA13" localSheetId="18" hidden="1">#REF!</definedName>
    <definedName name="BExVTAO57POUXSZQJQ6MABMZQA13" localSheetId="11" hidden="1">#REF!</definedName>
    <definedName name="BExVTAO57POUXSZQJQ6MABMZQA13" localSheetId="25" hidden="1">#REF!</definedName>
    <definedName name="BExVTAO57POUXSZQJQ6MABMZQA13" localSheetId="26" hidden="1">#REF!</definedName>
    <definedName name="BExVTAO57POUXSZQJQ6MABMZQA13" localSheetId="27" hidden="1">#REF!</definedName>
    <definedName name="BExVTAO57POUXSZQJQ6MABMZQA13" localSheetId="0" hidden="1">#REF!</definedName>
    <definedName name="BExVTAO57POUXSZQJQ6MABMZQA13" localSheetId="1" hidden="1">#REF!</definedName>
    <definedName name="BExVTAO57POUXSZQJQ6MABMZQA13" hidden="1">#REF!</definedName>
    <definedName name="BExVTCMDDEDGLUIMUU6BSFHEWTOP" localSheetId="32" hidden="1">#REF!</definedName>
    <definedName name="BExVTCMDDEDGLUIMUU6BSFHEWTOP" localSheetId="33" hidden="1">#REF!</definedName>
    <definedName name="BExVTCMDDEDGLUIMUU6BSFHEWTOP" localSheetId="23" hidden="1">#REF!</definedName>
    <definedName name="BExVTCMDDEDGLUIMUU6BSFHEWTOP" localSheetId="17" hidden="1">#REF!</definedName>
    <definedName name="BExVTCMDDEDGLUIMUU6BSFHEWTOP" localSheetId="18" hidden="1">#REF!</definedName>
    <definedName name="BExVTCMDDEDGLUIMUU6BSFHEWTOP" localSheetId="11" hidden="1">#REF!</definedName>
    <definedName name="BExVTCMDDEDGLUIMUU6BSFHEWTOP" localSheetId="25" hidden="1">#REF!</definedName>
    <definedName name="BExVTCMDDEDGLUIMUU6BSFHEWTOP" localSheetId="26" hidden="1">#REF!</definedName>
    <definedName name="BExVTCMDDEDGLUIMUU6BSFHEWTOP" localSheetId="27" hidden="1">#REF!</definedName>
    <definedName name="BExVTCMDDEDGLUIMUU6BSFHEWTOP" localSheetId="0" hidden="1">#REF!</definedName>
    <definedName name="BExVTCMDDEDGLUIMUU6BSFHEWTOP" localSheetId="1" hidden="1">#REF!</definedName>
    <definedName name="BExVTCMDDEDGLUIMUU6BSFHEWTOP" hidden="1">#REF!</definedName>
    <definedName name="BExVTCMDQMLKRA2NQR72XU6Y54IK" localSheetId="32" hidden="1">#REF!</definedName>
    <definedName name="BExVTCMDQMLKRA2NQR72XU6Y54IK" localSheetId="33" hidden="1">#REF!</definedName>
    <definedName name="BExVTCMDQMLKRA2NQR72XU6Y54IK" localSheetId="23" hidden="1">#REF!</definedName>
    <definedName name="BExVTCMDQMLKRA2NQR72XU6Y54IK" localSheetId="17" hidden="1">#REF!</definedName>
    <definedName name="BExVTCMDQMLKRA2NQR72XU6Y54IK" localSheetId="18" hidden="1">#REF!</definedName>
    <definedName name="BExVTCMDQMLKRA2NQR72XU6Y54IK" localSheetId="11" hidden="1">#REF!</definedName>
    <definedName name="BExVTCMDQMLKRA2NQR72XU6Y54IK" localSheetId="25" hidden="1">#REF!</definedName>
    <definedName name="BExVTCMDQMLKRA2NQR72XU6Y54IK" localSheetId="26" hidden="1">#REF!</definedName>
    <definedName name="BExVTCMDQMLKRA2NQR72XU6Y54IK" localSheetId="27" hidden="1">#REF!</definedName>
    <definedName name="BExVTCMDQMLKRA2NQR72XU6Y54IK" localSheetId="0" hidden="1">#REF!</definedName>
    <definedName name="BExVTCMDQMLKRA2NQR72XU6Y54IK" localSheetId="1" hidden="1">#REF!</definedName>
    <definedName name="BExVTCMDQMLKRA2NQR72XU6Y54IK" hidden="1">#REF!</definedName>
    <definedName name="BExVTCRV8FQ5U9OYWWL44N6KFNHU" localSheetId="32" hidden="1">#REF!</definedName>
    <definedName name="BExVTCRV8FQ5U9OYWWL44N6KFNHU" localSheetId="33" hidden="1">#REF!</definedName>
    <definedName name="BExVTCRV8FQ5U9OYWWL44N6KFNHU" localSheetId="23" hidden="1">#REF!</definedName>
    <definedName name="BExVTCRV8FQ5U9OYWWL44N6KFNHU" localSheetId="17" hidden="1">#REF!</definedName>
    <definedName name="BExVTCRV8FQ5U9OYWWL44N6KFNHU" localSheetId="18" hidden="1">#REF!</definedName>
    <definedName name="BExVTCRV8FQ5U9OYWWL44N6KFNHU" localSheetId="11" hidden="1">#REF!</definedName>
    <definedName name="BExVTCRV8FQ5U9OYWWL44N6KFNHU" localSheetId="25" hidden="1">#REF!</definedName>
    <definedName name="BExVTCRV8FQ5U9OYWWL44N6KFNHU" localSheetId="26" hidden="1">#REF!</definedName>
    <definedName name="BExVTCRV8FQ5U9OYWWL44N6KFNHU" localSheetId="27" hidden="1">#REF!</definedName>
    <definedName name="BExVTCRV8FQ5U9OYWWL44N6KFNHU" localSheetId="0" hidden="1">#REF!</definedName>
    <definedName name="BExVTCRV8FQ5U9OYWWL44N6KFNHU" localSheetId="1" hidden="1">#REF!</definedName>
    <definedName name="BExVTCRV8FQ5U9OYWWL44N6KFNHU" hidden="1">#REF!</definedName>
    <definedName name="BExVTNESHPVG0A0KZ7BRX26MS0PF" localSheetId="32" hidden="1">#REF!</definedName>
    <definedName name="BExVTNESHPVG0A0KZ7BRX26MS0PF" localSheetId="33" hidden="1">#REF!</definedName>
    <definedName name="BExVTNESHPVG0A0KZ7BRX26MS0PF" localSheetId="23" hidden="1">#REF!</definedName>
    <definedName name="BExVTNESHPVG0A0KZ7BRX26MS0PF" localSheetId="17" hidden="1">#REF!</definedName>
    <definedName name="BExVTNESHPVG0A0KZ7BRX26MS0PF" localSheetId="18" hidden="1">#REF!</definedName>
    <definedName name="BExVTNESHPVG0A0KZ7BRX26MS0PF" localSheetId="11" hidden="1">#REF!</definedName>
    <definedName name="BExVTNESHPVG0A0KZ7BRX26MS0PF" localSheetId="25" hidden="1">#REF!</definedName>
    <definedName name="BExVTNESHPVG0A0KZ7BRX26MS0PF" localSheetId="26" hidden="1">#REF!</definedName>
    <definedName name="BExVTNESHPVG0A0KZ7BRX26MS0PF" localSheetId="27" hidden="1">#REF!</definedName>
    <definedName name="BExVTNESHPVG0A0KZ7BRX26MS0PF" localSheetId="0" hidden="1">#REF!</definedName>
    <definedName name="BExVTNESHPVG0A0KZ7BRX26MS0PF" localSheetId="1" hidden="1">#REF!</definedName>
    <definedName name="BExVTNESHPVG0A0KZ7BRX26MS0PF" hidden="1">#REF!</definedName>
    <definedName name="BExVTTJVTNRSBHBTUZ78WG2JM5MK" localSheetId="32" hidden="1">#REF!</definedName>
    <definedName name="BExVTTJVTNRSBHBTUZ78WG2JM5MK" localSheetId="33" hidden="1">#REF!</definedName>
    <definedName name="BExVTTJVTNRSBHBTUZ78WG2JM5MK" localSheetId="23" hidden="1">#REF!</definedName>
    <definedName name="BExVTTJVTNRSBHBTUZ78WG2JM5MK" localSheetId="17" hidden="1">#REF!</definedName>
    <definedName name="BExVTTJVTNRSBHBTUZ78WG2JM5MK" localSheetId="18" hidden="1">#REF!</definedName>
    <definedName name="BExVTTJVTNRSBHBTUZ78WG2JM5MK" localSheetId="11" hidden="1">#REF!</definedName>
    <definedName name="BExVTTJVTNRSBHBTUZ78WG2JM5MK" localSheetId="25" hidden="1">#REF!</definedName>
    <definedName name="BExVTTJVTNRSBHBTUZ78WG2JM5MK" localSheetId="26" hidden="1">#REF!</definedName>
    <definedName name="BExVTTJVTNRSBHBTUZ78WG2JM5MK" localSheetId="27" hidden="1">#REF!</definedName>
    <definedName name="BExVTTJVTNRSBHBTUZ78WG2JM5MK" localSheetId="0" hidden="1">#REF!</definedName>
    <definedName name="BExVTTJVTNRSBHBTUZ78WG2JM5MK" localSheetId="1" hidden="1">#REF!</definedName>
    <definedName name="BExVTTJVTNRSBHBTUZ78WG2JM5MK" hidden="1">#REF!</definedName>
    <definedName name="BExVTXLMYR87BC04D1ERALPUFVPG" localSheetId="32" hidden="1">#REF!</definedName>
    <definedName name="BExVTXLMYR87BC04D1ERALPUFVPG" localSheetId="33" hidden="1">#REF!</definedName>
    <definedName name="BExVTXLMYR87BC04D1ERALPUFVPG" localSheetId="23" hidden="1">#REF!</definedName>
    <definedName name="BExVTXLMYR87BC04D1ERALPUFVPG" localSheetId="17" hidden="1">#REF!</definedName>
    <definedName name="BExVTXLMYR87BC04D1ERALPUFVPG" localSheetId="18" hidden="1">#REF!</definedName>
    <definedName name="BExVTXLMYR87BC04D1ERALPUFVPG" localSheetId="11" hidden="1">#REF!</definedName>
    <definedName name="BExVTXLMYR87BC04D1ERALPUFVPG" localSheetId="25" hidden="1">#REF!</definedName>
    <definedName name="BExVTXLMYR87BC04D1ERALPUFVPG" localSheetId="26" hidden="1">#REF!</definedName>
    <definedName name="BExVTXLMYR87BC04D1ERALPUFVPG" localSheetId="27" hidden="1">#REF!</definedName>
    <definedName name="BExVTXLMYR87BC04D1ERALPUFVPG" localSheetId="0" hidden="1">#REF!</definedName>
    <definedName name="BExVTXLMYR87BC04D1ERALPUFVPG" localSheetId="1" hidden="1">#REF!</definedName>
    <definedName name="BExVTXLMYR87BC04D1ERALPUFVPG" hidden="1">#REF!</definedName>
    <definedName name="BExVUL9V3H8ZF6Y72LQBBN639YAA" localSheetId="32" hidden="1">#REF!</definedName>
    <definedName name="BExVUL9V3H8ZF6Y72LQBBN639YAA" localSheetId="33" hidden="1">#REF!</definedName>
    <definedName name="BExVUL9V3H8ZF6Y72LQBBN639YAA" localSheetId="23" hidden="1">#REF!</definedName>
    <definedName name="BExVUL9V3H8ZF6Y72LQBBN639YAA" localSheetId="17" hidden="1">#REF!</definedName>
    <definedName name="BExVUL9V3H8ZF6Y72LQBBN639YAA" localSheetId="18" hidden="1">#REF!</definedName>
    <definedName name="BExVUL9V3H8ZF6Y72LQBBN639YAA" localSheetId="11" hidden="1">#REF!</definedName>
    <definedName name="BExVUL9V3H8ZF6Y72LQBBN639YAA" localSheetId="25" hidden="1">#REF!</definedName>
    <definedName name="BExVUL9V3H8ZF6Y72LQBBN639YAA" localSheetId="26" hidden="1">#REF!</definedName>
    <definedName name="BExVUL9V3H8ZF6Y72LQBBN639YAA" localSheetId="27" hidden="1">#REF!</definedName>
    <definedName name="BExVUL9V3H8ZF6Y72LQBBN639YAA" localSheetId="0" hidden="1">#REF!</definedName>
    <definedName name="BExVUL9V3H8ZF6Y72LQBBN639YAA" localSheetId="1" hidden="1">#REF!</definedName>
    <definedName name="BExVUL9V3H8ZF6Y72LQBBN639YAA" hidden="1">#REF!</definedName>
    <definedName name="BExVUZT95UAU8XG5X9XSE25CHQGA" localSheetId="32" hidden="1">#REF!</definedName>
    <definedName name="BExVUZT95UAU8XG5X9XSE25CHQGA" localSheetId="33" hidden="1">#REF!</definedName>
    <definedName name="BExVUZT95UAU8XG5X9XSE25CHQGA" localSheetId="23" hidden="1">#REF!</definedName>
    <definedName name="BExVUZT95UAU8XG5X9XSE25CHQGA" localSheetId="17" hidden="1">#REF!</definedName>
    <definedName name="BExVUZT95UAU8XG5X9XSE25CHQGA" localSheetId="18" hidden="1">#REF!</definedName>
    <definedName name="BExVUZT95UAU8XG5X9XSE25CHQGA" localSheetId="11" hidden="1">#REF!</definedName>
    <definedName name="BExVUZT95UAU8XG5X9XSE25CHQGA" localSheetId="25" hidden="1">#REF!</definedName>
    <definedName name="BExVUZT95UAU8XG5X9XSE25CHQGA" localSheetId="26" hidden="1">#REF!</definedName>
    <definedName name="BExVUZT95UAU8XG5X9XSE25CHQGA" localSheetId="27" hidden="1">#REF!</definedName>
    <definedName name="BExVUZT95UAU8XG5X9XSE25CHQGA" localSheetId="0" hidden="1">#REF!</definedName>
    <definedName name="BExVUZT95UAU8XG5X9XSE25CHQGA" localSheetId="1" hidden="1">#REF!</definedName>
    <definedName name="BExVUZT95UAU8XG5X9XSE25CHQGA" hidden="1">#REF!</definedName>
    <definedName name="BExVV5T14N2HZIK7HQ4P2KG09U0J" localSheetId="32" hidden="1">#REF!</definedName>
    <definedName name="BExVV5T14N2HZIK7HQ4P2KG09U0J" localSheetId="33" hidden="1">#REF!</definedName>
    <definedName name="BExVV5T14N2HZIK7HQ4P2KG09U0J" localSheetId="23" hidden="1">#REF!</definedName>
    <definedName name="BExVV5T14N2HZIK7HQ4P2KG09U0J" localSheetId="17" hidden="1">#REF!</definedName>
    <definedName name="BExVV5T14N2HZIK7HQ4P2KG09U0J" localSheetId="18" hidden="1">#REF!</definedName>
    <definedName name="BExVV5T14N2HZIK7HQ4P2KG09U0J" localSheetId="11" hidden="1">#REF!</definedName>
    <definedName name="BExVV5T14N2HZIK7HQ4P2KG09U0J" localSheetId="25" hidden="1">#REF!</definedName>
    <definedName name="BExVV5T14N2HZIK7HQ4P2KG09U0J" localSheetId="26" hidden="1">#REF!</definedName>
    <definedName name="BExVV5T14N2HZIK7HQ4P2KG09U0J" localSheetId="27" hidden="1">#REF!</definedName>
    <definedName name="BExVV5T14N2HZIK7HQ4P2KG09U0J" localSheetId="0" hidden="1">#REF!</definedName>
    <definedName name="BExVV5T14N2HZIK7HQ4P2KG09U0J" localSheetId="1" hidden="1">#REF!</definedName>
    <definedName name="BExVV5T14N2HZIK7HQ4P2KG09U0J" hidden="1">#REF!</definedName>
    <definedName name="BExVV7R410VYLADLX9LNG63ID6H1" localSheetId="32" hidden="1">#REF!</definedName>
    <definedName name="BExVV7R410VYLADLX9LNG63ID6H1" localSheetId="33" hidden="1">#REF!</definedName>
    <definedName name="BExVV7R410VYLADLX9LNG63ID6H1" localSheetId="23" hidden="1">#REF!</definedName>
    <definedName name="BExVV7R410VYLADLX9LNG63ID6H1" localSheetId="17" hidden="1">#REF!</definedName>
    <definedName name="BExVV7R410VYLADLX9LNG63ID6H1" localSheetId="18" hidden="1">#REF!</definedName>
    <definedName name="BExVV7R410VYLADLX9LNG63ID6H1" localSheetId="11" hidden="1">#REF!</definedName>
    <definedName name="BExVV7R410VYLADLX9LNG63ID6H1" localSheetId="25" hidden="1">#REF!</definedName>
    <definedName name="BExVV7R410VYLADLX9LNG63ID6H1" localSheetId="26" hidden="1">#REF!</definedName>
    <definedName name="BExVV7R410VYLADLX9LNG63ID6H1" localSheetId="27" hidden="1">#REF!</definedName>
    <definedName name="BExVV7R410VYLADLX9LNG63ID6H1" localSheetId="0" hidden="1">#REF!</definedName>
    <definedName name="BExVV7R410VYLADLX9LNG63ID6H1" localSheetId="1" hidden="1">#REF!</definedName>
    <definedName name="BExVV7R410VYLADLX9LNG63ID6H1" hidden="1">#REF!</definedName>
    <definedName name="BExVVAAVDXGWAVI6J2W0BCU58MBM" localSheetId="32" hidden="1">#REF!</definedName>
    <definedName name="BExVVAAVDXGWAVI6J2W0BCU58MBM" localSheetId="33" hidden="1">#REF!</definedName>
    <definedName name="BExVVAAVDXGWAVI6J2W0BCU58MBM" localSheetId="23" hidden="1">#REF!</definedName>
    <definedName name="BExVVAAVDXGWAVI6J2W0BCU58MBM" localSheetId="17" hidden="1">#REF!</definedName>
    <definedName name="BExVVAAVDXGWAVI6J2W0BCU58MBM" localSheetId="18" hidden="1">#REF!</definedName>
    <definedName name="BExVVAAVDXGWAVI6J2W0BCU58MBM" localSheetId="11" hidden="1">#REF!</definedName>
    <definedName name="BExVVAAVDXGWAVI6J2W0BCU58MBM" localSheetId="25" hidden="1">#REF!</definedName>
    <definedName name="BExVVAAVDXGWAVI6J2W0BCU58MBM" localSheetId="26" hidden="1">#REF!</definedName>
    <definedName name="BExVVAAVDXGWAVI6J2W0BCU58MBM" localSheetId="27" hidden="1">#REF!</definedName>
    <definedName name="BExVVAAVDXGWAVI6J2W0BCU58MBM" localSheetId="0" hidden="1">#REF!</definedName>
    <definedName name="BExVVAAVDXGWAVI6J2W0BCU58MBM" localSheetId="1" hidden="1">#REF!</definedName>
    <definedName name="BExVVAAVDXGWAVI6J2W0BCU58MBM" hidden="1">#REF!</definedName>
    <definedName name="BExVVCEED4JEKF59OV0G3T4XFMFO" localSheetId="32" hidden="1">#REF!</definedName>
    <definedName name="BExVVCEED4JEKF59OV0G3T4XFMFO" localSheetId="33" hidden="1">#REF!</definedName>
    <definedName name="BExVVCEED4JEKF59OV0G3T4XFMFO" localSheetId="23" hidden="1">#REF!</definedName>
    <definedName name="BExVVCEED4JEKF59OV0G3T4XFMFO" localSheetId="17" hidden="1">#REF!</definedName>
    <definedName name="BExVVCEED4JEKF59OV0G3T4XFMFO" localSheetId="18" hidden="1">#REF!</definedName>
    <definedName name="BExVVCEED4JEKF59OV0G3T4XFMFO" localSheetId="11" hidden="1">#REF!</definedName>
    <definedName name="BExVVCEED4JEKF59OV0G3T4XFMFO" localSheetId="25" hidden="1">#REF!</definedName>
    <definedName name="BExVVCEED4JEKF59OV0G3T4XFMFO" localSheetId="26" hidden="1">#REF!</definedName>
    <definedName name="BExVVCEED4JEKF59OV0G3T4XFMFO" localSheetId="27" hidden="1">#REF!</definedName>
    <definedName name="BExVVCEED4JEKF59OV0G3T4XFMFO" localSheetId="0" hidden="1">#REF!</definedName>
    <definedName name="BExVVCEED4JEKF59OV0G3T4XFMFO" localSheetId="1" hidden="1">#REF!</definedName>
    <definedName name="BExVVCEED4JEKF59OV0G3T4XFMFO" hidden="1">#REF!</definedName>
    <definedName name="BExVVPFO2J7FMSRPD36909HN4BZJ" localSheetId="32" hidden="1">#REF!</definedName>
    <definedName name="BExVVPFO2J7FMSRPD36909HN4BZJ" localSheetId="33" hidden="1">#REF!</definedName>
    <definedName name="BExVVPFO2J7FMSRPD36909HN4BZJ" localSheetId="23" hidden="1">#REF!</definedName>
    <definedName name="BExVVPFO2J7FMSRPD36909HN4BZJ" localSheetId="17" hidden="1">#REF!</definedName>
    <definedName name="BExVVPFO2J7FMSRPD36909HN4BZJ" localSheetId="18" hidden="1">#REF!</definedName>
    <definedName name="BExVVPFO2J7FMSRPD36909HN4BZJ" localSheetId="11" hidden="1">#REF!</definedName>
    <definedName name="BExVVPFO2J7FMSRPD36909HN4BZJ" localSheetId="25" hidden="1">#REF!</definedName>
    <definedName name="BExVVPFO2J7FMSRPD36909HN4BZJ" localSheetId="26" hidden="1">#REF!</definedName>
    <definedName name="BExVVPFO2J7FMSRPD36909HN4BZJ" localSheetId="27" hidden="1">#REF!</definedName>
    <definedName name="BExVVPFO2J7FMSRPD36909HN4BZJ" localSheetId="0" hidden="1">#REF!</definedName>
    <definedName name="BExVVPFO2J7FMSRPD36909HN4BZJ" localSheetId="1" hidden="1">#REF!</definedName>
    <definedName name="BExVVPFO2J7FMSRPD36909HN4BZJ" hidden="1">#REF!</definedName>
    <definedName name="BExVVQ19AQ3VCARJOC38SF7OYE9Y" localSheetId="32" hidden="1">#REF!</definedName>
    <definedName name="BExVVQ19AQ3VCARJOC38SF7OYE9Y" localSheetId="33" hidden="1">#REF!</definedName>
    <definedName name="BExVVQ19AQ3VCARJOC38SF7OYE9Y" localSheetId="23" hidden="1">#REF!</definedName>
    <definedName name="BExVVQ19AQ3VCARJOC38SF7OYE9Y" localSheetId="17" hidden="1">#REF!</definedName>
    <definedName name="BExVVQ19AQ3VCARJOC38SF7OYE9Y" localSheetId="18" hidden="1">#REF!</definedName>
    <definedName name="BExVVQ19AQ3VCARJOC38SF7OYE9Y" localSheetId="11" hidden="1">#REF!</definedName>
    <definedName name="BExVVQ19AQ3VCARJOC38SF7OYE9Y" localSheetId="25" hidden="1">#REF!</definedName>
    <definedName name="BExVVQ19AQ3VCARJOC38SF7OYE9Y" localSheetId="26" hidden="1">#REF!</definedName>
    <definedName name="BExVVQ19AQ3VCARJOC38SF7OYE9Y" localSheetId="27" hidden="1">#REF!</definedName>
    <definedName name="BExVVQ19AQ3VCARJOC38SF7OYE9Y" localSheetId="0" hidden="1">#REF!</definedName>
    <definedName name="BExVVQ19AQ3VCARJOC38SF7OYE9Y" localSheetId="1" hidden="1">#REF!</definedName>
    <definedName name="BExVVQ19AQ3VCARJOC38SF7OYE9Y" hidden="1">#REF!</definedName>
    <definedName name="BExVVQ19TAECID45CS4HXT1RD3AQ" localSheetId="32" hidden="1">#REF!</definedName>
    <definedName name="BExVVQ19TAECID45CS4HXT1RD3AQ" localSheetId="33" hidden="1">#REF!</definedName>
    <definedName name="BExVVQ19TAECID45CS4HXT1RD3AQ" localSheetId="23" hidden="1">#REF!</definedName>
    <definedName name="BExVVQ19TAECID45CS4HXT1RD3AQ" localSheetId="17" hidden="1">#REF!</definedName>
    <definedName name="BExVVQ19TAECID45CS4HXT1RD3AQ" localSheetId="18" hidden="1">#REF!</definedName>
    <definedName name="BExVVQ19TAECID45CS4HXT1RD3AQ" localSheetId="11" hidden="1">#REF!</definedName>
    <definedName name="BExVVQ19TAECID45CS4HXT1RD3AQ" localSheetId="25" hidden="1">#REF!</definedName>
    <definedName name="BExVVQ19TAECID45CS4HXT1RD3AQ" localSheetId="26" hidden="1">#REF!</definedName>
    <definedName name="BExVVQ19TAECID45CS4HXT1RD3AQ" localSheetId="27" hidden="1">#REF!</definedName>
    <definedName name="BExVVQ19TAECID45CS4HXT1RD3AQ" localSheetId="0" hidden="1">#REF!</definedName>
    <definedName name="BExVVQ19TAECID45CS4HXT1RD3AQ" localSheetId="1" hidden="1">#REF!</definedName>
    <definedName name="BExVVQ19TAECID45CS4HXT1RD3AQ" hidden="1">#REF!</definedName>
    <definedName name="BExVVYKOYB7OX8Y0B4UIUF79PVDO" localSheetId="32" hidden="1">#REF!</definedName>
    <definedName name="BExVVYKOYB7OX8Y0B4UIUF79PVDO" localSheetId="33" hidden="1">#REF!</definedName>
    <definedName name="BExVVYKOYB7OX8Y0B4UIUF79PVDO" localSheetId="23" hidden="1">#REF!</definedName>
    <definedName name="BExVVYKOYB7OX8Y0B4UIUF79PVDO" localSheetId="17" hidden="1">#REF!</definedName>
    <definedName name="BExVVYKOYB7OX8Y0B4UIUF79PVDO" localSheetId="18" hidden="1">#REF!</definedName>
    <definedName name="BExVVYKOYB7OX8Y0B4UIUF79PVDO" localSheetId="11" hidden="1">#REF!</definedName>
    <definedName name="BExVVYKOYB7OX8Y0B4UIUF79PVDO" localSheetId="25" hidden="1">#REF!</definedName>
    <definedName name="BExVVYKOYB7OX8Y0B4UIUF79PVDO" localSheetId="26" hidden="1">#REF!</definedName>
    <definedName name="BExVVYKOYB7OX8Y0B4UIUF79PVDO" localSheetId="27" hidden="1">#REF!</definedName>
    <definedName name="BExVVYKOYB7OX8Y0B4UIUF79PVDO" localSheetId="0" hidden="1">#REF!</definedName>
    <definedName name="BExVVYKOYB7OX8Y0B4UIUF79PVDO" localSheetId="1" hidden="1">#REF!</definedName>
    <definedName name="BExVVYKOYB7OX8Y0B4UIUF79PVDO" hidden="1">#REF!</definedName>
    <definedName name="BExVW3YV5XGIVJ97UUPDJGJ2P15B" localSheetId="32" hidden="1">#REF!</definedName>
    <definedName name="BExVW3YV5XGIVJ97UUPDJGJ2P15B" localSheetId="33" hidden="1">#REF!</definedName>
    <definedName name="BExVW3YV5XGIVJ97UUPDJGJ2P15B" localSheetId="23" hidden="1">#REF!</definedName>
    <definedName name="BExVW3YV5XGIVJ97UUPDJGJ2P15B" localSheetId="17" hidden="1">#REF!</definedName>
    <definedName name="BExVW3YV5XGIVJ97UUPDJGJ2P15B" localSheetId="18" hidden="1">#REF!</definedName>
    <definedName name="BExVW3YV5XGIVJ97UUPDJGJ2P15B" localSheetId="11" hidden="1">#REF!</definedName>
    <definedName name="BExVW3YV5XGIVJ97UUPDJGJ2P15B" localSheetId="25" hidden="1">#REF!</definedName>
    <definedName name="BExVW3YV5XGIVJ97UUPDJGJ2P15B" localSheetId="26" hidden="1">#REF!</definedName>
    <definedName name="BExVW3YV5XGIVJ97UUPDJGJ2P15B" localSheetId="27" hidden="1">#REF!</definedName>
    <definedName name="BExVW3YV5XGIVJ97UUPDJGJ2P15B" localSheetId="0" hidden="1">#REF!</definedName>
    <definedName name="BExVW3YV5XGIVJ97UUPDJGJ2P15B" localSheetId="1" hidden="1">#REF!</definedName>
    <definedName name="BExVW3YV5XGIVJ97UUPDJGJ2P15B" hidden="1">#REF!</definedName>
    <definedName name="BExVW5X571GEYR5SCU1Z2DHKWM79" localSheetId="32" hidden="1">#REF!</definedName>
    <definedName name="BExVW5X571GEYR5SCU1Z2DHKWM79" localSheetId="33" hidden="1">#REF!</definedName>
    <definedName name="BExVW5X571GEYR5SCU1Z2DHKWM79" localSheetId="23" hidden="1">#REF!</definedName>
    <definedName name="BExVW5X571GEYR5SCU1Z2DHKWM79" localSheetId="17" hidden="1">#REF!</definedName>
    <definedName name="BExVW5X571GEYR5SCU1Z2DHKWM79" localSheetId="18" hidden="1">#REF!</definedName>
    <definedName name="BExVW5X571GEYR5SCU1Z2DHKWM79" localSheetId="11" hidden="1">#REF!</definedName>
    <definedName name="BExVW5X571GEYR5SCU1Z2DHKWM79" localSheetId="25" hidden="1">#REF!</definedName>
    <definedName name="BExVW5X571GEYR5SCU1Z2DHKWM79" localSheetId="26" hidden="1">#REF!</definedName>
    <definedName name="BExVW5X571GEYR5SCU1Z2DHKWM79" localSheetId="27" hidden="1">#REF!</definedName>
    <definedName name="BExVW5X571GEYR5SCU1Z2DHKWM79" localSheetId="0" hidden="1">#REF!</definedName>
    <definedName name="BExVW5X571GEYR5SCU1Z2DHKWM79" localSheetId="1" hidden="1">#REF!</definedName>
    <definedName name="BExVW5X571GEYR5SCU1Z2DHKWM79" hidden="1">#REF!</definedName>
    <definedName name="BExVW6YTKA098AF57M4PHNQ54XMH" localSheetId="32" hidden="1">#REF!</definedName>
    <definedName name="BExVW6YTKA098AF57M4PHNQ54XMH" localSheetId="33" hidden="1">#REF!</definedName>
    <definedName name="BExVW6YTKA098AF57M4PHNQ54XMH" localSheetId="23" hidden="1">#REF!</definedName>
    <definedName name="BExVW6YTKA098AF57M4PHNQ54XMH" localSheetId="17" hidden="1">#REF!</definedName>
    <definedName name="BExVW6YTKA098AF57M4PHNQ54XMH" localSheetId="18" hidden="1">#REF!</definedName>
    <definedName name="BExVW6YTKA098AF57M4PHNQ54XMH" localSheetId="11" hidden="1">#REF!</definedName>
    <definedName name="BExVW6YTKA098AF57M4PHNQ54XMH" localSheetId="25" hidden="1">#REF!</definedName>
    <definedName name="BExVW6YTKA098AF57M4PHNQ54XMH" localSheetId="26" hidden="1">#REF!</definedName>
    <definedName name="BExVW6YTKA098AF57M4PHNQ54XMH" localSheetId="27" hidden="1">#REF!</definedName>
    <definedName name="BExVW6YTKA098AF57M4PHNQ54XMH" localSheetId="0" hidden="1">#REF!</definedName>
    <definedName name="BExVW6YTKA098AF57M4PHNQ54XMH" localSheetId="1" hidden="1">#REF!</definedName>
    <definedName name="BExVW6YTKA098AF57M4PHNQ54XMH" hidden="1">#REF!</definedName>
    <definedName name="BExVWHRDIJBRFANMKJFY05BHP7RS" localSheetId="32" hidden="1">#REF!</definedName>
    <definedName name="BExVWHRDIJBRFANMKJFY05BHP7RS" localSheetId="33" hidden="1">#REF!</definedName>
    <definedName name="BExVWHRDIJBRFANMKJFY05BHP7RS" localSheetId="23" hidden="1">#REF!</definedName>
    <definedName name="BExVWHRDIJBRFANMKJFY05BHP7RS" localSheetId="17" hidden="1">#REF!</definedName>
    <definedName name="BExVWHRDIJBRFANMKJFY05BHP7RS" localSheetId="18" hidden="1">#REF!</definedName>
    <definedName name="BExVWHRDIJBRFANMKJFY05BHP7RS" localSheetId="11" hidden="1">#REF!</definedName>
    <definedName name="BExVWHRDIJBRFANMKJFY05BHP7RS" localSheetId="25" hidden="1">#REF!</definedName>
    <definedName name="BExVWHRDIJBRFANMKJFY05BHP7RS" localSheetId="26" hidden="1">#REF!</definedName>
    <definedName name="BExVWHRDIJBRFANMKJFY05BHP7RS" localSheetId="27" hidden="1">#REF!</definedName>
    <definedName name="BExVWHRDIJBRFANMKJFY05BHP7RS" localSheetId="0" hidden="1">#REF!</definedName>
    <definedName name="BExVWHRDIJBRFANMKJFY05BHP7RS" localSheetId="1" hidden="1">#REF!</definedName>
    <definedName name="BExVWHRDIJBRFANMKJFY05BHP7RS" hidden="1">#REF!</definedName>
    <definedName name="BExVWINKCH0V0NUWH363SMXAZE62" localSheetId="32" hidden="1">#REF!</definedName>
    <definedName name="BExVWINKCH0V0NUWH363SMXAZE62" localSheetId="33" hidden="1">#REF!</definedName>
    <definedName name="BExVWINKCH0V0NUWH363SMXAZE62" localSheetId="23" hidden="1">#REF!</definedName>
    <definedName name="BExVWINKCH0V0NUWH363SMXAZE62" localSheetId="17" hidden="1">#REF!</definedName>
    <definedName name="BExVWINKCH0V0NUWH363SMXAZE62" localSheetId="18" hidden="1">#REF!</definedName>
    <definedName name="BExVWINKCH0V0NUWH363SMXAZE62" localSheetId="11" hidden="1">#REF!</definedName>
    <definedName name="BExVWINKCH0V0NUWH363SMXAZE62" localSheetId="25" hidden="1">#REF!</definedName>
    <definedName name="BExVWINKCH0V0NUWH363SMXAZE62" localSheetId="26" hidden="1">#REF!</definedName>
    <definedName name="BExVWINKCH0V0NUWH363SMXAZE62" localSheetId="27" hidden="1">#REF!</definedName>
    <definedName name="BExVWINKCH0V0NUWH363SMXAZE62" localSheetId="0" hidden="1">#REF!</definedName>
    <definedName name="BExVWINKCH0V0NUWH363SMXAZE62" localSheetId="1" hidden="1">#REF!</definedName>
    <definedName name="BExVWINKCH0V0NUWH363SMXAZE62" hidden="1">#REF!</definedName>
    <definedName name="BExVWYU8EK669NP172GEIGCTVPPA" localSheetId="32" hidden="1">#REF!</definedName>
    <definedName name="BExVWYU8EK669NP172GEIGCTVPPA" localSheetId="33" hidden="1">#REF!</definedName>
    <definedName name="BExVWYU8EK669NP172GEIGCTVPPA" localSheetId="23" hidden="1">#REF!</definedName>
    <definedName name="BExVWYU8EK669NP172GEIGCTVPPA" localSheetId="17" hidden="1">#REF!</definedName>
    <definedName name="BExVWYU8EK669NP172GEIGCTVPPA" localSheetId="18" hidden="1">#REF!</definedName>
    <definedName name="BExVWYU8EK669NP172GEIGCTVPPA" localSheetId="11" hidden="1">#REF!</definedName>
    <definedName name="BExVWYU8EK669NP172GEIGCTVPPA" localSheetId="25" hidden="1">#REF!</definedName>
    <definedName name="BExVWYU8EK669NP172GEIGCTVPPA" localSheetId="26" hidden="1">#REF!</definedName>
    <definedName name="BExVWYU8EK669NP172GEIGCTVPPA" localSheetId="27" hidden="1">#REF!</definedName>
    <definedName name="BExVWYU8EK669NP172GEIGCTVPPA" localSheetId="0" hidden="1">#REF!</definedName>
    <definedName name="BExVWYU8EK669NP172GEIGCTVPPA" localSheetId="1" hidden="1">#REF!</definedName>
    <definedName name="BExVWYU8EK669NP172GEIGCTVPPA" hidden="1">#REF!</definedName>
    <definedName name="BExVX3XN2DRJKL8EDBIG58RYQ36R" localSheetId="32" hidden="1">#REF!</definedName>
    <definedName name="BExVX3XN2DRJKL8EDBIG58RYQ36R" localSheetId="33" hidden="1">#REF!</definedName>
    <definedName name="BExVX3XN2DRJKL8EDBIG58RYQ36R" localSheetId="23" hidden="1">#REF!</definedName>
    <definedName name="BExVX3XN2DRJKL8EDBIG58RYQ36R" localSheetId="17" hidden="1">#REF!</definedName>
    <definedName name="BExVX3XN2DRJKL8EDBIG58RYQ36R" localSheetId="18" hidden="1">#REF!</definedName>
    <definedName name="BExVX3XN2DRJKL8EDBIG58RYQ36R" localSheetId="11" hidden="1">#REF!</definedName>
    <definedName name="BExVX3XN2DRJKL8EDBIG58RYQ36R" localSheetId="25" hidden="1">#REF!</definedName>
    <definedName name="BExVX3XN2DRJKL8EDBIG58RYQ36R" localSheetId="26" hidden="1">#REF!</definedName>
    <definedName name="BExVX3XN2DRJKL8EDBIG58RYQ36R" localSheetId="27" hidden="1">#REF!</definedName>
    <definedName name="BExVX3XN2DRJKL8EDBIG58RYQ36R" localSheetId="0" hidden="1">#REF!</definedName>
    <definedName name="BExVX3XN2DRJKL8EDBIG58RYQ36R" localSheetId="1" hidden="1">#REF!</definedName>
    <definedName name="BExVX3XN2DRJKL8EDBIG58RYQ36R" hidden="1">#REF!</definedName>
    <definedName name="BExVXBA38Z5WNQUH39HHZ2SAMC1T" localSheetId="32" hidden="1">#REF!</definedName>
    <definedName name="BExVXBA38Z5WNQUH39HHZ2SAMC1T" localSheetId="33" hidden="1">#REF!</definedName>
    <definedName name="BExVXBA38Z5WNQUH39HHZ2SAMC1T" localSheetId="23" hidden="1">#REF!</definedName>
    <definedName name="BExVXBA38Z5WNQUH39HHZ2SAMC1T" localSheetId="17" hidden="1">#REF!</definedName>
    <definedName name="BExVXBA38Z5WNQUH39HHZ2SAMC1T" localSheetId="18" hidden="1">#REF!</definedName>
    <definedName name="BExVXBA38Z5WNQUH39HHZ2SAMC1T" localSheetId="11" hidden="1">#REF!</definedName>
    <definedName name="BExVXBA38Z5WNQUH39HHZ2SAMC1T" localSheetId="25" hidden="1">#REF!</definedName>
    <definedName name="BExVXBA38Z5WNQUH39HHZ2SAMC1T" localSheetId="26" hidden="1">#REF!</definedName>
    <definedName name="BExVXBA38Z5WNQUH39HHZ2SAMC1T" localSheetId="27" hidden="1">#REF!</definedName>
    <definedName name="BExVXBA38Z5WNQUH39HHZ2SAMC1T" localSheetId="0" hidden="1">#REF!</definedName>
    <definedName name="BExVXBA38Z5WNQUH39HHZ2SAMC1T" localSheetId="1" hidden="1">#REF!</definedName>
    <definedName name="BExVXBA38Z5WNQUH39HHZ2SAMC1T" hidden="1">#REF!</definedName>
    <definedName name="BExVXDZ63PUART77BBR5SI63TPC6" localSheetId="32" hidden="1">#REF!</definedName>
    <definedName name="BExVXDZ63PUART77BBR5SI63TPC6" localSheetId="33" hidden="1">#REF!</definedName>
    <definedName name="BExVXDZ63PUART77BBR5SI63TPC6" localSheetId="23" hidden="1">#REF!</definedName>
    <definedName name="BExVXDZ63PUART77BBR5SI63TPC6" localSheetId="17" hidden="1">#REF!</definedName>
    <definedName name="BExVXDZ63PUART77BBR5SI63TPC6" localSheetId="18" hidden="1">#REF!</definedName>
    <definedName name="BExVXDZ63PUART77BBR5SI63TPC6" localSheetId="11" hidden="1">#REF!</definedName>
    <definedName name="BExVXDZ63PUART77BBR5SI63TPC6" localSheetId="25" hidden="1">#REF!</definedName>
    <definedName name="BExVXDZ63PUART77BBR5SI63TPC6" localSheetId="26" hidden="1">#REF!</definedName>
    <definedName name="BExVXDZ63PUART77BBR5SI63TPC6" localSheetId="27" hidden="1">#REF!</definedName>
    <definedName name="BExVXDZ63PUART77BBR5SI63TPC6" localSheetId="0" hidden="1">#REF!</definedName>
    <definedName name="BExVXDZ63PUART77BBR5SI63TPC6" localSheetId="1" hidden="1">#REF!</definedName>
    <definedName name="BExVXDZ63PUART77BBR5SI63TPC6" hidden="1">#REF!</definedName>
    <definedName name="BExVXHKI6LFYMGWISMPACMO247HL" localSheetId="32" hidden="1">#REF!</definedName>
    <definedName name="BExVXHKI6LFYMGWISMPACMO247HL" localSheetId="33" hidden="1">#REF!</definedName>
    <definedName name="BExVXHKI6LFYMGWISMPACMO247HL" localSheetId="23" hidden="1">#REF!</definedName>
    <definedName name="BExVXHKI6LFYMGWISMPACMO247HL" localSheetId="17" hidden="1">#REF!</definedName>
    <definedName name="BExVXHKI6LFYMGWISMPACMO247HL" localSheetId="18" hidden="1">#REF!</definedName>
    <definedName name="BExVXHKI6LFYMGWISMPACMO247HL" localSheetId="11" hidden="1">#REF!</definedName>
    <definedName name="BExVXHKI6LFYMGWISMPACMO247HL" localSheetId="25" hidden="1">#REF!</definedName>
    <definedName name="BExVXHKI6LFYMGWISMPACMO247HL" localSheetId="26" hidden="1">#REF!</definedName>
    <definedName name="BExVXHKI6LFYMGWISMPACMO247HL" localSheetId="27" hidden="1">#REF!</definedName>
    <definedName name="BExVXHKI6LFYMGWISMPACMO247HL" localSheetId="0" hidden="1">#REF!</definedName>
    <definedName name="BExVXHKI6LFYMGWISMPACMO247HL" localSheetId="1" hidden="1">#REF!</definedName>
    <definedName name="BExVXHKI6LFYMGWISMPACMO247HL" hidden="1">#REF!</definedName>
    <definedName name="BExVXK9SK580O7MYHVNJ3V911ALP" localSheetId="32" hidden="1">#REF!</definedName>
    <definedName name="BExVXK9SK580O7MYHVNJ3V911ALP" localSheetId="33" hidden="1">#REF!</definedName>
    <definedName name="BExVXK9SK580O7MYHVNJ3V911ALP" localSheetId="23" hidden="1">#REF!</definedName>
    <definedName name="BExVXK9SK580O7MYHVNJ3V911ALP" localSheetId="17" hidden="1">#REF!</definedName>
    <definedName name="BExVXK9SK580O7MYHVNJ3V911ALP" localSheetId="18" hidden="1">#REF!</definedName>
    <definedName name="BExVXK9SK580O7MYHVNJ3V911ALP" localSheetId="11" hidden="1">#REF!</definedName>
    <definedName name="BExVXK9SK580O7MYHVNJ3V911ALP" localSheetId="25" hidden="1">#REF!</definedName>
    <definedName name="BExVXK9SK580O7MYHVNJ3V911ALP" localSheetId="26" hidden="1">#REF!</definedName>
    <definedName name="BExVXK9SK580O7MYHVNJ3V911ALP" localSheetId="27" hidden="1">#REF!</definedName>
    <definedName name="BExVXK9SK580O7MYHVNJ3V911ALP" localSheetId="0" hidden="1">#REF!</definedName>
    <definedName name="BExVXK9SK580O7MYHVNJ3V911ALP" localSheetId="1" hidden="1">#REF!</definedName>
    <definedName name="BExVXK9SK580O7MYHVNJ3V911ALP" hidden="1">#REF!</definedName>
    <definedName name="BExVXLX2BZ5EF2X6R41BTKRJR1NM" localSheetId="32" hidden="1">#REF!</definedName>
    <definedName name="BExVXLX2BZ5EF2X6R41BTKRJR1NM" localSheetId="33" hidden="1">#REF!</definedName>
    <definedName name="BExVXLX2BZ5EF2X6R41BTKRJR1NM" localSheetId="23" hidden="1">#REF!</definedName>
    <definedName name="BExVXLX2BZ5EF2X6R41BTKRJR1NM" localSheetId="17" hidden="1">#REF!</definedName>
    <definedName name="BExVXLX2BZ5EF2X6R41BTKRJR1NM" localSheetId="18" hidden="1">#REF!</definedName>
    <definedName name="BExVXLX2BZ5EF2X6R41BTKRJR1NM" localSheetId="11" hidden="1">#REF!</definedName>
    <definedName name="BExVXLX2BZ5EF2X6R41BTKRJR1NM" localSheetId="25" hidden="1">#REF!</definedName>
    <definedName name="BExVXLX2BZ5EF2X6R41BTKRJR1NM" localSheetId="26" hidden="1">#REF!</definedName>
    <definedName name="BExVXLX2BZ5EF2X6R41BTKRJR1NM" localSheetId="27" hidden="1">#REF!</definedName>
    <definedName name="BExVXLX2BZ5EF2X6R41BTKRJR1NM" localSheetId="0" hidden="1">#REF!</definedName>
    <definedName name="BExVXLX2BZ5EF2X6R41BTKRJR1NM" localSheetId="1" hidden="1">#REF!</definedName>
    <definedName name="BExVXLX2BZ5EF2X6R41BTKRJR1NM" hidden="1">#REF!</definedName>
    <definedName name="BExVXYT01U5IPYA7E44FWS6KCEFC" localSheetId="32" hidden="1">#REF!</definedName>
    <definedName name="BExVXYT01U5IPYA7E44FWS6KCEFC" localSheetId="33" hidden="1">#REF!</definedName>
    <definedName name="BExVXYT01U5IPYA7E44FWS6KCEFC" localSheetId="23" hidden="1">#REF!</definedName>
    <definedName name="BExVXYT01U5IPYA7E44FWS6KCEFC" localSheetId="17" hidden="1">#REF!</definedName>
    <definedName name="BExVXYT01U5IPYA7E44FWS6KCEFC" localSheetId="18" hidden="1">#REF!</definedName>
    <definedName name="BExVXYT01U5IPYA7E44FWS6KCEFC" localSheetId="11" hidden="1">#REF!</definedName>
    <definedName name="BExVXYT01U5IPYA7E44FWS6KCEFC" localSheetId="25" hidden="1">#REF!</definedName>
    <definedName name="BExVXYT01U5IPYA7E44FWS6KCEFC" localSheetId="26" hidden="1">#REF!</definedName>
    <definedName name="BExVXYT01U5IPYA7E44FWS6KCEFC" localSheetId="27" hidden="1">#REF!</definedName>
    <definedName name="BExVXYT01U5IPYA7E44FWS6KCEFC" localSheetId="0" hidden="1">#REF!</definedName>
    <definedName name="BExVXYT01U5IPYA7E44FWS6KCEFC" localSheetId="1" hidden="1">#REF!</definedName>
    <definedName name="BExVXYT01U5IPYA7E44FWS6KCEFC" hidden="1">#REF!</definedName>
    <definedName name="BExVY11V7U1SAY4QKYE0PBSPD7LW" localSheetId="32" hidden="1">#REF!</definedName>
    <definedName name="BExVY11V7U1SAY4QKYE0PBSPD7LW" localSheetId="33" hidden="1">#REF!</definedName>
    <definedName name="BExVY11V7U1SAY4QKYE0PBSPD7LW" localSheetId="23" hidden="1">#REF!</definedName>
    <definedName name="BExVY11V7U1SAY4QKYE0PBSPD7LW" localSheetId="17" hidden="1">#REF!</definedName>
    <definedName name="BExVY11V7U1SAY4QKYE0PBSPD7LW" localSheetId="18" hidden="1">#REF!</definedName>
    <definedName name="BExVY11V7U1SAY4QKYE0PBSPD7LW" localSheetId="11" hidden="1">#REF!</definedName>
    <definedName name="BExVY11V7U1SAY4QKYE0PBSPD7LW" localSheetId="25" hidden="1">#REF!</definedName>
    <definedName name="BExVY11V7U1SAY4QKYE0PBSPD7LW" localSheetId="26" hidden="1">#REF!</definedName>
    <definedName name="BExVY11V7U1SAY4QKYE0PBSPD7LW" localSheetId="27" hidden="1">#REF!</definedName>
    <definedName name="BExVY11V7U1SAY4QKYE0PBSPD7LW" localSheetId="0" hidden="1">#REF!</definedName>
    <definedName name="BExVY11V7U1SAY4QKYE0PBSPD7LW" localSheetId="1" hidden="1">#REF!</definedName>
    <definedName name="BExVY11V7U1SAY4QKYE0PBSPD7LW" hidden="1">#REF!</definedName>
    <definedName name="BExVY1SV37DL5YU59HS4IG3VBCP4" localSheetId="32" hidden="1">#REF!</definedName>
    <definedName name="BExVY1SV37DL5YU59HS4IG3VBCP4" localSheetId="33" hidden="1">#REF!</definedName>
    <definedName name="BExVY1SV37DL5YU59HS4IG3VBCP4" localSheetId="23" hidden="1">#REF!</definedName>
    <definedName name="BExVY1SV37DL5YU59HS4IG3VBCP4" localSheetId="17" hidden="1">#REF!</definedName>
    <definedName name="BExVY1SV37DL5YU59HS4IG3VBCP4" localSheetId="18" hidden="1">#REF!</definedName>
    <definedName name="BExVY1SV37DL5YU59HS4IG3VBCP4" localSheetId="11" hidden="1">#REF!</definedName>
    <definedName name="BExVY1SV37DL5YU59HS4IG3VBCP4" localSheetId="25" hidden="1">#REF!</definedName>
    <definedName name="BExVY1SV37DL5YU59HS4IG3VBCP4" localSheetId="26" hidden="1">#REF!</definedName>
    <definedName name="BExVY1SV37DL5YU59HS4IG3VBCP4" localSheetId="27" hidden="1">#REF!</definedName>
    <definedName name="BExVY1SV37DL5YU59HS4IG3VBCP4" localSheetId="0" hidden="1">#REF!</definedName>
    <definedName name="BExVY1SV37DL5YU59HS4IG3VBCP4" localSheetId="1" hidden="1">#REF!</definedName>
    <definedName name="BExVY1SV37DL5YU59HS4IG3VBCP4" hidden="1">#REF!</definedName>
    <definedName name="BExVY3WFGJKSQA08UF9NCMST928Y" localSheetId="32" hidden="1">#REF!</definedName>
    <definedName name="BExVY3WFGJKSQA08UF9NCMST928Y" localSheetId="33" hidden="1">#REF!</definedName>
    <definedName name="BExVY3WFGJKSQA08UF9NCMST928Y" localSheetId="23" hidden="1">#REF!</definedName>
    <definedName name="BExVY3WFGJKSQA08UF9NCMST928Y" localSheetId="17" hidden="1">#REF!</definedName>
    <definedName name="BExVY3WFGJKSQA08UF9NCMST928Y" localSheetId="18" hidden="1">#REF!</definedName>
    <definedName name="BExVY3WFGJKSQA08UF9NCMST928Y" localSheetId="11" hidden="1">#REF!</definedName>
    <definedName name="BExVY3WFGJKSQA08UF9NCMST928Y" localSheetId="25" hidden="1">#REF!</definedName>
    <definedName name="BExVY3WFGJKSQA08UF9NCMST928Y" localSheetId="26" hidden="1">#REF!</definedName>
    <definedName name="BExVY3WFGJKSQA08UF9NCMST928Y" localSheetId="27" hidden="1">#REF!</definedName>
    <definedName name="BExVY3WFGJKSQA08UF9NCMST928Y" localSheetId="0" hidden="1">#REF!</definedName>
    <definedName name="BExVY3WFGJKSQA08UF9NCMST928Y" localSheetId="1" hidden="1">#REF!</definedName>
    <definedName name="BExVY3WFGJKSQA08UF9NCMST928Y" hidden="1">#REF!</definedName>
    <definedName name="BExVY954UOEVQEIC5OFO4NEWVKAQ" localSheetId="32" hidden="1">#REF!</definedName>
    <definedName name="BExVY954UOEVQEIC5OFO4NEWVKAQ" localSheetId="33" hidden="1">#REF!</definedName>
    <definedName name="BExVY954UOEVQEIC5OFO4NEWVKAQ" localSheetId="23" hidden="1">#REF!</definedName>
    <definedName name="BExVY954UOEVQEIC5OFO4NEWVKAQ" localSheetId="17" hidden="1">#REF!</definedName>
    <definedName name="BExVY954UOEVQEIC5OFO4NEWVKAQ" localSheetId="18" hidden="1">#REF!</definedName>
    <definedName name="BExVY954UOEVQEIC5OFO4NEWVKAQ" localSheetId="11" hidden="1">#REF!</definedName>
    <definedName name="BExVY954UOEVQEIC5OFO4NEWVKAQ" localSheetId="25" hidden="1">#REF!</definedName>
    <definedName name="BExVY954UOEVQEIC5OFO4NEWVKAQ" localSheetId="26" hidden="1">#REF!</definedName>
    <definedName name="BExVY954UOEVQEIC5OFO4NEWVKAQ" localSheetId="27" hidden="1">#REF!</definedName>
    <definedName name="BExVY954UOEVQEIC5OFO4NEWVKAQ" localSheetId="0" hidden="1">#REF!</definedName>
    <definedName name="BExVY954UOEVQEIC5OFO4NEWVKAQ" localSheetId="1" hidden="1">#REF!</definedName>
    <definedName name="BExVY954UOEVQEIC5OFO4NEWVKAQ" hidden="1">#REF!</definedName>
    <definedName name="BExVYHDYIV5397LC02V4FEP8VD6W" localSheetId="32" hidden="1">#REF!</definedName>
    <definedName name="BExVYHDYIV5397LC02V4FEP8VD6W" localSheetId="33" hidden="1">#REF!</definedName>
    <definedName name="BExVYHDYIV5397LC02V4FEP8VD6W" localSheetId="23" hidden="1">#REF!</definedName>
    <definedName name="BExVYHDYIV5397LC02V4FEP8VD6W" localSheetId="17" hidden="1">#REF!</definedName>
    <definedName name="BExVYHDYIV5397LC02V4FEP8VD6W" localSheetId="18" hidden="1">#REF!</definedName>
    <definedName name="BExVYHDYIV5397LC02V4FEP8VD6W" localSheetId="11" hidden="1">#REF!</definedName>
    <definedName name="BExVYHDYIV5397LC02V4FEP8VD6W" localSheetId="25" hidden="1">#REF!</definedName>
    <definedName name="BExVYHDYIV5397LC02V4FEP8VD6W" localSheetId="26" hidden="1">#REF!</definedName>
    <definedName name="BExVYHDYIV5397LC02V4FEP8VD6W" localSheetId="27" hidden="1">#REF!</definedName>
    <definedName name="BExVYHDYIV5397LC02V4FEP8VD6W" localSheetId="0" hidden="1">#REF!</definedName>
    <definedName name="BExVYHDYIV5397LC02V4FEP8VD6W" localSheetId="1" hidden="1">#REF!</definedName>
    <definedName name="BExVYHDYIV5397LC02V4FEP8VD6W" hidden="1">#REF!</definedName>
    <definedName name="BExVYO4NFDGC4ZOGHANQWX5CH4BT" localSheetId="32" hidden="1">#REF!</definedName>
    <definedName name="BExVYO4NFDGC4ZOGHANQWX5CH4BT" localSheetId="33" hidden="1">#REF!</definedName>
    <definedName name="BExVYO4NFDGC4ZOGHANQWX5CH4BT" localSheetId="23" hidden="1">#REF!</definedName>
    <definedName name="BExVYO4NFDGC4ZOGHANQWX5CH4BT" localSheetId="17" hidden="1">#REF!</definedName>
    <definedName name="BExVYO4NFDGC4ZOGHANQWX5CH4BT" localSheetId="18" hidden="1">#REF!</definedName>
    <definedName name="BExVYO4NFDGC4ZOGHANQWX5CH4BT" localSheetId="11" hidden="1">#REF!</definedName>
    <definedName name="BExVYO4NFDGC4ZOGHANQWX5CH4BT" localSheetId="25" hidden="1">#REF!</definedName>
    <definedName name="BExVYO4NFDGC4ZOGHANQWX5CH4BT" localSheetId="26" hidden="1">#REF!</definedName>
    <definedName name="BExVYO4NFDGC4ZOGHANQWX5CH4BT" localSheetId="27" hidden="1">#REF!</definedName>
    <definedName name="BExVYO4NFDGC4ZOGHANQWX5CH4BT" localSheetId="0" hidden="1">#REF!</definedName>
    <definedName name="BExVYO4NFDGC4ZOGHANQWX5CH4BT" localSheetId="1" hidden="1">#REF!</definedName>
    <definedName name="BExVYO4NFDGC4ZOGHANQWX5CH4BT" hidden="1">#REF!</definedName>
    <definedName name="BExVYOVIZDA18YIQ0A30Q052PCAK" localSheetId="32" hidden="1">#REF!</definedName>
    <definedName name="BExVYOVIZDA18YIQ0A30Q052PCAK" localSheetId="33" hidden="1">#REF!</definedName>
    <definedName name="BExVYOVIZDA18YIQ0A30Q052PCAK" localSheetId="23" hidden="1">#REF!</definedName>
    <definedName name="BExVYOVIZDA18YIQ0A30Q052PCAK" localSheetId="17" hidden="1">#REF!</definedName>
    <definedName name="BExVYOVIZDA18YIQ0A30Q052PCAK" localSheetId="18" hidden="1">#REF!</definedName>
    <definedName name="BExVYOVIZDA18YIQ0A30Q052PCAK" localSheetId="11" hidden="1">#REF!</definedName>
    <definedName name="BExVYOVIZDA18YIQ0A30Q052PCAK" localSheetId="25" hidden="1">#REF!</definedName>
    <definedName name="BExVYOVIZDA18YIQ0A30Q052PCAK" localSheetId="26" hidden="1">#REF!</definedName>
    <definedName name="BExVYOVIZDA18YIQ0A30Q052PCAK" localSheetId="27" hidden="1">#REF!</definedName>
    <definedName name="BExVYOVIZDA18YIQ0A30Q052PCAK" localSheetId="0" hidden="1">#REF!</definedName>
    <definedName name="BExVYOVIZDA18YIQ0A30Q052PCAK" localSheetId="1" hidden="1">#REF!</definedName>
    <definedName name="BExVYOVIZDA18YIQ0A30Q052PCAK" hidden="1">#REF!</definedName>
    <definedName name="BExVYPS2R6B75R1EFIUJ6G5TE4Q4" localSheetId="32" hidden="1">#REF!</definedName>
    <definedName name="BExVYPS2R6B75R1EFIUJ6G5TE4Q4" localSheetId="33" hidden="1">#REF!</definedName>
    <definedName name="BExVYPS2R6B75R1EFIUJ6G5TE4Q4" localSheetId="23" hidden="1">#REF!</definedName>
    <definedName name="BExVYPS2R6B75R1EFIUJ6G5TE4Q4" localSheetId="17" hidden="1">#REF!</definedName>
    <definedName name="BExVYPS2R6B75R1EFIUJ6G5TE4Q4" localSheetId="18" hidden="1">#REF!</definedName>
    <definedName name="BExVYPS2R6B75R1EFIUJ6G5TE4Q4" localSheetId="11" hidden="1">#REF!</definedName>
    <definedName name="BExVYPS2R6B75R1EFIUJ6G5TE4Q4" localSheetId="25" hidden="1">#REF!</definedName>
    <definedName name="BExVYPS2R6B75R1EFIUJ6G5TE4Q4" localSheetId="26" hidden="1">#REF!</definedName>
    <definedName name="BExVYPS2R6B75R1EFIUJ6G5TE4Q4" localSheetId="27" hidden="1">#REF!</definedName>
    <definedName name="BExVYPS2R6B75R1EFIUJ6G5TE4Q4" localSheetId="0" hidden="1">#REF!</definedName>
    <definedName name="BExVYPS2R6B75R1EFIUJ6G5TE4Q4" localSheetId="1" hidden="1">#REF!</definedName>
    <definedName name="BExVYPS2R6B75R1EFIUJ6G5TE4Q4" hidden="1">#REF!</definedName>
    <definedName name="BExVYQIXPEM6J4JVP78BRHIC05PV" localSheetId="32" hidden="1">#REF!</definedName>
    <definedName name="BExVYQIXPEM6J4JVP78BRHIC05PV" localSheetId="33" hidden="1">#REF!</definedName>
    <definedName name="BExVYQIXPEM6J4JVP78BRHIC05PV" localSheetId="23" hidden="1">#REF!</definedName>
    <definedName name="BExVYQIXPEM6J4JVP78BRHIC05PV" localSheetId="17" hidden="1">#REF!</definedName>
    <definedName name="BExVYQIXPEM6J4JVP78BRHIC05PV" localSheetId="18" hidden="1">#REF!</definedName>
    <definedName name="BExVYQIXPEM6J4JVP78BRHIC05PV" localSheetId="11" hidden="1">#REF!</definedName>
    <definedName name="BExVYQIXPEM6J4JVP78BRHIC05PV" localSheetId="25" hidden="1">#REF!</definedName>
    <definedName name="BExVYQIXPEM6J4JVP78BRHIC05PV" localSheetId="26" hidden="1">#REF!</definedName>
    <definedName name="BExVYQIXPEM6J4JVP78BRHIC05PV" localSheetId="27" hidden="1">#REF!</definedName>
    <definedName name="BExVYQIXPEM6J4JVP78BRHIC05PV" localSheetId="0" hidden="1">#REF!</definedName>
    <definedName name="BExVYQIXPEM6J4JVP78BRHIC05PV" localSheetId="1" hidden="1">#REF!</definedName>
    <definedName name="BExVYQIXPEM6J4JVP78BRHIC05PV" hidden="1">#REF!</definedName>
    <definedName name="BExVYVGWN7SONLVDH9WJ2F1JS264" localSheetId="32" hidden="1">#REF!</definedName>
    <definedName name="BExVYVGWN7SONLVDH9WJ2F1JS264" localSheetId="33" hidden="1">#REF!</definedName>
    <definedName name="BExVYVGWN7SONLVDH9WJ2F1JS264" localSheetId="23" hidden="1">#REF!</definedName>
    <definedName name="BExVYVGWN7SONLVDH9WJ2F1JS264" localSheetId="17" hidden="1">#REF!</definedName>
    <definedName name="BExVYVGWN7SONLVDH9WJ2F1JS264" localSheetId="18" hidden="1">#REF!</definedName>
    <definedName name="BExVYVGWN7SONLVDH9WJ2F1JS264" localSheetId="11" hidden="1">#REF!</definedName>
    <definedName name="BExVYVGWN7SONLVDH9WJ2F1JS264" localSheetId="25" hidden="1">#REF!</definedName>
    <definedName name="BExVYVGWN7SONLVDH9WJ2F1JS264" localSheetId="26" hidden="1">#REF!</definedName>
    <definedName name="BExVYVGWN7SONLVDH9WJ2F1JS264" localSheetId="27" hidden="1">#REF!</definedName>
    <definedName name="BExVYVGWN7SONLVDH9WJ2F1JS264" localSheetId="0" hidden="1">#REF!</definedName>
    <definedName name="BExVYVGWN7SONLVDH9WJ2F1JS264" localSheetId="1" hidden="1">#REF!</definedName>
    <definedName name="BExVYVGWN7SONLVDH9WJ2F1JS264" hidden="1">#REF!</definedName>
    <definedName name="BExVZ40HNAZRM8JHYYNQ7F6A4GU0" localSheetId="32" hidden="1">#REF!</definedName>
    <definedName name="BExVZ40HNAZRM8JHYYNQ7F6A4GU0" localSheetId="33" hidden="1">#REF!</definedName>
    <definedName name="BExVZ40HNAZRM8JHYYNQ7F6A4GU0" localSheetId="23" hidden="1">#REF!</definedName>
    <definedName name="BExVZ40HNAZRM8JHYYNQ7F6A4GU0" localSheetId="17" hidden="1">#REF!</definedName>
    <definedName name="BExVZ40HNAZRM8JHYYNQ7F6A4GU0" localSheetId="18" hidden="1">#REF!</definedName>
    <definedName name="BExVZ40HNAZRM8JHYYNQ7F6A4GU0" localSheetId="11" hidden="1">#REF!</definedName>
    <definedName name="BExVZ40HNAZRM8JHYYNQ7F6A4GU0" localSheetId="25" hidden="1">#REF!</definedName>
    <definedName name="BExVZ40HNAZRM8JHYYNQ7F6A4GU0" localSheetId="26" hidden="1">#REF!</definedName>
    <definedName name="BExVZ40HNAZRM8JHYYNQ7F6A4GU0" localSheetId="27" hidden="1">#REF!</definedName>
    <definedName name="BExVZ40HNAZRM8JHYYNQ7F6A4GU0" localSheetId="0" hidden="1">#REF!</definedName>
    <definedName name="BExVZ40HNAZRM8JHYYNQ7F6A4GU0" localSheetId="1" hidden="1">#REF!</definedName>
    <definedName name="BExVZ40HNAZRM8JHYYNQ7F6A4GU0" hidden="1">#REF!</definedName>
    <definedName name="BExVZ7WRO17PYILJEJGPQCO5IL66" localSheetId="32" hidden="1">#REF!</definedName>
    <definedName name="BExVZ7WRO17PYILJEJGPQCO5IL66" localSheetId="33" hidden="1">#REF!</definedName>
    <definedName name="BExVZ7WRO17PYILJEJGPQCO5IL66" localSheetId="23" hidden="1">#REF!</definedName>
    <definedName name="BExVZ7WRO17PYILJEJGPQCO5IL66" localSheetId="17" hidden="1">#REF!</definedName>
    <definedName name="BExVZ7WRO17PYILJEJGPQCO5IL66" localSheetId="18" hidden="1">#REF!</definedName>
    <definedName name="BExVZ7WRO17PYILJEJGPQCO5IL66" localSheetId="11" hidden="1">#REF!</definedName>
    <definedName name="BExVZ7WRO17PYILJEJGPQCO5IL66" localSheetId="25" hidden="1">#REF!</definedName>
    <definedName name="BExVZ7WRO17PYILJEJGPQCO5IL66" localSheetId="26" hidden="1">#REF!</definedName>
    <definedName name="BExVZ7WRO17PYILJEJGPQCO5IL66" localSheetId="27" hidden="1">#REF!</definedName>
    <definedName name="BExVZ7WRO17PYILJEJGPQCO5IL66" localSheetId="0" hidden="1">#REF!</definedName>
    <definedName name="BExVZ7WRO17PYILJEJGPQCO5IL66" localSheetId="1" hidden="1">#REF!</definedName>
    <definedName name="BExVZ7WRO17PYILJEJGPQCO5IL66" hidden="1">#REF!</definedName>
    <definedName name="BExVZ9EO732IK6MNMG17Y1EFTJQC" localSheetId="32" hidden="1">#REF!</definedName>
    <definedName name="BExVZ9EO732IK6MNMG17Y1EFTJQC" localSheetId="33" hidden="1">#REF!</definedName>
    <definedName name="BExVZ9EO732IK6MNMG17Y1EFTJQC" localSheetId="23" hidden="1">#REF!</definedName>
    <definedName name="BExVZ9EO732IK6MNMG17Y1EFTJQC" localSheetId="17" hidden="1">#REF!</definedName>
    <definedName name="BExVZ9EO732IK6MNMG17Y1EFTJQC" localSheetId="18" hidden="1">#REF!</definedName>
    <definedName name="BExVZ9EO732IK6MNMG17Y1EFTJQC" localSheetId="11" hidden="1">#REF!</definedName>
    <definedName name="BExVZ9EO732IK6MNMG17Y1EFTJQC" localSheetId="25" hidden="1">#REF!</definedName>
    <definedName name="BExVZ9EO732IK6MNMG17Y1EFTJQC" localSheetId="26" hidden="1">#REF!</definedName>
    <definedName name="BExVZ9EO732IK6MNMG17Y1EFTJQC" localSheetId="27" hidden="1">#REF!</definedName>
    <definedName name="BExVZ9EO732IK6MNMG17Y1EFTJQC" localSheetId="0" hidden="1">#REF!</definedName>
    <definedName name="BExVZ9EO732IK6MNMG17Y1EFTJQC" localSheetId="1" hidden="1">#REF!</definedName>
    <definedName name="BExVZ9EO732IK6MNMG17Y1EFTJQC" hidden="1">#REF!</definedName>
    <definedName name="BExVZB1Y5J4UL2LKK0363EU7GIJ1" localSheetId="32" hidden="1">#REF!</definedName>
    <definedName name="BExVZB1Y5J4UL2LKK0363EU7GIJ1" localSheetId="33" hidden="1">#REF!</definedName>
    <definedName name="BExVZB1Y5J4UL2LKK0363EU7GIJ1" localSheetId="23" hidden="1">#REF!</definedName>
    <definedName name="BExVZB1Y5J4UL2LKK0363EU7GIJ1" localSheetId="17" hidden="1">#REF!</definedName>
    <definedName name="BExVZB1Y5J4UL2LKK0363EU7GIJ1" localSheetId="18" hidden="1">#REF!</definedName>
    <definedName name="BExVZB1Y5J4UL2LKK0363EU7GIJ1" localSheetId="11" hidden="1">#REF!</definedName>
    <definedName name="BExVZB1Y5J4UL2LKK0363EU7GIJ1" localSheetId="25" hidden="1">#REF!</definedName>
    <definedName name="BExVZB1Y5J4UL2LKK0363EU7GIJ1" localSheetId="26" hidden="1">#REF!</definedName>
    <definedName name="BExVZB1Y5J4UL2LKK0363EU7GIJ1" localSheetId="27" hidden="1">#REF!</definedName>
    <definedName name="BExVZB1Y5J4UL2LKK0363EU7GIJ1" localSheetId="0" hidden="1">#REF!</definedName>
    <definedName name="BExVZB1Y5J4UL2LKK0363EU7GIJ1" localSheetId="1" hidden="1">#REF!</definedName>
    <definedName name="BExVZB1Y5J4UL2LKK0363EU7GIJ1" hidden="1">#REF!</definedName>
    <definedName name="BExVZGQXYK2ICC9JSNFPRHBD5KNU" localSheetId="32" hidden="1">#REF!</definedName>
    <definedName name="BExVZGQXYK2ICC9JSNFPRHBD5KNU" localSheetId="33" hidden="1">#REF!</definedName>
    <definedName name="BExVZGQXYK2ICC9JSNFPRHBD5KNU" localSheetId="23" hidden="1">#REF!</definedName>
    <definedName name="BExVZGQXYK2ICC9JSNFPRHBD5KNU" localSheetId="17" hidden="1">#REF!</definedName>
    <definedName name="BExVZGQXYK2ICC9JSNFPRHBD5KNU" localSheetId="18" hidden="1">#REF!</definedName>
    <definedName name="BExVZGQXYK2ICC9JSNFPRHBD5KNU" localSheetId="11" hidden="1">#REF!</definedName>
    <definedName name="BExVZGQXYK2ICC9JSNFPRHBD5KNU" localSheetId="25" hidden="1">#REF!</definedName>
    <definedName name="BExVZGQXYK2ICC9JSNFPRHBD5KNU" localSheetId="26" hidden="1">#REF!</definedName>
    <definedName name="BExVZGQXYK2ICC9JSNFPRHBD5KNU" localSheetId="27" hidden="1">#REF!</definedName>
    <definedName name="BExVZGQXYK2ICC9JSNFPRHBD5KNU" localSheetId="0" hidden="1">#REF!</definedName>
    <definedName name="BExVZGQXYK2ICC9JSNFPRHBD5KNU" localSheetId="1" hidden="1">#REF!</definedName>
    <definedName name="BExVZGQXYK2ICC9JSNFPRHBD5KNU" hidden="1">#REF!</definedName>
    <definedName name="BExVZJQVO5LQ0BJH5JEN5NOBIAF6" localSheetId="32" hidden="1">#REF!</definedName>
    <definedName name="BExVZJQVO5LQ0BJH5JEN5NOBIAF6" localSheetId="33" hidden="1">#REF!</definedName>
    <definedName name="BExVZJQVO5LQ0BJH5JEN5NOBIAF6" localSheetId="23" hidden="1">#REF!</definedName>
    <definedName name="BExVZJQVO5LQ0BJH5JEN5NOBIAF6" localSheetId="17" hidden="1">#REF!</definedName>
    <definedName name="BExVZJQVO5LQ0BJH5JEN5NOBIAF6" localSheetId="18" hidden="1">#REF!</definedName>
    <definedName name="BExVZJQVO5LQ0BJH5JEN5NOBIAF6" localSheetId="11" hidden="1">#REF!</definedName>
    <definedName name="BExVZJQVO5LQ0BJH5JEN5NOBIAF6" localSheetId="25" hidden="1">#REF!</definedName>
    <definedName name="BExVZJQVO5LQ0BJH5JEN5NOBIAF6" localSheetId="26" hidden="1">#REF!</definedName>
    <definedName name="BExVZJQVO5LQ0BJH5JEN5NOBIAF6" localSheetId="27" hidden="1">#REF!</definedName>
    <definedName name="BExVZJQVO5LQ0BJH5JEN5NOBIAF6" localSheetId="0" hidden="1">#REF!</definedName>
    <definedName name="BExVZJQVO5LQ0BJH5JEN5NOBIAF6" localSheetId="1" hidden="1">#REF!</definedName>
    <definedName name="BExVZJQVO5LQ0BJH5JEN5NOBIAF6" hidden="1">#REF!</definedName>
    <definedName name="BExVZNXWS91RD7NXV5NE2R3C8WW7" localSheetId="32" hidden="1">#REF!</definedName>
    <definedName name="BExVZNXWS91RD7NXV5NE2R3C8WW7" localSheetId="33" hidden="1">#REF!</definedName>
    <definedName name="BExVZNXWS91RD7NXV5NE2R3C8WW7" localSheetId="23" hidden="1">#REF!</definedName>
    <definedName name="BExVZNXWS91RD7NXV5NE2R3C8WW7" localSheetId="17" hidden="1">#REF!</definedName>
    <definedName name="BExVZNXWS91RD7NXV5NE2R3C8WW7" localSheetId="18" hidden="1">#REF!</definedName>
    <definedName name="BExVZNXWS91RD7NXV5NE2R3C8WW7" localSheetId="11" hidden="1">#REF!</definedName>
    <definedName name="BExVZNXWS91RD7NXV5NE2R3C8WW7" localSheetId="25" hidden="1">#REF!</definedName>
    <definedName name="BExVZNXWS91RD7NXV5NE2R3C8WW7" localSheetId="26" hidden="1">#REF!</definedName>
    <definedName name="BExVZNXWS91RD7NXV5NE2R3C8WW7" localSheetId="27" hidden="1">#REF!</definedName>
    <definedName name="BExVZNXWS91RD7NXV5NE2R3C8WW7" localSheetId="0" hidden="1">#REF!</definedName>
    <definedName name="BExVZNXWS91RD7NXV5NE2R3C8WW7" localSheetId="1" hidden="1">#REF!</definedName>
    <definedName name="BExVZNXWS91RD7NXV5NE2R3C8WW7" hidden="1">#REF!</definedName>
    <definedName name="BExW008AGT1ZRN5DFG4YOH5F7G47" localSheetId="32" hidden="1">#REF!</definedName>
    <definedName name="BExW008AGT1ZRN5DFG4YOH5F7G47" localSheetId="33" hidden="1">#REF!</definedName>
    <definedName name="BExW008AGT1ZRN5DFG4YOH5F7G47" localSheetId="23" hidden="1">#REF!</definedName>
    <definedName name="BExW008AGT1ZRN5DFG4YOH5F7G47" localSheetId="17" hidden="1">#REF!</definedName>
    <definedName name="BExW008AGT1ZRN5DFG4YOH5F7G47" localSheetId="18" hidden="1">#REF!</definedName>
    <definedName name="BExW008AGT1ZRN5DFG4YOH5F7G47" localSheetId="11" hidden="1">#REF!</definedName>
    <definedName name="BExW008AGT1ZRN5DFG4YOH5F7G47" localSheetId="25" hidden="1">#REF!</definedName>
    <definedName name="BExW008AGT1ZRN5DFG4YOH5F7G47" localSheetId="26" hidden="1">#REF!</definedName>
    <definedName name="BExW008AGT1ZRN5DFG4YOH5F7G47" localSheetId="27" hidden="1">#REF!</definedName>
    <definedName name="BExW008AGT1ZRN5DFG4YOH5F7G47" localSheetId="0" hidden="1">#REF!</definedName>
    <definedName name="BExW008AGT1ZRN5DFG4YOH5F7G47" localSheetId="1" hidden="1">#REF!</definedName>
    <definedName name="BExW008AGT1ZRN5DFG4YOH5F7G47" hidden="1">#REF!</definedName>
    <definedName name="BExW0386REQRCQCVT9BCX80UPTRY" localSheetId="32" hidden="1">#REF!</definedName>
    <definedName name="BExW0386REQRCQCVT9BCX80UPTRY" localSheetId="33" hidden="1">#REF!</definedName>
    <definedName name="BExW0386REQRCQCVT9BCX80UPTRY" localSheetId="23" hidden="1">#REF!</definedName>
    <definedName name="BExW0386REQRCQCVT9BCX80UPTRY" localSheetId="17" hidden="1">#REF!</definedName>
    <definedName name="BExW0386REQRCQCVT9BCX80UPTRY" localSheetId="18" hidden="1">#REF!</definedName>
    <definedName name="BExW0386REQRCQCVT9BCX80UPTRY" localSheetId="11" hidden="1">#REF!</definedName>
    <definedName name="BExW0386REQRCQCVT9BCX80UPTRY" localSheetId="25" hidden="1">#REF!</definedName>
    <definedName name="BExW0386REQRCQCVT9BCX80UPTRY" localSheetId="26" hidden="1">#REF!</definedName>
    <definedName name="BExW0386REQRCQCVT9BCX80UPTRY" localSheetId="27" hidden="1">#REF!</definedName>
    <definedName name="BExW0386REQRCQCVT9BCX80UPTRY" localSheetId="0" hidden="1">#REF!</definedName>
    <definedName name="BExW0386REQRCQCVT9BCX80UPTRY" localSheetId="1" hidden="1">#REF!</definedName>
    <definedName name="BExW0386REQRCQCVT9BCX80UPTRY" hidden="1">#REF!</definedName>
    <definedName name="BExW0FYP4WXY71CYUG40SUBG9UWU" localSheetId="32" hidden="1">#REF!</definedName>
    <definedName name="BExW0FYP4WXY71CYUG40SUBG9UWU" localSheetId="33" hidden="1">#REF!</definedName>
    <definedName name="BExW0FYP4WXY71CYUG40SUBG9UWU" localSheetId="23" hidden="1">#REF!</definedName>
    <definedName name="BExW0FYP4WXY71CYUG40SUBG9UWU" localSheetId="17" hidden="1">#REF!</definedName>
    <definedName name="BExW0FYP4WXY71CYUG40SUBG9UWU" localSheetId="18" hidden="1">#REF!</definedName>
    <definedName name="BExW0FYP4WXY71CYUG40SUBG9UWU" localSheetId="11" hidden="1">#REF!</definedName>
    <definedName name="BExW0FYP4WXY71CYUG40SUBG9UWU" localSheetId="25" hidden="1">#REF!</definedName>
    <definedName name="BExW0FYP4WXY71CYUG40SUBG9UWU" localSheetId="26" hidden="1">#REF!</definedName>
    <definedName name="BExW0FYP4WXY71CYUG40SUBG9UWU" localSheetId="27" hidden="1">#REF!</definedName>
    <definedName name="BExW0FYP4WXY71CYUG40SUBG9UWU" localSheetId="0" hidden="1">#REF!</definedName>
    <definedName name="BExW0FYP4WXY71CYUG40SUBG9UWU" localSheetId="1" hidden="1">#REF!</definedName>
    <definedName name="BExW0FYP4WXY71CYUG40SUBG9UWU" hidden="1">#REF!</definedName>
    <definedName name="BExW0MPJNQOJ7D6U780WU5XBL97X" localSheetId="32" hidden="1">#REF!</definedName>
    <definedName name="BExW0MPJNQOJ7D6U780WU5XBL97X" localSheetId="33" hidden="1">#REF!</definedName>
    <definedName name="BExW0MPJNQOJ7D6U780WU5XBL97X" localSheetId="23" hidden="1">#REF!</definedName>
    <definedName name="BExW0MPJNQOJ7D6U780WU5XBL97X" localSheetId="17" hidden="1">#REF!</definedName>
    <definedName name="BExW0MPJNQOJ7D6U780WU5XBL97X" localSheetId="18" hidden="1">#REF!</definedName>
    <definedName name="BExW0MPJNQOJ7D6U780WU5XBL97X" localSheetId="11" hidden="1">#REF!</definedName>
    <definedName name="BExW0MPJNQOJ7D6U780WU5XBL97X" localSheetId="25" hidden="1">#REF!</definedName>
    <definedName name="BExW0MPJNQOJ7D6U780WU5XBL97X" localSheetId="26" hidden="1">#REF!</definedName>
    <definedName name="BExW0MPJNQOJ7D6U780WU5XBL97X" localSheetId="27" hidden="1">#REF!</definedName>
    <definedName name="BExW0MPJNQOJ7D6U780WU5XBL97X" localSheetId="0" hidden="1">#REF!</definedName>
    <definedName name="BExW0MPJNQOJ7D6U780WU5XBL97X" localSheetId="1" hidden="1">#REF!</definedName>
    <definedName name="BExW0MPJNQOJ7D6U780WU5XBL97X" hidden="1">#REF!</definedName>
    <definedName name="BExW0RI61B4VV0ARXTFVBAWRA1C5" localSheetId="32" hidden="1">#REF!</definedName>
    <definedName name="BExW0RI61B4VV0ARXTFVBAWRA1C5" localSheetId="33" hidden="1">#REF!</definedName>
    <definedName name="BExW0RI61B4VV0ARXTFVBAWRA1C5" localSheetId="23" hidden="1">#REF!</definedName>
    <definedName name="BExW0RI61B4VV0ARXTFVBAWRA1C5" localSheetId="17" hidden="1">#REF!</definedName>
    <definedName name="BExW0RI61B4VV0ARXTFVBAWRA1C5" localSheetId="18" hidden="1">#REF!</definedName>
    <definedName name="BExW0RI61B4VV0ARXTFVBAWRA1C5" localSheetId="11" hidden="1">#REF!</definedName>
    <definedName name="BExW0RI61B4VV0ARXTFVBAWRA1C5" localSheetId="25" hidden="1">#REF!</definedName>
    <definedName name="BExW0RI61B4VV0ARXTFVBAWRA1C5" localSheetId="26" hidden="1">#REF!</definedName>
    <definedName name="BExW0RI61B4VV0ARXTFVBAWRA1C5" localSheetId="27" hidden="1">#REF!</definedName>
    <definedName name="BExW0RI61B4VV0ARXTFVBAWRA1C5" localSheetId="0" hidden="1">#REF!</definedName>
    <definedName name="BExW0RI61B4VV0ARXTFVBAWRA1C5" localSheetId="1" hidden="1">#REF!</definedName>
    <definedName name="BExW0RI61B4VV0ARXTFVBAWRA1C5" hidden="1">#REF!</definedName>
    <definedName name="BExW0Y8T85LBE0WS6FPX6ILTX9ON" localSheetId="32" hidden="1">#REF!</definedName>
    <definedName name="BExW0Y8T85LBE0WS6FPX6ILTX9ON" localSheetId="33" hidden="1">#REF!</definedName>
    <definedName name="BExW0Y8T85LBE0WS6FPX6ILTX9ON" localSheetId="23" hidden="1">#REF!</definedName>
    <definedName name="BExW0Y8T85LBE0WS6FPX6ILTX9ON" localSheetId="17" hidden="1">#REF!</definedName>
    <definedName name="BExW0Y8T85LBE0WS6FPX6ILTX9ON" localSheetId="18" hidden="1">#REF!</definedName>
    <definedName name="BExW0Y8T85LBE0WS6FPX6ILTX9ON" localSheetId="11" hidden="1">#REF!</definedName>
    <definedName name="BExW0Y8T85LBE0WS6FPX6ILTX9ON" localSheetId="25" hidden="1">#REF!</definedName>
    <definedName name="BExW0Y8T85LBE0WS6FPX6ILTX9ON" localSheetId="26" hidden="1">#REF!</definedName>
    <definedName name="BExW0Y8T85LBE0WS6FPX6ILTX9ON" localSheetId="27" hidden="1">#REF!</definedName>
    <definedName name="BExW0Y8T85LBE0WS6FPX6ILTX9ON" localSheetId="0" hidden="1">#REF!</definedName>
    <definedName name="BExW0Y8T85LBE0WS6FPX6ILTX9ON" localSheetId="1" hidden="1">#REF!</definedName>
    <definedName name="BExW0Y8T85LBE0WS6FPX6ILTX9ON" hidden="1">#REF!</definedName>
    <definedName name="BExW1BVUYQTKMOR56MW7RVRX4L1L" localSheetId="32" hidden="1">#REF!</definedName>
    <definedName name="BExW1BVUYQTKMOR56MW7RVRX4L1L" localSheetId="33" hidden="1">#REF!</definedName>
    <definedName name="BExW1BVUYQTKMOR56MW7RVRX4L1L" localSheetId="23" hidden="1">#REF!</definedName>
    <definedName name="BExW1BVUYQTKMOR56MW7RVRX4L1L" localSheetId="17" hidden="1">#REF!</definedName>
    <definedName name="BExW1BVUYQTKMOR56MW7RVRX4L1L" localSheetId="18" hidden="1">#REF!</definedName>
    <definedName name="BExW1BVUYQTKMOR56MW7RVRX4L1L" localSheetId="11" hidden="1">#REF!</definedName>
    <definedName name="BExW1BVUYQTKMOR56MW7RVRX4L1L" localSheetId="25" hidden="1">#REF!</definedName>
    <definedName name="BExW1BVUYQTKMOR56MW7RVRX4L1L" localSheetId="26" hidden="1">#REF!</definedName>
    <definedName name="BExW1BVUYQTKMOR56MW7RVRX4L1L" localSheetId="27" hidden="1">#REF!</definedName>
    <definedName name="BExW1BVUYQTKMOR56MW7RVRX4L1L" localSheetId="0" hidden="1">#REF!</definedName>
    <definedName name="BExW1BVUYQTKMOR56MW7RVRX4L1L" localSheetId="1" hidden="1">#REF!</definedName>
    <definedName name="BExW1BVUYQTKMOR56MW7RVRX4L1L" hidden="1">#REF!</definedName>
    <definedName name="BExW1F1220628FOMTW5UAATHRJHK" localSheetId="32" hidden="1">#REF!</definedName>
    <definedName name="BExW1F1220628FOMTW5UAATHRJHK" localSheetId="33" hidden="1">#REF!</definedName>
    <definedName name="BExW1F1220628FOMTW5UAATHRJHK" localSheetId="23" hidden="1">#REF!</definedName>
    <definedName name="BExW1F1220628FOMTW5UAATHRJHK" localSheetId="17" hidden="1">#REF!</definedName>
    <definedName name="BExW1F1220628FOMTW5UAATHRJHK" localSheetId="18" hidden="1">#REF!</definedName>
    <definedName name="BExW1F1220628FOMTW5UAATHRJHK" localSheetId="11" hidden="1">#REF!</definedName>
    <definedName name="BExW1F1220628FOMTW5UAATHRJHK" localSheetId="25" hidden="1">#REF!</definedName>
    <definedName name="BExW1F1220628FOMTW5UAATHRJHK" localSheetId="26" hidden="1">#REF!</definedName>
    <definedName name="BExW1F1220628FOMTW5UAATHRJHK" localSheetId="27" hidden="1">#REF!</definedName>
    <definedName name="BExW1F1220628FOMTW5UAATHRJHK" localSheetId="0" hidden="1">#REF!</definedName>
    <definedName name="BExW1F1220628FOMTW5UAATHRJHK" localSheetId="1" hidden="1">#REF!</definedName>
    <definedName name="BExW1F1220628FOMTW5UAATHRJHK" hidden="1">#REF!</definedName>
    <definedName name="BExW1PTHB0NZUF0GTD2J1UUL693E" localSheetId="32" hidden="1">#REF!</definedName>
    <definedName name="BExW1PTHB0NZUF0GTD2J1UUL693E" localSheetId="33" hidden="1">#REF!</definedName>
    <definedName name="BExW1PTHB0NZUF0GTD2J1UUL693E" localSheetId="23" hidden="1">#REF!</definedName>
    <definedName name="BExW1PTHB0NZUF0GTD2J1UUL693E" localSheetId="17" hidden="1">#REF!</definedName>
    <definedName name="BExW1PTHB0NZUF0GTD2J1UUL693E" localSheetId="18" hidden="1">#REF!</definedName>
    <definedName name="BExW1PTHB0NZUF0GTD2J1UUL693E" localSheetId="11" hidden="1">#REF!</definedName>
    <definedName name="BExW1PTHB0NZUF0GTD2J1UUL693E" localSheetId="25" hidden="1">#REF!</definedName>
    <definedName name="BExW1PTHB0NZUF0GTD2J1UUL693E" localSheetId="26" hidden="1">#REF!</definedName>
    <definedName name="BExW1PTHB0NZUF0GTD2J1UUL693E" localSheetId="27" hidden="1">#REF!</definedName>
    <definedName name="BExW1PTHB0NZUF0GTD2J1UUL693E" localSheetId="0" hidden="1">#REF!</definedName>
    <definedName name="BExW1PTHB0NZUF0GTD2J1UUL693E" localSheetId="1" hidden="1">#REF!</definedName>
    <definedName name="BExW1PTHB0NZUF0GTD2J1UUL693E" hidden="1">#REF!</definedName>
    <definedName name="BExW1TKA0Z9OP2DTG50GZR5EG8C7" localSheetId="32" hidden="1">#REF!</definedName>
    <definedName name="BExW1TKA0Z9OP2DTG50GZR5EG8C7" localSheetId="33" hidden="1">#REF!</definedName>
    <definedName name="BExW1TKA0Z9OP2DTG50GZR5EG8C7" localSheetId="23" hidden="1">#REF!</definedName>
    <definedName name="BExW1TKA0Z9OP2DTG50GZR5EG8C7" localSheetId="17" hidden="1">#REF!</definedName>
    <definedName name="BExW1TKA0Z9OP2DTG50GZR5EG8C7" localSheetId="18" hidden="1">#REF!</definedName>
    <definedName name="BExW1TKA0Z9OP2DTG50GZR5EG8C7" localSheetId="11" hidden="1">#REF!</definedName>
    <definedName name="BExW1TKA0Z9OP2DTG50GZR5EG8C7" localSheetId="25" hidden="1">#REF!</definedName>
    <definedName name="BExW1TKA0Z9OP2DTG50GZR5EG8C7" localSheetId="26" hidden="1">#REF!</definedName>
    <definedName name="BExW1TKA0Z9OP2DTG50GZR5EG8C7" localSheetId="27" hidden="1">#REF!</definedName>
    <definedName name="BExW1TKA0Z9OP2DTG50GZR5EG8C7" localSheetId="0" hidden="1">#REF!</definedName>
    <definedName name="BExW1TKA0Z9OP2DTG50GZR5EG8C7" localSheetId="1" hidden="1">#REF!</definedName>
    <definedName name="BExW1TKA0Z9OP2DTG50GZR5EG8C7" hidden="1">#REF!</definedName>
    <definedName name="BExW1U0JLKQ094DW5MMOI8UHO09V" localSheetId="32" hidden="1">#REF!</definedName>
    <definedName name="BExW1U0JLKQ094DW5MMOI8UHO09V" localSheetId="33" hidden="1">#REF!</definedName>
    <definedName name="BExW1U0JLKQ094DW5MMOI8UHO09V" localSheetId="23" hidden="1">#REF!</definedName>
    <definedName name="BExW1U0JLKQ094DW5MMOI8UHO09V" localSheetId="17" hidden="1">#REF!</definedName>
    <definedName name="BExW1U0JLKQ094DW5MMOI8UHO09V" localSheetId="18" hidden="1">#REF!</definedName>
    <definedName name="BExW1U0JLKQ094DW5MMOI8UHO09V" localSheetId="11" hidden="1">#REF!</definedName>
    <definedName name="BExW1U0JLKQ094DW5MMOI8UHO09V" localSheetId="25" hidden="1">#REF!</definedName>
    <definedName name="BExW1U0JLKQ094DW5MMOI8UHO09V" localSheetId="26" hidden="1">#REF!</definedName>
    <definedName name="BExW1U0JLKQ094DW5MMOI8UHO09V" localSheetId="27" hidden="1">#REF!</definedName>
    <definedName name="BExW1U0JLKQ094DW5MMOI8UHO09V" localSheetId="0" hidden="1">#REF!</definedName>
    <definedName name="BExW1U0JLKQ094DW5MMOI8UHO09V" localSheetId="1" hidden="1">#REF!</definedName>
    <definedName name="BExW1U0JLKQ094DW5MMOI8UHO09V" hidden="1">#REF!</definedName>
    <definedName name="BExW1VNZHNB5P9V6232N0DQCE0WE" localSheetId="32" hidden="1">#REF!</definedName>
    <definedName name="BExW1VNZHNB5P9V6232N0DQCE0WE" localSheetId="33" hidden="1">#REF!</definedName>
    <definedName name="BExW1VNZHNB5P9V6232N0DQCE0WE" localSheetId="23" hidden="1">#REF!</definedName>
    <definedName name="BExW1VNZHNB5P9V6232N0DQCE0WE" localSheetId="17" hidden="1">#REF!</definedName>
    <definedName name="BExW1VNZHNB5P9V6232N0DQCE0WE" localSheetId="18" hidden="1">#REF!</definedName>
    <definedName name="BExW1VNZHNB5P9V6232N0DQCE0WE" localSheetId="11" hidden="1">#REF!</definedName>
    <definedName name="BExW1VNZHNB5P9V6232N0DQCE0WE" localSheetId="25" hidden="1">#REF!</definedName>
    <definedName name="BExW1VNZHNB5P9V6232N0DQCE0WE" localSheetId="26" hidden="1">#REF!</definedName>
    <definedName name="BExW1VNZHNB5P9V6232N0DQCE0WE" localSheetId="27" hidden="1">#REF!</definedName>
    <definedName name="BExW1VNZHNB5P9V6232N0DQCE0WE" localSheetId="0" hidden="1">#REF!</definedName>
    <definedName name="BExW1VNZHNB5P9V6232N0DQCE0WE" localSheetId="1" hidden="1">#REF!</definedName>
    <definedName name="BExW1VNZHNB5P9V6232N0DQCE0WE" hidden="1">#REF!</definedName>
    <definedName name="BExW1WK6J1TDP29S3QDPTYZJBLIW" localSheetId="32" hidden="1">#REF!</definedName>
    <definedName name="BExW1WK6J1TDP29S3QDPTYZJBLIW" localSheetId="33" hidden="1">#REF!</definedName>
    <definedName name="BExW1WK6J1TDP29S3QDPTYZJBLIW" localSheetId="23" hidden="1">#REF!</definedName>
    <definedName name="BExW1WK6J1TDP29S3QDPTYZJBLIW" localSheetId="17" hidden="1">#REF!</definedName>
    <definedName name="BExW1WK6J1TDP29S3QDPTYZJBLIW" localSheetId="18" hidden="1">#REF!</definedName>
    <definedName name="BExW1WK6J1TDP29S3QDPTYZJBLIW" localSheetId="11" hidden="1">#REF!</definedName>
    <definedName name="BExW1WK6J1TDP29S3QDPTYZJBLIW" localSheetId="25" hidden="1">#REF!</definedName>
    <definedName name="BExW1WK6J1TDP29S3QDPTYZJBLIW" localSheetId="26" hidden="1">#REF!</definedName>
    <definedName name="BExW1WK6J1TDP29S3QDPTYZJBLIW" localSheetId="27" hidden="1">#REF!</definedName>
    <definedName name="BExW1WK6J1TDP29S3QDPTYZJBLIW" localSheetId="0" hidden="1">#REF!</definedName>
    <definedName name="BExW1WK6J1TDP29S3QDPTYZJBLIW" localSheetId="1" hidden="1">#REF!</definedName>
    <definedName name="BExW1WK6J1TDP29S3QDPTYZJBLIW" hidden="1">#REF!</definedName>
    <definedName name="BExW283NP9D366XFPXLGSCI5UB0L" localSheetId="32" hidden="1">#REF!</definedName>
    <definedName name="BExW283NP9D366XFPXLGSCI5UB0L" localSheetId="33" hidden="1">#REF!</definedName>
    <definedName name="BExW283NP9D366XFPXLGSCI5UB0L" localSheetId="23" hidden="1">#REF!</definedName>
    <definedName name="BExW283NP9D366XFPXLGSCI5UB0L" localSheetId="17" hidden="1">#REF!</definedName>
    <definedName name="BExW283NP9D366XFPXLGSCI5UB0L" localSheetId="18" hidden="1">#REF!</definedName>
    <definedName name="BExW283NP9D366XFPXLGSCI5UB0L" localSheetId="11" hidden="1">#REF!</definedName>
    <definedName name="BExW283NP9D366XFPXLGSCI5UB0L" localSheetId="25" hidden="1">#REF!</definedName>
    <definedName name="BExW283NP9D366XFPXLGSCI5UB0L" localSheetId="26" hidden="1">#REF!</definedName>
    <definedName name="BExW283NP9D366XFPXLGSCI5UB0L" localSheetId="27" hidden="1">#REF!</definedName>
    <definedName name="BExW283NP9D366XFPXLGSCI5UB0L" localSheetId="0" hidden="1">#REF!</definedName>
    <definedName name="BExW283NP9D366XFPXLGSCI5UB0L" localSheetId="1" hidden="1">#REF!</definedName>
    <definedName name="BExW283NP9D366XFPXLGSCI5UB0L" hidden="1">#REF!</definedName>
    <definedName name="BExW2H3C8WJSBW5FGTFKVDVJC4CL" localSheetId="32" hidden="1">#REF!</definedName>
    <definedName name="BExW2H3C8WJSBW5FGTFKVDVJC4CL" localSheetId="33" hidden="1">#REF!</definedName>
    <definedName name="BExW2H3C8WJSBW5FGTFKVDVJC4CL" localSheetId="23" hidden="1">#REF!</definedName>
    <definedName name="BExW2H3C8WJSBW5FGTFKVDVJC4CL" localSheetId="17" hidden="1">#REF!</definedName>
    <definedName name="BExW2H3C8WJSBW5FGTFKVDVJC4CL" localSheetId="18" hidden="1">#REF!</definedName>
    <definedName name="BExW2H3C8WJSBW5FGTFKVDVJC4CL" localSheetId="11" hidden="1">#REF!</definedName>
    <definedName name="BExW2H3C8WJSBW5FGTFKVDVJC4CL" localSheetId="25" hidden="1">#REF!</definedName>
    <definedName name="BExW2H3C8WJSBW5FGTFKVDVJC4CL" localSheetId="26" hidden="1">#REF!</definedName>
    <definedName name="BExW2H3C8WJSBW5FGTFKVDVJC4CL" localSheetId="27" hidden="1">#REF!</definedName>
    <definedName name="BExW2H3C8WJSBW5FGTFKVDVJC4CL" localSheetId="0" hidden="1">#REF!</definedName>
    <definedName name="BExW2H3C8WJSBW5FGTFKVDVJC4CL" localSheetId="1" hidden="1">#REF!</definedName>
    <definedName name="BExW2H3C8WJSBW5FGTFKVDVJC4CL" hidden="1">#REF!</definedName>
    <definedName name="BExW2MSCKPGF5K3I7TL4KF5ISUOL" localSheetId="32" hidden="1">#REF!</definedName>
    <definedName name="BExW2MSCKPGF5K3I7TL4KF5ISUOL" localSheetId="33" hidden="1">#REF!</definedName>
    <definedName name="BExW2MSCKPGF5K3I7TL4KF5ISUOL" localSheetId="23" hidden="1">#REF!</definedName>
    <definedName name="BExW2MSCKPGF5K3I7TL4KF5ISUOL" localSheetId="17" hidden="1">#REF!</definedName>
    <definedName name="BExW2MSCKPGF5K3I7TL4KF5ISUOL" localSheetId="18" hidden="1">#REF!</definedName>
    <definedName name="BExW2MSCKPGF5K3I7TL4KF5ISUOL" localSheetId="11" hidden="1">#REF!</definedName>
    <definedName name="BExW2MSCKPGF5K3I7TL4KF5ISUOL" localSheetId="25" hidden="1">#REF!</definedName>
    <definedName name="BExW2MSCKPGF5K3I7TL4KF5ISUOL" localSheetId="26" hidden="1">#REF!</definedName>
    <definedName name="BExW2MSCKPGF5K3I7TL4KF5ISUOL" localSheetId="27" hidden="1">#REF!</definedName>
    <definedName name="BExW2MSCKPGF5K3I7TL4KF5ISUOL" localSheetId="0" hidden="1">#REF!</definedName>
    <definedName name="BExW2MSCKPGF5K3I7TL4KF5ISUOL" localSheetId="1" hidden="1">#REF!</definedName>
    <definedName name="BExW2MSCKPGF5K3I7TL4KF5ISUOL" hidden="1">#REF!</definedName>
    <definedName name="BExW2SMO90FU9W8DVVES6Q4E6BZR" localSheetId="32" hidden="1">#REF!</definedName>
    <definedName name="BExW2SMO90FU9W8DVVES6Q4E6BZR" localSheetId="33" hidden="1">#REF!</definedName>
    <definedName name="BExW2SMO90FU9W8DVVES6Q4E6BZR" localSheetId="23" hidden="1">#REF!</definedName>
    <definedName name="BExW2SMO90FU9W8DVVES6Q4E6BZR" localSheetId="17" hidden="1">#REF!</definedName>
    <definedName name="BExW2SMO90FU9W8DVVES6Q4E6BZR" localSheetId="18" hidden="1">#REF!</definedName>
    <definedName name="BExW2SMO90FU9W8DVVES6Q4E6BZR" localSheetId="11" hidden="1">#REF!</definedName>
    <definedName name="BExW2SMO90FU9W8DVVES6Q4E6BZR" localSheetId="25" hidden="1">#REF!</definedName>
    <definedName name="BExW2SMO90FU9W8DVVES6Q4E6BZR" localSheetId="26" hidden="1">#REF!</definedName>
    <definedName name="BExW2SMO90FU9W8DVVES6Q4E6BZR" localSheetId="27" hidden="1">#REF!</definedName>
    <definedName name="BExW2SMO90FU9W8DVVES6Q4E6BZR" localSheetId="0" hidden="1">#REF!</definedName>
    <definedName name="BExW2SMO90FU9W8DVVES6Q4E6BZR" localSheetId="1" hidden="1">#REF!</definedName>
    <definedName name="BExW2SMO90FU9W8DVVES6Q4E6BZR" hidden="1">#REF!</definedName>
    <definedName name="BExW36V9N91OHCUMGWJQL3I5P4JK" localSheetId="32" hidden="1">#REF!</definedName>
    <definedName name="BExW36V9N91OHCUMGWJQL3I5P4JK" localSheetId="33" hidden="1">#REF!</definedName>
    <definedName name="BExW36V9N91OHCUMGWJQL3I5P4JK" localSheetId="23" hidden="1">#REF!</definedName>
    <definedName name="BExW36V9N91OHCUMGWJQL3I5P4JK" localSheetId="17" hidden="1">#REF!</definedName>
    <definedName name="BExW36V9N91OHCUMGWJQL3I5P4JK" localSheetId="18" hidden="1">#REF!</definedName>
    <definedName name="BExW36V9N91OHCUMGWJQL3I5P4JK" localSheetId="11" hidden="1">#REF!</definedName>
    <definedName name="BExW36V9N91OHCUMGWJQL3I5P4JK" localSheetId="25" hidden="1">#REF!</definedName>
    <definedName name="BExW36V9N91OHCUMGWJQL3I5P4JK" localSheetId="26" hidden="1">#REF!</definedName>
    <definedName name="BExW36V9N91OHCUMGWJQL3I5P4JK" localSheetId="27" hidden="1">#REF!</definedName>
    <definedName name="BExW36V9N91OHCUMGWJQL3I5P4JK" localSheetId="0" hidden="1">#REF!</definedName>
    <definedName name="BExW36V9N91OHCUMGWJQL3I5P4JK" localSheetId="1" hidden="1">#REF!</definedName>
    <definedName name="BExW36V9N91OHCUMGWJQL3I5P4JK" hidden="1">#REF!</definedName>
    <definedName name="BExW39V04HTFFQE7DAW9MAJT0NNF" localSheetId="32" hidden="1">#REF!</definedName>
    <definedName name="BExW39V04HTFFQE7DAW9MAJT0NNF" localSheetId="33" hidden="1">#REF!</definedName>
    <definedName name="BExW39V04HTFFQE7DAW9MAJT0NNF" localSheetId="23" hidden="1">#REF!</definedName>
    <definedName name="BExW39V04HTFFQE7DAW9MAJT0NNF" localSheetId="17" hidden="1">#REF!</definedName>
    <definedName name="BExW39V04HTFFQE7DAW9MAJT0NNF" localSheetId="18" hidden="1">#REF!</definedName>
    <definedName name="BExW39V04HTFFQE7DAW9MAJT0NNF" localSheetId="11" hidden="1">#REF!</definedName>
    <definedName name="BExW39V04HTFFQE7DAW9MAJT0NNF" localSheetId="25" hidden="1">#REF!</definedName>
    <definedName name="BExW39V04HTFFQE7DAW9MAJT0NNF" localSheetId="26" hidden="1">#REF!</definedName>
    <definedName name="BExW39V04HTFFQE7DAW9MAJT0NNF" localSheetId="27" hidden="1">#REF!</definedName>
    <definedName name="BExW39V04HTFFQE7DAW9MAJT0NNF" localSheetId="0" hidden="1">#REF!</definedName>
    <definedName name="BExW39V04HTFFQE7DAW9MAJT0NNF" localSheetId="1" hidden="1">#REF!</definedName>
    <definedName name="BExW39V04HTFFQE7DAW9MAJT0NNF" hidden="1">#REF!</definedName>
    <definedName name="BExW3ECU6QPMV99AITCPHAG0CGYK" localSheetId="32" hidden="1">#REF!</definedName>
    <definedName name="BExW3ECU6QPMV99AITCPHAG0CGYK" localSheetId="33" hidden="1">#REF!</definedName>
    <definedName name="BExW3ECU6QPMV99AITCPHAG0CGYK" localSheetId="23" hidden="1">#REF!</definedName>
    <definedName name="BExW3ECU6QPMV99AITCPHAG0CGYK" localSheetId="17" hidden="1">#REF!</definedName>
    <definedName name="BExW3ECU6QPMV99AITCPHAG0CGYK" localSheetId="18" hidden="1">#REF!</definedName>
    <definedName name="BExW3ECU6QPMV99AITCPHAG0CGYK" localSheetId="11" hidden="1">#REF!</definedName>
    <definedName name="BExW3ECU6QPMV99AITCPHAG0CGYK" localSheetId="25" hidden="1">#REF!</definedName>
    <definedName name="BExW3ECU6QPMV99AITCPHAG0CGYK" localSheetId="26" hidden="1">#REF!</definedName>
    <definedName name="BExW3ECU6QPMV99AITCPHAG0CGYK" localSheetId="27" hidden="1">#REF!</definedName>
    <definedName name="BExW3ECU6QPMV99AITCPHAG0CGYK" localSheetId="0" hidden="1">#REF!</definedName>
    <definedName name="BExW3ECU6QPMV99AITCPHAG0CGYK" localSheetId="1" hidden="1">#REF!</definedName>
    <definedName name="BExW3ECU6QPMV99AITCPHAG0CGYK" hidden="1">#REF!</definedName>
    <definedName name="BExW3EIBA1J9Q9NA9VCGZGRS8WV7" localSheetId="32" hidden="1">#REF!</definedName>
    <definedName name="BExW3EIBA1J9Q9NA9VCGZGRS8WV7" localSheetId="33" hidden="1">#REF!</definedName>
    <definedName name="BExW3EIBA1J9Q9NA9VCGZGRS8WV7" localSheetId="23" hidden="1">#REF!</definedName>
    <definedName name="BExW3EIBA1J9Q9NA9VCGZGRS8WV7" localSheetId="17" hidden="1">#REF!</definedName>
    <definedName name="BExW3EIBA1J9Q9NA9VCGZGRS8WV7" localSheetId="18" hidden="1">#REF!</definedName>
    <definedName name="BExW3EIBA1J9Q9NA9VCGZGRS8WV7" localSheetId="11" hidden="1">#REF!</definedName>
    <definedName name="BExW3EIBA1J9Q9NA9VCGZGRS8WV7" localSheetId="25" hidden="1">#REF!</definedName>
    <definedName name="BExW3EIBA1J9Q9NA9VCGZGRS8WV7" localSheetId="26" hidden="1">#REF!</definedName>
    <definedName name="BExW3EIBA1J9Q9NA9VCGZGRS8WV7" localSheetId="27" hidden="1">#REF!</definedName>
    <definedName name="BExW3EIBA1J9Q9NA9VCGZGRS8WV7" localSheetId="0" hidden="1">#REF!</definedName>
    <definedName name="BExW3EIBA1J9Q9NA9VCGZGRS8WV7" localSheetId="1" hidden="1">#REF!</definedName>
    <definedName name="BExW3EIBA1J9Q9NA9VCGZGRS8WV7" hidden="1">#REF!</definedName>
    <definedName name="BExW3FEO8FI8N6AGQKYEG4SQVJWB" localSheetId="32" hidden="1">#REF!</definedName>
    <definedName name="BExW3FEO8FI8N6AGQKYEG4SQVJWB" localSheetId="33" hidden="1">#REF!</definedName>
    <definedName name="BExW3FEO8FI8N6AGQKYEG4SQVJWB" localSheetId="23" hidden="1">#REF!</definedName>
    <definedName name="BExW3FEO8FI8N6AGQKYEG4SQVJWB" localSheetId="17" hidden="1">#REF!</definedName>
    <definedName name="BExW3FEO8FI8N6AGQKYEG4SQVJWB" localSheetId="18" hidden="1">#REF!</definedName>
    <definedName name="BExW3FEO8FI8N6AGQKYEG4SQVJWB" localSheetId="11" hidden="1">#REF!</definedName>
    <definedName name="BExW3FEO8FI8N6AGQKYEG4SQVJWB" localSheetId="25" hidden="1">#REF!</definedName>
    <definedName name="BExW3FEO8FI8N6AGQKYEG4SQVJWB" localSheetId="26" hidden="1">#REF!</definedName>
    <definedName name="BExW3FEO8FI8N6AGQKYEG4SQVJWB" localSheetId="27" hidden="1">#REF!</definedName>
    <definedName name="BExW3FEO8FI8N6AGQKYEG4SQVJWB" localSheetId="0" hidden="1">#REF!</definedName>
    <definedName name="BExW3FEO8FI8N6AGQKYEG4SQVJWB" localSheetId="1" hidden="1">#REF!</definedName>
    <definedName name="BExW3FEO8FI8N6AGQKYEG4SQVJWB" hidden="1">#REF!</definedName>
    <definedName name="BExW3GB28STOMJUSZEIA7YKYNS4Y" localSheetId="32" hidden="1">#REF!</definedName>
    <definedName name="BExW3GB28STOMJUSZEIA7YKYNS4Y" localSheetId="33" hidden="1">#REF!</definedName>
    <definedName name="BExW3GB28STOMJUSZEIA7YKYNS4Y" localSheetId="23" hidden="1">#REF!</definedName>
    <definedName name="BExW3GB28STOMJUSZEIA7YKYNS4Y" localSheetId="17" hidden="1">#REF!</definedName>
    <definedName name="BExW3GB28STOMJUSZEIA7YKYNS4Y" localSheetId="18" hidden="1">#REF!</definedName>
    <definedName name="BExW3GB28STOMJUSZEIA7YKYNS4Y" localSheetId="11" hidden="1">#REF!</definedName>
    <definedName name="BExW3GB28STOMJUSZEIA7YKYNS4Y" localSheetId="25" hidden="1">#REF!</definedName>
    <definedName name="BExW3GB28STOMJUSZEIA7YKYNS4Y" localSheetId="26" hidden="1">#REF!</definedName>
    <definedName name="BExW3GB28STOMJUSZEIA7YKYNS4Y" localSheetId="27" hidden="1">#REF!</definedName>
    <definedName name="BExW3GB28STOMJUSZEIA7YKYNS4Y" localSheetId="0" hidden="1">#REF!</definedName>
    <definedName name="BExW3GB28STOMJUSZEIA7YKYNS4Y" localSheetId="1" hidden="1">#REF!</definedName>
    <definedName name="BExW3GB28STOMJUSZEIA7YKYNS4Y" hidden="1">#REF!</definedName>
    <definedName name="BExW3T1K638HT5E0Y8MMK108P5JT" localSheetId="32" hidden="1">#REF!</definedName>
    <definedName name="BExW3T1K638HT5E0Y8MMK108P5JT" localSheetId="33" hidden="1">#REF!</definedName>
    <definedName name="BExW3T1K638HT5E0Y8MMK108P5JT" localSheetId="23" hidden="1">#REF!</definedName>
    <definedName name="BExW3T1K638HT5E0Y8MMK108P5JT" localSheetId="17" hidden="1">#REF!</definedName>
    <definedName name="BExW3T1K638HT5E0Y8MMK108P5JT" localSheetId="18" hidden="1">#REF!</definedName>
    <definedName name="BExW3T1K638HT5E0Y8MMK108P5JT" localSheetId="11" hidden="1">#REF!</definedName>
    <definedName name="BExW3T1K638HT5E0Y8MMK108P5JT" localSheetId="25" hidden="1">#REF!</definedName>
    <definedName name="BExW3T1K638HT5E0Y8MMK108P5JT" localSheetId="26" hidden="1">#REF!</definedName>
    <definedName name="BExW3T1K638HT5E0Y8MMK108P5JT" localSheetId="27" hidden="1">#REF!</definedName>
    <definedName name="BExW3T1K638HT5E0Y8MMK108P5JT" localSheetId="0" hidden="1">#REF!</definedName>
    <definedName name="BExW3T1K638HT5E0Y8MMK108P5JT" localSheetId="1" hidden="1">#REF!</definedName>
    <definedName name="BExW3T1K638HT5E0Y8MMK108P5JT" hidden="1">#REF!</definedName>
    <definedName name="BExW3U3D6FTAFTK3Q7DSA9FY454Q" localSheetId="32" hidden="1">#REF!</definedName>
    <definedName name="BExW3U3D6FTAFTK3Q7DSA9FY454Q" localSheetId="33" hidden="1">#REF!</definedName>
    <definedName name="BExW3U3D6FTAFTK3Q7DSA9FY454Q" localSheetId="23" hidden="1">#REF!</definedName>
    <definedName name="BExW3U3D6FTAFTK3Q7DSA9FY454Q" localSheetId="17" hidden="1">#REF!</definedName>
    <definedName name="BExW3U3D6FTAFTK3Q7DSA9FY454Q" localSheetId="18" hidden="1">#REF!</definedName>
    <definedName name="BExW3U3D6FTAFTK3Q7DSA9FY454Q" localSheetId="11" hidden="1">#REF!</definedName>
    <definedName name="BExW3U3D6FTAFTK3Q7DSA9FY454Q" localSheetId="25" hidden="1">#REF!</definedName>
    <definedName name="BExW3U3D6FTAFTK3Q7DSA9FY454Q" localSheetId="26" hidden="1">#REF!</definedName>
    <definedName name="BExW3U3D6FTAFTK3Q7DSA9FY454Q" localSheetId="27" hidden="1">#REF!</definedName>
    <definedName name="BExW3U3D6FTAFTK3Q7DSA9FY454Q" localSheetId="0" hidden="1">#REF!</definedName>
    <definedName name="BExW3U3D6FTAFTK3Q7DSA9FY454Q" localSheetId="1" hidden="1">#REF!</definedName>
    <definedName name="BExW3U3D6FTAFTK3Q7DSA9FY454Q" hidden="1">#REF!</definedName>
    <definedName name="BExW4217ZHL9VO39POSTJOD090WU" localSheetId="32" hidden="1">#REF!</definedName>
    <definedName name="BExW4217ZHL9VO39POSTJOD090WU" localSheetId="33" hidden="1">#REF!</definedName>
    <definedName name="BExW4217ZHL9VO39POSTJOD090WU" localSheetId="23" hidden="1">#REF!</definedName>
    <definedName name="BExW4217ZHL9VO39POSTJOD090WU" localSheetId="17" hidden="1">#REF!</definedName>
    <definedName name="BExW4217ZHL9VO39POSTJOD090WU" localSheetId="18" hidden="1">#REF!</definedName>
    <definedName name="BExW4217ZHL9VO39POSTJOD090WU" localSheetId="11" hidden="1">#REF!</definedName>
    <definedName name="BExW4217ZHL9VO39POSTJOD090WU" localSheetId="25" hidden="1">#REF!</definedName>
    <definedName name="BExW4217ZHL9VO39POSTJOD090WU" localSheetId="26" hidden="1">#REF!</definedName>
    <definedName name="BExW4217ZHL9VO39POSTJOD090WU" localSheetId="27" hidden="1">#REF!</definedName>
    <definedName name="BExW4217ZHL9VO39POSTJOD090WU" localSheetId="0" hidden="1">#REF!</definedName>
    <definedName name="BExW4217ZHL9VO39POSTJOD090WU" localSheetId="1" hidden="1">#REF!</definedName>
    <definedName name="BExW4217ZHL9VO39POSTJOD090WU" hidden="1">#REF!</definedName>
    <definedName name="BExW4GPW71EBF8XPS2QGVQHBCDX3" localSheetId="32" hidden="1">#REF!</definedName>
    <definedName name="BExW4GPW71EBF8XPS2QGVQHBCDX3" localSheetId="33" hidden="1">#REF!</definedName>
    <definedName name="BExW4GPW71EBF8XPS2QGVQHBCDX3" localSheetId="23" hidden="1">#REF!</definedName>
    <definedName name="BExW4GPW71EBF8XPS2QGVQHBCDX3" localSheetId="17" hidden="1">#REF!</definedName>
    <definedName name="BExW4GPW71EBF8XPS2QGVQHBCDX3" localSheetId="18" hidden="1">#REF!</definedName>
    <definedName name="BExW4GPW71EBF8XPS2QGVQHBCDX3" localSheetId="11" hidden="1">#REF!</definedName>
    <definedName name="BExW4GPW71EBF8XPS2QGVQHBCDX3" localSheetId="25" hidden="1">#REF!</definedName>
    <definedName name="BExW4GPW71EBF8XPS2QGVQHBCDX3" localSheetId="26" hidden="1">#REF!</definedName>
    <definedName name="BExW4GPW71EBF8XPS2QGVQHBCDX3" localSheetId="27" hidden="1">#REF!</definedName>
    <definedName name="BExW4GPW71EBF8XPS2QGVQHBCDX3" localSheetId="0" hidden="1">#REF!</definedName>
    <definedName name="BExW4GPW71EBF8XPS2QGVQHBCDX3" localSheetId="1" hidden="1">#REF!</definedName>
    <definedName name="BExW4GPW71EBF8XPS2QGVQHBCDX3" hidden="1">#REF!</definedName>
    <definedName name="BExW4JKC5837JBPCOJV337ZVYYY3" localSheetId="32" hidden="1">#REF!</definedName>
    <definedName name="BExW4JKC5837JBPCOJV337ZVYYY3" localSheetId="33" hidden="1">#REF!</definedName>
    <definedName name="BExW4JKC5837JBPCOJV337ZVYYY3" localSheetId="23" hidden="1">#REF!</definedName>
    <definedName name="BExW4JKC5837JBPCOJV337ZVYYY3" localSheetId="17" hidden="1">#REF!</definedName>
    <definedName name="BExW4JKC5837JBPCOJV337ZVYYY3" localSheetId="18" hidden="1">#REF!</definedName>
    <definedName name="BExW4JKC5837JBPCOJV337ZVYYY3" localSheetId="11" hidden="1">#REF!</definedName>
    <definedName name="BExW4JKC5837JBPCOJV337ZVYYY3" localSheetId="25" hidden="1">#REF!</definedName>
    <definedName name="BExW4JKC5837JBPCOJV337ZVYYY3" localSheetId="26" hidden="1">#REF!</definedName>
    <definedName name="BExW4JKC5837JBPCOJV337ZVYYY3" localSheetId="27" hidden="1">#REF!</definedName>
    <definedName name="BExW4JKC5837JBPCOJV337ZVYYY3" localSheetId="0" hidden="1">#REF!</definedName>
    <definedName name="BExW4JKC5837JBPCOJV337ZVYYY3" localSheetId="1" hidden="1">#REF!</definedName>
    <definedName name="BExW4JKC5837JBPCOJV337ZVYYY3" hidden="1">#REF!</definedName>
    <definedName name="BExW4O2DBZGV8KGBO9EB4BAXIH4Y" localSheetId="32" hidden="1">#REF!</definedName>
    <definedName name="BExW4O2DBZGV8KGBO9EB4BAXIH4Y" localSheetId="33" hidden="1">#REF!</definedName>
    <definedName name="BExW4O2DBZGV8KGBO9EB4BAXIH4Y" localSheetId="23" hidden="1">#REF!</definedName>
    <definedName name="BExW4O2DBZGV8KGBO9EB4BAXIH4Y" localSheetId="17" hidden="1">#REF!</definedName>
    <definedName name="BExW4O2DBZGV8KGBO9EB4BAXIH4Y" localSheetId="18" hidden="1">#REF!</definedName>
    <definedName name="BExW4O2DBZGV8KGBO9EB4BAXIH4Y" localSheetId="11" hidden="1">#REF!</definedName>
    <definedName name="BExW4O2DBZGV8KGBO9EB4BAXIH4Y" localSheetId="25" hidden="1">#REF!</definedName>
    <definedName name="BExW4O2DBZGV8KGBO9EB4BAXIH4Y" localSheetId="26" hidden="1">#REF!</definedName>
    <definedName name="BExW4O2DBZGV8KGBO9EB4BAXIH4Y" localSheetId="27" hidden="1">#REF!</definedName>
    <definedName name="BExW4O2DBZGV8KGBO9EB4BAXIH4Y" localSheetId="0" hidden="1">#REF!</definedName>
    <definedName name="BExW4O2DBZGV8KGBO9EB4BAXIH4Y" localSheetId="1" hidden="1">#REF!</definedName>
    <definedName name="BExW4O2DBZGV8KGBO9EB4BAXIH4Y" hidden="1">#REF!</definedName>
    <definedName name="BExW4QR9FV9MP5K610THBSM51RYO" localSheetId="32" hidden="1">#REF!</definedName>
    <definedName name="BExW4QR9FV9MP5K610THBSM51RYO" localSheetId="33" hidden="1">#REF!</definedName>
    <definedName name="BExW4QR9FV9MP5K610THBSM51RYO" localSheetId="23" hidden="1">#REF!</definedName>
    <definedName name="BExW4QR9FV9MP5K610THBSM51RYO" localSheetId="17" hidden="1">#REF!</definedName>
    <definedName name="BExW4QR9FV9MP5K610THBSM51RYO" localSheetId="18" hidden="1">#REF!</definedName>
    <definedName name="BExW4QR9FV9MP5K610THBSM51RYO" localSheetId="11" hidden="1">#REF!</definedName>
    <definedName name="BExW4QR9FV9MP5K610THBSM51RYO" localSheetId="25" hidden="1">#REF!</definedName>
    <definedName name="BExW4QR9FV9MP5K610THBSM51RYO" localSheetId="26" hidden="1">#REF!</definedName>
    <definedName name="BExW4QR9FV9MP5K610THBSM51RYO" localSheetId="27" hidden="1">#REF!</definedName>
    <definedName name="BExW4QR9FV9MP5K610THBSM51RYO" localSheetId="0" hidden="1">#REF!</definedName>
    <definedName name="BExW4QR9FV9MP5K610THBSM51RYO" localSheetId="1" hidden="1">#REF!</definedName>
    <definedName name="BExW4QR9FV9MP5K610THBSM51RYO" hidden="1">#REF!</definedName>
    <definedName name="BExW4Z029R9E19ZENN3WEA3VDAD1" localSheetId="32" hidden="1">#REF!</definedName>
    <definedName name="BExW4Z029R9E19ZENN3WEA3VDAD1" localSheetId="33" hidden="1">#REF!</definedName>
    <definedName name="BExW4Z029R9E19ZENN3WEA3VDAD1" localSheetId="23" hidden="1">#REF!</definedName>
    <definedName name="BExW4Z029R9E19ZENN3WEA3VDAD1" localSheetId="17" hidden="1">#REF!</definedName>
    <definedName name="BExW4Z029R9E19ZENN3WEA3VDAD1" localSheetId="18" hidden="1">#REF!</definedName>
    <definedName name="BExW4Z029R9E19ZENN3WEA3VDAD1" localSheetId="11" hidden="1">#REF!</definedName>
    <definedName name="BExW4Z029R9E19ZENN3WEA3VDAD1" localSheetId="25" hidden="1">#REF!</definedName>
    <definedName name="BExW4Z029R9E19ZENN3WEA3VDAD1" localSheetId="26" hidden="1">#REF!</definedName>
    <definedName name="BExW4Z029R9E19ZENN3WEA3VDAD1" localSheetId="27" hidden="1">#REF!</definedName>
    <definedName name="BExW4Z029R9E19ZENN3WEA3VDAD1" localSheetId="0" hidden="1">#REF!</definedName>
    <definedName name="BExW4Z029R9E19ZENN3WEA3VDAD1" localSheetId="1" hidden="1">#REF!</definedName>
    <definedName name="BExW4Z029R9E19ZENN3WEA3VDAD1" hidden="1">#REF!</definedName>
    <definedName name="BExW53SPLW3K0Y0ZVTM4NYF1B2YH" localSheetId="32" hidden="1">#REF!</definedName>
    <definedName name="BExW53SPLW3K0Y0ZVTM4NYF1B2YH" localSheetId="33" hidden="1">#REF!</definedName>
    <definedName name="BExW53SPLW3K0Y0ZVTM4NYF1B2YH" localSheetId="23" hidden="1">#REF!</definedName>
    <definedName name="BExW53SPLW3K0Y0ZVTM4NYF1B2YH" localSheetId="17" hidden="1">#REF!</definedName>
    <definedName name="BExW53SPLW3K0Y0ZVTM4NYF1B2YH" localSheetId="18" hidden="1">#REF!</definedName>
    <definedName name="BExW53SPLW3K0Y0ZVTM4NYF1B2YH" localSheetId="11" hidden="1">#REF!</definedName>
    <definedName name="BExW53SPLW3K0Y0ZVTM4NYF1B2YH" localSheetId="25" hidden="1">#REF!</definedName>
    <definedName name="BExW53SPLW3K0Y0ZVTM4NYF1B2YH" localSheetId="26" hidden="1">#REF!</definedName>
    <definedName name="BExW53SPLW3K0Y0ZVTM4NYF1B2YH" localSheetId="27" hidden="1">#REF!</definedName>
    <definedName name="BExW53SPLW3K0Y0ZVTM4NYF1B2YH" localSheetId="0" hidden="1">#REF!</definedName>
    <definedName name="BExW53SPLW3K0Y0ZVTM4NYF1B2YH" localSheetId="1" hidden="1">#REF!</definedName>
    <definedName name="BExW53SPLW3K0Y0ZVTM4NYF1B2YH" hidden="1">#REF!</definedName>
    <definedName name="BExW591F7X34FVKJ2OUT09PFUW1B" localSheetId="32" hidden="1">#REF!</definedName>
    <definedName name="BExW591F7X34FVKJ2OUT09PFUW1B" localSheetId="33" hidden="1">#REF!</definedName>
    <definedName name="BExW591F7X34FVKJ2OUT09PFUW1B" localSheetId="23" hidden="1">#REF!</definedName>
    <definedName name="BExW591F7X34FVKJ2OUT09PFUW1B" localSheetId="17" hidden="1">#REF!</definedName>
    <definedName name="BExW591F7X34FVKJ2OUT09PFUW1B" localSheetId="18" hidden="1">#REF!</definedName>
    <definedName name="BExW591F7X34FVKJ2OUT09PFUW1B" localSheetId="11" hidden="1">#REF!</definedName>
    <definedName name="BExW591F7X34FVKJ2OUT09PFUW1B" localSheetId="25" hidden="1">#REF!</definedName>
    <definedName name="BExW591F7X34FVKJ2OUT09PFUW1B" localSheetId="26" hidden="1">#REF!</definedName>
    <definedName name="BExW591F7X34FVKJ2OUT09PFUW1B" localSheetId="27" hidden="1">#REF!</definedName>
    <definedName name="BExW591F7X34FVKJ2OUT09PFUW1B" localSheetId="0" hidden="1">#REF!</definedName>
    <definedName name="BExW591F7X34FVKJ2OUT09PFUW1B" localSheetId="1" hidden="1">#REF!</definedName>
    <definedName name="BExW591F7X34FVKJ2OUT09PFUW1B" hidden="1">#REF!</definedName>
    <definedName name="BExW5AZNT6IAZGNF2C879ODHY1B8" localSheetId="32" hidden="1">#REF!</definedName>
    <definedName name="BExW5AZNT6IAZGNF2C879ODHY1B8" localSheetId="33" hidden="1">#REF!</definedName>
    <definedName name="BExW5AZNT6IAZGNF2C879ODHY1B8" localSheetId="23" hidden="1">#REF!</definedName>
    <definedName name="BExW5AZNT6IAZGNF2C879ODHY1B8" localSheetId="17" hidden="1">#REF!</definedName>
    <definedName name="BExW5AZNT6IAZGNF2C879ODHY1B8" localSheetId="18" hidden="1">#REF!</definedName>
    <definedName name="BExW5AZNT6IAZGNF2C879ODHY1B8" localSheetId="11" hidden="1">#REF!</definedName>
    <definedName name="BExW5AZNT6IAZGNF2C879ODHY1B8" localSheetId="25" hidden="1">#REF!</definedName>
    <definedName name="BExW5AZNT6IAZGNF2C879ODHY1B8" localSheetId="26" hidden="1">#REF!</definedName>
    <definedName name="BExW5AZNT6IAZGNF2C879ODHY1B8" localSheetId="27" hidden="1">#REF!</definedName>
    <definedName name="BExW5AZNT6IAZGNF2C879ODHY1B8" localSheetId="0" hidden="1">#REF!</definedName>
    <definedName name="BExW5AZNT6IAZGNF2C879ODHY1B8" localSheetId="1" hidden="1">#REF!</definedName>
    <definedName name="BExW5AZNT6IAZGNF2C879ODHY1B8" hidden="1">#REF!</definedName>
    <definedName name="BExW5F6OUXHEWQU5VYE7W7P8DD78" localSheetId="32" hidden="1">#REF!</definedName>
    <definedName name="BExW5F6OUXHEWQU5VYE7W7P8DD78" localSheetId="33" hidden="1">#REF!</definedName>
    <definedName name="BExW5F6OUXHEWQU5VYE7W7P8DD78" localSheetId="23" hidden="1">#REF!</definedName>
    <definedName name="BExW5F6OUXHEWQU5VYE7W7P8DD78" localSheetId="17" hidden="1">#REF!</definedName>
    <definedName name="BExW5F6OUXHEWQU5VYE7W7P8DD78" localSheetId="18" hidden="1">#REF!</definedName>
    <definedName name="BExW5F6OUXHEWQU5VYE7W7P8DD78" localSheetId="11" hidden="1">#REF!</definedName>
    <definedName name="BExW5F6OUXHEWQU5VYE7W7P8DD78" localSheetId="25" hidden="1">#REF!</definedName>
    <definedName name="BExW5F6OUXHEWQU5VYE7W7P8DD78" localSheetId="26" hidden="1">#REF!</definedName>
    <definedName name="BExW5F6OUXHEWQU5VYE7W7P8DD78" localSheetId="27" hidden="1">#REF!</definedName>
    <definedName name="BExW5F6OUXHEWQU5VYE7W7P8DD78" localSheetId="0" hidden="1">#REF!</definedName>
    <definedName name="BExW5F6OUXHEWQU5VYE7W7P8DD78" localSheetId="1" hidden="1">#REF!</definedName>
    <definedName name="BExW5F6OUXHEWQU5VYE7W7P8DD78" hidden="1">#REF!</definedName>
    <definedName name="BExW5WPU27WD4NWZOT0ZEJIDLX5J" localSheetId="32" hidden="1">#REF!</definedName>
    <definedName name="BExW5WPU27WD4NWZOT0ZEJIDLX5J" localSheetId="33" hidden="1">#REF!</definedName>
    <definedName name="BExW5WPU27WD4NWZOT0ZEJIDLX5J" localSheetId="23" hidden="1">#REF!</definedName>
    <definedName name="BExW5WPU27WD4NWZOT0ZEJIDLX5J" localSheetId="17" hidden="1">#REF!</definedName>
    <definedName name="BExW5WPU27WD4NWZOT0ZEJIDLX5J" localSheetId="18" hidden="1">#REF!</definedName>
    <definedName name="BExW5WPU27WD4NWZOT0ZEJIDLX5J" localSheetId="11" hidden="1">#REF!</definedName>
    <definedName name="BExW5WPU27WD4NWZOT0ZEJIDLX5J" localSheetId="25" hidden="1">#REF!</definedName>
    <definedName name="BExW5WPU27WD4NWZOT0ZEJIDLX5J" localSheetId="26" hidden="1">#REF!</definedName>
    <definedName name="BExW5WPU27WD4NWZOT0ZEJIDLX5J" localSheetId="27" hidden="1">#REF!</definedName>
    <definedName name="BExW5WPU27WD4NWZOT0ZEJIDLX5J" localSheetId="0" hidden="1">#REF!</definedName>
    <definedName name="BExW5WPU27WD4NWZOT0ZEJIDLX5J" localSheetId="1" hidden="1">#REF!</definedName>
    <definedName name="BExW5WPU27WD4NWZOT0ZEJIDLX5J" hidden="1">#REF!</definedName>
    <definedName name="BExW5YD97EMSUYC4KDEFH1FB4FY3" localSheetId="32" hidden="1">#REF!</definedName>
    <definedName name="BExW5YD97EMSUYC4KDEFH1FB4FY3" localSheetId="33" hidden="1">#REF!</definedName>
    <definedName name="BExW5YD97EMSUYC4KDEFH1FB4FY3" localSheetId="23" hidden="1">#REF!</definedName>
    <definedName name="BExW5YD97EMSUYC4KDEFH1FB4FY3" localSheetId="17" hidden="1">#REF!</definedName>
    <definedName name="BExW5YD97EMSUYC4KDEFH1FB4FY3" localSheetId="18" hidden="1">#REF!</definedName>
    <definedName name="BExW5YD97EMSUYC4KDEFH1FB4FY3" localSheetId="11" hidden="1">#REF!</definedName>
    <definedName name="BExW5YD97EMSUYC4KDEFH1FB4FY3" localSheetId="25" hidden="1">#REF!</definedName>
    <definedName name="BExW5YD97EMSUYC4KDEFH1FB4FY3" localSheetId="26" hidden="1">#REF!</definedName>
    <definedName name="BExW5YD97EMSUYC4KDEFH1FB4FY3" localSheetId="27" hidden="1">#REF!</definedName>
    <definedName name="BExW5YD97EMSUYC4KDEFH1FB4FY3" localSheetId="0" hidden="1">#REF!</definedName>
    <definedName name="BExW5YD97EMSUYC4KDEFH1FB4FY3" localSheetId="1" hidden="1">#REF!</definedName>
    <definedName name="BExW5YD97EMSUYC4KDEFH1FB4FY3" hidden="1">#REF!</definedName>
    <definedName name="BExW5Z469DSRWTA6T0KVLA7SMIPL" localSheetId="32" hidden="1">#REF!</definedName>
    <definedName name="BExW5Z469DSRWTA6T0KVLA7SMIPL" localSheetId="33" hidden="1">#REF!</definedName>
    <definedName name="BExW5Z469DSRWTA6T0KVLA7SMIPL" localSheetId="23" hidden="1">#REF!</definedName>
    <definedName name="BExW5Z469DSRWTA6T0KVLA7SMIPL" localSheetId="17" hidden="1">#REF!</definedName>
    <definedName name="BExW5Z469DSRWTA6T0KVLA7SMIPL" localSheetId="18" hidden="1">#REF!</definedName>
    <definedName name="BExW5Z469DSRWTA6T0KVLA7SMIPL" localSheetId="11" hidden="1">#REF!</definedName>
    <definedName name="BExW5Z469DSRWTA6T0KVLA7SMIPL" localSheetId="25" hidden="1">#REF!</definedName>
    <definedName name="BExW5Z469DSRWTA6T0KVLA7SMIPL" localSheetId="26" hidden="1">#REF!</definedName>
    <definedName name="BExW5Z469DSRWTA6T0KVLA7SMIPL" localSheetId="27" hidden="1">#REF!</definedName>
    <definedName name="BExW5Z469DSRWTA6T0KVLA7SMIPL" localSheetId="0" hidden="1">#REF!</definedName>
    <definedName name="BExW5Z469DSRWTA6T0KVLA7SMIPL" localSheetId="1" hidden="1">#REF!</definedName>
    <definedName name="BExW5Z469DSRWTA6T0KVLA7SMIPL" hidden="1">#REF!</definedName>
    <definedName name="BExW62ETJAPBX5X53FTGUCHZXI2K" localSheetId="32" hidden="1">#REF!</definedName>
    <definedName name="BExW62ETJAPBX5X53FTGUCHZXI2K" localSheetId="33" hidden="1">#REF!</definedName>
    <definedName name="BExW62ETJAPBX5X53FTGUCHZXI2K" localSheetId="23" hidden="1">#REF!</definedName>
    <definedName name="BExW62ETJAPBX5X53FTGUCHZXI2K" localSheetId="17" hidden="1">#REF!</definedName>
    <definedName name="BExW62ETJAPBX5X53FTGUCHZXI2K" localSheetId="18" hidden="1">#REF!</definedName>
    <definedName name="BExW62ETJAPBX5X53FTGUCHZXI2K" localSheetId="11" hidden="1">#REF!</definedName>
    <definedName name="BExW62ETJAPBX5X53FTGUCHZXI2K" localSheetId="25" hidden="1">#REF!</definedName>
    <definedName name="BExW62ETJAPBX5X53FTGUCHZXI2K" localSheetId="26" hidden="1">#REF!</definedName>
    <definedName name="BExW62ETJAPBX5X53FTGUCHZXI2K" localSheetId="27" hidden="1">#REF!</definedName>
    <definedName name="BExW62ETJAPBX5X53FTGUCHZXI2K" localSheetId="0" hidden="1">#REF!</definedName>
    <definedName name="BExW62ETJAPBX5X53FTGUCHZXI2K" localSheetId="1" hidden="1">#REF!</definedName>
    <definedName name="BExW62ETJAPBX5X53FTGUCHZXI2K" hidden="1">#REF!</definedName>
    <definedName name="BExW660AV1TUV2XNUPD65RZR3QOO" localSheetId="32" hidden="1">#REF!</definedName>
    <definedName name="BExW660AV1TUV2XNUPD65RZR3QOO" localSheetId="33" hidden="1">#REF!</definedName>
    <definedName name="BExW660AV1TUV2XNUPD65RZR3QOO" localSheetId="23" hidden="1">#REF!</definedName>
    <definedName name="BExW660AV1TUV2XNUPD65RZR3QOO" localSheetId="17" hidden="1">#REF!</definedName>
    <definedName name="BExW660AV1TUV2XNUPD65RZR3QOO" localSheetId="18" hidden="1">#REF!</definedName>
    <definedName name="BExW660AV1TUV2XNUPD65RZR3QOO" localSheetId="11" hidden="1">#REF!</definedName>
    <definedName name="BExW660AV1TUV2XNUPD65RZR3QOO" localSheetId="25" hidden="1">#REF!</definedName>
    <definedName name="BExW660AV1TUV2XNUPD65RZR3QOO" localSheetId="26" hidden="1">#REF!</definedName>
    <definedName name="BExW660AV1TUV2XNUPD65RZR3QOO" localSheetId="27" hidden="1">#REF!</definedName>
    <definedName name="BExW660AV1TUV2XNUPD65RZR3QOO" localSheetId="0" hidden="1">#REF!</definedName>
    <definedName name="BExW660AV1TUV2XNUPD65RZR3QOO" localSheetId="1" hidden="1">#REF!</definedName>
    <definedName name="BExW660AV1TUV2XNUPD65RZR3QOO" hidden="1">#REF!</definedName>
    <definedName name="BExW66LVVZK656PQY1257QMHP2AY" localSheetId="32" hidden="1">#REF!</definedName>
    <definedName name="BExW66LVVZK656PQY1257QMHP2AY" localSheetId="33" hidden="1">#REF!</definedName>
    <definedName name="BExW66LVVZK656PQY1257QMHP2AY" localSheetId="23" hidden="1">#REF!</definedName>
    <definedName name="BExW66LVVZK656PQY1257QMHP2AY" localSheetId="17" hidden="1">#REF!</definedName>
    <definedName name="BExW66LVVZK656PQY1257QMHP2AY" localSheetId="18" hidden="1">#REF!</definedName>
    <definedName name="BExW66LVVZK656PQY1257QMHP2AY" localSheetId="11" hidden="1">#REF!</definedName>
    <definedName name="BExW66LVVZK656PQY1257QMHP2AY" localSheetId="25" hidden="1">#REF!</definedName>
    <definedName name="BExW66LVVZK656PQY1257QMHP2AY" localSheetId="26" hidden="1">#REF!</definedName>
    <definedName name="BExW66LVVZK656PQY1257QMHP2AY" localSheetId="27" hidden="1">#REF!</definedName>
    <definedName name="BExW66LVVZK656PQY1257QMHP2AY" localSheetId="0" hidden="1">#REF!</definedName>
    <definedName name="BExW66LVVZK656PQY1257QMHP2AY" localSheetId="1" hidden="1">#REF!</definedName>
    <definedName name="BExW66LVVZK656PQY1257QMHP2AY" hidden="1">#REF!</definedName>
    <definedName name="BExW6EJPHAP1TWT380AZLXNHR22P" localSheetId="32" hidden="1">#REF!</definedName>
    <definedName name="BExW6EJPHAP1TWT380AZLXNHR22P" localSheetId="33" hidden="1">#REF!</definedName>
    <definedName name="BExW6EJPHAP1TWT380AZLXNHR22P" localSheetId="23" hidden="1">#REF!</definedName>
    <definedName name="BExW6EJPHAP1TWT380AZLXNHR22P" localSheetId="17" hidden="1">#REF!</definedName>
    <definedName name="BExW6EJPHAP1TWT380AZLXNHR22P" localSheetId="18" hidden="1">#REF!</definedName>
    <definedName name="BExW6EJPHAP1TWT380AZLXNHR22P" localSheetId="11" hidden="1">#REF!</definedName>
    <definedName name="BExW6EJPHAP1TWT380AZLXNHR22P" localSheetId="25" hidden="1">#REF!</definedName>
    <definedName name="BExW6EJPHAP1TWT380AZLXNHR22P" localSheetId="26" hidden="1">#REF!</definedName>
    <definedName name="BExW6EJPHAP1TWT380AZLXNHR22P" localSheetId="27" hidden="1">#REF!</definedName>
    <definedName name="BExW6EJPHAP1TWT380AZLXNHR22P" localSheetId="0" hidden="1">#REF!</definedName>
    <definedName name="BExW6EJPHAP1TWT380AZLXNHR22P" localSheetId="1" hidden="1">#REF!</definedName>
    <definedName name="BExW6EJPHAP1TWT380AZLXNHR22P" hidden="1">#REF!</definedName>
    <definedName name="BExW6G1PJ38H10DVLL8WPQ736OEB" localSheetId="32" hidden="1">#REF!</definedName>
    <definedName name="BExW6G1PJ38H10DVLL8WPQ736OEB" localSheetId="33" hidden="1">#REF!</definedName>
    <definedName name="BExW6G1PJ38H10DVLL8WPQ736OEB" localSheetId="23" hidden="1">#REF!</definedName>
    <definedName name="BExW6G1PJ38H10DVLL8WPQ736OEB" localSheetId="17" hidden="1">#REF!</definedName>
    <definedName name="BExW6G1PJ38H10DVLL8WPQ736OEB" localSheetId="18" hidden="1">#REF!</definedName>
    <definedName name="BExW6G1PJ38H10DVLL8WPQ736OEB" localSheetId="11" hidden="1">#REF!</definedName>
    <definedName name="BExW6G1PJ38H10DVLL8WPQ736OEB" localSheetId="25" hidden="1">#REF!</definedName>
    <definedName name="BExW6G1PJ38H10DVLL8WPQ736OEB" localSheetId="26" hidden="1">#REF!</definedName>
    <definedName name="BExW6G1PJ38H10DVLL8WPQ736OEB" localSheetId="27" hidden="1">#REF!</definedName>
    <definedName name="BExW6G1PJ38H10DVLL8WPQ736OEB" localSheetId="0" hidden="1">#REF!</definedName>
    <definedName name="BExW6G1PJ38H10DVLL8WPQ736OEB" localSheetId="1" hidden="1">#REF!</definedName>
    <definedName name="BExW6G1PJ38H10DVLL8WPQ736OEB" hidden="1">#REF!</definedName>
    <definedName name="BExW794A74Z5F2K8LVQLD6VSKXUE" localSheetId="32" hidden="1">#REF!</definedName>
    <definedName name="BExW794A74Z5F2K8LVQLD6VSKXUE" localSheetId="33" hidden="1">#REF!</definedName>
    <definedName name="BExW794A74Z5F2K8LVQLD6VSKXUE" localSheetId="23" hidden="1">#REF!</definedName>
    <definedName name="BExW794A74Z5F2K8LVQLD6VSKXUE" localSheetId="17" hidden="1">#REF!</definedName>
    <definedName name="BExW794A74Z5F2K8LVQLD6VSKXUE" localSheetId="18" hidden="1">#REF!</definedName>
    <definedName name="BExW794A74Z5F2K8LVQLD6VSKXUE" localSheetId="11" hidden="1">#REF!</definedName>
    <definedName name="BExW794A74Z5F2K8LVQLD6VSKXUE" localSheetId="25" hidden="1">#REF!</definedName>
    <definedName name="BExW794A74Z5F2K8LVQLD6VSKXUE" localSheetId="26" hidden="1">#REF!</definedName>
    <definedName name="BExW794A74Z5F2K8LVQLD6VSKXUE" localSheetId="27" hidden="1">#REF!</definedName>
    <definedName name="BExW794A74Z5F2K8LVQLD6VSKXUE" localSheetId="0" hidden="1">#REF!</definedName>
    <definedName name="BExW794A74Z5F2K8LVQLD6VSKXUE" localSheetId="1" hidden="1">#REF!</definedName>
    <definedName name="BExW794A74Z5F2K8LVQLD6VSKXUE" hidden="1">#REF!</definedName>
    <definedName name="BExW7Q1TQ8E6G4WYYNSOMV43S95R" localSheetId="32" hidden="1">#REF!</definedName>
    <definedName name="BExW7Q1TQ8E6G4WYYNSOMV43S95R" localSheetId="33" hidden="1">#REF!</definedName>
    <definedName name="BExW7Q1TQ8E6G4WYYNSOMV43S95R" localSheetId="23" hidden="1">#REF!</definedName>
    <definedName name="BExW7Q1TQ8E6G4WYYNSOMV43S95R" localSheetId="17" hidden="1">#REF!</definedName>
    <definedName name="BExW7Q1TQ8E6G4WYYNSOMV43S95R" localSheetId="18" hidden="1">#REF!</definedName>
    <definedName name="BExW7Q1TQ8E6G4WYYNSOMV43S95R" localSheetId="11" hidden="1">#REF!</definedName>
    <definedName name="BExW7Q1TQ8E6G4WYYNSOMV43S95R" localSheetId="25" hidden="1">#REF!</definedName>
    <definedName name="BExW7Q1TQ8E6G4WYYNSOMV43S95R" localSheetId="26" hidden="1">#REF!</definedName>
    <definedName name="BExW7Q1TQ8E6G4WYYNSOMV43S95R" localSheetId="27" hidden="1">#REF!</definedName>
    <definedName name="BExW7Q1TQ8E6G4WYYNSOMV43S95R" localSheetId="0" hidden="1">#REF!</definedName>
    <definedName name="BExW7Q1TQ8E6G4WYYNSOMV43S95R" localSheetId="1" hidden="1">#REF!</definedName>
    <definedName name="BExW7Q1TQ8E6G4WYYNSOMV43S95R" hidden="1">#REF!</definedName>
    <definedName name="BExW7XZTFZV0N9YM9S4PM74A5X2O" localSheetId="32" hidden="1">#REF!</definedName>
    <definedName name="BExW7XZTFZV0N9YM9S4PM74A5X2O" localSheetId="33" hidden="1">#REF!</definedName>
    <definedName name="BExW7XZTFZV0N9YM9S4PM74A5X2O" localSheetId="23" hidden="1">#REF!</definedName>
    <definedName name="BExW7XZTFZV0N9YM9S4PM74A5X2O" localSheetId="17" hidden="1">#REF!</definedName>
    <definedName name="BExW7XZTFZV0N9YM9S4PM74A5X2O" localSheetId="18" hidden="1">#REF!</definedName>
    <definedName name="BExW7XZTFZV0N9YM9S4PM74A5X2O" localSheetId="11" hidden="1">#REF!</definedName>
    <definedName name="BExW7XZTFZV0N9YM9S4PM74A5X2O" localSheetId="25" hidden="1">#REF!</definedName>
    <definedName name="BExW7XZTFZV0N9YM9S4PM74A5X2O" localSheetId="26" hidden="1">#REF!</definedName>
    <definedName name="BExW7XZTFZV0N9YM9S4PM74A5X2O" localSheetId="27" hidden="1">#REF!</definedName>
    <definedName name="BExW7XZTFZV0N9YM9S4PM74A5X2O" localSheetId="0" hidden="1">#REF!</definedName>
    <definedName name="BExW7XZTFZV0N9YM9S4PM74A5X2O" localSheetId="1" hidden="1">#REF!</definedName>
    <definedName name="BExW7XZTFZV0N9YM9S4PM74A5X2O" hidden="1">#REF!</definedName>
    <definedName name="BExW8K0SSIPSKBVP06IJ71600HJZ" localSheetId="32" hidden="1">#REF!</definedName>
    <definedName name="BExW8K0SSIPSKBVP06IJ71600HJZ" localSheetId="33" hidden="1">#REF!</definedName>
    <definedName name="BExW8K0SSIPSKBVP06IJ71600HJZ" localSheetId="23" hidden="1">#REF!</definedName>
    <definedName name="BExW8K0SSIPSKBVP06IJ71600HJZ" localSheetId="17" hidden="1">#REF!</definedName>
    <definedName name="BExW8K0SSIPSKBVP06IJ71600HJZ" localSheetId="18" hidden="1">#REF!</definedName>
    <definedName name="BExW8K0SSIPSKBVP06IJ71600HJZ" localSheetId="11" hidden="1">#REF!</definedName>
    <definedName name="BExW8K0SSIPSKBVP06IJ71600HJZ" localSheetId="25" hidden="1">#REF!</definedName>
    <definedName name="BExW8K0SSIPSKBVP06IJ71600HJZ" localSheetId="26" hidden="1">#REF!</definedName>
    <definedName name="BExW8K0SSIPSKBVP06IJ71600HJZ" localSheetId="27" hidden="1">#REF!</definedName>
    <definedName name="BExW8K0SSIPSKBVP06IJ71600HJZ" localSheetId="0" hidden="1">#REF!</definedName>
    <definedName name="BExW8K0SSIPSKBVP06IJ71600HJZ" localSheetId="1" hidden="1">#REF!</definedName>
    <definedName name="BExW8K0SSIPSKBVP06IJ71600HJZ" hidden="1">#REF!</definedName>
    <definedName name="BExW8T0GVY3ZYO4ACSBLHS8SH895" localSheetId="32" hidden="1">#REF!</definedName>
    <definedName name="BExW8T0GVY3ZYO4ACSBLHS8SH895" localSheetId="33" hidden="1">#REF!</definedName>
    <definedName name="BExW8T0GVY3ZYO4ACSBLHS8SH895" localSheetId="23" hidden="1">#REF!</definedName>
    <definedName name="BExW8T0GVY3ZYO4ACSBLHS8SH895" localSheetId="17" hidden="1">#REF!</definedName>
    <definedName name="BExW8T0GVY3ZYO4ACSBLHS8SH895" localSheetId="18" hidden="1">#REF!</definedName>
    <definedName name="BExW8T0GVY3ZYO4ACSBLHS8SH895" localSheetId="11" hidden="1">#REF!</definedName>
    <definedName name="BExW8T0GVY3ZYO4ACSBLHS8SH895" localSheetId="25" hidden="1">#REF!</definedName>
    <definedName name="BExW8T0GVY3ZYO4ACSBLHS8SH895" localSheetId="26" hidden="1">#REF!</definedName>
    <definedName name="BExW8T0GVY3ZYO4ACSBLHS8SH895" localSheetId="27" hidden="1">#REF!</definedName>
    <definedName name="BExW8T0GVY3ZYO4ACSBLHS8SH895" localSheetId="0" hidden="1">#REF!</definedName>
    <definedName name="BExW8T0GVY3ZYO4ACSBLHS8SH895" localSheetId="1" hidden="1">#REF!</definedName>
    <definedName name="BExW8T0GVY3ZYO4ACSBLHS8SH895" hidden="1">#REF!</definedName>
    <definedName name="BExW8YEP73JMMU9HZ08PM4WHJQZ4" localSheetId="32" hidden="1">#REF!</definedName>
    <definedName name="BExW8YEP73JMMU9HZ08PM4WHJQZ4" localSheetId="33" hidden="1">#REF!</definedName>
    <definedName name="BExW8YEP73JMMU9HZ08PM4WHJQZ4" localSheetId="23" hidden="1">#REF!</definedName>
    <definedName name="BExW8YEP73JMMU9HZ08PM4WHJQZ4" localSheetId="17" hidden="1">#REF!</definedName>
    <definedName name="BExW8YEP73JMMU9HZ08PM4WHJQZ4" localSheetId="18" hidden="1">#REF!</definedName>
    <definedName name="BExW8YEP73JMMU9HZ08PM4WHJQZ4" localSheetId="11" hidden="1">#REF!</definedName>
    <definedName name="BExW8YEP73JMMU9HZ08PM4WHJQZ4" localSheetId="25" hidden="1">#REF!</definedName>
    <definedName name="BExW8YEP73JMMU9HZ08PM4WHJQZ4" localSheetId="26" hidden="1">#REF!</definedName>
    <definedName name="BExW8YEP73JMMU9HZ08PM4WHJQZ4" localSheetId="27" hidden="1">#REF!</definedName>
    <definedName name="BExW8YEP73JMMU9HZ08PM4WHJQZ4" localSheetId="0" hidden="1">#REF!</definedName>
    <definedName name="BExW8YEP73JMMU9HZ08PM4WHJQZ4" localSheetId="1" hidden="1">#REF!</definedName>
    <definedName name="BExW8YEP73JMMU9HZ08PM4WHJQZ4" hidden="1">#REF!</definedName>
    <definedName name="BExW937AT53OZQRHNWQZ5BVH24IE" localSheetId="32" hidden="1">#REF!</definedName>
    <definedName name="BExW937AT53OZQRHNWQZ5BVH24IE" localSheetId="33" hidden="1">#REF!</definedName>
    <definedName name="BExW937AT53OZQRHNWQZ5BVH24IE" localSheetId="23" hidden="1">#REF!</definedName>
    <definedName name="BExW937AT53OZQRHNWQZ5BVH24IE" localSheetId="17" hidden="1">#REF!</definedName>
    <definedName name="BExW937AT53OZQRHNWQZ5BVH24IE" localSheetId="18" hidden="1">#REF!</definedName>
    <definedName name="BExW937AT53OZQRHNWQZ5BVH24IE" localSheetId="11" hidden="1">#REF!</definedName>
    <definedName name="BExW937AT53OZQRHNWQZ5BVH24IE" localSheetId="25" hidden="1">#REF!</definedName>
    <definedName name="BExW937AT53OZQRHNWQZ5BVH24IE" localSheetId="26" hidden="1">#REF!</definedName>
    <definedName name="BExW937AT53OZQRHNWQZ5BVH24IE" localSheetId="27" hidden="1">#REF!</definedName>
    <definedName name="BExW937AT53OZQRHNWQZ5BVH24IE" localSheetId="0" hidden="1">#REF!</definedName>
    <definedName name="BExW937AT53OZQRHNWQZ5BVH24IE" localSheetId="1" hidden="1">#REF!</definedName>
    <definedName name="BExW937AT53OZQRHNWQZ5BVH24IE" hidden="1">#REF!</definedName>
    <definedName name="BExW95LN5N0LYFFVP7GJEGDVDLF0" localSheetId="32" hidden="1">#REF!</definedName>
    <definedName name="BExW95LN5N0LYFFVP7GJEGDVDLF0" localSheetId="33" hidden="1">#REF!</definedName>
    <definedName name="BExW95LN5N0LYFFVP7GJEGDVDLF0" localSheetId="23" hidden="1">#REF!</definedName>
    <definedName name="BExW95LN5N0LYFFVP7GJEGDVDLF0" localSheetId="17" hidden="1">#REF!</definedName>
    <definedName name="BExW95LN5N0LYFFVP7GJEGDVDLF0" localSheetId="18" hidden="1">#REF!</definedName>
    <definedName name="BExW95LN5N0LYFFVP7GJEGDVDLF0" localSheetId="11" hidden="1">#REF!</definedName>
    <definedName name="BExW95LN5N0LYFFVP7GJEGDVDLF0" localSheetId="25" hidden="1">#REF!</definedName>
    <definedName name="BExW95LN5N0LYFFVP7GJEGDVDLF0" localSheetId="26" hidden="1">#REF!</definedName>
    <definedName name="BExW95LN5N0LYFFVP7GJEGDVDLF0" localSheetId="27" hidden="1">#REF!</definedName>
    <definedName name="BExW95LN5N0LYFFVP7GJEGDVDLF0" localSheetId="0" hidden="1">#REF!</definedName>
    <definedName name="BExW95LN5N0LYFFVP7GJEGDVDLF0" localSheetId="1" hidden="1">#REF!</definedName>
    <definedName name="BExW95LN5N0LYFFVP7GJEGDVDLF0" hidden="1">#REF!</definedName>
    <definedName name="BExW967733Q8RAJOHR2GJ3HO8JIW" localSheetId="32" hidden="1">#REF!</definedName>
    <definedName name="BExW967733Q8RAJOHR2GJ3HO8JIW" localSheetId="33" hidden="1">#REF!</definedName>
    <definedName name="BExW967733Q8RAJOHR2GJ3HO8JIW" localSheetId="23" hidden="1">#REF!</definedName>
    <definedName name="BExW967733Q8RAJOHR2GJ3HO8JIW" localSheetId="17" hidden="1">#REF!</definedName>
    <definedName name="BExW967733Q8RAJOHR2GJ3HO8JIW" localSheetId="18" hidden="1">#REF!</definedName>
    <definedName name="BExW967733Q8RAJOHR2GJ3HO8JIW" localSheetId="11" hidden="1">#REF!</definedName>
    <definedName name="BExW967733Q8RAJOHR2GJ3HO8JIW" localSheetId="25" hidden="1">#REF!</definedName>
    <definedName name="BExW967733Q8RAJOHR2GJ3HO8JIW" localSheetId="26" hidden="1">#REF!</definedName>
    <definedName name="BExW967733Q8RAJOHR2GJ3HO8JIW" localSheetId="27" hidden="1">#REF!</definedName>
    <definedName name="BExW967733Q8RAJOHR2GJ3HO8JIW" localSheetId="0" hidden="1">#REF!</definedName>
    <definedName name="BExW967733Q8RAJOHR2GJ3HO8JIW" localSheetId="1" hidden="1">#REF!</definedName>
    <definedName name="BExW967733Q8RAJOHR2GJ3HO8JIW" hidden="1">#REF!</definedName>
    <definedName name="BExW9POK1KIOI0ALS5MZIKTDIYMA" localSheetId="32" hidden="1">#REF!</definedName>
    <definedName name="BExW9POK1KIOI0ALS5MZIKTDIYMA" localSheetId="33" hidden="1">#REF!</definedName>
    <definedName name="BExW9POK1KIOI0ALS5MZIKTDIYMA" localSheetId="23" hidden="1">#REF!</definedName>
    <definedName name="BExW9POK1KIOI0ALS5MZIKTDIYMA" localSheetId="17" hidden="1">#REF!</definedName>
    <definedName name="BExW9POK1KIOI0ALS5MZIKTDIYMA" localSheetId="18" hidden="1">#REF!</definedName>
    <definedName name="BExW9POK1KIOI0ALS5MZIKTDIYMA" localSheetId="11" hidden="1">#REF!</definedName>
    <definedName name="BExW9POK1KIOI0ALS5MZIKTDIYMA" localSheetId="25" hidden="1">#REF!</definedName>
    <definedName name="BExW9POK1KIOI0ALS5MZIKTDIYMA" localSheetId="26" hidden="1">#REF!</definedName>
    <definedName name="BExW9POK1KIOI0ALS5MZIKTDIYMA" localSheetId="27" hidden="1">#REF!</definedName>
    <definedName name="BExW9POK1KIOI0ALS5MZIKTDIYMA" localSheetId="0" hidden="1">#REF!</definedName>
    <definedName name="BExW9POK1KIOI0ALS5MZIKTDIYMA" localSheetId="1" hidden="1">#REF!</definedName>
    <definedName name="BExW9POK1KIOI0ALS5MZIKTDIYMA" hidden="1">#REF!</definedName>
    <definedName name="BExXLDE6PN4ESWT3LXJNQCY94NE4" localSheetId="32" hidden="1">#REF!</definedName>
    <definedName name="BExXLDE6PN4ESWT3LXJNQCY94NE4" localSheetId="33" hidden="1">#REF!</definedName>
    <definedName name="BExXLDE6PN4ESWT3LXJNQCY94NE4" localSheetId="23" hidden="1">#REF!</definedName>
    <definedName name="BExXLDE6PN4ESWT3LXJNQCY94NE4" localSheetId="17" hidden="1">#REF!</definedName>
    <definedName name="BExXLDE6PN4ESWT3LXJNQCY94NE4" localSheetId="18" hidden="1">#REF!</definedName>
    <definedName name="BExXLDE6PN4ESWT3LXJNQCY94NE4" localSheetId="11" hidden="1">#REF!</definedName>
    <definedName name="BExXLDE6PN4ESWT3LXJNQCY94NE4" localSheetId="25" hidden="1">#REF!</definedName>
    <definedName name="BExXLDE6PN4ESWT3LXJNQCY94NE4" localSheetId="26" hidden="1">#REF!</definedName>
    <definedName name="BExXLDE6PN4ESWT3LXJNQCY94NE4" localSheetId="27" hidden="1">#REF!</definedName>
    <definedName name="BExXLDE6PN4ESWT3LXJNQCY94NE4" localSheetId="0" hidden="1">#REF!</definedName>
    <definedName name="BExXLDE6PN4ESWT3LXJNQCY94NE4" localSheetId="1" hidden="1">#REF!</definedName>
    <definedName name="BExXLDE6PN4ESWT3LXJNQCY94NE4" hidden="1">#REF!</definedName>
    <definedName name="BExXLQVPK2H3IF0NDDA5CT612EUK" localSheetId="32" hidden="1">#REF!</definedName>
    <definedName name="BExXLQVPK2H3IF0NDDA5CT612EUK" localSheetId="33" hidden="1">#REF!</definedName>
    <definedName name="BExXLQVPK2H3IF0NDDA5CT612EUK" localSheetId="23" hidden="1">#REF!</definedName>
    <definedName name="BExXLQVPK2H3IF0NDDA5CT612EUK" localSheetId="17" hidden="1">#REF!</definedName>
    <definedName name="BExXLQVPK2H3IF0NDDA5CT612EUK" localSheetId="18" hidden="1">#REF!</definedName>
    <definedName name="BExXLQVPK2H3IF0NDDA5CT612EUK" localSheetId="11" hidden="1">#REF!</definedName>
    <definedName name="BExXLQVPK2H3IF0NDDA5CT612EUK" localSheetId="25" hidden="1">#REF!</definedName>
    <definedName name="BExXLQVPK2H3IF0NDDA5CT612EUK" localSheetId="26" hidden="1">#REF!</definedName>
    <definedName name="BExXLQVPK2H3IF0NDDA5CT612EUK" localSheetId="27" hidden="1">#REF!</definedName>
    <definedName name="BExXLQVPK2H3IF0NDDA5CT612EUK" localSheetId="0" hidden="1">#REF!</definedName>
    <definedName name="BExXLQVPK2H3IF0NDDA5CT612EUK" localSheetId="1" hidden="1">#REF!</definedName>
    <definedName name="BExXLQVPK2H3IF0NDDA5CT612EUK" hidden="1">#REF!</definedName>
    <definedName name="BExXLR6IO70TYTACKQH9M5PGV24J" localSheetId="32" hidden="1">#REF!</definedName>
    <definedName name="BExXLR6IO70TYTACKQH9M5PGV24J" localSheetId="33" hidden="1">#REF!</definedName>
    <definedName name="BExXLR6IO70TYTACKQH9M5PGV24J" localSheetId="23" hidden="1">#REF!</definedName>
    <definedName name="BExXLR6IO70TYTACKQH9M5PGV24J" localSheetId="17" hidden="1">#REF!</definedName>
    <definedName name="BExXLR6IO70TYTACKQH9M5PGV24J" localSheetId="18" hidden="1">#REF!</definedName>
    <definedName name="BExXLR6IO70TYTACKQH9M5PGV24J" localSheetId="11" hidden="1">#REF!</definedName>
    <definedName name="BExXLR6IO70TYTACKQH9M5PGV24J" localSheetId="25" hidden="1">#REF!</definedName>
    <definedName name="BExXLR6IO70TYTACKQH9M5PGV24J" localSheetId="26" hidden="1">#REF!</definedName>
    <definedName name="BExXLR6IO70TYTACKQH9M5PGV24J" localSheetId="27" hidden="1">#REF!</definedName>
    <definedName name="BExXLR6IO70TYTACKQH9M5PGV24J" localSheetId="0" hidden="1">#REF!</definedName>
    <definedName name="BExXLR6IO70TYTACKQH9M5PGV24J" localSheetId="1" hidden="1">#REF!</definedName>
    <definedName name="BExXLR6IO70TYTACKQH9M5PGV24J" hidden="1">#REF!</definedName>
    <definedName name="BExXM065WOLYRYHGHOJE0OOFXA4M" localSheetId="32" hidden="1">#REF!</definedName>
    <definedName name="BExXM065WOLYRYHGHOJE0OOFXA4M" localSheetId="33" hidden="1">#REF!</definedName>
    <definedName name="BExXM065WOLYRYHGHOJE0OOFXA4M" localSheetId="23" hidden="1">#REF!</definedName>
    <definedName name="BExXM065WOLYRYHGHOJE0OOFXA4M" localSheetId="17" hidden="1">#REF!</definedName>
    <definedName name="BExXM065WOLYRYHGHOJE0OOFXA4M" localSheetId="18" hidden="1">#REF!</definedName>
    <definedName name="BExXM065WOLYRYHGHOJE0OOFXA4M" localSheetId="11" hidden="1">#REF!</definedName>
    <definedName name="BExXM065WOLYRYHGHOJE0OOFXA4M" localSheetId="25" hidden="1">#REF!</definedName>
    <definedName name="BExXM065WOLYRYHGHOJE0OOFXA4M" localSheetId="26" hidden="1">#REF!</definedName>
    <definedName name="BExXM065WOLYRYHGHOJE0OOFXA4M" localSheetId="27" hidden="1">#REF!</definedName>
    <definedName name="BExXM065WOLYRYHGHOJE0OOFXA4M" localSheetId="0" hidden="1">#REF!</definedName>
    <definedName name="BExXM065WOLYRYHGHOJE0OOFXA4M" localSheetId="1" hidden="1">#REF!</definedName>
    <definedName name="BExXM065WOLYRYHGHOJE0OOFXA4M" hidden="1">#REF!</definedName>
    <definedName name="BExXM3GUNXVDM82KUR17NNUMQCNI" localSheetId="32" hidden="1">#REF!</definedName>
    <definedName name="BExXM3GUNXVDM82KUR17NNUMQCNI" localSheetId="33" hidden="1">#REF!</definedName>
    <definedName name="BExXM3GUNXVDM82KUR17NNUMQCNI" localSheetId="23" hidden="1">#REF!</definedName>
    <definedName name="BExXM3GUNXVDM82KUR17NNUMQCNI" localSheetId="17" hidden="1">#REF!</definedName>
    <definedName name="BExXM3GUNXVDM82KUR17NNUMQCNI" localSheetId="18" hidden="1">#REF!</definedName>
    <definedName name="BExXM3GUNXVDM82KUR17NNUMQCNI" localSheetId="11" hidden="1">#REF!</definedName>
    <definedName name="BExXM3GUNXVDM82KUR17NNUMQCNI" localSheetId="25" hidden="1">#REF!</definedName>
    <definedName name="BExXM3GUNXVDM82KUR17NNUMQCNI" localSheetId="26" hidden="1">#REF!</definedName>
    <definedName name="BExXM3GUNXVDM82KUR17NNUMQCNI" localSheetId="27" hidden="1">#REF!</definedName>
    <definedName name="BExXM3GUNXVDM82KUR17NNUMQCNI" localSheetId="0" hidden="1">#REF!</definedName>
    <definedName name="BExXM3GUNXVDM82KUR17NNUMQCNI" localSheetId="1" hidden="1">#REF!</definedName>
    <definedName name="BExXM3GUNXVDM82KUR17NNUMQCNI" hidden="1">#REF!</definedName>
    <definedName name="BExXMA28M8SH7MKIGETSDA72WUIZ" localSheetId="32" hidden="1">#REF!</definedName>
    <definedName name="BExXMA28M8SH7MKIGETSDA72WUIZ" localSheetId="33" hidden="1">#REF!</definedName>
    <definedName name="BExXMA28M8SH7MKIGETSDA72WUIZ" localSheetId="23" hidden="1">#REF!</definedName>
    <definedName name="BExXMA28M8SH7MKIGETSDA72WUIZ" localSheetId="17" hidden="1">#REF!</definedName>
    <definedName name="BExXMA28M8SH7MKIGETSDA72WUIZ" localSheetId="18" hidden="1">#REF!</definedName>
    <definedName name="BExXMA28M8SH7MKIGETSDA72WUIZ" localSheetId="11" hidden="1">#REF!</definedName>
    <definedName name="BExXMA28M8SH7MKIGETSDA72WUIZ" localSheetId="25" hidden="1">#REF!</definedName>
    <definedName name="BExXMA28M8SH7MKIGETSDA72WUIZ" localSheetId="26" hidden="1">#REF!</definedName>
    <definedName name="BExXMA28M8SH7MKIGETSDA72WUIZ" localSheetId="27" hidden="1">#REF!</definedName>
    <definedName name="BExXMA28M8SH7MKIGETSDA72WUIZ" localSheetId="0" hidden="1">#REF!</definedName>
    <definedName name="BExXMA28M8SH7MKIGETSDA72WUIZ" localSheetId="1" hidden="1">#REF!</definedName>
    <definedName name="BExXMA28M8SH7MKIGETSDA72WUIZ" hidden="1">#REF!</definedName>
    <definedName name="BExXMOLHIAHDLFSA31PUB36SC3I9" localSheetId="32" hidden="1">#REF!</definedName>
    <definedName name="BExXMOLHIAHDLFSA31PUB36SC3I9" localSheetId="33" hidden="1">#REF!</definedName>
    <definedName name="BExXMOLHIAHDLFSA31PUB36SC3I9" localSheetId="23" hidden="1">#REF!</definedName>
    <definedName name="BExXMOLHIAHDLFSA31PUB36SC3I9" localSheetId="17" hidden="1">#REF!</definedName>
    <definedName name="BExXMOLHIAHDLFSA31PUB36SC3I9" localSheetId="18" hidden="1">#REF!</definedName>
    <definedName name="BExXMOLHIAHDLFSA31PUB36SC3I9" localSheetId="11" hidden="1">#REF!</definedName>
    <definedName name="BExXMOLHIAHDLFSA31PUB36SC3I9" localSheetId="25" hidden="1">#REF!</definedName>
    <definedName name="BExXMOLHIAHDLFSA31PUB36SC3I9" localSheetId="26" hidden="1">#REF!</definedName>
    <definedName name="BExXMOLHIAHDLFSA31PUB36SC3I9" localSheetId="27" hidden="1">#REF!</definedName>
    <definedName name="BExXMOLHIAHDLFSA31PUB36SC3I9" localSheetId="0" hidden="1">#REF!</definedName>
    <definedName name="BExXMOLHIAHDLFSA31PUB36SC3I9" localSheetId="1" hidden="1">#REF!</definedName>
    <definedName name="BExXMOLHIAHDLFSA31PUB36SC3I9" hidden="1">#REF!</definedName>
    <definedName name="BExXMT8T5Z3M2JBQN65X2LKH0YQI" localSheetId="32" hidden="1">#REF!</definedName>
    <definedName name="BExXMT8T5Z3M2JBQN65X2LKH0YQI" localSheetId="33" hidden="1">#REF!</definedName>
    <definedName name="BExXMT8T5Z3M2JBQN65X2LKH0YQI" localSheetId="23" hidden="1">#REF!</definedName>
    <definedName name="BExXMT8T5Z3M2JBQN65X2LKH0YQI" localSheetId="17" hidden="1">#REF!</definedName>
    <definedName name="BExXMT8T5Z3M2JBQN65X2LKH0YQI" localSheetId="18" hidden="1">#REF!</definedName>
    <definedName name="BExXMT8T5Z3M2JBQN65X2LKH0YQI" localSheetId="11" hidden="1">#REF!</definedName>
    <definedName name="BExXMT8T5Z3M2JBQN65X2LKH0YQI" localSheetId="25" hidden="1">#REF!</definedName>
    <definedName name="BExXMT8T5Z3M2JBQN65X2LKH0YQI" localSheetId="26" hidden="1">#REF!</definedName>
    <definedName name="BExXMT8T5Z3M2JBQN65X2LKH0YQI" localSheetId="27" hidden="1">#REF!</definedName>
    <definedName name="BExXMT8T5Z3M2JBQN65X2LKH0YQI" localSheetId="0" hidden="1">#REF!</definedName>
    <definedName name="BExXMT8T5Z3M2JBQN65X2LKH0YQI" localSheetId="1" hidden="1">#REF!</definedName>
    <definedName name="BExXMT8T5Z3M2JBQN65X2LKH0YQI" hidden="1">#REF!</definedName>
    <definedName name="BExXN1XNO7H60M9X1E7EVWFJDM5N" localSheetId="32" hidden="1">#REF!</definedName>
    <definedName name="BExXN1XNO7H60M9X1E7EVWFJDM5N" localSheetId="33" hidden="1">#REF!</definedName>
    <definedName name="BExXN1XNO7H60M9X1E7EVWFJDM5N" localSheetId="23" hidden="1">#REF!</definedName>
    <definedName name="BExXN1XNO7H60M9X1E7EVWFJDM5N" localSheetId="17" hidden="1">#REF!</definedName>
    <definedName name="BExXN1XNO7H60M9X1E7EVWFJDM5N" localSheetId="18" hidden="1">#REF!</definedName>
    <definedName name="BExXN1XNO7H60M9X1E7EVWFJDM5N" localSheetId="11" hidden="1">#REF!</definedName>
    <definedName name="BExXN1XNO7H60M9X1E7EVWFJDM5N" localSheetId="25" hidden="1">#REF!</definedName>
    <definedName name="BExXN1XNO7H60M9X1E7EVWFJDM5N" localSheetId="26" hidden="1">#REF!</definedName>
    <definedName name="BExXN1XNO7H60M9X1E7EVWFJDM5N" localSheetId="27" hidden="1">#REF!</definedName>
    <definedName name="BExXN1XNO7H60M9X1E7EVWFJDM5N" localSheetId="0" hidden="1">#REF!</definedName>
    <definedName name="BExXN1XNO7H60M9X1E7EVWFJDM5N" localSheetId="1" hidden="1">#REF!</definedName>
    <definedName name="BExXN1XNO7H60M9X1E7EVWFJDM5N" hidden="1">#REF!</definedName>
    <definedName name="BExXN1XOOOY51EZQ6II0LWEU2OYT" localSheetId="32" hidden="1">#REF!</definedName>
    <definedName name="BExXN1XOOOY51EZQ6II0LWEU2OYT" localSheetId="33" hidden="1">#REF!</definedName>
    <definedName name="BExXN1XOOOY51EZQ6II0LWEU2OYT" localSheetId="23" hidden="1">#REF!</definedName>
    <definedName name="BExXN1XOOOY51EZQ6II0LWEU2OYT" localSheetId="17" hidden="1">#REF!</definedName>
    <definedName name="BExXN1XOOOY51EZQ6II0LWEU2OYT" localSheetId="18" hidden="1">#REF!</definedName>
    <definedName name="BExXN1XOOOY51EZQ6II0LWEU2OYT" localSheetId="11" hidden="1">#REF!</definedName>
    <definedName name="BExXN1XOOOY51EZQ6II0LWEU2OYT" localSheetId="25" hidden="1">#REF!</definedName>
    <definedName name="BExXN1XOOOY51EZQ6II0LWEU2OYT" localSheetId="26" hidden="1">#REF!</definedName>
    <definedName name="BExXN1XOOOY51EZQ6II0LWEU2OYT" localSheetId="27" hidden="1">#REF!</definedName>
    <definedName name="BExXN1XOOOY51EZQ6II0LWEU2OYT" localSheetId="0" hidden="1">#REF!</definedName>
    <definedName name="BExXN1XOOOY51EZQ6II0LWEU2OYT" localSheetId="1" hidden="1">#REF!</definedName>
    <definedName name="BExXN1XOOOY51EZQ6II0LWEU2OYT" hidden="1">#REF!</definedName>
    <definedName name="BExXN22ZOTIW49GPLWFYKVM90FNZ" localSheetId="32" hidden="1">#REF!</definedName>
    <definedName name="BExXN22ZOTIW49GPLWFYKVM90FNZ" localSheetId="33" hidden="1">#REF!</definedName>
    <definedName name="BExXN22ZOTIW49GPLWFYKVM90FNZ" localSheetId="23" hidden="1">#REF!</definedName>
    <definedName name="BExXN22ZOTIW49GPLWFYKVM90FNZ" localSheetId="17" hidden="1">#REF!</definedName>
    <definedName name="BExXN22ZOTIW49GPLWFYKVM90FNZ" localSheetId="18" hidden="1">#REF!</definedName>
    <definedName name="BExXN22ZOTIW49GPLWFYKVM90FNZ" localSheetId="11" hidden="1">#REF!</definedName>
    <definedName name="BExXN22ZOTIW49GPLWFYKVM90FNZ" localSheetId="25" hidden="1">#REF!</definedName>
    <definedName name="BExXN22ZOTIW49GPLWFYKVM90FNZ" localSheetId="26" hidden="1">#REF!</definedName>
    <definedName name="BExXN22ZOTIW49GPLWFYKVM90FNZ" localSheetId="27" hidden="1">#REF!</definedName>
    <definedName name="BExXN22ZOTIW49GPLWFYKVM90FNZ" localSheetId="0" hidden="1">#REF!</definedName>
    <definedName name="BExXN22ZOTIW49GPLWFYKVM90FNZ" localSheetId="1" hidden="1">#REF!</definedName>
    <definedName name="BExXN22ZOTIW49GPLWFYKVM90FNZ" hidden="1">#REF!</definedName>
    <definedName name="BExXN6QAP8UJQVN4R4BQKPP4QK35" localSheetId="32" hidden="1">#REF!</definedName>
    <definedName name="BExXN6QAP8UJQVN4R4BQKPP4QK35" localSheetId="33" hidden="1">#REF!</definedName>
    <definedName name="BExXN6QAP8UJQVN4R4BQKPP4QK35" localSheetId="23" hidden="1">#REF!</definedName>
    <definedName name="BExXN6QAP8UJQVN4R4BQKPP4QK35" localSheetId="17" hidden="1">#REF!</definedName>
    <definedName name="BExXN6QAP8UJQVN4R4BQKPP4QK35" localSheetId="18" hidden="1">#REF!</definedName>
    <definedName name="BExXN6QAP8UJQVN4R4BQKPP4QK35" localSheetId="11" hidden="1">#REF!</definedName>
    <definedName name="BExXN6QAP8UJQVN4R4BQKPP4QK35" localSheetId="25" hidden="1">#REF!</definedName>
    <definedName name="BExXN6QAP8UJQVN4R4BQKPP4QK35" localSheetId="26" hidden="1">#REF!</definedName>
    <definedName name="BExXN6QAP8UJQVN4R4BQKPP4QK35" localSheetId="27" hidden="1">#REF!</definedName>
    <definedName name="BExXN6QAP8UJQVN4R4BQKPP4QK35" localSheetId="0" hidden="1">#REF!</definedName>
    <definedName name="BExXN6QAP8UJQVN4R4BQKPP4QK35" localSheetId="1" hidden="1">#REF!</definedName>
    <definedName name="BExXN6QAP8UJQVN4R4BQKPP4QK35" hidden="1">#REF!</definedName>
    <definedName name="BExXNBOA39T2X6Y5Y5GZ5DDNA1AX" localSheetId="32" hidden="1">#REF!</definedName>
    <definedName name="BExXNBOA39T2X6Y5Y5GZ5DDNA1AX" localSheetId="33" hidden="1">#REF!</definedName>
    <definedName name="BExXNBOA39T2X6Y5Y5GZ5DDNA1AX" localSheetId="23" hidden="1">#REF!</definedName>
    <definedName name="BExXNBOA39T2X6Y5Y5GZ5DDNA1AX" localSheetId="17" hidden="1">#REF!</definedName>
    <definedName name="BExXNBOA39T2X6Y5Y5GZ5DDNA1AX" localSheetId="18" hidden="1">#REF!</definedName>
    <definedName name="BExXNBOA39T2X6Y5Y5GZ5DDNA1AX" localSheetId="11" hidden="1">#REF!</definedName>
    <definedName name="BExXNBOA39T2X6Y5Y5GZ5DDNA1AX" localSheetId="25" hidden="1">#REF!</definedName>
    <definedName name="BExXNBOA39T2X6Y5Y5GZ5DDNA1AX" localSheetId="26" hidden="1">#REF!</definedName>
    <definedName name="BExXNBOA39T2X6Y5Y5GZ5DDNA1AX" localSheetId="27" hidden="1">#REF!</definedName>
    <definedName name="BExXNBOA39T2X6Y5Y5GZ5DDNA1AX" localSheetId="0" hidden="1">#REF!</definedName>
    <definedName name="BExXNBOA39T2X6Y5Y5GZ5DDNA1AX" localSheetId="1" hidden="1">#REF!</definedName>
    <definedName name="BExXNBOA39T2X6Y5Y5GZ5DDNA1AX" hidden="1">#REF!</definedName>
    <definedName name="BExXNBZ1BRDK73S9XPRR1645KLVB" localSheetId="32" hidden="1">#REF!</definedName>
    <definedName name="BExXNBZ1BRDK73S9XPRR1645KLVB" localSheetId="33" hidden="1">#REF!</definedName>
    <definedName name="BExXNBZ1BRDK73S9XPRR1645KLVB" localSheetId="23" hidden="1">#REF!</definedName>
    <definedName name="BExXNBZ1BRDK73S9XPRR1645KLVB" localSheetId="17" hidden="1">#REF!</definedName>
    <definedName name="BExXNBZ1BRDK73S9XPRR1645KLVB" localSheetId="18" hidden="1">#REF!</definedName>
    <definedName name="BExXNBZ1BRDK73S9XPRR1645KLVB" localSheetId="11" hidden="1">#REF!</definedName>
    <definedName name="BExXNBZ1BRDK73S9XPRR1645KLVB" localSheetId="25" hidden="1">#REF!</definedName>
    <definedName name="BExXNBZ1BRDK73S9XPRR1645KLVB" localSheetId="26" hidden="1">#REF!</definedName>
    <definedName name="BExXNBZ1BRDK73S9XPRR1645KLVB" localSheetId="27" hidden="1">#REF!</definedName>
    <definedName name="BExXNBZ1BRDK73S9XPRR1645KLVB" localSheetId="0" hidden="1">#REF!</definedName>
    <definedName name="BExXNBZ1BRDK73S9XPRR1645KLVB" localSheetId="1" hidden="1">#REF!</definedName>
    <definedName name="BExXNBZ1BRDK73S9XPRR1645KLVB" hidden="1">#REF!</definedName>
    <definedName name="BExXND6872VJ3M2PGT056WQMWBHD" localSheetId="32" hidden="1">#REF!</definedName>
    <definedName name="BExXND6872VJ3M2PGT056WQMWBHD" localSheetId="33" hidden="1">#REF!</definedName>
    <definedName name="BExXND6872VJ3M2PGT056WQMWBHD" localSheetId="23" hidden="1">#REF!</definedName>
    <definedName name="BExXND6872VJ3M2PGT056WQMWBHD" localSheetId="17" hidden="1">#REF!</definedName>
    <definedName name="BExXND6872VJ3M2PGT056WQMWBHD" localSheetId="18" hidden="1">#REF!</definedName>
    <definedName name="BExXND6872VJ3M2PGT056WQMWBHD" localSheetId="11" hidden="1">#REF!</definedName>
    <definedName name="BExXND6872VJ3M2PGT056WQMWBHD" localSheetId="25" hidden="1">#REF!</definedName>
    <definedName name="BExXND6872VJ3M2PGT056WQMWBHD" localSheetId="26" hidden="1">#REF!</definedName>
    <definedName name="BExXND6872VJ3M2PGT056WQMWBHD" localSheetId="27" hidden="1">#REF!</definedName>
    <definedName name="BExXND6872VJ3M2PGT056WQMWBHD" localSheetId="0" hidden="1">#REF!</definedName>
    <definedName name="BExXND6872VJ3M2PGT056WQMWBHD" localSheetId="1" hidden="1">#REF!</definedName>
    <definedName name="BExXND6872VJ3M2PGT056WQMWBHD" hidden="1">#REF!</definedName>
    <definedName name="BExXNPM24UN2PGVL9D1TUBFRIKR4" localSheetId="32" hidden="1">#REF!</definedName>
    <definedName name="BExXNPM24UN2PGVL9D1TUBFRIKR4" localSheetId="33" hidden="1">#REF!</definedName>
    <definedName name="BExXNPM24UN2PGVL9D1TUBFRIKR4" localSheetId="23" hidden="1">#REF!</definedName>
    <definedName name="BExXNPM24UN2PGVL9D1TUBFRIKR4" localSheetId="17" hidden="1">#REF!</definedName>
    <definedName name="BExXNPM24UN2PGVL9D1TUBFRIKR4" localSheetId="18" hidden="1">#REF!</definedName>
    <definedName name="BExXNPM24UN2PGVL9D1TUBFRIKR4" localSheetId="11" hidden="1">#REF!</definedName>
    <definedName name="BExXNPM24UN2PGVL9D1TUBFRIKR4" localSheetId="25" hidden="1">#REF!</definedName>
    <definedName name="BExXNPM24UN2PGVL9D1TUBFRIKR4" localSheetId="26" hidden="1">#REF!</definedName>
    <definedName name="BExXNPM24UN2PGVL9D1TUBFRIKR4" localSheetId="27" hidden="1">#REF!</definedName>
    <definedName name="BExXNPM24UN2PGVL9D1TUBFRIKR4" localSheetId="0" hidden="1">#REF!</definedName>
    <definedName name="BExXNPM24UN2PGVL9D1TUBFRIKR4" localSheetId="1" hidden="1">#REF!</definedName>
    <definedName name="BExXNPM24UN2PGVL9D1TUBFRIKR4" hidden="1">#REF!</definedName>
    <definedName name="BExXNWCR6WOY5G3VTC96QCIFQE0E" localSheetId="32" hidden="1">#REF!</definedName>
    <definedName name="BExXNWCR6WOY5G3VTC96QCIFQE0E" localSheetId="33" hidden="1">#REF!</definedName>
    <definedName name="BExXNWCR6WOY5G3VTC96QCIFQE0E" localSheetId="23" hidden="1">#REF!</definedName>
    <definedName name="BExXNWCR6WOY5G3VTC96QCIFQE0E" localSheetId="17" hidden="1">#REF!</definedName>
    <definedName name="BExXNWCR6WOY5G3VTC96QCIFQE0E" localSheetId="18" hidden="1">#REF!</definedName>
    <definedName name="BExXNWCR6WOY5G3VTC96QCIFQE0E" localSheetId="11" hidden="1">#REF!</definedName>
    <definedName name="BExXNWCR6WOY5G3VTC96QCIFQE0E" localSheetId="25" hidden="1">#REF!</definedName>
    <definedName name="BExXNWCR6WOY5G3VTC96QCIFQE0E" localSheetId="26" hidden="1">#REF!</definedName>
    <definedName name="BExXNWCR6WOY5G3VTC96QCIFQE0E" localSheetId="27" hidden="1">#REF!</definedName>
    <definedName name="BExXNWCR6WOY5G3VTC96QCIFQE0E" localSheetId="0" hidden="1">#REF!</definedName>
    <definedName name="BExXNWCR6WOY5G3VTC96QCIFQE0E" localSheetId="1" hidden="1">#REF!</definedName>
    <definedName name="BExXNWCR6WOY5G3VTC96QCIFQE0E" hidden="1">#REF!</definedName>
    <definedName name="BExXNWYB165VO9MHARCL5WLCHWS0" localSheetId="32" hidden="1">#REF!</definedName>
    <definedName name="BExXNWYB165VO9MHARCL5WLCHWS0" localSheetId="33" hidden="1">#REF!</definedName>
    <definedName name="BExXNWYB165VO9MHARCL5WLCHWS0" localSheetId="23" hidden="1">#REF!</definedName>
    <definedName name="BExXNWYB165VO9MHARCL5WLCHWS0" localSheetId="17" hidden="1">#REF!</definedName>
    <definedName name="BExXNWYB165VO9MHARCL5WLCHWS0" localSheetId="18" hidden="1">#REF!</definedName>
    <definedName name="BExXNWYB165VO9MHARCL5WLCHWS0" localSheetId="11" hidden="1">#REF!</definedName>
    <definedName name="BExXNWYB165VO9MHARCL5WLCHWS0" localSheetId="25" hidden="1">#REF!</definedName>
    <definedName name="BExXNWYB165VO9MHARCL5WLCHWS0" localSheetId="26" hidden="1">#REF!</definedName>
    <definedName name="BExXNWYB165VO9MHARCL5WLCHWS0" localSheetId="27" hidden="1">#REF!</definedName>
    <definedName name="BExXNWYB165VO9MHARCL5WLCHWS0" localSheetId="0" hidden="1">#REF!</definedName>
    <definedName name="BExXNWYB165VO9MHARCL5WLCHWS0" localSheetId="1" hidden="1">#REF!</definedName>
    <definedName name="BExXNWYB165VO9MHARCL5WLCHWS0" hidden="1">#REF!</definedName>
    <definedName name="BExXO278QHQN8JDK5425EJ615ECC" localSheetId="32" hidden="1">#REF!</definedName>
    <definedName name="BExXO278QHQN8JDK5425EJ615ECC" localSheetId="33" hidden="1">#REF!</definedName>
    <definedName name="BExXO278QHQN8JDK5425EJ615ECC" localSheetId="23" hidden="1">#REF!</definedName>
    <definedName name="BExXO278QHQN8JDK5425EJ615ECC" localSheetId="17" hidden="1">#REF!</definedName>
    <definedName name="BExXO278QHQN8JDK5425EJ615ECC" localSheetId="18" hidden="1">#REF!</definedName>
    <definedName name="BExXO278QHQN8JDK5425EJ615ECC" localSheetId="11" hidden="1">#REF!</definedName>
    <definedName name="BExXO278QHQN8JDK5425EJ615ECC" localSheetId="25" hidden="1">#REF!</definedName>
    <definedName name="BExXO278QHQN8JDK5425EJ615ECC" localSheetId="26" hidden="1">#REF!</definedName>
    <definedName name="BExXO278QHQN8JDK5425EJ615ECC" localSheetId="27" hidden="1">#REF!</definedName>
    <definedName name="BExXO278QHQN8JDK5425EJ615ECC" localSheetId="0" hidden="1">#REF!</definedName>
    <definedName name="BExXO278QHQN8JDK5425EJ615ECC" localSheetId="1" hidden="1">#REF!</definedName>
    <definedName name="BExXO278QHQN8JDK5425EJ615ECC" hidden="1">#REF!</definedName>
    <definedName name="BExXO4QVV7YZ6L5A7WZEMIA5AZOV" localSheetId="32" hidden="1">#REF!</definedName>
    <definedName name="BExXO4QVV7YZ6L5A7WZEMIA5AZOV" localSheetId="33" hidden="1">#REF!</definedName>
    <definedName name="BExXO4QVV7YZ6L5A7WZEMIA5AZOV" localSheetId="23" hidden="1">#REF!</definedName>
    <definedName name="BExXO4QVV7YZ6L5A7WZEMIA5AZOV" localSheetId="17" hidden="1">#REF!</definedName>
    <definedName name="BExXO4QVV7YZ6L5A7WZEMIA5AZOV" localSheetId="18" hidden="1">#REF!</definedName>
    <definedName name="BExXO4QVV7YZ6L5A7WZEMIA5AZOV" localSheetId="11" hidden="1">#REF!</definedName>
    <definedName name="BExXO4QVV7YZ6L5A7WZEMIA5AZOV" localSheetId="25" hidden="1">#REF!</definedName>
    <definedName name="BExXO4QVV7YZ6L5A7WZEMIA5AZOV" localSheetId="26" hidden="1">#REF!</definedName>
    <definedName name="BExXO4QVV7YZ6L5A7WZEMIA5AZOV" localSheetId="27" hidden="1">#REF!</definedName>
    <definedName name="BExXO4QVV7YZ6L5A7WZEMIA5AZOV" localSheetId="0" hidden="1">#REF!</definedName>
    <definedName name="BExXO4QVV7YZ6L5A7WZEMIA5AZOV" localSheetId="1" hidden="1">#REF!</definedName>
    <definedName name="BExXO4QVV7YZ6L5A7WZEMIA5AZOV" hidden="1">#REF!</definedName>
    <definedName name="BExXOBHOP0WGFHI2Y9AO4L440UVQ" localSheetId="32" hidden="1">#REF!</definedName>
    <definedName name="BExXOBHOP0WGFHI2Y9AO4L440UVQ" localSheetId="33" hidden="1">#REF!</definedName>
    <definedName name="BExXOBHOP0WGFHI2Y9AO4L440UVQ" localSheetId="23" hidden="1">#REF!</definedName>
    <definedName name="BExXOBHOP0WGFHI2Y9AO4L440UVQ" localSheetId="17" hidden="1">#REF!</definedName>
    <definedName name="BExXOBHOP0WGFHI2Y9AO4L440UVQ" localSheetId="18" hidden="1">#REF!</definedName>
    <definedName name="BExXOBHOP0WGFHI2Y9AO4L440UVQ" localSheetId="11" hidden="1">#REF!</definedName>
    <definedName name="BExXOBHOP0WGFHI2Y9AO4L440UVQ" localSheetId="25" hidden="1">#REF!</definedName>
    <definedName name="BExXOBHOP0WGFHI2Y9AO4L440UVQ" localSheetId="26" hidden="1">#REF!</definedName>
    <definedName name="BExXOBHOP0WGFHI2Y9AO4L440UVQ" localSheetId="27" hidden="1">#REF!</definedName>
    <definedName name="BExXOBHOP0WGFHI2Y9AO4L440UVQ" localSheetId="0" hidden="1">#REF!</definedName>
    <definedName name="BExXOBHOP0WGFHI2Y9AO4L440UVQ" localSheetId="1" hidden="1">#REF!</definedName>
    <definedName name="BExXOBHOP0WGFHI2Y9AO4L440UVQ" hidden="1">#REF!</definedName>
    <definedName name="BExXOHHHX25B8F97636QMXFUDZQK" localSheetId="32" hidden="1">#REF!</definedName>
    <definedName name="BExXOHHHX25B8F97636QMXFUDZQK" localSheetId="33" hidden="1">#REF!</definedName>
    <definedName name="BExXOHHHX25B8F97636QMXFUDZQK" localSheetId="23" hidden="1">#REF!</definedName>
    <definedName name="BExXOHHHX25B8F97636QMXFUDZQK" localSheetId="17" hidden="1">#REF!</definedName>
    <definedName name="BExXOHHHX25B8F97636QMXFUDZQK" localSheetId="18" hidden="1">#REF!</definedName>
    <definedName name="BExXOHHHX25B8F97636QMXFUDZQK" localSheetId="11" hidden="1">#REF!</definedName>
    <definedName name="BExXOHHHX25B8F97636QMXFUDZQK" localSheetId="25" hidden="1">#REF!</definedName>
    <definedName name="BExXOHHHX25B8F97636QMXFUDZQK" localSheetId="26" hidden="1">#REF!</definedName>
    <definedName name="BExXOHHHX25B8F97636QMXFUDZQK" localSheetId="27" hidden="1">#REF!</definedName>
    <definedName name="BExXOHHHX25B8F97636QMXFUDZQK" localSheetId="0" hidden="1">#REF!</definedName>
    <definedName name="BExXOHHHX25B8F97636QMXFUDZQK" localSheetId="1" hidden="1">#REF!</definedName>
    <definedName name="BExXOHHHX25B8F97636QMXFUDZQK" hidden="1">#REF!</definedName>
    <definedName name="BExXOHSAD2NSHOLLMZ2JWA4I3I1R" localSheetId="32" hidden="1">#REF!</definedName>
    <definedName name="BExXOHSAD2NSHOLLMZ2JWA4I3I1R" localSheetId="33" hidden="1">#REF!</definedName>
    <definedName name="BExXOHSAD2NSHOLLMZ2JWA4I3I1R" localSheetId="23" hidden="1">#REF!</definedName>
    <definedName name="BExXOHSAD2NSHOLLMZ2JWA4I3I1R" localSheetId="17" hidden="1">#REF!</definedName>
    <definedName name="BExXOHSAD2NSHOLLMZ2JWA4I3I1R" localSheetId="18" hidden="1">#REF!</definedName>
    <definedName name="BExXOHSAD2NSHOLLMZ2JWA4I3I1R" localSheetId="11" hidden="1">#REF!</definedName>
    <definedName name="BExXOHSAD2NSHOLLMZ2JWA4I3I1R" localSheetId="25" hidden="1">#REF!</definedName>
    <definedName name="BExXOHSAD2NSHOLLMZ2JWA4I3I1R" localSheetId="26" hidden="1">#REF!</definedName>
    <definedName name="BExXOHSAD2NSHOLLMZ2JWA4I3I1R" localSheetId="27" hidden="1">#REF!</definedName>
    <definedName name="BExXOHSAD2NSHOLLMZ2JWA4I3I1R" localSheetId="0" hidden="1">#REF!</definedName>
    <definedName name="BExXOHSAD2NSHOLLMZ2JWA4I3I1R" localSheetId="1" hidden="1">#REF!</definedName>
    <definedName name="BExXOHSAD2NSHOLLMZ2JWA4I3I1R" hidden="1">#REF!</definedName>
    <definedName name="BExXOJKWIJ6IFTV1RHIWHR91EZMW" localSheetId="32" hidden="1">#REF!</definedName>
    <definedName name="BExXOJKWIJ6IFTV1RHIWHR91EZMW" localSheetId="33" hidden="1">#REF!</definedName>
    <definedName name="BExXOJKWIJ6IFTV1RHIWHR91EZMW" localSheetId="23" hidden="1">#REF!</definedName>
    <definedName name="BExXOJKWIJ6IFTV1RHIWHR91EZMW" localSheetId="17" hidden="1">#REF!</definedName>
    <definedName name="BExXOJKWIJ6IFTV1RHIWHR91EZMW" localSheetId="18" hidden="1">#REF!</definedName>
    <definedName name="BExXOJKWIJ6IFTV1RHIWHR91EZMW" localSheetId="11" hidden="1">#REF!</definedName>
    <definedName name="BExXOJKWIJ6IFTV1RHIWHR91EZMW" localSheetId="25" hidden="1">#REF!</definedName>
    <definedName name="BExXOJKWIJ6IFTV1RHIWHR91EZMW" localSheetId="26" hidden="1">#REF!</definedName>
    <definedName name="BExXOJKWIJ6IFTV1RHIWHR91EZMW" localSheetId="27" hidden="1">#REF!</definedName>
    <definedName name="BExXOJKWIJ6IFTV1RHIWHR91EZMW" localSheetId="0" hidden="1">#REF!</definedName>
    <definedName name="BExXOJKWIJ6IFTV1RHIWHR91EZMW" localSheetId="1" hidden="1">#REF!</definedName>
    <definedName name="BExXOJKWIJ6IFTV1RHIWHR91EZMW" hidden="1">#REF!</definedName>
    <definedName name="BExXP80B5FGA00JCM7UXKPI3PB7Y" localSheetId="32" hidden="1">#REF!</definedName>
    <definedName name="BExXP80B5FGA00JCM7UXKPI3PB7Y" localSheetId="33" hidden="1">#REF!</definedName>
    <definedName name="BExXP80B5FGA00JCM7UXKPI3PB7Y" localSheetId="23" hidden="1">#REF!</definedName>
    <definedName name="BExXP80B5FGA00JCM7UXKPI3PB7Y" localSheetId="17" hidden="1">#REF!</definedName>
    <definedName name="BExXP80B5FGA00JCM7UXKPI3PB7Y" localSheetId="18" hidden="1">#REF!</definedName>
    <definedName name="BExXP80B5FGA00JCM7UXKPI3PB7Y" localSheetId="11" hidden="1">#REF!</definedName>
    <definedName name="BExXP80B5FGA00JCM7UXKPI3PB7Y" localSheetId="25" hidden="1">#REF!</definedName>
    <definedName name="BExXP80B5FGA00JCM7UXKPI3PB7Y" localSheetId="26" hidden="1">#REF!</definedName>
    <definedName name="BExXP80B5FGA00JCM7UXKPI3PB7Y" localSheetId="27" hidden="1">#REF!</definedName>
    <definedName name="BExXP80B5FGA00JCM7UXKPI3PB7Y" localSheetId="0" hidden="1">#REF!</definedName>
    <definedName name="BExXP80B5FGA00JCM7UXKPI3PB7Y" localSheetId="1" hidden="1">#REF!</definedName>
    <definedName name="BExXP80B5FGA00JCM7UXKPI3PB7Y" hidden="1">#REF!</definedName>
    <definedName name="BExXP85M4WXYVN1UVHUTOEKEG5XS" localSheetId="32" hidden="1">#REF!</definedName>
    <definedName name="BExXP85M4WXYVN1UVHUTOEKEG5XS" localSheetId="33" hidden="1">#REF!</definedName>
    <definedName name="BExXP85M4WXYVN1UVHUTOEKEG5XS" localSheetId="23" hidden="1">#REF!</definedName>
    <definedName name="BExXP85M4WXYVN1UVHUTOEKEG5XS" localSheetId="17" hidden="1">#REF!</definedName>
    <definedName name="BExXP85M4WXYVN1UVHUTOEKEG5XS" localSheetId="18" hidden="1">#REF!</definedName>
    <definedName name="BExXP85M4WXYVN1UVHUTOEKEG5XS" localSheetId="11" hidden="1">#REF!</definedName>
    <definedName name="BExXP85M4WXYVN1UVHUTOEKEG5XS" localSheetId="25" hidden="1">#REF!</definedName>
    <definedName name="BExXP85M4WXYVN1UVHUTOEKEG5XS" localSheetId="26" hidden="1">#REF!</definedName>
    <definedName name="BExXP85M4WXYVN1UVHUTOEKEG5XS" localSheetId="27" hidden="1">#REF!</definedName>
    <definedName name="BExXP85M4WXYVN1UVHUTOEKEG5XS" localSheetId="0" hidden="1">#REF!</definedName>
    <definedName name="BExXP85M4WXYVN1UVHUTOEKEG5XS" localSheetId="1" hidden="1">#REF!</definedName>
    <definedName name="BExXP85M4WXYVN1UVHUTOEKEG5XS" hidden="1">#REF!</definedName>
    <definedName name="BExXPELOTHOAG0OWILLAH94OZV5J" localSheetId="32" hidden="1">#REF!</definedName>
    <definedName name="BExXPELOTHOAG0OWILLAH94OZV5J" localSheetId="33" hidden="1">#REF!</definedName>
    <definedName name="BExXPELOTHOAG0OWILLAH94OZV5J" localSheetId="23" hidden="1">#REF!</definedName>
    <definedName name="BExXPELOTHOAG0OWILLAH94OZV5J" localSheetId="17" hidden="1">#REF!</definedName>
    <definedName name="BExXPELOTHOAG0OWILLAH94OZV5J" localSheetId="18" hidden="1">#REF!</definedName>
    <definedName name="BExXPELOTHOAG0OWILLAH94OZV5J" localSheetId="11" hidden="1">#REF!</definedName>
    <definedName name="BExXPELOTHOAG0OWILLAH94OZV5J" localSheetId="25" hidden="1">#REF!</definedName>
    <definedName name="BExXPELOTHOAG0OWILLAH94OZV5J" localSheetId="26" hidden="1">#REF!</definedName>
    <definedName name="BExXPELOTHOAG0OWILLAH94OZV5J" localSheetId="27" hidden="1">#REF!</definedName>
    <definedName name="BExXPELOTHOAG0OWILLAH94OZV5J" localSheetId="0" hidden="1">#REF!</definedName>
    <definedName name="BExXPELOTHOAG0OWILLAH94OZV5J" localSheetId="1" hidden="1">#REF!</definedName>
    <definedName name="BExXPELOTHOAG0OWILLAH94OZV5J" hidden="1">#REF!</definedName>
    <definedName name="BExXPOSJRLJNYPU01QNNQ5URXP2U" localSheetId="32" hidden="1">#REF!</definedName>
    <definedName name="BExXPOSJRLJNYPU01QNNQ5URXP2U" localSheetId="33" hidden="1">#REF!</definedName>
    <definedName name="BExXPOSJRLJNYPU01QNNQ5URXP2U" localSheetId="23" hidden="1">#REF!</definedName>
    <definedName name="BExXPOSJRLJNYPU01QNNQ5URXP2U" localSheetId="17" hidden="1">#REF!</definedName>
    <definedName name="BExXPOSJRLJNYPU01QNNQ5URXP2U" localSheetId="18" hidden="1">#REF!</definedName>
    <definedName name="BExXPOSJRLJNYPU01QNNQ5URXP2U" localSheetId="11" hidden="1">#REF!</definedName>
    <definedName name="BExXPOSJRLJNYPU01QNNQ5URXP2U" localSheetId="25" hidden="1">#REF!</definedName>
    <definedName name="BExXPOSJRLJNYPU01QNNQ5URXP2U" localSheetId="26" hidden="1">#REF!</definedName>
    <definedName name="BExXPOSJRLJNYPU01QNNQ5URXP2U" localSheetId="27" hidden="1">#REF!</definedName>
    <definedName name="BExXPOSJRLJNYPU01QNNQ5URXP2U" localSheetId="0" hidden="1">#REF!</definedName>
    <definedName name="BExXPOSJRLJNYPU01QNNQ5URXP2U" localSheetId="1" hidden="1">#REF!</definedName>
    <definedName name="BExXPOSJRLJNYPU01QNNQ5URXP2U" hidden="1">#REF!</definedName>
    <definedName name="BExXPS31W1VD2NMIE4E37LHVDF0L" localSheetId="32" hidden="1">#REF!</definedName>
    <definedName name="BExXPS31W1VD2NMIE4E37LHVDF0L" localSheetId="33" hidden="1">#REF!</definedName>
    <definedName name="BExXPS31W1VD2NMIE4E37LHVDF0L" localSheetId="23" hidden="1">#REF!</definedName>
    <definedName name="BExXPS31W1VD2NMIE4E37LHVDF0L" localSheetId="17" hidden="1">#REF!</definedName>
    <definedName name="BExXPS31W1VD2NMIE4E37LHVDF0L" localSheetId="18" hidden="1">#REF!</definedName>
    <definedName name="BExXPS31W1VD2NMIE4E37LHVDF0L" localSheetId="11" hidden="1">#REF!</definedName>
    <definedName name="BExXPS31W1VD2NMIE4E37LHVDF0L" localSheetId="25" hidden="1">#REF!</definedName>
    <definedName name="BExXPS31W1VD2NMIE4E37LHVDF0L" localSheetId="26" hidden="1">#REF!</definedName>
    <definedName name="BExXPS31W1VD2NMIE4E37LHVDF0L" localSheetId="27" hidden="1">#REF!</definedName>
    <definedName name="BExXPS31W1VD2NMIE4E37LHVDF0L" localSheetId="0" hidden="1">#REF!</definedName>
    <definedName name="BExXPS31W1VD2NMIE4E37LHVDF0L" localSheetId="1" hidden="1">#REF!</definedName>
    <definedName name="BExXPS31W1VD2NMIE4E37LHVDF0L" hidden="1">#REF!</definedName>
    <definedName name="BExXPZKYEMVF5JOC14HYOOYQK6JK" localSheetId="32" hidden="1">#REF!</definedName>
    <definedName name="BExXPZKYEMVF5JOC14HYOOYQK6JK" localSheetId="33" hidden="1">#REF!</definedName>
    <definedName name="BExXPZKYEMVF5JOC14HYOOYQK6JK" localSheetId="23" hidden="1">#REF!</definedName>
    <definedName name="BExXPZKYEMVF5JOC14HYOOYQK6JK" localSheetId="17" hidden="1">#REF!</definedName>
    <definedName name="BExXPZKYEMVF5JOC14HYOOYQK6JK" localSheetId="18" hidden="1">#REF!</definedName>
    <definedName name="BExXPZKYEMVF5JOC14HYOOYQK6JK" localSheetId="11" hidden="1">#REF!</definedName>
    <definedName name="BExXPZKYEMVF5JOC14HYOOYQK6JK" localSheetId="25" hidden="1">#REF!</definedName>
    <definedName name="BExXPZKYEMVF5JOC14HYOOYQK6JK" localSheetId="26" hidden="1">#REF!</definedName>
    <definedName name="BExXPZKYEMVF5JOC14HYOOYQK6JK" localSheetId="27" hidden="1">#REF!</definedName>
    <definedName name="BExXPZKYEMVF5JOC14HYOOYQK6JK" localSheetId="0" hidden="1">#REF!</definedName>
    <definedName name="BExXPZKYEMVF5JOC14HYOOYQK6JK" localSheetId="1" hidden="1">#REF!</definedName>
    <definedName name="BExXPZKYEMVF5JOC14HYOOYQK6JK" hidden="1">#REF!</definedName>
    <definedName name="BExXQ89PA10X79WBWOEP1AJX1OQM" localSheetId="32" hidden="1">#REF!</definedName>
    <definedName name="BExXQ89PA10X79WBWOEP1AJX1OQM" localSheetId="33" hidden="1">#REF!</definedName>
    <definedName name="BExXQ89PA10X79WBWOEP1AJX1OQM" localSheetId="23" hidden="1">#REF!</definedName>
    <definedName name="BExXQ89PA10X79WBWOEP1AJX1OQM" localSheetId="17" hidden="1">#REF!</definedName>
    <definedName name="BExXQ89PA10X79WBWOEP1AJX1OQM" localSheetId="18" hidden="1">#REF!</definedName>
    <definedName name="BExXQ89PA10X79WBWOEP1AJX1OQM" localSheetId="11" hidden="1">#REF!</definedName>
    <definedName name="BExXQ89PA10X79WBWOEP1AJX1OQM" localSheetId="25" hidden="1">#REF!</definedName>
    <definedName name="BExXQ89PA10X79WBWOEP1AJX1OQM" localSheetId="26" hidden="1">#REF!</definedName>
    <definedName name="BExXQ89PA10X79WBWOEP1AJX1OQM" localSheetId="27" hidden="1">#REF!</definedName>
    <definedName name="BExXQ89PA10X79WBWOEP1AJX1OQM" localSheetId="0" hidden="1">#REF!</definedName>
    <definedName name="BExXQ89PA10X79WBWOEP1AJX1OQM" localSheetId="1" hidden="1">#REF!</definedName>
    <definedName name="BExXQ89PA10X79WBWOEP1AJX1OQM" hidden="1">#REF!</definedName>
    <definedName name="BExXQCGQGGYSI0LTRVR73MUO50AW" localSheetId="32" hidden="1">#REF!</definedName>
    <definedName name="BExXQCGQGGYSI0LTRVR73MUO50AW" localSheetId="33" hidden="1">#REF!</definedName>
    <definedName name="BExXQCGQGGYSI0LTRVR73MUO50AW" localSheetId="23" hidden="1">#REF!</definedName>
    <definedName name="BExXQCGQGGYSI0LTRVR73MUO50AW" localSheetId="17" hidden="1">#REF!</definedName>
    <definedName name="BExXQCGQGGYSI0LTRVR73MUO50AW" localSheetId="18" hidden="1">#REF!</definedName>
    <definedName name="BExXQCGQGGYSI0LTRVR73MUO50AW" localSheetId="11" hidden="1">#REF!</definedName>
    <definedName name="BExXQCGQGGYSI0LTRVR73MUO50AW" localSheetId="25" hidden="1">#REF!</definedName>
    <definedName name="BExXQCGQGGYSI0LTRVR73MUO50AW" localSheetId="26" hidden="1">#REF!</definedName>
    <definedName name="BExXQCGQGGYSI0LTRVR73MUO50AW" localSheetId="27" hidden="1">#REF!</definedName>
    <definedName name="BExXQCGQGGYSI0LTRVR73MUO50AW" localSheetId="0" hidden="1">#REF!</definedName>
    <definedName name="BExXQCGQGGYSI0LTRVR73MUO50AW" localSheetId="1" hidden="1">#REF!</definedName>
    <definedName name="BExXQCGQGGYSI0LTRVR73MUO50AW" hidden="1">#REF!</definedName>
    <definedName name="BExXQEEXFHDQ8DSRAJSB5ET6J004" localSheetId="32" hidden="1">#REF!</definedName>
    <definedName name="BExXQEEXFHDQ8DSRAJSB5ET6J004" localSheetId="33" hidden="1">#REF!</definedName>
    <definedName name="BExXQEEXFHDQ8DSRAJSB5ET6J004" localSheetId="23" hidden="1">#REF!</definedName>
    <definedName name="BExXQEEXFHDQ8DSRAJSB5ET6J004" localSheetId="17" hidden="1">#REF!</definedName>
    <definedName name="BExXQEEXFHDQ8DSRAJSB5ET6J004" localSheetId="18" hidden="1">#REF!</definedName>
    <definedName name="BExXQEEXFHDQ8DSRAJSB5ET6J004" localSheetId="11" hidden="1">#REF!</definedName>
    <definedName name="BExXQEEXFHDQ8DSRAJSB5ET6J004" localSheetId="25" hidden="1">#REF!</definedName>
    <definedName name="BExXQEEXFHDQ8DSRAJSB5ET6J004" localSheetId="26" hidden="1">#REF!</definedName>
    <definedName name="BExXQEEXFHDQ8DSRAJSB5ET6J004" localSheetId="27" hidden="1">#REF!</definedName>
    <definedName name="BExXQEEXFHDQ8DSRAJSB5ET6J004" localSheetId="0" hidden="1">#REF!</definedName>
    <definedName name="BExXQEEXFHDQ8DSRAJSB5ET6J004" localSheetId="1" hidden="1">#REF!</definedName>
    <definedName name="BExXQEEXFHDQ8DSRAJSB5ET6J004" hidden="1">#REF!</definedName>
    <definedName name="BExXQH41O5HZAH8BO6HCFY8YC3TU" localSheetId="32" hidden="1">#REF!</definedName>
    <definedName name="BExXQH41O5HZAH8BO6HCFY8YC3TU" localSheetId="33" hidden="1">#REF!</definedName>
    <definedName name="BExXQH41O5HZAH8BO6HCFY8YC3TU" localSheetId="23" hidden="1">#REF!</definedName>
    <definedName name="BExXQH41O5HZAH8BO6HCFY8YC3TU" localSheetId="17" hidden="1">#REF!</definedName>
    <definedName name="BExXQH41O5HZAH8BO6HCFY8YC3TU" localSheetId="18" hidden="1">#REF!</definedName>
    <definedName name="BExXQH41O5HZAH8BO6HCFY8YC3TU" localSheetId="11" hidden="1">#REF!</definedName>
    <definedName name="BExXQH41O5HZAH8BO6HCFY8YC3TU" localSheetId="25" hidden="1">#REF!</definedName>
    <definedName name="BExXQH41O5HZAH8BO6HCFY8YC3TU" localSheetId="26" hidden="1">#REF!</definedName>
    <definedName name="BExXQH41O5HZAH8BO6HCFY8YC3TU" localSheetId="27" hidden="1">#REF!</definedName>
    <definedName name="BExXQH41O5HZAH8BO6HCFY8YC3TU" localSheetId="0" hidden="1">#REF!</definedName>
    <definedName name="BExXQH41O5HZAH8BO6HCFY8YC3TU" localSheetId="1" hidden="1">#REF!</definedName>
    <definedName name="BExXQH41O5HZAH8BO6HCFY8YC3TU" hidden="1">#REF!</definedName>
    <definedName name="BExXQJIEF5R3QQ6D8HO3NGPU0IQC" localSheetId="32" hidden="1">#REF!</definedName>
    <definedName name="BExXQJIEF5R3QQ6D8HO3NGPU0IQC" localSheetId="33" hidden="1">#REF!</definedName>
    <definedName name="BExXQJIEF5R3QQ6D8HO3NGPU0IQC" localSheetId="23" hidden="1">#REF!</definedName>
    <definedName name="BExXQJIEF5R3QQ6D8HO3NGPU0IQC" localSheetId="17" hidden="1">#REF!</definedName>
    <definedName name="BExXQJIEF5R3QQ6D8HO3NGPU0IQC" localSheetId="18" hidden="1">#REF!</definedName>
    <definedName name="BExXQJIEF5R3QQ6D8HO3NGPU0IQC" localSheetId="11" hidden="1">#REF!</definedName>
    <definedName name="BExXQJIEF5R3QQ6D8HO3NGPU0IQC" localSheetId="25" hidden="1">#REF!</definedName>
    <definedName name="BExXQJIEF5R3QQ6D8HO3NGPU0IQC" localSheetId="26" hidden="1">#REF!</definedName>
    <definedName name="BExXQJIEF5R3QQ6D8HO3NGPU0IQC" localSheetId="27" hidden="1">#REF!</definedName>
    <definedName name="BExXQJIEF5R3QQ6D8HO3NGPU0IQC" localSheetId="0" hidden="1">#REF!</definedName>
    <definedName name="BExXQJIEF5R3QQ6D8HO3NGPU0IQC" localSheetId="1" hidden="1">#REF!</definedName>
    <definedName name="BExXQJIEF5R3QQ6D8HO3NGPU0IQC" hidden="1">#REF!</definedName>
    <definedName name="BExXQRAVW0KPQXIJ59NG6UGTZB59" localSheetId="32" hidden="1">#REF!</definedName>
    <definedName name="BExXQRAVW0KPQXIJ59NG6UGTZB59" localSheetId="33" hidden="1">#REF!</definedName>
    <definedName name="BExXQRAVW0KPQXIJ59NG6UGTZB59" localSheetId="23" hidden="1">#REF!</definedName>
    <definedName name="BExXQRAVW0KPQXIJ59NG6UGTZB59" localSheetId="17" hidden="1">#REF!</definedName>
    <definedName name="BExXQRAVW0KPQXIJ59NG6UGTZB59" localSheetId="18" hidden="1">#REF!</definedName>
    <definedName name="BExXQRAVW0KPQXIJ59NG6UGTZB59" localSheetId="11" hidden="1">#REF!</definedName>
    <definedName name="BExXQRAVW0KPQXIJ59NG6UGTZB59" localSheetId="25" hidden="1">#REF!</definedName>
    <definedName name="BExXQRAVW0KPQXIJ59NG6UGTZB59" localSheetId="26" hidden="1">#REF!</definedName>
    <definedName name="BExXQRAVW0KPQXIJ59NG6UGTZB59" localSheetId="27" hidden="1">#REF!</definedName>
    <definedName name="BExXQRAVW0KPQXIJ59NG6UGTZB59" localSheetId="0" hidden="1">#REF!</definedName>
    <definedName name="BExXQRAVW0KPQXIJ59NG6UGTZB59" localSheetId="1" hidden="1">#REF!</definedName>
    <definedName name="BExXQRAVW0KPQXIJ59NG6UGTZB59" hidden="1">#REF!</definedName>
    <definedName name="BExXQU00K9ER4I1WM7T9J0W1E7ZC" localSheetId="32" hidden="1">#REF!</definedName>
    <definedName name="BExXQU00K9ER4I1WM7T9J0W1E7ZC" localSheetId="33" hidden="1">#REF!</definedName>
    <definedName name="BExXQU00K9ER4I1WM7T9J0W1E7ZC" localSheetId="23" hidden="1">#REF!</definedName>
    <definedName name="BExXQU00K9ER4I1WM7T9J0W1E7ZC" localSheetId="17" hidden="1">#REF!</definedName>
    <definedName name="BExXQU00K9ER4I1WM7T9J0W1E7ZC" localSheetId="18" hidden="1">#REF!</definedName>
    <definedName name="BExXQU00K9ER4I1WM7T9J0W1E7ZC" localSheetId="11" hidden="1">#REF!</definedName>
    <definedName name="BExXQU00K9ER4I1WM7T9J0W1E7ZC" localSheetId="25" hidden="1">#REF!</definedName>
    <definedName name="BExXQU00K9ER4I1WM7T9J0W1E7ZC" localSheetId="26" hidden="1">#REF!</definedName>
    <definedName name="BExXQU00K9ER4I1WM7T9J0W1E7ZC" localSheetId="27" hidden="1">#REF!</definedName>
    <definedName name="BExXQU00K9ER4I1WM7T9J0W1E7ZC" localSheetId="0" hidden="1">#REF!</definedName>
    <definedName name="BExXQU00K9ER4I1WM7T9J0W1E7ZC" localSheetId="1" hidden="1">#REF!</definedName>
    <definedName name="BExXQU00K9ER4I1WM7T9J0W1E7ZC" hidden="1">#REF!</definedName>
    <definedName name="BExXQU00KOR7XLM8B13DGJ1MIQDY" localSheetId="32" hidden="1">#REF!</definedName>
    <definedName name="BExXQU00KOR7XLM8B13DGJ1MIQDY" localSheetId="33" hidden="1">#REF!</definedName>
    <definedName name="BExXQU00KOR7XLM8B13DGJ1MIQDY" localSheetId="23" hidden="1">#REF!</definedName>
    <definedName name="BExXQU00KOR7XLM8B13DGJ1MIQDY" localSheetId="17" hidden="1">#REF!</definedName>
    <definedName name="BExXQU00KOR7XLM8B13DGJ1MIQDY" localSheetId="18" hidden="1">#REF!</definedName>
    <definedName name="BExXQU00KOR7XLM8B13DGJ1MIQDY" localSheetId="11" hidden="1">#REF!</definedName>
    <definedName name="BExXQU00KOR7XLM8B13DGJ1MIQDY" localSheetId="25" hidden="1">#REF!</definedName>
    <definedName name="BExXQU00KOR7XLM8B13DGJ1MIQDY" localSheetId="26" hidden="1">#REF!</definedName>
    <definedName name="BExXQU00KOR7XLM8B13DGJ1MIQDY" localSheetId="27" hidden="1">#REF!</definedName>
    <definedName name="BExXQU00KOR7XLM8B13DGJ1MIQDY" localSheetId="0" hidden="1">#REF!</definedName>
    <definedName name="BExXQU00KOR7XLM8B13DGJ1MIQDY" localSheetId="1" hidden="1">#REF!</definedName>
    <definedName name="BExXQU00KOR7XLM8B13DGJ1MIQDY" hidden="1">#REF!</definedName>
    <definedName name="BExXQUG48Q1ISN53FE4MRROM0HSJ" localSheetId="32" hidden="1">#REF!</definedName>
    <definedName name="BExXQUG48Q1ISN53FE4MRROM0HSJ" localSheetId="33" hidden="1">#REF!</definedName>
    <definedName name="BExXQUG48Q1ISN53FE4MRROM0HSJ" localSheetId="23" hidden="1">#REF!</definedName>
    <definedName name="BExXQUG48Q1ISN53FE4MRROM0HSJ" localSheetId="17" hidden="1">#REF!</definedName>
    <definedName name="BExXQUG48Q1ISN53FE4MRROM0HSJ" localSheetId="18" hidden="1">#REF!</definedName>
    <definedName name="BExXQUG48Q1ISN53FE4MRROM0HSJ" localSheetId="11" hidden="1">#REF!</definedName>
    <definedName name="BExXQUG48Q1ISN53FE4MRROM0HSJ" localSheetId="25" hidden="1">#REF!</definedName>
    <definedName name="BExXQUG48Q1ISN53FE4MRROM0HSJ" localSheetId="26" hidden="1">#REF!</definedName>
    <definedName name="BExXQUG48Q1ISN53FE4MRROM0HSJ" localSheetId="27" hidden="1">#REF!</definedName>
    <definedName name="BExXQUG48Q1ISN53FE4MRROM0HSJ" localSheetId="0" hidden="1">#REF!</definedName>
    <definedName name="BExXQUG48Q1ISN53FE4MRROM0HSJ" localSheetId="1" hidden="1">#REF!</definedName>
    <definedName name="BExXQUG48Q1ISN53FE4MRROM0HSJ" hidden="1">#REF!</definedName>
    <definedName name="BExXQXG18PS8HGBOS03OSTQ0KEYC" localSheetId="32" hidden="1">#REF!</definedName>
    <definedName name="BExXQXG18PS8HGBOS03OSTQ0KEYC" localSheetId="33" hidden="1">#REF!</definedName>
    <definedName name="BExXQXG18PS8HGBOS03OSTQ0KEYC" localSheetId="23" hidden="1">#REF!</definedName>
    <definedName name="BExXQXG18PS8HGBOS03OSTQ0KEYC" localSheetId="17" hidden="1">#REF!</definedName>
    <definedName name="BExXQXG18PS8HGBOS03OSTQ0KEYC" localSheetId="18" hidden="1">#REF!</definedName>
    <definedName name="BExXQXG18PS8HGBOS03OSTQ0KEYC" localSheetId="11" hidden="1">#REF!</definedName>
    <definedName name="BExXQXG18PS8HGBOS03OSTQ0KEYC" localSheetId="25" hidden="1">#REF!</definedName>
    <definedName name="BExXQXG18PS8HGBOS03OSTQ0KEYC" localSheetId="26" hidden="1">#REF!</definedName>
    <definedName name="BExXQXG18PS8HGBOS03OSTQ0KEYC" localSheetId="27" hidden="1">#REF!</definedName>
    <definedName name="BExXQXG18PS8HGBOS03OSTQ0KEYC" localSheetId="0" hidden="1">#REF!</definedName>
    <definedName name="BExXQXG18PS8HGBOS03OSTQ0KEYC" localSheetId="1" hidden="1">#REF!</definedName>
    <definedName name="BExXQXG18PS8HGBOS03OSTQ0KEYC" hidden="1">#REF!</definedName>
    <definedName name="BExXQXQT4OAFQT5B0YB3USDJOJOB" localSheetId="32" hidden="1">#REF!</definedName>
    <definedName name="BExXQXQT4OAFQT5B0YB3USDJOJOB" localSheetId="33" hidden="1">#REF!</definedName>
    <definedName name="BExXQXQT4OAFQT5B0YB3USDJOJOB" localSheetId="23" hidden="1">#REF!</definedName>
    <definedName name="BExXQXQT4OAFQT5B0YB3USDJOJOB" localSheetId="17" hidden="1">#REF!</definedName>
    <definedName name="BExXQXQT4OAFQT5B0YB3USDJOJOB" localSheetId="18" hidden="1">#REF!</definedName>
    <definedName name="BExXQXQT4OAFQT5B0YB3USDJOJOB" localSheetId="11" hidden="1">#REF!</definedName>
    <definedName name="BExXQXQT4OAFQT5B0YB3USDJOJOB" localSheetId="25" hidden="1">#REF!</definedName>
    <definedName name="BExXQXQT4OAFQT5B0YB3USDJOJOB" localSheetId="26" hidden="1">#REF!</definedName>
    <definedName name="BExXQXQT4OAFQT5B0YB3USDJOJOB" localSheetId="27" hidden="1">#REF!</definedName>
    <definedName name="BExXQXQT4OAFQT5B0YB3USDJOJOB" localSheetId="0" hidden="1">#REF!</definedName>
    <definedName name="BExXQXQT4OAFQT5B0YB3USDJOJOB" localSheetId="1" hidden="1">#REF!</definedName>
    <definedName name="BExXQXQT4OAFQT5B0YB3USDJOJOB" hidden="1">#REF!</definedName>
    <definedName name="BExXR3FSEXAHSXEQNJORWFCPX86N" localSheetId="32" hidden="1">#REF!</definedName>
    <definedName name="BExXR3FSEXAHSXEQNJORWFCPX86N" localSheetId="33" hidden="1">#REF!</definedName>
    <definedName name="BExXR3FSEXAHSXEQNJORWFCPX86N" localSheetId="23" hidden="1">#REF!</definedName>
    <definedName name="BExXR3FSEXAHSXEQNJORWFCPX86N" localSheetId="17" hidden="1">#REF!</definedName>
    <definedName name="BExXR3FSEXAHSXEQNJORWFCPX86N" localSheetId="18" hidden="1">#REF!</definedName>
    <definedName name="BExXR3FSEXAHSXEQNJORWFCPX86N" localSheetId="11" hidden="1">#REF!</definedName>
    <definedName name="BExXR3FSEXAHSXEQNJORWFCPX86N" localSheetId="25" hidden="1">#REF!</definedName>
    <definedName name="BExXR3FSEXAHSXEQNJORWFCPX86N" localSheetId="26" hidden="1">#REF!</definedName>
    <definedName name="BExXR3FSEXAHSXEQNJORWFCPX86N" localSheetId="27" hidden="1">#REF!</definedName>
    <definedName name="BExXR3FSEXAHSXEQNJORWFCPX86N" localSheetId="0" hidden="1">#REF!</definedName>
    <definedName name="BExXR3FSEXAHSXEQNJORWFCPX86N" localSheetId="1" hidden="1">#REF!</definedName>
    <definedName name="BExXR3FSEXAHSXEQNJORWFCPX86N" hidden="1">#REF!</definedName>
    <definedName name="BExXR3W3FKYQBLR299HO9RZ70C43" localSheetId="32" hidden="1">#REF!</definedName>
    <definedName name="BExXR3W3FKYQBLR299HO9RZ70C43" localSheetId="33" hidden="1">#REF!</definedName>
    <definedName name="BExXR3W3FKYQBLR299HO9RZ70C43" localSheetId="23" hidden="1">#REF!</definedName>
    <definedName name="BExXR3W3FKYQBLR299HO9RZ70C43" localSheetId="17" hidden="1">#REF!</definedName>
    <definedName name="BExXR3W3FKYQBLR299HO9RZ70C43" localSheetId="18" hidden="1">#REF!</definedName>
    <definedName name="BExXR3W3FKYQBLR299HO9RZ70C43" localSheetId="11" hidden="1">#REF!</definedName>
    <definedName name="BExXR3W3FKYQBLR299HO9RZ70C43" localSheetId="25" hidden="1">#REF!</definedName>
    <definedName name="BExXR3W3FKYQBLR299HO9RZ70C43" localSheetId="26" hidden="1">#REF!</definedName>
    <definedName name="BExXR3W3FKYQBLR299HO9RZ70C43" localSheetId="27" hidden="1">#REF!</definedName>
    <definedName name="BExXR3W3FKYQBLR299HO9RZ70C43" localSheetId="0" hidden="1">#REF!</definedName>
    <definedName name="BExXR3W3FKYQBLR299HO9RZ70C43" localSheetId="1" hidden="1">#REF!</definedName>
    <definedName name="BExXR3W3FKYQBLR299HO9RZ70C43" hidden="1">#REF!</definedName>
    <definedName name="BExXR46U23CRRBV6IZT982MAEQKI" localSheetId="32" hidden="1">#REF!</definedName>
    <definedName name="BExXR46U23CRRBV6IZT982MAEQKI" localSheetId="33" hidden="1">#REF!</definedName>
    <definedName name="BExXR46U23CRRBV6IZT982MAEQKI" localSheetId="23" hidden="1">#REF!</definedName>
    <definedName name="BExXR46U23CRRBV6IZT982MAEQKI" localSheetId="17" hidden="1">#REF!</definedName>
    <definedName name="BExXR46U23CRRBV6IZT982MAEQKI" localSheetId="18" hidden="1">#REF!</definedName>
    <definedName name="BExXR46U23CRRBV6IZT982MAEQKI" localSheetId="11" hidden="1">#REF!</definedName>
    <definedName name="BExXR46U23CRRBV6IZT982MAEQKI" localSheetId="25" hidden="1">#REF!</definedName>
    <definedName name="BExXR46U23CRRBV6IZT982MAEQKI" localSheetId="26" hidden="1">#REF!</definedName>
    <definedName name="BExXR46U23CRRBV6IZT982MAEQKI" localSheetId="27" hidden="1">#REF!</definedName>
    <definedName name="BExXR46U23CRRBV6IZT982MAEQKI" localSheetId="0" hidden="1">#REF!</definedName>
    <definedName name="BExXR46U23CRRBV6IZT982MAEQKI" localSheetId="1" hidden="1">#REF!</definedName>
    <definedName name="BExXR46U23CRRBV6IZT982MAEQKI" hidden="1">#REF!</definedName>
    <definedName name="BExXR6A8W3ND3XDZXBMQZ1VCAXHG" localSheetId="32" hidden="1">#REF!</definedName>
    <definedName name="BExXR6A8W3ND3XDZXBMQZ1VCAXHG" localSheetId="33" hidden="1">#REF!</definedName>
    <definedName name="BExXR6A8W3ND3XDZXBMQZ1VCAXHG" localSheetId="23" hidden="1">#REF!</definedName>
    <definedName name="BExXR6A8W3ND3XDZXBMQZ1VCAXHG" localSheetId="17" hidden="1">#REF!</definedName>
    <definedName name="BExXR6A8W3ND3XDZXBMQZ1VCAXHG" localSheetId="18" hidden="1">#REF!</definedName>
    <definedName name="BExXR6A8W3ND3XDZXBMQZ1VCAXHG" localSheetId="11" hidden="1">#REF!</definedName>
    <definedName name="BExXR6A8W3ND3XDZXBMQZ1VCAXHG" localSheetId="25" hidden="1">#REF!</definedName>
    <definedName name="BExXR6A8W3ND3XDZXBMQZ1VCAXHG" localSheetId="26" hidden="1">#REF!</definedName>
    <definedName name="BExXR6A8W3ND3XDZXBMQZ1VCAXHG" localSheetId="27" hidden="1">#REF!</definedName>
    <definedName name="BExXR6A8W3ND3XDZXBMQZ1VCAXHG" localSheetId="0" hidden="1">#REF!</definedName>
    <definedName name="BExXR6A8W3ND3XDZXBMQZ1VCAXHG" localSheetId="1" hidden="1">#REF!</definedName>
    <definedName name="BExXR6A8W3ND3XDZXBMQZ1VCAXHG" hidden="1">#REF!</definedName>
    <definedName name="BExXR7HKNHT37B4OOA9K9191PP22" localSheetId="32" hidden="1">#REF!</definedName>
    <definedName name="BExXR7HKNHT37B4OOA9K9191PP22" localSheetId="33" hidden="1">#REF!</definedName>
    <definedName name="BExXR7HKNHT37B4OOA9K9191PP22" localSheetId="23" hidden="1">#REF!</definedName>
    <definedName name="BExXR7HKNHT37B4OOA9K9191PP22" localSheetId="17" hidden="1">#REF!</definedName>
    <definedName name="BExXR7HKNHT37B4OOA9K9191PP22" localSheetId="18" hidden="1">#REF!</definedName>
    <definedName name="BExXR7HKNHT37B4OOA9K9191PP22" localSheetId="11" hidden="1">#REF!</definedName>
    <definedName name="BExXR7HKNHT37B4OOA9K9191PP22" localSheetId="25" hidden="1">#REF!</definedName>
    <definedName name="BExXR7HKNHT37B4OOA9K9191PP22" localSheetId="26" hidden="1">#REF!</definedName>
    <definedName name="BExXR7HKNHT37B4OOA9K9191PP22" localSheetId="27" hidden="1">#REF!</definedName>
    <definedName name="BExXR7HKNHT37B4OOA9K9191PP22" localSheetId="0" hidden="1">#REF!</definedName>
    <definedName name="BExXR7HKNHT37B4OOA9K9191PP22" localSheetId="1" hidden="1">#REF!</definedName>
    <definedName name="BExXR7HKNHT37B4OOA9K9191PP22" hidden="1">#REF!</definedName>
    <definedName name="BExXR8OKAVX7O70V5IYG2PRKXSTI" localSheetId="32" hidden="1">#REF!</definedName>
    <definedName name="BExXR8OKAVX7O70V5IYG2PRKXSTI" localSheetId="33" hidden="1">#REF!</definedName>
    <definedName name="BExXR8OKAVX7O70V5IYG2PRKXSTI" localSheetId="23" hidden="1">#REF!</definedName>
    <definedName name="BExXR8OKAVX7O70V5IYG2PRKXSTI" localSheetId="17" hidden="1">#REF!</definedName>
    <definedName name="BExXR8OKAVX7O70V5IYG2PRKXSTI" localSheetId="18" hidden="1">#REF!</definedName>
    <definedName name="BExXR8OKAVX7O70V5IYG2PRKXSTI" localSheetId="11" hidden="1">#REF!</definedName>
    <definedName name="BExXR8OKAVX7O70V5IYG2PRKXSTI" localSheetId="25" hidden="1">#REF!</definedName>
    <definedName name="BExXR8OKAVX7O70V5IYG2PRKXSTI" localSheetId="26" hidden="1">#REF!</definedName>
    <definedName name="BExXR8OKAVX7O70V5IYG2PRKXSTI" localSheetId="27" hidden="1">#REF!</definedName>
    <definedName name="BExXR8OKAVX7O70V5IYG2PRKXSTI" localSheetId="0" hidden="1">#REF!</definedName>
    <definedName name="BExXR8OKAVX7O70V5IYG2PRKXSTI" localSheetId="1" hidden="1">#REF!</definedName>
    <definedName name="BExXR8OKAVX7O70V5IYG2PRKXSTI" hidden="1">#REF!</definedName>
    <definedName name="BExXRA6N6XCLQM6XDV724ZIH6G93" localSheetId="32" hidden="1">#REF!</definedName>
    <definedName name="BExXRA6N6XCLQM6XDV724ZIH6G93" localSheetId="33" hidden="1">#REF!</definedName>
    <definedName name="BExXRA6N6XCLQM6XDV724ZIH6G93" localSheetId="23" hidden="1">#REF!</definedName>
    <definedName name="BExXRA6N6XCLQM6XDV724ZIH6G93" localSheetId="17" hidden="1">#REF!</definedName>
    <definedName name="BExXRA6N6XCLQM6XDV724ZIH6G93" localSheetId="18" hidden="1">#REF!</definedName>
    <definedName name="BExXRA6N6XCLQM6XDV724ZIH6G93" localSheetId="11" hidden="1">#REF!</definedName>
    <definedName name="BExXRA6N6XCLQM6XDV724ZIH6G93" localSheetId="25" hidden="1">#REF!</definedName>
    <definedName name="BExXRA6N6XCLQM6XDV724ZIH6G93" localSheetId="26" hidden="1">#REF!</definedName>
    <definedName name="BExXRA6N6XCLQM6XDV724ZIH6G93" localSheetId="27" hidden="1">#REF!</definedName>
    <definedName name="BExXRA6N6XCLQM6XDV724ZIH6G93" localSheetId="0" hidden="1">#REF!</definedName>
    <definedName name="BExXRA6N6XCLQM6XDV724ZIH6G93" localSheetId="1" hidden="1">#REF!</definedName>
    <definedName name="BExXRA6N6XCLQM6XDV724ZIH6G93" hidden="1">#REF!</definedName>
    <definedName name="BExXRABZ1CNKCG6K1MR6OUFHF7J9" localSheetId="32" hidden="1">#REF!</definedName>
    <definedName name="BExXRABZ1CNKCG6K1MR6OUFHF7J9" localSheetId="33" hidden="1">#REF!</definedName>
    <definedName name="BExXRABZ1CNKCG6K1MR6OUFHF7J9" localSheetId="23" hidden="1">#REF!</definedName>
    <definedName name="BExXRABZ1CNKCG6K1MR6OUFHF7J9" localSheetId="17" hidden="1">#REF!</definedName>
    <definedName name="BExXRABZ1CNKCG6K1MR6OUFHF7J9" localSheetId="18" hidden="1">#REF!</definedName>
    <definedName name="BExXRABZ1CNKCG6K1MR6OUFHF7J9" localSheetId="11" hidden="1">#REF!</definedName>
    <definedName name="BExXRABZ1CNKCG6K1MR6OUFHF7J9" localSheetId="25" hidden="1">#REF!</definedName>
    <definedName name="BExXRABZ1CNKCG6K1MR6OUFHF7J9" localSheetId="26" hidden="1">#REF!</definedName>
    <definedName name="BExXRABZ1CNKCG6K1MR6OUFHF7J9" localSheetId="27" hidden="1">#REF!</definedName>
    <definedName name="BExXRABZ1CNKCG6K1MR6OUFHF7J9" localSheetId="0" hidden="1">#REF!</definedName>
    <definedName name="BExXRABZ1CNKCG6K1MR6OUFHF7J9" localSheetId="1" hidden="1">#REF!</definedName>
    <definedName name="BExXRABZ1CNKCG6K1MR6OUFHF7J9" hidden="1">#REF!</definedName>
    <definedName name="BExXRBOFETC0OTJ6WY3VPMFH03VB" localSheetId="32" hidden="1">#REF!</definedName>
    <definedName name="BExXRBOFETC0OTJ6WY3VPMFH03VB" localSheetId="33" hidden="1">#REF!</definedName>
    <definedName name="BExXRBOFETC0OTJ6WY3VPMFH03VB" localSheetId="23" hidden="1">#REF!</definedName>
    <definedName name="BExXRBOFETC0OTJ6WY3VPMFH03VB" localSheetId="17" hidden="1">#REF!</definedName>
    <definedName name="BExXRBOFETC0OTJ6WY3VPMFH03VB" localSheetId="18" hidden="1">#REF!</definedName>
    <definedName name="BExXRBOFETC0OTJ6WY3VPMFH03VB" localSheetId="11" hidden="1">#REF!</definedName>
    <definedName name="BExXRBOFETC0OTJ6WY3VPMFH03VB" localSheetId="25" hidden="1">#REF!</definedName>
    <definedName name="BExXRBOFETC0OTJ6WY3VPMFH03VB" localSheetId="26" hidden="1">#REF!</definedName>
    <definedName name="BExXRBOFETC0OTJ6WY3VPMFH03VB" localSheetId="27" hidden="1">#REF!</definedName>
    <definedName name="BExXRBOFETC0OTJ6WY3VPMFH03VB" localSheetId="0" hidden="1">#REF!</definedName>
    <definedName name="BExXRBOFETC0OTJ6WY3VPMFH03VB" localSheetId="1" hidden="1">#REF!</definedName>
    <definedName name="BExXRBOFETC0OTJ6WY3VPMFH03VB" hidden="1">#REF!</definedName>
    <definedName name="BExXRD13K1S9Y3JGR7CXSONT7RJZ" localSheetId="32" hidden="1">#REF!</definedName>
    <definedName name="BExXRD13K1S9Y3JGR7CXSONT7RJZ" localSheetId="33" hidden="1">#REF!</definedName>
    <definedName name="BExXRD13K1S9Y3JGR7CXSONT7RJZ" localSheetId="23" hidden="1">#REF!</definedName>
    <definedName name="BExXRD13K1S9Y3JGR7CXSONT7RJZ" localSheetId="17" hidden="1">#REF!</definedName>
    <definedName name="BExXRD13K1S9Y3JGR7CXSONT7RJZ" localSheetId="18" hidden="1">#REF!</definedName>
    <definedName name="BExXRD13K1S9Y3JGR7CXSONT7RJZ" localSheetId="11" hidden="1">#REF!</definedName>
    <definedName name="BExXRD13K1S9Y3JGR7CXSONT7RJZ" localSheetId="25" hidden="1">#REF!</definedName>
    <definedName name="BExXRD13K1S9Y3JGR7CXSONT7RJZ" localSheetId="26" hidden="1">#REF!</definedName>
    <definedName name="BExXRD13K1S9Y3JGR7CXSONT7RJZ" localSheetId="27" hidden="1">#REF!</definedName>
    <definedName name="BExXRD13K1S9Y3JGR7CXSONT7RJZ" localSheetId="0" hidden="1">#REF!</definedName>
    <definedName name="BExXRD13K1S9Y3JGR7CXSONT7RJZ" localSheetId="1" hidden="1">#REF!</definedName>
    <definedName name="BExXRD13K1S9Y3JGR7CXSONT7RJZ" hidden="1">#REF!</definedName>
    <definedName name="BExXRIFB4QQ87QIGA9AG0NXP577K" localSheetId="32" hidden="1">#REF!</definedName>
    <definedName name="BExXRIFB4QQ87QIGA9AG0NXP577K" localSheetId="33" hidden="1">#REF!</definedName>
    <definedName name="BExXRIFB4QQ87QIGA9AG0NXP577K" localSheetId="23" hidden="1">#REF!</definedName>
    <definedName name="BExXRIFB4QQ87QIGA9AG0NXP577K" localSheetId="17" hidden="1">#REF!</definedName>
    <definedName name="BExXRIFB4QQ87QIGA9AG0NXP577K" localSheetId="18" hidden="1">#REF!</definedName>
    <definedName name="BExXRIFB4QQ87QIGA9AG0NXP577K" localSheetId="11" hidden="1">#REF!</definedName>
    <definedName name="BExXRIFB4QQ87QIGA9AG0NXP577K" localSheetId="25" hidden="1">#REF!</definedName>
    <definedName name="BExXRIFB4QQ87QIGA9AG0NXP577K" localSheetId="26" hidden="1">#REF!</definedName>
    <definedName name="BExXRIFB4QQ87QIGA9AG0NXP577K" localSheetId="27" hidden="1">#REF!</definedName>
    <definedName name="BExXRIFB4QQ87QIGA9AG0NXP577K" localSheetId="0" hidden="1">#REF!</definedName>
    <definedName name="BExXRIFB4QQ87QIGA9AG0NXP577K" localSheetId="1" hidden="1">#REF!</definedName>
    <definedName name="BExXRIFB4QQ87QIGA9AG0NXP577K" hidden="1">#REF!</definedName>
    <definedName name="BExXRIQ2JF2CVTRDQX2D9SPH7FTN" localSheetId="32" hidden="1">#REF!</definedName>
    <definedName name="BExXRIQ2JF2CVTRDQX2D9SPH7FTN" localSheetId="33" hidden="1">#REF!</definedName>
    <definedName name="BExXRIQ2JF2CVTRDQX2D9SPH7FTN" localSheetId="23" hidden="1">#REF!</definedName>
    <definedName name="BExXRIQ2JF2CVTRDQX2D9SPH7FTN" localSheetId="17" hidden="1">#REF!</definedName>
    <definedName name="BExXRIQ2JF2CVTRDQX2D9SPH7FTN" localSheetId="18" hidden="1">#REF!</definedName>
    <definedName name="BExXRIQ2JF2CVTRDQX2D9SPH7FTN" localSheetId="11" hidden="1">#REF!</definedName>
    <definedName name="BExXRIQ2JF2CVTRDQX2D9SPH7FTN" localSheetId="25" hidden="1">#REF!</definedName>
    <definedName name="BExXRIQ2JF2CVTRDQX2D9SPH7FTN" localSheetId="26" hidden="1">#REF!</definedName>
    <definedName name="BExXRIQ2JF2CVTRDQX2D9SPH7FTN" localSheetId="27" hidden="1">#REF!</definedName>
    <definedName name="BExXRIQ2JF2CVTRDQX2D9SPH7FTN" localSheetId="0" hidden="1">#REF!</definedName>
    <definedName name="BExXRIQ2JF2CVTRDQX2D9SPH7FTN" localSheetId="1" hidden="1">#REF!</definedName>
    <definedName name="BExXRIQ2JF2CVTRDQX2D9SPH7FTN" hidden="1">#REF!</definedName>
    <definedName name="BExXRO4A6VUH1F4XV8N1BRJ4896W" localSheetId="32" hidden="1">#REF!</definedName>
    <definedName name="BExXRO4A6VUH1F4XV8N1BRJ4896W" localSheetId="33" hidden="1">#REF!</definedName>
    <definedName name="BExXRO4A6VUH1F4XV8N1BRJ4896W" localSheetId="23" hidden="1">#REF!</definedName>
    <definedName name="BExXRO4A6VUH1F4XV8N1BRJ4896W" localSheetId="17" hidden="1">#REF!</definedName>
    <definedName name="BExXRO4A6VUH1F4XV8N1BRJ4896W" localSheetId="18" hidden="1">#REF!</definedName>
    <definedName name="BExXRO4A6VUH1F4XV8N1BRJ4896W" localSheetId="11" hidden="1">#REF!</definedName>
    <definedName name="BExXRO4A6VUH1F4XV8N1BRJ4896W" localSheetId="25" hidden="1">#REF!</definedName>
    <definedName name="BExXRO4A6VUH1F4XV8N1BRJ4896W" localSheetId="26" hidden="1">#REF!</definedName>
    <definedName name="BExXRO4A6VUH1F4XV8N1BRJ4896W" localSheetId="27" hidden="1">#REF!</definedName>
    <definedName name="BExXRO4A6VUH1F4XV8N1BRJ4896W" localSheetId="0" hidden="1">#REF!</definedName>
    <definedName name="BExXRO4A6VUH1F4XV8N1BRJ4896W" localSheetId="1" hidden="1">#REF!</definedName>
    <definedName name="BExXRO4A6VUH1F4XV8N1BRJ4896W" hidden="1">#REF!</definedName>
    <definedName name="BExXRO9N1SNJZGKD90P4K7FU1J0P" localSheetId="32" hidden="1">#REF!</definedName>
    <definedName name="BExXRO9N1SNJZGKD90P4K7FU1J0P" localSheetId="33" hidden="1">#REF!</definedName>
    <definedName name="BExXRO9N1SNJZGKD90P4K7FU1J0P" localSheetId="23" hidden="1">#REF!</definedName>
    <definedName name="BExXRO9N1SNJZGKD90P4K7FU1J0P" localSheetId="17" hidden="1">#REF!</definedName>
    <definedName name="BExXRO9N1SNJZGKD90P4K7FU1J0P" localSheetId="18" hidden="1">#REF!</definedName>
    <definedName name="BExXRO9N1SNJZGKD90P4K7FU1J0P" localSheetId="11" hidden="1">#REF!</definedName>
    <definedName name="BExXRO9N1SNJZGKD90P4K7FU1J0P" localSheetId="25" hidden="1">#REF!</definedName>
    <definedName name="BExXRO9N1SNJZGKD90P4K7FU1J0P" localSheetId="26" hidden="1">#REF!</definedName>
    <definedName name="BExXRO9N1SNJZGKD90P4K7FU1J0P" localSheetId="27" hidden="1">#REF!</definedName>
    <definedName name="BExXRO9N1SNJZGKD90P4K7FU1J0P" localSheetId="0" hidden="1">#REF!</definedName>
    <definedName name="BExXRO9N1SNJZGKD90P4K7FU1J0P" localSheetId="1" hidden="1">#REF!</definedName>
    <definedName name="BExXRO9N1SNJZGKD90P4K7FU1J0P" hidden="1">#REF!</definedName>
    <definedName name="BExXROF2MWDZ7IFXX27XOJ79Q86E" localSheetId="32" hidden="1">#REF!</definedName>
    <definedName name="BExXROF2MWDZ7IFXX27XOJ79Q86E" localSheetId="33" hidden="1">#REF!</definedName>
    <definedName name="BExXROF2MWDZ7IFXX27XOJ79Q86E" localSheetId="23" hidden="1">#REF!</definedName>
    <definedName name="BExXROF2MWDZ7IFXX27XOJ79Q86E" localSheetId="17" hidden="1">#REF!</definedName>
    <definedName name="BExXROF2MWDZ7IFXX27XOJ79Q86E" localSheetId="18" hidden="1">#REF!</definedName>
    <definedName name="BExXROF2MWDZ7IFXX27XOJ79Q86E" localSheetId="11" hidden="1">#REF!</definedName>
    <definedName name="BExXROF2MWDZ7IFXX27XOJ79Q86E" localSheetId="25" hidden="1">#REF!</definedName>
    <definedName name="BExXROF2MWDZ7IFXX27XOJ79Q86E" localSheetId="26" hidden="1">#REF!</definedName>
    <definedName name="BExXROF2MWDZ7IFXX27XOJ79Q86E" localSheetId="27" hidden="1">#REF!</definedName>
    <definedName name="BExXROF2MWDZ7IFXX27XOJ79Q86E" localSheetId="0" hidden="1">#REF!</definedName>
    <definedName name="BExXROF2MWDZ7IFXX27XOJ79Q86E" localSheetId="1" hidden="1">#REF!</definedName>
    <definedName name="BExXROF2MWDZ7IFXX27XOJ79Q86E" hidden="1">#REF!</definedName>
    <definedName name="BExXRV5QP3Z0KAQ1EQT9JYT2FV0L" localSheetId="32" hidden="1">#REF!</definedName>
    <definedName name="BExXRV5QP3Z0KAQ1EQT9JYT2FV0L" localSheetId="33" hidden="1">#REF!</definedName>
    <definedName name="BExXRV5QP3Z0KAQ1EQT9JYT2FV0L" localSheetId="23" hidden="1">#REF!</definedName>
    <definedName name="BExXRV5QP3Z0KAQ1EQT9JYT2FV0L" localSheetId="17" hidden="1">#REF!</definedName>
    <definedName name="BExXRV5QP3Z0KAQ1EQT9JYT2FV0L" localSheetId="18" hidden="1">#REF!</definedName>
    <definedName name="BExXRV5QP3Z0KAQ1EQT9JYT2FV0L" localSheetId="11" hidden="1">#REF!</definedName>
    <definedName name="BExXRV5QP3Z0KAQ1EQT9JYT2FV0L" localSheetId="25" hidden="1">#REF!</definedName>
    <definedName name="BExXRV5QP3Z0KAQ1EQT9JYT2FV0L" localSheetId="26" hidden="1">#REF!</definedName>
    <definedName name="BExXRV5QP3Z0KAQ1EQT9JYT2FV0L" localSheetId="27" hidden="1">#REF!</definedName>
    <definedName name="BExXRV5QP3Z0KAQ1EQT9JYT2FV0L" localSheetId="0" hidden="1">#REF!</definedName>
    <definedName name="BExXRV5QP3Z0KAQ1EQT9JYT2FV0L" localSheetId="1" hidden="1">#REF!</definedName>
    <definedName name="BExXRV5QP3Z0KAQ1EQT9JYT2FV0L" hidden="1">#REF!</definedName>
    <definedName name="BExXRZ20LZZCW8LVGDK0XETOTSAI" localSheetId="32" hidden="1">#REF!</definedName>
    <definedName name="BExXRZ20LZZCW8LVGDK0XETOTSAI" localSheetId="33" hidden="1">#REF!</definedName>
    <definedName name="BExXRZ20LZZCW8LVGDK0XETOTSAI" localSheetId="23" hidden="1">#REF!</definedName>
    <definedName name="BExXRZ20LZZCW8LVGDK0XETOTSAI" localSheetId="17" hidden="1">#REF!</definedName>
    <definedName name="BExXRZ20LZZCW8LVGDK0XETOTSAI" localSheetId="18" hidden="1">#REF!</definedName>
    <definedName name="BExXRZ20LZZCW8LVGDK0XETOTSAI" localSheetId="11" hidden="1">#REF!</definedName>
    <definedName name="BExXRZ20LZZCW8LVGDK0XETOTSAI" localSheetId="25" hidden="1">#REF!</definedName>
    <definedName name="BExXRZ20LZZCW8LVGDK0XETOTSAI" localSheetId="26" hidden="1">#REF!</definedName>
    <definedName name="BExXRZ20LZZCW8LVGDK0XETOTSAI" localSheetId="27" hidden="1">#REF!</definedName>
    <definedName name="BExXRZ20LZZCW8LVGDK0XETOTSAI" localSheetId="0" hidden="1">#REF!</definedName>
    <definedName name="BExXRZ20LZZCW8LVGDK0XETOTSAI" localSheetId="1" hidden="1">#REF!</definedName>
    <definedName name="BExXRZ20LZZCW8LVGDK0XETOTSAI" hidden="1">#REF!</definedName>
    <definedName name="BExXS4R1GKUJQX6MHUIUN4S3SCAS" localSheetId="32" hidden="1">#REF!</definedName>
    <definedName name="BExXS4R1GKUJQX6MHUIUN4S3SCAS" localSheetId="33" hidden="1">#REF!</definedName>
    <definedName name="BExXS4R1GKUJQX6MHUIUN4S3SCAS" localSheetId="23" hidden="1">#REF!</definedName>
    <definedName name="BExXS4R1GKUJQX6MHUIUN4S3SCAS" localSheetId="17" hidden="1">#REF!</definedName>
    <definedName name="BExXS4R1GKUJQX6MHUIUN4S3SCAS" localSheetId="18" hidden="1">#REF!</definedName>
    <definedName name="BExXS4R1GKUJQX6MHUIUN4S3SCAS" localSheetId="11" hidden="1">#REF!</definedName>
    <definedName name="BExXS4R1GKUJQX6MHUIUN4S3SCAS" localSheetId="25" hidden="1">#REF!</definedName>
    <definedName name="BExXS4R1GKUJQX6MHUIUN4S3SCAS" localSheetId="26" hidden="1">#REF!</definedName>
    <definedName name="BExXS4R1GKUJQX6MHUIUN4S3SCAS" localSheetId="27" hidden="1">#REF!</definedName>
    <definedName name="BExXS4R1GKUJQX6MHUIUN4S3SCAS" localSheetId="0" hidden="1">#REF!</definedName>
    <definedName name="BExXS4R1GKUJQX6MHUIUN4S3SCAS" localSheetId="1" hidden="1">#REF!</definedName>
    <definedName name="BExXS4R1GKUJQX6MHUIUN4S3SCAS" hidden="1">#REF!</definedName>
    <definedName name="BExXS63O4OMWMNXXAODZQFSDG33N" localSheetId="32" hidden="1">#REF!</definedName>
    <definedName name="BExXS63O4OMWMNXXAODZQFSDG33N" localSheetId="33" hidden="1">#REF!</definedName>
    <definedName name="BExXS63O4OMWMNXXAODZQFSDG33N" localSheetId="23" hidden="1">#REF!</definedName>
    <definedName name="BExXS63O4OMWMNXXAODZQFSDG33N" localSheetId="17" hidden="1">#REF!</definedName>
    <definedName name="BExXS63O4OMWMNXXAODZQFSDG33N" localSheetId="18" hidden="1">#REF!</definedName>
    <definedName name="BExXS63O4OMWMNXXAODZQFSDG33N" localSheetId="11" hidden="1">#REF!</definedName>
    <definedName name="BExXS63O4OMWMNXXAODZQFSDG33N" localSheetId="25" hidden="1">#REF!</definedName>
    <definedName name="BExXS63O4OMWMNXXAODZQFSDG33N" localSheetId="26" hidden="1">#REF!</definedName>
    <definedName name="BExXS63O4OMWMNXXAODZQFSDG33N" localSheetId="27" hidden="1">#REF!</definedName>
    <definedName name="BExXS63O4OMWMNXXAODZQFSDG33N" localSheetId="0" hidden="1">#REF!</definedName>
    <definedName name="BExXS63O4OMWMNXXAODZQFSDG33N" localSheetId="1" hidden="1">#REF!</definedName>
    <definedName name="BExXS63O4OMWMNXXAODZQFSDG33N" hidden="1">#REF!</definedName>
    <definedName name="BExXSBSP1TOY051HSPEPM0AEIO2M" localSheetId="32" hidden="1">#REF!</definedName>
    <definedName name="BExXSBSP1TOY051HSPEPM0AEIO2M" localSheetId="33" hidden="1">#REF!</definedName>
    <definedName name="BExXSBSP1TOY051HSPEPM0AEIO2M" localSheetId="23" hidden="1">#REF!</definedName>
    <definedName name="BExXSBSP1TOY051HSPEPM0AEIO2M" localSheetId="17" hidden="1">#REF!</definedName>
    <definedName name="BExXSBSP1TOY051HSPEPM0AEIO2M" localSheetId="18" hidden="1">#REF!</definedName>
    <definedName name="BExXSBSP1TOY051HSPEPM0AEIO2M" localSheetId="11" hidden="1">#REF!</definedName>
    <definedName name="BExXSBSP1TOY051HSPEPM0AEIO2M" localSheetId="25" hidden="1">#REF!</definedName>
    <definedName name="BExXSBSP1TOY051HSPEPM0AEIO2M" localSheetId="26" hidden="1">#REF!</definedName>
    <definedName name="BExXSBSP1TOY051HSPEPM0AEIO2M" localSheetId="27" hidden="1">#REF!</definedName>
    <definedName name="BExXSBSP1TOY051HSPEPM0AEIO2M" localSheetId="0" hidden="1">#REF!</definedName>
    <definedName name="BExXSBSP1TOY051HSPEPM0AEIO2M" localSheetId="1" hidden="1">#REF!</definedName>
    <definedName name="BExXSBSP1TOY051HSPEPM0AEIO2M" hidden="1">#REF!</definedName>
    <definedName name="BExXSC8RFK5D68FJD2HI4K66SA6I" localSheetId="32" hidden="1">#REF!</definedName>
    <definedName name="BExXSC8RFK5D68FJD2HI4K66SA6I" localSheetId="33" hidden="1">#REF!</definedName>
    <definedName name="BExXSC8RFK5D68FJD2HI4K66SA6I" localSheetId="23" hidden="1">#REF!</definedName>
    <definedName name="BExXSC8RFK5D68FJD2HI4K66SA6I" localSheetId="17" hidden="1">#REF!</definedName>
    <definedName name="BExXSC8RFK5D68FJD2HI4K66SA6I" localSheetId="18" hidden="1">#REF!</definedName>
    <definedName name="BExXSC8RFK5D68FJD2HI4K66SA6I" localSheetId="11" hidden="1">#REF!</definedName>
    <definedName name="BExXSC8RFK5D68FJD2HI4K66SA6I" localSheetId="25" hidden="1">#REF!</definedName>
    <definedName name="BExXSC8RFK5D68FJD2HI4K66SA6I" localSheetId="26" hidden="1">#REF!</definedName>
    <definedName name="BExXSC8RFK5D68FJD2HI4K66SA6I" localSheetId="27" hidden="1">#REF!</definedName>
    <definedName name="BExXSC8RFK5D68FJD2HI4K66SA6I" localSheetId="0" hidden="1">#REF!</definedName>
    <definedName name="BExXSC8RFK5D68FJD2HI4K66SA6I" localSheetId="1" hidden="1">#REF!</definedName>
    <definedName name="BExXSC8RFK5D68FJD2HI4K66SA6I" hidden="1">#REF!</definedName>
    <definedName name="BExXSCP0AZ5MYCC2UFG2GLBCV1CC" localSheetId="32" hidden="1">#REF!</definedName>
    <definedName name="BExXSCP0AZ5MYCC2UFG2GLBCV1CC" localSheetId="33" hidden="1">#REF!</definedName>
    <definedName name="BExXSCP0AZ5MYCC2UFG2GLBCV1CC" localSheetId="23" hidden="1">#REF!</definedName>
    <definedName name="BExXSCP0AZ5MYCC2UFG2GLBCV1CC" localSheetId="17" hidden="1">#REF!</definedName>
    <definedName name="BExXSCP0AZ5MYCC2UFG2GLBCV1CC" localSheetId="18" hidden="1">#REF!</definedName>
    <definedName name="BExXSCP0AZ5MYCC2UFG2GLBCV1CC" localSheetId="11" hidden="1">#REF!</definedName>
    <definedName name="BExXSCP0AZ5MYCC2UFG2GLBCV1CC" localSheetId="25" hidden="1">#REF!</definedName>
    <definedName name="BExXSCP0AZ5MYCC2UFG2GLBCV1CC" localSheetId="26" hidden="1">#REF!</definedName>
    <definedName name="BExXSCP0AZ5MYCC2UFG2GLBCV1CC" localSheetId="27" hidden="1">#REF!</definedName>
    <definedName name="BExXSCP0AZ5MYCC2UFG2GLBCV1CC" localSheetId="0" hidden="1">#REF!</definedName>
    <definedName name="BExXSCP0AZ5MYCC2UFG2GLBCV1CC" localSheetId="1" hidden="1">#REF!</definedName>
    <definedName name="BExXSCP0AZ5MYCC2UFG2GLBCV1CC" hidden="1">#REF!</definedName>
    <definedName name="BExXSNHC88W4UMXEOIOOATJAIKZO" localSheetId="32" hidden="1">#REF!</definedName>
    <definedName name="BExXSNHC88W4UMXEOIOOATJAIKZO" localSheetId="33" hidden="1">#REF!</definedName>
    <definedName name="BExXSNHC88W4UMXEOIOOATJAIKZO" localSheetId="23" hidden="1">#REF!</definedName>
    <definedName name="BExXSNHC88W4UMXEOIOOATJAIKZO" localSheetId="17" hidden="1">#REF!</definedName>
    <definedName name="BExXSNHC88W4UMXEOIOOATJAIKZO" localSheetId="18" hidden="1">#REF!</definedName>
    <definedName name="BExXSNHC88W4UMXEOIOOATJAIKZO" localSheetId="11" hidden="1">#REF!</definedName>
    <definedName name="BExXSNHC88W4UMXEOIOOATJAIKZO" localSheetId="25" hidden="1">#REF!</definedName>
    <definedName name="BExXSNHC88W4UMXEOIOOATJAIKZO" localSheetId="26" hidden="1">#REF!</definedName>
    <definedName name="BExXSNHC88W4UMXEOIOOATJAIKZO" localSheetId="27" hidden="1">#REF!</definedName>
    <definedName name="BExXSNHC88W4UMXEOIOOATJAIKZO" localSheetId="0" hidden="1">#REF!</definedName>
    <definedName name="BExXSNHC88W4UMXEOIOOATJAIKZO" localSheetId="1" hidden="1">#REF!</definedName>
    <definedName name="BExXSNHC88W4UMXEOIOOATJAIKZO" hidden="1">#REF!</definedName>
    <definedName name="BExXSTBS08WIA9TLALV3UQ2Z3MRG" localSheetId="32" hidden="1">#REF!</definedName>
    <definedName name="BExXSTBS08WIA9TLALV3UQ2Z3MRG" localSheetId="33" hidden="1">#REF!</definedName>
    <definedName name="BExXSTBS08WIA9TLALV3UQ2Z3MRG" localSheetId="23" hidden="1">#REF!</definedName>
    <definedName name="BExXSTBS08WIA9TLALV3UQ2Z3MRG" localSheetId="17" hidden="1">#REF!</definedName>
    <definedName name="BExXSTBS08WIA9TLALV3UQ2Z3MRG" localSheetId="18" hidden="1">#REF!</definedName>
    <definedName name="BExXSTBS08WIA9TLALV3UQ2Z3MRG" localSheetId="11" hidden="1">#REF!</definedName>
    <definedName name="BExXSTBS08WIA9TLALV3UQ2Z3MRG" localSheetId="25" hidden="1">#REF!</definedName>
    <definedName name="BExXSTBS08WIA9TLALV3UQ2Z3MRG" localSheetId="26" hidden="1">#REF!</definedName>
    <definedName name="BExXSTBS08WIA9TLALV3UQ2Z3MRG" localSheetId="27" hidden="1">#REF!</definedName>
    <definedName name="BExXSTBS08WIA9TLALV3UQ2Z3MRG" localSheetId="0" hidden="1">#REF!</definedName>
    <definedName name="BExXSTBS08WIA9TLALV3UQ2Z3MRG" localSheetId="1" hidden="1">#REF!</definedName>
    <definedName name="BExXSTBS08WIA9TLALV3UQ2Z3MRG" hidden="1">#REF!</definedName>
    <definedName name="BExXSVQ2WOJJ73YEO8Q2FK60V4G8" localSheetId="32" hidden="1">#REF!</definedName>
    <definedName name="BExXSVQ2WOJJ73YEO8Q2FK60V4G8" localSheetId="33" hidden="1">#REF!</definedName>
    <definedName name="BExXSVQ2WOJJ73YEO8Q2FK60V4G8" localSheetId="23" hidden="1">#REF!</definedName>
    <definedName name="BExXSVQ2WOJJ73YEO8Q2FK60V4G8" localSheetId="17" hidden="1">#REF!</definedName>
    <definedName name="BExXSVQ2WOJJ73YEO8Q2FK60V4G8" localSheetId="18" hidden="1">#REF!</definedName>
    <definedName name="BExXSVQ2WOJJ73YEO8Q2FK60V4G8" localSheetId="11" hidden="1">#REF!</definedName>
    <definedName name="BExXSVQ2WOJJ73YEO8Q2FK60V4G8" localSheetId="25" hidden="1">#REF!</definedName>
    <definedName name="BExXSVQ2WOJJ73YEO8Q2FK60V4G8" localSheetId="26" hidden="1">#REF!</definedName>
    <definedName name="BExXSVQ2WOJJ73YEO8Q2FK60V4G8" localSheetId="27" hidden="1">#REF!</definedName>
    <definedName name="BExXSVQ2WOJJ73YEO8Q2FK60V4G8" localSheetId="0" hidden="1">#REF!</definedName>
    <definedName name="BExXSVQ2WOJJ73YEO8Q2FK60V4G8" localSheetId="1" hidden="1">#REF!</definedName>
    <definedName name="BExXSVQ2WOJJ73YEO8Q2FK60V4G8" hidden="1">#REF!</definedName>
    <definedName name="BExXTER5A2EQ14KN6J0MVATIHVKN" localSheetId="32" hidden="1">#REF!</definedName>
    <definedName name="BExXTER5A2EQ14KN6J0MVATIHVKN" localSheetId="33" hidden="1">#REF!</definedName>
    <definedName name="BExXTER5A2EQ14KN6J0MVATIHVKN" localSheetId="23" hidden="1">#REF!</definedName>
    <definedName name="BExXTER5A2EQ14KN6J0MVATIHVKN" localSheetId="17" hidden="1">#REF!</definedName>
    <definedName name="BExXTER5A2EQ14KN6J0MVATIHVKN" localSheetId="18" hidden="1">#REF!</definedName>
    <definedName name="BExXTER5A2EQ14KN6J0MVATIHVKN" localSheetId="11" hidden="1">#REF!</definedName>
    <definedName name="BExXTER5A2EQ14KN6J0MVATIHVKN" localSheetId="25" hidden="1">#REF!</definedName>
    <definedName name="BExXTER5A2EQ14KN6J0MVATIHVKN" localSheetId="26" hidden="1">#REF!</definedName>
    <definedName name="BExXTER5A2EQ14KN6J0MVATIHVKN" localSheetId="27" hidden="1">#REF!</definedName>
    <definedName name="BExXTER5A2EQ14KN6J0MVATIHVKN" localSheetId="0" hidden="1">#REF!</definedName>
    <definedName name="BExXTER5A2EQ14KN6J0MVATIHVKN" localSheetId="1" hidden="1">#REF!</definedName>
    <definedName name="BExXTER5A2EQ14KN6J0MVATIHVKN" hidden="1">#REF!</definedName>
    <definedName name="BExXTHLRNL82GN7KZY3TOLO508N7" localSheetId="32" hidden="1">#REF!</definedName>
    <definedName name="BExXTHLRNL82GN7KZY3TOLO508N7" localSheetId="33" hidden="1">#REF!</definedName>
    <definedName name="BExXTHLRNL82GN7KZY3TOLO508N7" localSheetId="23" hidden="1">#REF!</definedName>
    <definedName name="BExXTHLRNL82GN7KZY3TOLO508N7" localSheetId="17" hidden="1">#REF!</definedName>
    <definedName name="BExXTHLRNL82GN7KZY3TOLO508N7" localSheetId="18" hidden="1">#REF!</definedName>
    <definedName name="BExXTHLRNL82GN7KZY3TOLO508N7" localSheetId="11" hidden="1">#REF!</definedName>
    <definedName name="BExXTHLRNL82GN7KZY3TOLO508N7" localSheetId="25" hidden="1">#REF!</definedName>
    <definedName name="BExXTHLRNL82GN7KZY3TOLO508N7" localSheetId="26" hidden="1">#REF!</definedName>
    <definedName name="BExXTHLRNL82GN7KZY3TOLO508N7" localSheetId="27" hidden="1">#REF!</definedName>
    <definedName name="BExXTHLRNL82GN7KZY3TOLO508N7" localSheetId="0" hidden="1">#REF!</definedName>
    <definedName name="BExXTHLRNL82GN7KZY3TOLO508N7" localSheetId="1" hidden="1">#REF!</definedName>
    <definedName name="BExXTHLRNL82GN7KZY3TOLO508N7" hidden="1">#REF!</definedName>
    <definedName name="BExXTL72MKEQSQH9L2OTFLU8DM2B" localSheetId="32" hidden="1">#REF!</definedName>
    <definedName name="BExXTL72MKEQSQH9L2OTFLU8DM2B" localSheetId="33" hidden="1">#REF!</definedName>
    <definedName name="BExXTL72MKEQSQH9L2OTFLU8DM2B" localSheetId="23" hidden="1">#REF!</definedName>
    <definedName name="BExXTL72MKEQSQH9L2OTFLU8DM2B" localSheetId="17" hidden="1">#REF!</definedName>
    <definedName name="BExXTL72MKEQSQH9L2OTFLU8DM2B" localSheetId="18" hidden="1">#REF!</definedName>
    <definedName name="BExXTL72MKEQSQH9L2OTFLU8DM2B" localSheetId="11" hidden="1">#REF!</definedName>
    <definedName name="BExXTL72MKEQSQH9L2OTFLU8DM2B" localSheetId="25" hidden="1">#REF!</definedName>
    <definedName name="BExXTL72MKEQSQH9L2OTFLU8DM2B" localSheetId="26" hidden="1">#REF!</definedName>
    <definedName name="BExXTL72MKEQSQH9L2OTFLU8DM2B" localSheetId="27" hidden="1">#REF!</definedName>
    <definedName name="BExXTL72MKEQSQH9L2OTFLU8DM2B" localSheetId="0" hidden="1">#REF!</definedName>
    <definedName name="BExXTL72MKEQSQH9L2OTFLU8DM2B" localSheetId="1" hidden="1">#REF!</definedName>
    <definedName name="BExXTL72MKEQSQH9L2OTFLU8DM2B" hidden="1">#REF!</definedName>
    <definedName name="BExXTM3M4RTCRSX7VGAXGQNPP668" localSheetId="32" hidden="1">#REF!</definedName>
    <definedName name="BExXTM3M4RTCRSX7VGAXGQNPP668" localSheetId="33" hidden="1">#REF!</definedName>
    <definedName name="BExXTM3M4RTCRSX7VGAXGQNPP668" localSheetId="23" hidden="1">#REF!</definedName>
    <definedName name="BExXTM3M4RTCRSX7VGAXGQNPP668" localSheetId="17" hidden="1">#REF!</definedName>
    <definedName name="BExXTM3M4RTCRSX7VGAXGQNPP668" localSheetId="18" hidden="1">#REF!</definedName>
    <definedName name="BExXTM3M4RTCRSX7VGAXGQNPP668" localSheetId="11" hidden="1">#REF!</definedName>
    <definedName name="BExXTM3M4RTCRSX7VGAXGQNPP668" localSheetId="25" hidden="1">#REF!</definedName>
    <definedName name="BExXTM3M4RTCRSX7VGAXGQNPP668" localSheetId="26" hidden="1">#REF!</definedName>
    <definedName name="BExXTM3M4RTCRSX7VGAXGQNPP668" localSheetId="27" hidden="1">#REF!</definedName>
    <definedName name="BExXTM3M4RTCRSX7VGAXGQNPP668" localSheetId="0" hidden="1">#REF!</definedName>
    <definedName name="BExXTM3M4RTCRSX7VGAXGQNPP668" localSheetId="1" hidden="1">#REF!</definedName>
    <definedName name="BExXTM3M4RTCRSX7VGAXGQNPP668" hidden="1">#REF!</definedName>
    <definedName name="BExXTOCF78J7WY6FOVBRY1N2RBBR" localSheetId="32" hidden="1">#REF!</definedName>
    <definedName name="BExXTOCF78J7WY6FOVBRY1N2RBBR" localSheetId="33" hidden="1">#REF!</definedName>
    <definedName name="BExXTOCF78J7WY6FOVBRY1N2RBBR" localSheetId="23" hidden="1">#REF!</definedName>
    <definedName name="BExXTOCF78J7WY6FOVBRY1N2RBBR" localSheetId="17" hidden="1">#REF!</definedName>
    <definedName name="BExXTOCF78J7WY6FOVBRY1N2RBBR" localSheetId="18" hidden="1">#REF!</definedName>
    <definedName name="BExXTOCF78J7WY6FOVBRY1N2RBBR" localSheetId="11" hidden="1">#REF!</definedName>
    <definedName name="BExXTOCF78J7WY6FOVBRY1N2RBBR" localSheetId="25" hidden="1">#REF!</definedName>
    <definedName name="BExXTOCF78J7WY6FOVBRY1N2RBBR" localSheetId="26" hidden="1">#REF!</definedName>
    <definedName name="BExXTOCF78J7WY6FOVBRY1N2RBBR" localSheetId="27" hidden="1">#REF!</definedName>
    <definedName name="BExXTOCF78J7WY6FOVBRY1N2RBBR" localSheetId="0" hidden="1">#REF!</definedName>
    <definedName name="BExXTOCF78J7WY6FOVBRY1N2RBBR" localSheetId="1" hidden="1">#REF!</definedName>
    <definedName name="BExXTOCF78J7WY6FOVBRY1N2RBBR" hidden="1">#REF!</definedName>
    <definedName name="BExXTP3GYO6Z9RTKKT10XA0UTV3T" localSheetId="32" hidden="1">#REF!</definedName>
    <definedName name="BExXTP3GYO6Z9RTKKT10XA0UTV3T" localSheetId="33" hidden="1">#REF!</definedName>
    <definedName name="BExXTP3GYO6Z9RTKKT10XA0UTV3T" localSheetId="23" hidden="1">#REF!</definedName>
    <definedName name="BExXTP3GYO6Z9RTKKT10XA0UTV3T" localSheetId="17" hidden="1">#REF!</definedName>
    <definedName name="BExXTP3GYO6Z9RTKKT10XA0UTV3T" localSheetId="18" hidden="1">#REF!</definedName>
    <definedName name="BExXTP3GYO6Z9RTKKT10XA0UTV3T" localSheetId="11" hidden="1">#REF!</definedName>
    <definedName name="BExXTP3GYO6Z9RTKKT10XA0UTV3T" localSheetId="25" hidden="1">#REF!</definedName>
    <definedName name="BExXTP3GYO6Z9RTKKT10XA0UTV3T" localSheetId="26" hidden="1">#REF!</definedName>
    <definedName name="BExXTP3GYO6Z9RTKKT10XA0UTV3T" localSheetId="27" hidden="1">#REF!</definedName>
    <definedName name="BExXTP3GYO6Z9RTKKT10XA0UTV3T" localSheetId="0" hidden="1">#REF!</definedName>
    <definedName name="BExXTP3GYO6Z9RTKKT10XA0UTV3T" localSheetId="1" hidden="1">#REF!</definedName>
    <definedName name="BExXTP3GYO6Z9RTKKT10XA0UTV3T" hidden="1">#REF!</definedName>
    <definedName name="BExXTRN4AFX9QW6YC4HNGBBD5R08" localSheetId="32" hidden="1">#REF!</definedName>
    <definedName name="BExXTRN4AFX9QW6YC4HNGBBD5R08" localSheetId="33" hidden="1">#REF!</definedName>
    <definedName name="BExXTRN4AFX9QW6YC4HNGBBD5R08" localSheetId="23" hidden="1">#REF!</definedName>
    <definedName name="BExXTRN4AFX9QW6YC4HNGBBD5R08" localSheetId="17" hidden="1">#REF!</definedName>
    <definedName name="BExXTRN4AFX9QW6YC4HNGBBD5R08" localSheetId="18" hidden="1">#REF!</definedName>
    <definedName name="BExXTRN4AFX9QW6YC4HNGBBD5R08" localSheetId="11" hidden="1">#REF!</definedName>
    <definedName name="BExXTRN4AFX9QW6YC4HNGBBD5R08" localSheetId="25" hidden="1">#REF!</definedName>
    <definedName name="BExXTRN4AFX9QW6YC4HNGBBD5R08" localSheetId="26" hidden="1">#REF!</definedName>
    <definedName name="BExXTRN4AFX9QW6YC4HNGBBD5R08" localSheetId="27" hidden="1">#REF!</definedName>
    <definedName name="BExXTRN4AFX9QW6YC4HNGBBD5R08" localSheetId="0" hidden="1">#REF!</definedName>
    <definedName name="BExXTRN4AFX9QW6YC4HNGBBD5R08" localSheetId="1" hidden="1">#REF!</definedName>
    <definedName name="BExXTRN4AFX9QW6YC4HNGBBD5R08" hidden="1">#REF!</definedName>
    <definedName name="BExXTV8M7YIG5C64O046DN613ZRO" localSheetId="32" hidden="1">#REF!</definedName>
    <definedName name="BExXTV8M7YIG5C64O046DN613ZRO" localSheetId="33" hidden="1">#REF!</definedName>
    <definedName name="BExXTV8M7YIG5C64O046DN613ZRO" localSheetId="23" hidden="1">#REF!</definedName>
    <definedName name="BExXTV8M7YIG5C64O046DN613ZRO" localSheetId="17" hidden="1">#REF!</definedName>
    <definedName name="BExXTV8M7YIG5C64O046DN613ZRO" localSheetId="18" hidden="1">#REF!</definedName>
    <definedName name="BExXTV8M7YIG5C64O046DN613ZRO" localSheetId="11" hidden="1">#REF!</definedName>
    <definedName name="BExXTV8M7YIG5C64O046DN613ZRO" localSheetId="25" hidden="1">#REF!</definedName>
    <definedName name="BExXTV8M7YIG5C64O046DN613ZRO" localSheetId="26" hidden="1">#REF!</definedName>
    <definedName name="BExXTV8M7YIG5C64O046DN613ZRO" localSheetId="27" hidden="1">#REF!</definedName>
    <definedName name="BExXTV8M7YIG5C64O046DN613ZRO" localSheetId="0" hidden="1">#REF!</definedName>
    <definedName name="BExXTV8M7YIG5C64O046DN613ZRO" localSheetId="1" hidden="1">#REF!</definedName>
    <definedName name="BExXTV8M7YIG5C64O046DN613ZRO" hidden="1">#REF!</definedName>
    <definedName name="BExXTVDXQ7ZX3THNLFJXFAONW0AI" localSheetId="32" hidden="1">#REF!</definedName>
    <definedName name="BExXTVDXQ7ZX3THNLFJXFAONW0AI" localSheetId="33" hidden="1">#REF!</definedName>
    <definedName name="BExXTVDXQ7ZX3THNLFJXFAONW0AI" localSheetId="23" hidden="1">#REF!</definedName>
    <definedName name="BExXTVDXQ7ZX3THNLFJXFAONW0AI" localSheetId="17" hidden="1">#REF!</definedName>
    <definedName name="BExXTVDXQ7ZX3THNLFJXFAONW0AI" localSheetId="18" hidden="1">#REF!</definedName>
    <definedName name="BExXTVDXQ7ZX3THNLFJXFAONW0AI" localSheetId="11" hidden="1">#REF!</definedName>
    <definedName name="BExXTVDXQ7ZX3THNLFJXFAONW0AI" localSheetId="25" hidden="1">#REF!</definedName>
    <definedName name="BExXTVDXQ7ZX3THNLFJXFAONW0AI" localSheetId="26" hidden="1">#REF!</definedName>
    <definedName name="BExXTVDXQ7ZX3THNLFJXFAONW0AI" localSheetId="27" hidden="1">#REF!</definedName>
    <definedName name="BExXTVDXQ7ZX3THNLFJXFAONW0AI" localSheetId="0" hidden="1">#REF!</definedName>
    <definedName name="BExXTVDXQ7ZX3THNLFJXFAONW0AI" localSheetId="1" hidden="1">#REF!</definedName>
    <definedName name="BExXTVDXQ7ZX3THNLFJXFAONW0AI" hidden="1">#REF!</definedName>
    <definedName name="BExXTZKZ4CG92ZQLIRKEXXH9BFIR" localSheetId="32" hidden="1">#REF!</definedName>
    <definedName name="BExXTZKZ4CG92ZQLIRKEXXH9BFIR" localSheetId="33" hidden="1">#REF!</definedName>
    <definedName name="BExXTZKZ4CG92ZQLIRKEXXH9BFIR" localSheetId="23" hidden="1">#REF!</definedName>
    <definedName name="BExXTZKZ4CG92ZQLIRKEXXH9BFIR" localSheetId="17" hidden="1">#REF!</definedName>
    <definedName name="BExXTZKZ4CG92ZQLIRKEXXH9BFIR" localSheetId="18" hidden="1">#REF!</definedName>
    <definedName name="BExXTZKZ4CG92ZQLIRKEXXH9BFIR" localSheetId="11" hidden="1">#REF!</definedName>
    <definedName name="BExXTZKZ4CG92ZQLIRKEXXH9BFIR" localSheetId="25" hidden="1">#REF!</definedName>
    <definedName name="BExXTZKZ4CG92ZQLIRKEXXH9BFIR" localSheetId="26" hidden="1">#REF!</definedName>
    <definedName name="BExXTZKZ4CG92ZQLIRKEXXH9BFIR" localSheetId="27" hidden="1">#REF!</definedName>
    <definedName name="BExXTZKZ4CG92ZQLIRKEXXH9BFIR" localSheetId="0" hidden="1">#REF!</definedName>
    <definedName name="BExXTZKZ4CG92ZQLIRKEXXH9BFIR" localSheetId="1" hidden="1">#REF!</definedName>
    <definedName name="BExXTZKZ4CG92ZQLIRKEXXH9BFIR" hidden="1">#REF!</definedName>
    <definedName name="BExXU4J2BM2964GD5UZHM752Q4NS" localSheetId="32" hidden="1">#REF!</definedName>
    <definedName name="BExXU4J2BM2964GD5UZHM752Q4NS" localSheetId="33" hidden="1">#REF!</definedName>
    <definedName name="BExXU4J2BM2964GD5UZHM752Q4NS" localSheetId="23" hidden="1">#REF!</definedName>
    <definedName name="BExXU4J2BM2964GD5UZHM752Q4NS" localSheetId="17" hidden="1">#REF!</definedName>
    <definedName name="BExXU4J2BM2964GD5UZHM752Q4NS" localSheetId="18" hidden="1">#REF!</definedName>
    <definedName name="BExXU4J2BM2964GD5UZHM752Q4NS" localSheetId="11" hidden="1">#REF!</definedName>
    <definedName name="BExXU4J2BM2964GD5UZHM752Q4NS" localSheetId="25" hidden="1">#REF!</definedName>
    <definedName name="BExXU4J2BM2964GD5UZHM752Q4NS" localSheetId="26" hidden="1">#REF!</definedName>
    <definedName name="BExXU4J2BM2964GD5UZHM752Q4NS" localSheetId="27" hidden="1">#REF!</definedName>
    <definedName name="BExXU4J2BM2964GD5UZHM752Q4NS" localSheetId="0" hidden="1">#REF!</definedName>
    <definedName name="BExXU4J2BM2964GD5UZHM752Q4NS" localSheetId="1" hidden="1">#REF!</definedName>
    <definedName name="BExXU4J2BM2964GD5UZHM752Q4NS" hidden="1">#REF!</definedName>
    <definedName name="BExXU6XDTT7RM93KILIDEYPA9XKF" localSheetId="32" hidden="1">#REF!</definedName>
    <definedName name="BExXU6XDTT7RM93KILIDEYPA9XKF" localSheetId="33" hidden="1">#REF!</definedName>
    <definedName name="BExXU6XDTT7RM93KILIDEYPA9XKF" localSheetId="23" hidden="1">#REF!</definedName>
    <definedName name="BExXU6XDTT7RM93KILIDEYPA9XKF" localSheetId="17" hidden="1">#REF!</definedName>
    <definedName name="BExXU6XDTT7RM93KILIDEYPA9XKF" localSheetId="18" hidden="1">#REF!</definedName>
    <definedName name="BExXU6XDTT7RM93KILIDEYPA9XKF" localSheetId="11" hidden="1">#REF!</definedName>
    <definedName name="BExXU6XDTT7RM93KILIDEYPA9XKF" localSheetId="25" hidden="1">#REF!</definedName>
    <definedName name="BExXU6XDTT7RM93KILIDEYPA9XKF" localSheetId="26" hidden="1">#REF!</definedName>
    <definedName name="BExXU6XDTT7RM93KILIDEYPA9XKF" localSheetId="27" hidden="1">#REF!</definedName>
    <definedName name="BExXU6XDTT7RM93KILIDEYPA9XKF" localSheetId="0" hidden="1">#REF!</definedName>
    <definedName name="BExXU6XDTT7RM93KILIDEYPA9XKF" localSheetId="1" hidden="1">#REF!</definedName>
    <definedName name="BExXU6XDTT7RM93KILIDEYPA9XKF" hidden="1">#REF!</definedName>
    <definedName name="BExXU8VLZA7WLPZ3RAQZGNERUD26" localSheetId="32" hidden="1">#REF!</definedName>
    <definedName name="BExXU8VLZA7WLPZ3RAQZGNERUD26" localSheetId="33" hidden="1">#REF!</definedName>
    <definedName name="BExXU8VLZA7WLPZ3RAQZGNERUD26" localSheetId="23" hidden="1">#REF!</definedName>
    <definedName name="BExXU8VLZA7WLPZ3RAQZGNERUD26" localSheetId="17" hidden="1">#REF!</definedName>
    <definedName name="BExXU8VLZA7WLPZ3RAQZGNERUD26" localSheetId="18" hidden="1">#REF!</definedName>
    <definedName name="BExXU8VLZA7WLPZ3RAQZGNERUD26" localSheetId="11" hidden="1">#REF!</definedName>
    <definedName name="BExXU8VLZA7WLPZ3RAQZGNERUD26" localSheetId="25" hidden="1">#REF!</definedName>
    <definedName name="BExXU8VLZA7WLPZ3RAQZGNERUD26" localSheetId="26" hidden="1">#REF!</definedName>
    <definedName name="BExXU8VLZA7WLPZ3RAQZGNERUD26" localSheetId="27" hidden="1">#REF!</definedName>
    <definedName name="BExXU8VLZA7WLPZ3RAQZGNERUD26" localSheetId="0" hidden="1">#REF!</definedName>
    <definedName name="BExXU8VLZA7WLPZ3RAQZGNERUD26" localSheetId="1" hidden="1">#REF!</definedName>
    <definedName name="BExXU8VLZA7WLPZ3RAQZGNERUD26" hidden="1">#REF!</definedName>
    <definedName name="BExXUB9RSLSCNN5ETLXY72DAPZZM" localSheetId="32" hidden="1">#REF!</definedName>
    <definedName name="BExXUB9RSLSCNN5ETLXY72DAPZZM" localSheetId="33" hidden="1">#REF!</definedName>
    <definedName name="BExXUB9RSLSCNN5ETLXY72DAPZZM" localSheetId="23" hidden="1">#REF!</definedName>
    <definedName name="BExXUB9RSLSCNN5ETLXY72DAPZZM" localSheetId="17" hidden="1">#REF!</definedName>
    <definedName name="BExXUB9RSLSCNN5ETLXY72DAPZZM" localSheetId="18" hidden="1">#REF!</definedName>
    <definedName name="BExXUB9RSLSCNN5ETLXY72DAPZZM" localSheetId="11" hidden="1">#REF!</definedName>
    <definedName name="BExXUB9RSLSCNN5ETLXY72DAPZZM" localSheetId="25" hidden="1">#REF!</definedName>
    <definedName name="BExXUB9RSLSCNN5ETLXY72DAPZZM" localSheetId="26" hidden="1">#REF!</definedName>
    <definedName name="BExXUB9RSLSCNN5ETLXY72DAPZZM" localSheetId="27" hidden="1">#REF!</definedName>
    <definedName name="BExXUB9RSLSCNN5ETLXY72DAPZZM" localSheetId="0" hidden="1">#REF!</definedName>
    <definedName name="BExXUB9RSLSCNN5ETLXY72DAPZZM" localSheetId="1" hidden="1">#REF!</definedName>
    <definedName name="BExXUB9RSLSCNN5ETLXY72DAPZZM" hidden="1">#REF!</definedName>
    <definedName name="BExXUFRM82XQIN2T8KGLDQL1IBQW" localSheetId="32" hidden="1">#REF!</definedName>
    <definedName name="BExXUFRM82XQIN2T8KGLDQL1IBQW" localSheetId="33" hidden="1">#REF!</definedName>
    <definedName name="BExXUFRM82XQIN2T8KGLDQL1IBQW" localSheetId="23" hidden="1">#REF!</definedName>
    <definedName name="BExXUFRM82XQIN2T8KGLDQL1IBQW" localSheetId="17" hidden="1">#REF!</definedName>
    <definedName name="BExXUFRM82XQIN2T8KGLDQL1IBQW" localSheetId="18" hidden="1">#REF!</definedName>
    <definedName name="BExXUFRM82XQIN2T8KGLDQL1IBQW" localSheetId="11" hidden="1">#REF!</definedName>
    <definedName name="BExXUFRM82XQIN2T8KGLDQL1IBQW" localSheetId="25" hidden="1">#REF!</definedName>
    <definedName name="BExXUFRM82XQIN2T8KGLDQL1IBQW" localSheetId="26" hidden="1">#REF!</definedName>
    <definedName name="BExXUFRM82XQIN2T8KGLDQL1IBQW" localSheetId="27" hidden="1">#REF!</definedName>
    <definedName name="BExXUFRM82XQIN2T8KGLDQL1IBQW" localSheetId="0" hidden="1">#REF!</definedName>
    <definedName name="BExXUFRM82XQIN2T8KGLDQL1IBQW" localSheetId="1" hidden="1">#REF!</definedName>
    <definedName name="BExXUFRM82XQIN2T8KGLDQL1IBQW" hidden="1">#REF!</definedName>
    <definedName name="BExXUQEQBF6FI240ZGIF9YXZSRAU" localSheetId="32" hidden="1">#REF!</definedName>
    <definedName name="BExXUQEQBF6FI240ZGIF9YXZSRAU" localSheetId="33" hidden="1">#REF!</definedName>
    <definedName name="BExXUQEQBF6FI240ZGIF9YXZSRAU" localSheetId="23" hidden="1">#REF!</definedName>
    <definedName name="BExXUQEQBF6FI240ZGIF9YXZSRAU" localSheetId="17" hidden="1">#REF!</definedName>
    <definedName name="BExXUQEQBF6FI240ZGIF9YXZSRAU" localSheetId="18" hidden="1">#REF!</definedName>
    <definedName name="BExXUQEQBF6FI240ZGIF9YXZSRAU" localSheetId="11" hidden="1">#REF!</definedName>
    <definedName name="BExXUQEQBF6FI240ZGIF9YXZSRAU" localSheetId="25" hidden="1">#REF!</definedName>
    <definedName name="BExXUQEQBF6FI240ZGIF9YXZSRAU" localSheetId="26" hidden="1">#REF!</definedName>
    <definedName name="BExXUQEQBF6FI240ZGIF9YXZSRAU" localSheetId="27" hidden="1">#REF!</definedName>
    <definedName name="BExXUQEQBF6FI240ZGIF9YXZSRAU" localSheetId="0" hidden="1">#REF!</definedName>
    <definedName name="BExXUQEQBF6FI240ZGIF9YXZSRAU" localSheetId="1" hidden="1">#REF!</definedName>
    <definedName name="BExXUQEQBF6FI240ZGIF9YXZSRAU" hidden="1">#REF!</definedName>
    <definedName name="BExXUX02UQ8LJPBZ4YBORILFR0W0" localSheetId="32" hidden="1">#REF!</definedName>
    <definedName name="BExXUX02UQ8LJPBZ4YBORILFR0W0" localSheetId="33" hidden="1">#REF!</definedName>
    <definedName name="BExXUX02UQ8LJPBZ4YBORILFR0W0" localSheetId="23" hidden="1">#REF!</definedName>
    <definedName name="BExXUX02UQ8LJPBZ4YBORILFR0W0" localSheetId="17" hidden="1">#REF!</definedName>
    <definedName name="BExXUX02UQ8LJPBZ4YBORILFR0W0" localSheetId="18" hidden="1">#REF!</definedName>
    <definedName name="BExXUX02UQ8LJPBZ4YBORILFR0W0" localSheetId="11" hidden="1">#REF!</definedName>
    <definedName name="BExXUX02UQ8LJPBZ4YBORILFR0W0" localSheetId="25" hidden="1">#REF!</definedName>
    <definedName name="BExXUX02UQ8LJPBZ4YBORILFR0W0" localSheetId="26" hidden="1">#REF!</definedName>
    <definedName name="BExXUX02UQ8LJPBZ4YBORILFR0W0" localSheetId="27" hidden="1">#REF!</definedName>
    <definedName name="BExXUX02UQ8LJPBZ4YBORILFR0W0" localSheetId="0" hidden="1">#REF!</definedName>
    <definedName name="BExXUX02UQ8LJPBZ4YBORILFR0W0" localSheetId="1" hidden="1">#REF!</definedName>
    <definedName name="BExXUX02UQ8LJPBZ4YBORILFR0W0" hidden="1">#REF!</definedName>
    <definedName name="BExXUYND6EJO7CJ5KRICV4O1JNWK" localSheetId="32" hidden="1">#REF!</definedName>
    <definedName name="BExXUYND6EJO7CJ5KRICV4O1JNWK" localSheetId="33" hidden="1">#REF!</definedName>
    <definedName name="BExXUYND6EJO7CJ5KRICV4O1JNWK" localSheetId="23" hidden="1">#REF!</definedName>
    <definedName name="BExXUYND6EJO7CJ5KRICV4O1JNWK" localSheetId="17" hidden="1">#REF!</definedName>
    <definedName name="BExXUYND6EJO7CJ5KRICV4O1JNWK" localSheetId="18" hidden="1">#REF!</definedName>
    <definedName name="BExXUYND6EJO7CJ5KRICV4O1JNWK" localSheetId="11" hidden="1">#REF!</definedName>
    <definedName name="BExXUYND6EJO7CJ5KRICV4O1JNWK" localSheetId="25" hidden="1">#REF!</definedName>
    <definedName name="BExXUYND6EJO7CJ5KRICV4O1JNWK" localSheetId="26" hidden="1">#REF!</definedName>
    <definedName name="BExXUYND6EJO7CJ5KRICV4O1JNWK" localSheetId="27" hidden="1">#REF!</definedName>
    <definedName name="BExXUYND6EJO7CJ5KRICV4O1JNWK" localSheetId="0" hidden="1">#REF!</definedName>
    <definedName name="BExXUYND6EJO7CJ5KRICV4O1JNWK" localSheetId="1" hidden="1">#REF!</definedName>
    <definedName name="BExXUYND6EJO7CJ5KRICV4O1JNWK" hidden="1">#REF!</definedName>
    <definedName name="BExXV6FWG4H3S2QEUJZYIXILNGJ7" localSheetId="32" hidden="1">#REF!</definedName>
    <definedName name="BExXV6FWG4H3S2QEUJZYIXILNGJ7" localSheetId="33" hidden="1">#REF!</definedName>
    <definedName name="BExXV6FWG4H3S2QEUJZYIXILNGJ7" localSheetId="23" hidden="1">#REF!</definedName>
    <definedName name="BExXV6FWG4H3S2QEUJZYIXILNGJ7" localSheetId="17" hidden="1">#REF!</definedName>
    <definedName name="BExXV6FWG4H3S2QEUJZYIXILNGJ7" localSheetId="18" hidden="1">#REF!</definedName>
    <definedName name="BExXV6FWG4H3S2QEUJZYIXILNGJ7" localSheetId="11" hidden="1">#REF!</definedName>
    <definedName name="BExXV6FWG4H3S2QEUJZYIXILNGJ7" localSheetId="25" hidden="1">#REF!</definedName>
    <definedName name="BExXV6FWG4H3S2QEUJZYIXILNGJ7" localSheetId="26" hidden="1">#REF!</definedName>
    <definedName name="BExXV6FWG4H3S2QEUJZYIXILNGJ7" localSheetId="27" hidden="1">#REF!</definedName>
    <definedName name="BExXV6FWG4H3S2QEUJZYIXILNGJ7" localSheetId="0" hidden="1">#REF!</definedName>
    <definedName name="BExXV6FWG4H3S2QEUJZYIXILNGJ7" localSheetId="1" hidden="1">#REF!</definedName>
    <definedName name="BExXV6FWG4H3S2QEUJZYIXILNGJ7" hidden="1">#REF!</definedName>
    <definedName name="BExXVK87BMMO6LHKV0CFDNIQVIBS" localSheetId="32" hidden="1">#REF!</definedName>
    <definedName name="BExXVK87BMMO6LHKV0CFDNIQVIBS" localSheetId="33" hidden="1">#REF!</definedName>
    <definedName name="BExXVK87BMMO6LHKV0CFDNIQVIBS" localSheetId="23" hidden="1">#REF!</definedName>
    <definedName name="BExXVK87BMMO6LHKV0CFDNIQVIBS" localSheetId="17" hidden="1">#REF!</definedName>
    <definedName name="BExXVK87BMMO6LHKV0CFDNIQVIBS" localSheetId="18" hidden="1">#REF!</definedName>
    <definedName name="BExXVK87BMMO6LHKV0CFDNIQVIBS" localSheetId="11" hidden="1">#REF!</definedName>
    <definedName name="BExXVK87BMMO6LHKV0CFDNIQVIBS" localSheetId="25" hidden="1">#REF!</definedName>
    <definedName name="BExXVK87BMMO6LHKV0CFDNIQVIBS" localSheetId="26" hidden="1">#REF!</definedName>
    <definedName name="BExXVK87BMMO6LHKV0CFDNIQVIBS" localSheetId="27" hidden="1">#REF!</definedName>
    <definedName name="BExXVK87BMMO6LHKV0CFDNIQVIBS" localSheetId="0" hidden="1">#REF!</definedName>
    <definedName name="BExXVK87BMMO6LHKV0CFDNIQVIBS" localSheetId="1" hidden="1">#REF!</definedName>
    <definedName name="BExXVK87BMMO6LHKV0CFDNIQVIBS" hidden="1">#REF!</definedName>
    <definedName name="BExXVKZ9WXPGL6IVY6T61IDD771I" localSheetId="32" hidden="1">#REF!</definedName>
    <definedName name="BExXVKZ9WXPGL6IVY6T61IDD771I" localSheetId="33" hidden="1">#REF!</definedName>
    <definedName name="BExXVKZ9WXPGL6IVY6T61IDD771I" localSheetId="23" hidden="1">#REF!</definedName>
    <definedName name="BExXVKZ9WXPGL6IVY6T61IDD771I" localSheetId="17" hidden="1">#REF!</definedName>
    <definedName name="BExXVKZ9WXPGL6IVY6T61IDD771I" localSheetId="18" hidden="1">#REF!</definedName>
    <definedName name="BExXVKZ9WXPGL6IVY6T61IDD771I" localSheetId="11" hidden="1">#REF!</definedName>
    <definedName name="BExXVKZ9WXPGL6IVY6T61IDD771I" localSheetId="25" hidden="1">#REF!</definedName>
    <definedName name="BExXVKZ9WXPGL6IVY6T61IDD771I" localSheetId="26" hidden="1">#REF!</definedName>
    <definedName name="BExXVKZ9WXPGL6IVY6T61IDD771I" localSheetId="27" hidden="1">#REF!</definedName>
    <definedName name="BExXVKZ9WXPGL6IVY6T61IDD771I" localSheetId="0" hidden="1">#REF!</definedName>
    <definedName name="BExXVKZ9WXPGL6IVY6T61IDD771I" localSheetId="1" hidden="1">#REF!</definedName>
    <definedName name="BExXVKZ9WXPGL6IVY6T61IDD771I" hidden="1">#REF!</definedName>
    <definedName name="BExXVLA319WCSEOVHB05KDUSU054" localSheetId="32" hidden="1">#REF!</definedName>
    <definedName name="BExXVLA319WCSEOVHB05KDUSU054" localSheetId="33" hidden="1">#REF!</definedName>
    <definedName name="BExXVLA319WCSEOVHB05KDUSU054" localSheetId="23" hidden="1">#REF!</definedName>
    <definedName name="BExXVLA319WCSEOVHB05KDUSU054" localSheetId="17" hidden="1">#REF!</definedName>
    <definedName name="BExXVLA319WCSEOVHB05KDUSU054" localSheetId="18" hidden="1">#REF!</definedName>
    <definedName name="BExXVLA319WCSEOVHB05KDUSU054" localSheetId="11" hidden="1">#REF!</definedName>
    <definedName name="BExXVLA319WCSEOVHB05KDUSU054" localSheetId="25" hidden="1">#REF!</definedName>
    <definedName name="BExXVLA319WCSEOVHB05KDUSU054" localSheetId="26" hidden="1">#REF!</definedName>
    <definedName name="BExXVLA319WCSEOVHB05KDUSU054" localSheetId="27" hidden="1">#REF!</definedName>
    <definedName name="BExXVLA319WCSEOVHB05KDUSU054" localSheetId="0" hidden="1">#REF!</definedName>
    <definedName name="BExXVLA319WCSEOVHB05KDUSU054" localSheetId="1" hidden="1">#REF!</definedName>
    <definedName name="BExXVLA319WCSEOVHB05KDUSU054" hidden="1">#REF!</definedName>
    <definedName name="BExXVTTG5YRCSTI0UL141BKR36SU" localSheetId="32" hidden="1">#REF!</definedName>
    <definedName name="BExXVTTG5YRCSTI0UL141BKR36SU" localSheetId="33" hidden="1">#REF!</definedName>
    <definedName name="BExXVTTG5YRCSTI0UL141BKR36SU" localSheetId="23" hidden="1">#REF!</definedName>
    <definedName name="BExXVTTG5YRCSTI0UL141BKR36SU" localSheetId="17" hidden="1">#REF!</definedName>
    <definedName name="BExXVTTG5YRCSTI0UL141BKR36SU" localSheetId="18" hidden="1">#REF!</definedName>
    <definedName name="BExXVTTG5YRCSTI0UL141BKR36SU" localSheetId="11" hidden="1">#REF!</definedName>
    <definedName name="BExXVTTG5YRCSTI0UL141BKR36SU" localSheetId="25" hidden="1">#REF!</definedName>
    <definedName name="BExXVTTG5YRCSTI0UL141BKR36SU" localSheetId="26" hidden="1">#REF!</definedName>
    <definedName name="BExXVTTG5YRCSTI0UL141BKR36SU" localSheetId="27" hidden="1">#REF!</definedName>
    <definedName name="BExXVTTG5YRCSTI0UL141BKR36SU" localSheetId="0" hidden="1">#REF!</definedName>
    <definedName name="BExXVTTG5YRCSTI0UL141BKR36SU" localSheetId="1" hidden="1">#REF!</definedName>
    <definedName name="BExXVTTG5YRCSTI0UL141BKR36SU" hidden="1">#REF!</definedName>
    <definedName name="BExXVYWX74VKI8BDDSX9U85460MB" localSheetId="32" hidden="1">#REF!</definedName>
    <definedName name="BExXVYWX74VKI8BDDSX9U85460MB" localSheetId="33" hidden="1">#REF!</definedName>
    <definedName name="BExXVYWX74VKI8BDDSX9U85460MB" localSheetId="23" hidden="1">#REF!</definedName>
    <definedName name="BExXVYWX74VKI8BDDSX9U85460MB" localSheetId="17" hidden="1">#REF!</definedName>
    <definedName name="BExXVYWX74VKI8BDDSX9U85460MB" localSheetId="18" hidden="1">#REF!</definedName>
    <definedName name="BExXVYWX74VKI8BDDSX9U85460MB" localSheetId="11" hidden="1">#REF!</definedName>
    <definedName name="BExXVYWX74VKI8BDDSX9U85460MB" localSheetId="25" hidden="1">#REF!</definedName>
    <definedName name="BExXVYWX74VKI8BDDSX9U85460MB" localSheetId="26" hidden="1">#REF!</definedName>
    <definedName name="BExXVYWX74VKI8BDDSX9U85460MB" localSheetId="27" hidden="1">#REF!</definedName>
    <definedName name="BExXVYWX74VKI8BDDSX9U85460MB" localSheetId="0" hidden="1">#REF!</definedName>
    <definedName name="BExXVYWX74VKI8BDDSX9U85460MB" localSheetId="1" hidden="1">#REF!</definedName>
    <definedName name="BExXVYWX74VKI8BDDSX9U85460MB" hidden="1">#REF!</definedName>
    <definedName name="BExXW27MMXHXUXX78SDTBE1JYTHT" localSheetId="32" hidden="1">#REF!</definedName>
    <definedName name="BExXW27MMXHXUXX78SDTBE1JYTHT" localSheetId="33" hidden="1">#REF!</definedName>
    <definedName name="BExXW27MMXHXUXX78SDTBE1JYTHT" localSheetId="23" hidden="1">#REF!</definedName>
    <definedName name="BExXW27MMXHXUXX78SDTBE1JYTHT" localSheetId="17" hidden="1">#REF!</definedName>
    <definedName name="BExXW27MMXHXUXX78SDTBE1JYTHT" localSheetId="18" hidden="1">#REF!</definedName>
    <definedName name="BExXW27MMXHXUXX78SDTBE1JYTHT" localSheetId="11" hidden="1">#REF!</definedName>
    <definedName name="BExXW27MMXHXUXX78SDTBE1JYTHT" localSheetId="25" hidden="1">#REF!</definedName>
    <definedName name="BExXW27MMXHXUXX78SDTBE1JYTHT" localSheetId="26" hidden="1">#REF!</definedName>
    <definedName name="BExXW27MMXHXUXX78SDTBE1JYTHT" localSheetId="27" hidden="1">#REF!</definedName>
    <definedName name="BExXW27MMXHXUXX78SDTBE1JYTHT" localSheetId="0" hidden="1">#REF!</definedName>
    <definedName name="BExXW27MMXHXUXX78SDTBE1JYTHT" localSheetId="1" hidden="1">#REF!</definedName>
    <definedName name="BExXW27MMXHXUXX78SDTBE1JYTHT" hidden="1">#REF!</definedName>
    <definedName name="BExXW2YIM2MYBSHRIX0RP9D4PRMN" localSheetId="32" hidden="1">#REF!</definedName>
    <definedName name="BExXW2YIM2MYBSHRIX0RP9D4PRMN" localSheetId="33" hidden="1">#REF!</definedName>
    <definedName name="BExXW2YIM2MYBSHRIX0RP9D4PRMN" localSheetId="23" hidden="1">#REF!</definedName>
    <definedName name="BExXW2YIM2MYBSHRIX0RP9D4PRMN" localSheetId="17" hidden="1">#REF!</definedName>
    <definedName name="BExXW2YIM2MYBSHRIX0RP9D4PRMN" localSheetId="18" hidden="1">#REF!</definedName>
    <definedName name="BExXW2YIM2MYBSHRIX0RP9D4PRMN" localSheetId="11" hidden="1">#REF!</definedName>
    <definedName name="BExXW2YIM2MYBSHRIX0RP9D4PRMN" localSheetId="25" hidden="1">#REF!</definedName>
    <definedName name="BExXW2YIM2MYBSHRIX0RP9D4PRMN" localSheetId="26" hidden="1">#REF!</definedName>
    <definedName name="BExXW2YIM2MYBSHRIX0RP9D4PRMN" localSheetId="27" hidden="1">#REF!</definedName>
    <definedName name="BExXW2YIM2MYBSHRIX0RP9D4PRMN" localSheetId="0" hidden="1">#REF!</definedName>
    <definedName name="BExXW2YIM2MYBSHRIX0RP9D4PRMN" localSheetId="1" hidden="1">#REF!</definedName>
    <definedName name="BExXW2YIM2MYBSHRIX0RP9D4PRMN" hidden="1">#REF!</definedName>
    <definedName name="BExXWBNE4KTFSXKVSRF6WX039WPB" localSheetId="32" hidden="1">#REF!</definedName>
    <definedName name="BExXWBNE4KTFSXKVSRF6WX039WPB" localSheetId="33" hidden="1">#REF!</definedName>
    <definedName name="BExXWBNE4KTFSXKVSRF6WX039WPB" localSheetId="23" hidden="1">#REF!</definedName>
    <definedName name="BExXWBNE4KTFSXKVSRF6WX039WPB" localSheetId="17" hidden="1">#REF!</definedName>
    <definedName name="BExXWBNE4KTFSXKVSRF6WX039WPB" localSheetId="18" hidden="1">#REF!</definedName>
    <definedName name="BExXWBNE4KTFSXKVSRF6WX039WPB" localSheetId="11" hidden="1">#REF!</definedName>
    <definedName name="BExXWBNE4KTFSXKVSRF6WX039WPB" localSheetId="25" hidden="1">#REF!</definedName>
    <definedName name="BExXWBNE4KTFSXKVSRF6WX039WPB" localSheetId="26" hidden="1">#REF!</definedName>
    <definedName name="BExXWBNE4KTFSXKVSRF6WX039WPB" localSheetId="27" hidden="1">#REF!</definedName>
    <definedName name="BExXWBNE4KTFSXKVSRF6WX039WPB" localSheetId="0" hidden="1">#REF!</definedName>
    <definedName name="BExXWBNE4KTFSXKVSRF6WX039WPB" localSheetId="1" hidden="1">#REF!</definedName>
    <definedName name="BExXWBNE4KTFSXKVSRF6WX039WPB" hidden="1">#REF!</definedName>
    <definedName name="BExXWFP5AYE7EHYTJWBZSQ8PQ0YX" localSheetId="32" hidden="1">#REF!</definedName>
    <definedName name="BExXWFP5AYE7EHYTJWBZSQ8PQ0YX" localSheetId="33" hidden="1">#REF!</definedName>
    <definedName name="BExXWFP5AYE7EHYTJWBZSQ8PQ0YX" localSheetId="23" hidden="1">#REF!</definedName>
    <definedName name="BExXWFP5AYE7EHYTJWBZSQ8PQ0YX" localSheetId="17" hidden="1">#REF!</definedName>
    <definedName name="BExXWFP5AYE7EHYTJWBZSQ8PQ0YX" localSheetId="18" hidden="1">#REF!</definedName>
    <definedName name="BExXWFP5AYE7EHYTJWBZSQ8PQ0YX" localSheetId="11" hidden="1">#REF!</definedName>
    <definedName name="BExXWFP5AYE7EHYTJWBZSQ8PQ0YX" localSheetId="25" hidden="1">#REF!</definedName>
    <definedName name="BExXWFP5AYE7EHYTJWBZSQ8PQ0YX" localSheetId="26" hidden="1">#REF!</definedName>
    <definedName name="BExXWFP5AYE7EHYTJWBZSQ8PQ0YX" localSheetId="27" hidden="1">#REF!</definedName>
    <definedName name="BExXWFP5AYE7EHYTJWBZSQ8PQ0YX" localSheetId="0" hidden="1">#REF!</definedName>
    <definedName name="BExXWFP5AYE7EHYTJWBZSQ8PQ0YX" localSheetId="1" hidden="1">#REF!</definedName>
    <definedName name="BExXWFP5AYE7EHYTJWBZSQ8PQ0YX" hidden="1">#REF!</definedName>
    <definedName name="BExXWIUCR0LXM58OVKZT2APLVTIA" localSheetId="32" hidden="1">#REF!</definedName>
    <definedName name="BExXWIUCR0LXM58OVKZT2APLVTIA" localSheetId="33" hidden="1">#REF!</definedName>
    <definedName name="BExXWIUCR0LXM58OVKZT2APLVTIA" localSheetId="23" hidden="1">#REF!</definedName>
    <definedName name="BExXWIUCR0LXM58OVKZT2APLVTIA" localSheetId="17" hidden="1">#REF!</definedName>
    <definedName name="BExXWIUCR0LXM58OVKZT2APLVTIA" localSheetId="18" hidden="1">#REF!</definedName>
    <definedName name="BExXWIUCR0LXM58OVKZT2APLVTIA" localSheetId="11" hidden="1">#REF!</definedName>
    <definedName name="BExXWIUCR0LXM58OVKZT2APLVTIA" localSheetId="25" hidden="1">#REF!</definedName>
    <definedName name="BExXWIUCR0LXM58OVKZT2APLVTIA" localSheetId="26" hidden="1">#REF!</definedName>
    <definedName name="BExXWIUCR0LXM58OVKZT2APLVTIA" localSheetId="27" hidden="1">#REF!</definedName>
    <definedName name="BExXWIUCR0LXM58OVKZT2APLVTIA" localSheetId="0" hidden="1">#REF!</definedName>
    <definedName name="BExXWIUCR0LXM58OVKZT2APLVTIA" localSheetId="1" hidden="1">#REF!</definedName>
    <definedName name="BExXWIUCR0LXM58OVKZT2APLVTIA" hidden="1">#REF!</definedName>
    <definedName name="BExXWTXJEA32DLC6QKN10QB955JT" localSheetId="32" hidden="1">#REF!</definedName>
    <definedName name="BExXWTXJEA32DLC6QKN10QB955JT" localSheetId="33" hidden="1">#REF!</definedName>
    <definedName name="BExXWTXJEA32DLC6QKN10QB955JT" localSheetId="23" hidden="1">#REF!</definedName>
    <definedName name="BExXWTXJEA32DLC6QKN10QB955JT" localSheetId="17" hidden="1">#REF!</definedName>
    <definedName name="BExXWTXJEA32DLC6QKN10QB955JT" localSheetId="18" hidden="1">#REF!</definedName>
    <definedName name="BExXWTXJEA32DLC6QKN10QB955JT" localSheetId="11" hidden="1">#REF!</definedName>
    <definedName name="BExXWTXJEA32DLC6QKN10QB955JT" localSheetId="25" hidden="1">#REF!</definedName>
    <definedName name="BExXWTXJEA32DLC6QKN10QB955JT" localSheetId="26" hidden="1">#REF!</definedName>
    <definedName name="BExXWTXJEA32DLC6QKN10QB955JT" localSheetId="27" hidden="1">#REF!</definedName>
    <definedName name="BExXWTXJEA32DLC6QKN10QB955JT" localSheetId="0" hidden="1">#REF!</definedName>
    <definedName name="BExXWTXJEA32DLC6QKN10QB955JT" localSheetId="1" hidden="1">#REF!</definedName>
    <definedName name="BExXWTXJEA32DLC6QKN10QB955JT" hidden="1">#REF!</definedName>
    <definedName name="BExXWVFIBQT8OY1O41FRFPFGXQHK" localSheetId="32" hidden="1">#REF!</definedName>
    <definedName name="BExXWVFIBQT8OY1O41FRFPFGXQHK" localSheetId="33" hidden="1">#REF!</definedName>
    <definedName name="BExXWVFIBQT8OY1O41FRFPFGXQHK" localSheetId="23" hidden="1">#REF!</definedName>
    <definedName name="BExXWVFIBQT8OY1O41FRFPFGXQHK" localSheetId="17" hidden="1">#REF!</definedName>
    <definedName name="BExXWVFIBQT8OY1O41FRFPFGXQHK" localSheetId="18" hidden="1">#REF!</definedName>
    <definedName name="BExXWVFIBQT8OY1O41FRFPFGXQHK" localSheetId="11" hidden="1">#REF!</definedName>
    <definedName name="BExXWVFIBQT8OY1O41FRFPFGXQHK" localSheetId="25" hidden="1">#REF!</definedName>
    <definedName name="BExXWVFIBQT8OY1O41FRFPFGXQHK" localSheetId="26" hidden="1">#REF!</definedName>
    <definedName name="BExXWVFIBQT8OY1O41FRFPFGXQHK" localSheetId="27" hidden="1">#REF!</definedName>
    <definedName name="BExXWVFIBQT8OY1O41FRFPFGXQHK" localSheetId="0" hidden="1">#REF!</definedName>
    <definedName name="BExXWVFIBQT8OY1O41FRFPFGXQHK" localSheetId="1" hidden="1">#REF!</definedName>
    <definedName name="BExXWVFIBQT8OY1O41FRFPFGXQHK" hidden="1">#REF!</definedName>
    <definedName name="BExXWWXHBZHA9J3N8K47F84X0M0L" localSheetId="32" hidden="1">#REF!</definedName>
    <definedName name="BExXWWXHBZHA9J3N8K47F84X0M0L" localSheetId="33" hidden="1">#REF!</definedName>
    <definedName name="BExXWWXHBZHA9J3N8K47F84X0M0L" localSheetId="23" hidden="1">#REF!</definedName>
    <definedName name="BExXWWXHBZHA9J3N8K47F84X0M0L" localSheetId="17" hidden="1">#REF!</definedName>
    <definedName name="BExXWWXHBZHA9J3N8K47F84X0M0L" localSheetId="18" hidden="1">#REF!</definedName>
    <definedName name="BExXWWXHBZHA9J3N8K47F84X0M0L" localSheetId="11" hidden="1">#REF!</definedName>
    <definedName name="BExXWWXHBZHA9J3N8K47F84X0M0L" localSheetId="25" hidden="1">#REF!</definedName>
    <definedName name="BExXWWXHBZHA9J3N8K47F84X0M0L" localSheetId="26" hidden="1">#REF!</definedName>
    <definedName name="BExXWWXHBZHA9J3N8K47F84X0M0L" localSheetId="27" hidden="1">#REF!</definedName>
    <definedName name="BExXWWXHBZHA9J3N8K47F84X0M0L" localSheetId="0" hidden="1">#REF!</definedName>
    <definedName name="BExXWWXHBZHA9J3N8K47F84X0M0L" localSheetId="1" hidden="1">#REF!</definedName>
    <definedName name="BExXWWXHBZHA9J3N8K47F84X0M0L" hidden="1">#REF!</definedName>
    <definedName name="BExXXBM521DL8R4ZX7NZ3DBCUOR5" localSheetId="32" hidden="1">#REF!</definedName>
    <definedName name="BExXXBM521DL8R4ZX7NZ3DBCUOR5" localSheetId="33" hidden="1">#REF!</definedName>
    <definedName name="BExXXBM521DL8R4ZX7NZ3DBCUOR5" localSheetId="23" hidden="1">#REF!</definedName>
    <definedName name="BExXXBM521DL8R4ZX7NZ3DBCUOR5" localSheetId="17" hidden="1">#REF!</definedName>
    <definedName name="BExXXBM521DL8R4ZX7NZ3DBCUOR5" localSheetId="18" hidden="1">#REF!</definedName>
    <definedName name="BExXXBM521DL8R4ZX7NZ3DBCUOR5" localSheetId="11" hidden="1">#REF!</definedName>
    <definedName name="BExXXBM521DL8R4ZX7NZ3DBCUOR5" localSheetId="25" hidden="1">#REF!</definedName>
    <definedName name="BExXXBM521DL8R4ZX7NZ3DBCUOR5" localSheetId="26" hidden="1">#REF!</definedName>
    <definedName name="BExXXBM521DL8R4ZX7NZ3DBCUOR5" localSheetId="27" hidden="1">#REF!</definedName>
    <definedName name="BExXXBM521DL8R4ZX7NZ3DBCUOR5" localSheetId="0" hidden="1">#REF!</definedName>
    <definedName name="BExXXBM521DL8R4ZX7NZ3DBCUOR5" localSheetId="1" hidden="1">#REF!</definedName>
    <definedName name="BExXXBM521DL8R4ZX7NZ3DBCUOR5" hidden="1">#REF!</definedName>
    <definedName name="BExXXC7OZI33XZ03NRMEP7VRLQK4" localSheetId="32" hidden="1">#REF!</definedName>
    <definedName name="BExXXC7OZI33XZ03NRMEP7VRLQK4" localSheetId="33" hidden="1">#REF!</definedName>
    <definedName name="BExXXC7OZI33XZ03NRMEP7VRLQK4" localSheetId="23" hidden="1">#REF!</definedName>
    <definedName name="BExXXC7OZI33XZ03NRMEP7VRLQK4" localSheetId="17" hidden="1">#REF!</definedName>
    <definedName name="BExXXC7OZI33XZ03NRMEP7VRLQK4" localSheetId="18" hidden="1">#REF!</definedName>
    <definedName name="BExXXC7OZI33XZ03NRMEP7VRLQK4" localSheetId="11" hidden="1">#REF!</definedName>
    <definedName name="BExXXC7OZI33XZ03NRMEP7VRLQK4" localSheetId="25" hidden="1">#REF!</definedName>
    <definedName name="BExXXC7OZI33XZ03NRMEP7VRLQK4" localSheetId="26" hidden="1">#REF!</definedName>
    <definedName name="BExXXC7OZI33XZ03NRMEP7VRLQK4" localSheetId="27" hidden="1">#REF!</definedName>
    <definedName name="BExXXC7OZI33XZ03NRMEP7VRLQK4" localSheetId="0" hidden="1">#REF!</definedName>
    <definedName name="BExXXC7OZI33XZ03NRMEP7VRLQK4" localSheetId="1" hidden="1">#REF!</definedName>
    <definedName name="BExXXC7OZI33XZ03NRMEP7VRLQK4" hidden="1">#REF!</definedName>
    <definedName name="BExXXH5N3NKBQ7BCJPJTBF8CYM2Q" localSheetId="32" hidden="1">#REF!</definedName>
    <definedName name="BExXXH5N3NKBQ7BCJPJTBF8CYM2Q" localSheetId="33" hidden="1">#REF!</definedName>
    <definedName name="BExXXH5N3NKBQ7BCJPJTBF8CYM2Q" localSheetId="23" hidden="1">#REF!</definedName>
    <definedName name="BExXXH5N3NKBQ7BCJPJTBF8CYM2Q" localSheetId="17" hidden="1">#REF!</definedName>
    <definedName name="BExXXH5N3NKBQ7BCJPJTBF8CYM2Q" localSheetId="18" hidden="1">#REF!</definedName>
    <definedName name="BExXXH5N3NKBQ7BCJPJTBF8CYM2Q" localSheetId="11" hidden="1">#REF!</definedName>
    <definedName name="BExXXH5N3NKBQ7BCJPJTBF8CYM2Q" localSheetId="25" hidden="1">#REF!</definedName>
    <definedName name="BExXXH5N3NKBQ7BCJPJTBF8CYM2Q" localSheetId="26" hidden="1">#REF!</definedName>
    <definedName name="BExXXH5N3NKBQ7BCJPJTBF8CYM2Q" localSheetId="27" hidden="1">#REF!</definedName>
    <definedName name="BExXXH5N3NKBQ7BCJPJTBF8CYM2Q" localSheetId="0" hidden="1">#REF!</definedName>
    <definedName name="BExXXH5N3NKBQ7BCJPJTBF8CYM2Q" localSheetId="1" hidden="1">#REF!</definedName>
    <definedName name="BExXXH5N3NKBQ7BCJPJTBF8CYM2Q" hidden="1">#REF!</definedName>
    <definedName name="BExXXI7HHXLBLUEW7EQ73TALJF48" localSheetId="32" hidden="1">#REF!</definedName>
    <definedName name="BExXXI7HHXLBLUEW7EQ73TALJF48" localSheetId="33" hidden="1">#REF!</definedName>
    <definedName name="BExXXI7HHXLBLUEW7EQ73TALJF48" localSheetId="23" hidden="1">#REF!</definedName>
    <definedName name="BExXXI7HHXLBLUEW7EQ73TALJF48" localSheetId="17" hidden="1">#REF!</definedName>
    <definedName name="BExXXI7HHXLBLUEW7EQ73TALJF48" localSheetId="18" hidden="1">#REF!</definedName>
    <definedName name="BExXXI7HHXLBLUEW7EQ73TALJF48" localSheetId="11" hidden="1">#REF!</definedName>
    <definedName name="BExXXI7HHXLBLUEW7EQ73TALJF48" localSheetId="25" hidden="1">#REF!</definedName>
    <definedName name="BExXXI7HHXLBLUEW7EQ73TALJF48" localSheetId="26" hidden="1">#REF!</definedName>
    <definedName name="BExXXI7HHXLBLUEW7EQ73TALJF48" localSheetId="27" hidden="1">#REF!</definedName>
    <definedName name="BExXXI7HHXLBLUEW7EQ73TALJF48" localSheetId="0" hidden="1">#REF!</definedName>
    <definedName name="BExXXI7HHXLBLUEW7EQ73TALJF48" localSheetId="1" hidden="1">#REF!</definedName>
    <definedName name="BExXXI7HHXLBLUEW7EQ73TALJF48" hidden="1">#REF!</definedName>
    <definedName name="BExXXKWLM4D541BH6O8GOJMHFHMW" localSheetId="32" hidden="1">#REF!</definedName>
    <definedName name="BExXXKWLM4D541BH6O8GOJMHFHMW" localSheetId="33" hidden="1">#REF!</definedName>
    <definedName name="BExXXKWLM4D541BH6O8GOJMHFHMW" localSheetId="23" hidden="1">#REF!</definedName>
    <definedName name="BExXXKWLM4D541BH6O8GOJMHFHMW" localSheetId="17" hidden="1">#REF!</definedName>
    <definedName name="BExXXKWLM4D541BH6O8GOJMHFHMW" localSheetId="18" hidden="1">#REF!</definedName>
    <definedName name="BExXXKWLM4D541BH6O8GOJMHFHMW" localSheetId="11" hidden="1">#REF!</definedName>
    <definedName name="BExXXKWLM4D541BH6O8GOJMHFHMW" localSheetId="25" hidden="1">#REF!</definedName>
    <definedName name="BExXXKWLM4D541BH6O8GOJMHFHMW" localSheetId="26" hidden="1">#REF!</definedName>
    <definedName name="BExXXKWLM4D541BH6O8GOJMHFHMW" localSheetId="27" hidden="1">#REF!</definedName>
    <definedName name="BExXXKWLM4D541BH6O8GOJMHFHMW" localSheetId="0" hidden="1">#REF!</definedName>
    <definedName name="BExXXKWLM4D541BH6O8GOJMHFHMW" localSheetId="1" hidden="1">#REF!</definedName>
    <definedName name="BExXXKWLM4D541BH6O8GOJMHFHMW" hidden="1">#REF!</definedName>
    <definedName name="BExXXNR17I6P4FQZPQF2ZXDFYB6C" localSheetId="32" hidden="1">#REF!</definedName>
    <definedName name="BExXXNR17I6P4FQZPQF2ZXDFYB6C" localSheetId="33" hidden="1">#REF!</definedName>
    <definedName name="BExXXNR17I6P4FQZPQF2ZXDFYB6C" localSheetId="23" hidden="1">#REF!</definedName>
    <definedName name="BExXXNR17I6P4FQZPQF2ZXDFYB6C" localSheetId="17" hidden="1">#REF!</definedName>
    <definedName name="BExXXNR17I6P4FQZPQF2ZXDFYB6C" localSheetId="18" hidden="1">#REF!</definedName>
    <definedName name="BExXXNR17I6P4FQZPQF2ZXDFYB6C" localSheetId="11" hidden="1">#REF!</definedName>
    <definedName name="BExXXNR17I6P4FQZPQF2ZXDFYB6C" localSheetId="25" hidden="1">#REF!</definedName>
    <definedName name="BExXXNR17I6P4FQZPQF2ZXDFYB6C" localSheetId="26" hidden="1">#REF!</definedName>
    <definedName name="BExXXNR17I6P4FQZPQF2ZXDFYB6C" localSheetId="27" hidden="1">#REF!</definedName>
    <definedName name="BExXXNR17I6P4FQZPQF2ZXDFYB6C" localSheetId="0" hidden="1">#REF!</definedName>
    <definedName name="BExXXNR17I6P4FQZPQF2ZXDFYB6C" localSheetId="1" hidden="1">#REF!</definedName>
    <definedName name="BExXXNR17I6P4FQZPQF2ZXDFYB6C" hidden="1">#REF!</definedName>
    <definedName name="BExXXPPA1Q87XPI97X0OXCPBPDON" localSheetId="32" hidden="1">#REF!</definedName>
    <definedName name="BExXXPPA1Q87XPI97X0OXCPBPDON" localSheetId="33" hidden="1">#REF!</definedName>
    <definedName name="BExXXPPA1Q87XPI97X0OXCPBPDON" localSheetId="23" hidden="1">#REF!</definedName>
    <definedName name="BExXXPPA1Q87XPI97X0OXCPBPDON" localSheetId="17" hidden="1">#REF!</definedName>
    <definedName name="BExXXPPA1Q87XPI97X0OXCPBPDON" localSheetId="18" hidden="1">#REF!</definedName>
    <definedName name="BExXXPPA1Q87XPI97X0OXCPBPDON" localSheetId="11" hidden="1">#REF!</definedName>
    <definedName name="BExXXPPA1Q87XPI97X0OXCPBPDON" localSheetId="25" hidden="1">#REF!</definedName>
    <definedName name="BExXXPPA1Q87XPI97X0OXCPBPDON" localSheetId="26" hidden="1">#REF!</definedName>
    <definedName name="BExXXPPA1Q87XPI97X0OXCPBPDON" localSheetId="27" hidden="1">#REF!</definedName>
    <definedName name="BExXXPPA1Q87XPI97X0OXCPBPDON" localSheetId="0" hidden="1">#REF!</definedName>
    <definedName name="BExXXPPA1Q87XPI97X0OXCPBPDON" localSheetId="1" hidden="1">#REF!</definedName>
    <definedName name="BExXXPPA1Q87XPI97X0OXCPBPDON" hidden="1">#REF!</definedName>
    <definedName name="BExXXVUDA98IZTQ6MANKU4MTTDVR" localSheetId="32" hidden="1">#REF!</definedName>
    <definedName name="BExXXVUDA98IZTQ6MANKU4MTTDVR" localSheetId="33" hidden="1">#REF!</definedName>
    <definedName name="BExXXVUDA98IZTQ6MANKU4MTTDVR" localSheetId="23" hidden="1">#REF!</definedName>
    <definedName name="BExXXVUDA98IZTQ6MANKU4MTTDVR" localSheetId="17" hidden="1">#REF!</definedName>
    <definedName name="BExXXVUDA98IZTQ6MANKU4MTTDVR" localSheetId="18" hidden="1">#REF!</definedName>
    <definedName name="BExXXVUDA98IZTQ6MANKU4MTTDVR" localSheetId="11" hidden="1">#REF!</definedName>
    <definedName name="BExXXVUDA98IZTQ6MANKU4MTTDVR" localSheetId="25" hidden="1">#REF!</definedName>
    <definedName name="BExXXVUDA98IZTQ6MANKU4MTTDVR" localSheetId="26" hidden="1">#REF!</definedName>
    <definedName name="BExXXVUDA98IZTQ6MANKU4MTTDVR" localSheetId="27" hidden="1">#REF!</definedName>
    <definedName name="BExXXVUDA98IZTQ6MANKU4MTTDVR" localSheetId="0" hidden="1">#REF!</definedName>
    <definedName name="BExXXVUDA98IZTQ6MANKU4MTTDVR" localSheetId="1" hidden="1">#REF!</definedName>
    <definedName name="BExXXVUDA98IZTQ6MANKU4MTTDVR" hidden="1">#REF!</definedName>
    <definedName name="BExXXZQNZY6IZI45DJXJK0MQZWA7" localSheetId="32" hidden="1">#REF!</definedName>
    <definedName name="BExXXZQNZY6IZI45DJXJK0MQZWA7" localSheetId="33" hidden="1">#REF!</definedName>
    <definedName name="BExXXZQNZY6IZI45DJXJK0MQZWA7" localSheetId="23" hidden="1">#REF!</definedName>
    <definedName name="BExXXZQNZY6IZI45DJXJK0MQZWA7" localSheetId="17" hidden="1">#REF!</definedName>
    <definedName name="BExXXZQNZY6IZI45DJXJK0MQZWA7" localSheetId="18" hidden="1">#REF!</definedName>
    <definedName name="BExXXZQNZY6IZI45DJXJK0MQZWA7" localSheetId="11" hidden="1">#REF!</definedName>
    <definedName name="BExXXZQNZY6IZI45DJXJK0MQZWA7" localSheetId="25" hidden="1">#REF!</definedName>
    <definedName name="BExXXZQNZY6IZI45DJXJK0MQZWA7" localSheetId="26" hidden="1">#REF!</definedName>
    <definedName name="BExXXZQNZY6IZI45DJXJK0MQZWA7" localSheetId="27" hidden="1">#REF!</definedName>
    <definedName name="BExXXZQNZY6IZI45DJXJK0MQZWA7" localSheetId="0" hidden="1">#REF!</definedName>
    <definedName name="BExXXZQNZY6IZI45DJXJK0MQZWA7" localSheetId="1" hidden="1">#REF!</definedName>
    <definedName name="BExXXZQNZY6IZI45DJXJK0MQZWA7" hidden="1">#REF!</definedName>
    <definedName name="BExXY5QFG6QP94SFT3935OBM8Y4K" localSheetId="32" hidden="1">#REF!</definedName>
    <definedName name="BExXY5QFG6QP94SFT3935OBM8Y4K" localSheetId="33" hidden="1">#REF!</definedName>
    <definedName name="BExXY5QFG6QP94SFT3935OBM8Y4K" localSheetId="23" hidden="1">#REF!</definedName>
    <definedName name="BExXY5QFG6QP94SFT3935OBM8Y4K" localSheetId="17" hidden="1">#REF!</definedName>
    <definedName name="BExXY5QFG6QP94SFT3935OBM8Y4K" localSheetId="18" hidden="1">#REF!</definedName>
    <definedName name="BExXY5QFG6QP94SFT3935OBM8Y4K" localSheetId="11" hidden="1">#REF!</definedName>
    <definedName name="BExXY5QFG6QP94SFT3935OBM8Y4K" localSheetId="25" hidden="1">#REF!</definedName>
    <definedName name="BExXY5QFG6QP94SFT3935OBM8Y4K" localSheetId="26" hidden="1">#REF!</definedName>
    <definedName name="BExXY5QFG6QP94SFT3935OBM8Y4K" localSheetId="27" hidden="1">#REF!</definedName>
    <definedName name="BExXY5QFG6QP94SFT3935OBM8Y4K" localSheetId="0" hidden="1">#REF!</definedName>
    <definedName name="BExXY5QFG6QP94SFT3935OBM8Y4K" localSheetId="1" hidden="1">#REF!</definedName>
    <definedName name="BExXY5QFG6QP94SFT3935OBM8Y4K" hidden="1">#REF!</definedName>
    <definedName name="BExXY7TYEBFXRYUYIFHTN65RJ8EW" localSheetId="32" hidden="1">#REF!</definedName>
    <definedName name="BExXY7TYEBFXRYUYIFHTN65RJ8EW" localSheetId="33" hidden="1">#REF!</definedName>
    <definedName name="BExXY7TYEBFXRYUYIFHTN65RJ8EW" localSheetId="23" hidden="1">#REF!</definedName>
    <definedName name="BExXY7TYEBFXRYUYIFHTN65RJ8EW" localSheetId="17" hidden="1">#REF!</definedName>
    <definedName name="BExXY7TYEBFXRYUYIFHTN65RJ8EW" localSheetId="18" hidden="1">#REF!</definedName>
    <definedName name="BExXY7TYEBFXRYUYIFHTN65RJ8EW" localSheetId="11" hidden="1">#REF!</definedName>
    <definedName name="BExXY7TYEBFXRYUYIFHTN65RJ8EW" localSheetId="25" hidden="1">#REF!</definedName>
    <definedName name="BExXY7TYEBFXRYUYIFHTN65RJ8EW" localSheetId="26" hidden="1">#REF!</definedName>
    <definedName name="BExXY7TYEBFXRYUYIFHTN65RJ8EW" localSheetId="27" hidden="1">#REF!</definedName>
    <definedName name="BExXY7TYEBFXRYUYIFHTN65RJ8EW" localSheetId="0" hidden="1">#REF!</definedName>
    <definedName name="BExXY7TYEBFXRYUYIFHTN65RJ8EW" localSheetId="1" hidden="1">#REF!</definedName>
    <definedName name="BExXY7TYEBFXRYUYIFHTN65RJ8EW" hidden="1">#REF!</definedName>
    <definedName name="BExXYLBHANUXC5FCTDDTGOVD3GQS" localSheetId="32" hidden="1">#REF!</definedName>
    <definedName name="BExXYLBHANUXC5FCTDDTGOVD3GQS" localSheetId="33" hidden="1">#REF!</definedName>
    <definedName name="BExXYLBHANUXC5FCTDDTGOVD3GQS" localSheetId="23" hidden="1">#REF!</definedName>
    <definedName name="BExXYLBHANUXC5FCTDDTGOVD3GQS" localSheetId="17" hidden="1">#REF!</definedName>
    <definedName name="BExXYLBHANUXC5FCTDDTGOVD3GQS" localSheetId="18" hidden="1">#REF!</definedName>
    <definedName name="BExXYLBHANUXC5FCTDDTGOVD3GQS" localSheetId="11" hidden="1">#REF!</definedName>
    <definedName name="BExXYLBHANUXC5FCTDDTGOVD3GQS" localSheetId="25" hidden="1">#REF!</definedName>
    <definedName name="BExXYLBHANUXC5FCTDDTGOVD3GQS" localSheetId="26" hidden="1">#REF!</definedName>
    <definedName name="BExXYLBHANUXC5FCTDDTGOVD3GQS" localSheetId="27" hidden="1">#REF!</definedName>
    <definedName name="BExXYLBHANUXC5FCTDDTGOVD3GQS" localSheetId="0" hidden="1">#REF!</definedName>
    <definedName name="BExXYLBHANUXC5FCTDDTGOVD3GQS" localSheetId="1" hidden="1">#REF!</definedName>
    <definedName name="BExXYLBHANUXC5FCTDDTGOVD3GQS" hidden="1">#REF!</definedName>
    <definedName name="BExXYMNYAYH3WA2ZCFAYKZID9ZCI" localSheetId="32" hidden="1">#REF!</definedName>
    <definedName name="BExXYMNYAYH3WA2ZCFAYKZID9ZCI" localSheetId="33" hidden="1">#REF!</definedName>
    <definedName name="BExXYMNYAYH3WA2ZCFAYKZID9ZCI" localSheetId="23" hidden="1">#REF!</definedName>
    <definedName name="BExXYMNYAYH3WA2ZCFAYKZID9ZCI" localSheetId="17" hidden="1">#REF!</definedName>
    <definedName name="BExXYMNYAYH3WA2ZCFAYKZID9ZCI" localSheetId="18" hidden="1">#REF!</definedName>
    <definedName name="BExXYMNYAYH3WA2ZCFAYKZID9ZCI" localSheetId="11" hidden="1">#REF!</definedName>
    <definedName name="BExXYMNYAYH3WA2ZCFAYKZID9ZCI" localSheetId="25" hidden="1">#REF!</definedName>
    <definedName name="BExXYMNYAYH3WA2ZCFAYKZID9ZCI" localSheetId="26" hidden="1">#REF!</definedName>
    <definedName name="BExXYMNYAYH3WA2ZCFAYKZID9ZCI" localSheetId="27" hidden="1">#REF!</definedName>
    <definedName name="BExXYMNYAYH3WA2ZCFAYKZID9ZCI" localSheetId="0" hidden="1">#REF!</definedName>
    <definedName name="BExXYMNYAYH3WA2ZCFAYKZID9ZCI" localSheetId="1" hidden="1">#REF!</definedName>
    <definedName name="BExXYMNYAYH3WA2ZCFAYKZID9ZCI" hidden="1">#REF!</definedName>
    <definedName name="BExXYYT12SVN2VDMLVNV4P3ISD8T" localSheetId="32" hidden="1">#REF!</definedName>
    <definedName name="BExXYYT12SVN2VDMLVNV4P3ISD8T" localSheetId="33" hidden="1">#REF!</definedName>
    <definedName name="BExXYYT12SVN2VDMLVNV4P3ISD8T" localSheetId="23" hidden="1">#REF!</definedName>
    <definedName name="BExXYYT12SVN2VDMLVNV4P3ISD8T" localSheetId="17" hidden="1">#REF!</definedName>
    <definedName name="BExXYYT12SVN2VDMLVNV4P3ISD8T" localSheetId="18" hidden="1">#REF!</definedName>
    <definedName name="BExXYYT12SVN2VDMLVNV4P3ISD8T" localSheetId="11" hidden="1">#REF!</definedName>
    <definedName name="BExXYYT12SVN2VDMLVNV4P3ISD8T" localSheetId="25" hidden="1">#REF!</definedName>
    <definedName name="BExXYYT12SVN2VDMLVNV4P3ISD8T" localSheetId="26" hidden="1">#REF!</definedName>
    <definedName name="BExXYYT12SVN2VDMLVNV4P3ISD8T" localSheetId="27" hidden="1">#REF!</definedName>
    <definedName name="BExXYYT12SVN2VDMLVNV4P3ISD8T" localSheetId="0" hidden="1">#REF!</definedName>
    <definedName name="BExXYYT12SVN2VDMLVNV4P3ISD8T" localSheetId="1" hidden="1">#REF!</definedName>
    <definedName name="BExXYYT12SVN2VDMLVNV4P3ISD8T" hidden="1">#REF!</definedName>
    <definedName name="BExXYZ3SPSRCWM4YHTPZDCOLZPHR" localSheetId="32" hidden="1">#REF!</definedName>
    <definedName name="BExXYZ3SPSRCWM4YHTPZDCOLZPHR" localSheetId="33" hidden="1">#REF!</definedName>
    <definedName name="BExXYZ3SPSRCWM4YHTPZDCOLZPHR" localSheetId="23" hidden="1">#REF!</definedName>
    <definedName name="BExXYZ3SPSRCWM4YHTPZDCOLZPHR" localSheetId="17" hidden="1">#REF!</definedName>
    <definedName name="BExXYZ3SPSRCWM4YHTPZDCOLZPHR" localSheetId="18" hidden="1">#REF!</definedName>
    <definedName name="BExXYZ3SPSRCWM4YHTPZDCOLZPHR" localSheetId="11" hidden="1">#REF!</definedName>
    <definedName name="BExXYZ3SPSRCWM4YHTPZDCOLZPHR" localSheetId="25" hidden="1">#REF!</definedName>
    <definedName name="BExXYZ3SPSRCWM4YHTPZDCOLZPHR" localSheetId="26" hidden="1">#REF!</definedName>
    <definedName name="BExXYZ3SPSRCWM4YHTPZDCOLZPHR" localSheetId="27" hidden="1">#REF!</definedName>
    <definedName name="BExXYZ3SPSRCWM4YHTPZDCOLZPHR" localSheetId="0" hidden="1">#REF!</definedName>
    <definedName name="BExXYZ3SPSRCWM4YHTPZDCOLZPHR" localSheetId="1" hidden="1">#REF!</definedName>
    <definedName name="BExXYZ3SPSRCWM4YHTPZDCOLZPHR" hidden="1">#REF!</definedName>
    <definedName name="BExXZFVV4YB42AZ3H1I40YG3JAPU" localSheetId="32" hidden="1">#REF!</definedName>
    <definedName name="BExXZFVV4YB42AZ3H1I40YG3JAPU" localSheetId="33" hidden="1">#REF!</definedName>
    <definedName name="BExXZFVV4YB42AZ3H1I40YG3JAPU" localSheetId="23" hidden="1">#REF!</definedName>
    <definedName name="BExXZFVV4YB42AZ3H1I40YG3JAPU" localSheetId="17" hidden="1">#REF!</definedName>
    <definedName name="BExXZFVV4YB42AZ3H1I40YG3JAPU" localSheetId="18" hidden="1">#REF!</definedName>
    <definedName name="BExXZFVV4YB42AZ3H1I40YG3JAPU" localSheetId="11" hidden="1">#REF!</definedName>
    <definedName name="BExXZFVV4YB42AZ3H1I40YG3JAPU" localSheetId="25" hidden="1">#REF!</definedName>
    <definedName name="BExXZFVV4YB42AZ3H1I40YG3JAPU" localSheetId="26" hidden="1">#REF!</definedName>
    <definedName name="BExXZFVV4YB42AZ3H1I40YG3JAPU" localSheetId="27" hidden="1">#REF!</definedName>
    <definedName name="BExXZFVV4YB42AZ3H1I40YG3JAPU" localSheetId="0" hidden="1">#REF!</definedName>
    <definedName name="BExXZFVV4YB42AZ3H1I40YG3JAPU" localSheetId="1" hidden="1">#REF!</definedName>
    <definedName name="BExXZFVV4YB42AZ3H1I40YG3JAPU" hidden="1">#REF!</definedName>
    <definedName name="BExXZG1CQE1M9TDJ99253H6JVGIH" localSheetId="32" hidden="1">#REF!</definedName>
    <definedName name="BExXZG1CQE1M9TDJ99253H6JVGIH" localSheetId="33" hidden="1">#REF!</definedName>
    <definedName name="BExXZG1CQE1M9TDJ99253H6JVGIH" localSheetId="23" hidden="1">#REF!</definedName>
    <definedName name="BExXZG1CQE1M9TDJ99253H6JVGIH" localSheetId="17" hidden="1">#REF!</definedName>
    <definedName name="BExXZG1CQE1M9TDJ99253H6JVGIH" localSheetId="18" hidden="1">#REF!</definedName>
    <definedName name="BExXZG1CQE1M9TDJ99253H6JVGIH" localSheetId="11" hidden="1">#REF!</definedName>
    <definedName name="BExXZG1CQE1M9TDJ99253H6JVGIH" localSheetId="25" hidden="1">#REF!</definedName>
    <definedName name="BExXZG1CQE1M9TDJ99253H6JVGIH" localSheetId="26" hidden="1">#REF!</definedName>
    <definedName name="BExXZG1CQE1M9TDJ99253H6JVGIH" localSheetId="27" hidden="1">#REF!</definedName>
    <definedName name="BExXZG1CQE1M9TDJ99253H6JVGIH" localSheetId="0" hidden="1">#REF!</definedName>
    <definedName name="BExXZG1CQE1M9TDJ99253H6JVGIH" localSheetId="1" hidden="1">#REF!</definedName>
    <definedName name="BExXZG1CQE1M9TDJ99253H6JVGIH" hidden="1">#REF!</definedName>
    <definedName name="BExXZHJ9T2JELF12CHHGD54J1B0C" localSheetId="32" hidden="1">#REF!</definedName>
    <definedName name="BExXZHJ9T2JELF12CHHGD54J1B0C" localSheetId="33" hidden="1">#REF!</definedName>
    <definedName name="BExXZHJ9T2JELF12CHHGD54J1B0C" localSheetId="23" hidden="1">#REF!</definedName>
    <definedName name="BExXZHJ9T2JELF12CHHGD54J1B0C" localSheetId="17" hidden="1">#REF!</definedName>
    <definedName name="BExXZHJ9T2JELF12CHHGD54J1B0C" localSheetId="18" hidden="1">#REF!</definedName>
    <definedName name="BExXZHJ9T2JELF12CHHGD54J1B0C" localSheetId="11" hidden="1">#REF!</definedName>
    <definedName name="BExXZHJ9T2JELF12CHHGD54J1B0C" localSheetId="25" hidden="1">#REF!</definedName>
    <definedName name="BExXZHJ9T2JELF12CHHGD54J1B0C" localSheetId="26" hidden="1">#REF!</definedName>
    <definedName name="BExXZHJ9T2JELF12CHHGD54J1B0C" localSheetId="27" hidden="1">#REF!</definedName>
    <definedName name="BExXZHJ9T2JELF12CHHGD54J1B0C" localSheetId="0" hidden="1">#REF!</definedName>
    <definedName name="BExXZHJ9T2JELF12CHHGD54J1B0C" localSheetId="1" hidden="1">#REF!</definedName>
    <definedName name="BExXZHJ9T2JELF12CHHGD54J1B0C" hidden="1">#REF!</definedName>
    <definedName name="BExXZNJ2X1TK2LRK5ZY3MX49H5T7" localSheetId="32" hidden="1">#REF!</definedName>
    <definedName name="BExXZNJ2X1TK2LRK5ZY3MX49H5T7" localSheetId="33" hidden="1">#REF!</definedName>
    <definedName name="BExXZNJ2X1TK2LRK5ZY3MX49H5T7" localSheetId="23" hidden="1">#REF!</definedName>
    <definedName name="BExXZNJ2X1TK2LRK5ZY3MX49H5T7" localSheetId="17" hidden="1">#REF!</definedName>
    <definedName name="BExXZNJ2X1TK2LRK5ZY3MX49H5T7" localSheetId="18" hidden="1">#REF!</definedName>
    <definedName name="BExXZNJ2X1TK2LRK5ZY3MX49H5T7" localSheetId="11" hidden="1">#REF!</definedName>
    <definedName name="BExXZNJ2X1TK2LRK5ZY3MX49H5T7" localSheetId="25" hidden="1">#REF!</definedName>
    <definedName name="BExXZNJ2X1TK2LRK5ZY3MX49H5T7" localSheetId="26" hidden="1">#REF!</definedName>
    <definedName name="BExXZNJ2X1TK2LRK5ZY3MX49H5T7" localSheetId="27" hidden="1">#REF!</definedName>
    <definedName name="BExXZNJ2X1TK2LRK5ZY3MX49H5T7" localSheetId="0" hidden="1">#REF!</definedName>
    <definedName name="BExXZNJ2X1TK2LRK5ZY3MX49H5T7" localSheetId="1" hidden="1">#REF!</definedName>
    <definedName name="BExXZNJ2X1TK2LRK5ZY3MX49H5T7" hidden="1">#REF!</definedName>
    <definedName name="BExXZOVPCEP495TQSON6PSRQ8XCY" localSheetId="32" hidden="1">#REF!</definedName>
    <definedName name="BExXZOVPCEP495TQSON6PSRQ8XCY" localSheetId="33" hidden="1">#REF!</definedName>
    <definedName name="BExXZOVPCEP495TQSON6PSRQ8XCY" localSheetId="23" hidden="1">#REF!</definedName>
    <definedName name="BExXZOVPCEP495TQSON6PSRQ8XCY" localSheetId="17" hidden="1">#REF!</definedName>
    <definedName name="BExXZOVPCEP495TQSON6PSRQ8XCY" localSheetId="18" hidden="1">#REF!</definedName>
    <definedName name="BExXZOVPCEP495TQSON6PSRQ8XCY" localSheetId="11" hidden="1">#REF!</definedName>
    <definedName name="BExXZOVPCEP495TQSON6PSRQ8XCY" localSheetId="25" hidden="1">#REF!</definedName>
    <definedName name="BExXZOVPCEP495TQSON6PSRQ8XCY" localSheetId="26" hidden="1">#REF!</definedName>
    <definedName name="BExXZOVPCEP495TQSON6PSRQ8XCY" localSheetId="27" hidden="1">#REF!</definedName>
    <definedName name="BExXZOVPCEP495TQSON6PSRQ8XCY" localSheetId="0" hidden="1">#REF!</definedName>
    <definedName name="BExXZOVPCEP495TQSON6PSRQ8XCY" localSheetId="1" hidden="1">#REF!</definedName>
    <definedName name="BExXZOVPCEP495TQSON6PSRQ8XCY" hidden="1">#REF!</definedName>
    <definedName name="BExXZXKH7NBARQQAZM69Z57IH1MM" localSheetId="32" hidden="1">#REF!</definedName>
    <definedName name="BExXZXKH7NBARQQAZM69Z57IH1MM" localSheetId="33" hidden="1">#REF!</definedName>
    <definedName name="BExXZXKH7NBARQQAZM69Z57IH1MM" localSheetId="23" hidden="1">#REF!</definedName>
    <definedName name="BExXZXKH7NBARQQAZM69Z57IH1MM" localSheetId="17" hidden="1">#REF!</definedName>
    <definedName name="BExXZXKH7NBARQQAZM69Z57IH1MM" localSheetId="18" hidden="1">#REF!</definedName>
    <definedName name="BExXZXKH7NBARQQAZM69Z57IH1MM" localSheetId="11" hidden="1">#REF!</definedName>
    <definedName name="BExXZXKH7NBARQQAZM69Z57IH1MM" localSheetId="25" hidden="1">#REF!</definedName>
    <definedName name="BExXZXKH7NBARQQAZM69Z57IH1MM" localSheetId="26" hidden="1">#REF!</definedName>
    <definedName name="BExXZXKH7NBARQQAZM69Z57IH1MM" localSheetId="27" hidden="1">#REF!</definedName>
    <definedName name="BExXZXKH7NBARQQAZM69Z57IH1MM" localSheetId="0" hidden="1">#REF!</definedName>
    <definedName name="BExXZXKH7NBARQQAZM69Z57IH1MM" localSheetId="1" hidden="1">#REF!</definedName>
    <definedName name="BExXZXKH7NBARQQAZM69Z57IH1MM" hidden="1">#REF!</definedName>
    <definedName name="BExY07WSDH5QEVM7BJXJK2ZRAI1O" localSheetId="32" hidden="1">#REF!</definedName>
    <definedName name="BExY07WSDH5QEVM7BJXJK2ZRAI1O" localSheetId="33" hidden="1">#REF!</definedName>
    <definedName name="BExY07WSDH5QEVM7BJXJK2ZRAI1O" localSheetId="23" hidden="1">#REF!</definedName>
    <definedName name="BExY07WSDH5QEVM7BJXJK2ZRAI1O" localSheetId="17" hidden="1">#REF!</definedName>
    <definedName name="BExY07WSDH5QEVM7BJXJK2ZRAI1O" localSheetId="18" hidden="1">#REF!</definedName>
    <definedName name="BExY07WSDH5QEVM7BJXJK2ZRAI1O" localSheetId="11" hidden="1">#REF!</definedName>
    <definedName name="BExY07WSDH5QEVM7BJXJK2ZRAI1O" localSheetId="25" hidden="1">#REF!</definedName>
    <definedName name="BExY07WSDH5QEVM7BJXJK2ZRAI1O" localSheetId="26" hidden="1">#REF!</definedName>
    <definedName name="BExY07WSDH5QEVM7BJXJK2ZRAI1O" localSheetId="27" hidden="1">#REF!</definedName>
    <definedName name="BExY07WSDH5QEVM7BJXJK2ZRAI1O" localSheetId="0" hidden="1">#REF!</definedName>
    <definedName name="BExY07WSDH5QEVM7BJXJK2ZRAI1O" localSheetId="1" hidden="1">#REF!</definedName>
    <definedName name="BExY07WSDH5QEVM7BJXJK2ZRAI1O" hidden="1">#REF!</definedName>
    <definedName name="BExY09PJJWYWGWWLX3YT8EVK0YV4" localSheetId="32" hidden="1">#REF!</definedName>
    <definedName name="BExY09PJJWYWGWWLX3YT8EVK0YV4" localSheetId="33" hidden="1">#REF!</definedName>
    <definedName name="BExY09PJJWYWGWWLX3YT8EVK0YV4" localSheetId="23" hidden="1">#REF!</definedName>
    <definedName name="BExY09PJJWYWGWWLX3YT8EVK0YV4" localSheetId="17" hidden="1">#REF!</definedName>
    <definedName name="BExY09PJJWYWGWWLX3YT8EVK0YV4" localSheetId="18" hidden="1">#REF!</definedName>
    <definedName name="BExY09PJJWYWGWWLX3YT8EVK0YV4" localSheetId="11" hidden="1">#REF!</definedName>
    <definedName name="BExY09PJJWYWGWWLX3YT8EVK0YV4" localSheetId="25" hidden="1">#REF!</definedName>
    <definedName name="BExY09PJJWYWGWWLX3YT8EVK0YV4" localSheetId="26" hidden="1">#REF!</definedName>
    <definedName name="BExY09PJJWYWGWWLX3YT8EVK0YV4" localSheetId="27" hidden="1">#REF!</definedName>
    <definedName name="BExY09PJJWYWGWWLX3YT8EVK0YV4" localSheetId="0" hidden="1">#REF!</definedName>
    <definedName name="BExY09PJJWYWGWWLX3YT8EVK0YV4" localSheetId="1" hidden="1">#REF!</definedName>
    <definedName name="BExY09PJJWYWGWWLX3YT8EVK0YV4" hidden="1">#REF!</definedName>
    <definedName name="BExY0C3UBVC4M59JIRXVQ8OWAJC1" localSheetId="32" hidden="1">#REF!</definedName>
    <definedName name="BExY0C3UBVC4M59JIRXVQ8OWAJC1" localSheetId="33" hidden="1">#REF!</definedName>
    <definedName name="BExY0C3UBVC4M59JIRXVQ8OWAJC1" localSheetId="23" hidden="1">#REF!</definedName>
    <definedName name="BExY0C3UBVC4M59JIRXVQ8OWAJC1" localSheetId="17" hidden="1">#REF!</definedName>
    <definedName name="BExY0C3UBVC4M59JIRXVQ8OWAJC1" localSheetId="18" hidden="1">#REF!</definedName>
    <definedName name="BExY0C3UBVC4M59JIRXVQ8OWAJC1" localSheetId="11" hidden="1">#REF!</definedName>
    <definedName name="BExY0C3UBVC4M59JIRXVQ8OWAJC1" localSheetId="25" hidden="1">#REF!</definedName>
    <definedName name="BExY0C3UBVC4M59JIRXVQ8OWAJC1" localSheetId="26" hidden="1">#REF!</definedName>
    <definedName name="BExY0C3UBVC4M59JIRXVQ8OWAJC1" localSheetId="27" hidden="1">#REF!</definedName>
    <definedName name="BExY0C3UBVC4M59JIRXVQ8OWAJC1" localSheetId="0" hidden="1">#REF!</definedName>
    <definedName name="BExY0C3UBVC4M59JIRXVQ8OWAJC1" localSheetId="1" hidden="1">#REF!</definedName>
    <definedName name="BExY0C3UBVC4M59JIRXVQ8OWAJC1" hidden="1">#REF!</definedName>
    <definedName name="BExY0ENH6ZXHW155XIGS0F46T43M" localSheetId="32" hidden="1">#REF!</definedName>
    <definedName name="BExY0ENH6ZXHW155XIGS0F46T43M" localSheetId="33" hidden="1">#REF!</definedName>
    <definedName name="BExY0ENH6ZXHW155XIGS0F46T43M" localSheetId="23" hidden="1">#REF!</definedName>
    <definedName name="BExY0ENH6ZXHW155XIGS0F46T43M" localSheetId="17" hidden="1">#REF!</definedName>
    <definedName name="BExY0ENH6ZXHW155XIGS0F46T43M" localSheetId="18" hidden="1">#REF!</definedName>
    <definedName name="BExY0ENH6ZXHW155XIGS0F46T43M" localSheetId="11" hidden="1">#REF!</definedName>
    <definedName name="BExY0ENH6ZXHW155XIGS0F46T43M" localSheetId="25" hidden="1">#REF!</definedName>
    <definedName name="BExY0ENH6ZXHW155XIGS0F46T43M" localSheetId="26" hidden="1">#REF!</definedName>
    <definedName name="BExY0ENH6ZXHW155XIGS0F46T43M" localSheetId="27" hidden="1">#REF!</definedName>
    <definedName name="BExY0ENH6ZXHW155XIGS0F46T43M" localSheetId="0" hidden="1">#REF!</definedName>
    <definedName name="BExY0ENH6ZXHW155XIGS0F46T43M" localSheetId="1" hidden="1">#REF!</definedName>
    <definedName name="BExY0ENH6ZXHW155XIGS0F46T43M" hidden="1">#REF!</definedName>
    <definedName name="BExY0IEEUB9SRGD9I14IDCPO5GV4" localSheetId="32" hidden="1">#REF!</definedName>
    <definedName name="BExY0IEEUB9SRGD9I14IDCPO5GV4" localSheetId="33" hidden="1">#REF!</definedName>
    <definedName name="BExY0IEEUB9SRGD9I14IDCPO5GV4" localSheetId="23" hidden="1">#REF!</definedName>
    <definedName name="BExY0IEEUB9SRGD9I14IDCPO5GV4" localSheetId="17" hidden="1">#REF!</definedName>
    <definedName name="BExY0IEEUB9SRGD9I14IDCPO5GV4" localSheetId="18" hidden="1">#REF!</definedName>
    <definedName name="BExY0IEEUB9SRGD9I14IDCPO5GV4" localSheetId="11" hidden="1">#REF!</definedName>
    <definedName name="BExY0IEEUB9SRGD9I14IDCPO5GV4" localSheetId="25" hidden="1">#REF!</definedName>
    <definedName name="BExY0IEEUB9SRGD9I14IDCPO5GV4" localSheetId="26" hidden="1">#REF!</definedName>
    <definedName name="BExY0IEEUB9SRGD9I14IDCPO5GV4" localSheetId="27" hidden="1">#REF!</definedName>
    <definedName name="BExY0IEEUB9SRGD9I14IDCPO5GV4" localSheetId="0" hidden="1">#REF!</definedName>
    <definedName name="BExY0IEEUB9SRGD9I14IDCPO5GV4" localSheetId="1" hidden="1">#REF!</definedName>
    <definedName name="BExY0IEEUB9SRGD9I14IDCPO5GV4" hidden="1">#REF!</definedName>
    <definedName name="BExY0LEAAM7MUGBRLXD6KXBOHZ6S" localSheetId="32" hidden="1">#REF!</definedName>
    <definedName name="BExY0LEAAM7MUGBRLXD6KXBOHZ6S" localSheetId="33" hidden="1">#REF!</definedName>
    <definedName name="BExY0LEAAM7MUGBRLXD6KXBOHZ6S" localSheetId="23" hidden="1">#REF!</definedName>
    <definedName name="BExY0LEAAM7MUGBRLXD6KXBOHZ6S" localSheetId="17" hidden="1">#REF!</definedName>
    <definedName name="BExY0LEAAM7MUGBRLXD6KXBOHZ6S" localSheetId="18" hidden="1">#REF!</definedName>
    <definedName name="BExY0LEAAM7MUGBRLXD6KXBOHZ6S" localSheetId="11" hidden="1">#REF!</definedName>
    <definedName name="BExY0LEAAM7MUGBRLXD6KXBOHZ6S" localSheetId="25" hidden="1">#REF!</definedName>
    <definedName name="BExY0LEAAM7MUGBRLXD6KXBOHZ6S" localSheetId="26" hidden="1">#REF!</definedName>
    <definedName name="BExY0LEAAM7MUGBRLXD6KXBOHZ6S" localSheetId="27" hidden="1">#REF!</definedName>
    <definedName name="BExY0LEAAM7MUGBRLXD6KXBOHZ6S" localSheetId="0" hidden="1">#REF!</definedName>
    <definedName name="BExY0LEAAM7MUGBRLXD6KXBOHZ6S" localSheetId="1" hidden="1">#REF!</definedName>
    <definedName name="BExY0LEAAM7MUGBRLXD6KXBOHZ6S" hidden="1">#REF!</definedName>
    <definedName name="BExY0OE8GFHMLLTEAFIOQTOPEVPB" localSheetId="32" hidden="1">#REF!</definedName>
    <definedName name="BExY0OE8GFHMLLTEAFIOQTOPEVPB" localSheetId="33" hidden="1">#REF!</definedName>
    <definedName name="BExY0OE8GFHMLLTEAFIOQTOPEVPB" localSheetId="23" hidden="1">#REF!</definedName>
    <definedName name="BExY0OE8GFHMLLTEAFIOQTOPEVPB" localSheetId="17" hidden="1">#REF!</definedName>
    <definedName name="BExY0OE8GFHMLLTEAFIOQTOPEVPB" localSheetId="18" hidden="1">#REF!</definedName>
    <definedName name="BExY0OE8GFHMLLTEAFIOQTOPEVPB" localSheetId="11" hidden="1">#REF!</definedName>
    <definedName name="BExY0OE8GFHMLLTEAFIOQTOPEVPB" localSheetId="25" hidden="1">#REF!</definedName>
    <definedName name="BExY0OE8GFHMLLTEAFIOQTOPEVPB" localSheetId="26" hidden="1">#REF!</definedName>
    <definedName name="BExY0OE8GFHMLLTEAFIOQTOPEVPB" localSheetId="27" hidden="1">#REF!</definedName>
    <definedName name="BExY0OE8GFHMLLTEAFIOQTOPEVPB" localSheetId="0" hidden="1">#REF!</definedName>
    <definedName name="BExY0OE8GFHMLLTEAFIOQTOPEVPB" localSheetId="1" hidden="1">#REF!</definedName>
    <definedName name="BExY0OE8GFHMLLTEAFIOQTOPEVPB" hidden="1">#REF!</definedName>
    <definedName name="BExY0OJHW85S0VKBA8T4HTYPYBOS" localSheetId="32" hidden="1">#REF!</definedName>
    <definedName name="BExY0OJHW85S0VKBA8T4HTYPYBOS" localSheetId="33" hidden="1">#REF!</definedName>
    <definedName name="BExY0OJHW85S0VKBA8T4HTYPYBOS" localSheetId="23" hidden="1">#REF!</definedName>
    <definedName name="BExY0OJHW85S0VKBA8T4HTYPYBOS" localSheetId="17" hidden="1">#REF!</definedName>
    <definedName name="BExY0OJHW85S0VKBA8T4HTYPYBOS" localSheetId="18" hidden="1">#REF!</definedName>
    <definedName name="BExY0OJHW85S0VKBA8T4HTYPYBOS" localSheetId="11" hidden="1">#REF!</definedName>
    <definedName name="BExY0OJHW85S0VKBA8T4HTYPYBOS" localSheetId="25" hidden="1">#REF!</definedName>
    <definedName name="BExY0OJHW85S0VKBA8T4HTYPYBOS" localSheetId="26" hidden="1">#REF!</definedName>
    <definedName name="BExY0OJHW85S0VKBA8T4HTYPYBOS" localSheetId="27" hidden="1">#REF!</definedName>
    <definedName name="BExY0OJHW85S0VKBA8T4HTYPYBOS" localSheetId="0" hidden="1">#REF!</definedName>
    <definedName name="BExY0OJHW85S0VKBA8T4HTYPYBOS" localSheetId="1" hidden="1">#REF!</definedName>
    <definedName name="BExY0OJHW85S0VKBA8T4HTYPYBOS" hidden="1">#REF!</definedName>
    <definedName name="BExY0T1E034D7XAXNC6F7540LLIE" localSheetId="32" hidden="1">#REF!</definedName>
    <definedName name="BExY0T1E034D7XAXNC6F7540LLIE" localSheetId="33" hidden="1">#REF!</definedName>
    <definedName name="BExY0T1E034D7XAXNC6F7540LLIE" localSheetId="23" hidden="1">#REF!</definedName>
    <definedName name="BExY0T1E034D7XAXNC6F7540LLIE" localSheetId="17" hidden="1">#REF!</definedName>
    <definedName name="BExY0T1E034D7XAXNC6F7540LLIE" localSheetId="18" hidden="1">#REF!</definedName>
    <definedName name="BExY0T1E034D7XAXNC6F7540LLIE" localSheetId="11" hidden="1">#REF!</definedName>
    <definedName name="BExY0T1E034D7XAXNC6F7540LLIE" localSheetId="25" hidden="1">#REF!</definedName>
    <definedName name="BExY0T1E034D7XAXNC6F7540LLIE" localSheetId="26" hidden="1">#REF!</definedName>
    <definedName name="BExY0T1E034D7XAXNC6F7540LLIE" localSheetId="27" hidden="1">#REF!</definedName>
    <definedName name="BExY0T1E034D7XAXNC6F7540LLIE" localSheetId="0" hidden="1">#REF!</definedName>
    <definedName name="BExY0T1E034D7XAXNC6F7540LLIE" localSheetId="1" hidden="1">#REF!</definedName>
    <definedName name="BExY0T1E034D7XAXNC6F7540LLIE" hidden="1">#REF!</definedName>
    <definedName name="BExY0XTZLHN49J2JH94BYTKBJLT3" localSheetId="32" hidden="1">#REF!</definedName>
    <definedName name="BExY0XTZLHN49J2JH94BYTKBJLT3" localSheetId="33" hidden="1">#REF!</definedName>
    <definedName name="BExY0XTZLHN49J2JH94BYTKBJLT3" localSheetId="23" hidden="1">#REF!</definedName>
    <definedName name="BExY0XTZLHN49J2JH94BYTKBJLT3" localSheetId="17" hidden="1">#REF!</definedName>
    <definedName name="BExY0XTZLHN49J2JH94BYTKBJLT3" localSheetId="18" hidden="1">#REF!</definedName>
    <definedName name="BExY0XTZLHN49J2JH94BYTKBJLT3" localSheetId="11" hidden="1">#REF!</definedName>
    <definedName name="BExY0XTZLHN49J2JH94BYTKBJLT3" localSheetId="25" hidden="1">#REF!</definedName>
    <definedName name="BExY0XTZLHN49J2JH94BYTKBJLT3" localSheetId="26" hidden="1">#REF!</definedName>
    <definedName name="BExY0XTZLHN49J2JH94BYTKBJLT3" localSheetId="27" hidden="1">#REF!</definedName>
    <definedName name="BExY0XTZLHN49J2JH94BYTKBJLT3" localSheetId="0" hidden="1">#REF!</definedName>
    <definedName name="BExY0XTZLHN49J2JH94BYTKBJLT3" localSheetId="1" hidden="1">#REF!</definedName>
    <definedName name="BExY0XTZLHN49J2JH94BYTKBJLT3" hidden="1">#REF!</definedName>
    <definedName name="BExY11FH9TXHERUYGG8FE50U7H7J" localSheetId="32" hidden="1">#REF!</definedName>
    <definedName name="BExY11FH9TXHERUYGG8FE50U7H7J" localSheetId="33" hidden="1">#REF!</definedName>
    <definedName name="BExY11FH9TXHERUYGG8FE50U7H7J" localSheetId="23" hidden="1">#REF!</definedName>
    <definedName name="BExY11FH9TXHERUYGG8FE50U7H7J" localSheetId="17" hidden="1">#REF!</definedName>
    <definedName name="BExY11FH9TXHERUYGG8FE50U7H7J" localSheetId="18" hidden="1">#REF!</definedName>
    <definedName name="BExY11FH9TXHERUYGG8FE50U7H7J" localSheetId="11" hidden="1">#REF!</definedName>
    <definedName name="BExY11FH9TXHERUYGG8FE50U7H7J" localSheetId="25" hidden="1">#REF!</definedName>
    <definedName name="BExY11FH9TXHERUYGG8FE50U7H7J" localSheetId="26" hidden="1">#REF!</definedName>
    <definedName name="BExY11FH9TXHERUYGG8FE50U7H7J" localSheetId="27" hidden="1">#REF!</definedName>
    <definedName name="BExY11FH9TXHERUYGG8FE50U7H7J" localSheetId="0" hidden="1">#REF!</definedName>
    <definedName name="BExY11FH9TXHERUYGG8FE50U7H7J" localSheetId="1" hidden="1">#REF!</definedName>
    <definedName name="BExY11FH9TXHERUYGG8FE50U7H7J" hidden="1">#REF!</definedName>
    <definedName name="BExY180UKNW5NIAWD6ZUYTFEH8QS" localSheetId="32" hidden="1">#REF!</definedName>
    <definedName name="BExY180UKNW5NIAWD6ZUYTFEH8QS" localSheetId="33" hidden="1">#REF!</definedName>
    <definedName name="BExY180UKNW5NIAWD6ZUYTFEH8QS" localSheetId="23" hidden="1">#REF!</definedName>
    <definedName name="BExY180UKNW5NIAWD6ZUYTFEH8QS" localSheetId="17" hidden="1">#REF!</definedName>
    <definedName name="BExY180UKNW5NIAWD6ZUYTFEH8QS" localSheetId="18" hidden="1">#REF!</definedName>
    <definedName name="BExY180UKNW5NIAWD6ZUYTFEH8QS" localSheetId="11" hidden="1">#REF!</definedName>
    <definedName name="BExY180UKNW5NIAWD6ZUYTFEH8QS" localSheetId="25" hidden="1">#REF!</definedName>
    <definedName name="BExY180UKNW5NIAWD6ZUYTFEH8QS" localSheetId="26" hidden="1">#REF!</definedName>
    <definedName name="BExY180UKNW5NIAWD6ZUYTFEH8QS" localSheetId="27" hidden="1">#REF!</definedName>
    <definedName name="BExY180UKNW5NIAWD6ZUYTFEH8QS" localSheetId="0" hidden="1">#REF!</definedName>
    <definedName name="BExY180UKNW5NIAWD6ZUYTFEH8QS" localSheetId="1" hidden="1">#REF!</definedName>
    <definedName name="BExY180UKNW5NIAWD6ZUYTFEH8QS" hidden="1">#REF!</definedName>
    <definedName name="BExY1DPTV4LSY9MEOUGXF8X052NA" localSheetId="32" hidden="1">#REF!</definedName>
    <definedName name="BExY1DPTV4LSY9MEOUGXF8X052NA" localSheetId="33" hidden="1">#REF!</definedName>
    <definedName name="BExY1DPTV4LSY9MEOUGXF8X052NA" localSheetId="23" hidden="1">#REF!</definedName>
    <definedName name="BExY1DPTV4LSY9MEOUGXF8X052NA" localSheetId="17" hidden="1">#REF!</definedName>
    <definedName name="BExY1DPTV4LSY9MEOUGXF8X052NA" localSheetId="18" hidden="1">#REF!</definedName>
    <definedName name="BExY1DPTV4LSY9MEOUGXF8X052NA" localSheetId="11" hidden="1">#REF!</definedName>
    <definedName name="BExY1DPTV4LSY9MEOUGXF8X052NA" localSheetId="25" hidden="1">#REF!</definedName>
    <definedName name="BExY1DPTV4LSY9MEOUGXF8X052NA" localSheetId="26" hidden="1">#REF!</definedName>
    <definedName name="BExY1DPTV4LSY9MEOUGXF8X052NA" localSheetId="27" hidden="1">#REF!</definedName>
    <definedName name="BExY1DPTV4LSY9MEOUGXF8X052NA" localSheetId="0" hidden="1">#REF!</definedName>
    <definedName name="BExY1DPTV4LSY9MEOUGXF8X052NA" localSheetId="1" hidden="1">#REF!</definedName>
    <definedName name="BExY1DPTV4LSY9MEOUGXF8X052NA" hidden="1">#REF!</definedName>
    <definedName name="BExY1GK9ELBEKDD7O6HR6DUO8YGO" localSheetId="32" hidden="1">#REF!</definedName>
    <definedName name="BExY1GK9ELBEKDD7O6HR6DUO8YGO" localSheetId="33" hidden="1">#REF!</definedName>
    <definedName name="BExY1GK9ELBEKDD7O6HR6DUO8YGO" localSheetId="23" hidden="1">#REF!</definedName>
    <definedName name="BExY1GK9ELBEKDD7O6HR6DUO8YGO" localSheetId="17" hidden="1">#REF!</definedName>
    <definedName name="BExY1GK9ELBEKDD7O6HR6DUO8YGO" localSheetId="18" hidden="1">#REF!</definedName>
    <definedName name="BExY1GK9ELBEKDD7O6HR6DUO8YGO" localSheetId="11" hidden="1">#REF!</definedName>
    <definedName name="BExY1GK9ELBEKDD7O6HR6DUO8YGO" localSheetId="25" hidden="1">#REF!</definedName>
    <definedName name="BExY1GK9ELBEKDD7O6HR6DUO8YGO" localSheetId="26" hidden="1">#REF!</definedName>
    <definedName name="BExY1GK9ELBEKDD7O6HR6DUO8YGO" localSheetId="27" hidden="1">#REF!</definedName>
    <definedName name="BExY1GK9ELBEKDD7O6HR6DUO8YGO" localSheetId="0" hidden="1">#REF!</definedName>
    <definedName name="BExY1GK9ELBEKDD7O6HR6DUO8YGO" localSheetId="1" hidden="1">#REF!</definedName>
    <definedName name="BExY1GK9ELBEKDD7O6HR6DUO8YGO" hidden="1">#REF!</definedName>
    <definedName name="BExY1NWOXXFV9GGZ3PX444LZ8TVX" localSheetId="32" hidden="1">#REF!</definedName>
    <definedName name="BExY1NWOXXFV9GGZ3PX444LZ8TVX" localSheetId="33" hidden="1">#REF!</definedName>
    <definedName name="BExY1NWOXXFV9GGZ3PX444LZ8TVX" localSheetId="23" hidden="1">#REF!</definedName>
    <definedName name="BExY1NWOXXFV9GGZ3PX444LZ8TVX" localSheetId="17" hidden="1">#REF!</definedName>
    <definedName name="BExY1NWOXXFV9GGZ3PX444LZ8TVX" localSheetId="18" hidden="1">#REF!</definedName>
    <definedName name="BExY1NWOXXFV9GGZ3PX444LZ8TVX" localSheetId="11" hidden="1">#REF!</definedName>
    <definedName name="BExY1NWOXXFV9GGZ3PX444LZ8TVX" localSheetId="25" hidden="1">#REF!</definedName>
    <definedName name="BExY1NWOXXFV9GGZ3PX444LZ8TVX" localSheetId="26" hidden="1">#REF!</definedName>
    <definedName name="BExY1NWOXXFV9GGZ3PX444LZ8TVX" localSheetId="27" hidden="1">#REF!</definedName>
    <definedName name="BExY1NWOXXFV9GGZ3PX444LZ8TVX" localSheetId="0" hidden="1">#REF!</definedName>
    <definedName name="BExY1NWOXXFV9GGZ3PX444LZ8TVX" localSheetId="1" hidden="1">#REF!</definedName>
    <definedName name="BExY1NWOXXFV9GGZ3PX444LZ8TVX" hidden="1">#REF!</definedName>
    <definedName name="BExY1UCL0RND63LLSM9X5SFRG117" localSheetId="32" hidden="1">#REF!</definedName>
    <definedName name="BExY1UCL0RND63LLSM9X5SFRG117" localSheetId="33" hidden="1">#REF!</definedName>
    <definedName name="BExY1UCL0RND63LLSM9X5SFRG117" localSheetId="23" hidden="1">#REF!</definedName>
    <definedName name="BExY1UCL0RND63LLSM9X5SFRG117" localSheetId="17" hidden="1">#REF!</definedName>
    <definedName name="BExY1UCL0RND63LLSM9X5SFRG117" localSheetId="18" hidden="1">#REF!</definedName>
    <definedName name="BExY1UCL0RND63LLSM9X5SFRG117" localSheetId="11" hidden="1">#REF!</definedName>
    <definedName name="BExY1UCL0RND63LLSM9X5SFRG117" localSheetId="25" hidden="1">#REF!</definedName>
    <definedName name="BExY1UCL0RND63LLSM9X5SFRG117" localSheetId="26" hidden="1">#REF!</definedName>
    <definedName name="BExY1UCL0RND63LLSM9X5SFRG117" localSheetId="27" hidden="1">#REF!</definedName>
    <definedName name="BExY1UCL0RND63LLSM9X5SFRG117" localSheetId="0" hidden="1">#REF!</definedName>
    <definedName name="BExY1UCL0RND63LLSM9X5SFRG117" localSheetId="1" hidden="1">#REF!</definedName>
    <definedName name="BExY1UCL0RND63LLSM9X5SFRG117" hidden="1">#REF!</definedName>
    <definedName name="BExY1WAT3937L08HLHIRQHMP2A3H" localSheetId="32" hidden="1">#REF!</definedName>
    <definedName name="BExY1WAT3937L08HLHIRQHMP2A3H" localSheetId="33" hidden="1">#REF!</definedName>
    <definedName name="BExY1WAT3937L08HLHIRQHMP2A3H" localSheetId="23" hidden="1">#REF!</definedName>
    <definedName name="BExY1WAT3937L08HLHIRQHMP2A3H" localSheetId="17" hidden="1">#REF!</definedName>
    <definedName name="BExY1WAT3937L08HLHIRQHMP2A3H" localSheetId="18" hidden="1">#REF!</definedName>
    <definedName name="BExY1WAT3937L08HLHIRQHMP2A3H" localSheetId="11" hidden="1">#REF!</definedName>
    <definedName name="BExY1WAT3937L08HLHIRQHMP2A3H" localSheetId="25" hidden="1">#REF!</definedName>
    <definedName name="BExY1WAT3937L08HLHIRQHMP2A3H" localSheetId="26" hidden="1">#REF!</definedName>
    <definedName name="BExY1WAT3937L08HLHIRQHMP2A3H" localSheetId="27" hidden="1">#REF!</definedName>
    <definedName name="BExY1WAT3937L08HLHIRQHMP2A3H" localSheetId="0" hidden="1">#REF!</definedName>
    <definedName name="BExY1WAT3937L08HLHIRQHMP2A3H" localSheetId="1" hidden="1">#REF!</definedName>
    <definedName name="BExY1WAT3937L08HLHIRQHMP2A3H" hidden="1">#REF!</definedName>
    <definedName name="BExY1YEBOSLMID7LURP8QB46AI91" localSheetId="32" hidden="1">#REF!</definedName>
    <definedName name="BExY1YEBOSLMID7LURP8QB46AI91" localSheetId="33" hidden="1">#REF!</definedName>
    <definedName name="BExY1YEBOSLMID7LURP8QB46AI91" localSheetId="23" hidden="1">#REF!</definedName>
    <definedName name="BExY1YEBOSLMID7LURP8QB46AI91" localSheetId="17" hidden="1">#REF!</definedName>
    <definedName name="BExY1YEBOSLMID7LURP8QB46AI91" localSheetId="18" hidden="1">#REF!</definedName>
    <definedName name="BExY1YEBOSLMID7LURP8QB46AI91" localSheetId="11" hidden="1">#REF!</definedName>
    <definedName name="BExY1YEBOSLMID7LURP8QB46AI91" localSheetId="25" hidden="1">#REF!</definedName>
    <definedName name="BExY1YEBOSLMID7LURP8QB46AI91" localSheetId="26" hidden="1">#REF!</definedName>
    <definedName name="BExY1YEBOSLMID7LURP8QB46AI91" localSheetId="27" hidden="1">#REF!</definedName>
    <definedName name="BExY1YEBOSLMID7LURP8QB46AI91" localSheetId="0" hidden="1">#REF!</definedName>
    <definedName name="BExY1YEBOSLMID7LURP8QB46AI91" localSheetId="1" hidden="1">#REF!</definedName>
    <definedName name="BExY1YEBOSLMID7LURP8QB46AI91" hidden="1">#REF!</definedName>
    <definedName name="BExY236UB98PA9PNCHMCSZYCHJBD" localSheetId="32" hidden="1">#REF!</definedName>
    <definedName name="BExY236UB98PA9PNCHMCSZYCHJBD" localSheetId="33" hidden="1">#REF!</definedName>
    <definedName name="BExY236UB98PA9PNCHMCSZYCHJBD" localSheetId="23" hidden="1">#REF!</definedName>
    <definedName name="BExY236UB98PA9PNCHMCSZYCHJBD" localSheetId="17" hidden="1">#REF!</definedName>
    <definedName name="BExY236UB98PA9PNCHMCSZYCHJBD" localSheetId="18" hidden="1">#REF!</definedName>
    <definedName name="BExY236UB98PA9PNCHMCSZYCHJBD" localSheetId="11" hidden="1">#REF!</definedName>
    <definedName name="BExY236UB98PA9PNCHMCSZYCHJBD" localSheetId="25" hidden="1">#REF!</definedName>
    <definedName name="BExY236UB98PA9PNCHMCSZYCHJBD" localSheetId="26" hidden="1">#REF!</definedName>
    <definedName name="BExY236UB98PA9PNCHMCSZYCHJBD" localSheetId="27" hidden="1">#REF!</definedName>
    <definedName name="BExY236UB98PA9PNCHMCSZYCHJBD" localSheetId="0" hidden="1">#REF!</definedName>
    <definedName name="BExY236UB98PA9PNCHMCSZYCHJBD" localSheetId="1" hidden="1">#REF!</definedName>
    <definedName name="BExY236UB98PA9PNCHMCSZYCHJBD" hidden="1">#REF!</definedName>
    <definedName name="BExY2FS4LFX9OHOTQT7SJ2PXAC25" localSheetId="32" hidden="1">#REF!</definedName>
    <definedName name="BExY2FS4LFX9OHOTQT7SJ2PXAC25" localSheetId="33" hidden="1">#REF!</definedName>
    <definedName name="BExY2FS4LFX9OHOTQT7SJ2PXAC25" localSheetId="23" hidden="1">#REF!</definedName>
    <definedName name="BExY2FS4LFX9OHOTQT7SJ2PXAC25" localSheetId="17" hidden="1">#REF!</definedName>
    <definedName name="BExY2FS4LFX9OHOTQT7SJ2PXAC25" localSheetId="18" hidden="1">#REF!</definedName>
    <definedName name="BExY2FS4LFX9OHOTQT7SJ2PXAC25" localSheetId="11" hidden="1">#REF!</definedName>
    <definedName name="BExY2FS4LFX9OHOTQT7SJ2PXAC25" localSheetId="25" hidden="1">#REF!</definedName>
    <definedName name="BExY2FS4LFX9OHOTQT7SJ2PXAC25" localSheetId="26" hidden="1">#REF!</definedName>
    <definedName name="BExY2FS4LFX9OHOTQT7SJ2PXAC25" localSheetId="27" hidden="1">#REF!</definedName>
    <definedName name="BExY2FS4LFX9OHOTQT7SJ2PXAC25" localSheetId="0" hidden="1">#REF!</definedName>
    <definedName name="BExY2FS4LFX9OHOTQT7SJ2PXAC25" localSheetId="1" hidden="1">#REF!</definedName>
    <definedName name="BExY2FS4LFX9OHOTQT7SJ2PXAC25" hidden="1">#REF!</definedName>
    <definedName name="BExY2GDPCZPVU0IQ6IJIB1YQQRQ6" localSheetId="32" hidden="1">#REF!</definedName>
    <definedName name="BExY2GDPCZPVU0IQ6IJIB1YQQRQ6" localSheetId="33" hidden="1">#REF!</definedName>
    <definedName name="BExY2GDPCZPVU0IQ6IJIB1YQQRQ6" localSheetId="23" hidden="1">#REF!</definedName>
    <definedName name="BExY2GDPCZPVU0IQ6IJIB1YQQRQ6" localSheetId="17" hidden="1">#REF!</definedName>
    <definedName name="BExY2GDPCZPVU0IQ6IJIB1YQQRQ6" localSheetId="18" hidden="1">#REF!</definedName>
    <definedName name="BExY2GDPCZPVU0IQ6IJIB1YQQRQ6" localSheetId="11" hidden="1">#REF!</definedName>
    <definedName name="BExY2GDPCZPVU0IQ6IJIB1YQQRQ6" localSheetId="25" hidden="1">#REF!</definedName>
    <definedName name="BExY2GDPCZPVU0IQ6IJIB1YQQRQ6" localSheetId="26" hidden="1">#REF!</definedName>
    <definedName name="BExY2GDPCZPVU0IQ6IJIB1YQQRQ6" localSheetId="27" hidden="1">#REF!</definedName>
    <definedName name="BExY2GDPCZPVU0IQ6IJIB1YQQRQ6" localSheetId="0" hidden="1">#REF!</definedName>
    <definedName name="BExY2GDPCZPVU0IQ6IJIB1YQQRQ6" localSheetId="1" hidden="1">#REF!</definedName>
    <definedName name="BExY2GDPCZPVU0IQ6IJIB1YQQRQ6" hidden="1">#REF!</definedName>
    <definedName name="BExY2GTSZ3VA9TXLY7KW1LIAKJ61" localSheetId="32" hidden="1">#REF!</definedName>
    <definedName name="BExY2GTSZ3VA9TXLY7KW1LIAKJ61" localSheetId="33" hidden="1">#REF!</definedName>
    <definedName name="BExY2GTSZ3VA9TXLY7KW1LIAKJ61" localSheetId="23" hidden="1">#REF!</definedName>
    <definedName name="BExY2GTSZ3VA9TXLY7KW1LIAKJ61" localSheetId="17" hidden="1">#REF!</definedName>
    <definedName name="BExY2GTSZ3VA9TXLY7KW1LIAKJ61" localSheetId="18" hidden="1">#REF!</definedName>
    <definedName name="BExY2GTSZ3VA9TXLY7KW1LIAKJ61" localSheetId="11" hidden="1">#REF!</definedName>
    <definedName name="BExY2GTSZ3VA9TXLY7KW1LIAKJ61" localSheetId="25" hidden="1">#REF!</definedName>
    <definedName name="BExY2GTSZ3VA9TXLY7KW1LIAKJ61" localSheetId="26" hidden="1">#REF!</definedName>
    <definedName name="BExY2GTSZ3VA9TXLY7KW1LIAKJ61" localSheetId="27" hidden="1">#REF!</definedName>
    <definedName name="BExY2GTSZ3VA9TXLY7KW1LIAKJ61" localSheetId="0" hidden="1">#REF!</definedName>
    <definedName name="BExY2GTSZ3VA9TXLY7KW1LIAKJ61" localSheetId="1" hidden="1">#REF!</definedName>
    <definedName name="BExY2GTSZ3VA9TXLY7KW1LIAKJ61" hidden="1">#REF!</definedName>
    <definedName name="BExY2IXBR1SGYZH08T7QHKEFS8HA" localSheetId="32" hidden="1">#REF!</definedName>
    <definedName name="BExY2IXBR1SGYZH08T7QHKEFS8HA" localSheetId="33" hidden="1">#REF!</definedName>
    <definedName name="BExY2IXBR1SGYZH08T7QHKEFS8HA" localSheetId="23" hidden="1">#REF!</definedName>
    <definedName name="BExY2IXBR1SGYZH08T7QHKEFS8HA" localSheetId="17" hidden="1">#REF!</definedName>
    <definedName name="BExY2IXBR1SGYZH08T7QHKEFS8HA" localSheetId="18" hidden="1">#REF!</definedName>
    <definedName name="BExY2IXBR1SGYZH08T7QHKEFS8HA" localSheetId="11" hidden="1">#REF!</definedName>
    <definedName name="BExY2IXBR1SGYZH08T7QHKEFS8HA" localSheetId="25" hidden="1">#REF!</definedName>
    <definedName name="BExY2IXBR1SGYZH08T7QHKEFS8HA" localSheetId="26" hidden="1">#REF!</definedName>
    <definedName name="BExY2IXBR1SGYZH08T7QHKEFS8HA" localSheetId="27" hidden="1">#REF!</definedName>
    <definedName name="BExY2IXBR1SGYZH08T7QHKEFS8HA" localSheetId="0" hidden="1">#REF!</definedName>
    <definedName name="BExY2IXBR1SGYZH08T7QHKEFS8HA" localSheetId="1" hidden="1">#REF!</definedName>
    <definedName name="BExY2IXBR1SGYZH08T7QHKEFS8HA" hidden="1">#REF!</definedName>
    <definedName name="BExY2Q4B5FUDA5VU4VRUHX327QN0" localSheetId="32" hidden="1">#REF!</definedName>
    <definedName name="BExY2Q4B5FUDA5VU4VRUHX327QN0" localSheetId="33" hidden="1">#REF!</definedName>
    <definedName name="BExY2Q4B5FUDA5VU4VRUHX327QN0" localSheetId="23" hidden="1">#REF!</definedName>
    <definedName name="BExY2Q4B5FUDA5VU4VRUHX327QN0" localSheetId="17" hidden="1">#REF!</definedName>
    <definedName name="BExY2Q4B5FUDA5VU4VRUHX327QN0" localSheetId="18" hidden="1">#REF!</definedName>
    <definedName name="BExY2Q4B5FUDA5VU4VRUHX327QN0" localSheetId="11" hidden="1">#REF!</definedName>
    <definedName name="BExY2Q4B5FUDA5VU4VRUHX327QN0" localSheetId="25" hidden="1">#REF!</definedName>
    <definedName name="BExY2Q4B5FUDA5VU4VRUHX327QN0" localSheetId="26" hidden="1">#REF!</definedName>
    <definedName name="BExY2Q4B5FUDA5VU4VRUHX327QN0" localSheetId="27" hidden="1">#REF!</definedName>
    <definedName name="BExY2Q4B5FUDA5VU4VRUHX327QN0" localSheetId="0" hidden="1">#REF!</definedName>
    <definedName name="BExY2Q4B5FUDA5VU4VRUHX327QN0" localSheetId="1" hidden="1">#REF!</definedName>
    <definedName name="BExY2Q4B5FUDA5VU4VRUHX327QN0" hidden="1">#REF!</definedName>
    <definedName name="BExY2S7TM2NG7A1NFYPWIFAIKUCO" localSheetId="32" hidden="1">#REF!</definedName>
    <definedName name="BExY2S7TM2NG7A1NFYPWIFAIKUCO" localSheetId="33" hidden="1">#REF!</definedName>
    <definedName name="BExY2S7TM2NG7A1NFYPWIFAIKUCO" localSheetId="23" hidden="1">#REF!</definedName>
    <definedName name="BExY2S7TM2NG7A1NFYPWIFAIKUCO" localSheetId="17" hidden="1">#REF!</definedName>
    <definedName name="BExY2S7TM2NG7A1NFYPWIFAIKUCO" localSheetId="18" hidden="1">#REF!</definedName>
    <definedName name="BExY2S7TM2NG7A1NFYPWIFAIKUCO" localSheetId="11" hidden="1">#REF!</definedName>
    <definedName name="BExY2S7TM2NG7A1NFYPWIFAIKUCO" localSheetId="25" hidden="1">#REF!</definedName>
    <definedName name="BExY2S7TM2NG7A1NFYPWIFAIKUCO" localSheetId="26" hidden="1">#REF!</definedName>
    <definedName name="BExY2S7TM2NG7A1NFYPWIFAIKUCO" localSheetId="27" hidden="1">#REF!</definedName>
    <definedName name="BExY2S7TM2NG7A1NFYPWIFAIKUCO" localSheetId="0" hidden="1">#REF!</definedName>
    <definedName name="BExY2S7TM2NG7A1NFYPWIFAIKUCO" localSheetId="1" hidden="1">#REF!</definedName>
    <definedName name="BExY2S7TM2NG7A1NFYPWIFAIKUCO" hidden="1">#REF!</definedName>
    <definedName name="BExY2Z3ZGRGD12RWANJZ8DFQO776" localSheetId="32" hidden="1">#REF!</definedName>
    <definedName name="BExY2Z3ZGRGD12RWANJZ8DFQO776" localSheetId="33" hidden="1">#REF!</definedName>
    <definedName name="BExY2Z3ZGRGD12RWANJZ8DFQO776" localSheetId="23" hidden="1">#REF!</definedName>
    <definedName name="BExY2Z3ZGRGD12RWANJZ8DFQO776" localSheetId="17" hidden="1">#REF!</definedName>
    <definedName name="BExY2Z3ZGRGD12RWANJZ8DFQO776" localSheetId="18" hidden="1">#REF!</definedName>
    <definedName name="BExY2Z3ZGRGD12RWANJZ8DFQO776" localSheetId="11" hidden="1">#REF!</definedName>
    <definedName name="BExY2Z3ZGRGD12RWANJZ8DFQO776" localSheetId="25" hidden="1">#REF!</definedName>
    <definedName name="BExY2Z3ZGRGD12RWANJZ8DFQO776" localSheetId="26" hidden="1">#REF!</definedName>
    <definedName name="BExY2Z3ZGRGD12RWANJZ8DFQO776" localSheetId="27" hidden="1">#REF!</definedName>
    <definedName name="BExY2Z3ZGRGD12RWANJZ8DFQO776" localSheetId="0" hidden="1">#REF!</definedName>
    <definedName name="BExY2Z3ZGRGD12RWANJZ8DFQO776" localSheetId="1" hidden="1">#REF!</definedName>
    <definedName name="BExY2Z3ZGRGD12RWANJZ8DFQO776" hidden="1">#REF!</definedName>
    <definedName name="BExY30WPXLJ01P42XKBSUF8KNOOK" localSheetId="32" hidden="1">#REF!</definedName>
    <definedName name="BExY30WPXLJ01P42XKBSUF8KNOOK" localSheetId="33" hidden="1">#REF!</definedName>
    <definedName name="BExY30WPXLJ01P42XKBSUF8KNOOK" localSheetId="23" hidden="1">#REF!</definedName>
    <definedName name="BExY30WPXLJ01P42XKBSUF8KNOOK" localSheetId="17" hidden="1">#REF!</definedName>
    <definedName name="BExY30WPXLJ01P42XKBSUF8KNOOK" localSheetId="18" hidden="1">#REF!</definedName>
    <definedName name="BExY30WPXLJ01P42XKBSUF8KNOOK" localSheetId="11" hidden="1">#REF!</definedName>
    <definedName name="BExY30WPXLJ01P42XKBSUF8KNOOK" localSheetId="25" hidden="1">#REF!</definedName>
    <definedName name="BExY30WPXLJ01P42XKBSUF8KNOOK" localSheetId="26" hidden="1">#REF!</definedName>
    <definedName name="BExY30WPXLJ01P42XKBSUF8KNOOK" localSheetId="27" hidden="1">#REF!</definedName>
    <definedName name="BExY30WPXLJ01P42XKBSUF8KNOOK" localSheetId="0" hidden="1">#REF!</definedName>
    <definedName name="BExY30WPXLJ01P42XKBSUF8KNOOK" localSheetId="1" hidden="1">#REF!</definedName>
    <definedName name="BExY30WPXLJ01P42XKBSUF8KNOOK" hidden="1">#REF!</definedName>
    <definedName name="BExY3297KIB0C8Z1G99OS1MCEGTO" localSheetId="32" hidden="1">#REF!</definedName>
    <definedName name="BExY3297KIB0C8Z1G99OS1MCEGTO" localSheetId="33" hidden="1">#REF!</definedName>
    <definedName name="BExY3297KIB0C8Z1G99OS1MCEGTO" localSheetId="23" hidden="1">#REF!</definedName>
    <definedName name="BExY3297KIB0C8Z1G99OS1MCEGTO" localSheetId="17" hidden="1">#REF!</definedName>
    <definedName name="BExY3297KIB0C8Z1G99OS1MCEGTO" localSheetId="18" hidden="1">#REF!</definedName>
    <definedName name="BExY3297KIB0C8Z1G99OS1MCEGTO" localSheetId="11" hidden="1">#REF!</definedName>
    <definedName name="BExY3297KIB0C8Z1G99OS1MCEGTO" localSheetId="25" hidden="1">#REF!</definedName>
    <definedName name="BExY3297KIB0C8Z1G99OS1MCEGTO" localSheetId="26" hidden="1">#REF!</definedName>
    <definedName name="BExY3297KIB0C8Z1G99OS1MCEGTO" localSheetId="27" hidden="1">#REF!</definedName>
    <definedName name="BExY3297KIB0C8Z1G99OS1MCEGTO" localSheetId="0" hidden="1">#REF!</definedName>
    <definedName name="BExY3297KIB0C8Z1G99OS1MCEGTO" localSheetId="1" hidden="1">#REF!</definedName>
    <definedName name="BExY3297KIB0C8Z1G99OS1MCEGTO" hidden="1">#REF!</definedName>
    <definedName name="BExY3HOSK7YI364K15OX70AVR6F1" localSheetId="32" hidden="1">#REF!</definedName>
    <definedName name="BExY3HOSK7YI364K15OX70AVR6F1" localSheetId="33" hidden="1">#REF!</definedName>
    <definedName name="BExY3HOSK7YI364K15OX70AVR6F1" localSheetId="23" hidden="1">#REF!</definedName>
    <definedName name="BExY3HOSK7YI364K15OX70AVR6F1" localSheetId="17" hidden="1">#REF!</definedName>
    <definedName name="BExY3HOSK7YI364K15OX70AVR6F1" localSheetId="18" hidden="1">#REF!</definedName>
    <definedName name="BExY3HOSK7YI364K15OX70AVR6F1" localSheetId="11" hidden="1">#REF!</definedName>
    <definedName name="BExY3HOSK7YI364K15OX70AVR6F1" localSheetId="25" hidden="1">#REF!</definedName>
    <definedName name="BExY3HOSK7YI364K15OX70AVR6F1" localSheetId="26" hidden="1">#REF!</definedName>
    <definedName name="BExY3HOSK7YI364K15OX70AVR6F1" localSheetId="27" hidden="1">#REF!</definedName>
    <definedName name="BExY3HOSK7YI364K15OX70AVR6F1" localSheetId="0" hidden="1">#REF!</definedName>
    <definedName name="BExY3HOSK7YI364K15OX70AVR6F1" localSheetId="1" hidden="1">#REF!</definedName>
    <definedName name="BExY3HOSK7YI364K15OX70AVR6F1" hidden="1">#REF!</definedName>
    <definedName name="BExY3I526B4VA8JBTKXWE3FGVT0D" localSheetId="32" hidden="1">#REF!</definedName>
    <definedName name="BExY3I526B4VA8JBTKXWE3FGVT0D" localSheetId="33" hidden="1">#REF!</definedName>
    <definedName name="BExY3I526B4VA8JBTKXWE3FGVT0D" localSheetId="23" hidden="1">#REF!</definedName>
    <definedName name="BExY3I526B4VA8JBTKXWE3FGVT0D" localSheetId="17" hidden="1">#REF!</definedName>
    <definedName name="BExY3I526B4VA8JBTKXWE3FGVT0D" localSheetId="18" hidden="1">#REF!</definedName>
    <definedName name="BExY3I526B4VA8JBTKXWE3FGVT0D" localSheetId="11" hidden="1">#REF!</definedName>
    <definedName name="BExY3I526B4VA8JBTKXWE3FGVT0D" localSheetId="25" hidden="1">#REF!</definedName>
    <definedName name="BExY3I526B4VA8JBTKXWE3FGVT0D" localSheetId="26" hidden="1">#REF!</definedName>
    <definedName name="BExY3I526B4VA8JBTKXWE3FGVT0D" localSheetId="27" hidden="1">#REF!</definedName>
    <definedName name="BExY3I526B4VA8JBTKXWE3FGVT0D" localSheetId="0" hidden="1">#REF!</definedName>
    <definedName name="BExY3I526B4VA8JBTKXWE3FGVT0D" localSheetId="1" hidden="1">#REF!</definedName>
    <definedName name="BExY3I526B4VA8JBTKXWE3FGVT0D" hidden="1">#REF!</definedName>
    <definedName name="BExY3I52TZR3GXQ9HDVDNIYLIGEH" localSheetId="32" hidden="1">#REF!</definedName>
    <definedName name="BExY3I52TZR3GXQ9HDVDNIYLIGEH" localSheetId="33" hidden="1">#REF!</definedName>
    <definedName name="BExY3I52TZR3GXQ9HDVDNIYLIGEH" localSheetId="23" hidden="1">#REF!</definedName>
    <definedName name="BExY3I52TZR3GXQ9HDVDNIYLIGEH" localSheetId="17" hidden="1">#REF!</definedName>
    <definedName name="BExY3I52TZR3GXQ9HDVDNIYLIGEH" localSheetId="18" hidden="1">#REF!</definedName>
    <definedName name="BExY3I52TZR3GXQ9HDVDNIYLIGEH" localSheetId="11" hidden="1">#REF!</definedName>
    <definedName name="BExY3I52TZR3GXQ9HDVDNIYLIGEH" localSheetId="25" hidden="1">#REF!</definedName>
    <definedName name="BExY3I52TZR3GXQ9HDVDNIYLIGEH" localSheetId="26" hidden="1">#REF!</definedName>
    <definedName name="BExY3I52TZR3GXQ9HDVDNIYLIGEH" localSheetId="27" hidden="1">#REF!</definedName>
    <definedName name="BExY3I52TZR3GXQ9HDVDNIYLIGEH" localSheetId="0" hidden="1">#REF!</definedName>
    <definedName name="BExY3I52TZR3GXQ9HDVDNIYLIGEH" localSheetId="1" hidden="1">#REF!</definedName>
    <definedName name="BExY3I52TZR3GXQ9HDVDNIYLIGEH" hidden="1">#REF!</definedName>
    <definedName name="BExY3T89AUR83SOAZZ3OMDEJDQ39" localSheetId="32" hidden="1">#REF!</definedName>
    <definedName name="BExY3T89AUR83SOAZZ3OMDEJDQ39" localSheetId="33" hidden="1">#REF!</definedName>
    <definedName name="BExY3T89AUR83SOAZZ3OMDEJDQ39" localSheetId="23" hidden="1">#REF!</definedName>
    <definedName name="BExY3T89AUR83SOAZZ3OMDEJDQ39" localSheetId="17" hidden="1">#REF!</definedName>
    <definedName name="BExY3T89AUR83SOAZZ3OMDEJDQ39" localSheetId="18" hidden="1">#REF!</definedName>
    <definedName name="BExY3T89AUR83SOAZZ3OMDEJDQ39" localSheetId="11" hidden="1">#REF!</definedName>
    <definedName name="BExY3T89AUR83SOAZZ3OMDEJDQ39" localSheetId="25" hidden="1">#REF!</definedName>
    <definedName name="BExY3T89AUR83SOAZZ3OMDEJDQ39" localSheetId="26" hidden="1">#REF!</definedName>
    <definedName name="BExY3T89AUR83SOAZZ3OMDEJDQ39" localSheetId="27" hidden="1">#REF!</definedName>
    <definedName name="BExY3T89AUR83SOAZZ3OMDEJDQ39" localSheetId="0" hidden="1">#REF!</definedName>
    <definedName name="BExY3T89AUR83SOAZZ3OMDEJDQ39" localSheetId="1" hidden="1">#REF!</definedName>
    <definedName name="BExY3T89AUR83SOAZZ3OMDEJDQ39" hidden="1">#REF!</definedName>
    <definedName name="BExY3WZ7VO2K6TYCHDY754FY24AA" localSheetId="32" hidden="1">#REF!</definedName>
    <definedName name="BExY3WZ7VO2K6TYCHDY754FY24AA" localSheetId="33" hidden="1">#REF!</definedName>
    <definedName name="BExY3WZ7VO2K6TYCHDY754FY24AA" localSheetId="23" hidden="1">#REF!</definedName>
    <definedName name="BExY3WZ7VO2K6TYCHDY754FY24AA" localSheetId="17" hidden="1">#REF!</definedName>
    <definedName name="BExY3WZ7VO2K6TYCHDY754FY24AA" localSheetId="18" hidden="1">#REF!</definedName>
    <definedName name="BExY3WZ7VO2K6TYCHDY754FY24AA" localSheetId="11" hidden="1">#REF!</definedName>
    <definedName name="BExY3WZ7VO2K6TYCHDY754FY24AA" localSheetId="25" hidden="1">#REF!</definedName>
    <definedName name="BExY3WZ7VO2K6TYCHDY754FY24AA" localSheetId="26" hidden="1">#REF!</definedName>
    <definedName name="BExY3WZ7VO2K6TYCHDY754FY24AA" localSheetId="27" hidden="1">#REF!</definedName>
    <definedName name="BExY3WZ7VO2K6TYCHDY754FY24AA" localSheetId="0" hidden="1">#REF!</definedName>
    <definedName name="BExY3WZ7VO2K6TYCHDY754FY24AA" localSheetId="1" hidden="1">#REF!</definedName>
    <definedName name="BExY3WZ7VO2K6TYCHDY754FY24AA" hidden="1">#REF!</definedName>
    <definedName name="BExY4BIG95HDDO6MY6WBUSWJIOLR" localSheetId="32" hidden="1">#REF!</definedName>
    <definedName name="BExY4BIG95HDDO6MY6WBUSWJIOLR" localSheetId="33" hidden="1">#REF!</definedName>
    <definedName name="BExY4BIG95HDDO6MY6WBUSWJIOLR" localSheetId="23" hidden="1">#REF!</definedName>
    <definedName name="BExY4BIG95HDDO6MY6WBUSWJIOLR" localSheetId="17" hidden="1">#REF!</definedName>
    <definedName name="BExY4BIG95HDDO6MY6WBUSWJIOLR" localSheetId="18" hidden="1">#REF!</definedName>
    <definedName name="BExY4BIG95HDDO6MY6WBUSWJIOLR" localSheetId="11" hidden="1">#REF!</definedName>
    <definedName name="BExY4BIG95HDDO6MY6WBUSWJIOLR" localSheetId="25" hidden="1">#REF!</definedName>
    <definedName name="BExY4BIG95HDDO6MY6WBUSWJIOLR" localSheetId="26" hidden="1">#REF!</definedName>
    <definedName name="BExY4BIG95HDDO6MY6WBUSWJIOLR" localSheetId="27" hidden="1">#REF!</definedName>
    <definedName name="BExY4BIG95HDDO6MY6WBUSWJIOLR" localSheetId="0" hidden="1">#REF!</definedName>
    <definedName name="BExY4BIG95HDDO6MY6WBUSWJIOLR" localSheetId="1" hidden="1">#REF!</definedName>
    <definedName name="BExY4BIG95HDDO6MY6WBUSWJIOLR" hidden="1">#REF!</definedName>
    <definedName name="BExY4MG771JQ84EMIVB6HQGGHZY7" localSheetId="32" hidden="1">#REF!</definedName>
    <definedName name="BExY4MG771JQ84EMIVB6HQGGHZY7" localSheetId="33" hidden="1">#REF!</definedName>
    <definedName name="BExY4MG771JQ84EMIVB6HQGGHZY7" localSheetId="23" hidden="1">#REF!</definedName>
    <definedName name="BExY4MG771JQ84EMIVB6HQGGHZY7" localSheetId="17" hidden="1">#REF!</definedName>
    <definedName name="BExY4MG771JQ84EMIVB6HQGGHZY7" localSheetId="18" hidden="1">#REF!</definedName>
    <definedName name="BExY4MG771JQ84EMIVB6HQGGHZY7" localSheetId="11" hidden="1">#REF!</definedName>
    <definedName name="BExY4MG771JQ84EMIVB6HQGGHZY7" localSheetId="25" hidden="1">#REF!</definedName>
    <definedName name="BExY4MG771JQ84EMIVB6HQGGHZY7" localSheetId="26" hidden="1">#REF!</definedName>
    <definedName name="BExY4MG771JQ84EMIVB6HQGGHZY7" localSheetId="27" hidden="1">#REF!</definedName>
    <definedName name="BExY4MG771JQ84EMIVB6HQGGHZY7" localSheetId="0" hidden="1">#REF!</definedName>
    <definedName name="BExY4MG771JQ84EMIVB6HQGGHZY7" localSheetId="1" hidden="1">#REF!</definedName>
    <definedName name="BExY4MG771JQ84EMIVB6HQGGHZY7" hidden="1">#REF!</definedName>
    <definedName name="BExY4PWCSFB8P3J3TBQB2MD67263" localSheetId="32" hidden="1">#REF!</definedName>
    <definedName name="BExY4PWCSFB8P3J3TBQB2MD67263" localSheetId="33" hidden="1">#REF!</definedName>
    <definedName name="BExY4PWCSFB8P3J3TBQB2MD67263" localSheetId="23" hidden="1">#REF!</definedName>
    <definedName name="BExY4PWCSFB8P3J3TBQB2MD67263" localSheetId="17" hidden="1">#REF!</definedName>
    <definedName name="BExY4PWCSFB8P3J3TBQB2MD67263" localSheetId="18" hidden="1">#REF!</definedName>
    <definedName name="BExY4PWCSFB8P3J3TBQB2MD67263" localSheetId="11" hidden="1">#REF!</definedName>
    <definedName name="BExY4PWCSFB8P3J3TBQB2MD67263" localSheetId="25" hidden="1">#REF!</definedName>
    <definedName name="BExY4PWCSFB8P3J3TBQB2MD67263" localSheetId="26" hidden="1">#REF!</definedName>
    <definedName name="BExY4PWCSFB8P3J3TBQB2MD67263" localSheetId="27" hidden="1">#REF!</definedName>
    <definedName name="BExY4PWCSFB8P3J3TBQB2MD67263" localSheetId="0" hidden="1">#REF!</definedName>
    <definedName name="BExY4PWCSFB8P3J3TBQB2MD67263" localSheetId="1" hidden="1">#REF!</definedName>
    <definedName name="BExY4PWCSFB8P3J3TBQB2MD67263" hidden="1">#REF!</definedName>
    <definedName name="BExY4RP3BE6KYZDIKQZO4U4DIT33" localSheetId="32" hidden="1">#REF!</definedName>
    <definedName name="BExY4RP3BE6KYZDIKQZO4U4DIT33" localSheetId="33" hidden="1">#REF!</definedName>
    <definedName name="BExY4RP3BE6KYZDIKQZO4U4DIT33" localSheetId="23" hidden="1">#REF!</definedName>
    <definedName name="BExY4RP3BE6KYZDIKQZO4U4DIT33" localSheetId="17" hidden="1">#REF!</definedName>
    <definedName name="BExY4RP3BE6KYZDIKQZO4U4DIT33" localSheetId="18" hidden="1">#REF!</definedName>
    <definedName name="BExY4RP3BE6KYZDIKQZO4U4DIT33" localSheetId="11" hidden="1">#REF!</definedName>
    <definedName name="BExY4RP3BE6KYZDIKQZO4U4DIT33" localSheetId="25" hidden="1">#REF!</definedName>
    <definedName name="BExY4RP3BE6KYZDIKQZO4U4DIT33" localSheetId="26" hidden="1">#REF!</definedName>
    <definedName name="BExY4RP3BE6KYZDIKQZO4U4DIT33" localSheetId="27" hidden="1">#REF!</definedName>
    <definedName name="BExY4RP3BE6KYZDIKQZO4U4DIT33" localSheetId="0" hidden="1">#REF!</definedName>
    <definedName name="BExY4RP3BE6KYZDIKQZO4U4DIT33" localSheetId="1" hidden="1">#REF!</definedName>
    <definedName name="BExY4RP3BE6KYZDIKQZO4U4DIT33" hidden="1">#REF!</definedName>
    <definedName name="BExY4RZW3KK11JLYBA4DWZ92M6LQ" localSheetId="32" hidden="1">#REF!</definedName>
    <definedName name="BExY4RZW3KK11JLYBA4DWZ92M6LQ" localSheetId="33" hidden="1">#REF!</definedName>
    <definedName name="BExY4RZW3KK11JLYBA4DWZ92M6LQ" localSheetId="23" hidden="1">#REF!</definedName>
    <definedName name="BExY4RZW3KK11JLYBA4DWZ92M6LQ" localSheetId="17" hidden="1">#REF!</definedName>
    <definedName name="BExY4RZW3KK11JLYBA4DWZ92M6LQ" localSheetId="18" hidden="1">#REF!</definedName>
    <definedName name="BExY4RZW3KK11JLYBA4DWZ92M6LQ" localSheetId="11" hidden="1">#REF!</definedName>
    <definedName name="BExY4RZW3KK11JLYBA4DWZ92M6LQ" localSheetId="25" hidden="1">#REF!</definedName>
    <definedName name="BExY4RZW3KK11JLYBA4DWZ92M6LQ" localSheetId="26" hidden="1">#REF!</definedName>
    <definedName name="BExY4RZW3KK11JLYBA4DWZ92M6LQ" localSheetId="27" hidden="1">#REF!</definedName>
    <definedName name="BExY4RZW3KK11JLYBA4DWZ92M6LQ" localSheetId="0" hidden="1">#REF!</definedName>
    <definedName name="BExY4RZW3KK11JLYBA4DWZ92M6LQ" localSheetId="1" hidden="1">#REF!</definedName>
    <definedName name="BExY4RZW3KK11JLYBA4DWZ92M6LQ" hidden="1">#REF!</definedName>
    <definedName name="BExY4XOVTTNVZ577RLIEC7NZQFIX" localSheetId="32" hidden="1">#REF!</definedName>
    <definedName name="BExY4XOVTTNVZ577RLIEC7NZQFIX" localSheetId="33" hidden="1">#REF!</definedName>
    <definedName name="BExY4XOVTTNVZ577RLIEC7NZQFIX" localSheetId="23" hidden="1">#REF!</definedName>
    <definedName name="BExY4XOVTTNVZ577RLIEC7NZQFIX" localSheetId="17" hidden="1">#REF!</definedName>
    <definedName name="BExY4XOVTTNVZ577RLIEC7NZQFIX" localSheetId="18" hidden="1">#REF!</definedName>
    <definedName name="BExY4XOVTTNVZ577RLIEC7NZQFIX" localSheetId="11" hidden="1">#REF!</definedName>
    <definedName name="BExY4XOVTTNVZ577RLIEC7NZQFIX" localSheetId="25" hidden="1">#REF!</definedName>
    <definedName name="BExY4XOVTTNVZ577RLIEC7NZQFIX" localSheetId="26" hidden="1">#REF!</definedName>
    <definedName name="BExY4XOVTTNVZ577RLIEC7NZQFIX" localSheetId="27" hidden="1">#REF!</definedName>
    <definedName name="BExY4XOVTTNVZ577RLIEC7NZQFIX" localSheetId="0" hidden="1">#REF!</definedName>
    <definedName name="BExY4XOVTTNVZ577RLIEC7NZQFIX" localSheetId="1" hidden="1">#REF!</definedName>
    <definedName name="BExY4XOVTTNVZ577RLIEC7NZQFIX" hidden="1">#REF!</definedName>
    <definedName name="BExY50JAF5CG01GTHAUS7I4ZLUDC" localSheetId="32" hidden="1">#REF!</definedName>
    <definedName name="BExY50JAF5CG01GTHAUS7I4ZLUDC" localSheetId="33" hidden="1">#REF!</definedName>
    <definedName name="BExY50JAF5CG01GTHAUS7I4ZLUDC" localSheetId="23" hidden="1">#REF!</definedName>
    <definedName name="BExY50JAF5CG01GTHAUS7I4ZLUDC" localSheetId="17" hidden="1">#REF!</definedName>
    <definedName name="BExY50JAF5CG01GTHAUS7I4ZLUDC" localSheetId="18" hidden="1">#REF!</definedName>
    <definedName name="BExY50JAF5CG01GTHAUS7I4ZLUDC" localSheetId="11" hidden="1">#REF!</definedName>
    <definedName name="BExY50JAF5CG01GTHAUS7I4ZLUDC" localSheetId="25" hidden="1">#REF!</definedName>
    <definedName name="BExY50JAF5CG01GTHAUS7I4ZLUDC" localSheetId="26" hidden="1">#REF!</definedName>
    <definedName name="BExY50JAF5CG01GTHAUS7I4ZLUDC" localSheetId="27" hidden="1">#REF!</definedName>
    <definedName name="BExY50JAF5CG01GTHAUS7I4ZLUDC" localSheetId="0" hidden="1">#REF!</definedName>
    <definedName name="BExY50JAF5CG01GTHAUS7I4ZLUDC" localSheetId="1" hidden="1">#REF!</definedName>
    <definedName name="BExY50JAF5CG01GTHAUS7I4ZLUDC" hidden="1">#REF!</definedName>
    <definedName name="BExY53J7EXFEOFTRNAHLK7IH3ACB" localSheetId="32" hidden="1">#REF!</definedName>
    <definedName name="BExY53J7EXFEOFTRNAHLK7IH3ACB" localSheetId="33" hidden="1">#REF!</definedName>
    <definedName name="BExY53J7EXFEOFTRNAHLK7IH3ACB" localSheetId="23" hidden="1">#REF!</definedName>
    <definedName name="BExY53J7EXFEOFTRNAHLK7IH3ACB" localSheetId="17" hidden="1">#REF!</definedName>
    <definedName name="BExY53J7EXFEOFTRNAHLK7IH3ACB" localSheetId="18" hidden="1">#REF!</definedName>
    <definedName name="BExY53J7EXFEOFTRNAHLK7IH3ACB" localSheetId="11" hidden="1">#REF!</definedName>
    <definedName name="BExY53J7EXFEOFTRNAHLK7IH3ACB" localSheetId="25" hidden="1">#REF!</definedName>
    <definedName name="BExY53J7EXFEOFTRNAHLK7IH3ACB" localSheetId="26" hidden="1">#REF!</definedName>
    <definedName name="BExY53J7EXFEOFTRNAHLK7IH3ACB" localSheetId="27" hidden="1">#REF!</definedName>
    <definedName name="BExY53J7EXFEOFTRNAHLK7IH3ACB" localSheetId="0" hidden="1">#REF!</definedName>
    <definedName name="BExY53J7EXFEOFTRNAHLK7IH3ACB" localSheetId="1" hidden="1">#REF!</definedName>
    <definedName name="BExY53J7EXFEOFTRNAHLK7IH3ACB" hidden="1">#REF!</definedName>
    <definedName name="BExY5515SJTJS3VM80M3YYR0WF37" localSheetId="32" hidden="1">#REF!</definedName>
    <definedName name="BExY5515SJTJS3VM80M3YYR0WF37" localSheetId="33" hidden="1">#REF!</definedName>
    <definedName name="BExY5515SJTJS3VM80M3YYR0WF37" localSheetId="23" hidden="1">#REF!</definedName>
    <definedName name="BExY5515SJTJS3VM80M3YYR0WF37" localSheetId="17" hidden="1">#REF!</definedName>
    <definedName name="BExY5515SJTJS3VM80M3YYR0WF37" localSheetId="18" hidden="1">#REF!</definedName>
    <definedName name="BExY5515SJTJS3VM80M3YYR0WF37" localSheetId="11" hidden="1">#REF!</definedName>
    <definedName name="BExY5515SJTJS3VM80M3YYR0WF37" localSheetId="25" hidden="1">#REF!</definedName>
    <definedName name="BExY5515SJTJS3VM80M3YYR0WF37" localSheetId="26" hidden="1">#REF!</definedName>
    <definedName name="BExY5515SJTJS3VM80M3YYR0WF37" localSheetId="27" hidden="1">#REF!</definedName>
    <definedName name="BExY5515SJTJS3VM80M3YYR0WF37" localSheetId="0" hidden="1">#REF!</definedName>
    <definedName name="BExY5515SJTJS3VM80M3YYR0WF37" localSheetId="1" hidden="1">#REF!</definedName>
    <definedName name="BExY5515SJTJS3VM80M3YYR0WF37" hidden="1">#REF!</definedName>
    <definedName name="BExY5515WE39FQ3EG5QHG67V9C0O" localSheetId="32" hidden="1">#REF!</definedName>
    <definedName name="BExY5515WE39FQ3EG5QHG67V9C0O" localSheetId="33" hidden="1">#REF!</definedName>
    <definedName name="BExY5515WE39FQ3EG5QHG67V9C0O" localSheetId="23" hidden="1">#REF!</definedName>
    <definedName name="BExY5515WE39FQ3EG5QHG67V9C0O" localSheetId="17" hidden="1">#REF!</definedName>
    <definedName name="BExY5515WE39FQ3EG5QHG67V9C0O" localSheetId="18" hidden="1">#REF!</definedName>
    <definedName name="BExY5515WE39FQ3EG5QHG67V9C0O" localSheetId="11" hidden="1">#REF!</definedName>
    <definedName name="BExY5515WE39FQ3EG5QHG67V9C0O" localSheetId="25" hidden="1">#REF!</definedName>
    <definedName name="BExY5515WE39FQ3EG5QHG67V9C0O" localSheetId="26" hidden="1">#REF!</definedName>
    <definedName name="BExY5515WE39FQ3EG5QHG67V9C0O" localSheetId="27" hidden="1">#REF!</definedName>
    <definedName name="BExY5515WE39FQ3EG5QHG67V9C0O" localSheetId="0" hidden="1">#REF!</definedName>
    <definedName name="BExY5515WE39FQ3EG5QHG67V9C0O" localSheetId="1" hidden="1">#REF!</definedName>
    <definedName name="BExY5515WE39FQ3EG5QHG67V9C0O" hidden="1">#REF!</definedName>
    <definedName name="BExY5986WNAD8NFCPXC9TVLBU4FG" localSheetId="32" hidden="1">#REF!</definedName>
    <definedName name="BExY5986WNAD8NFCPXC9TVLBU4FG" localSheetId="33" hidden="1">#REF!</definedName>
    <definedName name="BExY5986WNAD8NFCPXC9TVLBU4FG" localSheetId="23" hidden="1">#REF!</definedName>
    <definedName name="BExY5986WNAD8NFCPXC9TVLBU4FG" localSheetId="17" hidden="1">#REF!</definedName>
    <definedName name="BExY5986WNAD8NFCPXC9TVLBU4FG" localSheetId="18" hidden="1">#REF!</definedName>
    <definedName name="BExY5986WNAD8NFCPXC9TVLBU4FG" localSheetId="11" hidden="1">#REF!</definedName>
    <definedName name="BExY5986WNAD8NFCPXC9TVLBU4FG" localSheetId="25" hidden="1">#REF!</definedName>
    <definedName name="BExY5986WNAD8NFCPXC9TVLBU4FG" localSheetId="26" hidden="1">#REF!</definedName>
    <definedName name="BExY5986WNAD8NFCPXC9TVLBU4FG" localSheetId="27" hidden="1">#REF!</definedName>
    <definedName name="BExY5986WNAD8NFCPXC9TVLBU4FG" localSheetId="0" hidden="1">#REF!</definedName>
    <definedName name="BExY5986WNAD8NFCPXC9TVLBU4FG" localSheetId="1" hidden="1">#REF!</definedName>
    <definedName name="BExY5986WNAD8NFCPXC9TVLBU4FG" hidden="1">#REF!</definedName>
    <definedName name="BExY5DF9MS25IFNWGJ1YAS5MDN8R" localSheetId="32" hidden="1">#REF!</definedName>
    <definedName name="BExY5DF9MS25IFNWGJ1YAS5MDN8R" localSheetId="33" hidden="1">#REF!</definedName>
    <definedName name="BExY5DF9MS25IFNWGJ1YAS5MDN8R" localSheetId="23" hidden="1">#REF!</definedName>
    <definedName name="BExY5DF9MS25IFNWGJ1YAS5MDN8R" localSheetId="17" hidden="1">#REF!</definedName>
    <definedName name="BExY5DF9MS25IFNWGJ1YAS5MDN8R" localSheetId="18" hidden="1">#REF!</definedName>
    <definedName name="BExY5DF9MS25IFNWGJ1YAS5MDN8R" localSheetId="11" hidden="1">#REF!</definedName>
    <definedName name="BExY5DF9MS25IFNWGJ1YAS5MDN8R" localSheetId="25" hidden="1">#REF!</definedName>
    <definedName name="BExY5DF9MS25IFNWGJ1YAS5MDN8R" localSheetId="26" hidden="1">#REF!</definedName>
    <definedName name="BExY5DF9MS25IFNWGJ1YAS5MDN8R" localSheetId="27" hidden="1">#REF!</definedName>
    <definedName name="BExY5DF9MS25IFNWGJ1YAS5MDN8R" localSheetId="0" hidden="1">#REF!</definedName>
    <definedName name="BExY5DF9MS25IFNWGJ1YAS5MDN8R" localSheetId="1" hidden="1">#REF!</definedName>
    <definedName name="BExY5DF9MS25IFNWGJ1YAS5MDN8R" hidden="1">#REF!</definedName>
    <definedName name="BExY5ERVGL3UM2MGT8LJ0XPKTZEK" localSheetId="32" hidden="1">#REF!</definedName>
    <definedName name="BExY5ERVGL3UM2MGT8LJ0XPKTZEK" localSheetId="33" hidden="1">#REF!</definedName>
    <definedName name="BExY5ERVGL3UM2MGT8LJ0XPKTZEK" localSheetId="23" hidden="1">#REF!</definedName>
    <definedName name="BExY5ERVGL3UM2MGT8LJ0XPKTZEK" localSheetId="17" hidden="1">#REF!</definedName>
    <definedName name="BExY5ERVGL3UM2MGT8LJ0XPKTZEK" localSheetId="18" hidden="1">#REF!</definedName>
    <definedName name="BExY5ERVGL3UM2MGT8LJ0XPKTZEK" localSheetId="11" hidden="1">#REF!</definedName>
    <definedName name="BExY5ERVGL3UM2MGT8LJ0XPKTZEK" localSheetId="25" hidden="1">#REF!</definedName>
    <definedName name="BExY5ERVGL3UM2MGT8LJ0XPKTZEK" localSheetId="26" hidden="1">#REF!</definedName>
    <definedName name="BExY5ERVGL3UM2MGT8LJ0XPKTZEK" localSheetId="27" hidden="1">#REF!</definedName>
    <definedName name="BExY5ERVGL3UM2MGT8LJ0XPKTZEK" localSheetId="0" hidden="1">#REF!</definedName>
    <definedName name="BExY5ERVGL3UM2MGT8LJ0XPKTZEK" localSheetId="1" hidden="1">#REF!</definedName>
    <definedName name="BExY5ERVGL3UM2MGT8LJ0XPKTZEK" hidden="1">#REF!</definedName>
    <definedName name="BExY5EX6NJFK8W754ZVZDN5DS04K" localSheetId="32" hidden="1">#REF!</definedName>
    <definedName name="BExY5EX6NJFK8W754ZVZDN5DS04K" localSheetId="33" hidden="1">#REF!</definedName>
    <definedName name="BExY5EX6NJFK8W754ZVZDN5DS04K" localSheetId="23" hidden="1">#REF!</definedName>
    <definedName name="BExY5EX6NJFK8W754ZVZDN5DS04K" localSheetId="17" hidden="1">#REF!</definedName>
    <definedName name="BExY5EX6NJFK8W754ZVZDN5DS04K" localSheetId="18" hidden="1">#REF!</definedName>
    <definedName name="BExY5EX6NJFK8W754ZVZDN5DS04K" localSheetId="11" hidden="1">#REF!</definedName>
    <definedName name="BExY5EX6NJFK8W754ZVZDN5DS04K" localSheetId="25" hidden="1">#REF!</definedName>
    <definedName name="BExY5EX6NJFK8W754ZVZDN5DS04K" localSheetId="26" hidden="1">#REF!</definedName>
    <definedName name="BExY5EX6NJFK8W754ZVZDN5DS04K" localSheetId="27" hidden="1">#REF!</definedName>
    <definedName name="BExY5EX6NJFK8W754ZVZDN5DS04K" localSheetId="0" hidden="1">#REF!</definedName>
    <definedName name="BExY5EX6NJFK8W754ZVZDN5DS04K" localSheetId="1" hidden="1">#REF!</definedName>
    <definedName name="BExY5EX6NJFK8W754ZVZDN5DS04K" hidden="1">#REF!</definedName>
    <definedName name="BExY5S3XD1NJT109CV54IFOHVLQ6" localSheetId="32" hidden="1">#REF!</definedName>
    <definedName name="BExY5S3XD1NJT109CV54IFOHVLQ6" localSheetId="33" hidden="1">#REF!</definedName>
    <definedName name="BExY5S3XD1NJT109CV54IFOHVLQ6" localSheetId="23" hidden="1">#REF!</definedName>
    <definedName name="BExY5S3XD1NJT109CV54IFOHVLQ6" localSheetId="17" hidden="1">#REF!</definedName>
    <definedName name="BExY5S3XD1NJT109CV54IFOHVLQ6" localSheetId="18" hidden="1">#REF!</definedName>
    <definedName name="BExY5S3XD1NJT109CV54IFOHVLQ6" localSheetId="11" hidden="1">#REF!</definedName>
    <definedName name="BExY5S3XD1NJT109CV54IFOHVLQ6" localSheetId="25" hidden="1">#REF!</definedName>
    <definedName name="BExY5S3XD1NJT109CV54IFOHVLQ6" localSheetId="26" hidden="1">#REF!</definedName>
    <definedName name="BExY5S3XD1NJT109CV54IFOHVLQ6" localSheetId="27" hidden="1">#REF!</definedName>
    <definedName name="BExY5S3XD1NJT109CV54IFOHVLQ6" localSheetId="0" hidden="1">#REF!</definedName>
    <definedName name="BExY5S3XD1NJT109CV54IFOHVLQ6" localSheetId="1" hidden="1">#REF!</definedName>
    <definedName name="BExY5S3XD1NJT109CV54IFOHVLQ6" hidden="1">#REF!</definedName>
    <definedName name="BExY5W088PPAPLSMR2P7FV2CRDCT" localSheetId="32" hidden="1">#REF!</definedName>
    <definedName name="BExY5W088PPAPLSMR2P7FV2CRDCT" localSheetId="33" hidden="1">#REF!</definedName>
    <definedName name="BExY5W088PPAPLSMR2P7FV2CRDCT" localSheetId="23" hidden="1">#REF!</definedName>
    <definedName name="BExY5W088PPAPLSMR2P7FV2CRDCT" localSheetId="17" hidden="1">#REF!</definedName>
    <definedName name="BExY5W088PPAPLSMR2P7FV2CRDCT" localSheetId="18" hidden="1">#REF!</definedName>
    <definedName name="BExY5W088PPAPLSMR2P7FV2CRDCT" localSheetId="11" hidden="1">#REF!</definedName>
    <definedName name="BExY5W088PPAPLSMR2P7FV2CRDCT" localSheetId="25" hidden="1">#REF!</definedName>
    <definedName name="BExY5W088PPAPLSMR2P7FV2CRDCT" localSheetId="26" hidden="1">#REF!</definedName>
    <definedName name="BExY5W088PPAPLSMR2P7FV2CRDCT" localSheetId="27" hidden="1">#REF!</definedName>
    <definedName name="BExY5W088PPAPLSMR2P7FV2CRDCT" localSheetId="0" hidden="1">#REF!</definedName>
    <definedName name="BExY5W088PPAPLSMR2P7FV2CRDCT" localSheetId="1" hidden="1">#REF!</definedName>
    <definedName name="BExY5W088PPAPLSMR2P7FV2CRDCT" hidden="1">#REF!</definedName>
    <definedName name="BExY6KA6BQ6H4SH5EMJBVF8UR4ZY" localSheetId="32" hidden="1">#REF!</definedName>
    <definedName name="BExY6KA6BQ6H4SH5EMJBVF8UR4ZY" localSheetId="33" hidden="1">#REF!</definedName>
    <definedName name="BExY6KA6BQ6H4SH5EMJBVF8UR4ZY" localSheetId="23" hidden="1">#REF!</definedName>
    <definedName name="BExY6KA6BQ6H4SH5EMJBVF8UR4ZY" localSheetId="17" hidden="1">#REF!</definedName>
    <definedName name="BExY6KA6BQ6H4SH5EMJBVF8UR4ZY" localSheetId="18" hidden="1">#REF!</definedName>
    <definedName name="BExY6KA6BQ6H4SH5EMJBVF8UR4ZY" localSheetId="11" hidden="1">#REF!</definedName>
    <definedName name="BExY6KA6BQ6H4SH5EMJBVF8UR4ZY" localSheetId="25" hidden="1">#REF!</definedName>
    <definedName name="BExY6KA6BQ6H4SH5EMJBVF8UR4ZY" localSheetId="26" hidden="1">#REF!</definedName>
    <definedName name="BExY6KA6BQ6H4SH5EMJBVF8UR4ZY" localSheetId="27" hidden="1">#REF!</definedName>
    <definedName name="BExY6KA6BQ6H4SH5EMJBVF8UR4ZY" localSheetId="0" hidden="1">#REF!</definedName>
    <definedName name="BExY6KA6BQ6H4SH5EMJBVF8UR4ZY" localSheetId="1" hidden="1">#REF!</definedName>
    <definedName name="BExY6KA6BQ6H4SH5EMJBVF8UR4ZY" hidden="1">#REF!</definedName>
    <definedName name="BExY6KVS1MMZ2R34PGEFR2BMTU9W" localSheetId="32" hidden="1">#REF!</definedName>
    <definedName name="BExY6KVS1MMZ2R34PGEFR2BMTU9W" localSheetId="33" hidden="1">#REF!</definedName>
    <definedName name="BExY6KVS1MMZ2R34PGEFR2BMTU9W" localSheetId="23" hidden="1">#REF!</definedName>
    <definedName name="BExY6KVS1MMZ2R34PGEFR2BMTU9W" localSheetId="17" hidden="1">#REF!</definedName>
    <definedName name="BExY6KVS1MMZ2R34PGEFR2BMTU9W" localSheetId="18" hidden="1">#REF!</definedName>
    <definedName name="BExY6KVS1MMZ2R34PGEFR2BMTU9W" localSheetId="11" hidden="1">#REF!</definedName>
    <definedName name="BExY6KVS1MMZ2R34PGEFR2BMTU9W" localSheetId="25" hidden="1">#REF!</definedName>
    <definedName name="BExY6KVS1MMZ2R34PGEFR2BMTU9W" localSheetId="26" hidden="1">#REF!</definedName>
    <definedName name="BExY6KVS1MMZ2R34PGEFR2BMTU9W" localSheetId="27" hidden="1">#REF!</definedName>
    <definedName name="BExY6KVS1MMZ2R34PGEFR2BMTU9W" localSheetId="0" hidden="1">#REF!</definedName>
    <definedName name="BExY6KVS1MMZ2R34PGEFR2BMTU9W" localSheetId="1" hidden="1">#REF!</definedName>
    <definedName name="BExY6KVS1MMZ2R34PGEFR2BMTU9W" hidden="1">#REF!</definedName>
    <definedName name="BExY6Q9YY7LW745GP7CYOGGSPHGE" localSheetId="32" hidden="1">#REF!</definedName>
    <definedName name="BExY6Q9YY7LW745GP7CYOGGSPHGE" localSheetId="33" hidden="1">#REF!</definedName>
    <definedName name="BExY6Q9YY7LW745GP7CYOGGSPHGE" localSheetId="23" hidden="1">#REF!</definedName>
    <definedName name="BExY6Q9YY7LW745GP7CYOGGSPHGE" localSheetId="17" hidden="1">#REF!</definedName>
    <definedName name="BExY6Q9YY7LW745GP7CYOGGSPHGE" localSheetId="18" hidden="1">#REF!</definedName>
    <definedName name="BExY6Q9YY7LW745GP7CYOGGSPHGE" localSheetId="11" hidden="1">#REF!</definedName>
    <definedName name="BExY6Q9YY7LW745GP7CYOGGSPHGE" localSheetId="25" hidden="1">#REF!</definedName>
    <definedName name="BExY6Q9YY7LW745GP7CYOGGSPHGE" localSheetId="26" hidden="1">#REF!</definedName>
    <definedName name="BExY6Q9YY7LW745GP7CYOGGSPHGE" localSheetId="27" hidden="1">#REF!</definedName>
    <definedName name="BExY6Q9YY7LW745GP7CYOGGSPHGE" localSheetId="0" hidden="1">#REF!</definedName>
    <definedName name="BExY6Q9YY7LW745GP7CYOGGSPHGE" localSheetId="1" hidden="1">#REF!</definedName>
    <definedName name="BExY6Q9YY7LW745GP7CYOGGSPHGE" hidden="1">#REF!</definedName>
    <definedName name="BExY6R6BYIQZ4OR1E7YI0OVOC08W" localSheetId="32" hidden="1">#REF!</definedName>
    <definedName name="BExY6R6BYIQZ4OR1E7YI0OVOC08W" localSheetId="33" hidden="1">#REF!</definedName>
    <definedName name="BExY6R6BYIQZ4OR1E7YI0OVOC08W" localSheetId="23" hidden="1">#REF!</definedName>
    <definedName name="BExY6R6BYIQZ4OR1E7YI0OVOC08W" localSheetId="17" hidden="1">#REF!</definedName>
    <definedName name="BExY6R6BYIQZ4OR1E7YI0OVOC08W" localSheetId="18" hidden="1">#REF!</definedName>
    <definedName name="BExY6R6BYIQZ4OR1E7YI0OVOC08W" localSheetId="11" hidden="1">#REF!</definedName>
    <definedName name="BExY6R6BYIQZ4OR1E7YI0OVOC08W" localSheetId="25" hidden="1">#REF!</definedName>
    <definedName name="BExY6R6BYIQZ4OR1E7YI0OVOC08W" localSheetId="26" hidden="1">#REF!</definedName>
    <definedName name="BExY6R6BYIQZ4OR1E7YI0OVOC08W" localSheetId="27" hidden="1">#REF!</definedName>
    <definedName name="BExY6R6BYIQZ4OR1E7YI0OVOC08W" localSheetId="0" hidden="1">#REF!</definedName>
    <definedName name="BExY6R6BYIQZ4OR1E7YI0OVOC08W" localSheetId="1" hidden="1">#REF!</definedName>
    <definedName name="BExY6R6BYIQZ4OR1E7YI0OVOC08W" hidden="1">#REF!</definedName>
    <definedName name="BExZIA3C8LKJTEH3MKQ57KJH5TA2" localSheetId="32" hidden="1">#REF!</definedName>
    <definedName name="BExZIA3C8LKJTEH3MKQ57KJH5TA2" localSheetId="33" hidden="1">#REF!</definedName>
    <definedName name="BExZIA3C8LKJTEH3MKQ57KJH5TA2" localSheetId="23" hidden="1">#REF!</definedName>
    <definedName name="BExZIA3C8LKJTEH3MKQ57KJH5TA2" localSheetId="17" hidden="1">#REF!</definedName>
    <definedName name="BExZIA3C8LKJTEH3MKQ57KJH5TA2" localSheetId="18" hidden="1">#REF!</definedName>
    <definedName name="BExZIA3C8LKJTEH3MKQ57KJH5TA2" localSheetId="11" hidden="1">#REF!</definedName>
    <definedName name="BExZIA3C8LKJTEH3MKQ57KJH5TA2" localSheetId="25" hidden="1">#REF!</definedName>
    <definedName name="BExZIA3C8LKJTEH3MKQ57KJH5TA2" localSheetId="26" hidden="1">#REF!</definedName>
    <definedName name="BExZIA3C8LKJTEH3MKQ57KJH5TA2" localSheetId="27" hidden="1">#REF!</definedName>
    <definedName name="BExZIA3C8LKJTEH3MKQ57KJH5TA2" localSheetId="0" hidden="1">#REF!</definedName>
    <definedName name="BExZIA3C8LKJTEH3MKQ57KJH5TA2" localSheetId="1" hidden="1">#REF!</definedName>
    <definedName name="BExZIA3C8LKJTEH3MKQ57KJH5TA2" hidden="1">#REF!</definedName>
    <definedName name="BExZIGDWFIOPMMVCRWX45OIJ5AP3" localSheetId="32" hidden="1">#REF!</definedName>
    <definedName name="BExZIGDWFIOPMMVCRWX45OIJ5AP3" localSheetId="33" hidden="1">#REF!</definedName>
    <definedName name="BExZIGDWFIOPMMVCRWX45OIJ5AP3" localSheetId="23" hidden="1">#REF!</definedName>
    <definedName name="BExZIGDWFIOPMMVCRWX45OIJ5AP3" localSheetId="17" hidden="1">#REF!</definedName>
    <definedName name="BExZIGDWFIOPMMVCRWX45OIJ5AP3" localSheetId="18" hidden="1">#REF!</definedName>
    <definedName name="BExZIGDWFIOPMMVCRWX45OIJ5AP3" localSheetId="11" hidden="1">#REF!</definedName>
    <definedName name="BExZIGDWFIOPMMVCRWX45OIJ5AP3" localSheetId="25" hidden="1">#REF!</definedName>
    <definedName name="BExZIGDWFIOPMMVCRWX45OIJ5AP3" localSheetId="26" hidden="1">#REF!</definedName>
    <definedName name="BExZIGDWFIOPMMVCRWX45OIJ5AP3" localSheetId="27" hidden="1">#REF!</definedName>
    <definedName name="BExZIGDWFIOPMMVCRWX45OIJ5AP3" localSheetId="0" hidden="1">#REF!</definedName>
    <definedName name="BExZIGDWFIOPMMVCRWX45OIJ5AP3" localSheetId="1" hidden="1">#REF!</definedName>
    <definedName name="BExZIGDWFIOPMMVCRWX45OIJ5AP3" hidden="1">#REF!</definedName>
    <definedName name="BExZIIHH3QNQE3GFMHEE4UMHY6WQ" localSheetId="32" hidden="1">#REF!</definedName>
    <definedName name="BExZIIHH3QNQE3GFMHEE4UMHY6WQ" localSheetId="33" hidden="1">#REF!</definedName>
    <definedName name="BExZIIHH3QNQE3GFMHEE4UMHY6WQ" localSheetId="23" hidden="1">#REF!</definedName>
    <definedName name="BExZIIHH3QNQE3GFMHEE4UMHY6WQ" localSheetId="17" hidden="1">#REF!</definedName>
    <definedName name="BExZIIHH3QNQE3GFMHEE4UMHY6WQ" localSheetId="18" hidden="1">#REF!</definedName>
    <definedName name="BExZIIHH3QNQE3GFMHEE4UMHY6WQ" localSheetId="11" hidden="1">#REF!</definedName>
    <definedName name="BExZIIHH3QNQE3GFMHEE4UMHY6WQ" localSheetId="25" hidden="1">#REF!</definedName>
    <definedName name="BExZIIHH3QNQE3GFMHEE4UMHY6WQ" localSheetId="26" hidden="1">#REF!</definedName>
    <definedName name="BExZIIHH3QNQE3GFMHEE4UMHY6WQ" localSheetId="27" hidden="1">#REF!</definedName>
    <definedName name="BExZIIHH3QNQE3GFMHEE4UMHY6WQ" localSheetId="0" hidden="1">#REF!</definedName>
    <definedName name="BExZIIHH3QNQE3GFMHEE4UMHY6WQ" localSheetId="1" hidden="1">#REF!</definedName>
    <definedName name="BExZIIHH3QNQE3GFMHEE4UMHY6WQ" hidden="1">#REF!</definedName>
    <definedName name="BExZIYO22G5UXOB42GDLYGVRJ6U7" localSheetId="32" hidden="1">#REF!</definedName>
    <definedName name="BExZIYO22G5UXOB42GDLYGVRJ6U7" localSheetId="33" hidden="1">#REF!</definedName>
    <definedName name="BExZIYO22G5UXOB42GDLYGVRJ6U7" localSheetId="23" hidden="1">#REF!</definedName>
    <definedName name="BExZIYO22G5UXOB42GDLYGVRJ6U7" localSheetId="17" hidden="1">#REF!</definedName>
    <definedName name="BExZIYO22G5UXOB42GDLYGVRJ6U7" localSheetId="18" hidden="1">#REF!</definedName>
    <definedName name="BExZIYO22G5UXOB42GDLYGVRJ6U7" localSheetId="11" hidden="1">#REF!</definedName>
    <definedName name="BExZIYO22G5UXOB42GDLYGVRJ6U7" localSheetId="25" hidden="1">#REF!</definedName>
    <definedName name="BExZIYO22G5UXOB42GDLYGVRJ6U7" localSheetId="26" hidden="1">#REF!</definedName>
    <definedName name="BExZIYO22G5UXOB42GDLYGVRJ6U7" localSheetId="27" hidden="1">#REF!</definedName>
    <definedName name="BExZIYO22G5UXOB42GDLYGVRJ6U7" localSheetId="0" hidden="1">#REF!</definedName>
    <definedName name="BExZIYO22G5UXOB42GDLYGVRJ6U7" localSheetId="1" hidden="1">#REF!</definedName>
    <definedName name="BExZIYO22G5UXOB42GDLYGVRJ6U7" hidden="1">#REF!</definedName>
    <definedName name="BExZJ7I9T8XU4MZRKJ1VVU76V2LZ" localSheetId="32" hidden="1">#REF!</definedName>
    <definedName name="BExZJ7I9T8XU4MZRKJ1VVU76V2LZ" localSheetId="33" hidden="1">#REF!</definedName>
    <definedName name="BExZJ7I9T8XU4MZRKJ1VVU76V2LZ" localSheetId="23" hidden="1">#REF!</definedName>
    <definedName name="BExZJ7I9T8XU4MZRKJ1VVU76V2LZ" localSheetId="17" hidden="1">#REF!</definedName>
    <definedName name="BExZJ7I9T8XU4MZRKJ1VVU76V2LZ" localSheetId="18" hidden="1">#REF!</definedName>
    <definedName name="BExZJ7I9T8XU4MZRKJ1VVU76V2LZ" localSheetId="11" hidden="1">#REF!</definedName>
    <definedName name="BExZJ7I9T8XU4MZRKJ1VVU76V2LZ" localSheetId="25" hidden="1">#REF!</definedName>
    <definedName name="BExZJ7I9T8XU4MZRKJ1VVU76V2LZ" localSheetId="26" hidden="1">#REF!</definedName>
    <definedName name="BExZJ7I9T8XU4MZRKJ1VVU76V2LZ" localSheetId="27" hidden="1">#REF!</definedName>
    <definedName name="BExZJ7I9T8XU4MZRKJ1VVU76V2LZ" localSheetId="0" hidden="1">#REF!</definedName>
    <definedName name="BExZJ7I9T8XU4MZRKJ1VVU76V2LZ" localSheetId="1" hidden="1">#REF!</definedName>
    <definedName name="BExZJ7I9T8XU4MZRKJ1VVU76V2LZ" hidden="1">#REF!</definedName>
    <definedName name="BExZJMY170JCUU1RWASNZ1HJPRTA" localSheetId="32" hidden="1">#REF!</definedName>
    <definedName name="BExZJMY170JCUU1RWASNZ1HJPRTA" localSheetId="33" hidden="1">#REF!</definedName>
    <definedName name="BExZJMY170JCUU1RWASNZ1HJPRTA" localSheetId="23" hidden="1">#REF!</definedName>
    <definedName name="BExZJMY170JCUU1RWASNZ1HJPRTA" localSheetId="17" hidden="1">#REF!</definedName>
    <definedName name="BExZJMY170JCUU1RWASNZ1HJPRTA" localSheetId="18" hidden="1">#REF!</definedName>
    <definedName name="BExZJMY170JCUU1RWASNZ1HJPRTA" localSheetId="11" hidden="1">#REF!</definedName>
    <definedName name="BExZJMY170JCUU1RWASNZ1HJPRTA" localSheetId="25" hidden="1">#REF!</definedName>
    <definedName name="BExZJMY170JCUU1RWASNZ1HJPRTA" localSheetId="26" hidden="1">#REF!</definedName>
    <definedName name="BExZJMY170JCUU1RWASNZ1HJPRTA" localSheetId="27" hidden="1">#REF!</definedName>
    <definedName name="BExZJMY170JCUU1RWASNZ1HJPRTA" localSheetId="0" hidden="1">#REF!</definedName>
    <definedName name="BExZJMY170JCUU1RWASNZ1HJPRTA" localSheetId="1" hidden="1">#REF!</definedName>
    <definedName name="BExZJMY170JCUU1RWASNZ1HJPRTA" hidden="1">#REF!</definedName>
    <definedName name="BExZJOQR77H0P4SUKVYACDCFBBXO" localSheetId="32" hidden="1">#REF!</definedName>
    <definedName name="BExZJOQR77H0P4SUKVYACDCFBBXO" localSheetId="33" hidden="1">#REF!</definedName>
    <definedName name="BExZJOQR77H0P4SUKVYACDCFBBXO" localSheetId="23" hidden="1">#REF!</definedName>
    <definedName name="BExZJOQR77H0P4SUKVYACDCFBBXO" localSheetId="17" hidden="1">#REF!</definedName>
    <definedName name="BExZJOQR77H0P4SUKVYACDCFBBXO" localSheetId="18" hidden="1">#REF!</definedName>
    <definedName name="BExZJOQR77H0P4SUKVYACDCFBBXO" localSheetId="11" hidden="1">#REF!</definedName>
    <definedName name="BExZJOQR77H0P4SUKVYACDCFBBXO" localSheetId="25" hidden="1">#REF!</definedName>
    <definedName name="BExZJOQR77H0P4SUKVYACDCFBBXO" localSheetId="26" hidden="1">#REF!</definedName>
    <definedName name="BExZJOQR77H0P4SUKVYACDCFBBXO" localSheetId="27" hidden="1">#REF!</definedName>
    <definedName name="BExZJOQR77H0P4SUKVYACDCFBBXO" localSheetId="0" hidden="1">#REF!</definedName>
    <definedName name="BExZJOQR77H0P4SUKVYACDCFBBXO" localSheetId="1" hidden="1">#REF!</definedName>
    <definedName name="BExZJOQR77H0P4SUKVYACDCFBBXO" hidden="1">#REF!</definedName>
    <definedName name="BExZJS6RG34ODDY9HMZ0O34MEMSB" localSheetId="32" hidden="1">#REF!</definedName>
    <definedName name="BExZJS6RG34ODDY9HMZ0O34MEMSB" localSheetId="33" hidden="1">#REF!</definedName>
    <definedName name="BExZJS6RG34ODDY9HMZ0O34MEMSB" localSheetId="23" hidden="1">#REF!</definedName>
    <definedName name="BExZJS6RG34ODDY9HMZ0O34MEMSB" localSheetId="17" hidden="1">#REF!</definedName>
    <definedName name="BExZJS6RG34ODDY9HMZ0O34MEMSB" localSheetId="18" hidden="1">#REF!</definedName>
    <definedName name="BExZJS6RG34ODDY9HMZ0O34MEMSB" localSheetId="11" hidden="1">#REF!</definedName>
    <definedName name="BExZJS6RG34ODDY9HMZ0O34MEMSB" localSheetId="25" hidden="1">#REF!</definedName>
    <definedName name="BExZJS6RG34ODDY9HMZ0O34MEMSB" localSheetId="26" hidden="1">#REF!</definedName>
    <definedName name="BExZJS6RG34ODDY9HMZ0O34MEMSB" localSheetId="27" hidden="1">#REF!</definedName>
    <definedName name="BExZJS6RG34ODDY9HMZ0O34MEMSB" localSheetId="0" hidden="1">#REF!</definedName>
    <definedName name="BExZJS6RG34ODDY9HMZ0O34MEMSB" localSheetId="1" hidden="1">#REF!</definedName>
    <definedName name="BExZJS6RG34ODDY9HMZ0O34MEMSB" hidden="1">#REF!</definedName>
    <definedName name="BExZK34NR4BAD7HJAP7SQ926UQP3" localSheetId="32" hidden="1">#REF!</definedName>
    <definedName name="BExZK34NR4BAD7HJAP7SQ926UQP3" localSheetId="33" hidden="1">#REF!</definedName>
    <definedName name="BExZK34NR4BAD7HJAP7SQ926UQP3" localSheetId="23" hidden="1">#REF!</definedName>
    <definedName name="BExZK34NR4BAD7HJAP7SQ926UQP3" localSheetId="17" hidden="1">#REF!</definedName>
    <definedName name="BExZK34NR4BAD7HJAP7SQ926UQP3" localSheetId="18" hidden="1">#REF!</definedName>
    <definedName name="BExZK34NR4BAD7HJAP7SQ926UQP3" localSheetId="11" hidden="1">#REF!</definedName>
    <definedName name="BExZK34NR4BAD7HJAP7SQ926UQP3" localSheetId="25" hidden="1">#REF!</definedName>
    <definedName name="BExZK34NR4BAD7HJAP7SQ926UQP3" localSheetId="26" hidden="1">#REF!</definedName>
    <definedName name="BExZK34NR4BAD7HJAP7SQ926UQP3" localSheetId="27" hidden="1">#REF!</definedName>
    <definedName name="BExZK34NR4BAD7HJAP7SQ926UQP3" localSheetId="0" hidden="1">#REF!</definedName>
    <definedName name="BExZK34NR4BAD7HJAP7SQ926UQP3" localSheetId="1" hidden="1">#REF!</definedName>
    <definedName name="BExZK34NR4BAD7HJAP7SQ926UQP3" hidden="1">#REF!</definedName>
    <definedName name="BExZK3FGPHH5H771U7D5XY7XBS6E" localSheetId="32" hidden="1">#REF!</definedName>
    <definedName name="BExZK3FGPHH5H771U7D5XY7XBS6E" localSheetId="33" hidden="1">#REF!</definedName>
    <definedName name="BExZK3FGPHH5H771U7D5XY7XBS6E" localSheetId="23" hidden="1">#REF!</definedName>
    <definedName name="BExZK3FGPHH5H771U7D5XY7XBS6E" localSheetId="17" hidden="1">#REF!</definedName>
    <definedName name="BExZK3FGPHH5H771U7D5XY7XBS6E" localSheetId="18" hidden="1">#REF!</definedName>
    <definedName name="BExZK3FGPHH5H771U7D5XY7XBS6E" localSheetId="11" hidden="1">#REF!</definedName>
    <definedName name="BExZK3FGPHH5H771U7D5XY7XBS6E" localSheetId="25" hidden="1">#REF!</definedName>
    <definedName name="BExZK3FGPHH5H771U7D5XY7XBS6E" localSheetId="26" hidden="1">#REF!</definedName>
    <definedName name="BExZK3FGPHH5H771U7D5XY7XBS6E" localSheetId="27" hidden="1">#REF!</definedName>
    <definedName name="BExZK3FGPHH5H771U7D5XY7XBS6E" localSheetId="0" hidden="1">#REF!</definedName>
    <definedName name="BExZK3FGPHH5H771U7D5XY7XBS6E" localSheetId="1" hidden="1">#REF!</definedName>
    <definedName name="BExZK3FGPHH5H771U7D5XY7XBS6E" hidden="1">#REF!</definedName>
    <definedName name="BExZK46CVVS9X1BZ6LLL71016ENT" localSheetId="32" hidden="1">#REF!</definedName>
    <definedName name="BExZK46CVVS9X1BZ6LLL71016ENT" localSheetId="33" hidden="1">#REF!</definedName>
    <definedName name="BExZK46CVVS9X1BZ6LLL71016ENT" localSheetId="23" hidden="1">#REF!</definedName>
    <definedName name="BExZK46CVVS9X1BZ6LLL71016ENT" localSheetId="17" hidden="1">#REF!</definedName>
    <definedName name="BExZK46CVVS9X1BZ6LLL71016ENT" localSheetId="18" hidden="1">#REF!</definedName>
    <definedName name="BExZK46CVVS9X1BZ6LLL71016ENT" localSheetId="11" hidden="1">#REF!</definedName>
    <definedName name="BExZK46CVVS9X1BZ6LLL71016ENT" localSheetId="25" hidden="1">#REF!</definedName>
    <definedName name="BExZK46CVVS9X1BZ6LLL71016ENT" localSheetId="26" hidden="1">#REF!</definedName>
    <definedName name="BExZK46CVVS9X1BZ6LLL71016ENT" localSheetId="27" hidden="1">#REF!</definedName>
    <definedName name="BExZK46CVVS9X1BZ6LLL71016ENT" localSheetId="0" hidden="1">#REF!</definedName>
    <definedName name="BExZK46CVVS9X1BZ6LLL71016ENT" localSheetId="1" hidden="1">#REF!</definedName>
    <definedName name="BExZK46CVVS9X1BZ6LLL71016ENT" hidden="1">#REF!</definedName>
    <definedName name="BExZK52PZLTP1F04T09MP30BVT7H" localSheetId="32" hidden="1">#REF!</definedName>
    <definedName name="BExZK52PZLTP1F04T09MP30BVT7H" localSheetId="33" hidden="1">#REF!</definedName>
    <definedName name="BExZK52PZLTP1F04T09MP30BVT7H" localSheetId="23" hidden="1">#REF!</definedName>
    <definedName name="BExZK52PZLTP1F04T09MP30BVT7H" localSheetId="17" hidden="1">#REF!</definedName>
    <definedName name="BExZK52PZLTP1F04T09MP30BVT7H" localSheetId="18" hidden="1">#REF!</definedName>
    <definedName name="BExZK52PZLTP1F04T09MP30BVT7H" localSheetId="11" hidden="1">#REF!</definedName>
    <definedName name="BExZK52PZLTP1F04T09MP30BVT7H" localSheetId="25" hidden="1">#REF!</definedName>
    <definedName name="BExZK52PZLTP1F04T09MP30BVT7H" localSheetId="26" hidden="1">#REF!</definedName>
    <definedName name="BExZK52PZLTP1F04T09MP30BVT7H" localSheetId="27" hidden="1">#REF!</definedName>
    <definedName name="BExZK52PZLTP1F04T09MP30BVT7H" localSheetId="0" hidden="1">#REF!</definedName>
    <definedName name="BExZK52PZLTP1F04T09MP30BVT7H" localSheetId="1" hidden="1">#REF!</definedName>
    <definedName name="BExZK52PZLTP1F04T09MP30BVT7H" hidden="1">#REF!</definedName>
    <definedName name="BExZKHYORG3O8C772XPFHM1N8T80" localSheetId="32" hidden="1">#REF!</definedName>
    <definedName name="BExZKHYORG3O8C772XPFHM1N8T80" localSheetId="33" hidden="1">#REF!</definedName>
    <definedName name="BExZKHYORG3O8C772XPFHM1N8T80" localSheetId="23" hidden="1">#REF!</definedName>
    <definedName name="BExZKHYORG3O8C772XPFHM1N8T80" localSheetId="17" hidden="1">#REF!</definedName>
    <definedName name="BExZKHYORG3O8C772XPFHM1N8T80" localSheetId="18" hidden="1">#REF!</definedName>
    <definedName name="BExZKHYORG3O8C772XPFHM1N8T80" localSheetId="11" hidden="1">#REF!</definedName>
    <definedName name="BExZKHYORG3O8C772XPFHM1N8T80" localSheetId="25" hidden="1">#REF!</definedName>
    <definedName name="BExZKHYORG3O8C772XPFHM1N8T80" localSheetId="26" hidden="1">#REF!</definedName>
    <definedName name="BExZKHYORG3O8C772XPFHM1N8T80" localSheetId="27" hidden="1">#REF!</definedName>
    <definedName name="BExZKHYORG3O8C772XPFHM1N8T80" localSheetId="0" hidden="1">#REF!</definedName>
    <definedName name="BExZKHYORG3O8C772XPFHM1N8T80" localSheetId="1" hidden="1">#REF!</definedName>
    <definedName name="BExZKHYORG3O8C772XPFHM1N8T80" hidden="1">#REF!</definedName>
    <definedName name="BExZKJRF2IRR57DG9CLC7MSHWNNN" localSheetId="32" hidden="1">#REF!</definedName>
    <definedName name="BExZKJRF2IRR57DG9CLC7MSHWNNN" localSheetId="33" hidden="1">#REF!</definedName>
    <definedName name="BExZKJRF2IRR57DG9CLC7MSHWNNN" localSheetId="23" hidden="1">#REF!</definedName>
    <definedName name="BExZKJRF2IRR57DG9CLC7MSHWNNN" localSheetId="17" hidden="1">#REF!</definedName>
    <definedName name="BExZKJRF2IRR57DG9CLC7MSHWNNN" localSheetId="18" hidden="1">#REF!</definedName>
    <definedName name="BExZKJRF2IRR57DG9CLC7MSHWNNN" localSheetId="11" hidden="1">#REF!</definedName>
    <definedName name="BExZKJRF2IRR57DG9CLC7MSHWNNN" localSheetId="25" hidden="1">#REF!</definedName>
    <definedName name="BExZKJRF2IRR57DG9CLC7MSHWNNN" localSheetId="26" hidden="1">#REF!</definedName>
    <definedName name="BExZKJRF2IRR57DG9CLC7MSHWNNN" localSheetId="27" hidden="1">#REF!</definedName>
    <definedName name="BExZKJRF2IRR57DG9CLC7MSHWNNN" localSheetId="0" hidden="1">#REF!</definedName>
    <definedName name="BExZKJRF2IRR57DG9CLC7MSHWNNN" localSheetId="1" hidden="1">#REF!</definedName>
    <definedName name="BExZKJRF2IRR57DG9CLC7MSHWNNN" hidden="1">#REF!</definedName>
    <definedName name="BExZKV5GYXO0X760SBD9TWTIQHGI" localSheetId="32" hidden="1">#REF!</definedName>
    <definedName name="BExZKV5GYXO0X760SBD9TWTIQHGI" localSheetId="33" hidden="1">#REF!</definedName>
    <definedName name="BExZKV5GYXO0X760SBD9TWTIQHGI" localSheetId="23" hidden="1">#REF!</definedName>
    <definedName name="BExZKV5GYXO0X760SBD9TWTIQHGI" localSheetId="17" hidden="1">#REF!</definedName>
    <definedName name="BExZKV5GYXO0X760SBD9TWTIQHGI" localSheetId="18" hidden="1">#REF!</definedName>
    <definedName name="BExZKV5GYXO0X760SBD9TWTIQHGI" localSheetId="11" hidden="1">#REF!</definedName>
    <definedName name="BExZKV5GYXO0X760SBD9TWTIQHGI" localSheetId="25" hidden="1">#REF!</definedName>
    <definedName name="BExZKV5GYXO0X760SBD9TWTIQHGI" localSheetId="26" hidden="1">#REF!</definedName>
    <definedName name="BExZKV5GYXO0X760SBD9TWTIQHGI" localSheetId="27" hidden="1">#REF!</definedName>
    <definedName name="BExZKV5GYXO0X760SBD9TWTIQHGI" localSheetId="0" hidden="1">#REF!</definedName>
    <definedName name="BExZKV5GYXO0X760SBD9TWTIQHGI" localSheetId="1" hidden="1">#REF!</definedName>
    <definedName name="BExZKV5GYXO0X760SBD9TWTIQHGI" hidden="1">#REF!</definedName>
    <definedName name="BExZKZCGNEA9IPON37A91L4H4H17" localSheetId="32" hidden="1">#REF!</definedName>
    <definedName name="BExZKZCGNEA9IPON37A91L4H4H17" localSheetId="33" hidden="1">#REF!</definedName>
    <definedName name="BExZKZCGNEA9IPON37A91L4H4H17" localSheetId="23" hidden="1">#REF!</definedName>
    <definedName name="BExZKZCGNEA9IPON37A91L4H4H17" localSheetId="17" hidden="1">#REF!</definedName>
    <definedName name="BExZKZCGNEA9IPON37A91L4H4H17" localSheetId="18" hidden="1">#REF!</definedName>
    <definedName name="BExZKZCGNEA9IPON37A91L4H4H17" localSheetId="11" hidden="1">#REF!</definedName>
    <definedName name="BExZKZCGNEA9IPON37A91L4H4H17" localSheetId="25" hidden="1">#REF!</definedName>
    <definedName name="BExZKZCGNEA9IPON37A91L4H4H17" localSheetId="26" hidden="1">#REF!</definedName>
    <definedName name="BExZKZCGNEA9IPON37A91L4H4H17" localSheetId="27" hidden="1">#REF!</definedName>
    <definedName name="BExZKZCGNEA9IPON37A91L4H4H17" localSheetId="0" hidden="1">#REF!</definedName>
    <definedName name="BExZKZCGNEA9IPON37A91L4H4H17" localSheetId="1" hidden="1">#REF!</definedName>
    <definedName name="BExZKZCGNEA9IPON37A91L4H4H17" hidden="1">#REF!</definedName>
    <definedName name="BExZL6E4YVXRUN7ZGF2BIGIXFR8K" localSheetId="32" hidden="1">#REF!</definedName>
    <definedName name="BExZL6E4YVXRUN7ZGF2BIGIXFR8K" localSheetId="33" hidden="1">#REF!</definedName>
    <definedName name="BExZL6E4YVXRUN7ZGF2BIGIXFR8K" localSheetId="23" hidden="1">#REF!</definedName>
    <definedName name="BExZL6E4YVXRUN7ZGF2BIGIXFR8K" localSheetId="17" hidden="1">#REF!</definedName>
    <definedName name="BExZL6E4YVXRUN7ZGF2BIGIXFR8K" localSheetId="18" hidden="1">#REF!</definedName>
    <definedName name="BExZL6E4YVXRUN7ZGF2BIGIXFR8K" localSheetId="11" hidden="1">#REF!</definedName>
    <definedName name="BExZL6E4YVXRUN7ZGF2BIGIXFR8K" localSheetId="25" hidden="1">#REF!</definedName>
    <definedName name="BExZL6E4YVXRUN7ZGF2BIGIXFR8K" localSheetId="26" hidden="1">#REF!</definedName>
    <definedName name="BExZL6E4YVXRUN7ZGF2BIGIXFR8K" localSheetId="27" hidden="1">#REF!</definedName>
    <definedName name="BExZL6E4YVXRUN7ZGF2BIGIXFR8K" localSheetId="0" hidden="1">#REF!</definedName>
    <definedName name="BExZL6E4YVXRUN7ZGF2BIGIXFR8K" localSheetId="1" hidden="1">#REF!</definedName>
    <definedName name="BExZL6E4YVXRUN7ZGF2BIGIXFR8K" hidden="1">#REF!</definedName>
    <definedName name="BExZLF2ZTA4EPN0GHO7C5O8DZ1SN" localSheetId="32" hidden="1">#REF!</definedName>
    <definedName name="BExZLF2ZTA4EPN0GHO7C5O8DZ1SN" localSheetId="33" hidden="1">#REF!</definedName>
    <definedName name="BExZLF2ZTA4EPN0GHO7C5O8DZ1SN" localSheetId="23" hidden="1">#REF!</definedName>
    <definedName name="BExZLF2ZTA4EPN0GHO7C5O8DZ1SN" localSheetId="17" hidden="1">#REF!</definedName>
    <definedName name="BExZLF2ZTA4EPN0GHO7C5O8DZ1SN" localSheetId="18" hidden="1">#REF!</definedName>
    <definedName name="BExZLF2ZTA4EPN0GHO7C5O8DZ1SN" localSheetId="11" hidden="1">#REF!</definedName>
    <definedName name="BExZLF2ZTA4EPN0GHO7C5O8DZ1SN" localSheetId="25" hidden="1">#REF!</definedName>
    <definedName name="BExZLF2ZTA4EPN0GHO7C5O8DZ1SN" localSheetId="26" hidden="1">#REF!</definedName>
    <definedName name="BExZLF2ZTA4EPN0GHO7C5O8DZ1SN" localSheetId="27" hidden="1">#REF!</definedName>
    <definedName name="BExZLF2ZTA4EPN0GHO7C5O8DZ1SN" localSheetId="0" hidden="1">#REF!</definedName>
    <definedName name="BExZLF2ZTA4EPN0GHO7C5O8DZ1SN" localSheetId="1" hidden="1">#REF!</definedName>
    <definedName name="BExZLF2ZTA4EPN0GHO7C5O8DZ1SN" hidden="1">#REF!</definedName>
    <definedName name="BExZLGVLMKTPFXG42QYT0PO81G7F" localSheetId="32" hidden="1">#REF!</definedName>
    <definedName name="BExZLGVLMKTPFXG42QYT0PO81G7F" localSheetId="33" hidden="1">#REF!</definedName>
    <definedName name="BExZLGVLMKTPFXG42QYT0PO81G7F" localSheetId="23" hidden="1">#REF!</definedName>
    <definedName name="BExZLGVLMKTPFXG42QYT0PO81G7F" localSheetId="17" hidden="1">#REF!</definedName>
    <definedName name="BExZLGVLMKTPFXG42QYT0PO81G7F" localSheetId="18" hidden="1">#REF!</definedName>
    <definedName name="BExZLGVLMKTPFXG42QYT0PO81G7F" localSheetId="11" hidden="1">#REF!</definedName>
    <definedName name="BExZLGVLMKTPFXG42QYT0PO81G7F" localSheetId="25" hidden="1">#REF!</definedName>
    <definedName name="BExZLGVLMKTPFXG42QYT0PO81G7F" localSheetId="26" hidden="1">#REF!</definedName>
    <definedName name="BExZLGVLMKTPFXG42QYT0PO81G7F" localSheetId="27" hidden="1">#REF!</definedName>
    <definedName name="BExZLGVLMKTPFXG42QYT0PO81G7F" localSheetId="0" hidden="1">#REF!</definedName>
    <definedName name="BExZLGVLMKTPFXG42QYT0PO81G7F" localSheetId="1" hidden="1">#REF!</definedName>
    <definedName name="BExZLGVLMKTPFXG42QYT0PO81G7F" hidden="1">#REF!</definedName>
    <definedName name="BExZLHRYQQ7BYD3VQWHVTZGYGRCT" localSheetId="32" hidden="1">#REF!</definedName>
    <definedName name="BExZLHRYQQ7BYD3VQWHVTZGYGRCT" localSheetId="33" hidden="1">#REF!</definedName>
    <definedName name="BExZLHRYQQ7BYD3VQWHVTZGYGRCT" localSheetId="23" hidden="1">#REF!</definedName>
    <definedName name="BExZLHRYQQ7BYD3VQWHVTZGYGRCT" localSheetId="17" hidden="1">#REF!</definedName>
    <definedName name="BExZLHRYQQ7BYD3VQWHVTZGYGRCT" localSheetId="18" hidden="1">#REF!</definedName>
    <definedName name="BExZLHRYQQ7BYD3VQWHVTZGYGRCT" localSheetId="11" hidden="1">#REF!</definedName>
    <definedName name="BExZLHRYQQ7BYD3VQWHVTZGYGRCT" localSheetId="25" hidden="1">#REF!</definedName>
    <definedName name="BExZLHRYQQ7BYD3VQWHVTZGYGRCT" localSheetId="26" hidden="1">#REF!</definedName>
    <definedName name="BExZLHRYQQ7BYD3VQWHVTZGYGRCT" localSheetId="27" hidden="1">#REF!</definedName>
    <definedName name="BExZLHRYQQ7BYD3VQWHVTZGYGRCT" localSheetId="0" hidden="1">#REF!</definedName>
    <definedName name="BExZLHRYQQ7BYD3VQWHVTZGYGRCT" localSheetId="1" hidden="1">#REF!</definedName>
    <definedName name="BExZLHRYQQ7BYD3VQWHVTZGYGRCT" hidden="1">#REF!</definedName>
    <definedName name="BExZLKMK7LRK14S09WLMH7MXSQXM" localSheetId="32" hidden="1">#REF!</definedName>
    <definedName name="BExZLKMK7LRK14S09WLMH7MXSQXM" localSheetId="33" hidden="1">#REF!</definedName>
    <definedName name="BExZLKMK7LRK14S09WLMH7MXSQXM" localSheetId="23" hidden="1">#REF!</definedName>
    <definedName name="BExZLKMK7LRK14S09WLMH7MXSQXM" localSheetId="17" hidden="1">#REF!</definedName>
    <definedName name="BExZLKMK7LRK14S09WLMH7MXSQXM" localSheetId="18" hidden="1">#REF!</definedName>
    <definedName name="BExZLKMK7LRK14S09WLMH7MXSQXM" localSheetId="11" hidden="1">#REF!</definedName>
    <definedName name="BExZLKMK7LRK14S09WLMH7MXSQXM" localSheetId="25" hidden="1">#REF!</definedName>
    <definedName name="BExZLKMK7LRK14S09WLMH7MXSQXM" localSheetId="26" hidden="1">#REF!</definedName>
    <definedName name="BExZLKMK7LRK14S09WLMH7MXSQXM" localSheetId="27" hidden="1">#REF!</definedName>
    <definedName name="BExZLKMK7LRK14S09WLMH7MXSQXM" localSheetId="0" hidden="1">#REF!</definedName>
    <definedName name="BExZLKMK7LRK14S09WLMH7MXSQXM" localSheetId="1" hidden="1">#REF!</definedName>
    <definedName name="BExZLKMK7LRK14S09WLMH7MXSQXM" hidden="1">#REF!</definedName>
    <definedName name="BExZM503X0NZBS0FF22LK2RGG6GP" localSheetId="32" hidden="1">#REF!</definedName>
    <definedName name="BExZM503X0NZBS0FF22LK2RGG6GP" localSheetId="33" hidden="1">#REF!</definedName>
    <definedName name="BExZM503X0NZBS0FF22LK2RGG6GP" localSheetId="23" hidden="1">#REF!</definedName>
    <definedName name="BExZM503X0NZBS0FF22LK2RGG6GP" localSheetId="17" hidden="1">#REF!</definedName>
    <definedName name="BExZM503X0NZBS0FF22LK2RGG6GP" localSheetId="18" hidden="1">#REF!</definedName>
    <definedName name="BExZM503X0NZBS0FF22LK2RGG6GP" localSheetId="11" hidden="1">#REF!</definedName>
    <definedName name="BExZM503X0NZBS0FF22LK2RGG6GP" localSheetId="25" hidden="1">#REF!</definedName>
    <definedName name="BExZM503X0NZBS0FF22LK2RGG6GP" localSheetId="26" hidden="1">#REF!</definedName>
    <definedName name="BExZM503X0NZBS0FF22LK2RGG6GP" localSheetId="27" hidden="1">#REF!</definedName>
    <definedName name="BExZM503X0NZBS0FF22LK2RGG6GP" localSheetId="0" hidden="1">#REF!</definedName>
    <definedName name="BExZM503X0NZBS0FF22LK2RGG6GP" localSheetId="1" hidden="1">#REF!</definedName>
    <definedName name="BExZM503X0NZBS0FF22LK2RGG6GP" hidden="1">#REF!</definedName>
    <definedName name="BExZM7JVLG0W8EG5RBU915U3SKBY" localSheetId="32" hidden="1">#REF!</definedName>
    <definedName name="BExZM7JVLG0W8EG5RBU915U3SKBY" localSheetId="33" hidden="1">#REF!</definedName>
    <definedName name="BExZM7JVLG0W8EG5RBU915U3SKBY" localSheetId="23" hidden="1">#REF!</definedName>
    <definedName name="BExZM7JVLG0W8EG5RBU915U3SKBY" localSheetId="17" hidden="1">#REF!</definedName>
    <definedName name="BExZM7JVLG0W8EG5RBU915U3SKBY" localSheetId="18" hidden="1">#REF!</definedName>
    <definedName name="BExZM7JVLG0W8EG5RBU915U3SKBY" localSheetId="11" hidden="1">#REF!</definedName>
    <definedName name="BExZM7JVLG0W8EG5RBU915U3SKBY" localSheetId="25" hidden="1">#REF!</definedName>
    <definedName name="BExZM7JVLG0W8EG5RBU915U3SKBY" localSheetId="26" hidden="1">#REF!</definedName>
    <definedName name="BExZM7JVLG0W8EG5RBU915U3SKBY" localSheetId="27" hidden="1">#REF!</definedName>
    <definedName name="BExZM7JVLG0W8EG5RBU915U3SKBY" localSheetId="0" hidden="1">#REF!</definedName>
    <definedName name="BExZM7JVLG0W8EG5RBU915U3SKBY" localSheetId="1" hidden="1">#REF!</definedName>
    <definedName name="BExZM7JVLG0W8EG5RBU915U3SKBY" hidden="1">#REF!</definedName>
    <definedName name="BExZM85FOVUFF110XMQ9O2ODSJUK" localSheetId="32" hidden="1">#REF!</definedName>
    <definedName name="BExZM85FOVUFF110XMQ9O2ODSJUK" localSheetId="33" hidden="1">#REF!</definedName>
    <definedName name="BExZM85FOVUFF110XMQ9O2ODSJUK" localSheetId="23" hidden="1">#REF!</definedName>
    <definedName name="BExZM85FOVUFF110XMQ9O2ODSJUK" localSheetId="17" hidden="1">#REF!</definedName>
    <definedName name="BExZM85FOVUFF110XMQ9O2ODSJUK" localSheetId="18" hidden="1">#REF!</definedName>
    <definedName name="BExZM85FOVUFF110XMQ9O2ODSJUK" localSheetId="11" hidden="1">#REF!</definedName>
    <definedName name="BExZM85FOVUFF110XMQ9O2ODSJUK" localSheetId="25" hidden="1">#REF!</definedName>
    <definedName name="BExZM85FOVUFF110XMQ9O2ODSJUK" localSheetId="26" hidden="1">#REF!</definedName>
    <definedName name="BExZM85FOVUFF110XMQ9O2ODSJUK" localSheetId="27" hidden="1">#REF!</definedName>
    <definedName name="BExZM85FOVUFF110XMQ9O2ODSJUK" localSheetId="0" hidden="1">#REF!</definedName>
    <definedName name="BExZM85FOVUFF110XMQ9O2ODSJUK" localSheetId="1" hidden="1">#REF!</definedName>
    <definedName name="BExZM85FOVUFF110XMQ9O2ODSJUK" hidden="1">#REF!</definedName>
    <definedName name="BExZMF1MMTZ1TA14PZ8ASSU2CBSP" localSheetId="32" hidden="1">#REF!</definedName>
    <definedName name="BExZMF1MMTZ1TA14PZ8ASSU2CBSP" localSheetId="33" hidden="1">#REF!</definedName>
    <definedName name="BExZMF1MMTZ1TA14PZ8ASSU2CBSP" localSheetId="23" hidden="1">#REF!</definedName>
    <definedName name="BExZMF1MMTZ1TA14PZ8ASSU2CBSP" localSheetId="17" hidden="1">#REF!</definedName>
    <definedName name="BExZMF1MMTZ1TA14PZ8ASSU2CBSP" localSheetId="18" hidden="1">#REF!</definedName>
    <definedName name="BExZMF1MMTZ1TA14PZ8ASSU2CBSP" localSheetId="11" hidden="1">#REF!</definedName>
    <definedName name="BExZMF1MMTZ1TA14PZ8ASSU2CBSP" localSheetId="25" hidden="1">#REF!</definedName>
    <definedName name="BExZMF1MMTZ1TA14PZ8ASSU2CBSP" localSheetId="26" hidden="1">#REF!</definedName>
    <definedName name="BExZMF1MMTZ1TA14PZ8ASSU2CBSP" localSheetId="27" hidden="1">#REF!</definedName>
    <definedName name="BExZMF1MMTZ1TA14PZ8ASSU2CBSP" localSheetId="0" hidden="1">#REF!</definedName>
    <definedName name="BExZMF1MMTZ1TA14PZ8ASSU2CBSP" localSheetId="1" hidden="1">#REF!</definedName>
    <definedName name="BExZMF1MMTZ1TA14PZ8ASSU2CBSP" hidden="1">#REF!</definedName>
    <definedName name="BExZMH54ZU6X4KM0375X9K5VJDZN" localSheetId="32" hidden="1">#REF!</definedName>
    <definedName name="BExZMH54ZU6X4KM0375X9K5VJDZN" localSheetId="33" hidden="1">#REF!</definedName>
    <definedName name="BExZMH54ZU6X4KM0375X9K5VJDZN" localSheetId="23" hidden="1">#REF!</definedName>
    <definedName name="BExZMH54ZU6X4KM0375X9K5VJDZN" localSheetId="17" hidden="1">#REF!</definedName>
    <definedName name="BExZMH54ZU6X4KM0375X9K5VJDZN" localSheetId="18" hidden="1">#REF!</definedName>
    <definedName name="BExZMH54ZU6X4KM0375X9K5VJDZN" localSheetId="11" hidden="1">#REF!</definedName>
    <definedName name="BExZMH54ZU6X4KM0375X9K5VJDZN" localSheetId="25" hidden="1">#REF!</definedName>
    <definedName name="BExZMH54ZU6X4KM0375X9K5VJDZN" localSheetId="26" hidden="1">#REF!</definedName>
    <definedName name="BExZMH54ZU6X4KM0375X9K5VJDZN" localSheetId="27" hidden="1">#REF!</definedName>
    <definedName name="BExZMH54ZU6X4KM0375X9K5VJDZN" localSheetId="0" hidden="1">#REF!</definedName>
    <definedName name="BExZMH54ZU6X4KM0375X9K5VJDZN" localSheetId="1" hidden="1">#REF!</definedName>
    <definedName name="BExZMH54ZU6X4KM0375X9K5VJDZN" hidden="1">#REF!</definedName>
    <definedName name="BExZMKL5YQZD7F0FUCSVFGLPFK52" localSheetId="32" hidden="1">#REF!</definedName>
    <definedName name="BExZMKL5YQZD7F0FUCSVFGLPFK52" localSheetId="33" hidden="1">#REF!</definedName>
    <definedName name="BExZMKL5YQZD7F0FUCSVFGLPFK52" localSheetId="23" hidden="1">#REF!</definedName>
    <definedName name="BExZMKL5YQZD7F0FUCSVFGLPFK52" localSheetId="17" hidden="1">#REF!</definedName>
    <definedName name="BExZMKL5YQZD7F0FUCSVFGLPFK52" localSheetId="18" hidden="1">#REF!</definedName>
    <definedName name="BExZMKL5YQZD7F0FUCSVFGLPFK52" localSheetId="11" hidden="1">#REF!</definedName>
    <definedName name="BExZMKL5YQZD7F0FUCSVFGLPFK52" localSheetId="25" hidden="1">#REF!</definedName>
    <definedName name="BExZMKL5YQZD7F0FUCSVFGLPFK52" localSheetId="26" hidden="1">#REF!</definedName>
    <definedName name="BExZMKL5YQZD7F0FUCSVFGLPFK52" localSheetId="27" hidden="1">#REF!</definedName>
    <definedName name="BExZMKL5YQZD7F0FUCSVFGLPFK52" localSheetId="0" hidden="1">#REF!</definedName>
    <definedName name="BExZMKL5YQZD7F0FUCSVFGLPFK52" localSheetId="1" hidden="1">#REF!</definedName>
    <definedName name="BExZMKL5YQZD7F0FUCSVFGLPFK52" hidden="1">#REF!</definedName>
    <definedName name="BExZMOC3VNZALJM71X2T6FV91GTB" localSheetId="32" hidden="1">#REF!</definedName>
    <definedName name="BExZMOC3VNZALJM71X2T6FV91GTB" localSheetId="33" hidden="1">#REF!</definedName>
    <definedName name="BExZMOC3VNZALJM71X2T6FV91GTB" localSheetId="23" hidden="1">#REF!</definedName>
    <definedName name="BExZMOC3VNZALJM71X2T6FV91GTB" localSheetId="17" hidden="1">#REF!</definedName>
    <definedName name="BExZMOC3VNZALJM71X2T6FV91GTB" localSheetId="18" hidden="1">#REF!</definedName>
    <definedName name="BExZMOC3VNZALJM71X2T6FV91GTB" localSheetId="11" hidden="1">#REF!</definedName>
    <definedName name="BExZMOC3VNZALJM71X2T6FV91GTB" localSheetId="25" hidden="1">#REF!</definedName>
    <definedName name="BExZMOC3VNZALJM71X2T6FV91GTB" localSheetId="26" hidden="1">#REF!</definedName>
    <definedName name="BExZMOC3VNZALJM71X2T6FV91GTB" localSheetId="27" hidden="1">#REF!</definedName>
    <definedName name="BExZMOC3VNZALJM71X2T6FV91GTB" localSheetId="0" hidden="1">#REF!</definedName>
    <definedName name="BExZMOC3VNZALJM71X2T6FV91GTB" localSheetId="1" hidden="1">#REF!</definedName>
    <definedName name="BExZMOC3VNZALJM71X2T6FV91GTB" hidden="1">#REF!</definedName>
    <definedName name="BExZMRHA7TTR9QKJOMONHRVY3YOF" localSheetId="32" hidden="1">#REF!</definedName>
    <definedName name="BExZMRHA7TTR9QKJOMONHRVY3YOF" localSheetId="33" hidden="1">#REF!</definedName>
    <definedName name="BExZMRHA7TTR9QKJOMONHRVY3YOF" localSheetId="23" hidden="1">#REF!</definedName>
    <definedName name="BExZMRHA7TTR9QKJOMONHRVY3YOF" localSheetId="17" hidden="1">#REF!</definedName>
    <definedName name="BExZMRHA7TTR9QKJOMONHRVY3YOF" localSheetId="18" hidden="1">#REF!</definedName>
    <definedName name="BExZMRHA7TTR9QKJOMONHRVY3YOF" localSheetId="11" hidden="1">#REF!</definedName>
    <definedName name="BExZMRHA7TTR9QKJOMONHRVY3YOF" localSheetId="25" hidden="1">#REF!</definedName>
    <definedName name="BExZMRHA7TTR9QKJOMONHRVY3YOF" localSheetId="26" hidden="1">#REF!</definedName>
    <definedName name="BExZMRHA7TTR9QKJOMONHRVY3YOF" localSheetId="27" hidden="1">#REF!</definedName>
    <definedName name="BExZMRHA7TTR9QKJOMONHRVY3YOF" localSheetId="0" hidden="1">#REF!</definedName>
    <definedName name="BExZMRHA7TTR9QKJOMONHRVY3YOF" localSheetId="1" hidden="1">#REF!</definedName>
    <definedName name="BExZMRHA7TTR9QKJOMONHRVY3YOF" hidden="1">#REF!</definedName>
    <definedName name="BExZMXH39OB0I43XEL3K11U3G9PM" localSheetId="32" hidden="1">#REF!</definedName>
    <definedName name="BExZMXH39OB0I43XEL3K11U3G9PM" localSheetId="33" hidden="1">#REF!</definedName>
    <definedName name="BExZMXH39OB0I43XEL3K11U3G9PM" localSheetId="23" hidden="1">#REF!</definedName>
    <definedName name="BExZMXH39OB0I43XEL3K11U3G9PM" localSheetId="17" hidden="1">#REF!</definedName>
    <definedName name="BExZMXH39OB0I43XEL3K11U3G9PM" localSheetId="18" hidden="1">#REF!</definedName>
    <definedName name="BExZMXH39OB0I43XEL3K11U3G9PM" localSheetId="11" hidden="1">#REF!</definedName>
    <definedName name="BExZMXH39OB0I43XEL3K11U3G9PM" localSheetId="25" hidden="1">#REF!</definedName>
    <definedName name="BExZMXH39OB0I43XEL3K11U3G9PM" localSheetId="26" hidden="1">#REF!</definedName>
    <definedName name="BExZMXH39OB0I43XEL3K11U3G9PM" localSheetId="27" hidden="1">#REF!</definedName>
    <definedName name="BExZMXH39OB0I43XEL3K11U3G9PM" localSheetId="0" hidden="1">#REF!</definedName>
    <definedName name="BExZMXH39OB0I43XEL3K11U3G9PM" localSheetId="1" hidden="1">#REF!</definedName>
    <definedName name="BExZMXH39OB0I43XEL3K11U3G9PM" hidden="1">#REF!</definedName>
    <definedName name="BExZMZQ3RBKDHT5GLFNLS52OSJA0" localSheetId="32" hidden="1">#REF!</definedName>
    <definedName name="BExZMZQ3RBKDHT5GLFNLS52OSJA0" localSheetId="33" hidden="1">#REF!</definedName>
    <definedName name="BExZMZQ3RBKDHT5GLFNLS52OSJA0" localSheetId="23" hidden="1">#REF!</definedName>
    <definedName name="BExZMZQ3RBKDHT5GLFNLS52OSJA0" localSheetId="17" hidden="1">#REF!</definedName>
    <definedName name="BExZMZQ3RBKDHT5GLFNLS52OSJA0" localSheetId="18" hidden="1">#REF!</definedName>
    <definedName name="BExZMZQ3RBKDHT5GLFNLS52OSJA0" localSheetId="11" hidden="1">#REF!</definedName>
    <definedName name="BExZMZQ3RBKDHT5GLFNLS52OSJA0" localSheetId="25" hidden="1">#REF!</definedName>
    <definedName name="BExZMZQ3RBKDHT5GLFNLS52OSJA0" localSheetId="26" hidden="1">#REF!</definedName>
    <definedName name="BExZMZQ3RBKDHT5GLFNLS52OSJA0" localSheetId="27" hidden="1">#REF!</definedName>
    <definedName name="BExZMZQ3RBKDHT5GLFNLS52OSJA0" localSheetId="0" hidden="1">#REF!</definedName>
    <definedName name="BExZMZQ3RBKDHT5GLFNLS52OSJA0" localSheetId="1" hidden="1">#REF!</definedName>
    <definedName name="BExZMZQ3RBKDHT5GLFNLS52OSJA0" hidden="1">#REF!</definedName>
    <definedName name="BExZN2F7Y2J2L2LN5WZRG949MS4A" localSheetId="32" hidden="1">#REF!</definedName>
    <definedName name="BExZN2F7Y2J2L2LN5WZRG949MS4A" localSheetId="33" hidden="1">#REF!</definedName>
    <definedName name="BExZN2F7Y2J2L2LN5WZRG949MS4A" localSheetId="23" hidden="1">#REF!</definedName>
    <definedName name="BExZN2F7Y2J2L2LN5WZRG949MS4A" localSheetId="17" hidden="1">#REF!</definedName>
    <definedName name="BExZN2F7Y2J2L2LN5WZRG949MS4A" localSheetId="18" hidden="1">#REF!</definedName>
    <definedName name="BExZN2F7Y2J2L2LN5WZRG949MS4A" localSheetId="11" hidden="1">#REF!</definedName>
    <definedName name="BExZN2F7Y2J2L2LN5WZRG949MS4A" localSheetId="25" hidden="1">#REF!</definedName>
    <definedName name="BExZN2F7Y2J2L2LN5WZRG949MS4A" localSheetId="26" hidden="1">#REF!</definedName>
    <definedName name="BExZN2F7Y2J2L2LN5WZRG949MS4A" localSheetId="27" hidden="1">#REF!</definedName>
    <definedName name="BExZN2F7Y2J2L2LN5WZRG949MS4A" localSheetId="0" hidden="1">#REF!</definedName>
    <definedName name="BExZN2F7Y2J2L2LN5WZRG949MS4A" localSheetId="1" hidden="1">#REF!</definedName>
    <definedName name="BExZN2F7Y2J2L2LN5WZRG949MS4A" hidden="1">#REF!</definedName>
    <definedName name="BExZN847WUWKRYTZWG9TCQZJS3OL" localSheetId="32" hidden="1">#REF!</definedName>
    <definedName name="BExZN847WUWKRYTZWG9TCQZJS3OL" localSheetId="33" hidden="1">#REF!</definedName>
    <definedName name="BExZN847WUWKRYTZWG9TCQZJS3OL" localSheetId="23" hidden="1">#REF!</definedName>
    <definedName name="BExZN847WUWKRYTZWG9TCQZJS3OL" localSheetId="17" hidden="1">#REF!</definedName>
    <definedName name="BExZN847WUWKRYTZWG9TCQZJS3OL" localSheetId="18" hidden="1">#REF!</definedName>
    <definedName name="BExZN847WUWKRYTZWG9TCQZJS3OL" localSheetId="11" hidden="1">#REF!</definedName>
    <definedName name="BExZN847WUWKRYTZWG9TCQZJS3OL" localSheetId="25" hidden="1">#REF!</definedName>
    <definedName name="BExZN847WUWKRYTZWG9TCQZJS3OL" localSheetId="26" hidden="1">#REF!</definedName>
    <definedName name="BExZN847WUWKRYTZWG9TCQZJS3OL" localSheetId="27" hidden="1">#REF!</definedName>
    <definedName name="BExZN847WUWKRYTZWG9TCQZJS3OL" localSheetId="0" hidden="1">#REF!</definedName>
    <definedName name="BExZN847WUWKRYTZWG9TCQZJS3OL" localSheetId="1" hidden="1">#REF!</definedName>
    <definedName name="BExZN847WUWKRYTZWG9TCQZJS3OL" hidden="1">#REF!</definedName>
    <definedName name="BExZNA2ALK6RDWFAXZQCL9TWRDCF" localSheetId="32" hidden="1">#REF!</definedName>
    <definedName name="BExZNA2ALK6RDWFAXZQCL9TWRDCF" localSheetId="33" hidden="1">#REF!</definedName>
    <definedName name="BExZNA2ALK6RDWFAXZQCL9TWRDCF" localSheetId="23" hidden="1">#REF!</definedName>
    <definedName name="BExZNA2ALK6RDWFAXZQCL9TWRDCF" localSheetId="17" hidden="1">#REF!</definedName>
    <definedName name="BExZNA2ALK6RDWFAXZQCL9TWRDCF" localSheetId="18" hidden="1">#REF!</definedName>
    <definedName name="BExZNA2ALK6RDWFAXZQCL9TWRDCF" localSheetId="11" hidden="1">#REF!</definedName>
    <definedName name="BExZNA2ALK6RDWFAXZQCL9TWRDCF" localSheetId="25" hidden="1">#REF!</definedName>
    <definedName name="BExZNA2ALK6RDWFAXZQCL9TWRDCF" localSheetId="26" hidden="1">#REF!</definedName>
    <definedName name="BExZNA2ALK6RDWFAXZQCL9TWRDCF" localSheetId="27" hidden="1">#REF!</definedName>
    <definedName name="BExZNA2ALK6RDWFAXZQCL9TWRDCF" localSheetId="0" hidden="1">#REF!</definedName>
    <definedName name="BExZNA2ALK6RDWFAXZQCL9TWRDCF" localSheetId="1" hidden="1">#REF!</definedName>
    <definedName name="BExZNA2ALK6RDWFAXZQCL9TWRDCF" hidden="1">#REF!</definedName>
    <definedName name="BExZNH3VISFF4NQI11BZDP5IQ7VG" localSheetId="32" hidden="1">#REF!</definedName>
    <definedName name="BExZNH3VISFF4NQI11BZDP5IQ7VG" localSheetId="33" hidden="1">#REF!</definedName>
    <definedName name="BExZNH3VISFF4NQI11BZDP5IQ7VG" localSheetId="23" hidden="1">#REF!</definedName>
    <definedName name="BExZNH3VISFF4NQI11BZDP5IQ7VG" localSheetId="17" hidden="1">#REF!</definedName>
    <definedName name="BExZNH3VISFF4NQI11BZDP5IQ7VG" localSheetId="18" hidden="1">#REF!</definedName>
    <definedName name="BExZNH3VISFF4NQI11BZDP5IQ7VG" localSheetId="11" hidden="1">#REF!</definedName>
    <definedName name="BExZNH3VISFF4NQI11BZDP5IQ7VG" localSheetId="25" hidden="1">#REF!</definedName>
    <definedName name="BExZNH3VISFF4NQI11BZDP5IQ7VG" localSheetId="26" hidden="1">#REF!</definedName>
    <definedName name="BExZNH3VISFF4NQI11BZDP5IQ7VG" localSheetId="27" hidden="1">#REF!</definedName>
    <definedName name="BExZNH3VISFF4NQI11BZDP5IQ7VG" localSheetId="0" hidden="1">#REF!</definedName>
    <definedName name="BExZNH3VISFF4NQI11BZDP5IQ7VG" localSheetId="1" hidden="1">#REF!</definedName>
    <definedName name="BExZNH3VISFF4NQI11BZDP5IQ7VG" hidden="1">#REF!</definedName>
    <definedName name="BExZNJYCFYVMAOI62GB2BABK1ELE" localSheetId="32" hidden="1">#REF!</definedName>
    <definedName name="BExZNJYCFYVMAOI62GB2BABK1ELE" localSheetId="33" hidden="1">#REF!</definedName>
    <definedName name="BExZNJYCFYVMAOI62GB2BABK1ELE" localSheetId="23" hidden="1">#REF!</definedName>
    <definedName name="BExZNJYCFYVMAOI62GB2BABK1ELE" localSheetId="17" hidden="1">#REF!</definedName>
    <definedName name="BExZNJYCFYVMAOI62GB2BABK1ELE" localSheetId="18" hidden="1">#REF!</definedName>
    <definedName name="BExZNJYCFYVMAOI62GB2BABK1ELE" localSheetId="11" hidden="1">#REF!</definedName>
    <definedName name="BExZNJYCFYVMAOI62GB2BABK1ELE" localSheetId="25" hidden="1">#REF!</definedName>
    <definedName name="BExZNJYCFYVMAOI62GB2BABK1ELE" localSheetId="26" hidden="1">#REF!</definedName>
    <definedName name="BExZNJYCFYVMAOI62GB2BABK1ELE" localSheetId="27" hidden="1">#REF!</definedName>
    <definedName name="BExZNJYCFYVMAOI62GB2BABK1ELE" localSheetId="0" hidden="1">#REF!</definedName>
    <definedName name="BExZNJYCFYVMAOI62GB2BABK1ELE" localSheetId="1" hidden="1">#REF!</definedName>
    <definedName name="BExZNJYCFYVMAOI62GB2BABK1ELE" hidden="1">#REF!</definedName>
    <definedName name="BExZNLGAA6ATMJW0Y28J4OI5W27I" localSheetId="32" hidden="1">#REF!</definedName>
    <definedName name="BExZNLGAA6ATMJW0Y28J4OI5W27I" localSheetId="33" hidden="1">#REF!</definedName>
    <definedName name="BExZNLGAA6ATMJW0Y28J4OI5W27I" localSheetId="23" hidden="1">#REF!</definedName>
    <definedName name="BExZNLGAA6ATMJW0Y28J4OI5W27I" localSheetId="17" hidden="1">#REF!</definedName>
    <definedName name="BExZNLGAA6ATMJW0Y28J4OI5W27I" localSheetId="18" hidden="1">#REF!</definedName>
    <definedName name="BExZNLGAA6ATMJW0Y28J4OI5W27I" localSheetId="11" hidden="1">#REF!</definedName>
    <definedName name="BExZNLGAA6ATMJW0Y28J4OI5W27I" localSheetId="25" hidden="1">#REF!</definedName>
    <definedName name="BExZNLGAA6ATMJW0Y28J4OI5W27I" localSheetId="26" hidden="1">#REF!</definedName>
    <definedName name="BExZNLGAA6ATMJW0Y28J4OI5W27I" localSheetId="27" hidden="1">#REF!</definedName>
    <definedName name="BExZNLGAA6ATMJW0Y28J4OI5W27I" localSheetId="0" hidden="1">#REF!</definedName>
    <definedName name="BExZNLGAA6ATMJW0Y28J4OI5W27I" localSheetId="1" hidden="1">#REF!</definedName>
    <definedName name="BExZNLGAA6ATMJW0Y28J4OI5W27I" hidden="1">#REF!</definedName>
    <definedName name="BExZNP7916CH3QP4VCZEULUIKKS5" localSheetId="32" hidden="1">#REF!</definedName>
    <definedName name="BExZNP7916CH3QP4VCZEULUIKKS5" localSheetId="33" hidden="1">#REF!</definedName>
    <definedName name="BExZNP7916CH3QP4VCZEULUIKKS5" localSheetId="23" hidden="1">#REF!</definedName>
    <definedName name="BExZNP7916CH3QP4VCZEULUIKKS5" localSheetId="17" hidden="1">#REF!</definedName>
    <definedName name="BExZNP7916CH3QP4VCZEULUIKKS5" localSheetId="18" hidden="1">#REF!</definedName>
    <definedName name="BExZNP7916CH3QP4VCZEULUIKKS5" localSheetId="11" hidden="1">#REF!</definedName>
    <definedName name="BExZNP7916CH3QP4VCZEULUIKKS5" localSheetId="25" hidden="1">#REF!</definedName>
    <definedName name="BExZNP7916CH3QP4VCZEULUIKKS5" localSheetId="26" hidden="1">#REF!</definedName>
    <definedName name="BExZNP7916CH3QP4VCZEULUIKKS5" localSheetId="27" hidden="1">#REF!</definedName>
    <definedName name="BExZNP7916CH3QP4VCZEULUIKKS5" localSheetId="0" hidden="1">#REF!</definedName>
    <definedName name="BExZNP7916CH3QP4VCZEULUIKKS5" localSheetId="1" hidden="1">#REF!</definedName>
    <definedName name="BExZNP7916CH3QP4VCZEULUIKKS5" hidden="1">#REF!</definedName>
    <definedName name="BExZNV707LIU6Z5H6QI6H67LHTI1" localSheetId="32" hidden="1">#REF!</definedName>
    <definedName name="BExZNV707LIU6Z5H6QI6H67LHTI1" localSheetId="33" hidden="1">#REF!</definedName>
    <definedName name="BExZNV707LIU6Z5H6QI6H67LHTI1" localSheetId="23" hidden="1">#REF!</definedName>
    <definedName name="BExZNV707LIU6Z5H6QI6H67LHTI1" localSheetId="17" hidden="1">#REF!</definedName>
    <definedName name="BExZNV707LIU6Z5H6QI6H67LHTI1" localSheetId="18" hidden="1">#REF!</definedName>
    <definedName name="BExZNV707LIU6Z5H6QI6H67LHTI1" localSheetId="11" hidden="1">#REF!</definedName>
    <definedName name="BExZNV707LIU6Z5H6QI6H67LHTI1" localSheetId="25" hidden="1">#REF!</definedName>
    <definedName name="BExZNV707LIU6Z5H6QI6H67LHTI1" localSheetId="26" hidden="1">#REF!</definedName>
    <definedName name="BExZNV707LIU6Z5H6QI6H67LHTI1" localSheetId="27" hidden="1">#REF!</definedName>
    <definedName name="BExZNV707LIU6Z5H6QI6H67LHTI1" localSheetId="0" hidden="1">#REF!</definedName>
    <definedName name="BExZNV707LIU6Z5H6QI6H67LHTI1" localSheetId="1" hidden="1">#REF!</definedName>
    <definedName name="BExZNV707LIU6Z5H6QI6H67LHTI1" hidden="1">#REF!</definedName>
    <definedName name="BExZNVCBKB930QQ9QW7KSGOZ0V1M" localSheetId="32" hidden="1">#REF!</definedName>
    <definedName name="BExZNVCBKB930QQ9QW7KSGOZ0V1M" localSheetId="33" hidden="1">#REF!</definedName>
    <definedName name="BExZNVCBKB930QQ9QW7KSGOZ0V1M" localSheetId="23" hidden="1">#REF!</definedName>
    <definedName name="BExZNVCBKB930QQ9QW7KSGOZ0V1M" localSheetId="17" hidden="1">#REF!</definedName>
    <definedName name="BExZNVCBKB930QQ9QW7KSGOZ0V1M" localSheetId="18" hidden="1">#REF!</definedName>
    <definedName name="BExZNVCBKB930QQ9QW7KSGOZ0V1M" localSheetId="11" hidden="1">#REF!</definedName>
    <definedName name="BExZNVCBKB930QQ9QW7KSGOZ0V1M" localSheetId="25" hidden="1">#REF!</definedName>
    <definedName name="BExZNVCBKB930QQ9QW7KSGOZ0V1M" localSheetId="26" hidden="1">#REF!</definedName>
    <definedName name="BExZNVCBKB930QQ9QW7KSGOZ0V1M" localSheetId="27" hidden="1">#REF!</definedName>
    <definedName name="BExZNVCBKB930QQ9QW7KSGOZ0V1M" localSheetId="0" hidden="1">#REF!</definedName>
    <definedName name="BExZNVCBKB930QQ9QW7KSGOZ0V1M" localSheetId="1" hidden="1">#REF!</definedName>
    <definedName name="BExZNVCBKB930QQ9QW7KSGOZ0V1M" hidden="1">#REF!</definedName>
    <definedName name="BExZNW8QJ18X0RSGFDWAE9ZSDX39" localSheetId="32" hidden="1">#REF!</definedName>
    <definedName name="BExZNW8QJ18X0RSGFDWAE9ZSDX39" localSheetId="33" hidden="1">#REF!</definedName>
    <definedName name="BExZNW8QJ18X0RSGFDWAE9ZSDX39" localSheetId="23" hidden="1">#REF!</definedName>
    <definedName name="BExZNW8QJ18X0RSGFDWAE9ZSDX39" localSheetId="17" hidden="1">#REF!</definedName>
    <definedName name="BExZNW8QJ18X0RSGFDWAE9ZSDX39" localSheetId="18" hidden="1">#REF!</definedName>
    <definedName name="BExZNW8QJ18X0RSGFDWAE9ZSDX39" localSheetId="11" hidden="1">#REF!</definedName>
    <definedName name="BExZNW8QJ18X0RSGFDWAE9ZSDX39" localSheetId="25" hidden="1">#REF!</definedName>
    <definedName name="BExZNW8QJ18X0RSGFDWAE9ZSDX39" localSheetId="26" hidden="1">#REF!</definedName>
    <definedName name="BExZNW8QJ18X0RSGFDWAE9ZSDX39" localSheetId="27" hidden="1">#REF!</definedName>
    <definedName name="BExZNW8QJ18X0RSGFDWAE9ZSDX39" localSheetId="0" hidden="1">#REF!</definedName>
    <definedName name="BExZNW8QJ18X0RSGFDWAE9ZSDX39" localSheetId="1" hidden="1">#REF!</definedName>
    <definedName name="BExZNW8QJ18X0RSGFDWAE9ZSDX39" hidden="1">#REF!</definedName>
    <definedName name="BExZNZDWRS6Q40L8OCWFEIVI0A1O" localSheetId="32" hidden="1">#REF!</definedName>
    <definedName name="BExZNZDWRS6Q40L8OCWFEIVI0A1O" localSheetId="33" hidden="1">#REF!</definedName>
    <definedName name="BExZNZDWRS6Q40L8OCWFEIVI0A1O" localSheetId="23" hidden="1">#REF!</definedName>
    <definedName name="BExZNZDWRS6Q40L8OCWFEIVI0A1O" localSheetId="17" hidden="1">#REF!</definedName>
    <definedName name="BExZNZDWRS6Q40L8OCWFEIVI0A1O" localSheetId="18" hidden="1">#REF!</definedName>
    <definedName name="BExZNZDWRS6Q40L8OCWFEIVI0A1O" localSheetId="11" hidden="1">#REF!</definedName>
    <definedName name="BExZNZDWRS6Q40L8OCWFEIVI0A1O" localSheetId="25" hidden="1">#REF!</definedName>
    <definedName name="BExZNZDWRS6Q40L8OCWFEIVI0A1O" localSheetId="26" hidden="1">#REF!</definedName>
    <definedName name="BExZNZDWRS6Q40L8OCWFEIVI0A1O" localSheetId="27" hidden="1">#REF!</definedName>
    <definedName name="BExZNZDWRS6Q40L8OCWFEIVI0A1O" localSheetId="0" hidden="1">#REF!</definedName>
    <definedName name="BExZNZDWRS6Q40L8OCWFEIVI0A1O" localSheetId="1" hidden="1">#REF!</definedName>
    <definedName name="BExZNZDWRS6Q40L8OCWFEIVI0A1O" hidden="1">#REF!</definedName>
    <definedName name="BExZOBO9NYLGVJQ31LVQ9XS2ZT4N" localSheetId="32" hidden="1">#REF!</definedName>
    <definedName name="BExZOBO9NYLGVJQ31LVQ9XS2ZT4N" localSheetId="33" hidden="1">#REF!</definedName>
    <definedName name="BExZOBO9NYLGVJQ31LVQ9XS2ZT4N" localSheetId="23" hidden="1">#REF!</definedName>
    <definedName name="BExZOBO9NYLGVJQ31LVQ9XS2ZT4N" localSheetId="17" hidden="1">#REF!</definedName>
    <definedName name="BExZOBO9NYLGVJQ31LVQ9XS2ZT4N" localSheetId="18" hidden="1">#REF!</definedName>
    <definedName name="BExZOBO9NYLGVJQ31LVQ9XS2ZT4N" localSheetId="11" hidden="1">#REF!</definedName>
    <definedName name="BExZOBO9NYLGVJQ31LVQ9XS2ZT4N" localSheetId="25" hidden="1">#REF!</definedName>
    <definedName name="BExZOBO9NYLGVJQ31LVQ9XS2ZT4N" localSheetId="26" hidden="1">#REF!</definedName>
    <definedName name="BExZOBO9NYLGVJQ31LVQ9XS2ZT4N" localSheetId="27" hidden="1">#REF!</definedName>
    <definedName name="BExZOBO9NYLGVJQ31LVQ9XS2ZT4N" localSheetId="0" hidden="1">#REF!</definedName>
    <definedName name="BExZOBO9NYLGVJQ31LVQ9XS2ZT4N" localSheetId="1" hidden="1">#REF!</definedName>
    <definedName name="BExZOBO9NYLGVJQ31LVQ9XS2ZT4N" hidden="1">#REF!</definedName>
    <definedName name="BExZOETNB1CJ3Y2RKLI1ZK0S8Z6H" localSheetId="32" hidden="1">#REF!</definedName>
    <definedName name="BExZOETNB1CJ3Y2RKLI1ZK0S8Z6H" localSheetId="33" hidden="1">#REF!</definedName>
    <definedName name="BExZOETNB1CJ3Y2RKLI1ZK0S8Z6H" localSheetId="23" hidden="1">#REF!</definedName>
    <definedName name="BExZOETNB1CJ3Y2RKLI1ZK0S8Z6H" localSheetId="17" hidden="1">#REF!</definedName>
    <definedName name="BExZOETNB1CJ3Y2RKLI1ZK0S8Z6H" localSheetId="18" hidden="1">#REF!</definedName>
    <definedName name="BExZOETNB1CJ3Y2RKLI1ZK0S8Z6H" localSheetId="11" hidden="1">#REF!</definedName>
    <definedName name="BExZOETNB1CJ3Y2RKLI1ZK0S8Z6H" localSheetId="25" hidden="1">#REF!</definedName>
    <definedName name="BExZOETNB1CJ3Y2RKLI1ZK0S8Z6H" localSheetId="26" hidden="1">#REF!</definedName>
    <definedName name="BExZOETNB1CJ3Y2RKLI1ZK0S8Z6H" localSheetId="27" hidden="1">#REF!</definedName>
    <definedName name="BExZOETNB1CJ3Y2RKLI1ZK0S8Z6H" localSheetId="0" hidden="1">#REF!</definedName>
    <definedName name="BExZOETNB1CJ3Y2RKLI1ZK0S8Z6H" localSheetId="1" hidden="1">#REF!</definedName>
    <definedName name="BExZOETNB1CJ3Y2RKLI1ZK0S8Z6H" hidden="1">#REF!</definedName>
    <definedName name="BExZOREMVSK4E5VSWM838KHUB8AI" localSheetId="32" hidden="1">#REF!</definedName>
    <definedName name="BExZOREMVSK4E5VSWM838KHUB8AI" localSheetId="33" hidden="1">#REF!</definedName>
    <definedName name="BExZOREMVSK4E5VSWM838KHUB8AI" localSheetId="23" hidden="1">#REF!</definedName>
    <definedName name="BExZOREMVSK4E5VSWM838KHUB8AI" localSheetId="17" hidden="1">#REF!</definedName>
    <definedName name="BExZOREMVSK4E5VSWM838KHUB8AI" localSheetId="18" hidden="1">#REF!</definedName>
    <definedName name="BExZOREMVSK4E5VSWM838KHUB8AI" localSheetId="11" hidden="1">#REF!</definedName>
    <definedName name="BExZOREMVSK4E5VSWM838KHUB8AI" localSheetId="25" hidden="1">#REF!</definedName>
    <definedName name="BExZOREMVSK4E5VSWM838KHUB8AI" localSheetId="26" hidden="1">#REF!</definedName>
    <definedName name="BExZOREMVSK4E5VSWM838KHUB8AI" localSheetId="27" hidden="1">#REF!</definedName>
    <definedName name="BExZOREMVSK4E5VSWM838KHUB8AI" localSheetId="0" hidden="1">#REF!</definedName>
    <definedName name="BExZOREMVSK4E5VSWM838KHUB8AI" localSheetId="1" hidden="1">#REF!</definedName>
    <definedName name="BExZOREMVSK4E5VSWM838KHUB8AI" hidden="1">#REF!</definedName>
    <definedName name="BExZOVR745T5P1KS9NV2PXZPZVRG" localSheetId="32" hidden="1">#REF!</definedName>
    <definedName name="BExZOVR745T5P1KS9NV2PXZPZVRG" localSheetId="33" hidden="1">#REF!</definedName>
    <definedName name="BExZOVR745T5P1KS9NV2PXZPZVRG" localSheetId="23" hidden="1">#REF!</definedName>
    <definedName name="BExZOVR745T5P1KS9NV2PXZPZVRG" localSheetId="17" hidden="1">#REF!</definedName>
    <definedName name="BExZOVR745T5P1KS9NV2PXZPZVRG" localSheetId="18" hidden="1">#REF!</definedName>
    <definedName name="BExZOVR745T5P1KS9NV2PXZPZVRG" localSheetId="11" hidden="1">#REF!</definedName>
    <definedName name="BExZOVR745T5P1KS9NV2PXZPZVRG" localSheetId="25" hidden="1">#REF!</definedName>
    <definedName name="BExZOVR745T5P1KS9NV2PXZPZVRG" localSheetId="26" hidden="1">#REF!</definedName>
    <definedName name="BExZOVR745T5P1KS9NV2PXZPZVRG" localSheetId="27" hidden="1">#REF!</definedName>
    <definedName name="BExZOVR745T5P1KS9NV2PXZPZVRG" localSheetId="0" hidden="1">#REF!</definedName>
    <definedName name="BExZOVR745T5P1KS9NV2PXZPZVRG" localSheetId="1" hidden="1">#REF!</definedName>
    <definedName name="BExZOVR745T5P1KS9NV2PXZPZVRG" hidden="1">#REF!</definedName>
    <definedName name="BExZOZSWGLSY2XYVRIS6VSNJDSGD" localSheetId="32" hidden="1">#REF!</definedName>
    <definedName name="BExZOZSWGLSY2XYVRIS6VSNJDSGD" localSheetId="33" hidden="1">#REF!</definedName>
    <definedName name="BExZOZSWGLSY2XYVRIS6VSNJDSGD" localSheetId="23" hidden="1">#REF!</definedName>
    <definedName name="BExZOZSWGLSY2XYVRIS6VSNJDSGD" localSheetId="17" hidden="1">#REF!</definedName>
    <definedName name="BExZOZSWGLSY2XYVRIS6VSNJDSGD" localSheetId="18" hidden="1">#REF!</definedName>
    <definedName name="BExZOZSWGLSY2XYVRIS6VSNJDSGD" localSheetId="11" hidden="1">#REF!</definedName>
    <definedName name="BExZOZSWGLSY2XYVRIS6VSNJDSGD" localSheetId="25" hidden="1">#REF!</definedName>
    <definedName name="BExZOZSWGLSY2XYVRIS6VSNJDSGD" localSheetId="26" hidden="1">#REF!</definedName>
    <definedName name="BExZOZSWGLSY2XYVRIS6VSNJDSGD" localSheetId="27" hidden="1">#REF!</definedName>
    <definedName name="BExZOZSWGLSY2XYVRIS6VSNJDSGD" localSheetId="0" hidden="1">#REF!</definedName>
    <definedName name="BExZOZSWGLSY2XYVRIS6VSNJDSGD" localSheetId="1" hidden="1">#REF!</definedName>
    <definedName name="BExZOZSWGLSY2XYVRIS6VSNJDSGD" hidden="1">#REF!</definedName>
    <definedName name="BExZP7AIJKLM6C6CSUIIFAHFBNX2" localSheetId="32" hidden="1">#REF!</definedName>
    <definedName name="BExZP7AIJKLM6C6CSUIIFAHFBNX2" localSheetId="33" hidden="1">#REF!</definedName>
    <definedName name="BExZP7AIJKLM6C6CSUIIFAHFBNX2" localSheetId="23" hidden="1">#REF!</definedName>
    <definedName name="BExZP7AIJKLM6C6CSUIIFAHFBNX2" localSheetId="17" hidden="1">#REF!</definedName>
    <definedName name="BExZP7AIJKLM6C6CSUIIFAHFBNX2" localSheetId="18" hidden="1">#REF!</definedName>
    <definedName name="BExZP7AIJKLM6C6CSUIIFAHFBNX2" localSheetId="11" hidden="1">#REF!</definedName>
    <definedName name="BExZP7AIJKLM6C6CSUIIFAHFBNX2" localSheetId="25" hidden="1">#REF!</definedName>
    <definedName name="BExZP7AIJKLM6C6CSUIIFAHFBNX2" localSheetId="26" hidden="1">#REF!</definedName>
    <definedName name="BExZP7AIJKLM6C6CSUIIFAHFBNX2" localSheetId="27" hidden="1">#REF!</definedName>
    <definedName name="BExZP7AIJKLM6C6CSUIIFAHFBNX2" localSheetId="0" hidden="1">#REF!</definedName>
    <definedName name="BExZP7AIJKLM6C6CSUIIFAHFBNX2" localSheetId="1" hidden="1">#REF!</definedName>
    <definedName name="BExZP7AIJKLM6C6CSUIIFAHFBNX2" hidden="1">#REF!</definedName>
    <definedName name="BExZPALCPOH27L4MUPX2RFT3F8OM" localSheetId="32" hidden="1">#REF!</definedName>
    <definedName name="BExZPALCPOH27L4MUPX2RFT3F8OM" localSheetId="33" hidden="1">#REF!</definedName>
    <definedName name="BExZPALCPOH27L4MUPX2RFT3F8OM" localSheetId="23" hidden="1">#REF!</definedName>
    <definedName name="BExZPALCPOH27L4MUPX2RFT3F8OM" localSheetId="17" hidden="1">#REF!</definedName>
    <definedName name="BExZPALCPOH27L4MUPX2RFT3F8OM" localSheetId="18" hidden="1">#REF!</definedName>
    <definedName name="BExZPALCPOH27L4MUPX2RFT3F8OM" localSheetId="11" hidden="1">#REF!</definedName>
    <definedName name="BExZPALCPOH27L4MUPX2RFT3F8OM" localSheetId="25" hidden="1">#REF!</definedName>
    <definedName name="BExZPALCPOH27L4MUPX2RFT3F8OM" localSheetId="26" hidden="1">#REF!</definedName>
    <definedName name="BExZPALCPOH27L4MUPX2RFT3F8OM" localSheetId="27" hidden="1">#REF!</definedName>
    <definedName name="BExZPALCPOH27L4MUPX2RFT3F8OM" localSheetId="0" hidden="1">#REF!</definedName>
    <definedName name="BExZPALCPOH27L4MUPX2RFT3F8OM" localSheetId="1" hidden="1">#REF!</definedName>
    <definedName name="BExZPALCPOH27L4MUPX2RFT3F8OM" hidden="1">#REF!</definedName>
    <definedName name="BExZPQ0XY507N8FJMVPKCTK8HC9H" localSheetId="32" hidden="1">#REF!</definedName>
    <definedName name="BExZPQ0XY507N8FJMVPKCTK8HC9H" localSheetId="33" hidden="1">#REF!</definedName>
    <definedName name="BExZPQ0XY507N8FJMVPKCTK8HC9H" localSheetId="23" hidden="1">#REF!</definedName>
    <definedName name="BExZPQ0XY507N8FJMVPKCTK8HC9H" localSheetId="17" hidden="1">#REF!</definedName>
    <definedName name="BExZPQ0XY507N8FJMVPKCTK8HC9H" localSheetId="18" hidden="1">#REF!</definedName>
    <definedName name="BExZPQ0XY507N8FJMVPKCTK8HC9H" localSheetId="11" hidden="1">#REF!</definedName>
    <definedName name="BExZPQ0XY507N8FJMVPKCTK8HC9H" localSheetId="25" hidden="1">#REF!</definedName>
    <definedName name="BExZPQ0XY507N8FJMVPKCTK8HC9H" localSheetId="26" hidden="1">#REF!</definedName>
    <definedName name="BExZPQ0XY507N8FJMVPKCTK8HC9H" localSheetId="27" hidden="1">#REF!</definedName>
    <definedName name="BExZPQ0XY507N8FJMVPKCTK8HC9H" localSheetId="0" hidden="1">#REF!</definedName>
    <definedName name="BExZPQ0XY507N8FJMVPKCTK8HC9H" localSheetId="1" hidden="1">#REF!</definedName>
    <definedName name="BExZPQ0XY507N8FJMVPKCTK8HC9H" hidden="1">#REF!</definedName>
    <definedName name="BExZPXTHEWEN48J9E5ARSA8IGRBI" localSheetId="32" hidden="1">#REF!</definedName>
    <definedName name="BExZPXTHEWEN48J9E5ARSA8IGRBI" localSheetId="33" hidden="1">#REF!</definedName>
    <definedName name="BExZPXTHEWEN48J9E5ARSA8IGRBI" localSheetId="23" hidden="1">#REF!</definedName>
    <definedName name="BExZPXTHEWEN48J9E5ARSA8IGRBI" localSheetId="17" hidden="1">#REF!</definedName>
    <definedName name="BExZPXTHEWEN48J9E5ARSA8IGRBI" localSheetId="18" hidden="1">#REF!</definedName>
    <definedName name="BExZPXTHEWEN48J9E5ARSA8IGRBI" localSheetId="11" hidden="1">#REF!</definedName>
    <definedName name="BExZPXTHEWEN48J9E5ARSA8IGRBI" localSheetId="25" hidden="1">#REF!</definedName>
    <definedName name="BExZPXTHEWEN48J9E5ARSA8IGRBI" localSheetId="26" hidden="1">#REF!</definedName>
    <definedName name="BExZPXTHEWEN48J9E5ARSA8IGRBI" localSheetId="27" hidden="1">#REF!</definedName>
    <definedName name="BExZPXTHEWEN48J9E5ARSA8IGRBI" localSheetId="0" hidden="1">#REF!</definedName>
    <definedName name="BExZPXTHEWEN48J9E5ARSA8IGRBI" localSheetId="1" hidden="1">#REF!</definedName>
    <definedName name="BExZPXTHEWEN48J9E5ARSA8IGRBI" hidden="1">#REF!</definedName>
    <definedName name="BExZQ37OVBR25U32CO2YYVPZOMR5" localSheetId="32" hidden="1">#REF!</definedName>
    <definedName name="BExZQ37OVBR25U32CO2YYVPZOMR5" localSheetId="33" hidden="1">#REF!</definedName>
    <definedName name="BExZQ37OVBR25U32CO2YYVPZOMR5" localSheetId="23" hidden="1">#REF!</definedName>
    <definedName name="BExZQ37OVBR25U32CO2YYVPZOMR5" localSheetId="17" hidden="1">#REF!</definedName>
    <definedName name="BExZQ37OVBR25U32CO2YYVPZOMR5" localSheetId="18" hidden="1">#REF!</definedName>
    <definedName name="BExZQ37OVBR25U32CO2YYVPZOMR5" localSheetId="11" hidden="1">#REF!</definedName>
    <definedName name="BExZQ37OVBR25U32CO2YYVPZOMR5" localSheetId="25" hidden="1">#REF!</definedName>
    <definedName name="BExZQ37OVBR25U32CO2YYVPZOMR5" localSheetId="26" hidden="1">#REF!</definedName>
    <definedName name="BExZQ37OVBR25U32CO2YYVPZOMR5" localSheetId="27" hidden="1">#REF!</definedName>
    <definedName name="BExZQ37OVBR25U32CO2YYVPZOMR5" localSheetId="0" hidden="1">#REF!</definedName>
    <definedName name="BExZQ37OVBR25U32CO2YYVPZOMR5" localSheetId="1" hidden="1">#REF!</definedName>
    <definedName name="BExZQ37OVBR25U32CO2YYVPZOMR5" hidden="1">#REF!</definedName>
    <definedName name="BExZQ3NT7H06VO0AR48WHZULZB93" localSheetId="32" hidden="1">#REF!</definedName>
    <definedName name="BExZQ3NT7H06VO0AR48WHZULZB93" localSheetId="33" hidden="1">#REF!</definedName>
    <definedName name="BExZQ3NT7H06VO0AR48WHZULZB93" localSheetId="23" hidden="1">#REF!</definedName>
    <definedName name="BExZQ3NT7H06VO0AR48WHZULZB93" localSheetId="17" hidden="1">#REF!</definedName>
    <definedName name="BExZQ3NT7H06VO0AR48WHZULZB93" localSheetId="18" hidden="1">#REF!</definedName>
    <definedName name="BExZQ3NT7H06VO0AR48WHZULZB93" localSheetId="11" hidden="1">#REF!</definedName>
    <definedName name="BExZQ3NT7H06VO0AR48WHZULZB93" localSheetId="25" hidden="1">#REF!</definedName>
    <definedName name="BExZQ3NT7H06VO0AR48WHZULZB93" localSheetId="26" hidden="1">#REF!</definedName>
    <definedName name="BExZQ3NT7H06VO0AR48WHZULZB93" localSheetId="27" hidden="1">#REF!</definedName>
    <definedName name="BExZQ3NT7H06VO0AR48WHZULZB93" localSheetId="0" hidden="1">#REF!</definedName>
    <definedName name="BExZQ3NT7H06VO0AR48WHZULZB93" localSheetId="1" hidden="1">#REF!</definedName>
    <definedName name="BExZQ3NT7H06VO0AR48WHZULZB93" hidden="1">#REF!</definedName>
    <definedName name="BExZQ5RCYU1R0DUT1MFN99S1C408" localSheetId="32" hidden="1">#REF!</definedName>
    <definedName name="BExZQ5RCYU1R0DUT1MFN99S1C408" localSheetId="33" hidden="1">#REF!</definedName>
    <definedName name="BExZQ5RCYU1R0DUT1MFN99S1C408" localSheetId="23" hidden="1">#REF!</definedName>
    <definedName name="BExZQ5RCYU1R0DUT1MFN99S1C408" localSheetId="17" hidden="1">#REF!</definedName>
    <definedName name="BExZQ5RCYU1R0DUT1MFN99S1C408" localSheetId="18" hidden="1">#REF!</definedName>
    <definedName name="BExZQ5RCYU1R0DUT1MFN99S1C408" localSheetId="11" hidden="1">#REF!</definedName>
    <definedName name="BExZQ5RCYU1R0DUT1MFN99S1C408" localSheetId="25" hidden="1">#REF!</definedName>
    <definedName name="BExZQ5RCYU1R0DUT1MFN99S1C408" localSheetId="26" hidden="1">#REF!</definedName>
    <definedName name="BExZQ5RCYU1R0DUT1MFN99S1C408" localSheetId="27" hidden="1">#REF!</definedName>
    <definedName name="BExZQ5RCYU1R0DUT1MFN99S1C408" localSheetId="0" hidden="1">#REF!</definedName>
    <definedName name="BExZQ5RCYU1R0DUT1MFN99S1C408" localSheetId="1" hidden="1">#REF!</definedName>
    <definedName name="BExZQ5RCYU1R0DUT1MFN99S1C408" hidden="1">#REF!</definedName>
    <definedName name="BExZQ7PJU07SEJMDX18U9YVDC2GU" localSheetId="32" hidden="1">#REF!</definedName>
    <definedName name="BExZQ7PJU07SEJMDX18U9YVDC2GU" localSheetId="33" hidden="1">#REF!</definedName>
    <definedName name="BExZQ7PJU07SEJMDX18U9YVDC2GU" localSheetId="23" hidden="1">#REF!</definedName>
    <definedName name="BExZQ7PJU07SEJMDX18U9YVDC2GU" localSheetId="17" hidden="1">#REF!</definedName>
    <definedName name="BExZQ7PJU07SEJMDX18U9YVDC2GU" localSheetId="18" hidden="1">#REF!</definedName>
    <definedName name="BExZQ7PJU07SEJMDX18U9YVDC2GU" localSheetId="11" hidden="1">#REF!</definedName>
    <definedName name="BExZQ7PJU07SEJMDX18U9YVDC2GU" localSheetId="25" hidden="1">#REF!</definedName>
    <definedName name="BExZQ7PJU07SEJMDX18U9YVDC2GU" localSheetId="26" hidden="1">#REF!</definedName>
    <definedName name="BExZQ7PJU07SEJMDX18U9YVDC2GU" localSheetId="27" hidden="1">#REF!</definedName>
    <definedName name="BExZQ7PJU07SEJMDX18U9YVDC2GU" localSheetId="0" hidden="1">#REF!</definedName>
    <definedName name="BExZQ7PJU07SEJMDX18U9YVDC2GU" localSheetId="1" hidden="1">#REF!</definedName>
    <definedName name="BExZQ7PJU07SEJMDX18U9YVDC2GU" hidden="1">#REF!</definedName>
    <definedName name="BExZQAJXQ5IJ5RB71EDSPGTRO5HC" localSheetId="32" hidden="1">#REF!</definedName>
    <definedName name="BExZQAJXQ5IJ5RB71EDSPGTRO5HC" localSheetId="33" hidden="1">#REF!</definedName>
    <definedName name="BExZQAJXQ5IJ5RB71EDSPGTRO5HC" localSheetId="23" hidden="1">#REF!</definedName>
    <definedName name="BExZQAJXQ5IJ5RB71EDSPGTRO5HC" localSheetId="17" hidden="1">#REF!</definedName>
    <definedName name="BExZQAJXQ5IJ5RB71EDSPGTRO5HC" localSheetId="18" hidden="1">#REF!</definedName>
    <definedName name="BExZQAJXQ5IJ5RB71EDSPGTRO5HC" localSheetId="11" hidden="1">#REF!</definedName>
    <definedName name="BExZQAJXQ5IJ5RB71EDSPGTRO5HC" localSheetId="25" hidden="1">#REF!</definedName>
    <definedName name="BExZQAJXQ5IJ5RB71EDSPGTRO5HC" localSheetId="26" hidden="1">#REF!</definedName>
    <definedName name="BExZQAJXQ5IJ5RB71EDSPGTRO5HC" localSheetId="27" hidden="1">#REF!</definedName>
    <definedName name="BExZQAJXQ5IJ5RB71EDSPGTRO5HC" localSheetId="0" hidden="1">#REF!</definedName>
    <definedName name="BExZQAJXQ5IJ5RB71EDSPGTRO5HC" localSheetId="1" hidden="1">#REF!</definedName>
    <definedName name="BExZQAJXQ5IJ5RB71EDSPGTRO5HC" hidden="1">#REF!</definedName>
    <definedName name="BExZQBLTKPF3O4MCH6L4LE544FQB" localSheetId="32" hidden="1">#REF!</definedName>
    <definedName name="BExZQBLTKPF3O4MCH6L4LE544FQB" localSheetId="33" hidden="1">#REF!</definedName>
    <definedName name="BExZQBLTKPF3O4MCH6L4LE544FQB" localSheetId="23" hidden="1">#REF!</definedName>
    <definedName name="BExZQBLTKPF3O4MCH6L4LE544FQB" localSheetId="17" hidden="1">#REF!</definedName>
    <definedName name="BExZQBLTKPF3O4MCH6L4LE544FQB" localSheetId="18" hidden="1">#REF!</definedName>
    <definedName name="BExZQBLTKPF3O4MCH6L4LE544FQB" localSheetId="11" hidden="1">#REF!</definedName>
    <definedName name="BExZQBLTKPF3O4MCH6L4LE544FQB" localSheetId="25" hidden="1">#REF!</definedName>
    <definedName name="BExZQBLTKPF3O4MCH6L4LE544FQB" localSheetId="26" hidden="1">#REF!</definedName>
    <definedName name="BExZQBLTKPF3O4MCH6L4LE544FQB" localSheetId="27" hidden="1">#REF!</definedName>
    <definedName name="BExZQBLTKPF3O4MCH6L4LE544FQB" localSheetId="0" hidden="1">#REF!</definedName>
    <definedName name="BExZQBLTKPF3O4MCH6L4LE544FQB" localSheetId="1" hidden="1">#REF!</definedName>
    <definedName name="BExZQBLTKPF3O4MCH6L4LE544FQB" hidden="1">#REF!</definedName>
    <definedName name="BExZQIHTGHK7OOI2Y2PN3JYBY82I" localSheetId="32" hidden="1">#REF!</definedName>
    <definedName name="BExZQIHTGHK7OOI2Y2PN3JYBY82I" localSheetId="33" hidden="1">#REF!</definedName>
    <definedName name="BExZQIHTGHK7OOI2Y2PN3JYBY82I" localSheetId="23" hidden="1">#REF!</definedName>
    <definedName name="BExZQIHTGHK7OOI2Y2PN3JYBY82I" localSheetId="17" hidden="1">#REF!</definedName>
    <definedName name="BExZQIHTGHK7OOI2Y2PN3JYBY82I" localSheetId="18" hidden="1">#REF!</definedName>
    <definedName name="BExZQIHTGHK7OOI2Y2PN3JYBY82I" localSheetId="11" hidden="1">#REF!</definedName>
    <definedName name="BExZQIHTGHK7OOI2Y2PN3JYBY82I" localSheetId="25" hidden="1">#REF!</definedName>
    <definedName name="BExZQIHTGHK7OOI2Y2PN3JYBY82I" localSheetId="26" hidden="1">#REF!</definedName>
    <definedName name="BExZQIHTGHK7OOI2Y2PN3JYBY82I" localSheetId="27" hidden="1">#REF!</definedName>
    <definedName name="BExZQIHTGHK7OOI2Y2PN3JYBY82I" localSheetId="0" hidden="1">#REF!</definedName>
    <definedName name="BExZQIHTGHK7OOI2Y2PN3JYBY82I" localSheetId="1" hidden="1">#REF!</definedName>
    <definedName name="BExZQIHTGHK7OOI2Y2PN3JYBY82I" hidden="1">#REF!</definedName>
    <definedName name="BExZQJJMGU5MHQOILGXGJPAQI5XI" localSheetId="32" hidden="1">#REF!</definedName>
    <definedName name="BExZQJJMGU5MHQOILGXGJPAQI5XI" localSheetId="33" hidden="1">#REF!</definedName>
    <definedName name="BExZQJJMGU5MHQOILGXGJPAQI5XI" localSheetId="23" hidden="1">#REF!</definedName>
    <definedName name="BExZQJJMGU5MHQOILGXGJPAQI5XI" localSheetId="17" hidden="1">#REF!</definedName>
    <definedName name="BExZQJJMGU5MHQOILGXGJPAQI5XI" localSheetId="18" hidden="1">#REF!</definedName>
    <definedName name="BExZQJJMGU5MHQOILGXGJPAQI5XI" localSheetId="11" hidden="1">#REF!</definedName>
    <definedName name="BExZQJJMGU5MHQOILGXGJPAQI5XI" localSheetId="25" hidden="1">#REF!</definedName>
    <definedName name="BExZQJJMGU5MHQOILGXGJPAQI5XI" localSheetId="26" hidden="1">#REF!</definedName>
    <definedName name="BExZQJJMGU5MHQOILGXGJPAQI5XI" localSheetId="27" hidden="1">#REF!</definedName>
    <definedName name="BExZQJJMGU5MHQOILGXGJPAQI5XI" localSheetId="0" hidden="1">#REF!</definedName>
    <definedName name="BExZQJJMGU5MHQOILGXGJPAQI5XI" localSheetId="1" hidden="1">#REF!</definedName>
    <definedName name="BExZQJJMGU5MHQOILGXGJPAQI5XI" hidden="1">#REF!</definedName>
    <definedName name="BExZQL1M2EX5YEQBMNQKVD747N3I" localSheetId="32" hidden="1">#REF!</definedName>
    <definedName name="BExZQL1M2EX5YEQBMNQKVD747N3I" localSheetId="33" hidden="1">#REF!</definedName>
    <definedName name="BExZQL1M2EX5YEQBMNQKVD747N3I" localSheetId="23" hidden="1">#REF!</definedName>
    <definedName name="BExZQL1M2EX5YEQBMNQKVD747N3I" localSheetId="17" hidden="1">#REF!</definedName>
    <definedName name="BExZQL1M2EX5YEQBMNQKVD747N3I" localSheetId="18" hidden="1">#REF!</definedName>
    <definedName name="BExZQL1M2EX5YEQBMNQKVD747N3I" localSheetId="11" hidden="1">#REF!</definedName>
    <definedName name="BExZQL1M2EX5YEQBMNQKVD747N3I" localSheetId="25" hidden="1">#REF!</definedName>
    <definedName name="BExZQL1M2EX5YEQBMNQKVD747N3I" localSheetId="26" hidden="1">#REF!</definedName>
    <definedName name="BExZQL1M2EX5YEQBMNQKVD747N3I" localSheetId="27" hidden="1">#REF!</definedName>
    <definedName name="BExZQL1M2EX5YEQBMNQKVD747N3I" localSheetId="0" hidden="1">#REF!</definedName>
    <definedName name="BExZQL1M2EX5YEQBMNQKVD747N3I" localSheetId="1" hidden="1">#REF!</definedName>
    <definedName name="BExZQL1M2EX5YEQBMNQKVD747N3I" hidden="1">#REF!</definedName>
    <definedName name="BExZQPDYUBJL0C1OME996KHU23N5" localSheetId="32" hidden="1">#REF!</definedName>
    <definedName name="BExZQPDYUBJL0C1OME996KHU23N5" localSheetId="33" hidden="1">#REF!</definedName>
    <definedName name="BExZQPDYUBJL0C1OME996KHU23N5" localSheetId="23" hidden="1">#REF!</definedName>
    <definedName name="BExZQPDYUBJL0C1OME996KHU23N5" localSheetId="17" hidden="1">#REF!</definedName>
    <definedName name="BExZQPDYUBJL0C1OME996KHU23N5" localSheetId="18" hidden="1">#REF!</definedName>
    <definedName name="BExZQPDYUBJL0C1OME996KHU23N5" localSheetId="11" hidden="1">#REF!</definedName>
    <definedName name="BExZQPDYUBJL0C1OME996KHU23N5" localSheetId="25" hidden="1">#REF!</definedName>
    <definedName name="BExZQPDYUBJL0C1OME996KHU23N5" localSheetId="26" hidden="1">#REF!</definedName>
    <definedName name="BExZQPDYUBJL0C1OME996KHU23N5" localSheetId="27" hidden="1">#REF!</definedName>
    <definedName name="BExZQPDYUBJL0C1OME996KHU23N5" localSheetId="0" hidden="1">#REF!</definedName>
    <definedName name="BExZQPDYUBJL0C1OME996KHU23N5" localSheetId="1" hidden="1">#REF!</definedName>
    <definedName name="BExZQPDYUBJL0C1OME996KHU23N5" hidden="1">#REF!</definedName>
    <definedName name="BExZQXBYEBN28QUH1KOVW6KKA5UM" localSheetId="32" hidden="1">#REF!</definedName>
    <definedName name="BExZQXBYEBN28QUH1KOVW6KKA5UM" localSheetId="33" hidden="1">#REF!</definedName>
    <definedName name="BExZQXBYEBN28QUH1KOVW6KKA5UM" localSheetId="23" hidden="1">#REF!</definedName>
    <definedName name="BExZQXBYEBN28QUH1KOVW6KKA5UM" localSheetId="17" hidden="1">#REF!</definedName>
    <definedName name="BExZQXBYEBN28QUH1KOVW6KKA5UM" localSheetId="18" hidden="1">#REF!</definedName>
    <definedName name="BExZQXBYEBN28QUH1KOVW6KKA5UM" localSheetId="11" hidden="1">#REF!</definedName>
    <definedName name="BExZQXBYEBN28QUH1KOVW6KKA5UM" localSheetId="25" hidden="1">#REF!</definedName>
    <definedName name="BExZQXBYEBN28QUH1KOVW6KKA5UM" localSheetId="26" hidden="1">#REF!</definedName>
    <definedName name="BExZQXBYEBN28QUH1KOVW6KKA5UM" localSheetId="27" hidden="1">#REF!</definedName>
    <definedName name="BExZQXBYEBN28QUH1KOVW6KKA5UM" localSheetId="0" hidden="1">#REF!</definedName>
    <definedName name="BExZQXBYEBN28QUH1KOVW6KKA5UM" localSheetId="1" hidden="1">#REF!</definedName>
    <definedName name="BExZQXBYEBN28QUH1KOVW6KKA5UM" hidden="1">#REF!</definedName>
    <definedName name="BExZQZKT146WEN8FTVZ7Y5TSB8L5" localSheetId="32" hidden="1">#REF!</definedName>
    <definedName name="BExZQZKT146WEN8FTVZ7Y5TSB8L5" localSheetId="33" hidden="1">#REF!</definedName>
    <definedName name="BExZQZKT146WEN8FTVZ7Y5TSB8L5" localSheetId="23" hidden="1">#REF!</definedName>
    <definedName name="BExZQZKT146WEN8FTVZ7Y5TSB8L5" localSheetId="17" hidden="1">#REF!</definedName>
    <definedName name="BExZQZKT146WEN8FTVZ7Y5TSB8L5" localSheetId="18" hidden="1">#REF!</definedName>
    <definedName name="BExZQZKT146WEN8FTVZ7Y5TSB8L5" localSheetId="11" hidden="1">#REF!</definedName>
    <definedName name="BExZQZKT146WEN8FTVZ7Y5TSB8L5" localSheetId="25" hidden="1">#REF!</definedName>
    <definedName name="BExZQZKT146WEN8FTVZ7Y5TSB8L5" localSheetId="26" hidden="1">#REF!</definedName>
    <definedName name="BExZQZKT146WEN8FTVZ7Y5TSB8L5" localSheetId="27" hidden="1">#REF!</definedName>
    <definedName name="BExZQZKT146WEN8FTVZ7Y5TSB8L5" localSheetId="0" hidden="1">#REF!</definedName>
    <definedName name="BExZQZKT146WEN8FTVZ7Y5TSB8L5" localSheetId="1" hidden="1">#REF!</definedName>
    <definedName name="BExZQZKT146WEN8FTVZ7Y5TSB8L5" hidden="1">#REF!</definedName>
    <definedName name="BExZR485AKBH93YZ08CMUC3WROED" localSheetId="32" hidden="1">#REF!</definedName>
    <definedName name="BExZR485AKBH93YZ08CMUC3WROED" localSheetId="33" hidden="1">#REF!</definedName>
    <definedName name="BExZR485AKBH93YZ08CMUC3WROED" localSheetId="23" hidden="1">#REF!</definedName>
    <definedName name="BExZR485AKBH93YZ08CMUC3WROED" localSheetId="17" hidden="1">#REF!</definedName>
    <definedName name="BExZR485AKBH93YZ08CMUC3WROED" localSheetId="18" hidden="1">#REF!</definedName>
    <definedName name="BExZR485AKBH93YZ08CMUC3WROED" localSheetId="11" hidden="1">#REF!</definedName>
    <definedName name="BExZR485AKBH93YZ08CMUC3WROED" localSheetId="25" hidden="1">#REF!</definedName>
    <definedName name="BExZR485AKBH93YZ08CMUC3WROED" localSheetId="26" hidden="1">#REF!</definedName>
    <definedName name="BExZR485AKBH93YZ08CMUC3WROED" localSheetId="27" hidden="1">#REF!</definedName>
    <definedName name="BExZR485AKBH93YZ08CMUC3WROED" localSheetId="0" hidden="1">#REF!</definedName>
    <definedName name="BExZR485AKBH93YZ08CMUC3WROED" localSheetId="1" hidden="1">#REF!</definedName>
    <definedName name="BExZR485AKBH93YZ08CMUC3WROED" hidden="1">#REF!</definedName>
    <definedName name="BExZR7TL98P2PPUVGIZYR5873DWW" localSheetId="32" hidden="1">#REF!</definedName>
    <definedName name="BExZR7TL98P2PPUVGIZYR5873DWW" localSheetId="33" hidden="1">#REF!</definedName>
    <definedName name="BExZR7TL98P2PPUVGIZYR5873DWW" localSheetId="23" hidden="1">#REF!</definedName>
    <definedName name="BExZR7TL98P2PPUVGIZYR5873DWW" localSheetId="17" hidden="1">#REF!</definedName>
    <definedName name="BExZR7TL98P2PPUVGIZYR5873DWW" localSheetId="18" hidden="1">#REF!</definedName>
    <definedName name="BExZR7TL98P2PPUVGIZYR5873DWW" localSheetId="11" hidden="1">#REF!</definedName>
    <definedName name="BExZR7TL98P2PPUVGIZYR5873DWW" localSheetId="25" hidden="1">#REF!</definedName>
    <definedName name="BExZR7TL98P2PPUVGIZYR5873DWW" localSheetId="26" hidden="1">#REF!</definedName>
    <definedName name="BExZR7TL98P2PPUVGIZYR5873DWW" localSheetId="27" hidden="1">#REF!</definedName>
    <definedName name="BExZR7TL98P2PPUVGIZYR5873DWW" localSheetId="0" hidden="1">#REF!</definedName>
    <definedName name="BExZR7TL98P2PPUVGIZYR5873DWW" localSheetId="1" hidden="1">#REF!</definedName>
    <definedName name="BExZR7TL98P2PPUVGIZYR5873DWW" hidden="1">#REF!</definedName>
    <definedName name="BExZRAYSYOXAM1PBW1EF6YAZ9RU3" localSheetId="32" hidden="1">#REF!</definedName>
    <definedName name="BExZRAYSYOXAM1PBW1EF6YAZ9RU3" localSheetId="33" hidden="1">#REF!</definedName>
    <definedName name="BExZRAYSYOXAM1PBW1EF6YAZ9RU3" localSheetId="23" hidden="1">#REF!</definedName>
    <definedName name="BExZRAYSYOXAM1PBW1EF6YAZ9RU3" localSheetId="17" hidden="1">#REF!</definedName>
    <definedName name="BExZRAYSYOXAM1PBW1EF6YAZ9RU3" localSheetId="18" hidden="1">#REF!</definedName>
    <definedName name="BExZRAYSYOXAM1PBW1EF6YAZ9RU3" localSheetId="11" hidden="1">#REF!</definedName>
    <definedName name="BExZRAYSYOXAM1PBW1EF6YAZ9RU3" localSheetId="25" hidden="1">#REF!</definedName>
    <definedName name="BExZRAYSYOXAM1PBW1EF6YAZ9RU3" localSheetId="26" hidden="1">#REF!</definedName>
    <definedName name="BExZRAYSYOXAM1PBW1EF6YAZ9RU3" localSheetId="27" hidden="1">#REF!</definedName>
    <definedName name="BExZRAYSYOXAM1PBW1EF6YAZ9RU3" localSheetId="0" hidden="1">#REF!</definedName>
    <definedName name="BExZRAYSYOXAM1PBW1EF6YAZ9RU3" localSheetId="1" hidden="1">#REF!</definedName>
    <definedName name="BExZRAYSYOXAM1PBW1EF6YAZ9RU3" hidden="1">#REF!</definedName>
    <definedName name="BExZRGD1603X5ACFALUUDKCD7X48" localSheetId="32" hidden="1">#REF!</definedName>
    <definedName name="BExZRGD1603X5ACFALUUDKCD7X48" localSheetId="33" hidden="1">#REF!</definedName>
    <definedName name="BExZRGD1603X5ACFALUUDKCD7X48" localSheetId="23" hidden="1">#REF!</definedName>
    <definedName name="BExZRGD1603X5ACFALUUDKCD7X48" localSheetId="17" hidden="1">#REF!</definedName>
    <definedName name="BExZRGD1603X5ACFALUUDKCD7X48" localSheetId="18" hidden="1">#REF!</definedName>
    <definedName name="BExZRGD1603X5ACFALUUDKCD7X48" localSheetId="11" hidden="1">#REF!</definedName>
    <definedName name="BExZRGD1603X5ACFALUUDKCD7X48" localSheetId="25" hidden="1">#REF!</definedName>
    <definedName name="BExZRGD1603X5ACFALUUDKCD7X48" localSheetId="26" hidden="1">#REF!</definedName>
    <definedName name="BExZRGD1603X5ACFALUUDKCD7X48" localSheetId="27" hidden="1">#REF!</definedName>
    <definedName name="BExZRGD1603X5ACFALUUDKCD7X48" localSheetId="0" hidden="1">#REF!</definedName>
    <definedName name="BExZRGD1603X5ACFALUUDKCD7X48" localSheetId="1" hidden="1">#REF!</definedName>
    <definedName name="BExZRGD1603X5ACFALUUDKCD7X48" hidden="1">#REF!</definedName>
    <definedName name="BExZRMSYHFOP8FFWKKUSBHU85J81" localSheetId="32" hidden="1">#REF!</definedName>
    <definedName name="BExZRMSYHFOP8FFWKKUSBHU85J81" localSheetId="33" hidden="1">#REF!</definedName>
    <definedName name="BExZRMSYHFOP8FFWKKUSBHU85J81" localSheetId="23" hidden="1">#REF!</definedName>
    <definedName name="BExZRMSYHFOP8FFWKKUSBHU85J81" localSheetId="17" hidden="1">#REF!</definedName>
    <definedName name="BExZRMSYHFOP8FFWKKUSBHU85J81" localSheetId="18" hidden="1">#REF!</definedName>
    <definedName name="BExZRMSYHFOP8FFWKKUSBHU85J81" localSheetId="11" hidden="1">#REF!</definedName>
    <definedName name="BExZRMSYHFOP8FFWKKUSBHU85J81" localSheetId="25" hidden="1">#REF!</definedName>
    <definedName name="BExZRMSYHFOP8FFWKKUSBHU85J81" localSheetId="26" hidden="1">#REF!</definedName>
    <definedName name="BExZRMSYHFOP8FFWKKUSBHU85J81" localSheetId="27" hidden="1">#REF!</definedName>
    <definedName name="BExZRMSYHFOP8FFWKKUSBHU85J81" localSheetId="0" hidden="1">#REF!</definedName>
    <definedName name="BExZRMSYHFOP8FFWKKUSBHU85J81" localSheetId="1" hidden="1">#REF!</definedName>
    <definedName name="BExZRMSYHFOP8FFWKKUSBHU85J81" hidden="1">#REF!</definedName>
    <definedName name="BExZRP1X6UVLN1UOLHH5VF4STP1O" localSheetId="32" hidden="1">#REF!</definedName>
    <definedName name="BExZRP1X6UVLN1UOLHH5VF4STP1O" localSheetId="33" hidden="1">#REF!</definedName>
    <definedName name="BExZRP1X6UVLN1UOLHH5VF4STP1O" localSheetId="23" hidden="1">#REF!</definedName>
    <definedName name="BExZRP1X6UVLN1UOLHH5VF4STP1O" localSheetId="17" hidden="1">#REF!</definedName>
    <definedName name="BExZRP1X6UVLN1UOLHH5VF4STP1O" localSheetId="18" hidden="1">#REF!</definedName>
    <definedName name="BExZRP1X6UVLN1UOLHH5VF4STP1O" localSheetId="11" hidden="1">#REF!</definedName>
    <definedName name="BExZRP1X6UVLN1UOLHH5VF4STP1O" localSheetId="25" hidden="1">#REF!</definedName>
    <definedName name="BExZRP1X6UVLN1UOLHH5VF4STP1O" localSheetId="26" hidden="1">#REF!</definedName>
    <definedName name="BExZRP1X6UVLN1UOLHH5VF4STP1O" localSheetId="27" hidden="1">#REF!</definedName>
    <definedName name="BExZRP1X6UVLN1UOLHH5VF4STP1O" localSheetId="0" hidden="1">#REF!</definedName>
    <definedName name="BExZRP1X6UVLN1UOLHH5VF4STP1O" localSheetId="1" hidden="1">#REF!</definedName>
    <definedName name="BExZRP1X6UVLN1UOLHH5VF4STP1O" hidden="1">#REF!</definedName>
    <definedName name="BExZRQ930U6OCYNV00CH5I0Q4LPE" localSheetId="32" hidden="1">#REF!</definedName>
    <definedName name="BExZRQ930U6OCYNV00CH5I0Q4LPE" localSheetId="33" hidden="1">#REF!</definedName>
    <definedName name="BExZRQ930U6OCYNV00CH5I0Q4LPE" localSheetId="23" hidden="1">#REF!</definedName>
    <definedName name="BExZRQ930U6OCYNV00CH5I0Q4LPE" localSheetId="17" hidden="1">#REF!</definedName>
    <definedName name="BExZRQ930U6OCYNV00CH5I0Q4LPE" localSheetId="18" hidden="1">#REF!</definedName>
    <definedName name="BExZRQ930U6OCYNV00CH5I0Q4LPE" localSheetId="11" hidden="1">#REF!</definedName>
    <definedName name="BExZRQ930U6OCYNV00CH5I0Q4LPE" localSheetId="25" hidden="1">#REF!</definedName>
    <definedName name="BExZRQ930U6OCYNV00CH5I0Q4LPE" localSheetId="26" hidden="1">#REF!</definedName>
    <definedName name="BExZRQ930U6OCYNV00CH5I0Q4LPE" localSheetId="27" hidden="1">#REF!</definedName>
    <definedName name="BExZRQ930U6OCYNV00CH5I0Q4LPE" localSheetId="0" hidden="1">#REF!</definedName>
    <definedName name="BExZRQ930U6OCYNV00CH5I0Q4LPE" localSheetId="1" hidden="1">#REF!</definedName>
    <definedName name="BExZRQ930U6OCYNV00CH5I0Q4LPE" hidden="1">#REF!</definedName>
    <definedName name="BExZRQP7JLKS45QOGATXS7MK5GUZ" localSheetId="32" hidden="1">#REF!</definedName>
    <definedName name="BExZRQP7JLKS45QOGATXS7MK5GUZ" localSheetId="33" hidden="1">#REF!</definedName>
    <definedName name="BExZRQP7JLKS45QOGATXS7MK5GUZ" localSheetId="23" hidden="1">#REF!</definedName>
    <definedName name="BExZRQP7JLKS45QOGATXS7MK5GUZ" localSheetId="17" hidden="1">#REF!</definedName>
    <definedName name="BExZRQP7JLKS45QOGATXS7MK5GUZ" localSheetId="18" hidden="1">#REF!</definedName>
    <definedName name="BExZRQP7JLKS45QOGATXS7MK5GUZ" localSheetId="11" hidden="1">#REF!</definedName>
    <definedName name="BExZRQP7JLKS45QOGATXS7MK5GUZ" localSheetId="25" hidden="1">#REF!</definedName>
    <definedName name="BExZRQP7JLKS45QOGATXS7MK5GUZ" localSheetId="26" hidden="1">#REF!</definedName>
    <definedName name="BExZRQP7JLKS45QOGATXS7MK5GUZ" localSheetId="27" hidden="1">#REF!</definedName>
    <definedName name="BExZRQP7JLKS45QOGATXS7MK5GUZ" localSheetId="0" hidden="1">#REF!</definedName>
    <definedName name="BExZRQP7JLKS45QOGATXS7MK5GUZ" localSheetId="1" hidden="1">#REF!</definedName>
    <definedName name="BExZRQP7JLKS45QOGATXS7MK5GUZ" hidden="1">#REF!</definedName>
    <definedName name="BExZRW8W514W8OZ72YBONYJ64GXF" localSheetId="32" hidden="1">#REF!</definedName>
    <definedName name="BExZRW8W514W8OZ72YBONYJ64GXF" localSheetId="33" hidden="1">#REF!</definedName>
    <definedName name="BExZRW8W514W8OZ72YBONYJ64GXF" localSheetId="23" hidden="1">#REF!</definedName>
    <definedName name="BExZRW8W514W8OZ72YBONYJ64GXF" localSheetId="17" hidden="1">#REF!</definedName>
    <definedName name="BExZRW8W514W8OZ72YBONYJ64GXF" localSheetId="18" hidden="1">#REF!</definedName>
    <definedName name="BExZRW8W514W8OZ72YBONYJ64GXF" localSheetId="11" hidden="1">#REF!</definedName>
    <definedName name="BExZRW8W514W8OZ72YBONYJ64GXF" localSheetId="25" hidden="1">#REF!</definedName>
    <definedName name="BExZRW8W514W8OZ72YBONYJ64GXF" localSheetId="26" hidden="1">#REF!</definedName>
    <definedName name="BExZRW8W514W8OZ72YBONYJ64GXF" localSheetId="27" hidden="1">#REF!</definedName>
    <definedName name="BExZRW8W514W8OZ72YBONYJ64GXF" localSheetId="0" hidden="1">#REF!</definedName>
    <definedName name="BExZRW8W514W8OZ72YBONYJ64GXF" localSheetId="1" hidden="1">#REF!</definedName>
    <definedName name="BExZRW8W514W8OZ72YBONYJ64GXF" hidden="1">#REF!</definedName>
    <definedName name="BExZRWJP2BUVFJPO8U8ATQEP0LZU" localSheetId="32" hidden="1">#REF!</definedName>
    <definedName name="BExZRWJP2BUVFJPO8U8ATQEP0LZU" localSheetId="33" hidden="1">#REF!</definedName>
    <definedName name="BExZRWJP2BUVFJPO8U8ATQEP0LZU" localSheetId="23" hidden="1">#REF!</definedName>
    <definedName name="BExZRWJP2BUVFJPO8U8ATQEP0LZU" localSheetId="17" hidden="1">#REF!</definedName>
    <definedName name="BExZRWJP2BUVFJPO8U8ATQEP0LZU" localSheetId="18" hidden="1">#REF!</definedName>
    <definedName name="BExZRWJP2BUVFJPO8U8ATQEP0LZU" localSheetId="11" hidden="1">#REF!</definedName>
    <definedName name="BExZRWJP2BUVFJPO8U8ATQEP0LZU" localSheetId="25" hidden="1">#REF!</definedName>
    <definedName name="BExZRWJP2BUVFJPO8U8ATQEP0LZU" localSheetId="26" hidden="1">#REF!</definedName>
    <definedName name="BExZRWJP2BUVFJPO8U8ATQEP0LZU" localSheetId="27" hidden="1">#REF!</definedName>
    <definedName name="BExZRWJP2BUVFJPO8U8ATQEP0LZU" localSheetId="0" hidden="1">#REF!</definedName>
    <definedName name="BExZRWJP2BUVFJPO8U8ATQEP0LZU" localSheetId="1" hidden="1">#REF!</definedName>
    <definedName name="BExZRWJP2BUVFJPO8U8ATQEP0LZU" hidden="1">#REF!</definedName>
    <definedName name="BExZSI9USDLZAN8LI8M4YYQL24GZ" localSheetId="32" hidden="1">#REF!</definedName>
    <definedName name="BExZSI9USDLZAN8LI8M4YYQL24GZ" localSheetId="33" hidden="1">#REF!</definedName>
    <definedName name="BExZSI9USDLZAN8LI8M4YYQL24GZ" localSheetId="23" hidden="1">#REF!</definedName>
    <definedName name="BExZSI9USDLZAN8LI8M4YYQL24GZ" localSheetId="17" hidden="1">#REF!</definedName>
    <definedName name="BExZSI9USDLZAN8LI8M4YYQL24GZ" localSheetId="18" hidden="1">#REF!</definedName>
    <definedName name="BExZSI9USDLZAN8LI8M4YYQL24GZ" localSheetId="11" hidden="1">#REF!</definedName>
    <definedName name="BExZSI9USDLZAN8LI8M4YYQL24GZ" localSheetId="25" hidden="1">#REF!</definedName>
    <definedName name="BExZSI9USDLZAN8LI8M4YYQL24GZ" localSheetId="26" hidden="1">#REF!</definedName>
    <definedName name="BExZSI9USDLZAN8LI8M4YYQL24GZ" localSheetId="27" hidden="1">#REF!</definedName>
    <definedName name="BExZSI9USDLZAN8LI8M4YYQL24GZ" localSheetId="0" hidden="1">#REF!</definedName>
    <definedName name="BExZSI9USDLZAN8LI8M4YYQL24GZ" localSheetId="1" hidden="1">#REF!</definedName>
    <definedName name="BExZSI9USDLZAN8LI8M4YYQL24GZ" hidden="1">#REF!</definedName>
    <definedName name="BExZSLKO175YAM0RMMZH1FPXL4V2" localSheetId="32" hidden="1">#REF!</definedName>
    <definedName name="BExZSLKO175YAM0RMMZH1FPXL4V2" localSheetId="33" hidden="1">#REF!</definedName>
    <definedName name="BExZSLKO175YAM0RMMZH1FPXL4V2" localSheetId="23" hidden="1">#REF!</definedName>
    <definedName name="BExZSLKO175YAM0RMMZH1FPXL4V2" localSheetId="17" hidden="1">#REF!</definedName>
    <definedName name="BExZSLKO175YAM0RMMZH1FPXL4V2" localSheetId="18" hidden="1">#REF!</definedName>
    <definedName name="BExZSLKO175YAM0RMMZH1FPXL4V2" localSheetId="11" hidden="1">#REF!</definedName>
    <definedName name="BExZSLKO175YAM0RMMZH1FPXL4V2" localSheetId="25" hidden="1">#REF!</definedName>
    <definedName name="BExZSLKO175YAM0RMMZH1FPXL4V2" localSheetId="26" hidden="1">#REF!</definedName>
    <definedName name="BExZSLKO175YAM0RMMZH1FPXL4V2" localSheetId="27" hidden="1">#REF!</definedName>
    <definedName name="BExZSLKO175YAM0RMMZH1FPXL4V2" localSheetId="0" hidden="1">#REF!</definedName>
    <definedName name="BExZSLKO175YAM0RMMZH1FPXL4V2" localSheetId="1" hidden="1">#REF!</definedName>
    <definedName name="BExZSLKO175YAM0RMMZH1FPXL4V2" hidden="1">#REF!</definedName>
    <definedName name="BExZSS0LA2JY4ZLJ1Z5YCMLJJZCH" localSheetId="32" hidden="1">#REF!</definedName>
    <definedName name="BExZSS0LA2JY4ZLJ1Z5YCMLJJZCH" localSheetId="33" hidden="1">#REF!</definedName>
    <definedName name="BExZSS0LA2JY4ZLJ1Z5YCMLJJZCH" localSheetId="23" hidden="1">#REF!</definedName>
    <definedName name="BExZSS0LA2JY4ZLJ1Z5YCMLJJZCH" localSheetId="17" hidden="1">#REF!</definedName>
    <definedName name="BExZSS0LA2JY4ZLJ1Z5YCMLJJZCH" localSheetId="18" hidden="1">#REF!</definedName>
    <definedName name="BExZSS0LA2JY4ZLJ1Z5YCMLJJZCH" localSheetId="11" hidden="1">#REF!</definedName>
    <definedName name="BExZSS0LA2JY4ZLJ1Z5YCMLJJZCH" localSheetId="25" hidden="1">#REF!</definedName>
    <definedName name="BExZSS0LA2JY4ZLJ1Z5YCMLJJZCH" localSheetId="26" hidden="1">#REF!</definedName>
    <definedName name="BExZSS0LA2JY4ZLJ1Z5YCMLJJZCH" localSheetId="27" hidden="1">#REF!</definedName>
    <definedName name="BExZSS0LA2JY4ZLJ1Z5YCMLJJZCH" localSheetId="0" hidden="1">#REF!</definedName>
    <definedName name="BExZSS0LA2JY4ZLJ1Z5YCMLJJZCH" localSheetId="1" hidden="1">#REF!</definedName>
    <definedName name="BExZSS0LA2JY4ZLJ1Z5YCMLJJZCH" hidden="1">#REF!</definedName>
    <definedName name="BExZSTNUWCRNCL22SMKXKFSLCJ0O" localSheetId="32" hidden="1">#REF!</definedName>
    <definedName name="BExZSTNUWCRNCL22SMKXKFSLCJ0O" localSheetId="33" hidden="1">#REF!</definedName>
    <definedName name="BExZSTNUWCRNCL22SMKXKFSLCJ0O" localSheetId="23" hidden="1">#REF!</definedName>
    <definedName name="BExZSTNUWCRNCL22SMKXKFSLCJ0O" localSheetId="17" hidden="1">#REF!</definedName>
    <definedName name="BExZSTNUWCRNCL22SMKXKFSLCJ0O" localSheetId="18" hidden="1">#REF!</definedName>
    <definedName name="BExZSTNUWCRNCL22SMKXKFSLCJ0O" localSheetId="11" hidden="1">#REF!</definedName>
    <definedName name="BExZSTNUWCRNCL22SMKXKFSLCJ0O" localSheetId="25" hidden="1">#REF!</definedName>
    <definedName name="BExZSTNUWCRNCL22SMKXKFSLCJ0O" localSheetId="26" hidden="1">#REF!</definedName>
    <definedName name="BExZSTNUWCRNCL22SMKXKFSLCJ0O" localSheetId="27" hidden="1">#REF!</definedName>
    <definedName name="BExZSTNUWCRNCL22SMKXKFSLCJ0O" localSheetId="0" hidden="1">#REF!</definedName>
    <definedName name="BExZSTNUWCRNCL22SMKXKFSLCJ0O" localSheetId="1" hidden="1">#REF!</definedName>
    <definedName name="BExZSTNUWCRNCL22SMKXKFSLCJ0O" hidden="1">#REF!</definedName>
    <definedName name="BExZSYRA4NR7K6RLC3I81QSG5SQR" localSheetId="32" hidden="1">#REF!</definedName>
    <definedName name="BExZSYRA4NR7K6RLC3I81QSG5SQR" localSheetId="33" hidden="1">#REF!</definedName>
    <definedName name="BExZSYRA4NR7K6RLC3I81QSG5SQR" localSheetId="23" hidden="1">#REF!</definedName>
    <definedName name="BExZSYRA4NR7K6RLC3I81QSG5SQR" localSheetId="17" hidden="1">#REF!</definedName>
    <definedName name="BExZSYRA4NR7K6RLC3I81QSG5SQR" localSheetId="18" hidden="1">#REF!</definedName>
    <definedName name="BExZSYRA4NR7K6RLC3I81QSG5SQR" localSheetId="11" hidden="1">#REF!</definedName>
    <definedName name="BExZSYRA4NR7K6RLC3I81QSG5SQR" localSheetId="25" hidden="1">#REF!</definedName>
    <definedName name="BExZSYRA4NR7K6RLC3I81QSG5SQR" localSheetId="26" hidden="1">#REF!</definedName>
    <definedName name="BExZSYRA4NR7K6RLC3I81QSG5SQR" localSheetId="27" hidden="1">#REF!</definedName>
    <definedName name="BExZSYRA4NR7K6RLC3I81QSG5SQR" localSheetId="0" hidden="1">#REF!</definedName>
    <definedName name="BExZSYRA4NR7K6RLC3I81QSG5SQR" localSheetId="1" hidden="1">#REF!</definedName>
    <definedName name="BExZSYRA4NR7K6RLC3I81QSG5SQR" hidden="1">#REF!</definedName>
    <definedName name="BExZT6JSZ8CBS0SB3T07N3LMAX7M" localSheetId="32" hidden="1">#REF!</definedName>
    <definedName name="BExZT6JSZ8CBS0SB3T07N3LMAX7M" localSheetId="33" hidden="1">#REF!</definedName>
    <definedName name="BExZT6JSZ8CBS0SB3T07N3LMAX7M" localSheetId="23" hidden="1">#REF!</definedName>
    <definedName name="BExZT6JSZ8CBS0SB3T07N3LMAX7M" localSheetId="17" hidden="1">#REF!</definedName>
    <definedName name="BExZT6JSZ8CBS0SB3T07N3LMAX7M" localSheetId="18" hidden="1">#REF!</definedName>
    <definedName name="BExZT6JSZ8CBS0SB3T07N3LMAX7M" localSheetId="11" hidden="1">#REF!</definedName>
    <definedName name="BExZT6JSZ8CBS0SB3T07N3LMAX7M" localSheetId="25" hidden="1">#REF!</definedName>
    <definedName name="BExZT6JSZ8CBS0SB3T07N3LMAX7M" localSheetId="26" hidden="1">#REF!</definedName>
    <definedName name="BExZT6JSZ8CBS0SB3T07N3LMAX7M" localSheetId="27" hidden="1">#REF!</definedName>
    <definedName name="BExZT6JSZ8CBS0SB3T07N3LMAX7M" localSheetId="0" hidden="1">#REF!</definedName>
    <definedName name="BExZT6JSZ8CBS0SB3T07N3LMAX7M" localSheetId="1" hidden="1">#REF!</definedName>
    <definedName name="BExZT6JSZ8CBS0SB3T07N3LMAX7M" hidden="1">#REF!</definedName>
    <definedName name="BExZTAQV2QVSZY5Y3VCCWUBSBW9P" localSheetId="32" hidden="1">#REF!</definedName>
    <definedName name="BExZTAQV2QVSZY5Y3VCCWUBSBW9P" localSheetId="33" hidden="1">#REF!</definedName>
    <definedName name="BExZTAQV2QVSZY5Y3VCCWUBSBW9P" localSheetId="23" hidden="1">#REF!</definedName>
    <definedName name="BExZTAQV2QVSZY5Y3VCCWUBSBW9P" localSheetId="17" hidden="1">#REF!</definedName>
    <definedName name="BExZTAQV2QVSZY5Y3VCCWUBSBW9P" localSheetId="18" hidden="1">#REF!</definedName>
    <definedName name="BExZTAQV2QVSZY5Y3VCCWUBSBW9P" localSheetId="11" hidden="1">#REF!</definedName>
    <definedName name="BExZTAQV2QVSZY5Y3VCCWUBSBW9P" localSheetId="25" hidden="1">#REF!</definedName>
    <definedName name="BExZTAQV2QVSZY5Y3VCCWUBSBW9P" localSheetId="26" hidden="1">#REF!</definedName>
    <definedName name="BExZTAQV2QVSZY5Y3VCCWUBSBW9P" localSheetId="27" hidden="1">#REF!</definedName>
    <definedName name="BExZTAQV2QVSZY5Y3VCCWUBSBW9P" localSheetId="0" hidden="1">#REF!</definedName>
    <definedName name="BExZTAQV2QVSZY5Y3VCCWUBSBW9P" localSheetId="1" hidden="1">#REF!</definedName>
    <definedName name="BExZTAQV2QVSZY5Y3VCCWUBSBW9P" hidden="1">#REF!</definedName>
    <definedName name="BExZTHSI2FX56PWRSNX9H5EWTZFO" localSheetId="32" hidden="1">#REF!</definedName>
    <definedName name="BExZTHSI2FX56PWRSNX9H5EWTZFO" localSheetId="33" hidden="1">#REF!</definedName>
    <definedName name="BExZTHSI2FX56PWRSNX9H5EWTZFO" localSheetId="23" hidden="1">#REF!</definedName>
    <definedName name="BExZTHSI2FX56PWRSNX9H5EWTZFO" localSheetId="17" hidden="1">#REF!</definedName>
    <definedName name="BExZTHSI2FX56PWRSNX9H5EWTZFO" localSheetId="18" hidden="1">#REF!</definedName>
    <definedName name="BExZTHSI2FX56PWRSNX9H5EWTZFO" localSheetId="11" hidden="1">#REF!</definedName>
    <definedName name="BExZTHSI2FX56PWRSNX9H5EWTZFO" localSheetId="25" hidden="1">#REF!</definedName>
    <definedName name="BExZTHSI2FX56PWRSNX9H5EWTZFO" localSheetId="26" hidden="1">#REF!</definedName>
    <definedName name="BExZTHSI2FX56PWRSNX9H5EWTZFO" localSheetId="27" hidden="1">#REF!</definedName>
    <definedName name="BExZTHSI2FX56PWRSNX9H5EWTZFO" localSheetId="0" hidden="1">#REF!</definedName>
    <definedName name="BExZTHSI2FX56PWRSNX9H5EWTZFO" localSheetId="1" hidden="1">#REF!</definedName>
    <definedName name="BExZTHSI2FX56PWRSNX9H5EWTZFO" hidden="1">#REF!</definedName>
    <definedName name="BExZTJL3HVBFY139H6CJHEQCT1EL" localSheetId="32" hidden="1">#REF!</definedName>
    <definedName name="BExZTJL3HVBFY139H6CJHEQCT1EL" localSheetId="33" hidden="1">#REF!</definedName>
    <definedName name="BExZTJL3HVBFY139H6CJHEQCT1EL" localSheetId="23" hidden="1">#REF!</definedName>
    <definedName name="BExZTJL3HVBFY139H6CJHEQCT1EL" localSheetId="17" hidden="1">#REF!</definedName>
    <definedName name="BExZTJL3HVBFY139H6CJHEQCT1EL" localSheetId="18" hidden="1">#REF!</definedName>
    <definedName name="BExZTJL3HVBFY139H6CJHEQCT1EL" localSheetId="11" hidden="1">#REF!</definedName>
    <definedName name="BExZTJL3HVBFY139H6CJHEQCT1EL" localSheetId="25" hidden="1">#REF!</definedName>
    <definedName name="BExZTJL3HVBFY139H6CJHEQCT1EL" localSheetId="26" hidden="1">#REF!</definedName>
    <definedName name="BExZTJL3HVBFY139H6CJHEQCT1EL" localSheetId="27" hidden="1">#REF!</definedName>
    <definedName name="BExZTJL3HVBFY139H6CJHEQCT1EL" localSheetId="0" hidden="1">#REF!</definedName>
    <definedName name="BExZTJL3HVBFY139H6CJHEQCT1EL" localSheetId="1" hidden="1">#REF!</definedName>
    <definedName name="BExZTJL3HVBFY139H6CJHEQCT1EL" hidden="1">#REF!</definedName>
    <definedName name="BExZTLOL8OPABZI453E0KVNA1GJS" localSheetId="32" hidden="1">#REF!</definedName>
    <definedName name="BExZTLOL8OPABZI453E0KVNA1GJS" localSheetId="33" hidden="1">#REF!</definedName>
    <definedName name="BExZTLOL8OPABZI453E0KVNA1GJS" localSheetId="23" hidden="1">#REF!</definedName>
    <definedName name="BExZTLOL8OPABZI453E0KVNA1GJS" localSheetId="17" hidden="1">#REF!</definedName>
    <definedName name="BExZTLOL8OPABZI453E0KVNA1GJS" localSheetId="18" hidden="1">#REF!</definedName>
    <definedName name="BExZTLOL8OPABZI453E0KVNA1GJS" localSheetId="11" hidden="1">#REF!</definedName>
    <definedName name="BExZTLOL8OPABZI453E0KVNA1GJS" localSheetId="25" hidden="1">#REF!</definedName>
    <definedName name="BExZTLOL8OPABZI453E0KVNA1GJS" localSheetId="26" hidden="1">#REF!</definedName>
    <definedName name="BExZTLOL8OPABZI453E0KVNA1GJS" localSheetId="27" hidden="1">#REF!</definedName>
    <definedName name="BExZTLOL8OPABZI453E0KVNA1GJS" localSheetId="0" hidden="1">#REF!</definedName>
    <definedName name="BExZTLOL8OPABZI453E0KVNA1GJS" localSheetId="1" hidden="1">#REF!</definedName>
    <definedName name="BExZTLOL8OPABZI453E0KVNA1GJS" hidden="1">#REF!</definedName>
    <definedName name="BExZTOTZ9F2ZI18DZM8GW39VDF1N" localSheetId="32" hidden="1">#REF!</definedName>
    <definedName name="BExZTOTZ9F2ZI18DZM8GW39VDF1N" localSheetId="33" hidden="1">#REF!</definedName>
    <definedName name="BExZTOTZ9F2ZI18DZM8GW39VDF1N" localSheetId="23" hidden="1">#REF!</definedName>
    <definedName name="BExZTOTZ9F2ZI18DZM8GW39VDF1N" localSheetId="17" hidden="1">#REF!</definedName>
    <definedName name="BExZTOTZ9F2ZI18DZM8GW39VDF1N" localSheetId="18" hidden="1">#REF!</definedName>
    <definedName name="BExZTOTZ9F2ZI18DZM8GW39VDF1N" localSheetId="11" hidden="1">#REF!</definedName>
    <definedName name="BExZTOTZ9F2ZI18DZM8GW39VDF1N" localSheetId="25" hidden="1">#REF!</definedName>
    <definedName name="BExZTOTZ9F2ZI18DZM8GW39VDF1N" localSheetId="26" hidden="1">#REF!</definedName>
    <definedName name="BExZTOTZ9F2ZI18DZM8GW39VDF1N" localSheetId="27" hidden="1">#REF!</definedName>
    <definedName name="BExZTOTZ9F2ZI18DZM8GW39VDF1N" localSheetId="0" hidden="1">#REF!</definedName>
    <definedName name="BExZTOTZ9F2ZI18DZM8GW39VDF1N" localSheetId="1" hidden="1">#REF!</definedName>
    <definedName name="BExZTOTZ9F2ZI18DZM8GW39VDF1N" hidden="1">#REF!</definedName>
    <definedName name="BExZTT6J3X0TOX0ZY6YPLUVMCW9X" localSheetId="32" hidden="1">#REF!</definedName>
    <definedName name="BExZTT6J3X0TOX0ZY6YPLUVMCW9X" localSheetId="33" hidden="1">#REF!</definedName>
    <definedName name="BExZTT6J3X0TOX0ZY6YPLUVMCW9X" localSheetId="23" hidden="1">#REF!</definedName>
    <definedName name="BExZTT6J3X0TOX0ZY6YPLUVMCW9X" localSheetId="17" hidden="1">#REF!</definedName>
    <definedName name="BExZTT6J3X0TOX0ZY6YPLUVMCW9X" localSheetId="18" hidden="1">#REF!</definedName>
    <definedName name="BExZTT6J3X0TOX0ZY6YPLUVMCW9X" localSheetId="11" hidden="1">#REF!</definedName>
    <definedName name="BExZTT6J3X0TOX0ZY6YPLUVMCW9X" localSheetId="25" hidden="1">#REF!</definedName>
    <definedName name="BExZTT6J3X0TOX0ZY6YPLUVMCW9X" localSheetId="26" hidden="1">#REF!</definedName>
    <definedName name="BExZTT6J3X0TOX0ZY6YPLUVMCW9X" localSheetId="27" hidden="1">#REF!</definedName>
    <definedName name="BExZTT6J3X0TOX0ZY6YPLUVMCW9X" localSheetId="0" hidden="1">#REF!</definedName>
    <definedName name="BExZTT6J3X0TOX0ZY6YPLUVMCW9X" localSheetId="1" hidden="1">#REF!</definedName>
    <definedName name="BExZTT6J3X0TOX0ZY6YPLUVMCW9X" hidden="1">#REF!</definedName>
    <definedName name="BExZTW6ECBRA0BBITWBQ8R93RMCL" localSheetId="32" hidden="1">#REF!</definedName>
    <definedName name="BExZTW6ECBRA0BBITWBQ8R93RMCL" localSheetId="33" hidden="1">#REF!</definedName>
    <definedName name="BExZTW6ECBRA0BBITWBQ8R93RMCL" localSheetId="23" hidden="1">#REF!</definedName>
    <definedName name="BExZTW6ECBRA0BBITWBQ8R93RMCL" localSheetId="17" hidden="1">#REF!</definedName>
    <definedName name="BExZTW6ECBRA0BBITWBQ8R93RMCL" localSheetId="18" hidden="1">#REF!</definedName>
    <definedName name="BExZTW6ECBRA0BBITWBQ8R93RMCL" localSheetId="11" hidden="1">#REF!</definedName>
    <definedName name="BExZTW6ECBRA0BBITWBQ8R93RMCL" localSheetId="25" hidden="1">#REF!</definedName>
    <definedName name="BExZTW6ECBRA0BBITWBQ8R93RMCL" localSheetId="26" hidden="1">#REF!</definedName>
    <definedName name="BExZTW6ECBRA0BBITWBQ8R93RMCL" localSheetId="27" hidden="1">#REF!</definedName>
    <definedName name="BExZTW6ECBRA0BBITWBQ8R93RMCL" localSheetId="0" hidden="1">#REF!</definedName>
    <definedName name="BExZTW6ECBRA0BBITWBQ8R93RMCL" localSheetId="1" hidden="1">#REF!</definedName>
    <definedName name="BExZTW6ECBRA0BBITWBQ8R93RMCL" hidden="1">#REF!</definedName>
    <definedName name="BExZU2BHYAOKSCBM3C5014ZF6IXS" localSheetId="32" hidden="1">#REF!</definedName>
    <definedName name="BExZU2BHYAOKSCBM3C5014ZF6IXS" localSheetId="33" hidden="1">#REF!</definedName>
    <definedName name="BExZU2BHYAOKSCBM3C5014ZF6IXS" localSheetId="23" hidden="1">#REF!</definedName>
    <definedName name="BExZU2BHYAOKSCBM3C5014ZF6IXS" localSheetId="17" hidden="1">#REF!</definedName>
    <definedName name="BExZU2BHYAOKSCBM3C5014ZF6IXS" localSheetId="18" hidden="1">#REF!</definedName>
    <definedName name="BExZU2BHYAOKSCBM3C5014ZF6IXS" localSheetId="11" hidden="1">#REF!</definedName>
    <definedName name="BExZU2BHYAOKSCBM3C5014ZF6IXS" localSheetId="25" hidden="1">#REF!</definedName>
    <definedName name="BExZU2BHYAOKSCBM3C5014ZF6IXS" localSheetId="26" hidden="1">#REF!</definedName>
    <definedName name="BExZU2BHYAOKSCBM3C5014ZF6IXS" localSheetId="27" hidden="1">#REF!</definedName>
    <definedName name="BExZU2BHYAOKSCBM3C5014ZF6IXS" localSheetId="0" hidden="1">#REF!</definedName>
    <definedName name="BExZU2BHYAOKSCBM3C5014ZF6IXS" localSheetId="1" hidden="1">#REF!</definedName>
    <definedName name="BExZU2BHYAOKSCBM3C5014ZF6IXS" hidden="1">#REF!</definedName>
    <definedName name="BExZU2RMJTXOCS0ROPMYPE6WTD87" localSheetId="32" hidden="1">#REF!</definedName>
    <definedName name="BExZU2RMJTXOCS0ROPMYPE6WTD87" localSheetId="33" hidden="1">#REF!</definedName>
    <definedName name="BExZU2RMJTXOCS0ROPMYPE6WTD87" localSheetId="23" hidden="1">#REF!</definedName>
    <definedName name="BExZU2RMJTXOCS0ROPMYPE6WTD87" localSheetId="17" hidden="1">#REF!</definedName>
    <definedName name="BExZU2RMJTXOCS0ROPMYPE6WTD87" localSheetId="18" hidden="1">#REF!</definedName>
    <definedName name="BExZU2RMJTXOCS0ROPMYPE6WTD87" localSheetId="11" hidden="1">#REF!</definedName>
    <definedName name="BExZU2RMJTXOCS0ROPMYPE6WTD87" localSheetId="25" hidden="1">#REF!</definedName>
    <definedName name="BExZU2RMJTXOCS0ROPMYPE6WTD87" localSheetId="26" hidden="1">#REF!</definedName>
    <definedName name="BExZU2RMJTXOCS0ROPMYPE6WTD87" localSheetId="27" hidden="1">#REF!</definedName>
    <definedName name="BExZU2RMJTXOCS0ROPMYPE6WTD87" localSheetId="0" hidden="1">#REF!</definedName>
    <definedName name="BExZU2RMJTXOCS0ROPMYPE6WTD87" localSheetId="1" hidden="1">#REF!</definedName>
    <definedName name="BExZU2RMJTXOCS0ROPMYPE6WTD87" hidden="1">#REF!</definedName>
    <definedName name="BExZUBRAHA9DNEGONEZEB2TDVFC2" localSheetId="32" hidden="1">#REF!</definedName>
    <definedName name="BExZUBRAHA9DNEGONEZEB2TDVFC2" localSheetId="33" hidden="1">#REF!</definedName>
    <definedName name="BExZUBRAHA9DNEGONEZEB2TDVFC2" localSheetId="23" hidden="1">#REF!</definedName>
    <definedName name="BExZUBRAHA9DNEGONEZEB2TDVFC2" localSheetId="17" hidden="1">#REF!</definedName>
    <definedName name="BExZUBRAHA9DNEGONEZEB2TDVFC2" localSheetId="18" hidden="1">#REF!</definedName>
    <definedName name="BExZUBRAHA9DNEGONEZEB2TDVFC2" localSheetId="11" hidden="1">#REF!</definedName>
    <definedName name="BExZUBRAHA9DNEGONEZEB2TDVFC2" localSheetId="25" hidden="1">#REF!</definedName>
    <definedName name="BExZUBRAHA9DNEGONEZEB2TDVFC2" localSheetId="26" hidden="1">#REF!</definedName>
    <definedName name="BExZUBRAHA9DNEGONEZEB2TDVFC2" localSheetId="27" hidden="1">#REF!</definedName>
    <definedName name="BExZUBRAHA9DNEGONEZEB2TDVFC2" localSheetId="0" hidden="1">#REF!</definedName>
    <definedName name="BExZUBRAHA9DNEGONEZEB2TDVFC2" localSheetId="1" hidden="1">#REF!</definedName>
    <definedName name="BExZUBRAHA9DNEGONEZEB2TDVFC2" hidden="1">#REF!</definedName>
    <definedName name="BExZUF7G8FENTJKH9R1XUWXM6CWD" localSheetId="32" hidden="1">#REF!</definedName>
    <definedName name="BExZUF7G8FENTJKH9R1XUWXM6CWD" localSheetId="33" hidden="1">#REF!</definedName>
    <definedName name="BExZUF7G8FENTJKH9R1XUWXM6CWD" localSheetId="23" hidden="1">#REF!</definedName>
    <definedName name="BExZUF7G8FENTJKH9R1XUWXM6CWD" localSheetId="17" hidden="1">#REF!</definedName>
    <definedName name="BExZUF7G8FENTJKH9R1XUWXM6CWD" localSheetId="18" hidden="1">#REF!</definedName>
    <definedName name="BExZUF7G8FENTJKH9R1XUWXM6CWD" localSheetId="11" hidden="1">#REF!</definedName>
    <definedName name="BExZUF7G8FENTJKH9R1XUWXM6CWD" localSheetId="25" hidden="1">#REF!</definedName>
    <definedName name="BExZUF7G8FENTJKH9R1XUWXM6CWD" localSheetId="26" hidden="1">#REF!</definedName>
    <definedName name="BExZUF7G8FENTJKH9R1XUWXM6CWD" localSheetId="27" hidden="1">#REF!</definedName>
    <definedName name="BExZUF7G8FENTJKH9R1XUWXM6CWD" localSheetId="0" hidden="1">#REF!</definedName>
    <definedName name="BExZUF7G8FENTJKH9R1XUWXM6CWD" localSheetId="1" hidden="1">#REF!</definedName>
    <definedName name="BExZUF7G8FENTJKH9R1XUWXM6CWD" hidden="1">#REF!</definedName>
    <definedName name="BExZUNARUJBIZ08VCAV3GEVBIR3D" localSheetId="32" hidden="1">#REF!</definedName>
    <definedName name="BExZUNARUJBIZ08VCAV3GEVBIR3D" localSheetId="33" hidden="1">#REF!</definedName>
    <definedName name="BExZUNARUJBIZ08VCAV3GEVBIR3D" localSheetId="23" hidden="1">#REF!</definedName>
    <definedName name="BExZUNARUJBIZ08VCAV3GEVBIR3D" localSheetId="17" hidden="1">#REF!</definedName>
    <definedName name="BExZUNARUJBIZ08VCAV3GEVBIR3D" localSheetId="18" hidden="1">#REF!</definedName>
    <definedName name="BExZUNARUJBIZ08VCAV3GEVBIR3D" localSheetId="11" hidden="1">#REF!</definedName>
    <definedName name="BExZUNARUJBIZ08VCAV3GEVBIR3D" localSheetId="25" hidden="1">#REF!</definedName>
    <definedName name="BExZUNARUJBIZ08VCAV3GEVBIR3D" localSheetId="26" hidden="1">#REF!</definedName>
    <definedName name="BExZUNARUJBIZ08VCAV3GEVBIR3D" localSheetId="27" hidden="1">#REF!</definedName>
    <definedName name="BExZUNARUJBIZ08VCAV3GEVBIR3D" localSheetId="0" hidden="1">#REF!</definedName>
    <definedName name="BExZUNARUJBIZ08VCAV3GEVBIR3D" localSheetId="1" hidden="1">#REF!</definedName>
    <definedName name="BExZUNARUJBIZ08VCAV3GEVBIR3D" hidden="1">#REF!</definedName>
    <definedName name="BExZUSZT5496UMBP4LFSLTR1GVEW" localSheetId="32" hidden="1">#REF!</definedName>
    <definedName name="BExZUSZT5496UMBP4LFSLTR1GVEW" localSheetId="33" hidden="1">#REF!</definedName>
    <definedName name="BExZUSZT5496UMBP4LFSLTR1GVEW" localSheetId="23" hidden="1">#REF!</definedName>
    <definedName name="BExZUSZT5496UMBP4LFSLTR1GVEW" localSheetId="17" hidden="1">#REF!</definedName>
    <definedName name="BExZUSZT5496UMBP4LFSLTR1GVEW" localSheetId="18" hidden="1">#REF!</definedName>
    <definedName name="BExZUSZT5496UMBP4LFSLTR1GVEW" localSheetId="11" hidden="1">#REF!</definedName>
    <definedName name="BExZUSZT5496UMBP4LFSLTR1GVEW" localSheetId="25" hidden="1">#REF!</definedName>
    <definedName name="BExZUSZT5496UMBP4LFSLTR1GVEW" localSheetId="26" hidden="1">#REF!</definedName>
    <definedName name="BExZUSZT5496UMBP4LFSLTR1GVEW" localSheetId="27" hidden="1">#REF!</definedName>
    <definedName name="BExZUSZT5496UMBP4LFSLTR1GVEW" localSheetId="0" hidden="1">#REF!</definedName>
    <definedName name="BExZUSZT5496UMBP4LFSLTR1GVEW" localSheetId="1" hidden="1">#REF!</definedName>
    <definedName name="BExZUSZT5496UMBP4LFSLTR1GVEW" hidden="1">#REF!</definedName>
    <definedName name="BExZUT54340I38GVCV79EL116WR0" localSheetId="32" hidden="1">#REF!</definedName>
    <definedName name="BExZUT54340I38GVCV79EL116WR0" localSheetId="33" hidden="1">#REF!</definedName>
    <definedName name="BExZUT54340I38GVCV79EL116WR0" localSheetId="23" hidden="1">#REF!</definedName>
    <definedName name="BExZUT54340I38GVCV79EL116WR0" localSheetId="17" hidden="1">#REF!</definedName>
    <definedName name="BExZUT54340I38GVCV79EL116WR0" localSheetId="18" hidden="1">#REF!</definedName>
    <definedName name="BExZUT54340I38GVCV79EL116WR0" localSheetId="11" hidden="1">#REF!</definedName>
    <definedName name="BExZUT54340I38GVCV79EL116WR0" localSheetId="25" hidden="1">#REF!</definedName>
    <definedName name="BExZUT54340I38GVCV79EL116WR0" localSheetId="26" hidden="1">#REF!</definedName>
    <definedName name="BExZUT54340I38GVCV79EL116WR0" localSheetId="27" hidden="1">#REF!</definedName>
    <definedName name="BExZUT54340I38GVCV79EL116WR0" localSheetId="0" hidden="1">#REF!</definedName>
    <definedName name="BExZUT54340I38GVCV79EL116WR0" localSheetId="1" hidden="1">#REF!</definedName>
    <definedName name="BExZUT54340I38GVCV79EL116WR0" hidden="1">#REF!</definedName>
    <definedName name="BExZUXC66MK2SXPXCLD8ZSU0BMTY" localSheetId="32" hidden="1">#REF!</definedName>
    <definedName name="BExZUXC66MK2SXPXCLD8ZSU0BMTY" localSheetId="33" hidden="1">#REF!</definedName>
    <definedName name="BExZUXC66MK2SXPXCLD8ZSU0BMTY" localSheetId="23" hidden="1">#REF!</definedName>
    <definedName name="BExZUXC66MK2SXPXCLD8ZSU0BMTY" localSheetId="17" hidden="1">#REF!</definedName>
    <definedName name="BExZUXC66MK2SXPXCLD8ZSU0BMTY" localSheetId="18" hidden="1">#REF!</definedName>
    <definedName name="BExZUXC66MK2SXPXCLD8ZSU0BMTY" localSheetId="11" hidden="1">#REF!</definedName>
    <definedName name="BExZUXC66MK2SXPXCLD8ZSU0BMTY" localSheetId="25" hidden="1">#REF!</definedName>
    <definedName name="BExZUXC66MK2SXPXCLD8ZSU0BMTY" localSheetId="26" hidden="1">#REF!</definedName>
    <definedName name="BExZUXC66MK2SXPXCLD8ZSU0BMTY" localSheetId="27" hidden="1">#REF!</definedName>
    <definedName name="BExZUXC66MK2SXPXCLD8ZSU0BMTY" localSheetId="0" hidden="1">#REF!</definedName>
    <definedName name="BExZUXC66MK2SXPXCLD8ZSU0BMTY" localSheetId="1" hidden="1">#REF!</definedName>
    <definedName name="BExZUXC66MK2SXPXCLD8ZSU0BMTY" hidden="1">#REF!</definedName>
    <definedName name="BExZUYDULCX65H9OZ9JHPBNKF3MI" localSheetId="32" hidden="1">#REF!</definedName>
    <definedName name="BExZUYDULCX65H9OZ9JHPBNKF3MI" localSheetId="33" hidden="1">#REF!</definedName>
    <definedName name="BExZUYDULCX65H9OZ9JHPBNKF3MI" localSheetId="23" hidden="1">#REF!</definedName>
    <definedName name="BExZUYDULCX65H9OZ9JHPBNKF3MI" localSheetId="17" hidden="1">#REF!</definedName>
    <definedName name="BExZUYDULCX65H9OZ9JHPBNKF3MI" localSheetId="18" hidden="1">#REF!</definedName>
    <definedName name="BExZUYDULCX65H9OZ9JHPBNKF3MI" localSheetId="11" hidden="1">#REF!</definedName>
    <definedName name="BExZUYDULCX65H9OZ9JHPBNKF3MI" localSheetId="25" hidden="1">#REF!</definedName>
    <definedName name="BExZUYDULCX65H9OZ9JHPBNKF3MI" localSheetId="26" hidden="1">#REF!</definedName>
    <definedName name="BExZUYDULCX65H9OZ9JHPBNKF3MI" localSheetId="27" hidden="1">#REF!</definedName>
    <definedName name="BExZUYDULCX65H9OZ9JHPBNKF3MI" localSheetId="0" hidden="1">#REF!</definedName>
    <definedName name="BExZUYDULCX65H9OZ9JHPBNKF3MI" localSheetId="1" hidden="1">#REF!</definedName>
    <definedName name="BExZUYDULCX65H9OZ9JHPBNKF3MI" hidden="1">#REF!</definedName>
    <definedName name="BExZV2QD5ZDK3AGDRULLA7JB46C3" localSheetId="32" hidden="1">#REF!</definedName>
    <definedName name="BExZV2QD5ZDK3AGDRULLA7JB46C3" localSheetId="33" hidden="1">#REF!</definedName>
    <definedName name="BExZV2QD5ZDK3AGDRULLA7JB46C3" localSheetId="23" hidden="1">#REF!</definedName>
    <definedName name="BExZV2QD5ZDK3AGDRULLA7JB46C3" localSheetId="17" hidden="1">#REF!</definedName>
    <definedName name="BExZV2QD5ZDK3AGDRULLA7JB46C3" localSheetId="18" hidden="1">#REF!</definedName>
    <definedName name="BExZV2QD5ZDK3AGDRULLA7JB46C3" localSheetId="11" hidden="1">#REF!</definedName>
    <definedName name="BExZV2QD5ZDK3AGDRULLA7JB46C3" localSheetId="25" hidden="1">#REF!</definedName>
    <definedName name="BExZV2QD5ZDK3AGDRULLA7JB46C3" localSheetId="26" hidden="1">#REF!</definedName>
    <definedName name="BExZV2QD5ZDK3AGDRULLA7JB46C3" localSheetId="27" hidden="1">#REF!</definedName>
    <definedName name="BExZV2QD5ZDK3AGDRULLA7JB46C3" localSheetId="0" hidden="1">#REF!</definedName>
    <definedName name="BExZV2QD5ZDK3AGDRULLA7JB46C3" localSheetId="1" hidden="1">#REF!</definedName>
    <definedName name="BExZV2QD5ZDK3AGDRULLA7JB46C3" hidden="1">#REF!</definedName>
    <definedName name="BExZVBQ29OM0V8XAL3HL0JIM0MMU" localSheetId="32" hidden="1">#REF!</definedName>
    <definedName name="BExZVBQ29OM0V8XAL3HL0JIM0MMU" localSheetId="33" hidden="1">#REF!</definedName>
    <definedName name="BExZVBQ29OM0V8XAL3HL0JIM0MMU" localSheetId="23" hidden="1">#REF!</definedName>
    <definedName name="BExZVBQ29OM0V8XAL3HL0JIM0MMU" localSheetId="17" hidden="1">#REF!</definedName>
    <definedName name="BExZVBQ29OM0V8XAL3HL0JIM0MMU" localSheetId="18" hidden="1">#REF!</definedName>
    <definedName name="BExZVBQ29OM0V8XAL3HL0JIM0MMU" localSheetId="11" hidden="1">#REF!</definedName>
    <definedName name="BExZVBQ29OM0V8XAL3HL0JIM0MMU" localSheetId="25" hidden="1">#REF!</definedName>
    <definedName name="BExZVBQ29OM0V8XAL3HL0JIM0MMU" localSheetId="26" hidden="1">#REF!</definedName>
    <definedName name="BExZVBQ29OM0V8XAL3HL0JIM0MMU" localSheetId="27" hidden="1">#REF!</definedName>
    <definedName name="BExZVBQ29OM0V8XAL3HL0JIM0MMU" localSheetId="0" hidden="1">#REF!</definedName>
    <definedName name="BExZVBQ29OM0V8XAL3HL0JIM0MMU" localSheetId="1" hidden="1">#REF!</definedName>
    <definedName name="BExZVBQ29OM0V8XAL3HL0JIM0MMU" hidden="1">#REF!</definedName>
    <definedName name="BExZVKV2XCPCINW1KP8Q1FI6KDNG" localSheetId="32" hidden="1">#REF!</definedName>
    <definedName name="BExZVKV2XCPCINW1KP8Q1FI6KDNG" localSheetId="33" hidden="1">#REF!</definedName>
    <definedName name="BExZVKV2XCPCINW1KP8Q1FI6KDNG" localSheetId="23" hidden="1">#REF!</definedName>
    <definedName name="BExZVKV2XCPCINW1KP8Q1FI6KDNG" localSheetId="17" hidden="1">#REF!</definedName>
    <definedName name="BExZVKV2XCPCINW1KP8Q1FI6KDNG" localSheetId="18" hidden="1">#REF!</definedName>
    <definedName name="BExZVKV2XCPCINW1KP8Q1FI6KDNG" localSheetId="11" hidden="1">#REF!</definedName>
    <definedName name="BExZVKV2XCPCINW1KP8Q1FI6KDNG" localSheetId="25" hidden="1">#REF!</definedName>
    <definedName name="BExZVKV2XCPCINW1KP8Q1FI6KDNG" localSheetId="26" hidden="1">#REF!</definedName>
    <definedName name="BExZVKV2XCPCINW1KP8Q1FI6KDNG" localSheetId="27" hidden="1">#REF!</definedName>
    <definedName name="BExZVKV2XCPCINW1KP8Q1FI6KDNG" localSheetId="0" hidden="1">#REF!</definedName>
    <definedName name="BExZVKV2XCPCINW1KP8Q1FI6KDNG" localSheetId="1" hidden="1">#REF!</definedName>
    <definedName name="BExZVKV2XCPCINW1KP8Q1FI6KDNG" hidden="1">#REF!</definedName>
    <definedName name="BExZVLM4T9ORS4ZWHME46U4Q103C" localSheetId="32" hidden="1">#REF!</definedName>
    <definedName name="BExZVLM4T9ORS4ZWHME46U4Q103C" localSheetId="33" hidden="1">#REF!</definedName>
    <definedName name="BExZVLM4T9ORS4ZWHME46U4Q103C" localSheetId="23" hidden="1">#REF!</definedName>
    <definedName name="BExZVLM4T9ORS4ZWHME46U4Q103C" localSheetId="17" hidden="1">#REF!</definedName>
    <definedName name="BExZVLM4T9ORS4ZWHME46U4Q103C" localSheetId="18" hidden="1">#REF!</definedName>
    <definedName name="BExZVLM4T9ORS4ZWHME46U4Q103C" localSheetId="11" hidden="1">#REF!</definedName>
    <definedName name="BExZVLM4T9ORS4ZWHME46U4Q103C" localSheetId="25" hidden="1">#REF!</definedName>
    <definedName name="BExZVLM4T9ORS4ZWHME46U4Q103C" localSheetId="26" hidden="1">#REF!</definedName>
    <definedName name="BExZVLM4T9ORS4ZWHME46U4Q103C" localSheetId="27" hidden="1">#REF!</definedName>
    <definedName name="BExZVLM4T9ORS4ZWHME46U4Q103C" localSheetId="0" hidden="1">#REF!</definedName>
    <definedName name="BExZVLM4T9ORS4ZWHME46U4Q103C" localSheetId="1" hidden="1">#REF!</definedName>
    <definedName name="BExZVLM4T9ORS4ZWHME46U4Q103C" hidden="1">#REF!</definedName>
    <definedName name="BExZVM7OZWPPRH5YQW50EYMMIW1A" localSheetId="32" hidden="1">#REF!</definedName>
    <definedName name="BExZVM7OZWPPRH5YQW50EYMMIW1A" localSheetId="33" hidden="1">#REF!</definedName>
    <definedName name="BExZVM7OZWPPRH5YQW50EYMMIW1A" localSheetId="23" hidden="1">#REF!</definedName>
    <definedName name="BExZVM7OZWPPRH5YQW50EYMMIW1A" localSheetId="17" hidden="1">#REF!</definedName>
    <definedName name="BExZVM7OZWPPRH5YQW50EYMMIW1A" localSheetId="18" hidden="1">#REF!</definedName>
    <definedName name="BExZVM7OZWPPRH5YQW50EYMMIW1A" localSheetId="11" hidden="1">#REF!</definedName>
    <definedName name="BExZVM7OZWPPRH5YQW50EYMMIW1A" localSheetId="25" hidden="1">#REF!</definedName>
    <definedName name="BExZVM7OZWPPRH5YQW50EYMMIW1A" localSheetId="26" hidden="1">#REF!</definedName>
    <definedName name="BExZVM7OZWPPRH5YQW50EYMMIW1A" localSheetId="27" hidden="1">#REF!</definedName>
    <definedName name="BExZVM7OZWPPRH5YQW50EYMMIW1A" localSheetId="0" hidden="1">#REF!</definedName>
    <definedName name="BExZVM7OZWPPRH5YQW50EYMMIW1A" localSheetId="1" hidden="1">#REF!</definedName>
    <definedName name="BExZVM7OZWPPRH5YQW50EYMMIW1A" hidden="1">#REF!</definedName>
    <definedName name="BExZVMYK7BAH6AGIAEXBE1NXDZ5Z" localSheetId="32" hidden="1">#REF!</definedName>
    <definedName name="BExZVMYK7BAH6AGIAEXBE1NXDZ5Z" localSheetId="33" hidden="1">#REF!</definedName>
    <definedName name="BExZVMYK7BAH6AGIAEXBE1NXDZ5Z" localSheetId="23" hidden="1">#REF!</definedName>
    <definedName name="BExZVMYK7BAH6AGIAEXBE1NXDZ5Z" localSheetId="17" hidden="1">#REF!</definedName>
    <definedName name="BExZVMYK7BAH6AGIAEXBE1NXDZ5Z" localSheetId="18" hidden="1">#REF!</definedName>
    <definedName name="BExZVMYK7BAH6AGIAEXBE1NXDZ5Z" localSheetId="11" hidden="1">#REF!</definedName>
    <definedName name="BExZVMYK7BAH6AGIAEXBE1NXDZ5Z" localSheetId="25" hidden="1">#REF!</definedName>
    <definedName name="BExZVMYK7BAH6AGIAEXBE1NXDZ5Z" localSheetId="26" hidden="1">#REF!</definedName>
    <definedName name="BExZVMYK7BAH6AGIAEXBE1NXDZ5Z" localSheetId="27" hidden="1">#REF!</definedName>
    <definedName name="BExZVMYK7BAH6AGIAEXBE1NXDZ5Z" localSheetId="0" hidden="1">#REF!</definedName>
    <definedName name="BExZVMYK7BAH6AGIAEXBE1NXDZ5Z" localSheetId="1" hidden="1">#REF!</definedName>
    <definedName name="BExZVMYK7BAH6AGIAEXBE1NXDZ5Z" hidden="1">#REF!</definedName>
    <definedName name="BExZVPYGX2C5OSHMZ6F0KBKZ6B1S" localSheetId="32" hidden="1">#REF!</definedName>
    <definedName name="BExZVPYGX2C5OSHMZ6F0KBKZ6B1S" localSheetId="33" hidden="1">#REF!</definedName>
    <definedName name="BExZVPYGX2C5OSHMZ6F0KBKZ6B1S" localSheetId="23" hidden="1">#REF!</definedName>
    <definedName name="BExZVPYGX2C5OSHMZ6F0KBKZ6B1S" localSheetId="17" hidden="1">#REF!</definedName>
    <definedName name="BExZVPYGX2C5OSHMZ6F0KBKZ6B1S" localSheetId="18" hidden="1">#REF!</definedName>
    <definedName name="BExZVPYGX2C5OSHMZ6F0KBKZ6B1S" localSheetId="11" hidden="1">#REF!</definedName>
    <definedName name="BExZVPYGX2C5OSHMZ6F0KBKZ6B1S" localSheetId="25" hidden="1">#REF!</definedName>
    <definedName name="BExZVPYGX2C5OSHMZ6F0KBKZ6B1S" localSheetId="26" hidden="1">#REF!</definedName>
    <definedName name="BExZVPYGX2C5OSHMZ6F0KBKZ6B1S" localSheetId="27" hidden="1">#REF!</definedName>
    <definedName name="BExZVPYGX2C5OSHMZ6F0KBKZ6B1S" localSheetId="0" hidden="1">#REF!</definedName>
    <definedName name="BExZVPYGX2C5OSHMZ6F0KBKZ6B1S" localSheetId="1" hidden="1">#REF!</definedName>
    <definedName name="BExZVPYGX2C5OSHMZ6F0KBKZ6B1S" hidden="1">#REF!</definedName>
    <definedName name="BExZW3LHTS7PFBNTYM95N8J5AFYQ" localSheetId="32" hidden="1">#REF!</definedName>
    <definedName name="BExZW3LHTS7PFBNTYM95N8J5AFYQ" localSheetId="33" hidden="1">#REF!</definedName>
    <definedName name="BExZW3LHTS7PFBNTYM95N8J5AFYQ" localSheetId="23" hidden="1">#REF!</definedName>
    <definedName name="BExZW3LHTS7PFBNTYM95N8J5AFYQ" localSheetId="17" hidden="1">#REF!</definedName>
    <definedName name="BExZW3LHTS7PFBNTYM95N8J5AFYQ" localSheetId="18" hidden="1">#REF!</definedName>
    <definedName name="BExZW3LHTS7PFBNTYM95N8J5AFYQ" localSheetId="11" hidden="1">#REF!</definedName>
    <definedName name="BExZW3LHTS7PFBNTYM95N8J5AFYQ" localSheetId="25" hidden="1">#REF!</definedName>
    <definedName name="BExZW3LHTS7PFBNTYM95N8J5AFYQ" localSheetId="26" hidden="1">#REF!</definedName>
    <definedName name="BExZW3LHTS7PFBNTYM95N8J5AFYQ" localSheetId="27" hidden="1">#REF!</definedName>
    <definedName name="BExZW3LHTS7PFBNTYM95N8J5AFYQ" localSheetId="0" hidden="1">#REF!</definedName>
    <definedName name="BExZW3LHTS7PFBNTYM95N8J5AFYQ" localSheetId="1" hidden="1">#REF!</definedName>
    <definedName name="BExZW3LHTS7PFBNTYM95N8J5AFYQ" hidden="1">#REF!</definedName>
    <definedName name="BExZW472V5ADKCFHIKAJ6D4R8MU4" localSheetId="32" hidden="1">#REF!</definedName>
    <definedName name="BExZW472V5ADKCFHIKAJ6D4R8MU4" localSheetId="33" hidden="1">#REF!</definedName>
    <definedName name="BExZW472V5ADKCFHIKAJ6D4R8MU4" localSheetId="23" hidden="1">#REF!</definedName>
    <definedName name="BExZW472V5ADKCFHIKAJ6D4R8MU4" localSheetId="17" hidden="1">#REF!</definedName>
    <definedName name="BExZW472V5ADKCFHIKAJ6D4R8MU4" localSheetId="18" hidden="1">#REF!</definedName>
    <definedName name="BExZW472V5ADKCFHIKAJ6D4R8MU4" localSheetId="11" hidden="1">#REF!</definedName>
    <definedName name="BExZW472V5ADKCFHIKAJ6D4R8MU4" localSheetId="25" hidden="1">#REF!</definedName>
    <definedName name="BExZW472V5ADKCFHIKAJ6D4R8MU4" localSheetId="26" hidden="1">#REF!</definedName>
    <definedName name="BExZW472V5ADKCFHIKAJ6D4R8MU4" localSheetId="27" hidden="1">#REF!</definedName>
    <definedName name="BExZW472V5ADKCFHIKAJ6D4R8MU4" localSheetId="0" hidden="1">#REF!</definedName>
    <definedName name="BExZW472V5ADKCFHIKAJ6D4R8MU4" localSheetId="1" hidden="1">#REF!</definedName>
    <definedName name="BExZW472V5ADKCFHIKAJ6D4R8MU4" hidden="1">#REF!</definedName>
    <definedName name="BExZW5UARC8W9AQNLJX2I5WQWS5F" localSheetId="32" hidden="1">#REF!</definedName>
    <definedName name="BExZW5UARC8W9AQNLJX2I5WQWS5F" localSheetId="33" hidden="1">#REF!</definedName>
    <definedName name="BExZW5UARC8W9AQNLJX2I5WQWS5F" localSheetId="23" hidden="1">#REF!</definedName>
    <definedName name="BExZW5UARC8W9AQNLJX2I5WQWS5F" localSheetId="17" hidden="1">#REF!</definedName>
    <definedName name="BExZW5UARC8W9AQNLJX2I5WQWS5F" localSheetId="18" hidden="1">#REF!</definedName>
    <definedName name="BExZW5UARC8W9AQNLJX2I5WQWS5F" localSheetId="11" hidden="1">#REF!</definedName>
    <definedName name="BExZW5UARC8W9AQNLJX2I5WQWS5F" localSheetId="25" hidden="1">#REF!</definedName>
    <definedName name="BExZW5UARC8W9AQNLJX2I5WQWS5F" localSheetId="26" hidden="1">#REF!</definedName>
    <definedName name="BExZW5UARC8W9AQNLJX2I5WQWS5F" localSheetId="27" hidden="1">#REF!</definedName>
    <definedName name="BExZW5UARC8W9AQNLJX2I5WQWS5F" localSheetId="0" hidden="1">#REF!</definedName>
    <definedName name="BExZW5UARC8W9AQNLJX2I5WQWS5F" localSheetId="1" hidden="1">#REF!</definedName>
    <definedName name="BExZW5UARC8W9AQNLJX2I5WQWS5F" hidden="1">#REF!</definedName>
    <definedName name="BExZW7HRGN6A9YS41KI2B2UUMJ7X" localSheetId="32" hidden="1">#REF!</definedName>
    <definedName name="BExZW7HRGN6A9YS41KI2B2UUMJ7X" localSheetId="33" hidden="1">#REF!</definedName>
    <definedName name="BExZW7HRGN6A9YS41KI2B2UUMJ7X" localSheetId="23" hidden="1">#REF!</definedName>
    <definedName name="BExZW7HRGN6A9YS41KI2B2UUMJ7X" localSheetId="17" hidden="1">#REF!</definedName>
    <definedName name="BExZW7HRGN6A9YS41KI2B2UUMJ7X" localSheetId="18" hidden="1">#REF!</definedName>
    <definedName name="BExZW7HRGN6A9YS41KI2B2UUMJ7X" localSheetId="11" hidden="1">#REF!</definedName>
    <definedName name="BExZW7HRGN6A9YS41KI2B2UUMJ7X" localSheetId="25" hidden="1">#REF!</definedName>
    <definedName name="BExZW7HRGN6A9YS41KI2B2UUMJ7X" localSheetId="26" hidden="1">#REF!</definedName>
    <definedName name="BExZW7HRGN6A9YS41KI2B2UUMJ7X" localSheetId="27" hidden="1">#REF!</definedName>
    <definedName name="BExZW7HRGN6A9YS41KI2B2UUMJ7X" localSheetId="0" hidden="1">#REF!</definedName>
    <definedName name="BExZW7HRGN6A9YS41KI2B2UUMJ7X" localSheetId="1" hidden="1">#REF!</definedName>
    <definedName name="BExZW7HRGN6A9YS41KI2B2UUMJ7X" hidden="1">#REF!</definedName>
    <definedName name="BExZW8ZPNV43UXGOT98FDNIBQHZY" localSheetId="32" hidden="1">#REF!</definedName>
    <definedName name="BExZW8ZPNV43UXGOT98FDNIBQHZY" localSheetId="33" hidden="1">#REF!</definedName>
    <definedName name="BExZW8ZPNV43UXGOT98FDNIBQHZY" localSheetId="23" hidden="1">#REF!</definedName>
    <definedName name="BExZW8ZPNV43UXGOT98FDNIBQHZY" localSheetId="17" hidden="1">#REF!</definedName>
    <definedName name="BExZW8ZPNV43UXGOT98FDNIBQHZY" localSheetId="18" hidden="1">#REF!</definedName>
    <definedName name="BExZW8ZPNV43UXGOT98FDNIBQHZY" localSheetId="11" hidden="1">#REF!</definedName>
    <definedName name="BExZW8ZPNV43UXGOT98FDNIBQHZY" localSheetId="25" hidden="1">#REF!</definedName>
    <definedName name="BExZW8ZPNV43UXGOT98FDNIBQHZY" localSheetId="26" hidden="1">#REF!</definedName>
    <definedName name="BExZW8ZPNV43UXGOT98FDNIBQHZY" localSheetId="27" hidden="1">#REF!</definedName>
    <definedName name="BExZW8ZPNV43UXGOT98FDNIBQHZY" localSheetId="0" hidden="1">#REF!</definedName>
    <definedName name="BExZW8ZPNV43UXGOT98FDNIBQHZY" localSheetId="1" hidden="1">#REF!</definedName>
    <definedName name="BExZW8ZPNV43UXGOT98FDNIBQHZY" hidden="1">#REF!</definedName>
    <definedName name="BExZWKZ5N3RDXU8MZ8HQVYYD8O0F" localSheetId="32" hidden="1">#REF!</definedName>
    <definedName name="BExZWKZ5N3RDXU8MZ8HQVYYD8O0F" localSheetId="33" hidden="1">#REF!</definedName>
    <definedName name="BExZWKZ5N3RDXU8MZ8HQVYYD8O0F" localSheetId="23" hidden="1">#REF!</definedName>
    <definedName name="BExZWKZ5N3RDXU8MZ8HQVYYD8O0F" localSheetId="17" hidden="1">#REF!</definedName>
    <definedName name="BExZWKZ5N3RDXU8MZ8HQVYYD8O0F" localSheetId="18" hidden="1">#REF!</definedName>
    <definedName name="BExZWKZ5N3RDXU8MZ8HQVYYD8O0F" localSheetId="11" hidden="1">#REF!</definedName>
    <definedName name="BExZWKZ5N3RDXU8MZ8HQVYYD8O0F" localSheetId="25" hidden="1">#REF!</definedName>
    <definedName name="BExZWKZ5N3RDXU8MZ8HQVYYD8O0F" localSheetId="26" hidden="1">#REF!</definedName>
    <definedName name="BExZWKZ5N3RDXU8MZ8HQVYYD8O0F" localSheetId="27" hidden="1">#REF!</definedName>
    <definedName name="BExZWKZ5N3RDXU8MZ8HQVYYD8O0F" localSheetId="0" hidden="1">#REF!</definedName>
    <definedName name="BExZWKZ5N3RDXU8MZ8HQVYYD8O0F" localSheetId="1" hidden="1">#REF!</definedName>
    <definedName name="BExZWKZ5N3RDXU8MZ8HQVYYD8O0F" hidden="1">#REF!</definedName>
    <definedName name="BExZWMBRUCPO6F4QT5FNX8JRFL7V" localSheetId="32" hidden="1">#REF!</definedName>
    <definedName name="BExZWMBRUCPO6F4QT5FNX8JRFL7V" localSheetId="33" hidden="1">#REF!</definedName>
    <definedName name="BExZWMBRUCPO6F4QT5FNX8JRFL7V" localSheetId="23" hidden="1">#REF!</definedName>
    <definedName name="BExZWMBRUCPO6F4QT5FNX8JRFL7V" localSheetId="17" hidden="1">#REF!</definedName>
    <definedName name="BExZWMBRUCPO6F4QT5FNX8JRFL7V" localSheetId="18" hidden="1">#REF!</definedName>
    <definedName name="BExZWMBRUCPO6F4QT5FNX8JRFL7V" localSheetId="11" hidden="1">#REF!</definedName>
    <definedName name="BExZWMBRUCPO6F4QT5FNX8JRFL7V" localSheetId="25" hidden="1">#REF!</definedName>
    <definedName name="BExZWMBRUCPO6F4QT5FNX8JRFL7V" localSheetId="26" hidden="1">#REF!</definedName>
    <definedName name="BExZWMBRUCPO6F4QT5FNX8JRFL7V" localSheetId="27" hidden="1">#REF!</definedName>
    <definedName name="BExZWMBRUCPO6F4QT5FNX8JRFL7V" localSheetId="0" hidden="1">#REF!</definedName>
    <definedName name="BExZWMBRUCPO6F4QT5FNX8JRFL7V" localSheetId="1" hidden="1">#REF!</definedName>
    <definedName name="BExZWMBRUCPO6F4QT5FNX8JRFL7V" hidden="1">#REF!</definedName>
    <definedName name="BExZWQO5171HT1OZ6D6JZBHEW4JG" localSheetId="32" hidden="1">#REF!</definedName>
    <definedName name="BExZWQO5171HT1OZ6D6JZBHEW4JG" localSheetId="33" hidden="1">#REF!</definedName>
    <definedName name="BExZWQO5171HT1OZ6D6JZBHEW4JG" localSheetId="23" hidden="1">#REF!</definedName>
    <definedName name="BExZWQO5171HT1OZ6D6JZBHEW4JG" localSheetId="17" hidden="1">#REF!</definedName>
    <definedName name="BExZWQO5171HT1OZ6D6JZBHEW4JG" localSheetId="18" hidden="1">#REF!</definedName>
    <definedName name="BExZWQO5171HT1OZ6D6JZBHEW4JG" localSheetId="11" hidden="1">#REF!</definedName>
    <definedName name="BExZWQO5171HT1OZ6D6JZBHEW4JG" localSheetId="25" hidden="1">#REF!</definedName>
    <definedName name="BExZWQO5171HT1OZ6D6JZBHEW4JG" localSheetId="26" hidden="1">#REF!</definedName>
    <definedName name="BExZWQO5171HT1OZ6D6JZBHEW4JG" localSheetId="27" hidden="1">#REF!</definedName>
    <definedName name="BExZWQO5171HT1OZ6D6JZBHEW4JG" localSheetId="0" hidden="1">#REF!</definedName>
    <definedName name="BExZWQO5171HT1OZ6D6JZBHEW4JG" localSheetId="1" hidden="1">#REF!</definedName>
    <definedName name="BExZWQO5171HT1OZ6D6JZBHEW4JG" hidden="1">#REF!</definedName>
    <definedName name="BExZWSMC9T48W74GFGQCIUJ8ZPP3" localSheetId="32" hidden="1">#REF!</definedName>
    <definedName name="BExZWSMC9T48W74GFGQCIUJ8ZPP3" localSheetId="33" hidden="1">#REF!</definedName>
    <definedName name="BExZWSMC9T48W74GFGQCIUJ8ZPP3" localSheetId="23" hidden="1">#REF!</definedName>
    <definedName name="BExZWSMC9T48W74GFGQCIUJ8ZPP3" localSheetId="17" hidden="1">#REF!</definedName>
    <definedName name="BExZWSMC9T48W74GFGQCIUJ8ZPP3" localSheetId="18" hidden="1">#REF!</definedName>
    <definedName name="BExZWSMC9T48W74GFGQCIUJ8ZPP3" localSheetId="11" hidden="1">#REF!</definedName>
    <definedName name="BExZWSMC9T48W74GFGQCIUJ8ZPP3" localSheetId="25" hidden="1">#REF!</definedName>
    <definedName name="BExZWSMC9T48W74GFGQCIUJ8ZPP3" localSheetId="26" hidden="1">#REF!</definedName>
    <definedName name="BExZWSMC9T48W74GFGQCIUJ8ZPP3" localSheetId="27" hidden="1">#REF!</definedName>
    <definedName name="BExZWSMC9T48W74GFGQCIUJ8ZPP3" localSheetId="0" hidden="1">#REF!</definedName>
    <definedName name="BExZWSMC9T48W74GFGQCIUJ8ZPP3" localSheetId="1" hidden="1">#REF!</definedName>
    <definedName name="BExZWSMC9T48W74GFGQCIUJ8ZPP3" hidden="1">#REF!</definedName>
    <definedName name="BExZWUF2V4HY3HI8JN9ZVPRWK1H3" localSheetId="32" hidden="1">#REF!</definedName>
    <definedName name="BExZWUF2V4HY3HI8JN9ZVPRWK1H3" localSheetId="33" hidden="1">#REF!</definedName>
    <definedName name="BExZWUF2V4HY3HI8JN9ZVPRWK1H3" localSheetId="23" hidden="1">#REF!</definedName>
    <definedName name="BExZWUF2V4HY3HI8JN9ZVPRWK1H3" localSheetId="17" hidden="1">#REF!</definedName>
    <definedName name="BExZWUF2V4HY3HI8JN9ZVPRWK1H3" localSheetId="18" hidden="1">#REF!</definedName>
    <definedName name="BExZWUF2V4HY3HI8JN9ZVPRWK1H3" localSheetId="11" hidden="1">#REF!</definedName>
    <definedName name="BExZWUF2V4HY3HI8JN9ZVPRWK1H3" localSheetId="25" hidden="1">#REF!</definedName>
    <definedName name="BExZWUF2V4HY3HI8JN9ZVPRWK1H3" localSheetId="26" hidden="1">#REF!</definedName>
    <definedName name="BExZWUF2V4HY3HI8JN9ZVPRWK1H3" localSheetId="27" hidden="1">#REF!</definedName>
    <definedName name="BExZWUF2V4HY3HI8JN9ZVPRWK1H3" localSheetId="0" hidden="1">#REF!</definedName>
    <definedName name="BExZWUF2V4HY3HI8JN9ZVPRWK1H3" localSheetId="1" hidden="1">#REF!</definedName>
    <definedName name="BExZWUF2V4HY3HI8JN9ZVPRWK1H3" hidden="1">#REF!</definedName>
    <definedName name="BExZWX45URTK9KYDJHEXL1OTZ833" localSheetId="32" hidden="1">#REF!</definedName>
    <definedName name="BExZWX45URTK9KYDJHEXL1OTZ833" localSheetId="33" hidden="1">#REF!</definedName>
    <definedName name="BExZWX45URTK9KYDJHEXL1OTZ833" localSheetId="23" hidden="1">#REF!</definedName>
    <definedName name="BExZWX45URTK9KYDJHEXL1OTZ833" localSheetId="17" hidden="1">#REF!</definedName>
    <definedName name="BExZWX45URTK9KYDJHEXL1OTZ833" localSheetId="18" hidden="1">#REF!</definedName>
    <definedName name="BExZWX45URTK9KYDJHEXL1OTZ833" localSheetId="11" hidden="1">#REF!</definedName>
    <definedName name="BExZWX45URTK9KYDJHEXL1OTZ833" localSheetId="25" hidden="1">#REF!</definedName>
    <definedName name="BExZWX45URTK9KYDJHEXL1OTZ833" localSheetId="26" hidden="1">#REF!</definedName>
    <definedName name="BExZWX45URTK9KYDJHEXL1OTZ833" localSheetId="27" hidden="1">#REF!</definedName>
    <definedName name="BExZWX45URTK9KYDJHEXL1OTZ833" localSheetId="0" hidden="1">#REF!</definedName>
    <definedName name="BExZWX45URTK9KYDJHEXL1OTZ833" localSheetId="1" hidden="1">#REF!</definedName>
    <definedName name="BExZWX45URTK9KYDJHEXL1OTZ833" hidden="1">#REF!</definedName>
    <definedName name="BExZX0EWQEZO86WDAD9A4EAEZ012" localSheetId="32" hidden="1">#REF!</definedName>
    <definedName name="BExZX0EWQEZO86WDAD9A4EAEZ012" localSheetId="33" hidden="1">#REF!</definedName>
    <definedName name="BExZX0EWQEZO86WDAD9A4EAEZ012" localSheetId="23" hidden="1">#REF!</definedName>
    <definedName name="BExZX0EWQEZO86WDAD9A4EAEZ012" localSheetId="17" hidden="1">#REF!</definedName>
    <definedName name="BExZX0EWQEZO86WDAD9A4EAEZ012" localSheetId="18" hidden="1">#REF!</definedName>
    <definedName name="BExZX0EWQEZO86WDAD9A4EAEZ012" localSheetId="11" hidden="1">#REF!</definedName>
    <definedName name="BExZX0EWQEZO86WDAD9A4EAEZ012" localSheetId="25" hidden="1">#REF!</definedName>
    <definedName name="BExZX0EWQEZO86WDAD9A4EAEZ012" localSheetId="26" hidden="1">#REF!</definedName>
    <definedName name="BExZX0EWQEZO86WDAD9A4EAEZ012" localSheetId="27" hidden="1">#REF!</definedName>
    <definedName name="BExZX0EWQEZO86WDAD9A4EAEZ012" localSheetId="0" hidden="1">#REF!</definedName>
    <definedName name="BExZX0EWQEZO86WDAD9A4EAEZ012" localSheetId="1" hidden="1">#REF!</definedName>
    <definedName name="BExZX0EWQEZO86WDAD9A4EAEZ012" hidden="1">#REF!</definedName>
    <definedName name="BExZX2T6ZT2DZLYSDJJBPVIT5OK2" localSheetId="32" hidden="1">#REF!</definedName>
    <definedName name="BExZX2T6ZT2DZLYSDJJBPVIT5OK2" localSheetId="33" hidden="1">#REF!</definedName>
    <definedName name="BExZX2T6ZT2DZLYSDJJBPVIT5OK2" localSheetId="23" hidden="1">#REF!</definedName>
    <definedName name="BExZX2T6ZT2DZLYSDJJBPVIT5OK2" localSheetId="17" hidden="1">#REF!</definedName>
    <definedName name="BExZX2T6ZT2DZLYSDJJBPVIT5OK2" localSheetId="18" hidden="1">#REF!</definedName>
    <definedName name="BExZX2T6ZT2DZLYSDJJBPVIT5OK2" localSheetId="11" hidden="1">#REF!</definedName>
    <definedName name="BExZX2T6ZT2DZLYSDJJBPVIT5OK2" localSheetId="25" hidden="1">#REF!</definedName>
    <definedName name="BExZX2T6ZT2DZLYSDJJBPVIT5OK2" localSheetId="26" hidden="1">#REF!</definedName>
    <definedName name="BExZX2T6ZT2DZLYSDJJBPVIT5OK2" localSheetId="27" hidden="1">#REF!</definedName>
    <definedName name="BExZX2T6ZT2DZLYSDJJBPVIT5OK2" localSheetId="0" hidden="1">#REF!</definedName>
    <definedName name="BExZX2T6ZT2DZLYSDJJBPVIT5OK2" localSheetId="1" hidden="1">#REF!</definedName>
    <definedName name="BExZX2T6ZT2DZLYSDJJBPVIT5OK2" hidden="1">#REF!</definedName>
    <definedName name="BExZXOJDELULNLEH7WG0OYJT0NJ4" localSheetId="32" hidden="1">#REF!</definedName>
    <definedName name="BExZXOJDELULNLEH7WG0OYJT0NJ4" localSheetId="33" hidden="1">#REF!</definedName>
    <definedName name="BExZXOJDELULNLEH7WG0OYJT0NJ4" localSheetId="23" hidden="1">#REF!</definedName>
    <definedName name="BExZXOJDELULNLEH7WG0OYJT0NJ4" localSheetId="17" hidden="1">#REF!</definedName>
    <definedName name="BExZXOJDELULNLEH7WG0OYJT0NJ4" localSheetId="18" hidden="1">#REF!</definedName>
    <definedName name="BExZXOJDELULNLEH7WG0OYJT0NJ4" localSheetId="11" hidden="1">#REF!</definedName>
    <definedName name="BExZXOJDELULNLEH7WG0OYJT0NJ4" localSheetId="25" hidden="1">#REF!</definedName>
    <definedName name="BExZXOJDELULNLEH7WG0OYJT0NJ4" localSheetId="26" hidden="1">#REF!</definedName>
    <definedName name="BExZXOJDELULNLEH7WG0OYJT0NJ4" localSheetId="27" hidden="1">#REF!</definedName>
    <definedName name="BExZXOJDELULNLEH7WG0OYJT0NJ4" localSheetId="0" hidden="1">#REF!</definedName>
    <definedName name="BExZXOJDELULNLEH7WG0OYJT0NJ4" localSheetId="1" hidden="1">#REF!</definedName>
    <definedName name="BExZXOJDELULNLEH7WG0OYJT0NJ4" hidden="1">#REF!</definedName>
    <definedName name="BExZXOOTRNUK8LGEAZ8ZCFW9KXQ1" localSheetId="32" hidden="1">#REF!</definedName>
    <definedName name="BExZXOOTRNUK8LGEAZ8ZCFW9KXQ1" localSheetId="33" hidden="1">#REF!</definedName>
    <definedName name="BExZXOOTRNUK8LGEAZ8ZCFW9KXQ1" localSheetId="23" hidden="1">#REF!</definedName>
    <definedName name="BExZXOOTRNUK8LGEAZ8ZCFW9KXQ1" localSheetId="17" hidden="1">#REF!</definedName>
    <definedName name="BExZXOOTRNUK8LGEAZ8ZCFW9KXQ1" localSheetId="18" hidden="1">#REF!</definedName>
    <definedName name="BExZXOOTRNUK8LGEAZ8ZCFW9KXQ1" localSheetId="11" hidden="1">#REF!</definedName>
    <definedName name="BExZXOOTRNUK8LGEAZ8ZCFW9KXQ1" localSheetId="25" hidden="1">#REF!</definedName>
    <definedName name="BExZXOOTRNUK8LGEAZ8ZCFW9KXQ1" localSheetId="26" hidden="1">#REF!</definedName>
    <definedName name="BExZXOOTRNUK8LGEAZ8ZCFW9KXQ1" localSheetId="27" hidden="1">#REF!</definedName>
    <definedName name="BExZXOOTRNUK8LGEAZ8ZCFW9KXQ1" localSheetId="0" hidden="1">#REF!</definedName>
    <definedName name="BExZXOOTRNUK8LGEAZ8ZCFW9KXQ1" localSheetId="1" hidden="1">#REF!</definedName>
    <definedName name="BExZXOOTRNUK8LGEAZ8ZCFW9KXQ1" hidden="1">#REF!</definedName>
    <definedName name="BExZXT6JOXNKEDU23DKL8XZAJZIH" localSheetId="32" hidden="1">#REF!</definedName>
    <definedName name="BExZXT6JOXNKEDU23DKL8XZAJZIH" localSheetId="33" hidden="1">#REF!</definedName>
    <definedName name="BExZXT6JOXNKEDU23DKL8XZAJZIH" localSheetId="23" hidden="1">#REF!</definedName>
    <definedName name="BExZXT6JOXNKEDU23DKL8XZAJZIH" localSheetId="17" hidden="1">#REF!</definedName>
    <definedName name="BExZXT6JOXNKEDU23DKL8XZAJZIH" localSheetId="18" hidden="1">#REF!</definedName>
    <definedName name="BExZXT6JOXNKEDU23DKL8XZAJZIH" localSheetId="11" hidden="1">#REF!</definedName>
    <definedName name="BExZXT6JOXNKEDU23DKL8XZAJZIH" localSheetId="25" hidden="1">#REF!</definedName>
    <definedName name="BExZXT6JOXNKEDU23DKL8XZAJZIH" localSheetId="26" hidden="1">#REF!</definedName>
    <definedName name="BExZXT6JOXNKEDU23DKL8XZAJZIH" localSheetId="27" hidden="1">#REF!</definedName>
    <definedName name="BExZXT6JOXNKEDU23DKL8XZAJZIH" localSheetId="0" hidden="1">#REF!</definedName>
    <definedName name="BExZXT6JOXNKEDU23DKL8XZAJZIH" localSheetId="1" hidden="1">#REF!</definedName>
    <definedName name="BExZXT6JOXNKEDU23DKL8XZAJZIH" hidden="1">#REF!</definedName>
    <definedName name="BExZXUTYW1HWEEZ1LIX4OQWC7HL1" localSheetId="32" hidden="1">#REF!</definedName>
    <definedName name="BExZXUTYW1HWEEZ1LIX4OQWC7HL1" localSheetId="33" hidden="1">#REF!</definedName>
    <definedName name="BExZXUTYW1HWEEZ1LIX4OQWC7HL1" localSheetId="23" hidden="1">#REF!</definedName>
    <definedName name="BExZXUTYW1HWEEZ1LIX4OQWC7HL1" localSheetId="17" hidden="1">#REF!</definedName>
    <definedName name="BExZXUTYW1HWEEZ1LIX4OQWC7HL1" localSheetId="18" hidden="1">#REF!</definedName>
    <definedName name="BExZXUTYW1HWEEZ1LIX4OQWC7HL1" localSheetId="11" hidden="1">#REF!</definedName>
    <definedName name="BExZXUTYW1HWEEZ1LIX4OQWC7HL1" localSheetId="25" hidden="1">#REF!</definedName>
    <definedName name="BExZXUTYW1HWEEZ1LIX4OQWC7HL1" localSheetId="26" hidden="1">#REF!</definedName>
    <definedName name="BExZXUTYW1HWEEZ1LIX4OQWC7HL1" localSheetId="27" hidden="1">#REF!</definedName>
    <definedName name="BExZXUTYW1HWEEZ1LIX4OQWC7HL1" localSheetId="0" hidden="1">#REF!</definedName>
    <definedName name="BExZXUTYW1HWEEZ1LIX4OQWC7HL1" localSheetId="1" hidden="1">#REF!</definedName>
    <definedName name="BExZXUTYW1HWEEZ1LIX4OQWC7HL1" hidden="1">#REF!</definedName>
    <definedName name="BExZXY4NKQL9QD76YMQJ15U1C2G8" localSheetId="32" hidden="1">#REF!</definedName>
    <definedName name="BExZXY4NKQL9QD76YMQJ15U1C2G8" localSheetId="33" hidden="1">#REF!</definedName>
    <definedName name="BExZXY4NKQL9QD76YMQJ15U1C2G8" localSheetId="23" hidden="1">#REF!</definedName>
    <definedName name="BExZXY4NKQL9QD76YMQJ15U1C2G8" localSheetId="17" hidden="1">#REF!</definedName>
    <definedName name="BExZXY4NKQL9QD76YMQJ15U1C2G8" localSheetId="18" hidden="1">#REF!</definedName>
    <definedName name="BExZXY4NKQL9QD76YMQJ15U1C2G8" localSheetId="11" hidden="1">#REF!</definedName>
    <definedName name="BExZXY4NKQL9QD76YMQJ15U1C2G8" localSheetId="25" hidden="1">#REF!</definedName>
    <definedName name="BExZXY4NKQL9QD76YMQJ15U1C2G8" localSheetId="26" hidden="1">#REF!</definedName>
    <definedName name="BExZXY4NKQL9QD76YMQJ15U1C2G8" localSheetId="27" hidden="1">#REF!</definedName>
    <definedName name="BExZXY4NKQL9QD76YMQJ15U1C2G8" localSheetId="0" hidden="1">#REF!</definedName>
    <definedName name="BExZXY4NKQL9QD76YMQJ15U1C2G8" localSheetId="1" hidden="1">#REF!</definedName>
    <definedName name="BExZXY4NKQL9QD76YMQJ15U1C2G8" hidden="1">#REF!</definedName>
    <definedName name="BExZXYQ7U5G08FQGUIGYT14QCBOF" localSheetId="32" hidden="1">#REF!</definedName>
    <definedName name="BExZXYQ7U5G08FQGUIGYT14QCBOF" localSheetId="33" hidden="1">#REF!</definedName>
    <definedName name="BExZXYQ7U5G08FQGUIGYT14QCBOF" localSheetId="23" hidden="1">#REF!</definedName>
    <definedName name="BExZXYQ7U5G08FQGUIGYT14QCBOF" localSheetId="17" hidden="1">#REF!</definedName>
    <definedName name="BExZXYQ7U5G08FQGUIGYT14QCBOF" localSheetId="18" hidden="1">#REF!</definedName>
    <definedName name="BExZXYQ7U5G08FQGUIGYT14QCBOF" localSheetId="11" hidden="1">#REF!</definedName>
    <definedName name="BExZXYQ7U5G08FQGUIGYT14QCBOF" localSheetId="25" hidden="1">#REF!</definedName>
    <definedName name="BExZXYQ7U5G08FQGUIGYT14QCBOF" localSheetId="26" hidden="1">#REF!</definedName>
    <definedName name="BExZXYQ7U5G08FQGUIGYT14QCBOF" localSheetId="27" hidden="1">#REF!</definedName>
    <definedName name="BExZXYQ7U5G08FQGUIGYT14QCBOF" localSheetId="0" hidden="1">#REF!</definedName>
    <definedName name="BExZXYQ7U5G08FQGUIGYT14QCBOF" localSheetId="1" hidden="1">#REF!</definedName>
    <definedName name="BExZXYQ7U5G08FQGUIGYT14QCBOF" hidden="1">#REF!</definedName>
    <definedName name="BExZY02V77YJBMODJSWZOYCMPS5X" localSheetId="32" hidden="1">#REF!</definedName>
    <definedName name="BExZY02V77YJBMODJSWZOYCMPS5X" localSheetId="33" hidden="1">#REF!</definedName>
    <definedName name="BExZY02V77YJBMODJSWZOYCMPS5X" localSheetId="23" hidden="1">#REF!</definedName>
    <definedName name="BExZY02V77YJBMODJSWZOYCMPS5X" localSheetId="17" hidden="1">#REF!</definedName>
    <definedName name="BExZY02V77YJBMODJSWZOYCMPS5X" localSheetId="18" hidden="1">#REF!</definedName>
    <definedName name="BExZY02V77YJBMODJSWZOYCMPS5X" localSheetId="11" hidden="1">#REF!</definedName>
    <definedName name="BExZY02V77YJBMODJSWZOYCMPS5X" localSheetId="25" hidden="1">#REF!</definedName>
    <definedName name="BExZY02V77YJBMODJSWZOYCMPS5X" localSheetId="26" hidden="1">#REF!</definedName>
    <definedName name="BExZY02V77YJBMODJSWZOYCMPS5X" localSheetId="27" hidden="1">#REF!</definedName>
    <definedName name="BExZY02V77YJBMODJSWZOYCMPS5X" localSheetId="0" hidden="1">#REF!</definedName>
    <definedName name="BExZY02V77YJBMODJSWZOYCMPS5X" localSheetId="1" hidden="1">#REF!</definedName>
    <definedName name="BExZY02V77YJBMODJSWZOYCMPS5X" hidden="1">#REF!</definedName>
    <definedName name="BExZY3DEOYNIHRV56IY5LJXZK8RU" localSheetId="32" hidden="1">#REF!</definedName>
    <definedName name="BExZY3DEOYNIHRV56IY5LJXZK8RU" localSheetId="33" hidden="1">#REF!</definedName>
    <definedName name="BExZY3DEOYNIHRV56IY5LJXZK8RU" localSheetId="23" hidden="1">#REF!</definedName>
    <definedName name="BExZY3DEOYNIHRV56IY5LJXZK8RU" localSheetId="17" hidden="1">#REF!</definedName>
    <definedName name="BExZY3DEOYNIHRV56IY5LJXZK8RU" localSheetId="18" hidden="1">#REF!</definedName>
    <definedName name="BExZY3DEOYNIHRV56IY5LJXZK8RU" localSheetId="11" hidden="1">#REF!</definedName>
    <definedName name="BExZY3DEOYNIHRV56IY5LJXZK8RU" localSheetId="25" hidden="1">#REF!</definedName>
    <definedName name="BExZY3DEOYNIHRV56IY5LJXZK8RU" localSheetId="26" hidden="1">#REF!</definedName>
    <definedName name="BExZY3DEOYNIHRV56IY5LJXZK8RU" localSheetId="27" hidden="1">#REF!</definedName>
    <definedName name="BExZY3DEOYNIHRV56IY5LJXZK8RU" localSheetId="0" hidden="1">#REF!</definedName>
    <definedName name="BExZY3DEOYNIHRV56IY5LJXZK8RU" localSheetId="1" hidden="1">#REF!</definedName>
    <definedName name="BExZY3DEOYNIHRV56IY5LJXZK8RU" hidden="1">#REF!</definedName>
    <definedName name="BExZY49QRZIR6CA41LFA9LM6EULU" localSheetId="32" hidden="1">#REF!</definedName>
    <definedName name="BExZY49QRZIR6CA41LFA9LM6EULU" localSheetId="33" hidden="1">#REF!</definedName>
    <definedName name="BExZY49QRZIR6CA41LFA9LM6EULU" localSheetId="23" hidden="1">#REF!</definedName>
    <definedName name="BExZY49QRZIR6CA41LFA9LM6EULU" localSheetId="17" hidden="1">#REF!</definedName>
    <definedName name="BExZY49QRZIR6CA41LFA9LM6EULU" localSheetId="18" hidden="1">#REF!</definedName>
    <definedName name="BExZY49QRZIR6CA41LFA9LM6EULU" localSheetId="11" hidden="1">#REF!</definedName>
    <definedName name="BExZY49QRZIR6CA41LFA9LM6EULU" localSheetId="25" hidden="1">#REF!</definedName>
    <definedName name="BExZY49QRZIR6CA41LFA9LM6EULU" localSheetId="26" hidden="1">#REF!</definedName>
    <definedName name="BExZY49QRZIR6CA41LFA9LM6EULU" localSheetId="27" hidden="1">#REF!</definedName>
    <definedName name="BExZY49QRZIR6CA41LFA9LM6EULU" localSheetId="0" hidden="1">#REF!</definedName>
    <definedName name="BExZY49QRZIR6CA41LFA9LM6EULU" localSheetId="1" hidden="1">#REF!</definedName>
    <definedName name="BExZY49QRZIR6CA41LFA9LM6EULU" hidden="1">#REF!</definedName>
    <definedName name="BExZYTG2G7W27YATTETFDDCZ0C4U" localSheetId="32" hidden="1">#REF!</definedName>
    <definedName name="BExZYTG2G7W27YATTETFDDCZ0C4U" localSheetId="33" hidden="1">#REF!</definedName>
    <definedName name="BExZYTG2G7W27YATTETFDDCZ0C4U" localSheetId="23" hidden="1">#REF!</definedName>
    <definedName name="BExZYTG2G7W27YATTETFDDCZ0C4U" localSheetId="17" hidden="1">#REF!</definedName>
    <definedName name="BExZYTG2G7W27YATTETFDDCZ0C4U" localSheetId="18" hidden="1">#REF!</definedName>
    <definedName name="BExZYTG2G7W27YATTETFDDCZ0C4U" localSheetId="11" hidden="1">#REF!</definedName>
    <definedName name="BExZYTG2G7W27YATTETFDDCZ0C4U" localSheetId="25" hidden="1">#REF!</definedName>
    <definedName name="BExZYTG2G7W27YATTETFDDCZ0C4U" localSheetId="26" hidden="1">#REF!</definedName>
    <definedName name="BExZYTG2G7W27YATTETFDDCZ0C4U" localSheetId="27" hidden="1">#REF!</definedName>
    <definedName name="BExZYTG2G7W27YATTETFDDCZ0C4U" localSheetId="0" hidden="1">#REF!</definedName>
    <definedName name="BExZYTG2G7W27YATTETFDDCZ0C4U" localSheetId="1" hidden="1">#REF!</definedName>
    <definedName name="BExZYTG2G7W27YATTETFDDCZ0C4U" hidden="1">#REF!</definedName>
    <definedName name="BExZYYOZMC36ROQDWLR5Z17WKHCR" localSheetId="32" hidden="1">#REF!</definedName>
    <definedName name="BExZYYOZMC36ROQDWLR5Z17WKHCR" localSheetId="33" hidden="1">#REF!</definedName>
    <definedName name="BExZYYOZMC36ROQDWLR5Z17WKHCR" localSheetId="23" hidden="1">#REF!</definedName>
    <definedName name="BExZYYOZMC36ROQDWLR5Z17WKHCR" localSheetId="17" hidden="1">#REF!</definedName>
    <definedName name="BExZYYOZMC36ROQDWLR5Z17WKHCR" localSheetId="18" hidden="1">#REF!</definedName>
    <definedName name="BExZYYOZMC36ROQDWLR5Z17WKHCR" localSheetId="11" hidden="1">#REF!</definedName>
    <definedName name="BExZYYOZMC36ROQDWLR5Z17WKHCR" localSheetId="25" hidden="1">#REF!</definedName>
    <definedName name="BExZYYOZMC36ROQDWLR5Z17WKHCR" localSheetId="26" hidden="1">#REF!</definedName>
    <definedName name="BExZYYOZMC36ROQDWLR5Z17WKHCR" localSheetId="27" hidden="1">#REF!</definedName>
    <definedName name="BExZYYOZMC36ROQDWLR5Z17WKHCR" localSheetId="0" hidden="1">#REF!</definedName>
    <definedName name="BExZYYOZMC36ROQDWLR5Z17WKHCR" localSheetId="1" hidden="1">#REF!</definedName>
    <definedName name="BExZYYOZMC36ROQDWLR5Z17WKHCR" hidden="1">#REF!</definedName>
    <definedName name="BExZZ2FQA9A8C7CJKMEFQ9VPSLCE" localSheetId="32" hidden="1">#REF!</definedName>
    <definedName name="BExZZ2FQA9A8C7CJKMEFQ9VPSLCE" localSheetId="33" hidden="1">#REF!</definedName>
    <definedName name="BExZZ2FQA9A8C7CJKMEFQ9VPSLCE" localSheetId="23" hidden="1">#REF!</definedName>
    <definedName name="BExZZ2FQA9A8C7CJKMEFQ9VPSLCE" localSheetId="17" hidden="1">#REF!</definedName>
    <definedName name="BExZZ2FQA9A8C7CJKMEFQ9VPSLCE" localSheetId="18" hidden="1">#REF!</definedName>
    <definedName name="BExZZ2FQA9A8C7CJKMEFQ9VPSLCE" localSheetId="11" hidden="1">#REF!</definedName>
    <definedName name="BExZZ2FQA9A8C7CJKMEFQ9VPSLCE" localSheetId="25" hidden="1">#REF!</definedName>
    <definedName name="BExZZ2FQA9A8C7CJKMEFQ9VPSLCE" localSheetId="26" hidden="1">#REF!</definedName>
    <definedName name="BExZZ2FQA9A8C7CJKMEFQ9VPSLCE" localSheetId="27" hidden="1">#REF!</definedName>
    <definedName name="BExZZ2FQA9A8C7CJKMEFQ9VPSLCE" localSheetId="0" hidden="1">#REF!</definedName>
    <definedName name="BExZZ2FQA9A8C7CJKMEFQ9VPSLCE" localSheetId="1" hidden="1">#REF!</definedName>
    <definedName name="BExZZ2FQA9A8C7CJKMEFQ9VPSLCE" hidden="1">#REF!</definedName>
    <definedName name="BExZZ7ZGXIMA3OVYAWY3YQSK64LF" localSheetId="32" hidden="1">#REF!</definedName>
    <definedName name="BExZZ7ZGXIMA3OVYAWY3YQSK64LF" localSheetId="33" hidden="1">#REF!</definedName>
    <definedName name="BExZZ7ZGXIMA3OVYAWY3YQSK64LF" localSheetId="23" hidden="1">#REF!</definedName>
    <definedName name="BExZZ7ZGXIMA3OVYAWY3YQSK64LF" localSheetId="17" hidden="1">#REF!</definedName>
    <definedName name="BExZZ7ZGXIMA3OVYAWY3YQSK64LF" localSheetId="18" hidden="1">#REF!</definedName>
    <definedName name="BExZZ7ZGXIMA3OVYAWY3YQSK64LF" localSheetId="11" hidden="1">#REF!</definedName>
    <definedName name="BExZZ7ZGXIMA3OVYAWY3YQSK64LF" localSheetId="25" hidden="1">#REF!</definedName>
    <definedName name="BExZZ7ZGXIMA3OVYAWY3YQSK64LF" localSheetId="26" hidden="1">#REF!</definedName>
    <definedName name="BExZZ7ZGXIMA3OVYAWY3YQSK64LF" localSheetId="27" hidden="1">#REF!</definedName>
    <definedName name="BExZZ7ZGXIMA3OVYAWY3YQSK64LF" localSheetId="0" hidden="1">#REF!</definedName>
    <definedName name="BExZZ7ZGXIMA3OVYAWY3YQSK64LF" localSheetId="1" hidden="1">#REF!</definedName>
    <definedName name="BExZZ7ZGXIMA3OVYAWY3YQSK64LF" hidden="1">#REF!</definedName>
    <definedName name="BExZZ8FKEIFG203MU6SEJ69MINCD" localSheetId="32" hidden="1">#REF!</definedName>
    <definedName name="BExZZ8FKEIFG203MU6SEJ69MINCD" localSheetId="33" hidden="1">#REF!</definedName>
    <definedName name="BExZZ8FKEIFG203MU6SEJ69MINCD" localSheetId="23" hidden="1">#REF!</definedName>
    <definedName name="BExZZ8FKEIFG203MU6SEJ69MINCD" localSheetId="17" hidden="1">#REF!</definedName>
    <definedName name="BExZZ8FKEIFG203MU6SEJ69MINCD" localSheetId="18" hidden="1">#REF!</definedName>
    <definedName name="BExZZ8FKEIFG203MU6SEJ69MINCD" localSheetId="11" hidden="1">#REF!</definedName>
    <definedName name="BExZZ8FKEIFG203MU6SEJ69MINCD" localSheetId="25" hidden="1">#REF!</definedName>
    <definedName name="BExZZ8FKEIFG203MU6SEJ69MINCD" localSheetId="26" hidden="1">#REF!</definedName>
    <definedName name="BExZZ8FKEIFG203MU6SEJ69MINCD" localSheetId="27" hidden="1">#REF!</definedName>
    <definedName name="BExZZ8FKEIFG203MU6SEJ69MINCD" localSheetId="0" hidden="1">#REF!</definedName>
    <definedName name="BExZZ8FKEIFG203MU6SEJ69MINCD" localSheetId="1" hidden="1">#REF!</definedName>
    <definedName name="BExZZ8FKEIFG203MU6SEJ69MINCD" hidden="1">#REF!</definedName>
    <definedName name="BExZZCHAVHW8C2H649KRGVQ0WVRT" localSheetId="32" hidden="1">#REF!</definedName>
    <definedName name="BExZZCHAVHW8C2H649KRGVQ0WVRT" localSheetId="33" hidden="1">#REF!</definedName>
    <definedName name="BExZZCHAVHW8C2H649KRGVQ0WVRT" localSheetId="23" hidden="1">#REF!</definedName>
    <definedName name="BExZZCHAVHW8C2H649KRGVQ0WVRT" localSheetId="17" hidden="1">#REF!</definedName>
    <definedName name="BExZZCHAVHW8C2H649KRGVQ0WVRT" localSheetId="18" hidden="1">#REF!</definedName>
    <definedName name="BExZZCHAVHW8C2H649KRGVQ0WVRT" localSheetId="11" hidden="1">#REF!</definedName>
    <definedName name="BExZZCHAVHW8C2H649KRGVQ0WVRT" localSheetId="25" hidden="1">#REF!</definedName>
    <definedName name="BExZZCHAVHW8C2H649KRGVQ0WVRT" localSheetId="26" hidden="1">#REF!</definedName>
    <definedName name="BExZZCHAVHW8C2H649KRGVQ0WVRT" localSheetId="27" hidden="1">#REF!</definedName>
    <definedName name="BExZZCHAVHW8C2H649KRGVQ0WVRT" localSheetId="0" hidden="1">#REF!</definedName>
    <definedName name="BExZZCHAVHW8C2H649KRGVQ0WVRT" localSheetId="1" hidden="1">#REF!</definedName>
    <definedName name="BExZZCHAVHW8C2H649KRGVQ0WVRT" hidden="1">#REF!</definedName>
    <definedName name="BExZZTK54OTLF2YB68BHGOS27GEN" localSheetId="32" hidden="1">#REF!</definedName>
    <definedName name="BExZZTK54OTLF2YB68BHGOS27GEN" localSheetId="33" hidden="1">#REF!</definedName>
    <definedName name="BExZZTK54OTLF2YB68BHGOS27GEN" localSheetId="23" hidden="1">#REF!</definedName>
    <definedName name="BExZZTK54OTLF2YB68BHGOS27GEN" localSheetId="17" hidden="1">#REF!</definedName>
    <definedName name="BExZZTK54OTLF2YB68BHGOS27GEN" localSheetId="18" hidden="1">#REF!</definedName>
    <definedName name="BExZZTK54OTLF2YB68BHGOS27GEN" localSheetId="11" hidden="1">#REF!</definedName>
    <definedName name="BExZZTK54OTLF2YB68BHGOS27GEN" localSheetId="25" hidden="1">#REF!</definedName>
    <definedName name="BExZZTK54OTLF2YB68BHGOS27GEN" localSheetId="26" hidden="1">#REF!</definedName>
    <definedName name="BExZZTK54OTLF2YB68BHGOS27GEN" localSheetId="27" hidden="1">#REF!</definedName>
    <definedName name="BExZZTK54OTLF2YB68BHGOS27GEN" localSheetId="0" hidden="1">#REF!</definedName>
    <definedName name="BExZZTK54OTLF2YB68BHGOS27GEN" localSheetId="1" hidden="1">#REF!</definedName>
    <definedName name="BExZZTK54OTLF2YB68BHGOS27GEN" hidden="1">#REF!</definedName>
    <definedName name="BExZZXB3JQQG4SIZS4MRU6NNW7HI" localSheetId="32" hidden="1">#REF!</definedName>
    <definedName name="BExZZXB3JQQG4SIZS4MRU6NNW7HI" localSheetId="33" hidden="1">#REF!</definedName>
    <definedName name="BExZZXB3JQQG4SIZS4MRU6NNW7HI" localSheetId="23" hidden="1">#REF!</definedName>
    <definedName name="BExZZXB3JQQG4SIZS4MRU6NNW7HI" localSheetId="17" hidden="1">#REF!</definedName>
    <definedName name="BExZZXB3JQQG4SIZS4MRU6NNW7HI" localSheetId="18" hidden="1">#REF!</definedName>
    <definedName name="BExZZXB3JQQG4SIZS4MRU6NNW7HI" localSheetId="11" hidden="1">#REF!</definedName>
    <definedName name="BExZZXB3JQQG4SIZS4MRU6NNW7HI" localSheetId="25" hidden="1">#REF!</definedName>
    <definedName name="BExZZXB3JQQG4SIZS4MRU6NNW7HI" localSheetId="26" hidden="1">#REF!</definedName>
    <definedName name="BExZZXB3JQQG4SIZS4MRU6NNW7HI" localSheetId="27" hidden="1">#REF!</definedName>
    <definedName name="BExZZXB3JQQG4SIZS4MRU6NNW7HI" localSheetId="0" hidden="1">#REF!</definedName>
    <definedName name="BExZZXB3JQQG4SIZS4MRU6NNW7HI" localSheetId="1" hidden="1">#REF!</definedName>
    <definedName name="BExZZXB3JQQG4SIZS4MRU6NNW7HI" hidden="1">#REF!</definedName>
    <definedName name="BExZZZEMIIFKMLLV4DJKX5TB9R5V" localSheetId="32" hidden="1">#REF!</definedName>
    <definedName name="BExZZZEMIIFKMLLV4DJKX5TB9R5V" localSheetId="33" hidden="1">#REF!</definedName>
    <definedName name="BExZZZEMIIFKMLLV4DJKX5TB9R5V" localSheetId="23" hidden="1">#REF!</definedName>
    <definedName name="BExZZZEMIIFKMLLV4DJKX5TB9R5V" localSheetId="17" hidden="1">#REF!</definedName>
    <definedName name="BExZZZEMIIFKMLLV4DJKX5TB9R5V" localSheetId="18" hidden="1">#REF!</definedName>
    <definedName name="BExZZZEMIIFKMLLV4DJKX5TB9R5V" localSheetId="11" hidden="1">#REF!</definedName>
    <definedName name="BExZZZEMIIFKMLLV4DJKX5TB9R5V" localSheetId="25" hidden="1">#REF!</definedName>
    <definedName name="BExZZZEMIIFKMLLV4DJKX5TB9R5V" localSheetId="26" hidden="1">#REF!</definedName>
    <definedName name="BExZZZEMIIFKMLLV4DJKX5TB9R5V" localSheetId="27" hidden="1">#REF!</definedName>
    <definedName name="BExZZZEMIIFKMLLV4DJKX5TB9R5V" localSheetId="0" hidden="1">#REF!</definedName>
    <definedName name="BExZZZEMIIFKMLLV4DJKX5TB9R5V" localSheetId="1" hidden="1">#REF!</definedName>
    <definedName name="BExZZZEMIIFKMLLV4DJKX5TB9R5V" hidden="1">#REF!</definedName>
    <definedName name="bi" localSheetId="30" hidden="1">{#N/A,#N/A,FALSE,"BidCo Assumptions";#N/A,#N/A,FALSE,"Credit Stats";#N/A,#N/A,FALSE,"Bidco Summary";#N/A,#N/A,FALSE,"BIDCO Consolidated"}</definedName>
    <definedName name="bi" localSheetId="22" hidden="1">{#N/A,#N/A,FALSE,"BidCo Assumptions";#N/A,#N/A,FALSE,"Credit Stats";#N/A,#N/A,FALSE,"Bidco Summary";#N/A,#N/A,FALSE,"BIDCO Consolidated"}</definedName>
    <definedName name="bi" localSheetId="20" hidden="1">{#N/A,#N/A,FALSE,"BidCo Assumptions";#N/A,#N/A,FALSE,"Credit Stats";#N/A,#N/A,FALSE,"Bidco Summary";#N/A,#N/A,FALSE,"BIDCO Consolidated"}</definedName>
    <definedName name="bi" localSheetId="11" hidden="1">{#N/A,#N/A,FALSE,"BidCo Assumptions";#N/A,#N/A,FALSE,"Credit Stats";#N/A,#N/A,FALSE,"Bidco Summary";#N/A,#N/A,FALSE,"BIDCO Consolidated"}</definedName>
    <definedName name="bi" localSheetId="2" hidden="1">{#N/A,#N/A,FALSE,"BidCo Assumptions";#N/A,#N/A,FALSE,"Credit Stats";#N/A,#N/A,FALSE,"Bidco Summary";#N/A,#N/A,FALSE,"BIDCO Consolidated"}</definedName>
    <definedName name="bi" localSheetId="3" hidden="1">{#N/A,#N/A,FALSE,"BidCo Assumptions";#N/A,#N/A,FALSE,"Credit Stats";#N/A,#N/A,FALSE,"Bidco Summary";#N/A,#N/A,FALSE,"BIDCO Consolidated"}</definedName>
    <definedName name="bi" hidden="1">{#N/A,#N/A,FALSE,"BidCo Assumptions";#N/A,#N/A,FALSE,"Credit Stats";#N/A,#N/A,FALSE,"Bidco Summary";#N/A,#N/A,FALSE,"BIDCO Consolidated"}</definedName>
    <definedName name="BL" localSheetId="32" hidden="1">{#N/A,#N/A,FALSE,"Cover Sheet";"Use of Equipment",#N/A,FALSE,"Area C";"Equipment Hours",#N/A,FALSE,"All";"Summary",#N/A,FALSE,"All"}</definedName>
    <definedName name="BL" localSheetId="30" hidden="1">{#N/A,#N/A,FALSE,"Cover Sheet";"Use of Equipment",#N/A,FALSE,"Area C";"Equipment Hours",#N/A,FALSE,"All";"Summary",#N/A,FALSE,"All"}</definedName>
    <definedName name="BL" localSheetId="33" hidden="1">{#N/A,#N/A,FALSE,"Cover Sheet";"Use of Equipment",#N/A,FALSE,"Area C";"Equipment Hours",#N/A,FALSE,"All";"Summary",#N/A,FALSE,"All"}</definedName>
    <definedName name="BL" localSheetId="22" hidden="1">{#N/A,#N/A,FALSE,"Cover Sheet";"Use of Equipment",#N/A,FALSE,"Area C";"Equipment Hours",#N/A,FALSE,"All";"Summary",#N/A,FALSE,"All"}</definedName>
    <definedName name="BL" localSheetId="23" hidden="1">{#N/A,#N/A,FALSE,"Cover Sheet";"Use of Equipment",#N/A,FALSE,"Area C";"Equipment Hours",#N/A,FALSE,"All";"Summary",#N/A,FALSE,"All"}</definedName>
    <definedName name="BL" localSheetId="20" hidden="1">{#N/A,#N/A,FALSE,"Cover Sheet";"Use of Equipment",#N/A,FALSE,"Area C";"Equipment Hours",#N/A,FALSE,"All";"Summary",#N/A,FALSE,"All"}</definedName>
    <definedName name="BL" localSheetId="17" hidden="1">{#N/A,#N/A,FALSE,"Cover Sheet";"Use of Equipment",#N/A,FALSE,"Area C";"Equipment Hours",#N/A,FALSE,"All";"Summary",#N/A,FALSE,"All"}</definedName>
    <definedName name="BL" localSheetId="18" hidden="1">{#N/A,#N/A,FALSE,"Cover Sheet";"Use of Equipment",#N/A,FALSE,"Area C";"Equipment Hours",#N/A,FALSE,"All";"Summary",#N/A,FALSE,"All"}</definedName>
    <definedName name="BL" localSheetId="11" hidden="1">{#N/A,#N/A,FALSE,"Cover Sheet";"Use of Equipment",#N/A,FALSE,"Area C";"Equipment Hours",#N/A,FALSE,"All";"Summary",#N/A,FALSE,"All"}</definedName>
    <definedName name="BL" localSheetId="2" hidden="1">{#N/A,#N/A,FALSE,"Cover Sheet";"Use of Equipment",#N/A,FALSE,"Area C";"Equipment Hours",#N/A,FALSE,"All";"Summary",#N/A,FALSE,"All"}</definedName>
    <definedName name="BL" localSheetId="27" hidden="1">{#N/A,#N/A,FALSE,"Cover Sheet";"Use of Equipment",#N/A,FALSE,"Area C";"Equipment Hours",#N/A,FALSE,"All";"Summary",#N/A,FALSE,"All"}</definedName>
    <definedName name="BL" localSheetId="3" hidden="1">{#N/A,#N/A,FALSE,"Cover Sheet";"Use of Equipment",#N/A,FALSE,"Area C";"Equipment Hours",#N/A,FALSE,"All";"Summary",#N/A,FALSE,"All"}</definedName>
    <definedName name="BL" localSheetId="1" hidden="1">{#N/A,#N/A,FALSE,"Cover Sheet";"Use of Equipment",#N/A,FALSE,"Area C";"Equipment Hours",#N/A,FALSE,"All";"Summary",#N/A,FALSE,"All"}</definedName>
    <definedName name="BL" hidden="1">{#N/A,#N/A,FALSE,"Cover Sheet";"Use of Equipment",#N/A,FALSE,"Area C";"Equipment Hours",#N/A,FALSE,"All";"Summary",#N/A,FALSE,"All"}</definedName>
    <definedName name="blet" localSheetId="32" hidden="1">{#N/A,#N/A,FALSE,"Cover Sheet";"Use of Equipment",#N/A,FALSE,"Area C";"Equipment Hours",#N/A,FALSE,"All";"Summary",#N/A,FALSE,"All"}</definedName>
    <definedName name="blet" localSheetId="30" hidden="1">{#N/A,#N/A,FALSE,"Cover Sheet";"Use of Equipment",#N/A,FALSE,"Area C";"Equipment Hours",#N/A,FALSE,"All";"Summary",#N/A,FALSE,"All"}</definedName>
    <definedName name="blet" localSheetId="33" hidden="1">{#N/A,#N/A,FALSE,"Cover Sheet";"Use of Equipment",#N/A,FALSE,"Area C";"Equipment Hours",#N/A,FALSE,"All";"Summary",#N/A,FALSE,"All"}</definedName>
    <definedName name="blet" localSheetId="22" hidden="1">{#N/A,#N/A,FALSE,"Cover Sheet";"Use of Equipment",#N/A,FALSE,"Area C";"Equipment Hours",#N/A,FALSE,"All";"Summary",#N/A,FALSE,"All"}</definedName>
    <definedName name="blet" localSheetId="23" hidden="1">{#N/A,#N/A,FALSE,"Cover Sheet";"Use of Equipment",#N/A,FALSE,"Area C";"Equipment Hours",#N/A,FALSE,"All";"Summary",#N/A,FALSE,"All"}</definedName>
    <definedName name="blet" localSheetId="20" hidden="1">{#N/A,#N/A,FALSE,"Cover Sheet";"Use of Equipment",#N/A,FALSE,"Area C";"Equipment Hours",#N/A,FALSE,"All";"Summary",#N/A,FALSE,"All"}</definedName>
    <definedName name="blet" localSheetId="17" hidden="1">{#N/A,#N/A,FALSE,"Cover Sheet";"Use of Equipment",#N/A,FALSE,"Area C";"Equipment Hours",#N/A,FALSE,"All";"Summary",#N/A,FALSE,"All"}</definedName>
    <definedName name="blet" localSheetId="18" hidden="1">{#N/A,#N/A,FALSE,"Cover Sheet";"Use of Equipment",#N/A,FALSE,"Area C";"Equipment Hours",#N/A,FALSE,"All";"Summary",#N/A,FALSE,"All"}</definedName>
    <definedName name="blet" localSheetId="11" hidden="1">{#N/A,#N/A,FALSE,"Cover Sheet";"Use of Equipment",#N/A,FALSE,"Area C";"Equipment Hours",#N/A,FALSE,"All";"Summary",#N/A,FALSE,"All"}</definedName>
    <definedName name="blet" localSheetId="2" hidden="1">{#N/A,#N/A,FALSE,"Cover Sheet";"Use of Equipment",#N/A,FALSE,"Area C";"Equipment Hours",#N/A,FALSE,"All";"Summary",#N/A,FALSE,"All"}</definedName>
    <definedName name="blet" localSheetId="27" hidden="1">{#N/A,#N/A,FALSE,"Cover Sheet";"Use of Equipment",#N/A,FALSE,"Area C";"Equipment Hours",#N/A,FALSE,"All";"Summary",#N/A,FALSE,"All"}</definedName>
    <definedName name="blet" localSheetId="3" hidden="1">{#N/A,#N/A,FALSE,"Cover Sheet";"Use of Equipment",#N/A,FALSE,"Area C";"Equipment Hours",#N/A,FALSE,"All";"Summary",#N/A,FALSE,"All"}</definedName>
    <definedName name="blet" localSheetId="1" hidden="1">{#N/A,#N/A,FALSE,"Cover Sheet";"Use of Equipment",#N/A,FALSE,"Area C";"Equipment Hours",#N/A,FALSE,"All";"Summary",#N/A,FALSE,"All"}</definedName>
    <definedName name="blet" hidden="1">{#N/A,#N/A,FALSE,"Cover Sheet";"Use of Equipment",#N/A,FALSE,"Area C";"Equipment Hours",#N/A,FALSE,"All";"Summary",#N/A,FALSE,"All"}</definedName>
    <definedName name="bleth" localSheetId="32" hidden="1">{#N/A,#N/A,FALSE,"Cover Sheet";"Use of Equipment",#N/A,FALSE,"Area C";"Equipment Hours",#N/A,FALSE,"All";"Summary",#N/A,FALSE,"All"}</definedName>
    <definedName name="bleth" localSheetId="30" hidden="1">{#N/A,#N/A,FALSE,"Cover Sheet";"Use of Equipment",#N/A,FALSE,"Area C";"Equipment Hours",#N/A,FALSE,"All";"Summary",#N/A,FALSE,"All"}</definedName>
    <definedName name="bleth" localSheetId="33" hidden="1">{#N/A,#N/A,FALSE,"Cover Sheet";"Use of Equipment",#N/A,FALSE,"Area C";"Equipment Hours",#N/A,FALSE,"All";"Summary",#N/A,FALSE,"All"}</definedName>
    <definedName name="bleth" localSheetId="22" hidden="1">{#N/A,#N/A,FALSE,"Cover Sheet";"Use of Equipment",#N/A,FALSE,"Area C";"Equipment Hours",#N/A,FALSE,"All";"Summary",#N/A,FALSE,"All"}</definedName>
    <definedName name="bleth" localSheetId="23" hidden="1">{#N/A,#N/A,FALSE,"Cover Sheet";"Use of Equipment",#N/A,FALSE,"Area C";"Equipment Hours",#N/A,FALSE,"All";"Summary",#N/A,FALSE,"All"}</definedName>
    <definedName name="bleth" localSheetId="20" hidden="1">{#N/A,#N/A,FALSE,"Cover Sheet";"Use of Equipment",#N/A,FALSE,"Area C";"Equipment Hours",#N/A,FALSE,"All";"Summary",#N/A,FALSE,"All"}</definedName>
    <definedName name="bleth" localSheetId="17" hidden="1">{#N/A,#N/A,FALSE,"Cover Sheet";"Use of Equipment",#N/A,FALSE,"Area C";"Equipment Hours",#N/A,FALSE,"All";"Summary",#N/A,FALSE,"All"}</definedName>
    <definedName name="bleth" localSheetId="18" hidden="1">{#N/A,#N/A,FALSE,"Cover Sheet";"Use of Equipment",#N/A,FALSE,"Area C";"Equipment Hours",#N/A,FALSE,"All";"Summary",#N/A,FALSE,"All"}</definedName>
    <definedName name="bleth" localSheetId="11" hidden="1">{#N/A,#N/A,FALSE,"Cover Sheet";"Use of Equipment",#N/A,FALSE,"Area C";"Equipment Hours",#N/A,FALSE,"All";"Summary",#N/A,FALSE,"All"}</definedName>
    <definedName name="bleth" localSheetId="2" hidden="1">{#N/A,#N/A,FALSE,"Cover Sheet";"Use of Equipment",#N/A,FALSE,"Area C";"Equipment Hours",#N/A,FALSE,"All";"Summary",#N/A,FALSE,"All"}</definedName>
    <definedName name="bleth" localSheetId="27" hidden="1">{#N/A,#N/A,FALSE,"Cover Sheet";"Use of Equipment",#N/A,FALSE,"Area C";"Equipment Hours",#N/A,FALSE,"All";"Summary",#N/A,FALSE,"All"}</definedName>
    <definedName name="bleth" localSheetId="3" hidden="1">{#N/A,#N/A,FALSE,"Cover Sheet";"Use of Equipment",#N/A,FALSE,"Area C";"Equipment Hours",#N/A,FALSE,"All";"Summary",#N/A,FALSE,"All"}</definedName>
    <definedName name="bleth" localSheetId="1" hidden="1">{#N/A,#N/A,FALSE,"Cover Sheet";"Use of Equipment",#N/A,FALSE,"Area C";"Equipment Hours",#N/A,FALSE,"All";"Summary",#N/A,FALSE,"All"}</definedName>
    <definedName name="bleth" hidden="1">{#N/A,#N/A,FALSE,"Cover Sheet";"Use of Equipment",#N/A,FALSE,"Area C";"Equipment Hours",#N/A,FALSE,"All";"Summary",#N/A,FALSE,"All"}</definedName>
    <definedName name="BNE_MESSAGES_HIDDEN" localSheetId="25" hidden="1">#REF!</definedName>
    <definedName name="BNE_MESSAGES_HIDDEN" localSheetId="26" hidden="1">#REF!</definedName>
    <definedName name="BNE_MESSAGES_HIDDEN" localSheetId="0" hidden="1">#REF!</definedName>
    <definedName name="BNE_MESSAGES_HIDDEN" localSheetId="3" hidden="1">#REF!</definedName>
    <definedName name="BNE_MESSAGES_HIDDEN" hidden="1">#REF!</definedName>
    <definedName name="BOOK_LIFE">'[48]Lvl FCR'!$G$10</definedName>
    <definedName name="BOOKADJ" localSheetId="25">#REF!</definedName>
    <definedName name="BOOKADJ" localSheetId="26">#REF!</definedName>
    <definedName name="BOOKADJ" localSheetId="0">#REF!</definedName>
    <definedName name="BOOKADJ" localSheetId="3">#REF!</definedName>
    <definedName name="BOOKADJ">#REF!</definedName>
    <definedName name="BottomRight" localSheetId="25">#REF!</definedName>
    <definedName name="BottomRight" localSheetId="26">#REF!</definedName>
    <definedName name="BottomRight" localSheetId="0">#REF!</definedName>
    <definedName name="BottomRight" localSheetId="3">#REF!</definedName>
    <definedName name="BottomRight">#REF!</definedName>
    <definedName name="bpatoggle" localSheetId="25">#REF!</definedName>
    <definedName name="bpatoggle" localSheetId="26">#REF!</definedName>
    <definedName name="bpatoggle" localSheetId="0">#REF!</definedName>
    <definedName name="bpatoggle" localSheetId="3">#REF!</definedName>
    <definedName name="bpatoggle">#REF!</definedName>
    <definedName name="BPAX">[11]EXTERNAL!$A$121:$IV$123</definedName>
    <definedName name="BRI" localSheetId="25">#REF!</definedName>
    <definedName name="BRI" localSheetId="26">#REF!</definedName>
    <definedName name="BRI" localSheetId="0">#REF!</definedName>
    <definedName name="BRI" localSheetId="3">#REF!</definedName>
    <definedName name="BRI">#REF!</definedName>
    <definedName name="BS_Accounts" localSheetId="25">#REF!</definedName>
    <definedName name="BS_Accounts" localSheetId="26">#REF!</definedName>
    <definedName name="BS_Accounts" localSheetId="0">#REF!</definedName>
    <definedName name="BS_Accounts" localSheetId="3">#REF!</definedName>
    <definedName name="BS_Accounts">#REF!</definedName>
    <definedName name="Bum" localSheetId="32" hidden="1">#REF!</definedName>
    <definedName name="Bum" localSheetId="33" hidden="1">#REF!</definedName>
    <definedName name="Bum" localSheetId="23" hidden="1">#REF!</definedName>
    <definedName name="Bum" localSheetId="17" hidden="1">#REF!</definedName>
    <definedName name="Bum" localSheetId="18" hidden="1">#REF!</definedName>
    <definedName name="Bum" localSheetId="11" hidden="1">#REF!</definedName>
    <definedName name="Bum" localSheetId="25" hidden="1">#REF!</definedName>
    <definedName name="Bum" localSheetId="26" hidden="1">#REF!</definedName>
    <definedName name="Bum" localSheetId="27" hidden="1">#REF!</definedName>
    <definedName name="Bum" localSheetId="0" hidden="1">#REF!</definedName>
    <definedName name="Bum" localSheetId="1" hidden="1">#REF!</definedName>
    <definedName name="Bum" hidden="1">#REF!</definedName>
    <definedName name="Button_1">"TradeSummary_Ken_Finicle_List"</definedName>
    <definedName name="C_" localSheetId="25">'[2]Sched 46'!#REF!</definedName>
    <definedName name="C_" localSheetId="26">'[2]Sched 46'!#REF!</definedName>
    <definedName name="C_" localSheetId="0">'[2]Sched 46'!#REF!</definedName>
    <definedName name="C_" localSheetId="3">'[2]Sched 46'!#REF!</definedName>
    <definedName name="C_">'[2]Sched 46'!#REF!</definedName>
    <definedName name="CAE.T">[11]INTERNAL!$A$34:$IV$36</definedName>
    <definedName name="CAES1.T">[11]INTERNAL!$A$37:$IV$39</definedName>
    <definedName name="cap">[49]Readings!$B$2</definedName>
    <definedName name="Capacity" localSheetId="25">#REF!</definedName>
    <definedName name="Capacity" localSheetId="26">#REF!</definedName>
    <definedName name="Capacity" localSheetId="0">#REF!</definedName>
    <definedName name="Capacity" localSheetId="3">#REF!</definedName>
    <definedName name="Capacity">#REF!</definedName>
    <definedName name="capfact" localSheetId="25">#REF!</definedName>
    <definedName name="capfact" localSheetId="26">#REF!</definedName>
    <definedName name="capfact" localSheetId="0">#REF!</definedName>
    <definedName name="capfact" localSheetId="3">#REF!</definedName>
    <definedName name="capfact">#REF!</definedName>
    <definedName name="Capital_Inflation">'[41]Assumptions (Input)'!$B$11</definedName>
    <definedName name="CASE" localSheetId="32">[50]INPUTS!$C$8</definedName>
    <definedName name="CASE" localSheetId="12">[51]INPUTS!$C$11</definedName>
    <definedName name="CASE" localSheetId="13">[51]INPUTS!$C$11</definedName>
    <definedName name="CASE" localSheetId="25">[51]INPUTS!$C$11</definedName>
    <definedName name="CASE" localSheetId="26">[51]INPUTS!$C$11</definedName>
    <definedName name="CASE">'[52]Named Ranges'!$C$4</definedName>
    <definedName name="CASE_E">'[53]Named Ranges E'!$C$4</definedName>
    <definedName name="CASE_GAS" localSheetId="12">'[54]Named Ranges G'!$C$4</definedName>
    <definedName name="CASE_GAS" localSheetId="13">'[54]Named Ranges G'!$C$4</definedName>
    <definedName name="CASE_GAS" localSheetId="25">'[54]Named Ranges G'!$C$4</definedName>
    <definedName name="CASE_GAS" localSheetId="26">'[54]Named Ranges G'!$C$4</definedName>
    <definedName name="CASE_GAS">'[55]Named Ranges G'!$C$4</definedName>
    <definedName name="Case_Name">'[56]KJB-6,13 Cmn Adj'!$B$8</definedName>
    <definedName name="CaseDescription">'[37]Dispatch Cases'!$C$11</definedName>
    <definedName name="CBWorkbookPriority">-2060790043</definedName>
    <definedName name="CCGT_HeatRate">[37]Assumptions!$H$23</definedName>
    <definedName name="CCGTPrice">[37]Assumptions!$H$22</definedName>
    <definedName name="cd" localSheetId="30" hidden="1">{"annual",#N/A,FALSE,"Pro Forma";#N/A,#N/A,FALSE,"Golf Operations"}</definedName>
    <definedName name="cd" localSheetId="22" hidden="1">{"annual",#N/A,FALSE,"Pro Forma";#N/A,#N/A,FALSE,"Golf Operations"}</definedName>
    <definedName name="cd" localSheetId="20" hidden="1">{"annual",#N/A,FALSE,"Pro Forma";#N/A,#N/A,FALSE,"Golf Operations"}</definedName>
    <definedName name="cd" localSheetId="11" hidden="1">{"annual",#N/A,FALSE,"Pro Forma";#N/A,#N/A,FALSE,"Golf Operations"}</definedName>
    <definedName name="cd" localSheetId="2" hidden="1">{"annual",#N/A,FALSE,"Pro Forma";#N/A,#N/A,FALSE,"Golf Operations"}</definedName>
    <definedName name="cd" localSheetId="3" hidden="1">{"annual",#N/A,FALSE,"Pro Forma";#N/A,#N/A,FALSE,"Golf Operations"}</definedName>
    <definedName name="cd" hidden="1">{"annual",#N/A,FALSE,"Pro Forma";#N/A,#N/A,FALSE,"Golf Operations"}</definedName>
    <definedName name="cep_test" localSheetId="25">'[57]External Allocators'!#REF!</definedName>
    <definedName name="cep_test" localSheetId="26">'[57]External Allocators'!#REF!</definedName>
    <definedName name="cep_test" localSheetId="0">'[57]External Allocators'!#REF!</definedName>
    <definedName name="cep_test">'[57]External Allocators'!#REF!</definedName>
    <definedName name="cerarvm" localSheetId="25">#REF!</definedName>
    <definedName name="cerarvm" localSheetId="26">#REF!</definedName>
    <definedName name="cerarvm" localSheetId="0">#REF!</definedName>
    <definedName name="cerarvm" localSheetId="3">#REF!</definedName>
    <definedName name="cerarvm">#REF!</definedName>
    <definedName name="cgf" localSheetId="30" hidden="1">{"PRINT",#N/A,TRUE,"APPA";"PRINT",#N/A,TRUE,"APS";"PRINT",#N/A,TRUE,"BHPL";"PRINT",#N/A,TRUE,"BHPL2";"PRINT",#N/A,TRUE,"CDWR";"PRINT",#N/A,TRUE,"EWEB";"PRINT",#N/A,TRUE,"LADWP";"PRINT",#N/A,TRUE,"NEVBASE"}</definedName>
    <definedName name="cgf" localSheetId="22" hidden="1">{"PRINT",#N/A,TRUE,"APPA";"PRINT",#N/A,TRUE,"APS";"PRINT",#N/A,TRUE,"BHPL";"PRINT",#N/A,TRUE,"BHPL2";"PRINT",#N/A,TRUE,"CDWR";"PRINT",#N/A,TRUE,"EWEB";"PRINT",#N/A,TRUE,"LADWP";"PRINT",#N/A,TRUE,"NEVBASE"}</definedName>
    <definedName name="cgf" localSheetId="20" hidden="1">{"PRINT",#N/A,TRUE,"APPA";"PRINT",#N/A,TRUE,"APS";"PRINT",#N/A,TRUE,"BHPL";"PRINT",#N/A,TRUE,"BHPL2";"PRINT",#N/A,TRUE,"CDWR";"PRINT",#N/A,TRUE,"EWEB";"PRINT",#N/A,TRUE,"LADWP";"PRINT",#N/A,TRUE,"NEVBASE"}</definedName>
    <definedName name="cgf" localSheetId="11" hidden="1">{"PRINT",#N/A,TRUE,"APPA";"PRINT",#N/A,TRUE,"APS";"PRINT",#N/A,TRUE,"BHPL";"PRINT",#N/A,TRUE,"BHPL2";"PRINT",#N/A,TRUE,"CDWR";"PRINT",#N/A,TRUE,"EWEB";"PRINT",#N/A,TRUE,"LADWP";"PRINT",#N/A,TRUE,"NEVBASE"}</definedName>
    <definedName name="cgf" localSheetId="2" hidden="1">{"PRINT",#N/A,TRUE,"APPA";"PRINT",#N/A,TRUE,"APS";"PRINT",#N/A,TRUE,"BHPL";"PRINT",#N/A,TRUE,"BHPL2";"PRINT",#N/A,TRUE,"CDWR";"PRINT",#N/A,TRUE,"EWEB";"PRINT",#N/A,TRUE,"LADWP";"PRINT",#N/A,TRUE,"NEVBASE"}</definedName>
    <definedName name="cgf" localSheetId="3" hidden="1">{"PRINT",#N/A,TRUE,"APPA";"PRINT",#N/A,TRUE,"APS";"PRINT",#N/A,TRUE,"BHPL";"PRINT",#N/A,TRUE,"BHPL2";"PRINT",#N/A,TRUE,"CDWR";"PRINT",#N/A,TRUE,"EWEB";"PRINT",#N/A,TRUE,"LADWP";"PRINT",#N/A,TRUE,"NEVBASE"}</definedName>
    <definedName name="cgf" hidden="1">{"PRINT",#N/A,TRUE,"APPA";"PRINT",#N/A,TRUE,"APS";"PRINT",#N/A,TRUE,"BHPL";"PRINT",#N/A,TRUE,"BHPL2";"PRINT",#N/A,TRUE,"CDWR";"PRINT",#N/A,TRUE,"EWEB";"PRINT",#N/A,TRUE,"LADWP";"PRINT",#N/A,TRUE,"NEVBASE"}</definedName>
    <definedName name="Check" localSheetId="25">#REF!</definedName>
    <definedName name="Check" localSheetId="26">#REF!</definedName>
    <definedName name="Check" localSheetId="0">#REF!</definedName>
    <definedName name="Check" localSheetId="3">#REF!</definedName>
    <definedName name="Check">#REF!</definedName>
    <definedName name="CIQWBGuid">"533dd5ee-2992-4878-a6fe-10c93711618f"</definedName>
    <definedName name="CL_RT" localSheetId="25">#REF!</definedName>
    <definedName name="CL_RT" localSheetId="26">#REF!</definedName>
    <definedName name="CL_RT" localSheetId="0">#REF!</definedName>
    <definedName name="CL_RT" localSheetId="3">#REF!</definedName>
    <definedName name="CL_RT">#REF!</definedName>
    <definedName name="CL_RT2">'[58]Transp Data'!$A$6:$C$81</definedName>
    <definedName name="Classification" localSheetId="25">'[59]Unbundled Costs'!#REF!</definedName>
    <definedName name="Classification" localSheetId="26">'[59]Unbundled Costs'!#REF!</definedName>
    <definedName name="Classification" localSheetId="0">'[59]Unbundled Costs'!#REF!</definedName>
    <definedName name="Classification" localSheetId="3">'[59]Unbundled Costs'!#REF!</definedName>
    <definedName name="Classification">'[59]Unbundled Costs'!#REF!</definedName>
    <definedName name="clawback" localSheetId="25">#REF!</definedName>
    <definedName name="clawback" localSheetId="26">#REF!</definedName>
    <definedName name="clawback" localSheetId="0">#REF!</definedName>
    <definedName name="clawback" localSheetId="3">#REF!</definedName>
    <definedName name="clawback">#REF!</definedName>
    <definedName name="close" localSheetId="25">#REF!</definedName>
    <definedName name="close" localSheetId="26">#REF!</definedName>
    <definedName name="close" localSheetId="0">#REF!</definedName>
    <definedName name="close" localSheetId="3">#REF!</definedName>
    <definedName name="close">#REF!</definedName>
    <definedName name="Close_Date">'[41]Capital Projects(Input)'!$D$7:$D$53</definedName>
    <definedName name="cod" localSheetId="25">#REF!</definedName>
    <definedName name="cod" localSheetId="26">#REF!</definedName>
    <definedName name="cod" localSheetId="0">#REF!</definedName>
    <definedName name="cod" localSheetId="3">#REF!</definedName>
    <definedName name="cod">#REF!</definedName>
    <definedName name="COLHOUSE" localSheetId="25">[25]model!#REF!</definedName>
    <definedName name="COLHOUSE" localSheetId="26">[25]model!#REF!</definedName>
    <definedName name="COLHOUSE" localSheetId="0">[25]model!#REF!</definedName>
    <definedName name="COLHOUSE" localSheetId="3">[25]model!#REF!</definedName>
    <definedName name="COLHOUSE">[25]model!#REF!</definedName>
    <definedName name="COLXFER" localSheetId="25">[25]model!#REF!</definedName>
    <definedName name="COLXFER" localSheetId="26">[25]model!#REF!</definedName>
    <definedName name="COLXFER" localSheetId="0">[25]model!#REF!</definedName>
    <definedName name="COLXFER" localSheetId="3">[25]model!#REF!</definedName>
    <definedName name="COLXFER">[25]model!#REF!</definedName>
    <definedName name="COMADJ" localSheetId="25">#REF!</definedName>
    <definedName name="COMADJ" localSheetId="26">#REF!</definedName>
    <definedName name="COMADJ" localSheetId="0">#REF!</definedName>
    <definedName name="COMADJ" localSheetId="3">#REF!</definedName>
    <definedName name="COMADJ">#REF!</definedName>
    <definedName name="combined1" localSheetId="30" hidden="1">{"YTD-Total",#N/A,TRUE,"Provision";"YTD-Utility",#N/A,TRUE,"Prov Utility";"YTD-NonUtility",#N/A,TRUE,"Prov NonUtility"}</definedName>
    <definedName name="combined1" localSheetId="22" hidden="1">{"YTD-Total",#N/A,TRUE,"Provision";"YTD-Utility",#N/A,TRUE,"Prov Utility";"YTD-NonUtility",#N/A,TRUE,"Prov NonUtility"}</definedName>
    <definedName name="combined1" localSheetId="20" hidden="1">{"YTD-Total",#N/A,TRUE,"Provision";"YTD-Utility",#N/A,TRUE,"Prov Utility";"YTD-NonUtility",#N/A,TRUE,"Prov NonUtility"}</definedName>
    <definedName name="combined1" localSheetId="11" hidden="1">{"YTD-Total",#N/A,TRUE,"Provision";"YTD-Utility",#N/A,TRUE,"Prov Utility";"YTD-NonUtility",#N/A,TRUE,"Prov NonUtility"}</definedName>
    <definedName name="combined1" localSheetId="2" hidden="1">{"YTD-Total",#N/A,TRUE,"Provision";"YTD-Utility",#N/A,TRUE,"Prov Utility";"YTD-NonUtility",#N/A,TRUE,"Prov NonUtility"}</definedName>
    <definedName name="combined1" localSheetId="3" hidden="1">{"YTD-Total",#N/A,TRUE,"Provision";"YTD-Utility",#N/A,TRUE,"Prov Utility";"YTD-NonUtility",#N/A,TRUE,"Prov NonUtility"}</definedName>
    <definedName name="combined1" hidden="1">{"YTD-Total",#N/A,TRUE,"Provision";"YTD-Utility",#N/A,TRUE,"Prov Utility";"YTD-NonUtility",#N/A,TRUE,"Prov NonUtility"}</definedName>
    <definedName name="CombWC_LineItem" localSheetId="25">#REF!</definedName>
    <definedName name="CombWC_LineItem" localSheetId="26">#REF!</definedName>
    <definedName name="CombWC_LineItem" localSheetId="0">#REF!</definedName>
    <definedName name="CombWC_LineItem" localSheetId="3">#REF!</definedName>
    <definedName name="CombWC_LineItem">#REF!</definedName>
    <definedName name="COMMON_ADMIN_ALLOCATED" localSheetId="25">#REF!</definedName>
    <definedName name="COMMON_ADMIN_ALLOCATED" localSheetId="26">#REF!</definedName>
    <definedName name="COMMON_ADMIN_ALLOCATED" localSheetId="0">#REF!</definedName>
    <definedName name="COMMON_ADMIN_ALLOCATED" localSheetId="3">#REF!</definedName>
    <definedName name="COMMON_ADMIN_ALLOCATED">#REF!</definedName>
    <definedName name="COMP" localSheetId="32">#REF!</definedName>
    <definedName name="Comp">'[52]Named Ranges'!$C$8</definedName>
    <definedName name="Comp_E">'[53]Named Ranges E'!$C$8</definedName>
    <definedName name="Comp_GAS" localSheetId="12">'[54]Named Ranges G'!$C$8</definedName>
    <definedName name="Comp_GAS" localSheetId="13">'[54]Named Ranges G'!$C$8</definedName>
    <definedName name="Comp_GAS" localSheetId="25">'[54]Named Ranges G'!$C$8</definedName>
    <definedName name="Comp_GAS" localSheetId="26">'[54]Named Ranges G'!$C$8</definedName>
    <definedName name="Comp_GAS">'[55]Named Ranges G'!$C$8</definedName>
    <definedName name="COMPACTUAL" localSheetId="25">#REF!</definedName>
    <definedName name="COMPACTUAL" localSheetId="26">#REF!</definedName>
    <definedName name="COMPACTUAL" localSheetId="0">#REF!</definedName>
    <definedName name="COMPACTUAL" localSheetId="3">#REF!</definedName>
    <definedName name="COMPACTUAL">#REF!</definedName>
    <definedName name="Company">[60]Title!$A$2</definedName>
    <definedName name="COMPINSR" localSheetId="25">#REF!</definedName>
    <definedName name="COMPINSR" localSheetId="26">#REF!</definedName>
    <definedName name="COMPINSR" localSheetId="0">#REF!</definedName>
    <definedName name="COMPINSR" localSheetId="3">#REF!</definedName>
    <definedName name="COMPINSR">#REF!</definedName>
    <definedName name="COMPT" localSheetId="25">#REF!</definedName>
    <definedName name="COMPT" localSheetId="26">#REF!</definedName>
    <definedName name="COMPT" localSheetId="0">#REF!</definedName>
    <definedName name="COMPT" localSheetId="3">#REF!</definedName>
    <definedName name="COMPT">#REF!</definedName>
    <definedName name="COMPWEATHER" localSheetId="25">#REF!</definedName>
    <definedName name="COMPWEATHER" localSheetId="26">#REF!</definedName>
    <definedName name="COMPWEATHER" localSheetId="0">#REF!</definedName>
    <definedName name="COMPWEATHER" localSheetId="3">#REF!</definedName>
    <definedName name="COMPWEATHER">#REF!</definedName>
    <definedName name="CONSERV" localSheetId="25">#REF!</definedName>
    <definedName name="CONSERV" localSheetId="26">#REF!</definedName>
    <definedName name="CONSERV" localSheetId="0">#REF!</definedName>
    <definedName name="CONSERV">#REF!</definedName>
    <definedName name="constructcont" localSheetId="25">#REF!</definedName>
    <definedName name="constructcont" localSheetId="26">#REF!</definedName>
    <definedName name="constructcont" localSheetId="0">#REF!</definedName>
    <definedName name="constructcont">#REF!</definedName>
    <definedName name="Construction_OH">'[61]Virtual 49 Back-Up'!$E$54</definedName>
    <definedName name="Consv_Rdr_Rt" localSheetId="25">[62]Sch_120!#REF!</definedName>
    <definedName name="Consv_Rdr_Rt" localSheetId="26">[62]Sch_120!#REF!</definedName>
    <definedName name="Consv_Rdr_Rt" localSheetId="0">[62]Sch_120!#REF!</definedName>
    <definedName name="Consv_Rdr_Rt" localSheetId="3">[62]Sch_120!#REF!</definedName>
    <definedName name="Consv_Rdr_Rt">[62]Sch_120!#REF!</definedName>
    <definedName name="cont" localSheetId="25">[30]Sheet2!#REF!</definedName>
    <definedName name="cont" localSheetId="26">[30]Sheet2!#REF!</definedName>
    <definedName name="cont" localSheetId="0">[30]Sheet2!#REF!</definedName>
    <definedName name="cont" localSheetId="3">[30]Sheet2!#REF!</definedName>
    <definedName name="cont">[30]Sheet2!#REF!</definedName>
    <definedName name="ContractDate" localSheetId="25">'[63]Dispatch Cases'!#REF!</definedName>
    <definedName name="ContractDate" localSheetId="26">'[63]Dispatch Cases'!#REF!</definedName>
    <definedName name="ContractDate" localSheetId="0">'[63]Dispatch Cases'!#REF!</definedName>
    <definedName name="ContractDate" localSheetId="3">'[63]Dispatch Cases'!#REF!</definedName>
    <definedName name="ContractDate">'[63]Dispatch Cases'!#REF!</definedName>
    <definedName name="Conv_Factor" localSheetId="25">[62]Sch_120!#REF!</definedName>
    <definedName name="Conv_Factor" localSheetId="26">[62]Sch_120!#REF!</definedName>
    <definedName name="Conv_Factor" localSheetId="0">[62]Sch_120!#REF!</definedName>
    <definedName name="Conv_Factor" localSheetId="3">[62]Sch_120!#REF!</definedName>
    <definedName name="Conv_Factor">[62]Sch_120!#REF!</definedName>
    <definedName name="ConversionFactor">[37]Assumptions!$I$65</definedName>
    <definedName name="CONVFACT" localSheetId="25">[25]model!#REF!</definedName>
    <definedName name="CONVFACT" localSheetId="26">[25]model!#REF!</definedName>
    <definedName name="CONVFACT" localSheetId="0">[25]model!#REF!</definedName>
    <definedName name="CONVFACT" localSheetId="3">[25]model!#REF!</definedName>
    <definedName name="CONVFACT">[25]model!#REF!</definedName>
    <definedName name="COSFacVal">[33]Inputs!$R$5</definedName>
    <definedName name="costofequit" localSheetId="25">#REF!</definedName>
    <definedName name="costofequit" localSheetId="26">#REF!</definedName>
    <definedName name="costofequit" localSheetId="0">#REF!</definedName>
    <definedName name="costofequit" localSheetId="3">#REF!</definedName>
    <definedName name="costofequit">#REF!</definedName>
    <definedName name="CPI" localSheetId="25">#REF!</definedName>
    <definedName name="CPI" localSheetId="26">#REF!</definedName>
    <definedName name="CPI" localSheetId="0">#REF!</definedName>
    <definedName name="CPI" localSheetId="3">#REF!</definedName>
    <definedName name="CPI">#REF!</definedName>
    <definedName name="cspe_wkly_vect_input" localSheetId="25">#REF!</definedName>
    <definedName name="cspe_wkly_vect_input" localSheetId="26">#REF!</definedName>
    <definedName name="cspe_wkly_vect_input" localSheetId="0">#REF!</definedName>
    <definedName name="cspe_wkly_vect_input" localSheetId="3">#REF!</definedName>
    <definedName name="cspe_wkly_vect_input">#REF!</definedName>
    <definedName name="CurrQtr">'[64]Inc Stmt'!$AJ$222</definedName>
    <definedName name="CUS">[11]CLASSIFIERS!$A$6:$IV$6</definedName>
    <definedName name="cust" localSheetId="25">#REF!</definedName>
    <definedName name="cust" localSheetId="26">#REF!</definedName>
    <definedName name="cust" localSheetId="0">#REF!</definedName>
    <definedName name="cust" localSheetId="3">#REF!</definedName>
    <definedName name="cust">#REF!</definedName>
    <definedName name="CUST_1">[11]EXTERNAL!$A$22:$IV$24</definedName>
    <definedName name="CUST_4">[11]EXTERNAL!$A$25:$IV$27</definedName>
    <definedName name="CUST_5">[11]EXTERNAL!$A$28:$IV$30</definedName>
    <definedName name="CUST_6">[11]EXTERNAL!$A$31:$IV$33</definedName>
    <definedName name="CUSTDEP" localSheetId="25">#REF!</definedName>
    <definedName name="CUSTDEP" localSheetId="26">#REF!</definedName>
    <definedName name="CUSTDEP" localSheetId="0">#REF!</definedName>
    <definedName name="CUSTDEP" localSheetId="3">#REF!</definedName>
    <definedName name="CUSTDEP">#REF!</definedName>
    <definedName name="Cwvu.annual." localSheetId="11" hidden="1">#REF!,#REF!,#REF!,#REF!,#REF!,#REF!,#REF!,#REF!,#REF!,#REF!,#REF!,#REF!,#REF!,#REF!,#REF!,#REF!,#REF!,#REF!,#REF!,#REF!,#REF!,#REF!,#REF!,#REF!</definedName>
    <definedName name="Cwvu.annual." localSheetId="2" hidden="1">#REF!,#REF!,#REF!,#REF!,#REF!,#REF!,#REF!,#REF!,#REF!,#REF!,#REF!,#REF!,#REF!,#REF!,#REF!,#REF!,#REF!,#REF!,#REF!,#REF!,#REF!,#REF!,#REF!,#REF!</definedName>
    <definedName name="Cwvu.annual." localSheetId="25" hidden="1">#REF!,#REF!,#REF!,#REF!,#REF!,#REF!,#REF!,#REF!,#REF!,#REF!,#REF!,#REF!,#REF!,#REF!,#REF!,#REF!,#REF!,#REF!,#REF!,#REF!,#REF!,#REF!,#REF!,#REF!</definedName>
    <definedName name="Cwvu.annual." localSheetId="26" hidden="1">#REF!,#REF!,#REF!,#REF!,#REF!,#REF!,#REF!,#REF!,#REF!,#REF!,#REF!,#REF!,#REF!,#REF!,#REF!,#REF!,#REF!,#REF!,#REF!,#REF!,#REF!,#REF!,#REF!,#REF!</definedName>
    <definedName name="Cwvu.annual." localSheetId="0" hidden="1">#REF!,#REF!,#REF!,#REF!,#REF!,#REF!,#REF!,#REF!,#REF!,#REF!,#REF!,#REF!,#REF!,#REF!,#REF!,#REF!,#REF!,#REF!,#REF!,#REF!,#REF!,#REF!,#REF!,#REF!</definedName>
    <definedName name="Cwvu.annual." localSheetId="3" hidden="1">#REF!,#REF!,#REF!,#REF!,#REF!,#REF!,#REF!,#REF!,#REF!,#REF!,#REF!,#REF!,#REF!,#REF!,#REF!,#REF!,#REF!,#REF!,#REF!,#REF!,#REF!,#REF!,#REF!,#REF!</definedName>
    <definedName name="Cwvu.annual." hidden="1">#REF!,#REF!,#REF!,#REF!,#REF!,#REF!,#REF!,#REF!,#REF!,#REF!,#REF!,#REF!,#REF!,#REF!,#REF!,#REF!,#REF!,#REF!,#REF!,#REF!,#REF!,#REF!,#REF!,#REF!</definedName>
    <definedName name="Cwvu.annual._.hotel." localSheetId="11"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definedName>
    <definedName name="Cwvu.annual._.hotel." localSheetId="2"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definedName>
    <definedName name="Cwvu.annual._.hotel." localSheetId="25"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definedName>
    <definedName name="Cwvu.annual._.hotel." localSheetId="26"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definedName>
    <definedName name="Cwvu.annual._.hotel." localSheetId="0"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definedName>
    <definedName name="Cwvu.annual._.hotel." localSheetId="3"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definedName>
    <definedName name="Cwvu.annual._.hotel."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definedName>
    <definedName name="Cwvu.bottom._.line." localSheetId="11"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[38]development!#REF!,[38]development!#REF!,[38]development!#REF!</definedName>
    <definedName name="Cwvu.bottom._.line." localSheetId="2"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[38]development!#REF!,[38]development!#REF!,[38]development!#REF!</definedName>
    <definedName name="Cwvu.bottom._.line." localSheetId="25"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[38]development!#REF!,[38]development!#REF!,[38]development!#REF!</definedName>
    <definedName name="Cwvu.bottom._.line." localSheetId="26"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[38]development!#REF!,[38]development!#REF!,[38]development!#REF!</definedName>
    <definedName name="Cwvu.bottom._.line." localSheetId="0"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[38]development!#REF!,[38]development!#REF!,[38]development!#REF!</definedName>
    <definedName name="Cwvu.bottom._.line." localSheetId="3"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[38]development!#REF!,[38]development!#REF!,[38]development!#REF!</definedName>
    <definedName name="Cwvu.bottom._.line." hidden="1">[38]development!$A$16:$IV$16,[38]development!$A$21:$IV$21,[38]development!#REF!,[38]development!#REF!,[38]development!$A$36:$IV$36,[38]development!$A$46:$IV$46,[38]development!#REF!,[38]development!#REF!,[38]development!#REF!,[38]development!#REF!,[38]development!#REF!,[38]development!#REF!,[38]development!#REF!,[38]development!#REF!,[38]development!#REF!,[38]development!$A$89:$IV$89,[38]development!#REF!,[38]development!#REF!,[38]development!#REF!,[38]development!#REF!,[38]development!#REF!,[38]development!#REF!</definedName>
    <definedName name="Cwvu.cash._.flow." localSheetId="11" hidden="1">#REF!,#REF!,#REF!,#REF!,#REF!,#REF!,#REF!,#REF!,#REF!,#REF!,#REF!,#REF!,#REF!,#REF!,#REF!,#REF!,#REF!,#REF!,#REF!,#REF!,#REF!,#REF!,#REF!,#REF!,#REF!,#REF!,#REF!,#REF!,#REF!,#REF!,#REF!,#REF!,#REF!,#REF!,#REF!,#REF!,#REF!,#REF!,#REF!,#REF!,#REF!</definedName>
    <definedName name="Cwvu.cash._.flow." localSheetId="2" hidden="1">#REF!,#REF!,#REF!,#REF!,#REF!,#REF!,#REF!,#REF!,#REF!,#REF!,#REF!,#REF!,#REF!,#REF!,#REF!,#REF!,#REF!,#REF!,#REF!,#REF!,#REF!,#REF!,#REF!,#REF!,#REF!,#REF!,#REF!,#REF!,#REF!,#REF!,#REF!,#REF!,#REF!,#REF!,#REF!,#REF!,#REF!,#REF!,#REF!,#REF!,#REF!</definedName>
    <definedName name="Cwvu.cash._.flow." localSheetId="25" hidden="1">#REF!,#REF!,#REF!,#REF!,#REF!,#REF!,#REF!,#REF!,#REF!,#REF!,#REF!,#REF!,#REF!,#REF!,#REF!,#REF!,#REF!,#REF!,#REF!,#REF!,#REF!,#REF!,#REF!,#REF!,#REF!,#REF!,#REF!,#REF!,#REF!,#REF!,#REF!,#REF!,#REF!,#REF!,#REF!,#REF!,#REF!,#REF!,#REF!,#REF!,#REF!</definedName>
    <definedName name="Cwvu.cash._.flow." localSheetId="26" hidden="1">#REF!,#REF!,#REF!,#REF!,#REF!,#REF!,#REF!,#REF!,#REF!,#REF!,#REF!,#REF!,#REF!,#REF!,#REF!,#REF!,#REF!,#REF!,#REF!,#REF!,#REF!,#REF!,#REF!,#REF!,#REF!,#REF!,#REF!,#REF!,#REF!,#REF!,#REF!,#REF!,#REF!,#REF!,#REF!,#REF!,#REF!,#REF!,#REF!,#REF!,#REF!</definedName>
    <definedName name="Cwvu.cash._.flow." localSheetId="0" hidden="1">#REF!,#REF!,#REF!,#REF!,#REF!,#REF!,#REF!,#REF!,#REF!,#REF!,#REF!,#REF!,#REF!,#REF!,#REF!,#REF!,#REF!,#REF!,#REF!,#REF!,#REF!,#REF!,#REF!,#REF!,#REF!,#REF!,#REF!,#REF!,#REF!,#REF!,#REF!,#REF!,#REF!,#REF!,#REF!,#REF!,#REF!,#REF!,#REF!,#REF!,#REF!</definedName>
    <definedName name="Cwvu.cash._.flow." localSheetId="3" hidden="1">#REF!,#REF!,#REF!,#REF!,#REF!,#REF!,#REF!,#REF!,#REF!,#REF!,#REF!,#REF!,#REF!,#REF!,#REF!,#REF!,#REF!,#REF!,#REF!,#REF!,#REF!,#REF!,#REF!,#REF!,#REF!,#REF!,#REF!,#REF!,#REF!,#REF!,#REF!,#REF!,#REF!,#REF!,#REF!,#REF!,#REF!,#REF!,#REF!,#REF!,#REF!</definedName>
    <definedName name="Cwvu.cash._.flow." hidden="1">#REF!,#REF!,#REF!,#REF!,#REF!,#REF!,#REF!,#REF!,#REF!,#REF!,#REF!,#REF!,#REF!,#REF!,#REF!,#REF!,#REF!,#REF!,#REF!,#REF!,#REF!,#REF!,#REF!,#REF!,#REF!,#REF!,#REF!,#REF!,#REF!,#REF!,#REF!,#REF!,#REF!,#REF!,#REF!,#REF!,#REF!,#REF!,#REF!,#REF!,#REF!</definedName>
    <definedName name="Cwvu.combo." localSheetId="11" hidden="1">[38]development!$A$16:$IV$16,[38]development!$A$21:$IV$21,[38]development!#REF!,[38]development!#REF!,[38]development!$A$36:$IV$36,[38]development!$A$46:$IV$46,[38]development!#REF!,[38]development!#REF!,[38]development!#REF!,[38]development!#REF!,[38]development!#REF!,[38]development!#REF!,[38]development!#REF!,[38]development!#REF!,[38]development!#REF!,[38]development!$A$85:$IV$85,[38]development!$A$89:$IV$89,[38]development!$A$91:$IV$91,[38]development!#REF!,[38]development!#REF!,[38]development!#REF!,[38]development!#REF!</definedName>
    <definedName name="Cwvu.combo." localSheetId="2" hidden="1">[38]development!$A$16:$IV$16,[38]development!$A$21:$IV$21,[38]development!#REF!,[38]development!#REF!,[38]development!$A$36:$IV$36,[38]development!$A$46:$IV$46,[38]development!#REF!,[38]development!#REF!,[38]development!#REF!,[38]development!#REF!,[38]development!#REF!,[38]development!#REF!,[38]development!#REF!,[38]development!#REF!,[38]development!#REF!,[38]development!$A$85:$IV$85,[38]development!$A$89:$IV$89,[38]development!$A$91:$IV$91,[38]development!#REF!,[38]development!#REF!,[38]development!#REF!,[38]development!#REF!</definedName>
    <definedName name="Cwvu.combo." localSheetId="25" hidden="1">[38]development!$A$16:$IV$16,[38]development!$A$21:$IV$21,[38]development!#REF!,[38]development!#REF!,[38]development!$A$36:$IV$36,[38]development!$A$46:$IV$46,[38]development!#REF!,[38]development!#REF!,[38]development!#REF!,[38]development!#REF!,[38]development!#REF!,[38]development!#REF!,[38]development!#REF!,[38]development!#REF!,[38]development!#REF!,[38]development!$A$85:$IV$85,[38]development!$A$89:$IV$89,[38]development!$A$91:$IV$91,[38]development!#REF!,[38]development!#REF!,[38]development!#REF!,[38]development!#REF!</definedName>
    <definedName name="Cwvu.combo." localSheetId="26" hidden="1">[38]development!$A$16:$IV$16,[38]development!$A$21:$IV$21,[38]development!#REF!,[38]development!#REF!,[38]development!$A$36:$IV$36,[38]development!$A$46:$IV$46,[38]development!#REF!,[38]development!#REF!,[38]development!#REF!,[38]development!#REF!,[38]development!#REF!,[38]development!#REF!,[38]development!#REF!,[38]development!#REF!,[38]development!#REF!,[38]development!$A$85:$IV$85,[38]development!$A$89:$IV$89,[38]development!$A$91:$IV$91,[38]development!#REF!,[38]development!#REF!,[38]development!#REF!,[38]development!#REF!</definedName>
    <definedName name="Cwvu.combo." localSheetId="0" hidden="1">[38]development!$A$16:$IV$16,[38]development!$A$21:$IV$21,[38]development!#REF!,[38]development!#REF!,[38]development!$A$36:$IV$36,[38]development!$A$46:$IV$46,[38]development!#REF!,[38]development!#REF!,[38]development!#REF!,[38]development!#REF!,[38]development!#REF!,[38]development!#REF!,[38]development!#REF!,[38]development!#REF!,[38]development!#REF!,[38]development!$A$85:$IV$85,[38]development!$A$89:$IV$89,[38]development!$A$91:$IV$91,[38]development!#REF!,[38]development!#REF!,[38]development!#REF!,[38]development!#REF!</definedName>
    <definedName name="Cwvu.combo." localSheetId="3" hidden="1">[38]development!$A$16:$IV$16,[38]development!$A$21:$IV$21,[38]development!#REF!,[38]development!#REF!,[38]development!$A$36:$IV$36,[38]development!$A$46:$IV$46,[38]development!#REF!,[38]development!#REF!,[38]development!#REF!,[38]development!#REF!,[38]development!#REF!,[38]development!#REF!,[38]development!#REF!,[38]development!#REF!,[38]development!#REF!,[38]development!$A$85:$IV$85,[38]development!$A$89:$IV$89,[38]development!$A$91:$IV$91,[38]development!#REF!,[38]development!#REF!,[38]development!#REF!,[38]development!#REF!</definedName>
    <definedName name="Cwvu.combo." hidden="1">[38]development!$A$16:$IV$16,[38]development!$A$21:$IV$21,[38]development!#REF!,[38]development!#REF!,[38]development!$A$36:$IV$36,[38]development!$A$46:$IV$46,[38]development!#REF!,[38]development!#REF!,[38]development!#REF!,[38]development!#REF!,[38]development!#REF!,[38]development!#REF!,[38]development!#REF!,[38]development!#REF!,[38]development!#REF!,[38]development!$A$85:$IV$85,[38]development!$A$89:$IV$89,[38]development!$A$91:$IV$91,[38]development!#REF!,[38]development!#REF!,[38]development!#REF!,[38]development!#REF!</definedName>
    <definedName name="Cwvu.GREY_ALL." localSheetId="11" hidden="1">#REF!</definedName>
    <definedName name="Cwvu.GREY_ALL." localSheetId="2" hidden="1">#REF!</definedName>
    <definedName name="Cwvu.GREY_ALL." localSheetId="25" hidden="1">#REF!</definedName>
    <definedName name="Cwvu.GREY_ALL." localSheetId="26" hidden="1">#REF!</definedName>
    <definedName name="Cwvu.GREY_ALL." localSheetId="0" hidden="1">#REF!</definedName>
    <definedName name="Cwvu.GREY_ALL." localSheetId="3" hidden="1">#REF!</definedName>
    <definedName name="Cwvu.GREY_ALL." hidden="1">#REF!</definedName>
    <definedName name="D108.05.T">[11]INTERNAL!$A$22:$IV$24</definedName>
    <definedName name="D108.10.T">[11]INTERNAL!$A$25:$IV$27</definedName>
    <definedName name="D361.T">[11]INTERNAL!$A$4:$IV$6</definedName>
    <definedName name="D362.T">[11]INTERNAL!$A$7:$IV$9</definedName>
    <definedName name="D364.T">[11]INTERNAL!$A$10:$IV$12</definedName>
    <definedName name="D366.T">[11]INTERNAL!$A$13:$IV$15</definedName>
    <definedName name="D368.T">[11]INTERNAL!$A$16:$IV$18</definedName>
    <definedName name="D370.T">[11]INTERNAL!$A$19:$IV$21</definedName>
    <definedName name="D372.T">[11]INTERNAL!$A$28:$IV$30</definedName>
    <definedName name="Data" localSheetId="25">#REF!</definedName>
    <definedName name="Data" localSheetId="26">#REF!</definedName>
    <definedName name="Data" localSheetId="0">#REF!</definedName>
    <definedName name="Data" localSheetId="3">#REF!</definedName>
    <definedName name="Data">#REF!</definedName>
    <definedName name="Data.Avg">'[64]Avg Amts'!$A$5:$BP$34</definedName>
    <definedName name="Data.Qtrs.Avg">'[64]Avg Amts'!$A$5:$IV$5</definedName>
    <definedName name="DATA1" localSheetId="25">#REF!</definedName>
    <definedName name="DATA1" localSheetId="26">#REF!</definedName>
    <definedName name="DATA1" localSheetId="0">#REF!</definedName>
    <definedName name="DATA1" localSheetId="3">#REF!</definedName>
    <definedName name="DATA1">#REF!</definedName>
    <definedName name="DATA2" localSheetId="25">#REF!</definedName>
    <definedName name="DATA2" localSheetId="26">#REF!</definedName>
    <definedName name="DATA2" localSheetId="0">#REF!</definedName>
    <definedName name="DATA2" localSheetId="3">#REF!</definedName>
    <definedName name="DATA2">#REF!</definedName>
    <definedName name="DATA3" localSheetId="25">#REF!</definedName>
    <definedName name="DATA3" localSheetId="26">#REF!</definedName>
    <definedName name="DATA3" localSheetId="0">#REF!</definedName>
    <definedName name="DATA3" localSheetId="3">#REF!</definedName>
    <definedName name="DATA3">#REF!</definedName>
    <definedName name="DATA4" localSheetId="25">#REF!</definedName>
    <definedName name="DATA4" localSheetId="26">#REF!</definedName>
    <definedName name="DATA4" localSheetId="0">#REF!</definedName>
    <definedName name="DATA4">#REF!</definedName>
    <definedName name="DATA5" localSheetId="25">#REF!</definedName>
    <definedName name="DATA5" localSheetId="26">#REF!</definedName>
    <definedName name="DATA5" localSheetId="0">#REF!</definedName>
    <definedName name="DATA5">#REF!</definedName>
    <definedName name="DATA6" localSheetId="25">#REF!</definedName>
    <definedName name="DATA6" localSheetId="26">#REF!</definedName>
    <definedName name="DATA6" localSheetId="0">#REF!</definedName>
    <definedName name="DATA6">#REF!</definedName>
    <definedName name="_xlnm.Database" localSheetId="25">[65]Invoice!#REF!</definedName>
    <definedName name="_xlnm.Database" localSheetId="26">[65]Invoice!#REF!</definedName>
    <definedName name="_xlnm.Database" localSheetId="0">[65]Invoice!#REF!</definedName>
    <definedName name="_xlnm.Database" localSheetId="3">[65]Invoice!#REF!</definedName>
    <definedName name="_xlnm.Database">[65]Invoice!#REF!</definedName>
    <definedName name="DATE" localSheetId="25">[66]Jan!#REF!</definedName>
    <definedName name="DATE" localSheetId="26">[66]Jan!#REF!</definedName>
    <definedName name="DATE" localSheetId="0">[66]Jan!#REF!</definedName>
    <definedName name="DATE" localSheetId="3">[66]Jan!#REF!</definedName>
    <definedName name="DATE">[66]Jan!#REF!</definedName>
    <definedName name="daveisroyescal" localSheetId="25">#REF!</definedName>
    <definedName name="daveisroyescal" localSheetId="26">#REF!</definedName>
    <definedName name="daveisroyescal" localSheetId="0">#REF!</definedName>
    <definedName name="daveisroyescal" localSheetId="3">#REF!</definedName>
    <definedName name="daveisroyescal">#REF!</definedName>
    <definedName name="daviesroyprice" localSheetId="25">#REF!</definedName>
    <definedName name="daviesroyprice" localSheetId="26">#REF!</definedName>
    <definedName name="daviesroyprice" localSheetId="0">#REF!</definedName>
    <definedName name="daviesroyprice" localSheetId="3">#REF!</definedName>
    <definedName name="daviesroyprice">#REF!</definedName>
    <definedName name="dc_461" localSheetId="25">'[2]Sched 46'!#REF!</definedName>
    <definedName name="dc_461" localSheetId="26">'[2]Sched 46'!#REF!</definedName>
    <definedName name="dc_461" localSheetId="0">'[2]Sched 46'!#REF!</definedName>
    <definedName name="dc_461" localSheetId="3">'[2]Sched 46'!#REF!</definedName>
    <definedName name="dc_461">'[2]Sched 46'!#REF!</definedName>
    <definedName name="dc_462" localSheetId="25">'[2]Sched 46'!#REF!</definedName>
    <definedName name="dc_462" localSheetId="26">'[2]Sched 46'!#REF!</definedName>
    <definedName name="dc_462" localSheetId="0">'[2]Sched 46'!#REF!</definedName>
    <definedName name="dc_462" localSheetId="3">'[2]Sched 46'!#REF!</definedName>
    <definedName name="dc_462">'[2]Sched 46'!#REF!</definedName>
    <definedName name="dc_49" localSheetId="25">'[2]Sched 46'!#REF!</definedName>
    <definedName name="dc_49" localSheetId="26">'[2]Sched 46'!#REF!</definedName>
    <definedName name="dc_49" localSheetId="0">'[2]Sched 46'!#REF!</definedName>
    <definedName name="dc_49" localSheetId="3">'[2]Sched 46'!#REF!</definedName>
    <definedName name="dc_49">'[2]Sched 46'!#REF!</definedName>
    <definedName name="dc_491" localSheetId="25">'[2]Sched 46'!#REF!</definedName>
    <definedName name="dc_491" localSheetId="26">'[2]Sched 46'!#REF!</definedName>
    <definedName name="dc_491" localSheetId="0">'[2]Sched 46'!#REF!</definedName>
    <definedName name="dc_491" localSheetId="3">'[2]Sched 46'!#REF!</definedName>
    <definedName name="dc_491">'[2]Sched 46'!#REF!</definedName>
    <definedName name="dc_492" localSheetId="25">'[2]Sched 46'!#REF!</definedName>
    <definedName name="dc_492" localSheetId="26">'[2]Sched 46'!#REF!</definedName>
    <definedName name="dc_492" localSheetId="0">'[2]Sched 46'!#REF!</definedName>
    <definedName name="dc_492">'[2]Sched 46'!#REF!</definedName>
    <definedName name="dd" localSheetId="30" hidden="1">{"Print_Detail",#N/A,FALSE,"Redemption_Maturity Extract"}</definedName>
    <definedName name="dd" localSheetId="22" hidden="1">{"Print_Detail",#N/A,FALSE,"Redemption_Maturity Extract"}</definedName>
    <definedName name="dd" localSheetId="20" hidden="1">{"Print_Detail",#N/A,FALSE,"Redemption_Maturity Extract"}</definedName>
    <definedName name="dd" localSheetId="11" hidden="1">{"Print_Detail",#N/A,FALSE,"Redemption_Maturity Extract"}</definedName>
    <definedName name="dd" localSheetId="2" hidden="1">{"Print_Detail",#N/A,FALSE,"Redemption_Maturity Extract"}</definedName>
    <definedName name="dd" localSheetId="3" hidden="1">{"Print_Detail",#N/A,FALSE,"Redemption_Maturity Extract"}</definedName>
    <definedName name="dd" hidden="1">{"Print_Detail",#N/A,FALSE,"Redemption_Maturity Extract"}</definedName>
    <definedName name="ddd" localSheetId="30" hidden="1">{"Full",#N/A,FALSE,"Sec MTN B Summary"}</definedName>
    <definedName name="ddd" localSheetId="22" hidden="1">{"Full",#N/A,FALSE,"Sec MTN B Summary"}</definedName>
    <definedName name="ddd" localSheetId="20" hidden="1">{"Full",#N/A,FALSE,"Sec MTN B Summary"}</definedName>
    <definedName name="ddd" localSheetId="11" hidden="1">{"Full",#N/A,FALSE,"Sec MTN B Summary"}</definedName>
    <definedName name="ddd" localSheetId="2" hidden="1">{"Full",#N/A,FALSE,"Sec MTN B Summary"}</definedName>
    <definedName name="ddd" localSheetId="3" hidden="1">{"Full",#N/A,FALSE,"Sec MTN B Summary"}</definedName>
    <definedName name="ddd" hidden="1">{"Full",#N/A,FALSE,"Sec MTN B Summary"}</definedName>
    <definedName name="dddd" localSheetId="30" hidden="1">{"RedPrem_InitRed View",#N/A,FALSE,"Sec MTN B Summary"}</definedName>
    <definedName name="dddd" localSheetId="22" hidden="1">{"RedPrem_InitRed View",#N/A,FALSE,"Sec MTN B Summary"}</definedName>
    <definedName name="dddd" localSheetId="20" hidden="1">{"RedPrem_InitRed View",#N/A,FALSE,"Sec MTN B Summary"}</definedName>
    <definedName name="dddd" localSheetId="11" hidden="1">{"RedPrem_InitRed View",#N/A,FALSE,"Sec MTN B Summary"}</definedName>
    <definedName name="dddd" localSheetId="2" hidden="1">{"RedPrem_InitRed View",#N/A,FALSE,"Sec MTN B Summary"}</definedName>
    <definedName name="dddd" localSheetId="3" hidden="1">{"RedPrem_InitRed View",#N/A,FALSE,"Sec MTN B Summary"}</definedName>
    <definedName name="dddd" hidden="1">{"RedPrem_InitRed View",#N/A,FALSE,"Sec MTN B Summary"}</definedName>
    <definedName name="dddddd" localSheetId="30" hidden="1">{"Pivot1",#N/A,FALSE,"Redemption_Maturity Extract"}</definedName>
    <definedName name="dddddd" localSheetId="22" hidden="1">{"Pivot1",#N/A,FALSE,"Redemption_Maturity Extract"}</definedName>
    <definedName name="dddddd" localSheetId="20" hidden="1">{"Pivot1",#N/A,FALSE,"Redemption_Maturity Extract"}</definedName>
    <definedName name="dddddd" localSheetId="11" hidden="1">{"Pivot1",#N/A,FALSE,"Redemption_Maturity Extract"}</definedName>
    <definedName name="dddddd" localSheetId="2" hidden="1">{"Pivot1",#N/A,FALSE,"Redemption_Maturity Extract"}</definedName>
    <definedName name="dddddd" localSheetId="3" hidden="1">{"Pivot1",#N/A,FALSE,"Redemption_Maturity Extract"}</definedName>
    <definedName name="dddddd" hidden="1">{"Pivot1",#N/A,FALSE,"Redemption_Maturity Extract"}</definedName>
    <definedName name="dddddddd" localSheetId="30" hidden="1">{"Pivot2",#N/A,FALSE,"Redemption_Maturity Extract"}</definedName>
    <definedName name="dddddddd" localSheetId="22" hidden="1">{"Pivot2",#N/A,FALSE,"Redemption_Maturity Extract"}</definedName>
    <definedName name="dddddddd" localSheetId="20" hidden="1">{"Pivot2",#N/A,FALSE,"Redemption_Maturity Extract"}</definedName>
    <definedName name="dddddddd" localSheetId="11" hidden="1">{"Pivot2",#N/A,FALSE,"Redemption_Maturity Extract"}</definedName>
    <definedName name="dddddddd" localSheetId="2" hidden="1">{"Pivot2",#N/A,FALSE,"Redemption_Maturity Extract"}</definedName>
    <definedName name="dddddddd" localSheetId="3" hidden="1">{"Pivot2",#N/A,FALSE,"Redemption_Maturity Extract"}</definedName>
    <definedName name="dddddddd" hidden="1">{"Pivot2",#N/A,FALSE,"Redemption_Maturity Extract"}</definedName>
    <definedName name="debtforce" localSheetId="25">#REF!</definedName>
    <definedName name="debtforce" localSheetId="26">#REF!</definedName>
    <definedName name="debtforce" localSheetId="0">#REF!</definedName>
    <definedName name="debtforce" localSheetId="3">#REF!</definedName>
    <definedName name="debtforce">#REF!</definedName>
    <definedName name="DebtPerc">[37]Assumptions!$I$58</definedName>
    <definedName name="DEC" localSheetId="25">[42]Backup!#REF!</definedName>
    <definedName name="DEC" localSheetId="26">[42]Backup!#REF!</definedName>
    <definedName name="DEC" localSheetId="0">[42]Backup!#REF!</definedName>
    <definedName name="DEC" localSheetId="3">[42]Backup!#REF!</definedName>
    <definedName name="DEC">[42]Backup!#REF!</definedName>
    <definedName name="Dec02AMA" localSheetId="25">[67]BS!#REF!</definedName>
    <definedName name="Dec02AMA" localSheetId="26">[67]BS!#REF!</definedName>
    <definedName name="Dec02AMA" localSheetId="0">[67]BS!#REF!</definedName>
    <definedName name="Dec02AMA" localSheetId="3">[67]BS!#REF!</definedName>
    <definedName name="Dec02AMA">[67]BS!#REF!</definedName>
    <definedName name="Dec03AMA">[9]BS!$AJ$7:$AJ$3582</definedName>
    <definedName name="Dec04AMA" localSheetId="3">[4]BS!$AO$7:$AO$3582</definedName>
    <definedName name="Dec04AMA">[5]BS!$AO$7:$AO$3582</definedName>
    <definedName name="Dec05AMA" localSheetId="25">#REF!</definedName>
    <definedName name="Dec05AMA" localSheetId="26">#REF!</definedName>
    <definedName name="Dec05AMA" localSheetId="0">#REF!</definedName>
    <definedName name="Dec05AMA" localSheetId="3">#REF!</definedName>
    <definedName name="Dec05AMA">#REF!</definedName>
    <definedName name="Dec08AMA">[7]BS!$AJ$7:$AJ$1726</definedName>
    <definedName name="Dec09AMA">[7]BS!$AV$7:$AV$1726</definedName>
    <definedName name="Dec16AMA">[21]BS!$AD$8:$AD$2553</definedName>
    <definedName name="Dec17AMA">[21]BS!$AP$8:$AP$2554</definedName>
    <definedName name="DECT" localSheetId="25">#REF!</definedName>
    <definedName name="DECT" localSheetId="26">#REF!</definedName>
    <definedName name="DECT" localSheetId="0">#REF!</definedName>
    <definedName name="DECT" localSheetId="3">#REF!</definedName>
    <definedName name="DECT">#REF!</definedName>
    <definedName name="Degree_Days" localSheetId="25">#REF!</definedName>
    <definedName name="Degree_Days" localSheetId="26">#REF!</definedName>
    <definedName name="Degree_Days" localSheetId="0">#REF!</definedName>
    <definedName name="Degree_Days" localSheetId="3">#REF!</definedName>
    <definedName name="Degree_Days">#REF!</definedName>
    <definedName name="DELETE01" localSheetId="32" hidden="1">{#N/A,#N/A,FALSE,"Coversheet";#N/A,#N/A,FALSE,"QA"}</definedName>
    <definedName name="DELETE01" localSheetId="30" hidden="1">{#N/A,#N/A,FALSE,"Coversheet";#N/A,#N/A,FALSE,"QA"}</definedName>
    <definedName name="DELETE01" localSheetId="33" hidden="1">{#N/A,#N/A,FALSE,"Coversheet";#N/A,#N/A,FALSE,"QA"}</definedName>
    <definedName name="DELETE01" localSheetId="22" hidden="1">{#N/A,#N/A,FALSE,"Coversheet";#N/A,#N/A,FALSE,"QA"}</definedName>
    <definedName name="DELETE01" localSheetId="23" hidden="1">{#N/A,#N/A,FALSE,"Coversheet";#N/A,#N/A,FALSE,"QA"}</definedName>
    <definedName name="DELETE01" localSheetId="20" hidden="1">{#N/A,#N/A,FALSE,"Coversheet";#N/A,#N/A,FALSE,"QA"}</definedName>
    <definedName name="DELETE01" localSheetId="17" hidden="1">{#N/A,#N/A,FALSE,"Coversheet";#N/A,#N/A,FALSE,"QA"}</definedName>
    <definedName name="DELETE01" localSheetId="18" hidden="1">{#N/A,#N/A,FALSE,"Coversheet";#N/A,#N/A,FALSE,"QA"}</definedName>
    <definedName name="DELETE01" localSheetId="11" hidden="1">{#N/A,#N/A,FALSE,"Coversheet";#N/A,#N/A,FALSE,"QA"}</definedName>
    <definedName name="DELETE01" localSheetId="2" hidden="1">{#N/A,#N/A,FALSE,"Coversheet";#N/A,#N/A,FALSE,"QA"}</definedName>
    <definedName name="DELETE01" localSheetId="27" hidden="1">{#N/A,#N/A,FALSE,"Coversheet";#N/A,#N/A,FALSE,"QA"}</definedName>
    <definedName name="DELETE01" localSheetId="3" hidden="1">{#N/A,#N/A,FALSE,"Coversheet";#N/A,#N/A,FALSE,"QA"}</definedName>
    <definedName name="DELETE01" localSheetId="1" hidden="1">{#N/A,#N/A,FALSE,"Coversheet";#N/A,#N/A,FALSE,"QA"}</definedName>
    <definedName name="DELETE01" hidden="1">{#N/A,#N/A,FALSE,"Coversheet";#N/A,#N/A,FALSE,"QA"}</definedName>
    <definedName name="DELETE02" localSheetId="32" hidden="1">{#N/A,#N/A,FALSE,"Schedule F";#N/A,#N/A,FALSE,"Schedule G"}</definedName>
    <definedName name="DELETE02" localSheetId="30" hidden="1">{#N/A,#N/A,FALSE,"Schedule F";#N/A,#N/A,FALSE,"Schedule G"}</definedName>
    <definedName name="DELETE02" localSheetId="33" hidden="1">{#N/A,#N/A,FALSE,"Schedule F";#N/A,#N/A,FALSE,"Schedule G"}</definedName>
    <definedName name="DELETE02" localSheetId="22" hidden="1">{#N/A,#N/A,FALSE,"Schedule F";#N/A,#N/A,FALSE,"Schedule G"}</definedName>
    <definedName name="DELETE02" localSheetId="23" hidden="1">{#N/A,#N/A,FALSE,"Schedule F";#N/A,#N/A,FALSE,"Schedule G"}</definedName>
    <definedName name="DELETE02" localSheetId="20" hidden="1">{#N/A,#N/A,FALSE,"Schedule F";#N/A,#N/A,FALSE,"Schedule G"}</definedName>
    <definedName name="DELETE02" localSheetId="17" hidden="1">{#N/A,#N/A,FALSE,"Schedule F";#N/A,#N/A,FALSE,"Schedule G"}</definedName>
    <definedName name="DELETE02" localSheetId="18" hidden="1">{#N/A,#N/A,FALSE,"Schedule F";#N/A,#N/A,FALSE,"Schedule G"}</definedName>
    <definedName name="DELETE02" localSheetId="11" hidden="1">{#N/A,#N/A,FALSE,"Schedule F";#N/A,#N/A,FALSE,"Schedule G"}</definedName>
    <definedName name="DELETE02" localSheetId="2" hidden="1">{#N/A,#N/A,FALSE,"Schedule F";#N/A,#N/A,FALSE,"Schedule G"}</definedName>
    <definedName name="DELETE02" localSheetId="27" hidden="1">{#N/A,#N/A,FALSE,"Schedule F";#N/A,#N/A,FALSE,"Schedule G"}</definedName>
    <definedName name="DELETE02" localSheetId="3" hidden="1">{#N/A,#N/A,FALSE,"Schedule F";#N/A,#N/A,FALSE,"Schedule G"}</definedName>
    <definedName name="DELETE02" localSheetId="1" hidden="1">{#N/A,#N/A,FALSE,"Schedule F";#N/A,#N/A,FALSE,"Schedule G"}</definedName>
    <definedName name="DELETE02" hidden="1">{#N/A,#N/A,FALSE,"Schedule F";#N/A,#N/A,FALSE,"Schedule G"}</definedName>
    <definedName name="Delete06" localSheetId="32" hidden="1">{#N/A,#N/A,FALSE,"Coversheet";#N/A,#N/A,FALSE,"QA"}</definedName>
    <definedName name="Delete06" localSheetId="30" hidden="1">{#N/A,#N/A,FALSE,"Coversheet";#N/A,#N/A,FALSE,"QA"}</definedName>
    <definedName name="Delete06" localSheetId="33" hidden="1">{#N/A,#N/A,FALSE,"Coversheet";#N/A,#N/A,FALSE,"QA"}</definedName>
    <definedName name="Delete06" localSheetId="22" hidden="1">{#N/A,#N/A,FALSE,"Coversheet";#N/A,#N/A,FALSE,"QA"}</definedName>
    <definedName name="Delete06" localSheetId="23" hidden="1">{#N/A,#N/A,FALSE,"Coversheet";#N/A,#N/A,FALSE,"QA"}</definedName>
    <definedName name="Delete06" localSheetId="20" hidden="1">{#N/A,#N/A,FALSE,"Coversheet";#N/A,#N/A,FALSE,"QA"}</definedName>
    <definedName name="Delete06" localSheetId="17" hidden="1">{#N/A,#N/A,FALSE,"Coversheet";#N/A,#N/A,FALSE,"QA"}</definedName>
    <definedName name="Delete06" localSheetId="18" hidden="1">{#N/A,#N/A,FALSE,"Coversheet";#N/A,#N/A,FALSE,"QA"}</definedName>
    <definedName name="Delete06" localSheetId="11" hidden="1">{#N/A,#N/A,FALSE,"Coversheet";#N/A,#N/A,FALSE,"QA"}</definedName>
    <definedName name="Delete06" localSheetId="2" hidden="1">{#N/A,#N/A,FALSE,"Coversheet";#N/A,#N/A,FALSE,"QA"}</definedName>
    <definedName name="Delete06" localSheetId="27" hidden="1">{#N/A,#N/A,FALSE,"Coversheet";#N/A,#N/A,FALSE,"QA"}</definedName>
    <definedName name="Delete06" localSheetId="3" hidden="1">{#N/A,#N/A,FALSE,"Coversheet";#N/A,#N/A,FALSE,"QA"}</definedName>
    <definedName name="Delete06" localSheetId="1" hidden="1">{#N/A,#N/A,FALSE,"Coversheet";#N/A,#N/A,FALSE,"QA"}</definedName>
    <definedName name="Delete06" hidden="1">{#N/A,#N/A,FALSE,"Coversheet";#N/A,#N/A,FALSE,"QA"}</definedName>
    <definedName name="Delete09" localSheetId="32" hidden="1">{#N/A,#N/A,FALSE,"Coversheet";#N/A,#N/A,FALSE,"QA"}</definedName>
    <definedName name="Delete09" localSheetId="30" hidden="1">{#N/A,#N/A,FALSE,"Coversheet";#N/A,#N/A,FALSE,"QA"}</definedName>
    <definedName name="Delete09" localSheetId="33" hidden="1">{#N/A,#N/A,FALSE,"Coversheet";#N/A,#N/A,FALSE,"QA"}</definedName>
    <definedName name="Delete09" localSheetId="22" hidden="1">{#N/A,#N/A,FALSE,"Coversheet";#N/A,#N/A,FALSE,"QA"}</definedName>
    <definedName name="Delete09" localSheetId="23" hidden="1">{#N/A,#N/A,FALSE,"Coversheet";#N/A,#N/A,FALSE,"QA"}</definedName>
    <definedName name="Delete09" localSheetId="20" hidden="1">{#N/A,#N/A,FALSE,"Coversheet";#N/A,#N/A,FALSE,"QA"}</definedName>
    <definedName name="Delete09" localSheetId="17" hidden="1">{#N/A,#N/A,FALSE,"Coversheet";#N/A,#N/A,FALSE,"QA"}</definedName>
    <definedName name="Delete09" localSheetId="18" hidden="1">{#N/A,#N/A,FALSE,"Coversheet";#N/A,#N/A,FALSE,"QA"}</definedName>
    <definedName name="Delete09" localSheetId="11" hidden="1">{#N/A,#N/A,FALSE,"Coversheet";#N/A,#N/A,FALSE,"QA"}</definedName>
    <definedName name="Delete09" localSheetId="2" hidden="1">{#N/A,#N/A,FALSE,"Coversheet";#N/A,#N/A,FALSE,"QA"}</definedName>
    <definedName name="Delete09" localSheetId="27" hidden="1">{#N/A,#N/A,FALSE,"Coversheet";#N/A,#N/A,FALSE,"QA"}</definedName>
    <definedName name="Delete09" localSheetId="3" hidden="1">{#N/A,#N/A,FALSE,"Coversheet";#N/A,#N/A,FALSE,"QA"}</definedName>
    <definedName name="Delete09" localSheetId="1" hidden="1">{#N/A,#N/A,FALSE,"Coversheet";#N/A,#N/A,FALSE,"QA"}</definedName>
    <definedName name="Delete09" hidden="1">{#N/A,#N/A,FALSE,"Coversheet";#N/A,#N/A,FALSE,"QA"}</definedName>
    <definedName name="Delete1" localSheetId="32" hidden="1">{#N/A,#N/A,FALSE,"Coversheet";#N/A,#N/A,FALSE,"QA"}</definedName>
    <definedName name="Delete1" localSheetId="30" hidden="1">{#N/A,#N/A,FALSE,"Coversheet";#N/A,#N/A,FALSE,"QA"}</definedName>
    <definedName name="Delete1" localSheetId="33" hidden="1">{#N/A,#N/A,FALSE,"Coversheet";#N/A,#N/A,FALSE,"QA"}</definedName>
    <definedName name="Delete1" localSheetId="22" hidden="1">{#N/A,#N/A,FALSE,"Coversheet";#N/A,#N/A,FALSE,"QA"}</definedName>
    <definedName name="Delete1" localSheetId="23" hidden="1">{#N/A,#N/A,FALSE,"Coversheet";#N/A,#N/A,FALSE,"QA"}</definedName>
    <definedName name="Delete1" localSheetId="20" hidden="1">{#N/A,#N/A,FALSE,"Coversheet";#N/A,#N/A,FALSE,"QA"}</definedName>
    <definedName name="Delete1" localSheetId="17" hidden="1">{#N/A,#N/A,FALSE,"Coversheet";#N/A,#N/A,FALSE,"QA"}</definedName>
    <definedName name="Delete1" localSheetId="18" hidden="1">{#N/A,#N/A,FALSE,"Coversheet";#N/A,#N/A,FALSE,"QA"}</definedName>
    <definedName name="Delete1" localSheetId="11" hidden="1">{#N/A,#N/A,FALSE,"Coversheet";#N/A,#N/A,FALSE,"QA"}</definedName>
    <definedName name="Delete1" localSheetId="2" hidden="1">{#N/A,#N/A,FALSE,"Coversheet";#N/A,#N/A,FALSE,"QA"}</definedName>
    <definedName name="Delete1" localSheetId="27" hidden="1">{#N/A,#N/A,FALSE,"Coversheet";#N/A,#N/A,FALSE,"QA"}</definedName>
    <definedName name="Delete1" localSheetId="3" hidden="1">{#N/A,#N/A,FALSE,"Coversheet";#N/A,#N/A,FALSE,"QA"}</definedName>
    <definedName name="Delete1" localSheetId="1" hidden="1">{#N/A,#N/A,FALSE,"Coversheet";#N/A,#N/A,FALSE,"QA"}</definedName>
    <definedName name="Delete1" hidden="1">{#N/A,#N/A,FALSE,"Coversheet";#N/A,#N/A,FALSE,"QA"}</definedName>
    <definedName name="Delete10" localSheetId="32" hidden="1">{#N/A,#N/A,FALSE,"Schedule F";#N/A,#N/A,FALSE,"Schedule G"}</definedName>
    <definedName name="Delete10" localSheetId="30" hidden="1">{#N/A,#N/A,FALSE,"Schedule F";#N/A,#N/A,FALSE,"Schedule G"}</definedName>
    <definedName name="Delete10" localSheetId="33" hidden="1">{#N/A,#N/A,FALSE,"Schedule F";#N/A,#N/A,FALSE,"Schedule G"}</definedName>
    <definedName name="Delete10" localSheetId="22" hidden="1">{#N/A,#N/A,FALSE,"Schedule F";#N/A,#N/A,FALSE,"Schedule G"}</definedName>
    <definedName name="Delete10" localSheetId="23" hidden="1">{#N/A,#N/A,FALSE,"Schedule F";#N/A,#N/A,FALSE,"Schedule G"}</definedName>
    <definedName name="Delete10" localSheetId="20" hidden="1">{#N/A,#N/A,FALSE,"Schedule F";#N/A,#N/A,FALSE,"Schedule G"}</definedName>
    <definedName name="Delete10" localSheetId="17" hidden="1">{#N/A,#N/A,FALSE,"Schedule F";#N/A,#N/A,FALSE,"Schedule G"}</definedName>
    <definedName name="Delete10" localSheetId="18" hidden="1">{#N/A,#N/A,FALSE,"Schedule F";#N/A,#N/A,FALSE,"Schedule G"}</definedName>
    <definedName name="Delete10" localSheetId="11" hidden="1">{#N/A,#N/A,FALSE,"Schedule F";#N/A,#N/A,FALSE,"Schedule G"}</definedName>
    <definedName name="Delete10" localSheetId="2" hidden="1">{#N/A,#N/A,FALSE,"Schedule F";#N/A,#N/A,FALSE,"Schedule G"}</definedName>
    <definedName name="Delete10" localSheetId="27" hidden="1">{#N/A,#N/A,FALSE,"Schedule F";#N/A,#N/A,FALSE,"Schedule G"}</definedName>
    <definedName name="Delete10" localSheetId="3" hidden="1">{#N/A,#N/A,FALSE,"Schedule F";#N/A,#N/A,FALSE,"Schedule G"}</definedName>
    <definedName name="Delete10" localSheetId="1" hidden="1">{#N/A,#N/A,FALSE,"Schedule F";#N/A,#N/A,FALSE,"Schedule G"}</definedName>
    <definedName name="Delete10" hidden="1">{#N/A,#N/A,FALSE,"Schedule F";#N/A,#N/A,FALSE,"Schedule G"}</definedName>
    <definedName name="Delete21" localSheetId="32" hidden="1">{#N/A,#N/A,FALSE,"Coversheet";#N/A,#N/A,FALSE,"QA"}</definedName>
    <definedName name="Delete21" localSheetId="30" hidden="1">{#N/A,#N/A,FALSE,"Coversheet";#N/A,#N/A,FALSE,"QA"}</definedName>
    <definedName name="Delete21" localSheetId="33" hidden="1">{#N/A,#N/A,FALSE,"Coversheet";#N/A,#N/A,FALSE,"QA"}</definedName>
    <definedName name="Delete21" localSheetId="22" hidden="1">{#N/A,#N/A,FALSE,"Coversheet";#N/A,#N/A,FALSE,"QA"}</definedName>
    <definedName name="Delete21" localSheetId="23" hidden="1">{#N/A,#N/A,FALSE,"Coversheet";#N/A,#N/A,FALSE,"QA"}</definedName>
    <definedName name="Delete21" localSheetId="20" hidden="1">{#N/A,#N/A,FALSE,"Coversheet";#N/A,#N/A,FALSE,"QA"}</definedName>
    <definedName name="Delete21" localSheetId="17" hidden="1">{#N/A,#N/A,FALSE,"Coversheet";#N/A,#N/A,FALSE,"QA"}</definedName>
    <definedName name="Delete21" localSheetId="18" hidden="1">{#N/A,#N/A,FALSE,"Coversheet";#N/A,#N/A,FALSE,"QA"}</definedName>
    <definedName name="Delete21" localSheetId="11" hidden="1">{#N/A,#N/A,FALSE,"Coversheet";#N/A,#N/A,FALSE,"QA"}</definedName>
    <definedName name="Delete21" localSheetId="2" hidden="1">{#N/A,#N/A,FALSE,"Coversheet";#N/A,#N/A,FALSE,"QA"}</definedName>
    <definedName name="Delete21" localSheetId="27" hidden="1">{#N/A,#N/A,FALSE,"Coversheet";#N/A,#N/A,FALSE,"QA"}</definedName>
    <definedName name="Delete21" localSheetId="3" hidden="1">{#N/A,#N/A,FALSE,"Coversheet";#N/A,#N/A,FALSE,"QA"}</definedName>
    <definedName name="Delete21" localSheetId="1" hidden="1">{#N/A,#N/A,FALSE,"Coversheet";#N/A,#N/A,FALSE,"QA"}</definedName>
    <definedName name="Delete21" hidden="1">{#N/A,#N/A,FALSE,"Coversheet";#N/A,#N/A,FALSE,"QA"}</definedName>
    <definedName name="DEM">[11]CLASSIFIERS!$A$4:$IV$4</definedName>
    <definedName name="DEM_1">[11]EXTERNAL!$A$7:$IV$9</definedName>
    <definedName name="DEM_12CP">[11]EXTERNAL!$A$118:$IV$120</definedName>
    <definedName name="DEM_12NCP_P">[11]EXTERNAL!$A$187:$IV$189</definedName>
    <definedName name="DEM_12NCP_S">[11]EXTERNAL!$A$190:$IV$192</definedName>
    <definedName name="DEM_12NCP1">[11]EXTERNAL!$A$139:$IV$141</definedName>
    <definedName name="DEM_12NCP2">[11]EXTERNAL!$A$130:$IV$132</definedName>
    <definedName name="DEM_1A">[11]EXTERNAL!$A$115:$IV$117</definedName>
    <definedName name="DEM_2A">[11]EXTERNAL!$A$148:$IV$150</definedName>
    <definedName name="DEM_3A">[11]EXTERNAL!$A$199:$IV$201</definedName>
    <definedName name="DEM_3B">[11]EXTERNAL!$A$196:$IV$198</definedName>
    <definedName name="DEMAND" localSheetId="25">'[2]Sched 46'!#REF!</definedName>
    <definedName name="DEMAND" localSheetId="26">'[2]Sched 46'!#REF!</definedName>
    <definedName name="DEMAND" localSheetId="0">'[2]Sched 46'!#REF!</definedName>
    <definedName name="DEMAND" localSheetId="3">'[2]Sched 46'!#REF!</definedName>
    <definedName name="DEMAND">'[2]Sched 46'!#REF!</definedName>
    <definedName name="Demand2">[68]Inputs!$D$11</definedName>
    <definedName name="Demands" localSheetId="25">#REF!</definedName>
    <definedName name="Demands" localSheetId="26">#REF!</definedName>
    <definedName name="Demands" localSheetId="0">#REF!</definedName>
    <definedName name="Demands" localSheetId="3">#REF!</definedName>
    <definedName name="Demands">#REF!</definedName>
    <definedName name="DEPRECIATION" localSheetId="25">#REF!</definedName>
    <definedName name="DEPRECIATION" localSheetId="26">#REF!</definedName>
    <definedName name="DEPRECIATION" localSheetId="0">#REF!</definedName>
    <definedName name="DEPRECIATION" localSheetId="3">#REF!</definedName>
    <definedName name="DEPRECIATION">#REF!</definedName>
    <definedName name="DES1.T">[11]INTERNAL!$A$40:$IV$42</definedName>
    <definedName name="DES2.T">[11]INTERNAL!$A$43:$IV$45</definedName>
    <definedName name="devfee" localSheetId="25">#REF!</definedName>
    <definedName name="devfee" localSheetId="26">#REF!</definedName>
    <definedName name="devfee" localSheetId="0">#REF!</definedName>
    <definedName name="devfee" localSheetId="3">#REF!</definedName>
    <definedName name="devfee">#REF!</definedName>
    <definedName name="df" localSheetId="32" hidden="1">{#N/A,#N/A,FALSE,"CESTSUM";#N/A,#N/A,FALSE,"est sum A";#N/A,#N/A,FALSE,"est detail A"}</definedName>
    <definedName name="df" localSheetId="30" hidden="1">{#N/A,#N/A,FALSE,"CESTSUM";#N/A,#N/A,FALSE,"est sum A";#N/A,#N/A,FALSE,"est detail A"}</definedName>
    <definedName name="df" localSheetId="33" hidden="1">{#N/A,#N/A,FALSE,"CESTSUM";#N/A,#N/A,FALSE,"est sum A";#N/A,#N/A,FALSE,"est detail A"}</definedName>
    <definedName name="df" localSheetId="22" hidden="1">{#N/A,#N/A,FALSE,"CESTSUM";#N/A,#N/A,FALSE,"est sum A";#N/A,#N/A,FALSE,"est detail A"}</definedName>
    <definedName name="df" localSheetId="23" hidden="1">{#N/A,#N/A,FALSE,"CESTSUM";#N/A,#N/A,FALSE,"est sum A";#N/A,#N/A,FALSE,"est detail A"}</definedName>
    <definedName name="df" localSheetId="20" hidden="1">{#N/A,#N/A,FALSE,"CESTSUM";#N/A,#N/A,FALSE,"est sum A";#N/A,#N/A,FALSE,"est detail A"}</definedName>
    <definedName name="df" localSheetId="17" hidden="1">{#N/A,#N/A,FALSE,"CESTSUM";#N/A,#N/A,FALSE,"est sum A";#N/A,#N/A,FALSE,"est detail A"}</definedName>
    <definedName name="df" localSheetId="18" hidden="1">{#N/A,#N/A,FALSE,"CESTSUM";#N/A,#N/A,FALSE,"est sum A";#N/A,#N/A,FALSE,"est detail A"}</definedName>
    <definedName name="df" localSheetId="11" hidden="1">{#N/A,#N/A,FALSE,"CESTSUM";#N/A,#N/A,FALSE,"est sum A";#N/A,#N/A,FALSE,"est detail A"}</definedName>
    <definedName name="df" localSheetId="2" hidden="1">{#N/A,#N/A,FALSE,"CESTSUM";#N/A,#N/A,FALSE,"est sum A";#N/A,#N/A,FALSE,"est detail A"}</definedName>
    <definedName name="df" localSheetId="27" hidden="1">{#N/A,#N/A,FALSE,"CESTSUM";#N/A,#N/A,FALSE,"est sum A";#N/A,#N/A,FALSE,"est detail A"}</definedName>
    <definedName name="df" localSheetId="3" hidden="1">{#N/A,#N/A,FALSE,"CESTSUM";#N/A,#N/A,FALSE,"est sum A";#N/A,#N/A,FALSE,"est detail A"}</definedName>
    <definedName name="df" localSheetId="1" hidden="1">{#N/A,#N/A,FALSE,"CESTSUM";#N/A,#N/A,FALSE,"est sum A";#N/A,#N/A,FALSE,"est detail A"}</definedName>
    <definedName name="df" hidden="1">{#N/A,#N/A,FALSE,"CESTSUM";#N/A,#N/A,FALSE,"est sum A";#N/A,#N/A,FALSE,"est detail A"}</definedName>
    <definedName name="DF_HeatRate">[37]Assumptions!$L$23</definedName>
    <definedName name="DFIT" localSheetId="32" hidden="1">{#N/A,#N/A,FALSE,"Coversheet";#N/A,#N/A,FALSE,"QA"}</definedName>
    <definedName name="DFIT" localSheetId="30" hidden="1">{#N/A,#N/A,FALSE,"Coversheet";#N/A,#N/A,FALSE,"QA"}</definedName>
    <definedName name="DFIT" localSheetId="33" hidden="1">{#N/A,#N/A,FALSE,"Coversheet";#N/A,#N/A,FALSE,"QA"}</definedName>
    <definedName name="DFIT" localSheetId="22" hidden="1">{#N/A,#N/A,FALSE,"Coversheet";#N/A,#N/A,FALSE,"QA"}</definedName>
    <definedName name="DFIT" localSheetId="23" hidden="1">{#N/A,#N/A,FALSE,"Coversheet";#N/A,#N/A,FALSE,"QA"}</definedName>
    <definedName name="DFIT" localSheetId="20" hidden="1">{#N/A,#N/A,FALSE,"Coversheet";#N/A,#N/A,FALSE,"QA"}</definedName>
    <definedName name="DFIT" localSheetId="17" hidden="1">{#N/A,#N/A,FALSE,"Coversheet";#N/A,#N/A,FALSE,"QA"}</definedName>
    <definedName name="DFIT" localSheetId="18" hidden="1">{#N/A,#N/A,FALSE,"Coversheet";#N/A,#N/A,FALSE,"QA"}</definedName>
    <definedName name="DFIT" localSheetId="11" hidden="1">{#N/A,#N/A,FALSE,"Coversheet";#N/A,#N/A,FALSE,"QA"}</definedName>
    <definedName name="DFIT" localSheetId="2" hidden="1">{#N/A,#N/A,FALSE,"Coversheet";#N/A,#N/A,FALSE,"QA"}</definedName>
    <definedName name="DFIT" localSheetId="27" hidden="1">{#N/A,#N/A,FALSE,"Coversheet";#N/A,#N/A,FALSE,"QA"}</definedName>
    <definedName name="DFIT" localSheetId="3" hidden="1">{#N/A,#N/A,FALSE,"Coversheet";#N/A,#N/A,FALSE,"QA"}</definedName>
    <definedName name="DFIT" localSheetId="1" hidden="1">{#N/A,#N/A,FALSE,"Coversheet";#N/A,#N/A,FALSE,"QA"}</definedName>
    <definedName name="DFIT" hidden="1">{#N/A,#N/A,FALSE,"Coversheet";#N/A,#N/A,FALSE,"QA"}</definedName>
    <definedName name="DIR_40">[11]EXTERNAL!$A$193:$IV$195</definedName>
    <definedName name="DIR_449">[11]EXTERNAL!$A$127:$IV$129</definedName>
    <definedName name="DIR_449_ENERGY">[11]EXTERNAL!$A$160:$IV$162</definedName>
    <definedName name="DIR_449_HV">[11]EXTERNAL!$A$157:$IV$159</definedName>
    <definedName name="DIR_449_OATT">[11]EXTERNAL!$A$166:$IV$168</definedName>
    <definedName name="DIR_RESALE">[11]EXTERNAL!$A$124:$IV$126</definedName>
    <definedName name="DIR_RESALE_LARGE">[11]EXTERNAL!$A$154:$IV$156</definedName>
    <definedName name="DIR_RESALE_SMALL">[11]EXTERNAL!$A$151:$IV$153</definedName>
    <definedName name="DIR108.09">[11]EXTERNAL!$A$106:$IV$108</definedName>
    <definedName name="DIR235.00">[11]EXTERNAL!$A$85:$IV$87</definedName>
    <definedName name="DIR360.01">[11]EXTERNAL!$A$37:$IV$39</definedName>
    <definedName name="DIR361.01">[11]EXTERNAL!$A$40:$IV$42</definedName>
    <definedName name="DIR362.01">[11]EXTERNAL!$A$43:$IV$45</definedName>
    <definedName name="DIR364.01">[11]EXTERNAL!$A$46:$IV$48</definedName>
    <definedName name="DIR366.01">[11]EXTERNAL!$A$49:$IV$51</definedName>
    <definedName name="DIR368.03">[11]EXTERNAL!$A$55:$IV$57</definedName>
    <definedName name="DIR368.03C">[11]EXTERNAL!$A$52:$IV$54</definedName>
    <definedName name="DIR372.00">[11]EXTERNAL!$A$58:$IV$60</definedName>
    <definedName name="DIR373.00">[11]EXTERNAL!$A$61:$IV$63</definedName>
    <definedName name="DIR450.01">[11]EXTERNAL!$A$10:$IV$12</definedName>
    <definedName name="DIR450.02">[11]EXTERNAL!$A$184:$IV$186</definedName>
    <definedName name="DIR451.02">[11]EXTERNAL!$A$70:$IV$72</definedName>
    <definedName name="DIR451.03">[11]EXTERNAL!$A$136:$IV$138</definedName>
    <definedName name="DIR451.05">[11]EXTERNAL!$A$76:$IV$78</definedName>
    <definedName name="DIR451.06">[11]EXTERNAL!$A$109:$IV$111</definedName>
    <definedName name="DIR451.07">[11]EXTERNAL!$A$133:$IV$135</definedName>
    <definedName name="DIR454.04">[11]EXTERNAL!$A$73:$IV$75</definedName>
    <definedName name="DIR556.01">[11]EXTERNAL!$A$175:$IV$177</definedName>
    <definedName name="DIR565.02">[11]EXTERNAL!$A$178:$IV$180</definedName>
    <definedName name="DIR908.01">[11]EXTERNAL!$A$172:$IV$174</definedName>
    <definedName name="DIR920.01">[11]EXTERNAL!$A$181:$IV$183</definedName>
    <definedName name="Dis">'[33]Func Study'!$AB$250</definedName>
    <definedName name="Disc" localSheetId="25">'[63]Debt Amortization'!#REF!</definedName>
    <definedName name="Disc" localSheetId="26">'[63]Debt Amortization'!#REF!</definedName>
    <definedName name="Disc" localSheetId="0">'[63]Debt Amortization'!#REF!</definedName>
    <definedName name="Disc" localSheetId="3">'[63]Debt Amortization'!#REF!</definedName>
    <definedName name="Disc">'[63]Debt Amortization'!#REF!</definedName>
    <definedName name="Discount_for_Revenue_Reqmt">'[69]Assumptions of Purchase'!$B$45</definedName>
    <definedName name="DisFac">'[33]Func Dist Factor Table'!$A$11:$G$25</definedName>
    <definedName name="Dist_factor" localSheetId="25">#REF!</definedName>
    <definedName name="Dist_factor" localSheetId="26">#REF!</definedName>
    <definedName name="Dist_factor" localSheetId="0">#REF!</definedName>
    <definedName name="Dist_factor" localSheetId="3">#REF!</definedName>
    <definedName name="Dist_factor">#REF!</definedName>
    <definedName name="DistPeakMethod" localSheetId="25">[35]Inputs!#REF!</definedName>
    <definedName name="DistPeakMethod" localSheetId="26">[35]Inputs!#REF!</definedName>
    <definedName name="DistPeakMethod" localSheetId="0">[35]Inputs!#REF!</definedName>
    <definedName name="DistPeakMethod" localSheetId="3">[35]Inputs!#REF!</definedName>
    <definedName name="DistPeakMethod">[35]Inputs!#REF!</definedName>
    <definedName name="DOCKET" localSheetId="25">#REF!</definedName>
    <definedName name="DOCKET" localSheetId="26">#REF!</definedName>
    <definedName name="DOCKET" localSheetId="0">#REF!</definedName>
    <definedName name="DOCKET" localSheetId="3">#REF!</definedName>
    <definedName name="DOCKET">#REF!</definedName>
    <definedName name="DocketNumber" localSheetId="32">'[70]JHS-19'!$AR$2</definedName>
    <definedName name="DOCKETNUMBER">'[52]Named Ranges'!$C$6</definedName>
    <definedName name="DOCKETNUMBER_E">'[53]Named Ranges E'!$C$6</definedName>
    <definedName name="DOCKETNUMBER_GAS">'[55]Named Ranges G'!$C$6</definedName>
    <definedName name="DP.T">[11]INTERNAL!$A$46:$IV$48</definedName>
    <definedName name="DUDE" localSheetId="32" hidden="1">#REF!</definedName>
    <definedName name="DUDE" localSheetId="33" hidden="1">#REF!</definedName>
    <definedName name="DUDE" localSheetId="23" hidden="1">#REF!</definedName>
    <definedName name="DUDE" localSheetId="17" hidden="1">#REF!</definedName>
    <definedName name="DUDE" localSheetId="11" hidden="1">#REF!</definedName>
    <definedName name="DUDE" localSheetId="2" hidden="1">#REF!</definedName>
    <definedName name="DUDE" localSheetId="25" hidden="1">#REF!</definedName>
    <definedName name="DUDE" localSheetId="26" hidden="1">#REF!</definedName>
    <definedName name="DUDE" localSheetId="27" hidden="1">#REF!</definedName>
    <definedName name="DUDE" localSheetId="0" hidden="1">#REF!</definedName>
    <definedName name="DUDE" localSheetId="1" hidden="1">#REF!</definedName>
    <definedName name="DUDE" hidden="1">#REF!</definedName>
    <definedName name="DurPTC" localSheetId="25">#REF!</definedName>
    <definedName name="DurPTC" localSheetId="26">#REF!</definedName>
    <definedName name="DurPTC" localSheetId="0">#REF!</definedName>
    <definedName name="DurPTC">#REF!</definedName>
    <definedName name="EBFIT.T">[11]INTERNAL!$A$88:$IV$90</definedName>
    <definedName name="ec_46s1" localSheetId="25">'[2]Sched 46'!#REF!</definedName>
    <definedName name="ec_46s1" localSheetId="26">'[2]Sched 46'!#REF!</definedName>
    <definedName name="ec_46s1" localSheetId="0">'[2]Sched 46'!#REF!</definedName>
    <definedName name="ec_46s1" localSheetId="3">'[2]Sched 46'!#REF!</definedName>
    <definedName name="ec_46s1">'[2]Sched 46'!#REF!</definedName>
    <definedName name="ec_46s2" localSheetId="25">'[2]Sched 46'!#REF!</definedName>
    <definedName name="ec_46s2" localSheetId="26">'[2]Sched 46'!#REF!</definedName>
    <definedName name="ec_46s2" localSheetId="0">'[2]Sched 46'!#REF!</definedName>
    <definedName name="ec_46s2" localSheetId="3">'[2]Sched 46'!#REF!</definedName>
    <definedName name="ec_46s2">'[2]Sched 46'!#REF!</definedName>
    <definedName name="ec_46w1" localSheetId="25">'[2]Sched 46'!#REF!</definedName>
    <definedName name="ec_46w1" localSheetId="26">'[2]Sched 46'!#REF!</definedName>
    <definedName name="ec_46w1" localSheetId="0">'[2]Sched 46'!#REF!</definedName>
    <definedName name="ec_46w1" localSheetId="3">'[2]Sched 46'!#REF!</definedName>
    <definedName name="ec_46w1">'[2]Sched 46'!#REF!</definedName>
    <definedName name="ec_46w2" localSheetId="25">'[2]Sched 46'!#REF!</definedName>
    <definedName name="ec_46w2" localSheetId="26">'[2]Sched 46'!#REF!</definedName>
    <definedName name="ec_46w2" localSheetId="0">'[2]Sched 46'!#REF!</definedName>
    <definedName name="ec_46w2" localSheetId="3">'[2]Sched 46'!#REF!</definedName>
    <definedName name="ec_46w2">'[2]Sched 46'!#REF!</definedName>
    <definedName name="ec_49s1" localSheetId="25">'[2]Sched 46'!#REF!</definedName>
    <definedName name="ec_49s1" localSheetId="26">'[2]Sched 46'!#REF!</definedName>
    <definedName name="ec_49s1" localSheetId="0">'[2]Sched 46'!#REF!</definedName>
    <definedName name="ec_49s1">'[2]Sched 46'!#REF!</definedName>
    <definedName name="ec_49s2" localSheetId="25">'[2]Sched 46'!#REF!</definedName>
    <definedName name="ec_49s2" localSheetId="26">'[2]Sched 46'!#REF!</definedName>
    <definedName name="ec_49s2" localSheetId="0">'[2]Sched 46'!#REF!</definedName>
    <definedName name="ec_49s2">'[2]Sched 46'!#REF!</definedName>
    <definedName name="ec_49w1" localSheetId="25">'[2]Sched 46'!#REF!</definedName>
    <definedName name="ec_49w1" localSheetId="26">'[2]Sched 46'!#REF!</definedName>
    <definedName name="ec_49w1" localSheetId="0">'[2]Sched 46'!#REF!</definedName>
    <definedName name="ec_49w1">'[2]Sched 46'!#REF!</definedName>
    <definedName name="ec_49w2" localSheetId="25">'[2]Sched 46'!#REF!</definedName>
    <definedName name="ec_49w2" localSheetId="26">'[2]Sched 46'!#REF!</definedName>
    <definedName name="ec_49w2" localSheetId="0">'[2]Sched 46'!#REF!</definedName>
    <definedName name="ec_49w2">'[2]Sched 46'!#REF!</definedName>
    <definedName name="ee" localSheetId="32" hidden="1">{#N/A,#N/A,FALSE,"Month ";#N/A,#N/A,FALSE,"YTD";#N/A,#N/A,FALSE,"12 mo ended"}</definedName>
    <definedName name="ee" localSheetId="30" hidden="1">{#N/A,#N/A,FALSE,"Month ";#N/A,#N/A,FALSE,"YTD";#N/A,#N/A,FALSE,"12 mo ended"}</definedName>
    <definedName name="ee" localSheetId="33" hidden="1">{#N/A,#N/A,FALSE,"Month ";#N/A,#N/A,FALSE,"YTD";#N/A,#N/A,FALSE,"12 mo ended"}</definedName>
    <definedName name="ee" localSheetId="22" hidden="1">{#N/A,#N/A,FALSE,"Month ";#N/A,#N/A,FALSE,"YTD";#N/A,#N/A,FALSE,"12 mo ended"}</definedName>
    <definedName name="ee" localSheetId="23" hidden="1">{#N/A,#N/A,FALSE,"Month ";#N/A,#N/A,FALSE,"YTD";#N/A,#N/A,FALSE,"12 mo ended"}</definedName>
    <definedName name="ee" localSheetId="20" hidden="1">{#N/A,#N/A,FALSE,"Month ";#N/A,#N/A,FALSE,"YTD";#N/A,#N/A,FALSE,"12 mo ended"}</definedName>
    <definedName name="ee" localSheetId="17" hidden="1">{#N/A,#N/A,FALSE,"Month ";#N/A,#N/A,FALSE,"YTD";#N/A,#N/A,FALSE,"12 mo ended"}</definedName>
    <definedName name="ee" localSheetId="18" hidden="1">{#N/A,#N/A,FALSE,"Month ";#N/A,#N/A,FALSE,"YTD";#N/A,#N/A,FALSE,"12 mo ended"}</definedName>
    <definedName name="ee" localSheetId="11" hidden="1">{#N/A,#N/A,FALSE,"Month ";#N/A,#N/A,FALSE,"YTD";#N/A,#N/A,FALSE,"12 mo ended"}</definedName>
    <definedName name="ee" localSheetId="2" hidden="1">{#N/A,#N/A,FALSE,"Month ";#N/A,#N/A,FALSE,"YTD";#N/A,#N/A,FALSE,"12 mo ended"}</definedName>
    <definedName name="ee" localSheetId="27" hidden="1">{#N/A,#N/A,FALSE,"Month ";#N/A,#N/A,FALSE,"YTD";#N/A,#N/A,FALSE,"12 mo ended"}</definedName>
    <definedName name="ee" localSheetId="3" hidden="1">{#N/A,#N/A,FALSE,"Month ";#N/A,#N/A,FALSE,"YTD";#N/A,#N/A,FALSE,"12 mo ended"}</definedName>
    <definedName name="ee" localSheetId="1" hidden="1">{#N/A,#N/A,FALSE,"Month ";#N/A,#N/A,FALSE,"YTD";#N/A,#N/A,FALSE,"12 mo ended"}</definedName>
    <definedName name="ee" hidden="1">{#N/A,#N/A,FALSE,"Month ";#N/A,#N/A,FALSE,"YTD";#N/A,#N/A,FALSE,"12 mo ended"}</definedName>
    <definedName name="EffTax" localSheetId="32">[11]INPUTS!$F$31</definedName>
    <definedName name="EffTax">[51]INPUTS!$F$36</definedName>
    <definedName name="Electp1" localSheetId="25">#REF!</definedName>
    <definedName name="Electp1" localSheetId="26">#REF!</definedName>
    <definedName name="Electp1" localSheetId="0">#REF!</definedName>
    <definedName name="Electp1" localSheetId="3">#REF!</definedName>
    <definedName name="Electp1">#REF!</definedName>
    <definedName name="Electp2" localSheetId="25">#REF!</definedName>
    <definedName name="Electp2" localSheetId="26">#REF!</definedName>
    <definedName name="Electp2" localSheetId="0">#REF!</definedName>
    <definedName name="Electp2" localSheetId="3">#REF!</definedName>
    <definedName name="Electp2">#REF!</definedName>
    <definedName name="Electric_Prices">'[71]Monthly Price Summary'!$B$4:$E$27</definedName>
    <definedName name="ElecWC_LineItems">[26]BS!$AO$7:$AO$3420</definedName>
    <definedName name="ElRBLine">[26]BS!$AP$7:$AP$3141</definedName>
    <definedName name="EMPLBENE" localSheetId="25">#REF!</definedName>
    <definedName name="EMPLBENE" localSheetId="26">#REF!</definedName>
    <definedName name="EMPLBENE" localSheetId="0">#REF!</definedName>
    <definedName name="EMPLBENE" localSheetId="3">#REF!</definedName>
    <definedName name="EMPLBENE">#REF!</definedName>
    <definedName name="EndDate">[37]Assumptions!$C$11</definedName>
    <definedName name="endptcyr" localSheetId="25">#REF!</definedName>
    <definedName name="endptcyr" localSheetId="26">#REF!</definedName>
    <definedName name="endptcyr" localSheetId="0">#REF!</definedName>
    <definedName name="endptcyr" localSheetId="3">#REF!</definedName>
    <definedName name="endptcyr">#REF!</definedName>
    <definedName name="energy" localSheetId="25">'[2]Sched 46'!#REF!</definedName>
    <definedName name="energy" localSheetId="26">'[2]Sched 46'!#REF!</definedName>
    <definedName name="energy" localSheetId="0">'[2]Sched 46'!#REF!</definedName>
    <definedName name="energy" localSheetId="3">'[2]Sched 46'!#REF!</definedName>
    <definedName name="energy">'[2]Sched 46'!#REF!</definedName>
    <definedName name="ENERGY_1">[11]EXTERNAL!$A$4:$IV$6</definedName>
    <definedName name="ENERGY_2">[11]EXTERNAL!$A$145:$IV$147</definedName>
    <definedName name="Engy">[32]Inputs!$D$9</definedName>
    <definedName name="Engy2">[68]Inputs!$D$12</definedName>
    <definedName name="enrgy" localSheetId="30" hidden="1">{#N/A,#N/A,FALSE,"Bgt";#N/A,#N/A,FALSE,"Act";#N/A,#N/A,FALSE,"Chrt Data";#N/A,#N/A,FALSE,"Bus Result";#N/A,#N/A,FALSE,"Main Charts";#N/A,#N/A,FALSE,"P&amp;L Ttl";#N/A,#N/A,FALSE,"P&amp;L C_Ttl";#N/A,#N/A,FALSE,"P&amp;L C_Oct";#N/A,#N/A,FALSE,"P&amp;L C_Sep";#N/A,#N/A,FALSE,"1996";#N/A,#N/A,FALSE,"Data"}</definedName>
    <definedName name="enrgy" localSheetId="22" hidden="1">{#N/A,#N/A,FALSE,"Bgt";#N/A,#N/A,FALSE,"Act";#N/A,#N/A,FALSE,"Chrt Data";#N/A,#N/A,FALSE,"Bus Result";#N/A,#N/A,FALSE,"Main Charts";#N/A,#N/A,FALSE,"P&amp;L Ttl";#N/A,#N/A,FALSE,"P&amp;L C_Ttl";#N/A,#N/A,FALSE,"P&amp;L C_Oct";#N/A,#N/A,FALSE,"P&amp;L C_Sep";#N/A,#N/A,FALSE,"1996";#N/A,#N/A,FALSE,"Data"}</definedName>
    <definedName name="enrgy" localSheetId="20" hidden="1">{#N/A,#N/A,FALSE,"Bgt";#N/A,#N/A,FALSE,"Act";#N/A,#N/A,FALSE,"Chrt Data";#N/A,#N/A,FALSE,"Bus Result";#N/A,#N/A,FALSE,"Main Charts";#N/A,#N/A,FALSE,"P&amp;L Ttl";#N/A,#N/A,FALSE,"P&amp;L C_Ttl";#N/A,#N/A,FALSE,"P&amp;L C_Oct";#N/A,#N/A,FALSE,"P&amp;L C_Sep";#N/A,#N/A,FALSE,"1996";#N/A,#N/A,FALSE,"Data"}</definedName>
    <definedName name="enrgy" localSheetId="11" hidden="1">{#N/A,#N/A,FALSE,"Bgt";#N/A,#N/A,FALSE,"Act";#N/A,#N/A,FALSE,"Chrt Data";#N/A,#N/A,FALSE,"Bus Result";#N/A,#N/A,FALSE,"Main Charts";#N/A,#N/A,FALSE,"P&amp;L Ttl";#N/A,#N/A,FALSE,"P&amp;L C_Ttl";#N/A,#N/A,FALSE,"P&amp;L C_Oct";#N/A,#N/A,FALSE,"P&amp;L C_Sep";#N/A,#N/A,FALSE,"1996";#N/A,#N/A,FALSE,"Data"}</definedName>
    <definedName name="enrgy" localSheetId="2" hidden="1">{#N/A,#N/A,FALSE,"Bgt";#N/A,#N/A,FALSE,"Act";#N/A,#N/A,FALSE,"Chrt Data";#N/A,#N/A,FALSE,"Bus Result";#N/A,#N/A,FALSE,"Main Charts";#N/A,#N/A,FALSE,"P&amp;L Ttl";#N/A,#N/A,FALSE,"P&amp;L C_Ttl";#N/A,#N/A,FALSE,"P&amp;L C_Oct";#N/A,#N/A,FALSE,"P&amp;L C_Sep";#N/A,#N/A,FALSE,"1996";#N/A,#N/A,FALSE,"Data"}</definedName>
    <definedName name="enrgy" localSheetId="3"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enxco2005" localSheetId="25">#REF!</definedName>
    <definedName name="enxco2005" localSheetId="26">#REF!</definedName>
    <definedName name="enxco2005" localSheetId="0">#REF!</definedName>
    <definedName name="enxco2005" localSheetId="3">#REF!</definedName>
    <definedName name="enxco2005">#REF!</definedName>
    <definedName name="enxcoescal" localSheetId="25">#REF!</definedName>
    <definedName name="enxcoescal" localSheetId="26">#REF!</definedName>
    <definedName name="enxcoescal" localSheetId="0">#REF!</definedName>
    <definedName name="enxcoescal" localSheetId="3">#REF!</definedName>
    <definedName name="enxcoescal">#REF!</definedName>
    <definedName name="enxcoownperc" localSheetId="25">#REF!</definedName>
    <definedName name="enxcoownperc" localSheetId="26">#REF!</definedName>
    <definedName name="enxcoownperc" localSheetId="0">#REF!</definedName>
    <definedName name="enxcoownperc" localSheetId="3">#REF!</definedName>
    <definedName name="enxcoownperc">#REF!</definedName>
    <definedName name="epcfee" localSheetId="25">#REF!</definedName>
    <definedName name="epcfee" localSheetId="26">#REF!</definedName>
    <definedName name="epcfee" localSheetId="0">#REF!</definedName>
    <definedName name="epcfee">#REF!</definedName>
    <definedName name="EPIS.T">[11]INTERNAL!$A$49:$IV$51</definedName>
    <definedName name="EPMWorkbookOptions_1">"dgEAAB+LCAAAAAAABACF0MEOgjAMBuC7ie+w7C4DTTwYwINeTCQYTdRrhQKL0JFtOh9fokGjHrz+/dqmDee3pmZX1EYqinjg+ZwhZSqXVEb8YotRMOXzeDgID0qfT0qd09Z21LCuj8zsZvKIV9a2MyGcc56beEqXYuz7gTgm611WYQP8heV/PJJkLFCGvNvKWLjFQqOpUkpbpLiA2mAoPsOHW9QIegkWUtrBFXv5HT9sf8tGK4uZxbzXv4VP"</definedName>
    <definedName name="EPMWorkbookOptions_2" hidden="1">"73ImntHK7EFLONWYoC7fE37y7nXi63fxHS3iv392AQAA"</definedName>
    <definedName name="EPMWorkbookOptions_4" hidden="1">"oz+eNUefI19hNf9H8nTxXtSXhr5UhPr8MUwf78rn48c2Hb+CKmUIdVnnZwYOiH0tiKQ264C4mIhYU5UXZ7Ux7PUGg36/fz6GVw3HMNeECGHobgkktlmDQCDPFV5aGkCe1N8Jh9csMxpdn49gr9kIFkUpMxjedbfskdqsxZ6mGwBLK6h/chEeDnu9T1yF+01nLxOlgp4xFbG15Y/UZg3+7hYSMLDA/AUfQQbNpi+TpMweP5sZuasFkNRmDQCV"</definedName>
    <definedName name="EPMWorkbookOptions_5" hidden="1">"Ka/9wfPHp+EbNhu+SI4qeJFZa6kjtlmHOlkTdVGWtAuSd91w8lJJCPRlrhZAUps1AFQVHSxUrDJYXhDBUbMRLIiCycM/M9ASR2yzBnGavFCBYABwQd7+ajZvmSTVLS93tQCS2qwBoC7OL3mjxzb8pCOUo8zdFcMOu9E3fC10xDZrQHcvqBq+c7kkdw0/4kgUiS+wg6VqhOfnLXDENmsA9/Djks8UbMMPMrAapAOM0NwSR2qzDnGy+stIDy4v"</definedName>
    <definedName name="EPMWorkbookOptions_6" hidden="1">"yV7DTzBKulTv8Ipusf1u5USbNXicC7y2UIWLboMNP9BIJYkvuoqgivJEbB8tPhVU6oYcxNGkl/RK1jQcV6u+ulg0Vl935FT4jKC/lR3Zg076YlrZGMUBG5ooLCo7mvkK08hjcxSbvteJ6QwiGdPoqqMcf9gkq8aJ/r2JLHNlwzlEL3mFiv3rl7xs8h7p+F9/XVb5gioAAA=="</definedName>
    <definedName name="equitperc" localSheetId="25">#REF!</definedName>
    <definedName name="equitperc" localSheetId="26">#REF!</definedName>
    <definedName name="equitperc" localSheetId="0">#REF!</definedName>
    <definedName name="equitperc" localSheetId="3">#REF!</definedName>
    <definedName name="equitperc">#REF!</definedName>
    <definedName name="error" localSheetId="32" hidden="1">{#N/A,#N/A,FALSE,"Coversheet";#N/A,#N/A,FALSE,"QA"}</definedName>
    <definedName name="error" localSheetId="30" hidden="1">{#N/A,#N/A,FALSE,"Coversheet";#N/A,#N/A,FALSE,"QA"}</definedName>
    <definedName name="error" localSheetId="33" hidden="1">{#N/A,#N/A,FALSE,"Coversheet";#N/A,#N/A,FALSE,"QA"}</definedName>
    <definedName name="error" localSheetId="22" hidden="1">{#N/A,#N/A,FALSE,"Coversheet";#N/A,#N/A,FALSE,"QA"}</definedName>
    <definedName name="error" localSheetId="23" hidden="1">{#N/A,#N/A,FALSE,"Coversheet";#N/A,#N/A,FALSE,"QA"}</definedName>
    <definedName name="error" localSheetId="20" hidden="1">{#N/A,#N/A,FALSE,"Coversheet";#N/A,#N/A,FALSE,"QA"}</definedName>
    <definedName name="error" localSheetId="17" hidden="1">{#N/A,#N/A,FALSE,"Coversheet";#N/A,#N/A,FALSE,"QA"}</definedName>
    <definedName name="error" localSheetId="18" hidden="1">{#N/A,#N/A,FALSE,"Coversheet";#N/A,#N/A,FALSE,"QA"}</definedName>
    <definedName name="error" localSheetId="11" hidden="1">{#N/A,#N/A,FALSE,"Coversheet";#N/A,#N/A,FALSE,"QA"}</definedName>
    <definedName name="error" localSheetId="2" hidden="1">{#N/A,#N/A,FALSE,"Coversheet";#N/A,#N/A,FALSE,"QA"}</definedName>
    <definedName name="error" localSheetId="27" hidden="1">{#N/A,#N/A,FALSE,"Coversheet";#N/A,#N/A,FALSE,"QA"}</definedName>
    <definedName name="error" localSheetId="3" hidden="1">{#N/A,#N/A,FALSE,"Coversheet";#N/A,#N/A,FALSE,"QA"}</definedName>
    <definedName name="error" localSheetId="1" hidden="1">{#N/A,#N/A,FALSE,"Coversheet";#N/A,#N/A,FALSE,"QA"}</definedName>
    <definedName name="error" hidden="1">{#N/A,#N/A,FALSE,"Coversheet";#N/A,#N/A,FALSE,"QA"}</definedName>
    <definedName name="Escalator">1.025</definedName>
    <definedName name="Estimate" localSheetId="32" hidden="1">{#N/A,#N/A,FALSE,"Summ";#N/A,#N/A,FALSE,"General"}</definedName>
    <definedName name="Estimate" localSheetId="30" hidden="1">{#N/A,#N/A,FALSE,"Summ";#N/A,#N/A,FALSE,"General"}</definedName>
    <definedName name="Estimate" localSheetId="33" hidden="1">{#N/A,#N/A,FALSE,"Summ";#N/A,#N/A,FALSE,"General"}</definedName>
    <definedName name="Estimate" localSheetId="22" hidden="1">{#N/A,#N/A,FALSE,"Summ";#N/A,#N/A,FALSE,"General"}</definedName>
    <definedName name="Estimate" localSheetId="23" hidden="1">{#N/A,#N/A,FALSE,"Summ";#N/A,#N/A,FALSE,"General"}</definedName>
    <definedName name="Estimate" localSheetId="20" hidden="1">{#N/A,#N/A,FALSE,"Summ";#N/A,#N/A,FALSE,"General"}</definedName>
    <definedName name="Estimate" localSheetId="17" hidden="1">{#N/A,#N/A,FALSE,"Summ";#N/A,#N/A,FALSE,"General"}</definedName>
    <definedName name="Estimate" localSheetId="18" hidden="1">{#N/A,#N/A,FALSE,"Summ";#N/A,#N/A,FALSE,"General"}</definedName>
    <definedName name="Estimate" localSheetId="11" hidden="1">{#N/A,#N/A,FALSE,"Summ";#N/A,#N/A,FALSE,"General"}</definedName>
    <definedName name="Estimate" localSheetId="2" hidden="1">{#N/A,#N/A,FALSE,"Summ";#N/A,#N/A,FALSE,"General"}</definedName>
    <definedName name="Estimate" localSheetId="27" hidden="1">{#N/A,#N/A,FALSE,"Summ";#N/A,#N/A,FALSE,"General"}</definedName>
    <definedName name="Estimate" localSheetId="3" hidden="1">{#N/A,#N/A,FALSE,"Summ";#N/A,#N/A,FALSE,"General"}</definedName>
    <definedName name="Estimate" localSheetId="1" hidden="1">{#N/A,#N/A,FALSE,"Summ";#N/A,#N/A,FALSE,"General"}</definedName>
    <definedName name="Estimate" hidden="1">{#N/A,#N/A,FALSE,"Summ";#N/A,#N/A,FALSE,"General"}</definedName>
    <definedName name="estrateRES" localSheetId="25">#REF!</definedName>
    <definedName name="estrateRES" localSheetId="26">#REF!</definedName>
    <definedName name="estrateRES" localSheetId="0">#REF!</definedName>
    <definedName name="estrateRES" localSheetId="3">#REF!</definedName>
    <definedName name="estrateRES">#REF!</definedName>
    <definedName name="EV__ALLOWSTOPEXPAND__" hidden="1">1</definedName>
    <definedName name="EV__EVCOM_OPTIONS__" hidden="1">8</definedName>
    <definedName name="EV__EXPOPTIONS__" hidden="1">0</definedName>
    <definedName name="EV__LASTREFTIME__" hidden="1">40535.431400463</definedName>
    <definedName name="EV__MAXEXPCOLS__" hidden="1">100</definedName>
    <definedName name="EV__MAXEXPROWS__" hidden="1">2000</definedName>
    <definedName name="EV__MEMORYCVW__" hidden="1">0</definedName>
    <definedName name="EV__WBEVMODE__" hidden="1">0</definedName>
    <definedName name="EV__WBREFOPTIONS__" hidden="1">55</definedName>
    <definedName name="EV__WBVERSION__" hidden="1">0</definedName>
    <definedName name="EV__WSINFO__" hidden="1">"kab"</definedName>
    <definedName name="ex" localSheetId="32" hidden="1">{#N/A,#N/A,FALSE,"Summ";#N/A,#N/A,FALSE,"General"}</definedName>
    <definedName name="ex" localSheetId="30" hidden="1">{#N/A,#N/A,FALSE,"Summ";#N/A,#N/A,FALSE,"General"}</definedName>
    <definedName name="ex" localSheetId="33" hidden="1">{#N/A,#N/A,FALSE,"Summ";#N/A,#N/A,FALSE,"General"}</definedName>
    <definedName name="ex" localSheetId="22" hidden="1">{#N/A,#N/A,FALSE,"Summ";#N/A,#N/A,FALSE,"General"}</definedName>
    <definedName name="ex" localSheetId="23" hidden="1">{#N/A,#N/A,FALSE,"Summ";#N/A,#N/A,FALSE,"General"}</definedName>
    <definedName name="ex" localSheetId="20" hidden="1">{#N/A,#N/A,FALSE,"Summ";#N/A,#N/A,FALSE,"General"}</definedName>
    <definedName name="ex" localSheetId="17" hidden="1">{#N/A,#N/A,FALSE,"Summ";#N/A,#N/A,FALSE,"General"}</definedName>
    <definedName name="ex" localSheetId="18" hidden="1">{#N/A,#N/A,FALSE,"Summ";#N/A,#N/A,FALSE,"General"}</definedName>
    <definedName name="ex" localSheetId="11" hidden="1">{#N/A,#N/A,FALSE,"Summ";#N/A,#N/A,FALSE,"General"}</definedName>
    <definedName name="ex" localSheetId="2" hidden="1">{#N/A,#N/A,FALSE,"Summ";#N/A,#N/A,FALSE,"General"}</definedName>
    <definedName name="ex" localSheetId="27" hidden="1">{#N/A,#N/A,FALSE,"Summ";#N/A,#N/A,FALSE,"General"}</definedName>
    <definedName name="ex" localSheetId="3" hidden="1">{#N/A,#N/A,FALSE,"Summ";#N/A,#N/A,FALSE,"General"}</definedName>
    <definedName name="ex" localSheetId="1" hidden="1">{#N/A,#N/A,FALSE,"Summ";#N/A,#N/A,FALSE,"General"}</definedName>
    <definedName name="ex" hidden="1">{#N/A,#N/A,FALSE,"Summ";#N/A,#N/A,FALSE,"General"}</definedName>
    <definedName name="Exhibit_No.______MJS_4">'[24]MJS-4'!$O$3</definedName>
    <definedName name="Exhibit_No.______MJS_5">'[24]MJS-5'!$E$3</definedName>
    <definedName name="Exhibit_No.______MJS_6">'[24]MJS-6'!$F$3</definedName>
    <definedName name="Expected_Life" localSheetId="25">#REF!</definedName>
    <definedName name="Expected_Life" localSheetId="26">#REF!</definedName>
    <definedName name="Expected_Life" localSheetId="0">#REF!</definedName>
    <definedName name="Expected_Life" localSheetId="3">#REF!</definedName>
    <definedName name="Expected_Life">#REF!</definedName>
    <definedName name="F" localSheetId="32" hidden="1">#REF!</definedName>
    <definedName name="F" localSheetId="33" hidden="1">#REF!</definedName>
    <definedName name="F" localSheetId="23" hidden="1">#REF!</definedName>
    <definedName name="F" localSheetId="17" hidden="1">#REF!</definedName>
    <definedName name="F" localSheetId="11" hidden="1">#REF!</definedName>
    <definedName name="F" localSheetId="25" hidden="1">#REF!</definedName>
    <definedName name="F" localSheetId="26" hidden="1">#REF!</definedName>
    <definedName name="F" localSheetId="27" hidden="1">#REF!</definedName>
    <definedName name="F" localSheetId="0" hidden="1">#REF!</definedName>
    <definedName name="F" localSheetId="1" hidden="1">#REF!</definedName>
    <definedName name="F" hidden="1">#REF!</definedName>
    <definedName name="f101top" localSheetId="25">#REF!</definedName>
    <definedName name="f101top" localSheetId="26">#REF!</definedName>
    <definedName name="f101top" localSheetId="0">#REF!</definedName>
    <definedName name="f101top">#REF!</definedName>
    <definedName name="f104top" localSheetId="25">#REF!</definedName>
    <definedName name="f104top" localSheetId="26">#REF!</definedName>
    <definedName name="f104top" localSheetId="0">#REF!</definedName>
    <definedName name="f104top">#REF!</definedName>
    <definedName name="f138top" localSheetId="25">#REF!</definedName>
    <definedName name="f138top" localSheetId="26">#REF!</definedName>
    <definedName name="f138top" localSheetId="0">#REF!</definedName>
    <definedName name="f138top">#REF!</definedName>
    <definedName name="f140top" localSheetId="25">#REF!</definedName>
    <definedName name="f140top" localSheetId="26">#REF!</definedName>
    <definedName name="f140top" localSheetId="0">#REF!</definedName>
    <definedName name="f140top">#REF!</definedName>
    <definedName name="Factorck">'[33]COS Factor Table'!$O$15:$O$113</definedName>
    <definedName name="FACTORS" localSheetId="25">#REF!</definedName>
    <definedName name="FACTORS" localSheetId="26">#REF!</definedName>
    <definedName name="FACTORS" localSheetId="0">#REF!</definedName>
    <definedName name="FACTORS" localSheetId="3">#REF!</definedName>
    <definedName name="FACTORS">#REF!</definedName>
    <definedName name="FactorType">[36]Variables!$AK$2:$AL$12</definedName>
    <definedName name="FACTP" localSheetId="25">#REF!</definedName>
    <definedName name="FACTP" localSheetId="26">#REF!</definedName>
    <definedName name="FACTP" localSheetId="0">#REF!</definedName>
    <definedName name="FACTP" localSheetId="3">#REF!</definedName>
    <definedName name="FACTP">#REF!</definedName>
    <definedName name="FactSum">'[33]COS Factor Table'!$A$14:$O$113</definedName>
    <definedName name="FCR">'[61]Virtual 49 Back-Up'!$B$20</definedName>
    <definedName name="fdasfdas" localSheetId="3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32" hidden="1">{#N/A,#N/A,FALSE,"Month ";#N/A,#N/A,FALSE,"YTD";#N/A,#N/A,FALSE,"12 mo ended"}</definedName>
    <definedName name="fdsafdasfdsa" localSheetId="30" hidden="1">{#N/A,#N/A,FALSE,"Month ";#N/A,#N/A,FALSE,"YTD";#N/A,#N/A,FALSE,"12 mo ended"}</definedName>
    <definedName name="fdsafdasfdsa" localSheetId="33" hidden="1">{#N/A,#N/A,FALSE,"Month ";#N/A,#N/A,FALSE,"YTD";#N/A,#N/A,FALSE,"12 mo ended"}</definedName>
    <definedName name="fdsafdasfdsa" localSheetId="22" hidden="1">{#N/A,#N/A,FALSE,"Month ";#N/A,#N/A,FALSE,"YTD";#N/A,#N/A,FALSE,"12 mo ended"}</definedName>
    <definedName name="fdsafdasfdsa" localSheetId="23" hidden="1">{#N/A,#N/A,FALSE,"Month ";#N/A,#N/A,FALSE,"YTD";#N/A,#N/A,FALSE,"12 mo ended"}</definedName>
    <definedName name="fdsafdasfdsa" localSheetId="20" hidden="1">{#N/A,#N/A,FALSE,"Month ";#N/A,#N/A,FALSE,"YTD";#N/A,#N/A,FALSE,"12 mo ended"}</definedName>
    <definedName name="fdsafdasfdsa" localSheetId="17" hidden="1">{#N/A,#N/A,FALSE,"Month ";#N/A,#N/A,FALSE,"YTD";#N/A,#N/A,FALSE,"12 mo ended"}</definedName>
    <definedName name="fdsafdasfdsa" localSheetId="18" hidden="1">{#N/A,#N/A,FALSE,"Month ";#N/A,#N/A,FALSE,"YTD";#N/A,#N/A,FALSE,"12 mo ended"}</definedName>
    <definedName name="fdsafdasfdsa" localSheetId="11" hidden="1">{#N/A,#N/A,FALSE,"Month ";#N/A,#N/A,FALSE,"YTD";#N/A,#N/A,FALSE,"12 mo ended"}</definedName>
    <definedName name="fdsafdasfdsa" localSheetId="2" hidden="1">{#N/A,#N/A,FALSE,"Month ";#N/A,#N/A,FALSE,"YTD";#N/A,#N/A,FALSE,"12 mo ended"}</definedName>
    <definedName name="fdsafdasfdsa" localSheetId="27" hidden="1">{#N/A,#N/A,FALSE,"Month ";#N/A,#N/A,FALSE,"YTD";#N/A,#N/A,FALSE,"12 mo ended"}</definedName>
    <definedName name="fdsafdasfdsa" localSheetId="3" hidden="1">{#N/A,#N/A,FALSE,"Month ";#N/A,#N/A,FALSE,"YTD";#N/A,#N/A,FALSE,"12 mo ended"}</definedName>
    <definedName name="fdsafdasfdsa" localSheetId="1" hidden="1">{#N/A,#N/A,FALSE,"Month ";#N/A,#N/A,FALSE,"YTD";#N/A,#N/A,FALSE,"12 mo ended"}</definedName>
    <definedName name="fdsafdasfdsa" hidden="1">{#N/A,#N/A,FALSE,"Month ";#N/A,#N/A,FALSE,"YTD";#N/A,#N/A,FALSE,"12 mo ended"}</definedName>
    <definedName name="FEB" localSheetId="25">[42]Backup!#REF!</definedName>
    <definedName name="FEB" localSheetId="26">[42]Backup!#REF!</definedName>
    <definedName name="FEB" localSheetId="0">[42]Backup!#REF!</definedName>
    <definedName name="FEB">[42]Backup!#REF!</definedName>
    <definedName name="Feb03AMA" localSheetId="25">'[43]BS C&amp;L'!#REF!</definedName>
    <definedName name="Feb03AMA" localSheetId="26">'[43]BS C&amp;L'!#REF!</definedName>
    <definedName name="Feb03AMA" localSheetId="0">'[43]BS C&amp;L'!#REF!</definedName>
    <definedName name="Feb03AMA">'[43]BS C&amp;L'!#REF!</definedName>
    <definedName name="Feb04AMA" localSheetId="3">[4]BS!$AE$7:$AE$3582</definedName>
    <definedName name="Feb04AMA">[5]BS!$AE$7:$AE$3582</definedName>
    <definedName name="Feb05AMA" localSheetId="25">#REF!</definedName>
    <definedName name="Feb05AMA" localSheetId="26">#REF!</definedName>
    <definedName name="Feb05AMA" localSheetId="0">#REF!</definedName>
    <definedName name="Feb05AMA" localSheetId="3">#REF!</definedName>
    <definedName name="Feb05AMA">#REF!</definedName>
    <definedName name="Feb09AMA">[7]BS!$AL$7:$AL$1725</definedName>
    <definedName name="Feb10AMA">[7]BS!$AX$7:$AX$1726</definedName>
    <definedName name="Feb17AMA">[21]BS!$AF$8:$AF$2552</definedName>
    <definedName name="FEBT" localSheetId="25">#REF!</definedName>
    <definedName name="FEBT" localSheetId="26">#REF!</definedName>
    <definedName name="FEBT" localSheetId="0">#REF!</definedName>
    <definedName name="FEBT" localSheetId="3">#REF!</definedName>
    <definedName name="FEBT">#REF!</definedName>
    <definedName name="Fed_Cap_Tax">[72]Inputs!$E$112</definedName>
    <definedName name="FEDERAL_INCOME_TAX" localSheetId="25">#REF!</definedName>
    <definedName name="FEDERAL_INCOME_TAX" localSheetId="26">#REF!</definedName>
    <definedName name="FEDERAL_INCOME_TAX" localSheetId="0">#REF!</definedName>
    <definedName name="FEDERAL_INCOME_TAX" localSheetId="3">#REF!</definedName>
    <definedName name="FEDERAL_INCOME_TAX">#REF!</definedName>
    <definedName name="FedTaxRate">[37]Assumptions!$C$33</definedName>
    <definedName name="FERC_Lookup">'[73]Map Table'!$E$2:$F$58</definedName>
    <definedName name="FERCRATE" localSheetId="25">#REF!</definedName>
    <definedName name="FERCRATE" localSheetId="26">#REF!</definedName>
    <definedName name="FERCRATE" localSheetId="0">#REF!</definedName>
    <definedName name="FERCRATE" localSheetId="3">#REF!</definedName>
    <definedName name="FERCRATE">#REF!</definedName>
    <definedName name="FF" localSheetId="25">#REF!</definedName>
    <definedName name="FF" localSheetId="26">#REF!</definedName>
    <definedName name="FF" localSheetId="0">#REF!</definedName>
    <definedName name="FF" localSheetId="3">#REF!</definedName>
    <definedName name="FF">#REF!</definedName>
    <definedName name="ffff" localSheetId="32" hidden="1">{#N/A,#N/A,FALSE,"Coversheet";#N/A,#N/A,FALSE,"QA"}</definedName>
    <definedName name="ffff" localSheetId="30" hidden="1">{#N/A,#N/A,FALSE,"Coversheet";#N/A,#N/A,FALSE,"QA"}</definedName>
    <definedName name="ffff" localSheetId="33" hidden="1">{#N/A,#N/A,FALSE,"Coversheet";#N/A,#N/A,FALSE,"QA"}</definedName>
    <definedName name="ffff" localSheetId="22" hidden="1">{#N/A,#N/A,FALSE,"Coversheet";#N/A,#N/A,FALSE,"QA"}</definedName>
    <definedName name="ffff" localSheetId="23" hidden="1">{#N/A,#N/A,FALSE,"Coversheet";#N/A,#N/A,FALSE,"QA"}</definedName>
    <definedName name="ffff" localSheetId="20" hidden="1">{#N/A,#N/A,FALSE,"Coversheet";#N/A,#N/A,FALSE,"QA"}</definedName>
    <definedName name="ffff" localSheetId="17" hidden="1">{#N/A,#N/A,FALSE,"Coversheet";#N/A,#N/A,FALSE,"QA"}</definedName>
    <definedName name="ffff" localSheetId="18" hidden="1">{#N/A,#N/A,FALSE,"Coversheet";#N/A,#N/A,FALSE,"QA"}</definedName>
    <definedName name="ffff" localSheetId="11" hidden="1">{#N/A,#N/A,FALSE,"Coversheet";#N/A,#N/A,FALSE,"QA"}</definedName>
    <definedName name="ffff" localSheetId="2" hidden="1">{#N/A,#N/A,FALSE,"Coversheet";#N/A,#N/A,FALSE,"QA"}</definedName>
    <definedName name="ffff" localSheetId="27" hidden="1">{#N/A,#N/A,FALSE,"Coversheet";#N/A,#N/A,FALSE,"QA"}</definedName>
    <definedName name="ffff" localSheetId="3" hidden="1">{#N/A,#N/A,FALSE,"Coversheet";#N/A,#N/A,FALSE,"QA"}</definedName>
    <definedName name="ffff" localSheetId="1" hidden="1">{#N/A,#N/A,FALSE,"Coversheet";#N/A,#N/A,FALSE,"QA"}</definedName>
    <definedName name="ffff" hidden="1">{#N/A,#N/A,FALSE,"Coversheet";#N/A,#N/A,FALSE,"QA"}</definedName>
    <definedName name="fffff" localSheetId="30" hidden="1">{"ALL",#N/A,FALSE,"A"}</definedName>
    <definedName name="fffff" localSheetId="22" hidden="1">{"ALL",#N/A,FALSE,"A"}</definedName>
    <definedName name="fffff" localSheetId="20" hidden="1">{"ALL",#N/A,FALSE,"A"}</definedName>
    <definedName name="fffff" localSheetId="11" hidden="1">{"ALL",#N/A,FALSE,"A"}</definedName>
    <definedName name="fffff" localSheetId="2" hidden="1">{"ALL",#N/A,FALSE,"A"}</definedName>
    <definedName name="fffff" localSheetId="3" hidden="1">{"ALL",#N/A,FALSE,"A"}</definedName>
    <definedName name="fffff" hidden="1">{"ALL",#N/A,FALSE,"A"}</definedName>
    <definedName name="fffgf" localSheetId="32" hidden="1">{#N/A,#N/A,FALSE,"Coversheet";#N/A,#N/A,FALSE,"QA"}</definedName>
    <definedName name="fffgf" localSheetId="30" hidden="1">{#N/A,#N/A,FALSE,"Coversheet";#N/A,#N/A,FALSE,"QA"}</definedName>
    <definedName name="fffgf" localSheetId="33" hidden="1">{#N/A,#N/A,FALSE,"Coversheet";#N/A,#N/A,FALSE,"QA"}</definedName>
    <definedName name="fffgf" localSheetId="22" hidden="1">{#N/A,#N/A,FALSE,"Coversheet";#N/A,#N/A,FALSE,"QA"}</definedName>
    <definedName name="fffgf" localSheetId="23" hidden="1">{#N/A,#N/A,FALSE,"Coversheet";#N/A,#N/A,FALSE,"QA"}</definedName>
    <definedName name="fffgf" localSheetId="20" hidden="1">{#N/A,#N/A,FALSE,"Coversheet";#N/A,#N/A,FALSE,"QA"}</definedName>
    <definedName name="fffgf" localSheetId="17" hidden="1">{#N/A,#N/A,FALSE,"Coversheet";#N/A,#N/A,FALSE,"QA"}</definedName>
    <definedName name="fffgf" localSheetId="18" hidden="1">{#N/A,#N/A,FALSE,"Coversheet";#N/A,#N/A,FALSE,"QA"}</definedName>
    <definedName name="fffgf" localSheetId="11" hidden="1">{#N/A,#N/A,FALSE,"Coversheet";#N/A,#N/A,FALSE,"QA"}</definedName>
    <definedName name="fffgf" localSheetId="2" hidden="1">{#N/A,#N/A,FALSE,"Coversheet";#N/A,#N/A,FALSE,"QA"}</definedName>
    <definedName name="fffgf" localSheetId="27" hidden="1">{#N/A,#N/A,FALSE,"Coversheet";#N/A,#N/A,FALSE,"QA"}</definedName>
    <definedName name="fffgf" localSheetId="3" hidden="1">{#N/A,#N/A,FALSE,"Coversheet";#N/A,#N/A,FALSE,"QA"}</definedName>
    <definedName name="fffgf" localSheetId="1" hidden="1">{#N/A,#N/A,FALSE,"Coversheet";#N/A,#N/A,FALSE,"QA"}</definedName>
    <definedName name="fffgf" hidden="1">{#N/A,#N/A,FALSE,"Coversheet";#N/A,#N/A,FALSE,"QA"}</definedName>
    <definedName name="FIELDCHRG" localSheetId="25">[25]model!#REF!</definedName>
    <definedName name="FIELDCHRG" localSheetId="26">[25]model!#REF!</definedName>
    <definedName name="FIELDCHRG" localSheetId="0">[25]model!#REF!</definedName>
    <definedName name="FIELDCHRG">[25]model!#REF!</definedName>
    <definedName name="Final" localSheetId="25">#REF!</definedName>
    <definedName name="Final" localSheetId="26">#REF!</definedName>
    <definedName name="Final" localSheetId="0">#REF!</definedName>
    <definedName name="Final" localSheetId="3">#REF!</definedName>
    <definedName name="Final">#REF!</definedName>
    <definedName name="first_day">'[74]Historic Data'!$K$3</definedName>
    <definedName name="firstptcyr" localSheetId="25">#REF!</definedName>
    <definedName name="firstptcyr" localSheetId="26">#REF!</definedName>
    <definedName name="firstptcyr" localSheetId="0">#REF!</definedName>
    <definedName name="firstptcyr" localSheetId="3">#REF!</definedName>
    <definedName name="firstptcyr">#REF!</definedName>
    <definedName name="firstyearmonths" localSheetId="25">#REF!</definedName>
    <definedName name="firstyearmonths" localSheetId="26">#REF!</definedName>
    <definedName name="firstyearmonths" localSheetId="0">#REF!</definedName>
    <definedName name="firstyearmonths" localSheetId="3">#REF!</definedName>
    <definedName name="firstyearmonths">#REF!</definedName>
    <definedName name="FIT" localSheetId="32">#REF!</definedName>
    <definedName name="FIT">'[52]Named Ranges'!$C$3</definedName>
    <definedName name="FIT_E">'[53]Named Ranges E'!$C$3</definedName>
    <definedName name="FIT_GAS" localSheetId="12">'[54]Named Ranges G'!$C$3</definedName>
    <definedName name="FIT_GAS" localSheetId="13">'[54]Named Ranges G'!$C$3</definedName>
    <definedName name="FIT_GAS" localSheetId="25">'[54]Named Ranges G'!$C$3</definedName>
    <definedName name="FIT_GAS" localSheetId="26">'[54]Named Ranges G'!$C$3</definedName>
    <definedName name="FIT_GAS">'[55]Named Ranges G'!$C$3</definedName>
    <definedName name="FIT_Tax_Rate">'[41]Assumptions (Input)'!$B$5</definedName>
    <definedName name="fixedtrans" localSheetId="25">#REF!</definedName>
    <definedName name="fixedtrans" localSheetId="26">#REF!</definedName>
    <definedName name="fixedtrans" localSheetId="0">#REF!</definedName>
    <definedName name="fixedtrans" localSheetId="3">#REF!</definedName>
    <definedName name="fixedtrans">#REF!</definedName>
    <definedName name="foo" localSheetId="30" hidden="1">{#N/A,#N/A,FALSE,"Bgt";#N/A,#N/A,FALSE,"Act";#N/A,#N/A,FALSE,"Chrt Data";#N/A,#N/A,FALSE,"Bus Result";#N/A,#N/A,FALSE,"Main Charts";#N/A,#N/A,FALSE,"P&amp;L Ttl";#N/A,#N/A,FALSE,"P&amp;L C_Ttl";#N/A,#N/A,FALSE,"P&amp;L C_Oct";#N/A,#N/A,FALSE,"P&amp;L C_Sep";#N/A,#N/A,FALSE,"1996";#N/A,#N/A,FALSE,"Data"}</definedName>
    <definedName name="foo" localSheetId="22" hidden="1">{#N/A,#N/A,FALSE,"Bgt";#N/A,#N/A,FALSE,"Act";#N/A,#N/A,FALSE,"Chrt Data";#N/A,#N/A,FALSE,"Bus Result";#N/A,#N/A,FALSE,"Main Charts";#N/A,#N/A,FALSE,"P&amp;L Ttl";#N/A,#N/A,FALSE,"P&amp;L C_Ttl";#N/A,#N/A,FALSE,"P&amp;L C_Oct";#N/A,#N/A,FALSE,"P&amp;L C_Sep";#N/A,#N/A,FALSE,"1996";#N/A,#N/A,FALSE,"Data"}</definedName>
    <definedName name="foo" localSheetId="20" hidden="1">{#N/A,#N/A,FALSE,"Bgt";#N/A,#N/A,FALSE,"Act";#N/A,#N/A,FALSE,"Chrt Data";#N/A,#N/A,FALSE,"Bus Result";#N/A,#N/A,FALSE,"Main Charts";#N/A,#N/A,FALSE,"P&amp;L Ttl";#N/A,#N/A,FALSE,"P&amp;L C_Ttl";#N/A,#N/A,FALSE,"P&amp;L C_Oct";#N/A,#N/A,FALSE,"P&amp;L C_Sep";#N/A,#N/A,FALSE,"1996";#N/A,#N/A,FALSE,"Data"}</definedName>
    <definedName name="foo" localSheetId="11" hidden="1">{#N/A,#N/A,FALSE,"Bgt";#N/A,#N/A,FALSE,"Act";#N/A,#N/A,FALSE,"Chrt Data";#N/A,#N/A,FALSE,"Bus Result";#N/A,#N/A,FALSE,"Main Charts";#N/A,#N/A,FALSE,"P&amp;L Ttl";#N/A,#N/A,FALSE,"P&amp;L C_Ttl";#N/A,#N/A,FALSE,"P&amp;L C_Oct";#N/A,#N/A,FALSE,"P&amp;L C_Sep";#N/A,#N/A,FALSE,"1996";#N/A,#N/A,FALSE,"Data"}</definedName>
    <definedName name="foo" localSheetId="2" hidden="1">{#N/A,#N/A,FALSE,"Bgt";#N/A,#N/A,FALSE,"Act";#N/A,#N/A,FALSE,"Chrt Data";#N/A,#N/A,FALSE,"Bus Result";#N/A,#N/A,FALSE,"Main Charts";#N/A,#N/A,FALSE,"P&amp;L Ttl";#N/A,#N/A,FALSE,"P&amp;L C_Ttl";#N/A,#N/A,FALSE,"P&amp;L C_Oct";#N/A,#N/A,FALSE,"P&amp;L C_Sep";#N/A,#N/A,FALSE,"1996";#N/A,#N/A,FALSE,"Data"}</definedName>
    <definedName name="foo" localSheetId="3"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fpldebt" localSheetId="25">#REF!</definedName>
    <definedName name="fpldebt" localSheetId="26">#REF!</definedName>
    <definedName name="fpldebt" localSheetId="0">#REF!</definedName>
    <definedName name="fpldebt" localSheetId="3">#REF!</definedName>
    <definedName name="fpldebt">#REF!</definedName>
    <definedName name="FPLequit" localSheetId="25">#REF!</definedName>
    <definedName name="FPLequit" localSheetId="26">#REF!</definedName>
    <definedName name="FPLequit" localSheetId="0">#REF!</definedName>
    <definedName name="FPLequit" localSheetId="3">#REF!</definedName>
    <definedName name="FPLequit">#REF!</definedName>
    <definedName name="FranchiseTax">[40]Variables!$D$26</definedName>
    <definedName name="friend" localSheetId="30" hidden="1">{"PRINT",#N/A,TRUE,"APPA";"PRINT",#N/A,TRUE,"APS";"PRINT",#N/A,TRUE,"BHPL";"PRINT",#N/A,TRUE,"BHPL2";"PRINT",#N/A,TRUE,"CDWR";"PRINT",#N/A,TRUE,"EWEB";"PRINT",#N/A,TRUE,"LADWP";"PRINT",#N/A,TRUE,"NEVBASE"}</definedName>
    <definedName name="friend" localSheetId="22" hidden="1">{"PRINT",#N/A,TRUE,"APPA";"PRINT",#N/A,TRUE,"APS";"PRINT",#N/A,TRUE,"BHPL";"PRINT",#N/A,TRUE,"BHPL2";"PRINT",#N/A,TRUE,"CDWR";"PRINT",#N/A,TRUE,"EWEB";"PRINT",#N/A,TRUE,"LADWP";"PRINT",#N/A,TRUE,"NEVBASE"}</definedName>
    <definedName name="friend" localSheetId="20" hidden="1">{"PRINT",#N/A,TRUE,"APPA";"PRINT",#N/A,TRUE,"APS";"PRINT",#N/A,TRUE,"BHPL";"PRINT",#N/A,TRUE,"BHPL2";"PRINT",#N/A,TRUE,"CDWR";"PRINT",#N/A,TRUE,"EWEB";"PRINT",#N/A,TRUE,"LADWP";"PRINT",#N/A,TRUE,"NEVBASE"}</definedName>
    <definedName name="friend" localSheetId="11" hidden="1">{"PRINT",#N/A,TRUE,"APPA";"PRINT",#N/A,TRUE,"APS";"PRINT",#N/A,TRUE,"BHPL";"PRINT",#N/A,TRUE,"BHPL2";"PRINT",#N/A,TRUE,"CDWR";"PRINT",#N/A,TRUE,"EWEB";"PRINT",#N/A,TRUE,"LADWP";"PRINT",#N/A,TRUE,"NEVBASE"}</definedName>
    <definedName name="friend" localSheetId="2" hidden="1">{"PRINT",#N/A,TRUE,"APPA";"PRINT",#N/A,TRUE,"APS";"PRINT",#N/A,TRUE,"BHPL";"PRINT",#N/A,TRUE,"BHPL2";"PRINT",#N/A,TRUE,"CDWR";"PRINT",#N/A,TRUE,"EWEB";"PRINT",#N/A,TRUE,"LADWP";"PRINT",#N/A,TRUE,"NEVBASE"}</definedName>
    <definedName name="friend" localSheetId="3" hidden="1">{"PRINT",#N/A,TRUE,"APPA";"PRINT",#N/A,TRUE,"APS";"PRINT",#N/A,TRUE,"BHPL";"PRINT",#N/A,TRUE,"BHPL2";"PRINT",#N/A,TRUE,"CDWR";"PRINT",#N/A,TRUE,"EWEB";"PRINT",#N/A,TRUE,"LADWP";"PRINT",#N/A,TRUE,"NEVBASE"}</definedName>
    <definedName name="friend" hidden="1">{"PRINT",#N/A,TRUE,"APPA";"PRINT",#N/A,TRUE,"APS";"PRINT",#N/A,TRUE,"BHPL";"PRINT",#N/A,TRUE,"BHPL2";"PRINT",#N/A,TRUE,"CDWR";"PRINT",#N/A,TRUE,"EWEB";"PRINT",#N/A,TRUE,"LADWP";"PRINT",#N/A,TRUE,"NEVBASE"}</definedName>
    <definedName name="fsdfsad" localSheetId="30" hidden="1">{"ALL",#N/A,FALSE,"A"}</definedName>
    <definedName name="fsdfsad" localSheetId="22" hidden="1">{"ALL",#N/A,FALSE,"A"}</definedName>
    <definedName name="fsdfsad" localSheetId="20" hidden="1">{"ALL",#N/A,FALSE,"A"}</definedName>
    <definedName name="fsdfsad" localSheetId="11" hidden="1">{"ALL",#N/A,FALSE,"A"}</definedName>
    <definedName name="fsdfsad" localSheetId="2" hidden="1">{"ALL",#N/A,FALSE,"A"}</definedName>
    <definedName name="fsdfsad" localSheetId="3" hidden="1">{"ALL",#N/A,FALSE,"A"}</definedName>
    <definedName name="fsdfsad" hidden="1">{"ALL",#N/A,FALSE,"A"}</definedName>
    <definedName name="FTAX" localSheetId="32">[11]INPUTS!$F$30</definedName>
    <definedName name="FTAX">[51]INPUTS!$F$35</definedName>
    <definedName name="Fuel" localSheetId="25">#REF!</definedName>
    <definedName name="Fuel" localSheetId="26">#REF!</definedName>
    <definedName name="Fuel" localSheetId="0">#REF!</definedName>
    <definedName name="Fuel" localSheetId="3">#REF!</definedName>
    <definedName name="Fuel">#REF!</definedName>
    <definedName name="Func">'[33]Func Factor Table'!$A$10:$H$77</definedName>
    <definedName name="Func_Ftrs" localSheetId="25">#REF!</definedName>
    <definedName name="Func_Ftrs" localSheetId="26">#REF!</definedName>
    <definedName name="Func_Ftrs" localSheetId="0">#REF!</definedName>
    <definedName name="Func_Ftrs" localSheetId="3">#REF!</definedName>
    <definedName name="Func_Ftrs">#REF!</definedName>
    <definedName name="Func_GTD_Percents" localSheetId="25">#REF!</definedName>
    <definedName name="Func_GTD_Percents" localSheetId="26">#REF!</definedName>
    <definedName name="Func_GTD_Percents" localSheetId="0">#REF!</definedName>
    <definedName name="Func_GTD_Percents" localSheetId="3">#REF!</definedName>
    <definedName name="Func_GTD_Percents">#REF!</definedName>
    <definedName name="Func_MC" localSheetId="25">#REF!</definedName>
    <definedName name="Func_MC" localSheetId="26">#REF!</definedName>
    <definedName name="Func_MC" localSheetId="0">#REF!</definedName>
    <definedName name="Func_MC" localSheetId="3">#REF!</definedName>
    <definedName name="Func_MC">#REF!</definedName>
    <definedName name="Func_Percents" localSheetId="25">#REF!</definedName>
    <definedName name="Func_Percents" localSheetId="26">#REF!</definedName>
    <definedName name="Func_Percents" localSheetId="0">#REF!</definedName>
    <definedName name="Func_Percents">#REF!</definedName>
    <definedName name="Func_Rev_Req1" localSheetId="25">#REF!</definedName>
    <definedName name="Func_Rev_Req1" localSheetId="26">#REF!</definedName>
    <definedName name="Func_Rev_Req1" localSheetId="0">#REF!</definedName>
    <definedName name="Func_Rev_Req1">#REF!</definedName>
    <definedName name="Func_Rev_Req2" localSheetId="25">#REF!</definedName>
    <definedName name="Func_Rev_Req2" localSheetId="26">#REF!</definedName>
    <definedName name="Func_Rev_Req2" localSheetId="0">#REF!</definedName>
    <definedName name="Func_Rev_Req2">#REF!</definedName>
    <definedName name="Func_Revenue" localSheetId="25">#REF!</definedName>
    <definedName name="Func_Revenue" localSheetId="26">#REF!</definedName>
    <definedName name="Func_Revenue" localSheetId="0">#REF!</definedName>
    <definedName name="Func_Revenue">#REF!</definedName>
    <definedName name="Function">'[33]Func Study'!$AB$250</definedName>
    <definedName name="gary" localSheetId="32" hidden="1">{#N/A,#N/A,FALSE,"Cover Sheet";"Use of Equipment",#N/A,FALSE,"Area C";"Equipment Hours",#N/A,FALSE,"All";"Summary",#N/A,FALSE,"All"}</definedName>
    <definedName name="gary" localSheetId="30" hidden="1">{#N/A,#N/A,FALSE,"Cover Sheet";"Use of Equipment",#N/A,FALSE,"Area C";"Equipment Hours",#N/A,FALSE,"All";"Summary",#N/A,FALSE,"All"}</definedName>
    <definedName name="gary" localSheetId="33" hidden="1">{#N/A,#N/A,FALSE,"Cover Sheet";"Use of Equipment",#N/A,FALSE,"Area C";"Equipment Hours",#N/A,FALSE,"All";"Summary",#N/A,FALSE,"All"}</definedName>
    <definedName name="gary" localSheetId="22" hidden="1">{#N/A,#N/A,FALSE,"Cover Sheet";"Use of Equipment",#N/A,FALSE,"Area C";"Equipment Hours",#N/A,FALSE,"All";"Summary",#N/A,FALSE,"All"}</definedName>
    <definedName name="gary" localSheetId="23" hidden="1">{#N/A,#N/A,FALSE,"Cover Sheet";"Use of Equipment",#N/A,FALSE,"Area C";"Equipment Hours",#N/A,FALSE,"All";"Summary",#N/A,FALSE,"All"}</definedName>
    <definedName name="gary" localSheetId="20" hidden="1">{#N/A,#N/A,FALSE,"Cover Sheet";"Use of Equipment",#N/A,FALSE,"Area C";"Equipment Hours",#N/A,FALSE,"All";"Summary",#N/A,FALSE,"All"}</definedName>
    <definedName name="gary" localSheetId="17" hidden="1">{#N/A,#N/A,FALSE,"Cover Sheet";"Use of Equipment",#N/A,FALSE,"Area C";"Equipment Hours",#N/A,FALSE,"All";"Summary",#N/A,FALSE,"All"}</definedName>
    <definedName name="gary" localSheetId="18" hidden="1">{#N/A,#N/A,FALSE,"Cover Sheet";"Use of Equipment",#N/A,FALSE,"Area C";"Equipment Hours",#N/A,FALSE,"All";"Summary",#N/A,FALSE,"All"}</definedName>
    <definedName name="gary" localSheetId="11" hidden="1">{#N/A,#N/A,FALSE,"Cover Sheet";"Use of Equipment",#N/A,FALSE,"Area C";"Equipment Hours",#N/A,FALSE,"All";"Summary",#N/A,FALSE,"All"}</definedName>
    <definedName name="gary" localSheetId="2" hidden="1">{#N/A,#N/A,FALSE,"Cover Sheet";"Use of Equipment",#N/A,FALSE,"Area C";"Equipment Hours",#N/A,FALSE,"All";"Summary",#N/A,FALSE,"All"}</definedName>
    <definedName name="gary" localSheetId="27" hidden="1">{#N/A,#N/A,FALSE,"Cover Sheet";"Use of Equipment",#N/A,FALSE,"Area C";"Equipment Hours",#N/A,FALSE,"All";"Summary",#N/A,FALSE,"All"}</definedName>
    <definedName name="gary" localSheetId="3" hidden="1">{#N/A,#N/A,FALSE,"Cover Sheet";"Use of Equipment",#N/A,FALSE,"Area C";"Equipment Hours",#N/A,FALSE,"All";"Summary",#N/A,FALSE,"All"}</definedName>
    <definedName name="gary" localSheetId="1" hidden="1">{#N/A,#N/A,FALSE,"Cover Sheet";"Use of Equipment",#N/A,FALSE,"Area C";"Equipment Hours",#N/A,FALSE,"All";"Summary",#N/A,FALSE,"All"}</definedName>
    <definedName name="gary" hidden="1">{#N/A,#N/A,FALSE,"Cover Sheet";"Use of Equipment",#N/A,FALSE,"Area C";"Equipment Hours",#N/A,FALSE,"All";"Summary",#N/A,FALSE,"All"}</definedName>
    <definedName name="GasRBLine" localSheetId="3">[4]BS!$AS$7:$AS$3631</definedName>
    <definedName name="GasRBLine">[5]BS!$AS$7:$AS$3631</definedName>
    <definedName name="GasWC_LineItem" localSheetId="3">[4]BS!$AR$7:$AR$3631</definedName>
    <definedName name="GasWC_LineItem">[5]BS!$AR$7:$AR$3631</definedName>
    <definedName name="GDPIP" localSheetId="25">#REF!</definedName>
    <definedName name="GDPIP" localSheetId="26">#REF!</definedName>
    <definedName name="GDPIP" localSheetId="0">#REF!</definedName>
    <definedName name="GDPIP" localSheetId="3">#REF!</definedName>
    <definedName name="GDPIP">#REF!</definedName>
    <definedName name="GeoDate" localSheetId="25">'[63]Dispatch Cases'!#REF!</definedName>
    <definedName name="GeoDate" localSheetId="26">'[63]Dispatch Cases'!#REF!</definedName>
    <definedName name="GeoDate" localSheetId="0">'[63]Dispatch Cases'!#REF!</definedName>
    <definedName name="GeoDate" localSheetId="3">'[63]Dispatch Cases'!#REF!</definedName>
    <definedName name="GeoDate">'[63]Dispatch Cases'!#REF!</definedName>
    <definedName name="GP.T">[11]INTERNAL!$A$52:$IV$54</definedName>
    <definedName name="gpdip" localSheetId="25">#REF!</definedName>
    <definedName name="gpdip" localSheetId="26">#REF!</definedName>
    <definedName name="gpdip" localSheetId="0">#REF!</definedName>
    <definedName name="gpdip" localSheetId="3">#REF!</definedName>
    <definedName name="gpdip">#REF!</definedName>
    <definedName name="gr" localSheetId="30" hidden="1">{"three",#N/A,FALSE,"Capital";"four",#N/A,FALSE,"Capital"}</definedName>
    <definedName name="gr" localSheetId="22" hidden="1">{"three",#N/A,FALSE,"Capital";"four",#N/A,FALSE,"Capital"}</definedName>
    <definedName name="gr" localSheetId="20" hidden="1">{"three",#N/A,FALSE,"Capital";"four",#N/A,FALSE,"Capital"}</definedName>
    <definedName name="gr" localSheetId="11" hidden="1">{"three",#N/A,FALSE,"Capital";"four",#N/A,FALSE,"Capital"}</definedName>
    <definedName name="gr" localSheetId="2" hidden="1">{"three",#N/A,FALSE,"Capital";"four",#N/A,FALSE,"Capital"}</definedName>
    <definedName name="gr" localSheetId="3" hidden="1">{"three",#N/A,FALSE,"Capital";"four",#N/A,FALSE,"Capital"}</definedName>
    <definedName name="gr" hidden="1">{"three",#N/A,FALSE,"Capital";"four",#N/A,FALSE,"Capital"}</definedName>
    <definedName name="graph" localSheetId="25">#REF!</definedName>
    <definedName name="graph" localSheetId="26">#REF!</definedName>
    <definedName name="graph" localSheetId="0">#REF!</definedName>
    <definedName name="graph" localSheetId="3">#REF!</definedName>
    <definedName name="graph">#REF!</definedName>
    <definedName name="GREATER10MW" localSheetId="25">#REF!</definedName>
    <definedName name="GREATER10MW" localSheetId="26">#REF!</definedName>
    <definedName name="GREATER10MW" localSheetId="0">#REF!</definedName>
    <definedName name="GREATER10MW" localSheetId="3">#REF!</definedName>
    <definedName name="GREATER10MW">#REF!</definedName>
    <definedName name="GTD_Percents" localSheetId="25">#REF!</definedName>
    <definedName name="GTD_Percents" localSheetId="26">#REF!</definedName>
    <definedName name="GTD_Percents" localSheetId="0">#REF!</definedName>
    <definedName name="GTD_Percents" localSheetId="3">#REF!</definedName>
    <definedName name="GTD_Percents">#REF!</definedName>
    <definedName name="HEIGHT" localSheetId="25">#REF!</definedName>
    <definedName name="HEIGHT" localSheetId="26">#REF!</definedName>
    <definedName name="HEIGHT" localSheetId="0">#REF!</definedName>
    <definedName name="HEIGHT">#REF!</definedName>
    <definedName name="helllo" localSheetId="32" hidden="1">{#N/A,#N/A,FALSE,"Pg 6b CustCount_Gas";#N/A,#N/A,FALSE,"QA";#N/A,#N/A,FALSE,"Report";#N/A,#N/A,FALSE,"forecast"}</definedName>
    <definedName name="helllo" localSheetId="30" hidden="1">{#N/A,#N/A,FALSE,"Pg 6b CustCount_Gas";#N/A,#N/A,FALSE,"QA";#N/A,#N/A,FALSE,"Report";#N/A,#N/A,FALSE,"forecast"}</definedName>
    <definedName name="helllo" localSheetId="33" hidden="1">{#N/A,#N/A,FALSE,"Pg 6b CustCount_Gas";#N/A,#N/A,FALSE,"QA";#N/A,#N/A,FALSE,"Report";#N/A,#N/A,FALSE,"forecast"}</definedName>
    <definedName name="helllo" localSheetId="22" hidden="1">{#N/A,#N/A,FALSE,"Pg 6b CustCount_Gas";#N/A,#N/A,FALSE,"QA";#N/A,#N/A,FALSE,"Report";#N/A,#N/A,FALSE,"forecast"}</definedName>
    <definedName name="helllo" localSheetId="23" hidden="1">{#N/A,#N/A,FALSE,"Pg 6b CustCount_Gas";#N/A,#N/A,FALSE,"QA";#N/A,#N/A,FALSE,"Report";#N/A,#N/A,FALSE,"forecast"}</definedName>
    <definedName name="helllo" localSheetId="20" hidden="1">{#N/A,#N/A,FALSE,"Pg 6b CustCount_Gas";#N/A,#N/A,FALSE,"QA";#N/A,#N/A,FALSE,"Report";#N/A,#N/A,FALSE,"forecast"}</definedName>
    <definedName name="helllo" localSheetId="17" hidden="1">{#N/A,#N/A,FALSE,"Pg 6b CustCount_Gas";#N/A,#N/A,FALSE,"QA";#N/A,#N/A,FALSE,"Report";#N/A,#N/A,FALSE,"forecast"}</definedName>
    <definedName name="helllo" localSheetId="18" hidden="1">{#N/A,#N/A,FALSE,"Pg 6b CustCount_Gas";#N/A,#N/A,FALSE,"QA";#N/A,#N/A,FALSE,"Report";#N/A,#N/A,FALSE,"forecast"}</definedName>
    <definedName name="helllo" localSheetId="11" hidden="1">{#N/A,#N/A,FALSE,"Pg 6b CustCount_Gas";#N/A,#N/A,FALSE,"QA";#N/A,#N/A,FALSE,"Report";#N/A,#N/A,FALSE,"forecast"}</definedName>
    <definedName name="helllo" localSheetId="2" hidden="1">{#N/A,#N/A,FALSE,"Pg 6b CustCount_Gas";#N/A,#N/A,FALSE,"QA";#N/A,#N/A,FALSE,"Report";#N/A,#N/A,FALSE,"forecast"}</definedName>
    <definedName name="helllo" localSheetId="27" hidden="1">{#N/A,#N/A,FALSE,"Pg 6b CustCount_Gas";#N/A,#N/A,FALSE,"QA";#N/A,#N/A,FALSE,"Report";#N/A,#N/A,FALSE,"forecast"}</definedName>
    <definedName name="helllo" localSheetId="3" hidden="1">{#N/A,#N/A,FALSE,"Pg 6b CustCount_Gas";#N/A,#N/A,FALSE,"QA";#N/A,#N/A,FALSE,"Report";#N/A,#N/A,FALSE,"forecast"}</definedName>
    <definedName name="helllo" localSheetId="1" hidden="1">{#N/A,#N/A,FALSE,"Pg 6b CustCount_Gas";#N/A,#N/A,FALSE,"QA";#N/A,#N/A,FALSE,"Report";#N/A,#N/A,FALSE,"forecast"}</definedName>
    <definedName name="helllo" hidden="1">{#N/A,#N/A,FALSE,"Pg 6b CustCount_Gas";#N/A,#N/A,FALSE,"QA";#N/A,#N/A,FALSE,"Report";#N/A,#N/A,FALSE,"forecast"}</definedName>
    <definedName name="Hello" localSheetId="32"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30"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22"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32" hidden="1">{#N/A,#N/A,FALSE,"Coversheet";#N/A,#N/A,FALSE,"QA"}</definedName>
    <definedName name="HELP" localSheetId="30" hidden="1">{#N/A,#N/A,FALSE,"Coversheet";#N/A,#N/A,FALSE,"QA"}</definedName>
    <definedName name="HELP" localSheetId="33" hidden="1">{#N/A,#N/A,FALSE,"Coversheet";#N/A,#N/A,FALSE,"QA"}</definedName>
    <definedName name="HELP" localSheetId="22" hidden="1">{#N/A,#N/A,FALSE,"Coversheet";#N/A,#N/A,FALSE,"QA"}</definedName>
    <definedName name="HELP" localSheetId="23" hidden="1">{#N/A,#N/A,FALSE,"Coversheet";#N/A,#N/A,FALSE,"QA"}</definedName>
    <definedName name="HELP" localSheetId="20" hidden="1">{#N/A,#N/A,FALSE,"Coversheet";#N/A,#N/A,FALSE,"QA"}</definedName>
    <definedName name="HELP" localSheetId="17" hidden="1">{#N/A,#N/A,FALSE,"Coversheet";#N/A,#N/A,FALSE,"QA"}</definedName>
    <definedName name="HELP" localSheetId="18" hidden="1">{#N/A,#N/A,FALSE,"Coversheet";#N/A,#N/A,FALSE,"QA"}</definedName>
    <definedName name="HELP" localSheetId="11" hidden="1">{#N/A,#N/A,FALSE,"Coversheet";#N/A,#N/A,FALSE,"QA"}</definedName>
    <definedName name="HELP" localSheetId="2" hidden="1">{#N/A,#N/A,FALSE,"Coversheet";#N/A,#N/A,FALSE,"QA"}</definedName>
    <definedName name="HELP" localSheetId="27" hidden="1">{#N/A,#N/A,FALSE,"Coversheet";#N/A,#N/A,FALSE,"QA"}</definedName>
    <definedName name="HELP" localSheetId="3" hidden="1">{#N/A,#N/A,FALSE,"Coversheet";#N/A,#N/A,FALSE,"QA"}</definedName>
    <definedName name="HELP" localSheetId="1" hidden="1">{#N/A,#N/A,FALSE,"Coversheet";#N/A,#N/A,FALSE,"QA"}</definedName>
    <definedName name="HELP" hidden="1">{#N/A,#N/A,FALSE,"Coversheet";#N/A,#N/A,FALSE,"QA"}</definedName>
    <definedName name="howToChange" localSheetId="25">#REF!</definedName>
    <definedName name="howToChange" localSheetId="26">#REF!</definedName>
    <definedName name="howToChange" localSheetId="0">#REF!</definedName>
    <definedName name="howToChange" localSheetId="3">#REF!</definedName>
    <definedName name="howToChange">#REF!</definedName>
    <definedName name="howToCheck" localSheetId="25">#REF!</definedName>
    <definedName name="howToCheck" localSheetId="26">#REF!</definedName>
    <definedName name="howToCheck" localSheetId="0">#REF!</definedName>
    <definedName name="howToCheck" localSheetId="3">#REF!</definedName>
    <definedName name="howToCheck">#REF!</definedName>
    <definedName name="HRAccumDep" localSheetId="25">'[75]JHS-10 Adjstmts'!#REF!</definedName>
    <definedName name="HRAccumDep" localSheetId="26">'[75]JHS-10 Adjstmts'!#REF!</definedName>
    <definedName name="HRAccumDep" localSheetId="0">'[75]JHS-10 Adjstmts'!#REF!</definedName>
    <definedName name="HRAccumDep" localSheetId="3">'[75]JHS-10 Adjstmts'!#REF!</definedName>
    <definedName name="HRAccumDep">'[75]JHS-10 Adjstmts'!#REF!</definedName>
    <definedName name="HRDepExp" localSheetId="25">'[75]JHS-10 Adjstmts'!#REF!</definedName>
    <definedName name="HRDepExp" localSheetId="26">'[75]JHS-10 Adjstmts'!#REF!</definedName>
    <definedName name="HRDepExp" localSheetId="0">'[75]JHS-10 Adjstmts'!#REF!</definedName>
    <definedName name="HRDepExp" localSheetId="3">'[75]JHS-10 Adjstmts'!#REF!</definedName>
    <definedName name="HRDepExp">'[75]JHS-10 Adjstmts'!#REF!</definedName>
    <definedName name="HRDFIT" localSheetId="25">'[75]JHS-10 Adjstmts'!#REF!</definedName>
    <definedName name="HRDFIT" localSheetId="26">'[75]JHS-10 Adjstmts'!#REF!</definedName>
    <definedName name="HRDFIT" localSheetId="0">'[75]JHS-10 Adjstmts'!#REF!</definedName>
    <definedName name="HRDFIT" localSheetId="3">'[75]JHS-10 Adjstmts'!#REF!</definedName>
    <definedName name="HRDFIT">'[75]JHS-10 Adjstmts'!#REF!</definedName>
    <definedName name="HRGrossPlant" localSheetId="25">'[75]JHS-10 Adjstmts'!#REF!</definedName>
    <definedName name="HRGrossPlant" localSheetId="26">'[75]JHS-10 Adjstmts'!#REF!</definedName>
    <definedName name="HRGrossPlant" localSheetId="0">'[75]JHS-10 Adjstmts'!#REF!</definedName>
    <definedName name="HRGrossPlant" localSheetId="3">'[75]JHS-10 Adjstmts'!#REF!</definedName>
    <definedName name="HRGrossPlant">'[75]JHS-10 Adjstmts'!#REF!</definedName>
    <definedName name="HROptim" localSheetId="30" hidden="1">{#N/A,#N/A,FALSE,"Summary";#N/A,#N/A,FALSE,"SmPlants";#N/A,#N/A,FALSE,"Utah";#N/A,#N/A,FALSE,"Idaho";#N/A,#N/A,FALSE,"Lewis River";#N/A,#N/A,FALSE,"NrthUmpq";#N/A,#N/A,FALSE,"KlamRog"}</definedName>
    <definedName name="HROptim" localSheetId="22" hidden="1">{#N/A,#N/A,FALSE,"Summary";#N/A,#N/A,FALSE,"SmPlants";#N/A,#N/A,FALSE,"Utah";#N/A,#N/A,FALSE,"Idaho";#N/A,#N/A,FALSE,"Lewis River";#N/A,#N/A,FALSE,"NrthUmpq";#N/A,#N/A,FALSE,"KlamRog"}</definedName>
    <definedName name="HROptim" localSheetId="20" hidden="1">{#N/A,#N/A,FALSE,"Summary";#N/A,#N/A,FALSE,"SmPlants";#N/A,#N/A,FALSE,"Utah";#N/A,#N/A,FALSE,"Idaho";#N/A,#N/A,FALSE,"Lewis River";#N/A,#N/A,FALSE,"NrthUmpq";#N/A,#N/A,FALSE,"KlamRog"}</definedName>
    <definedName name="HROptim" localSheetId="11" hidden="1">{#N/A,#N/A,FALSE,"Summary";#N/A,#N/A,FALSE,"SmPlants";#N/A,#N/A,FALSE,"Utah";#N/A,#N/A,FALSE,"Idaho";#N/A,#N/A,FALSE,"Lewis River";#N/A,#N/A,FALSE,"NrthUmpq";#N/A,#N/A,FALSE,"KlamRog"}</definedName>
    <definedName name="HROptim" localSheetId="2" hidden="1">{#N/A,#N/A,FALSE,"Summary";#N/A,#N/A,FALSE,"SmPlants";#N/A,#N/A,FALSE,"Utah";#N/A,#N/A,FALSE,"Idaho";#N/A,#N/A,FALSE,"Lewis River";#N/A,#N/A,FALSE,"NrthUmpq";#N/A,#N/A,FALSE,"KlamRog"}</definedName>
    <definedName name="HROptim" localSheetId="3" hidden="1">{#N/A,#N/A,FALSE,"Summary";#N/A,#N/A,FALSE,"SmPlants";#N/A,#N/A,FALSE,"Utah";#N/A,#N/A,FALSE,"Idaho";#N/A,#N/A,FALSE,"Lewis River";#N/A,#N/A,FALSE,"NrthUmpq";#N/A,#N/A,FALSE,"KlamRog"}</definedName>
    <definedName name="HROptim" hidden="1">{#N/A,#N/A,FALSE,"Summary";#N/A,#N/A,FALSE,"SmPlants";#N/A,#N/A,FALSE,"Utah";#N/A,#N/A,FALSE,"Idaho";#N/A,#N/A,FALSE,"Lewis River";#N/A,#N/A,FALSE,"NrthUmpq";#N/A,#N/A,FALSE,"KlamRog"}</definedName>
    <definedName name="HRPrdctnOM" localSheetId="25">'[75]JHS-10 Adjstmts'!#REF!</definedName>
    <definedName name="HRPrdctnOM" localSheetId="26">'[75]JHS-10 Adjstmts'!#REF!</definedName>
    <definedName name="HRPrdctnOM" localSheetId="0">'[75]JHS-10 Adjstmts'!#REF!</definedName>
    <definedName name="HRPrdctnOM">'[75]JHS-10 Adjstmts'!#REF!</definedName>
    <definedName name="HRPropIns" localSheetId="25">'[75]JHS-10 Adjstmts'!#REF!</definedName>
    <definedName name="HRPropIns" localSheetId="26">'[75]JHS-10 Adjstmts'!#REF!</definedName>
    <definedName name="HRPropIns" localSheetId="0">'[75]JHS-10 Adjstmts'!#REF!</definedName>
    <definedName name="HRPropIns">'[75]JHS-10 Adjstmts'!#REF!</definedName>
    <definedName name="HRPropTax" localSheetId="25">'[75]JHS-10 Adjstmts'!#REF!</definedName>
    <definedName name="HRPropTax" localSheetId="26">'[75]JHS-10 Adjstmts'!#REF!</definedName>
    <definedName name="HRPropTax" localSheetId="0">'[75]JHS-10 Adjstmts'!#REF!</definedName>
    <definedName name="HRPropTax">'[75]JHS-10 Adjstmts'!#REF!</definedName>
    <definedName name="HRPwrCsts" localSheetId="25">'[75]JHS-10 Adjstmts'!#REF!</definedName>
    <definedName name="HRPwrCsts" localSheetId="26">'[75]JHS-10 Adjstmts'!#REF!</definedName>
    <definedName name="HRPwrCsts" localSheetId="0">'[75]JHS-10 Adjstmts'!#REF!</definedName>
    <definedName name="HRPwrCsts">'[75]JHS-10 Adjstmts'!#REF!</definedName>
    <definedName name="HTML_CodePage">1252</definedName>
    <definedName name="HTML_Control" localSheetId="32">{"'Sheet1'!$A$1:$J$121"}</definedName>
    <definedName name="HTML_Control" localSheetId="30">{"'JAN99'!$A$1:$M$66"}</definedName>
    <definedName name="HTML_Control" localSheetId="22">{"'JAN99'!$A$1:$M$66"}</definedName>
    <definedName name="HTML_Control" localSheetId="20">{"'JAN99'!$A$1:$M$66"}</definedName>
    <definedName name="HTML_Control" localSheetId="12">{"'Sheet1'!$A$1:$J$121"}</definedName>
    <definedName name="HTML_Control" localSheetId="13">{"'Sheet1'!$A$1:$J$121"}</definedName>
    <definedName name="HTML_Control" localSheetId="11">{"'JAN99'!$A$1:$M$66"}</definedName>
    <definedName name="HTML_Control" localSheetId="2">{"'JAN99'!$A$1:$M$66"}</definedName>
    <definedName name="HTML_Control" localSheetId="25">{"'Sheet1'!$A$1:$J$121"}</definedName>
    <definedName name="HTML_Control" localSheetId="26">{"'Sheet1'!$A$1:$J$121"}</definedName>
    <definedName name="HTML_Control" localSheetId="3">{"'JAN99'!$A$1:$M$66"}</definedName>
    <definedName name="HTML_Control">{"'JAN99'!$A$1:$M$66"}</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HTML1_1" hidden="1">"'[MONET71.xls]Market Hubs by Condition'!$A$1:$F$44"</definedName>
    <definedName name="HTML1_10" hidden="1">"Dave_LeVee"</definedName>
    <definedName name="HTML1_11" hidden="1">1</definedName>
    <definedName name="HTML1_12" hidden="1">"G:\MONET\WEB\FORECAST\hub71.htm"</definedName>
    <definedName name="HTML1_2" hidden="1">1</definedName>
    <definedName name="HTML1_3" hidden="1">"MONET71"</definedName>
    <definedName name="HTML1_4" hidden="1">"Market Hubs by Condition"</definedName>
    <definedName name="HTML1_5" hidden="1">""</definedName>
    <definedName name="HTML1_6" hidden="1">1</definedName>
    <definedName name="HTML1_7" hidden="1">1</definedName>
    <definedName name="HTML1_8" hidden="1">"4/10/96"</definedName>
    <definedName name="HTML1_9" hidden="1">"Resource Forecasting Department"</definedName>
    <definedName name="HTML2_1" hidden="1">"[MONET71.xls]FlatMarginalCost!$A$1:$E$132"</definedName>
    <definedName name="HTML2_10" hidden="1">"Dave_LeVee"</definedName>
    <definedName name="HTML2_11" hidden="1">1</definedName>
    <definedName name="HTML2_12" hidden="1">"G:\MONET\WEB\FORECAST\mc71.htm"</definedName>
    <definedName name="HTML2_2" hidden="1">1</definedName>
    <definedName name="HTML2_3" hidden="1">"MONET71"</definedName>
    <definedName name="HTML2_4" hidden="1">"FlatMarginalCost"</definedName>
    <definedName name="HTML2_5" hidden="1">""</definedName>
    <definedName name="HTML2_6" hidden="1">1</definedName>
    <definedName name="HTML2_7" hidden="1">1</definedName>
    <definedName name="HTML2_8" hidden="1">"4/10/96"</definedName>
    <definedName name="HTML2_9" hidden="1">"Resource Forecasting Department"</definedName>
    <definedName name="HTML3_1" hidden="1">"'[MONET84.XLS]Market Hubs by Condition'!$A$1:$F$36"</definedName>
    <definedName name="HTML3_10" hidden="1">"dave_levee@pgn.com"</definedName>
    <definedName name="HTML3_11" hidden="1">1</definedName>
    <definedName name="HTML3_12" hidden="1">"G:\MONET\WEB\FORECAST\Hub84.htm"</definedName>
    <definedName name="HTML3_2" hidden="1">1</definedName>
    <definedName name="HTML3_3" hidden="1">"MONET84"</definedName>
    <definedName name="HTML3_4" hidden="1">"Market Hubs by Condition"</definedName>
    <definedName name="HTML3_5" hidden="1">""</definedName>
    <definedName name="HTML3_6" hidden="1">1</definedName>
    <definedName name="HTML3_7" hidden="1">1</definedName>
    <definedName name="HTML3_8" hidden="1">"4/15/96"</definedName>
    <definedName name="HTML3_9" hidden="1">"Resource Forecasting Department"</definedName>
    <definedName name="HTML4_1" hidden="1">"[MONET84.XLS]ConditionMarginalCost!$A$1:$E$286"</definedName>
    <definedName name="HTML4_10" hidden="1">"dave_levee@pgn.com"</definedName>
    <definedName name="HTML4_11" hidden="1">1</definedName>
    <definedName name="HTML4_12" hidden="1">"G:\MONET\WEB\FORECAST\mc84.htm"</definedName>
    <definedName name="HTML4_2" hidden="1">1</definedName>
    <definedName name="HTML4_3" hidden="1">"MONET84"</definedName>
    <definedName name="HTML4_4" hidden="1">"ConditionMarginalCost"</definedName>
    <definedName name="HTML4_5" hidden="1">""</definedName>
    <definedName name="HTML4_6" hidden="1">1</definedName>
    <definedName name="HTML4_7" hidden="1">1</definedName>
    <definedName name="HTML4_8" hidden="1">"4/15/96"</definedName>
    <definedName name="HTML4_9" hidden="1">"Resource Forecasting Department"</definedName>
    <definedName name="HTML5_1" hidden="1">"[MONET84.XLS]ConditionMarginalCost!$A$1:$E$177"</definedName>
    <definedName name="HTML5_10" hidden="1">"dave_levee@pgn.com"</definedName>
    <definedName name="HTML5_11" hidden="1">1</definedName>
    <definedName name="HTML5_12" hidden="1">"G:\MONET\WEB\FORECAST\mc84.htm"</definedName>
    <definedName name="HTML5_2" hidden="1">1</definedName>
    <definedName name="HTML5_3" hidden="1">"MONET84"</definedName>
    <definedName name="HTML5_4" hidden="1">"ConditionMarginalCost"</definedName>
    <definedName name="HTML5_5" hidden="1">""</definedName>
    <definedName name="HTML5_6" hidden="1">1</definedName>
    <definedName name="HTML5_7" hidden="1">1</definedName>
    <definedName name="HTML5_8" hidden="1">"4/15/96"</definedName>
    <definedName name="HTML5_9" hidden="1">"Resource Forecasting Department"</definedName>
    <definedName name="HTMLCount" hidden="1">5</definedName>
    <definedName name="HydroCap" localSheetId="25">#REF!</definedName>
    <definedName name="HydroCap" localSheetId="26">#REF!</definedName>
    <definedName name="HydroCap" localSheetId="0">#REF!</definedName>
    <definedName name="HydroCap" localSheetId="3">#REF!</definedName>
    <definedName name="HydroCap">#REF!</definedName>
    <definedName name="HydroGen" localSheetId="25">[63]Dispatch!#REF!</definedName>
    <definedName name="HydroGen" localSheetId="26">[63]Dispatch!#REF!</definedName>
    <definedName name="HydroGen" localSheetId="0">[63]Dispatch!#REF!</definedName>
    <definedName name="HydroGen" localSheetId="3">[63]Dispatch!#REF!</definedName>
    <definedName name="HydroGen">[63]Dispatch!#REF!</definedName>
    <definedName name="IBFIT.T">[11]INTERNAL!$A$85:$IV$87</definedName>
    <definedName name="ID_0303_RVN_data" localSheetId="25">#REF!</definedName>
    <definedName name="ID_0303_RVN_data" localSheetId="26">#REF!</definedName>
    <definedName name="ID_0303_RVN_data" localSheetId="0">#REF!</definedName>
    <definedName name="ID_0303_RVN_data" localSheetId="3">#REF!</definedName>
    <definedName name="ID_0303_RVN_data">#REF!</definedName>
    <definedName name="IDcontractsRVN" localSheetId="25">#REF!</definedName>
    <definedName name="IDcontractsRVN" localSheetId="26">#REF!</definedName>
    <definedName name="IDcontractsRVN" localSheetId="0">#REF!</definedName>
    <definedName name="IDcontractsRVN" localSheetId="3">#REF!</definedName>
    <definedName name="IDcontractsRVN">#REF!</definedName>
    <definedName name="IDCRATE" localSheetId="25">#REF!</definedName>
    <definedName name="IDCRATE" localSheetId="26">#REF!</definedName>
    <definedName name="IDCRATE" localSheetId="0">#REF!</definedName>
    <definedName name="IDCRATE" localSheetId="3">#REF!</definedName>
    <definedName name="IDCRATE">#REF!</definedName>
    <definedName name="inact" localSheetId="25">#REF!</definedName>
    <definedName name="inact" localSheetId="26">#REF!</definedName>
    <definedName name="inact" localSheetId="0">#REF!</definedName>
    <definedName name="inact">#REF!</definedName>
    <definedName name="income_satement_ytd" localSheetId="32" hidden="1">{#N/A,#N/A,FALSE,"monthly";#N/A,#N/A,FALSE,"year to date";#N/A,#N/A,FALSE,"12_months_IS";#N/A,#N/A,FALSE,"balance sheet";#N/A,#N/A,FALSE,"op_revenues_12m";#N/A,#N/A,FALSE,"op_revenues_ytd";#N/A,#N/A,FALSE,"op_revenues_cm"}</definedName>
    <definedName name="income_satement_ytd" localSheetId="30" hidden="1">{#N/A,#N/A,FALSE,"monthly";#N/A,#N/A,FALSE,"year to date";#N/A,#N/A,FALSE,"12_months_IS";#N/A,#N/A,FALSE,"balance sheet";#N/A,#N/A,FALSE,"op_revenues_12m";#N/A,#N/A,FALSE,"op_revenues_ytd";#N/A,#N/A,FALSE,"op_revenues_cm"}</definedName>
    <definedName name="income_satement_ytd" localSheetId="33" hidden="1">{#N/A,#N/A,FALSE,"monthly";#N/A,#N/A,FALSE,"year to date";#N/A,#N/A,FALSE,"12_months_IS";#N/A,#N/A,FALSE,"balance sheet";#N/A,#N/A,FALSE,"op_revenues_12m";#N/A,#N/A,FALSE,"op_revenues_ytd";#N/A,#N/A,FALSE,"op_revenues_cm"}</definedName>
    <definedName name="income_satement_ytd" localSheetId="22" hidden="1">{#N/A,#N/A,FALSE,"monthly";#N/A,#N/A,FALSE,"year to date";#N/A,#N/A,FALSE,"12_months_IS";#N/A,#N/A,FALSE,"balance sheet";#N/A,#N/A,FALSE,"op_revenues_12m";#N/A,#N/A,FALSE,"op_revenues_ytd";#N/A,#N/A,FALSE,"op_revenues_cm"}</definedName>
    <definedName name="income_satement_ytd" localSheetId="23" hidden="1">{#N/A,#N/A,FALSE,"monthly";#N/A,#N/A,FALSE,"year to date";#N/A,#N/A,FALSE,"12_months_IS";#N/A,#N/A,FALSE,"balance sheet";#N/A,#N/A,FALSE,"op_revenues_12m";#N/A,#N/A,FALSE,"op_revenues_ytd";#N/A,#N/A,FALSE,"op_revenues_cm"}</definedName>
    <definedName name="income_satement_ytd" localSheetId="20" hidden="1">{#N/A,#N/A,FALSE,"monthly";#N/A,#N/A,FALSE,"year to date";#N/A,#N/A,FALSE,"12_months_IS";#N/A,#N/A,FALSE,"balance sheet";#N/A,#N/A,FALSE,"op_revenues_12m";#N/A,#N/A,FALSE,"op_revenues_ytd";#N/A,#N/A,FALSE,"op_revenues_cm"}</definedName>
    <definedName name="income_satement_ytd" localSheetId="17" hidden="1">{#N/A,#N/A,FALSE,"monthly";#N/A,#N/A,FALSE,"year to date";#N/A,#N/A,FALSE,"12_months_IS";#N/A,#N/A,FALSE,"balance sheet";#N/A,#N/A,FALSE,"op_revenues_12m";#N/A,#N/A,FALSE,"op_revenues_ytd";#N/A,#N/A,FALSE,"op_revenues_cm"}</definedName>
    <definedName name="income_satement_ytd" localSheetId="18" hidden="1">{#N/A,#N/A,FALSE,"monthly";#N/A,#N/A,FALSE,"year to date";#N/A,#N/A,FALSE,"12_months_IS";#N/A,#N/A,FALSE,"balance sheet";#N/A,#N/A,FALSE,"op_revenues_12m";#N/A,#N/A,FALSE,"op_revenues_ytd";#N/A,#N/A,FALSE,"op_revenues_cm"}</definedName>
    <definedName name="income_satement_ytd" localSheetId="11" hidden="1">{#N/A,#N/A,FALSE,"monthly";#N/A,#N/A,FALSE,"year to date";#N/A,#N/A,FALSE,"12_months_IS";#N/A,#N/A,FALSE,"balance sheet";#N/A,#N/A,FALSE,"op_revenues_12m";#N/A,#N/A,FALSE,"op_revenues_ytd";#N/A,#N/A,FALSE,"op_revenues_cm"}</definedName>
    <definedName name="income_satement_ytd" localSheetId="2" hidden="1">{#N/A,#N/A,FALSE,"monthly";#N/A,#N/A,FALSE,"year to date";#N/A,#N/A,FALSE,"12_months_IS";#N/A,#N/A,FALSE,"balance sheet";#N/A,#N/A,FALSE,"op_revenues_12m";#N/A,#N/A,FALSE,"op_revenues_ytd";#N/A,#N/A,FALSE,"op_revenues_cm"}</definedName>
    <definedName name="income_satement_ytd" localSheetId="27" hidden="1">{#N/A,#N/A,FALSE,"monthly";#N/A,#N/A,FALSE,"year to date";#N/A,#N/A,FALSE,"12_months_IS";#N/A,#N/A,FALSE,"balance sheet";#N/A,#N/A,FALSE,"op_revenues_12m";#N/A,#N/A,FALSE,"op_revenues_ytd";#N/A,#N/A,FALSE,"op_revenues_cm"}</definedName>
    <definedName name="income_satement_ytd" localSheetId="3" hidden="1">{#N/A,#N/A,FALSE,"monthly";#N/A,#N/A,FALSE,"year to date";#N/A,#N/A,FALSE,"12_months_IS";#N/A,#N/A,FALSE,"balance sheet";#N/A,#N/A,FALSE,"op_revenues_12m";#N/A,#N/A,FALSE,"op_revenues_ytd";#N/A,#N/A,FALSE,"op_revenues_cm"}</definedName>
    <definedName name="income_satement_ytd" localSheetId="1"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 localSheetId="25">#REF!</definedName>
    <definedName name="INCSTMNT" localSheetId="26">#REF!</definedName>
    <definedName name="INCSTMNT" localSheetId="0">#REF!</definedName>
    <definedName name="INCSTMNT" localSheetId="3">#REF!</definedName>
    <definedName name="INCSTMNT">#REF!</definedName>
    <definedName name="INCSTMT" localSheetId="25">#REF!</definedName>
    <definedName name="INCSTMT" localSheetId="26">#REF!</definedName>
    <definedName name="INCSTMT" localSheetId="0">#REF!</definedName>
    <definedName name="INCSTMT" localSheetId="3">#REF!</definedName>
    <definedName name="INCSTMT">#REF!</definedName>
    <definedName name="inctaxrate">0.4</definedName>
    <definedName name="INDADJ" localSheetId="25">#REF!</definedName>
    <definedName name="INDADJ" localSheetId="26">#REF!</definedName>
    <definedName name="INDADJ" localSheetId="0">#REF!</definedName>
    <definedName name="INDADJ" localSheetId="3">#REF!</definedName>
    <definedName name="INDADJ">#REF!</definedName>
    <definedName name="inflat" localSheetId="25">#REF!</definedName>
    <definedName name="inflat" localSheetId="26">#REF!</definedName>
    <definedName name="inflat" localSheetId="0">#REF!</definedName>
    <definedName name="inflat" localSheetId="3">#REF!</definedName>
    <definedName name="inflat">#REF!</definedName>
    <definedName name="inflatCERA" localSheetId="25">#REF!</definedName>
    <definedName name="inflatCERA" localSheetId="26">#REF!</definedName>
    <definedName name="inflatCERA" localSheetId="0">#REF!</definedName>
    <definedName name="inflatCERA" localSheetId="3">#REF!</definedName>
    <definedName name="inflatCERA">#REF!</definedName>
    <definedName name="InfoPane" localSheetId="25">#REF!</definedName>
    <definedName name="InfoPane" localSheetId="26">#REF!</definedName>
    <definedName name="InfoPane" localSheetId="0">#REF!</definedName>
    <definedName name="InfoPane">#REF!</definedName>
    <definedName name="InformationPane" localSheetId="25">#REF!</definedName>
    <definedName name="InformationPane" localSheetId="26">#REF!</definedName>
    <definedName name="InformationPane" localSheetId="0">#REF!</definedName>
    <definedName name="InformationPane">#REF!</definedName>
    <definedName name="InfpPane" localSheetId="25">#REF!</definedName>
    <definedName name="InfpPane" localSheetId="26">#REF!</definedName>
    <definedName name="InfpPane" localSheetId="0">#REF!</definedName>
    <definedName name="InfpPane">#REF!</definedName>
    <definedName name="INPUT" localSheetId="25">[76]Summary!#REF!</definedName>
    <definedName name="INPUT" localSheetId="26">[76]Summary!#REF!</definedName>
    <definedName name="INPUT" localSheetId="0">[76]Summary!#REF!</definedName>
    <definedName name="INPUT" localSheetId="3">[76]Summary!#REF!</definedName>
    <definedName name="INPUT">[76]Summary!#REF!</definedName>
    <definedName name="Inputs" localSheetId="25">'[77]Daily Calc'!#REF!</definedName>
    <definedName name="Inputs" localSheetId="26">'[77]Daily Calc'!#REF!</definedName>
    <definedName name="Inputs" localSheetId="0">'[77]Daily Calc'!#REF!</definedName>
    <definedName name="Inputs" localSheetId="3">'[78]Daily Calc'!#REF!</definedName>
    <definedName name="Inputs">'[77]Daily Calc'!#REF!</definedName>
    <definedName name="Instructions" localSheetId="25">#REF!</definedName>
    <definedName name="Instructions" localSheetId="26">#REF!</definedName>
    <definedName name="Instructions" localSheetId="0">#REF!</definedName>
    <definedName name="Instructions" localSheetId="3">#REF!</definedName>
    <definedName name="Instructions">#REF!</definedName>
    <definedName name="Insurance_Rate">'[41]Assumptions (Input)'!$B$9</definedName>
    <definedName name="INTRESEXCH">[79]Sheet1!$AG$1</definedName>
    <definedName name="inventory" localSheetId="30" hidden="1">{#N/A,#N/A,FALSE,"Summary";#N/A,#N/A,FALSE,"SmPlants";#N/A,#N/A,FALSE,"Utah";#N/A,#N/A,FALSE,"Idaho";#N/A,#N/A,FALSE,"Lewis River";#N/A,#N/A,FALSE,"NrthUmpq";#N/A,#N/A,FALSE,"KlamRog"}</definedName>
    <definedName name="inventory" localSheetId="22" hidden="1">{#N/A,#N/A,FALSE,"Summary";#N/A,#N/A,FALSE,"SmPlants";#N/A,#N/A,FALSE,"Utah";#N/A,#N/A,FALSE,"Idaho";#N/A,#N/A,FALSE,"Lewis River";#N/A,#N/A,FALSE,"NrthUmpq";#N/A,#N/A,FALSE,"KlamRog"}</definedName>
    <definedName name="inventory" localSheetId="20" hidden="1">{#N/A,#N/A,FALSE,"Summary";#N/A,#N/A,FALSE,"SmPlants";#N/A,#N/A,FALSE,"Utah";#N/A,#N/A,FALSE,"Idaho";#N/A,#N/A,FALSE,"Lewis River";#N/A,#N/A,FALSE,"NrthUmpq";#N/A,#N/A,FALSE,"KlamRog"}</definedName>
    <definedName name="inventory" localSheetId="11" hidden="1">{#N/A,#N/A,FALSE,"Summary";#N/A,#N/A,FALSE,"SmPlants";#N/A,#N/A,FALSE,"Utah";#N/A,#N/A,FALSE,"Idaho";#N/A,#N/A,FALSE,"Lewis River";#N/A,#N/A,FALSE,"NrthUmpq";#N/A,#N/A,FALSE,"KlamRog"}</definedName>
    <definedName name="inventory" localSheetId="2" hidden="1">{#N/A,#N/A,FALSE,"Summary";#N/A,#N/A,FALSE,"SmPlants";#N/A,#N/A,FALSE,"Utah";#N/A,#N/A,FALSE,"Idaho";#N/A,#N/A,FALSE,"Lewis River";#N/A,#N/A,FALSE,"NrthUmpq";#N/A,#N/A,FALSE,"KlamRog"}</definedName>
    <definedName name="inventory" localSheetId="3" hidden="1">{#N/A,#N/A,FALSE,"Summary";#N/A,#N/A,FALSE,"SmPlants";#N/A,#N/A,FALSE,"Utah";#N/A,#N/A,FALSE,"Idaho";#N/A,#N/A,FALSE,"Lewis River";#N/A,#N/A,FALSE,"NrthUmpq";#N/A,#N/A,FALSE,"KlamRog"}</definedName>
    <definedName name="inventory" hidden="1">{#N/A,#N/A,FALSE,"Summary";#N/A,#N/A,FALSE,"SmPlants";#N/A,#N/A,FALSE,"Utah";#N/A,#N/A,FALSE,"Idaho";#N/A,#N/A,FALSE,"Lewis River";#N/A,#N/A,FALSE,"NrthUmpq";#N/A,#N/A,FALSE,"KlamRog"}</definedName>
    <definedName name="INVPLAN" localSheetId="25">#REF!</definedName>
    <definedName name="INVPLAN" localSheetId="26">#REF!</definedName>
    <definedName name="INVPLAN" localSheetId="0">#REF!</definedName>
    <definedName name="INVPLAN" localSheetId="3">#REF!</definedName>
    <definedName name="INVPLAN">#REF!</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ROK_COMISSION">"c98"</definedName>
    <definedName name="IQ_BUILDINGS">"c99"</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110000</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ERT">"c2536"</definedName>
    <definedName name="IQ_CONVERT_PCT">"c2537"</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ILY">500000</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PAYOUT">"c3005"</definedName>
    <definedName name="IQ_DISTRIBUTABLE_CASH_SHARE">"c3003"</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NTM">700000</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ST">"c1681"</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ST">"c369"</definedName>
    <definedName name="IQ_EBITDA_HIGH_EST">"c370"</definedName>
    <definedName name="IQ_EBITDA_INT">"c373"</definedName>
    <definedName name="IQ_EBITDA_LOW_EST">"c371"</definedName>
    <definedName name="IQ_EBITDA_MARGIN">"c372"</definedName>
    <definedName name="IQ_EBITDA_MEDIAN_EST">"c1663"</definedName>
    <definedName name="IQ_EBITDA_NUM_EST">"c374"</definedName>
    <definedName name="IQ_EBITDA_OVER_TOTAL_IE">"c1371"</definedName>
    <definedName name="IQ_EBITDA_STDDEV_EST">"c375"</definedName>
    <definedName name="IQ_EBITDAR">"c2989"</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LOW_EST">"c401"</definedName>
    <definedName name="IQ_EPS_MEDIAN_EST">"c1661"</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DATE">"c1634"</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STDDEV">"c1660"</definedName>
    <definedName name="IQ_EST_EPS_GROWTH_Q_1YR">"c1641"</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V_OVER_EMPLOYEE">"c1428"</definedName>
    <definedName name="IQ_EV_OVER_LTM_EBIT">"c1426"</definedName>
    <definedName name="IQ_EV_OVER_LTM_EBITDA">"c1427"</definedName>
    <definedName name="IQ_EV_OVER_LTM_REVENUE">"c1429"</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EST">"c418"</definedName>
    <definedName name="IQ_FFO_HIGH_EST">"c419"</definedName>
    <definedName name="IQ_FFO_LOW_EST">"c420"</definedName>
    <definedName name="IQ_FFO_MEDIAN_EST">"c1665"</definedName>
    <definedName name="IQ_FFO_NUM_EST">"c421"</definedName>
    <definedName name="IQ_FFO_STDDEV_EST">"c422"</definedName>
    <definedName name="IQ_FH">100000</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 hidden="1">1000</definedName>
    <definedName name="IQ_LATESTQ" hidden="1">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LTMMONTH" hidden="1">120000</definedName>
    <definedName name="IQ_MACHINERY">"c711"</definedName>
    <definedName name="IQ_MAINT_CAPEX">"c2947"</definedName>
    <definedName name="IQ_MAINT_REPAIR">"c2087"</definedName>
    <definedName name="IQ_MARKET_CAP_LFCF">"c2209"</definedName>
    <definedName name="IQ_MARKETCAP">"c712"</definedName>
    <definedName name="IQ_MARKETING">"c2239"</definedName>
    <definedName name="IQ_MC_RATIO">"c2783"</definedName>
    <definedName name="IQ_MC_STATUTORY_SURPLUS">"c2772"</definedName>
    <definedName name="IQ_MEDIAN_TARGET_PRICE">"c1650"</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NTH">15000</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MTD">800000</definedName>
    <definedName name="IQ_NAMES_REVISION_DATE_">41626.981087963</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RITTEN">"c2728"</definedName>
    <definedName name="IQ_NEW_PREM">"c2785"</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FAS">"c795"</definedName>
    <definedName name="IQ_NI_STDDEV_EST">"c1721"</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G_FWD">"c1863"</definedName>
    <definedName name="IQ_PENSION">"c1031"</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TD">750000</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UTI">"c1125"</definedName>
    <definedName name="IQ_REVENUE">"c1422"</definedName>
    <definedName name="IQ_REVENUE_ACT_OR_EST">"c2214"</definedName>
    <definedName name="IQ_REVENUE_EST">"c1126"</definedName>
    <definedName name="IQ_REVENUE_HIGH_EST">"c1127"</definedName>
    <definedName name="IQ_REVENUE_LOW_EST">"c1128"</definedName>
    <definedName name="IQ_REVENUE_MEDIAN_EST">"c1662"</definedName>
    <definedName name="IQ_REVENUE_NUM_EST">"c1129"</definedName>
    <definedName name="IQ_REVISION_DATE_">39217.4058912037</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UR_RECEIV">"c1151"</definedName>
    <definedName name="IQ_SECURED_DEBT">"c2546"</definedName>
    <definedName name="IQ_SECURED_DEBT_PCT">"c2547"</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RIKE_PRICE_ISSUED">"c1645"</definedName>
    <definedName name="IQ_STRIKE_PRICE_OS">"c1646"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STDDEV">"c1654"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EV_UFCF">"c2208"</definedName>
    <definedName name="IQ_TIER_ONE_CAPITAL">"c2667"</definedName>
    <definedName name="IQ_TIER_ONE_RATIO">"c1229"</definedName>
    <definedName name="IQ_TIER_TWO_CAPITAL">"c2669"</definedName>
    <definedName name="IQ_TIME_DEP">"c1230"</definedName>
    <definedName name="IQ_TODAY" hidden="1">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DA">"c2381"</definedName>
    <definedName name="IQ_TR_ACQ_FILING_CURRENCY">"c3033"</definedName>
    <definedName name="IQ_TR_ACQ_MCAP_1DAY">"c2345"</definedName>
    <definedName name="IQ_TR_ACQ_MIN_INT">"c2374"</definedName>
    <definedName name="IQ_TR_ACQ_NET_DEBT">"c2373"</definedName>
    <definedName name="IQ_TR_ACQ_NI">"c2378"</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DA">"c2334"</definedName>
    <definedName name="IQ_TR_TARGET_FILING_CURRENCY">"c3034"</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EK">50000</definedName>
    <definedName name="IQ_WEIGHTED_AVG_PRICE">"c1334"</definedName>
    <definedName name="IQ_WIP_INV">"c1335"</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YTDMONTH" hidden="1">130000</definedName>
    <definedName name="IQ_Z_SCORE">"c1339"</definedName>
    <definedName name="ISytd" localSheetId="32" hidden="1">{#N/A,#N/A,FALSE,"monthly";#N/A,#N/A,FALSE,"year to date";#N/A,#N/A,FALSE,"12_months_IS";#N/A,#N/A,FALSE,"balance sheet";#N/A,#N/A,FALSE,"op_revenues_12m";#N/A,#N/A,FALSE,"op_revenues_ytd";#N/A,#N/A,FALSE,"op_revenues_cm"}</definedName>
    <definedName name="ISytd" localSheetId="30" hidden="1">{#N/A,#N/A,FALSE,"monthly";#N/A,#N/A,FALSE,"year to date";#N/A,#N/A,FALSE,"12_months_IS";#N/A,#N/A,FALSE,"balance sheet";#N/A,#N/A,FALSE,"op_revenues_12m";#N/A,#N/A,FALSE,"op_revenues_ytd";#N/A,#N/A,FALSE,"op_revenues_cm"}</definedName>
    <definedName name="ISytd" localSheetId="33" hidden="1">{#N/A,#N/A,FALSE,"monthly";#N/A,#N/A,FALSE,"year to date";#N/A,#N/A,FALSE,"12_months_IS";#N/A,#N/A,FALSE,"balance sheet";#N/A,#N/A,FALSE,"op_revenues_12m";#N/A,#N/A,FALSE,"op_revenues_ytd";#N/A,#N/A,FALSE,"op_revenues_cm"}</definedName>
    <definedName name="ISytd" localSheetId="22" hidden="1">{#N/A,#N/A,FALSE,"monthly";#N/A,#N/A,FALSE,"year to date";#N/A,#N/A,FALSE,"12_months_IS";#N/A,#N/A,FALSE,"balance sheet";#N/A,#N/A,FALSE,"op_revenues_12m";#N/A,#N/A,FALSE,"op_revenues_ytd";#N/A,#N/A,FALSE,"op_revenues_cm"}</definedName>
    <definedName name="ISytd" localSheetId="23" hidden="1">{#N/A,#N/A,FALSE,"monthly";#N/A,#N/A,FALSE,"year to date";#N/A,#N/A,FALSE,"12_months_IS";#N/A,#N/A,FALSE,"balance sheet";#N/A,#N/A,FALSE,"op_revenues_12m";#N/A,#N/A,FALSE,"op_revenues_ytd";#N/A,#N/A,FALSE,"op_revenues_cm"}</definedName>
    <definedName name="ISytd" localSheetId="20" hidden="1">{#N/A,#N/A,FALSE,"monthly";#N/A,#N/A,FALSE,"year to date";#N/A,#N/A,FALSE,"12_months_IS";#N/A,#N/A,FALSE,"balance sheet";#N/A,#N/A,FALSE,"op_revenues_12m";#N/A,#N/A,FALSE,"op_revenues_ytd";#N/A,#N/A,FALSE,"op_revenues_cm"}</definedName>
    <definedName name="ISytd" localSheetId="17" hidden="1">{#N/A,#N/A,FALSE,"monthly";#N/A,#N/A,FALSE,"year to date";#N/A,#N/A,FALSE,"12_months_IS";#N/A,#N/A,FALSE,"balance sheet";#N/A,#N/A,FALSE,"op_revenues_12m";#N/A,#N/A,FALSE,"op_revenues_ytd";#N/A,#N/A,FALSE,"op_revenues_cm"}</definedName>
    <definedName name="ISytd" localSheetId="18" hidden="1">{#N/A,#N/A,FALSE,"monthly";#N/A,#N/A,FALSE,"year to date";#N/A,#N/A,FALSE,"12_months_IS";#N/A,#N/A,FALSE,"balance sheet";#N/A,#N/A,FALSE,"op_revenues_12m";#N/A,#N/A,FALSE,"op_revenues_ytd";#N/A,#N/A,FALSE,"op_revenues_cm"}</definedName>
    <definedName name="ISytd" localSheetId="11" hidden="1">{#N/A,#N/A,FALSE,"monthly";#N/A,#N/A,FALSE,"year to date";#N/A,#N/A,FALSE,"12_months_IS";#N/A,#N/A,FALSE,"balance sheet";#N/A,#N/A,FALSE,"op_revenues_12m";#N/A,#N/A,FALSE,"op_revenues_ytd";#N/A,#N/A,FALSE,"op_revenues_cm"}</definedName>
    <definedName name="ISytd" localSheetId="2" hidden="1">{#N/A,#N/A,FALSE,"monthly";#N/A,#N/A,FALSE,"year to date";#N/A,#N/A,FALSE,"12_months_IS";#N/A,#N/A,FALSE,"balance sheet";#N/A,#N/A,FALSE,"op_revenues_12m";#N/A,#N/A,FALSE,"op_revenues_ytd";#N/A,#N/A,FALSE,"op_revenues_cm"}</definedName>
    <definedName name="ISytd" localSheetId="27" hidden="1">{#N/A,#N/A,FALSE,"monthly";#N/A,#N/A,FALSE,"year to date";#N/A,#N/A,FALSE,"12_months_IS";#N/A,#N/A,FALSE,"balance sheet";#N/A,#N/A,FALSE,"op_revenues_12m";#N/A,#N/A,FALSE,"op_revenues_ytd";#N/A,#N/A,FALSE,"op_revenues_cm"}</definedName>
    <definedName name="ISytd" localSheetId="3" hidden="1">{#N/A,#N/A,FALSE,"monthly";#N/A,#N/A,FALSE,"year to date";#N/A,#N/A,FALSE,"12_months_IS";#N/A,#N/A,FALSE,"balance sheet";#N/A,#N/A,FALSE,"op_revenues_12m";#N/A,#N/A,FALSE,"op_revenues_ytd";#N/A,#N/A,FALSE,"op_revenues_cm"}</definedName>
    <definedName name="ISytd" localSheetId="1"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25">[42]Backup!#REF!</definedName>
    <definedName name="JAN" localSheetId="26">[42]Backup!#REF!</definedName>
    <definedName name="JAN" localSheetId="0">[42]Backup!#REF!</definedName>
    <definedName name="JAN">[42]Backup!#REF!</definedName>
    <definedName name="Jan03AMA" localSheetId="25">'[43]BS C&amp;L'!#REF!</definedName>
    <definedName name="Jan03AMA" localSheetId="26">'[43]BS C&amp;L'!#REF!</definedName>
    <definedName name="Jan03AMA" localSheetId="0">'[43]BS C&amp;L'!#REF!</definedName>
    <definedName name="Jan03AMA">'[43]BS C&amp;L'!#REF!</definedName>
    <definedName name="Jan04AMA" localSheetId="3">[4]BS!$AD$7:$AD$3582</definedName>
    <definedName name="Jan04AMA">[5]BS!$AD$7:$AD$3582</definedName>
    <definedName name="Jan05AMA" localSheetId="25">#REF!</definedName>
    <definedName name="Jan05AMA" localSheetId="26">#REF!</definedName>
    <definedName name="Jan05AMA" localSheetId="0">#REF!</definedName>
    <definedName name="Jan05AMA" localSheetId="3">#REF!</definedName>
    <definedName name="Jan05AMA">#REF!</definedName>
    <definedName name="Jan06AMA" localSheetId="25">[10]BS!#REF!</definedName>
    <definedName name="Jan06AMA" localSheetId="26">[10]BS!#REF!</definedName>
    <definedName name="Jan06AMA" localSheetId="0">[10]BS!#REF!</definedName>
    <definedName name="Jan06AMA" localSheetId="3">[10]BS!#REF!</definedName>
    <definedName name="Jan06AMA">[10]BS!#REF!</definedName>
    <definedName name="Jan09AMA">[7]BS!$AK$7:$AK$1743</definedName>
    <definedName name="Jan10AMA">[7]BS!$AW$7:$AW$1726</definedName>
    <definedName name="Jan17AMA">[21]BS!$AE$8:$AE$2551</definedName>
    <definedName name="Jane" localSheetId="32" hidden="1">{#N/A,#N/A,FALSE,"Expenditures";#N/A,#N/A,FALSE,"Property Placed In-Service";#N/A,#N/A,FALSE,"Removals";#N/A,#N/A,FALSE,"Retirements";#N/A,#N/A,FALSE,"CWIP Balances";#N/A,#N/A,FALSE,"CWIP_Expend_Ratios";#N/A,#N/A,FALSE,"CWIP_Yr_End"}</definedName>
    <definedName name="Jane" localSheetId="30" hidden="1">{#N/A,#N/A,FALSE,"Expenditures";#N/A,#N/A,FALSE,"Property Placed In-Service";#N/A,#N/A,FALSE,"Removals";#N/A,#N/A,FALSE,"Retirements";#N/A,#N/A,FALSE,"CWIP Balances";#N/A,#N/A,FALSE,"CWIP_Expend_Ratios";#N/A,#N/A,FALSE,"CWIP_Yr_End"}</definedName>
    <definedName name="Jane" localSheetId="33" hidden="1">{#N/A,#N/A,FALSE,"Expenditures";#N/A,#N/A,FALSE,"Property Placed In-Service";#N/A,#N/A,FALSE,"Removals";#N/A,#N/A,FALSE,"Retirements";#N/A,#N/A,FALSE,"CWIP Balances";#N/A,#N/A,FALSE,"CWIP_Expend_Ratios";#N/A,#N/A,FALSE,"CWIP_Yr_End"}</definedName>
    <definedName name="Jane" localSheetId="22" hidden="1">{#N/A,#N/A,FALSE,"Expenditures";#N/A,#N/A,FALSE,"Property Placed In-Service";#N/A,#N/A,FALSE,"Removals";#N/A,#N/A,FALSE,"Retirements";#N/A,#N/A,FALSE,"CWIP Balances";#N/A,#N/A,FALSE,"CWIP_Expend_Ratios";#N/A,#N/A,FALSE,"CWIP_Yr_End"}</definedName>
    <definedName name="Jane" localSheetId="23" hidden="1">{#N/A,#N/A,FALSE,"Expenditures";#N/A,#N/A,FALSE,"Property Placed In-Service";#N/A,#N/A,FALSE,"Removals";#N/A,#N/A,FALSE,"Retirements";#N/A,#N/A,FALSE,"CWIP Balances";#N/A,#N/A,FALSE,"CWIP_Expend_Ratios";#N/A,#N/A,FALSE,"CWIP_Yr_End"}</definedName>
    <definedName name="Jane" localSheetId="20" hidden="1">{#N/A,#N/A,FALSE,"Expenditures";#N/A,#N/A,FALSE,"Property Placed In-Service";#N/A,#N/A,FALSE,"Removals";#N/A,#N/A,FALSE,"Retirements";#N/A,#N/A,FALSE,"CWIP Balances";#N/A,#N/A,FALSE,"CWIP_Expend_Ratios";#N/A,#N/A,FALSE,"CWIP_Yr_End"}</definedName>
    <definedName name="Jane" localSheetId="17" hidden="1">{#N/A,#N/A,FALSE,"Expenditures";#N/A,#N/A,FALSE,"Property Placed In-Service";#N/A,#N/A,FALSE,"Removals";#N/A,#N/A,FALSE,"Retirements";#N/A,#N/A,FALSE,"CWIP Balances";#N/A,#N/A,FALSE,"CWIP_Expend_Ratios";#N/A,#N/A,FALSE,"CWIP_Yr_End"}</definedName>
    <definedName name="Jane" localSheetId="18" hidden="1">{#N/A,#N/A,FALSE,"Expenditures";#N/A,#N/A,FALSE,"Property Placed In-Service";#N/A,#N/A,FALSE,"Removals";#N/A,#N/A,FALSE,"Retirements";#N/A,#N/A,FALSE,"CWIP Balances";#N/A,#N/A,FALSE,"CWIP_Expend_Ratios";#N/A,#N/A,FALSE,"CWIP_Yr_End"}</definedName>
    <definedName name="Jane" localSheetId="11" hidden="1">{#N/A,#N/A,FALSE,"Expenditures";#N/A,#N/A,FALSE,"Property Placed In-Service";#N/A,#N/A,FALSE,"Removals";#N/A,#N/A,FALSE,"Retirements";#N/A,#N/A,FALSE,"CWIP Balances";#N/A,#N/A,FALSE,"CWIP_Expend_Ratios";#N/A,#N/A,FALSE,"CWIP_Yr_End"}</definedName>
    <definedName name="Jane" localSheetId="2" hidden="1">{#N/A,#N/A,FALSE,"Expenditures";#N/A,#N/A,FALSE,"Property Placed In-Service";#N/A,#N/A,FALSE,"Removals";#N/A,#N/A,FALSE,"Retirements";#N/A,#N/A,FALSE,"CWIP Balances";#N/A,#N/A,FALSE,"CWIP_Expend_Ratios";#N/A,#N/A,FALSE,"CWIP_Yr_End"}</definedName>
    <definedName name="Jane" localSheetId="27" hidden="1">{#N/A,#N/A,FALSE,"Expenditures";#N/A,#N/A,FALSE,"Property Placed In-Service";#N/A,#N/A,FALSE,"Removals";#N/A,#N/A,FALSE,"Retirements";#N/A,#N/A,FALSE,"CWIP Balances";#N/A,#N/A,FALSE,"CWIP_Expend_Ratios";#N/A,#N/A,FALSE,"CWIP_Yr_End"}</definedName>
    <definedName name="Jane" localSheetId="3" hidden="1">{#N/A,#N/A,FALSE,"Expenditures";#N/A,#N/A,FALSE,"Property Placed In-Service";#N/A,#N/A,FALSE,"Removals";#N/A,#N/A,FALSE,"Retirements";#N/A,#N/A,FALSE,"CWIP Balances";#N/A,#N/A,FALSE,"CWIP_Expend_Ratios";#N/A,#N/A,FALSE,"CWIP_Yr_End"}</definedName>
    <definedName name="Jane" localSheetId="1"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25">#REF!</definedName>
    <definedName name="JANT" localSheetId="26">#REF!</definedName>
    <definedName name="JANT" localSheetId="0">#REF!</definedName>
    <definedName name="JANT" localSheetId="3">#REF!</definedName>
    <definedName name="JANT">#REF!</definedName>
    <definedName name="jfkljsdkljiejgr" localSheetId="32" hidden="1">{#N/A,#N/A,FALSE,"Summ";#N/A,#N/A,FALSE,"General"}</definedName>
    <definedName name="jfkljsdkljiejgr" localSheetId="30" hidden="1">{#N/A,#N/A,FALSE,"Summ";#N/A,#N/A,FALSE,"General"}</definedName>
    <definedName name="jfkljsdkljiejgr" localSheetId="33" hidden="1">{#N/A,#N/A,FALSE,"Summ";#N/A,#N/A,FALSE,"General"}</definedName>
    <definedName name="jfkljsdkljiejgr" localSheetId="22" hidden="1">{#N/A,#N/A,FALSE,"Summ";#N/A,#N/A,FALSE,"General"}</definedName>
    <definedName name="jfkljsdkljiejgr" localSheetId="23" hidden="1">{#N/A,#N/A,FALSE,"Summ";#N/A,#N/A,FALSE,"General"}</definedName>
    <definedName name="jfkljsdkljiejgr" localSheetId="20" hidden="1">{#N/A,#N/A,FALSE,"Summ";#N/A,#N/A,FALSE,"General"}</definedName>
    <definedName name="jfkljsdkljiejgr" localSheetId="17" hidden="1">{#N/A,#N/A,FALSE,"Summ";#N/A,#N/A,FALSE,"General"}</definedName>
    <definedName name="jfkljsdkljiejgr" localSheetId="18" hidden="1">{#N/A,#N/A,FALSE,"Summ";#N/A,#N/A,FALSE,"General"}</definedName>
    <definedName name="jfkljsdkljiejgr" localSheetId="11" hidden="1">{#N/A,#N/A,FALSE,"Summ";#N/A,#N/A,FALSE,"General"}</definedName>
    <definedName name="jfkljsdkljiejgr" localSheetId="2" hidden="1">{#N/A,#N/A,FALSE,"Summ";#N/A,#N/A,FALSE,"General"}</definedName>
    <definedName name="jfkljsdkljiejgr" localSheetId="27" hidden="1">{#N/A,#N/A,FALSE,"Summ";#N/A,#N/A,FALSE,"General"}</definedName>
    <definedName name="jfkljsdkljiejgr" localSheetId="3" hidden="1">{#N/A,#N/A,FALSE,"Summ";#N/A,#N/A,FALSE,"General"}</definedName>
    <definedName name="jfkljsdkljiejgr" localSheetId="1" hidden="1">{#N/A,#N/A,FALSE,"Summ";#N/A,#N/A,FALSE,"General"}</definedName>
    <definedName name="jfkljsdkljiejgr" hidden="1">{#N/A,#N/A,FALSE,"Summ";#N/A,#N/A,FALSE,"General"}</definedName>
    <definedName name="JIM" localSheetId="30" hidden="1">{#N/A,#N/A,FALSE,"Sheet5"}</definedName>
    <definedName name="JIM" localSheetId="22" hidden="1">{#N/A,#N/A,FALSE,"Sheet5"}</definedName>
    <definedName name="JIM" localSheetId="20" hidden="1">{#N/A,#N/A,FALSE,"Sheet5"}</definedName>
    <definedName name="JIM" localSheetId="11" hidden="1">{#N/A,#N/A,FALSE,"Sheet5"}</definedName>
    <definedName name="JIM" localSheetId="2" hidden="1">{#N/A,#N/A,FALSE,"Sheet5"}</definedName>
    <definedName name="JIM" localSheetId="3" hidden="1">{#N/A,#N/A,FALSE,"Sheet5"}</definedName>
    <definedName name="JIM" hidden="1">{#N/A,#N/A,FALSE,"Sheet5"}</definedName>
    <definedName name="jjj">[80]Inputs!$N$18</definedName>
    <definedName name="JP_Bal">[81]ACCOUNTS!$AG$31</definedName>
    <definedName name="JUL" localSheetId="25">[42]Backup!#REF!</definedName>
    <definedName name="JUL" localSheetId="26">[42]Backup!#REF!</definedName>
    <definedName name="JUL" localSheetId="0">[42]Backup!#REF!</definedName>
    <definedName name="JUL" localSheetId="3">[42]Backup!#REF!</definedName>
    <definedName name="JUL">[42]Backup!#REF!</definedName>
    <definedName name="Jul03AMA" localSheetId="25">'[43]BS C&amp;L'!#REF!</definedName>
    <definedName name="Jul03AMA" localSheetId="26">'[43]BS C&amp;L'!#REF!</definedName>
    <definedName name="Jul03AMA" localSheetId="0">'[43]BS C&amp;L'!#REF!</definedName>
    <definedName name="Jul03AMA" localSheetId="3">'[43]BS C&amp;L'!#REF!</definedName>
    <definedName name="Jul03AMA">'[43]BS C&amp;L'!#REF!</definedName>
    <definedName name="Jul04AMA" localSheetId="3">[4]BS!$AJ$7:$AJ$3582</definedName>
    <definedName name="Jul04AMA">[5]BS!$AJ$7:$AJ$3582</definedName>
    <definedName name="Jul05AMA" localSheetId="25">#REF!</definedName>
    <definedName name="Jul05AMA" localSheetId="26">#REF!</definedName>
    <definedName name="Jul05AMA" localSheetId="0">#REF!</definedName>
    <definedName name="Jul05AMA" localSheetId="3">#REF!</definedName>
    <definedName name="Jul05AMA">#REF!</definedName>
    <definedName name="Jul09AMA">[7]BS!$AQ$7:$AQ$1726</definedName>
    <definedName name="julcf" localSheetId="25">#REF!</definedName>
    <definedName name="julcf" localSheetId="26">#REF!</definedName>
    <definedName name="julcf" localSheetId="0">#REF!</definedName>
    <definedName name="julcf" localSheetId="3">#REF!</definedName>
    <definedName name="julcf">#REF!</definedName>
    <definedName name="julcost" localSheetId="25">#REF!</definedName>
    <definedName name="julcost" localSheetId="26">#REF!</definedName>
    <definedName name="julcost" localSheetId="0">#REF!</definedName>
    <definedName name="julcost" localSheetId="3">#REF!</definedName>
    <definedName name="julcost">#REF!</definedName>
    <definedName name="JULT" localSheetId="25">#REF!</definedName>
    <definedName name="JULT" localSheetId="26">#REF!</definedName>
    <definedName name="JULT" localSheetId="0">#REF!</definedName>
    <definedName name="JULT" localSheetId="3">#REF!</definedName>
    <definedName name="JULT">#REF!</definedName>
    <definedName name="July17AMA">[21]BS!$AK$8:$AK$2552</definedName>
    <definedName name="JUN" localSheetId="25">[42]Backup!#REF!</definedName>
    <definedName name="JUN" localSheetId="26">[42]Backup!#REF!</definedName>
    <definedName name="JUN" localSheetId="0">[42]Backup!#REF!</definedName>
    <definedName name="JUN" localSheetId="3">[42]Backup!#REF!</definedName>
    <definedName name="JUN">[42]Backup!#REF!</definedName>
    <definedName name="Jun03AMA" localSheetId="25">'[43]BS C&amp;L'!#REF!</definedName>
    <definedName name="Jun03AMA" localSheetId="26">'[43]BS C&amp;L'!#REF!</definedName>
    <definedName name="Jun03AMA" localSheetId="0">'[43]BS C&amp;L'!#REF!</definedName>
    <definedName name="Jun03AMA" localSheetId="3">'[43]BS C&amp;L'!#REF!</definedName>
    <definedName name="Jun03AMA">'[43]BS C&amp;L'!#REF!</definedName>
    <definedName name="Jun04AMA" localSheetId="3">[4]BS!$AI$7:$AI$3582</definedName>
    <definedName name="Jun04AMA">[5]BS!$AI$7:$AI$3582</definedName>
    <definedName name="Jun05AMA" localSheetId="25">#REF!</definedName>
    <definedName name="Jun05AMA" localSheetId="26">#REF!</definedName>
    <definedName name="Jun05AMA" localSheetId="0">#REF!</definedName>
    <definedName name="Jun05AMA" localSheetId="3">#REF!</definedName>
    <definedName name="Jun05AMA">#REF!</definedName>
    <definedName name="Jun09AMA">[7]BS!$AP$7:$AP$1726</definedName>
    <definedName name="Jun10AMA">[7]BS!$BB$7:$BB$1726</definedName>
    <definedName name="Jun17AMA">[21]BS!$AJ$8:$AJ$2553</definedName>
    <definedName name="June" localSheetId="30" hidden="1">{"three",#N/A,FALSE,"Capital";"four",#N/A,FALSE,"Capital"}</definedName>
    <definedName name="June" localSheetId="22" hidden="1">{"three",#N/A,FALSE,"Capital";"four",#N/A,FALSE,"Capital"}</definedName>
    <definedName name="June" localSheetId="20" hidden="1">{"three",#N/A,FALSE,"Capital";"four",#N/A,FALSE,"Capital"}</definedName>
    <definedName name="June" localSheetId="11" hidden="1">{"three",#N/A,FALSE,"Capital";"four",#N/A,FALSE,"Capital"}</definedName>
    <definedName name="June" localSheetId="2" hidden="1">{"three",#N/A,FALSE,"Capital";"four",#N/A,FALSE,"Capital"}</definedName>
    <definedName name="June" localSheetId="3" hidden="1">{"three",#N/A,FALSE,"Capital";"four",#N/A,FALSE,"Capital"}</definedName>
    <definedName name="June" hidden="1">{"three",#N/A,FALSE,"Capital";"four",#N/A,FALSE,"Capital"}</definedName>
    <definedName name="junk" localSheetId="30" hidden="1">{"PRINT",#N/A,TRUE,"APPA";"PRINT",#N/A,TRUE,"APS";"PRINT",#N/A,TRUE,"BHPL";"PRINT",#N/A,TRUE,"BHPL2";"PRINT",#N/A,TRUE,"CDWR";"PRINT",#N/A,TRUE,"EWEB";"PRINT",#N/A,TRUE,"LADWP";"PRINT",#N/A,TRUE,"NEVBASE"}</definedName>
    <definedName name="junk" localSheetId="22" hidden="1">{"PRINT",#N/A,TRUE,"APPA";"PRINT",#N/A,TRUE,"APS";"PRINT",#N/A,TRUE,"BHPL";"PRINT",#N/A,TRUE,"BHPL2";"PRINT",#N/A,TRUE,"CDWR";"PRINT",#N/A,TRUE,"EWEB";"PRINT",#N/A,TRUE,"LADWP";"PRINT",#N/A,TRUE,"NEVBASE"}</definedName>
    <definedName name="junk" localSheetId="20" hidden="1">{"PRINT",#N/A,TRUE,"APPA";"PRINT",#N/A,TRUE,"APS";"PRINT",#N/A,TRUE,"BHPL";"PRINT",#N/A,TRUE,"BHPL2";"PRINT",#N/A,TRUE,"CDWR";"PRINT",#N/A,TRUE,"EWEB";"PRINT",#N/A,TRUE,"LADWP";"PRINT",#N/A,TRUE,"NEVBASE"}</definedName>
    <definedName name="junk" localSheetId="11" hidden="1">{"PRINT",#N/A,TRUE,"APPA";"PRINT",#N/A,TRUE,"APS";"PRINT",#N/A,TRUE,"BHPL";"PRINT",#N/A,TRUE,"BHPL2";"PRINT",#N/A,TRUE,"CDWR";"PRINT",#N/A,TRUE,"EWEB";"PRINT",#N/A,TRUE,"LADWP";"PRINT",#N/A,TRUE,"NEVBASE"}</definedName>
    <definedName name="junk" localSheetId="2" hidden="1">{"PRINT",#N/A,TRUE,"APPA";"PRINT",#N/A,TRUE,"APS";"PRINT",#N/A,TRUE,"BHPL";"PRINT",#N/A,TRUE,"BHPL2";"PRINT",#N/A,TRUE,"CDWR";"PRINT",#N/A,TRUE,"EWEB";"PRINT",#N/A,TRUE,"LADWP";"PRINT",#N/A,TRUE,"NEVBASE"}</definedName>
    <definedName name="junk" localSheetId="3" hidden="1">{"PRINT",#N/A,TRUE,"APPA";"PRINT",#N/A,TRUE,"APS";"PRINT",#N/A,TRUE,"BHPL";"PRINT",#N/A,TRUE,"BHPL2";"PRINT",#N/A,TRUE,"CDWR";"PRINT",#N/A,TRUE,"EWEB";"PRINT",#N/A,TRUE,"LADWP";"PRINT",#N/A,TRUE,"NEVBASE"}</definedName>
    <definedName name="junk" hidden="1">{"PRINT",#N/A,TRUE,"APPA";"PRINT",#N/A,TRUE,"APS";"PRINT",#N/A,TRUE,"BHPL";"PRINT",#N/A,TRUE,"BHPL2";"PRINT",#N/A,TRUE,"CDWR";"PRINT",#N/A,TRUE,"EWEB";"PRINT",#N/A,TRUE,"LADWP";"PRINT",#N/A,TRUE,"NEVBASE"}</definedName>
    <definedName name="junk2" localSheetId="30" hidden="1">{"PRINT",#N/A,TRUE,"APPA";"PRINT",#N/A,TRUE,"APS";"PRINT",#N/A,TRUE,"BHPL";"PRINT",#N/A,TRUE,"BHPL2";"PRINT",#N/A,TRUE,"CDWR";"PRINT",#N/A,TRUE,"EWEB";"PRINT",#N/A,TRUE,"LADWP";"PRINT",#N/A,TRUE,"NEVBASE"}</definedName>
    <definedName name="junk2" localSheetId="22" hidden="1">{"PRINT",#N/A,TRUE,"APPA";"PRINT",#N/A,TRUE,"APS";"PRINT",#N/A,TRUE,"BHPL";"PRINT",#N/A,TRUE,"BHPL2";"PRINT",#N/A,TRUE,"CDWR";"PRINT",#N/A,TRUE,"EWEB";"PRINT",#N/A,TRUE,"LADWP";"PRINT",#N/A,TRUE,"NEVBASE"}</definedName>
    <definedName name="junk2" localSheetId="20" hidden="1">{"PRINT",#N/A,TRUE,"APPA";"PRINT",#N/A,TRUE,"APS";"PRINT",#N/A,TRUE,"BHPL";"PRINT",#N/A,TRUE,"BHPL2";"PRINT",#N/A,TRUE,"CDWR";"PRINT",#N/A,TRUE,"EWEB";"PRINT",#N/A,TRUE,"LADWP";"PRINT",#N/A,TRUE,"NEVBASE"}</definedName>
    <definedName name="junk2" localSheetId="11" hidden="1">{"PRINT",#N/A,TRUE,"APPA";"PRINT",#N/A,TRUE,"APS";"PRINT",#N/A,TRUE,"BHPL";"PRINT",#N/A,TRUE,"BHPL2";"PRINT",#N/A,TRUE,"CDWR";"PRINT",#N/A,TRUE,"EWEB";"PRINT",#N/A,TRUE,"LADWP";"PRINT",#N/A,TRUE,"NEVBASE"}</definedName>
    <definedName name="junk2" localSheetId="2" hidden="1">{"PRINT",#N/A,TRUE,"APPA";"PRINT",#N/A,TRUE,"APS";"PRINT",#N/A,TRUE,"BHPL";"PRINT",#N/A,TRUE,"BHPL2";"PRINT",#N/A,TRUE,"CDWR";"PRINT",#N/A,TRUE,"EWEB";"PRINT",#N/A,TRUE,"LADWP";"PRINT",#N/A,TRUE,"NEVBASE"}</definedName>
    <definedName name="junk2" localSheetId="3" hidden="1">{"PRINT",#N/A,TRUE,"APPA";"PRINT",#N/A,TRUE,"APS";"PRINT",#N/A,TRUE,"BHPL";"PRINT",#N/A,TRUE,"BHPL2";"PRINT",#N/A,TRUE,"CDWR";"PRINT",#N/A,TRUE,"EWEB";"PRINT",#N/A,TRUE,"LADWP";"PRINT",#N/A,TRUE,"NEVBASE"}</definedName>
    <definedName name="junk2" hidden="1">{"PRINT",#N/A,TRUE,"APPA";"PRINT",#N/A,TRUE,"APS";"PRINT",#N/A,TRUE,"BHPL";"PRINT",#N/A,TRUE,"BHPL2";"PRINT",#N/A,TRUE,"CDWR";"PRINT",#N/A,TRUE,"EWEB";"PRINT",#N/A,TRUE,"LADWP";"PRINT",#N/A,TRUE,"NEVBASE"}</definedName>
    <definedName name="junk3" localSheetId="30" hidden="1">{"PRINT",#N/A,TRUE,"APPA";"PRINT",#N/A,TRUE,"APS";"PRINT",#N/A,TRUE,"BHPL";"PRINT",#N/A,TRUE,"BHPL2";"PRINT",#N/A,TRUE,"CDWR";"PRINT",#N/A,TRUE,"EWEB";"PRINT",#N/A,TRUE,"LADWP";"PRINT",#N/A,TRUE,"NEVBASE"}</definedName>
    <definedName name="junk3" localSheetId="22" hidden="1">{"PRINT",#N/A,TRUE,"APPA";"PRINT",#N/A,TRUE,"APS";"PRINT",#N/A,TRUE,"BHPL";"PRINT",#N/A,TRUE,"BHPL2";"PRINT",#N/A,TRUE,"CDWR";"PRINT",#N/A,TRUE,"EWEB";"PRINT",#N/A,TRUE,"LADWP";"PRINT",#N/A,TRUE,"NEVBASE"}</definedName>
    <definedName name="junk3" localSheetId="20" hidden="1">{"PRINT",#N/A,TRUE,"APPA";"PRINT",#N/A,TRUE,"APS";"PRINT",#N/A,TRUE,"BHPL";"PRINT",#N/A,TRUE,"BHPL2";"PRINT",#N/A,TRUE,"CDWR";"PRINT",#N/A,TRUE,"EWEB";"PRINT",#N/A,TRUE,"LADWP";"PRINT",#N/A,TRUE,"NEVBASE"}</definedName>
    <definedName name="junk3" localSheetId="11" hidden="1">{"PRINT",#N/A,TRUE,"APPA";"PRINT",#N/A,TRUE,"APS";"PRINT",#N/A,TRUE,"BHPL";"PRINT",#N/A,TRUE,"BHPL2";"PRINT",#N/A,TRUE,"CDWR";"PRINT",#N/A,TRUE,"EWEB";"PRINT",#N/A,TRUE,"LADWP";"PRINT",#N/A,TRUE,"NEVBASE"}</definedName>
    <definedName name="junk3" localSheetId="2" hidden="1">{"PRINT",#N/A,TRUE,"APPA";"PRINT",#N/A,TRUE,"APS";"PRINT",#N/A,TRUE,"BHPL";"PRINT",#N/A,TRUE,"BHPL2";"PRINT",#N/A,TRUE,"CDWR";"PRINT",#N/A,TRUE,"EWEB";"PRINT",#N/A,TRUE,"LADWP";"PRINT",#N/A,TRUE,"NEVBASE"}</definedName>
    <definedName name="junk3" localSheetId="3" hidden="1">{"PRINT",#N/A,TRUE,"APPA";"PRINT",#N/A,TRUE,"APS";"PRINT",#N/A,TRUE,"BHPL";"PRINT",#N/A,TRUE,"BHPL2";"PRINT",#N/A,TRUE,"CDWR";"PRINT",#N/A,TRUE,"EWEB";"PRINT",#N/A,TRUE,"LADWP";"PRINT",#N/A,TRUE,"NEVBASE"}</definedName>
    <definedName name="junk3" hidden="1">{"PRINT",#N/A,TRUE,"APPA";"PRINT",#N/A,TRUE,"APS";"PRINT",#N/A,TRUE,"BHPL";"PRINT",#N/A,TRUE,"BHPL2";"PRINT",#N/A,TRUE,"CDWR";"PRINT",#N/A,TRUE,"EWEB";"PRINT",#N/A,TRUE,"LADWP";"PRINT",#N/A,TRUE,"NEVBASE"}</definedName>
    <definedName name="junk4" localSheetId="30" hidden="1">{"PRINT",#N/A,TRUE,"APPA";"PRINT",#N/A,TRUE,"APS";"PRINT",#N/A,TRUE,"BHPL";"PRINT",#N/A,TRUE,"BHPL2";"PRINT",#N/A,TRUE,"CDWR";"PRINT",#N/A,TRUE,"EWEB";"PRINT",#N/A,TRUE,"LADWP";"PRINT",#N/A,TRUE,"NEVBASE"}</definedName>
    <definedName name="junk4" localSheetId="22" hidden="1">{"PRINT",#N/A,TRUE,"APPA";"PRINT",#N/A,TRUE,"APS";"PRINT",#N/A,TRUE,"BHPL";"PRINT",#N/A,TRUE,"BHPL2";"PRINT",#N/A,TRUE,"CDWR";"PRINT",#N/A,TRUE,"EWEB";"PRINT",#N/A,TRUE,"LADWP";"PRINT",#N/A,TRUE,"NEVBASE"}</definedName>
    <definedName name="junk4" localSheetId="20" hidden="1">{"PRINT",#N/A,TRUE,"APPA";"PRINT",#N/A,TRUE,"APS";"PRINT",#N/A,TRUE,"BHPL";"PRINT",#N/A,TRUE,"BHPL2";"PRINT",#N/A,TRUE,"CDWR";"PRINT",#N/A,TRUE,"EWEB";"PRINT",#N/A,TRUE,"LADWP";"PRINT",#N/A,TRUE,"NEVBASE"}</definedName>
    <definedName name="junk4" localSheetId="11" hidden="1">{"PRINT",#N/A,TRUE,"APPA";"PRINT",#N/A,TRUE,"APS";"PRINT",#N/A,TRUE,"BHPL";"PRINT",#N/A,TRUE,"BHPL2";"PRINT",#N/A,TRUE,"CDWR";"PRINT",#N/A,TRUE,"EWEB";"PRINT",#N/A,TRUE,"LADWP";"PRINT",#N/A,TRUE,"NEVBASE"}</definedName>
    <definedName name="junk4" localSheetId="2" hidden="1">{"PRINT",#N/A,TRUE,"APPA";"PRINT",#N/A,TRUE,"APS";"PRINT",#N/A,TRUE,"BHPL";"PRINT",#N/A,TRUE,"BHPL2";"PRINT",#N/A,TRUE,"CDWR";"PRINT",#N/A,TRUE,"EWEB";"PRINT",#N/A,TRUE,"LADWP";"PRINT",#N/A,TRUE,"NEVBASE"}</definedName>
    <definedName name="junk4" localSheetId="3" hidden="1">{"PRINT",#N/A,TRUE,"APPA";"PRINT",#N/A,TRUE,"APS";"PRINT",#N/A,TRUE,"BHPL";"PRINT",#N/A,TRUE,"BHPL2";"PRINT",#N/A,TRUE,"CDWR";"PRINT",#N/A,TRUE,"EWEB";"PRINT",#N/A,TRUE,"LADWP";"PRINT",#N/A,TRUE,"NEVBASE"}</definedName>
    <definedName name="junk4" hidden="1">{"PRINT",#N/A,TRUE,"APPA";"PRINT",#N/A,TRUE,"APS";"PRINT",#N/A,TRUE,"BHPL";"PRINT",#N/A,TRUE,"BHPL2";"PRINT",#N/A,TRUE,"CDWR";"PRINT",#N/A,TRUE,"EWEB";"PRINT",#N/A,TRUE,"LADWP";"PRINT",#N/A,TRUE,"NEVBASE"}</definedName>
    <definedName name="JUNT" localSheetId="25">#REF!</definedName>
    <definedName name="JUNT" localSheetId="26">#REF!</definedName>
    <definedName name="JUNT" localSheetId="0">#REF!</definedName>
    <definedName name="JUNT" localSheetId="3">#REF!</definedName>
    <definedName name="JUNT">#REF!</definedName>
    <definedName name="Jurisdiction">[36]Variables!$AK$15</definedName>
    <definedName name="JurisNumber">[36]Variables!$AL$15</definedName>
    <definedName name="k" localSheetId="3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_Docket_Number">'[56]KJB-12 Sum'!$AS$2</definedName>
    <definedName name="k_FITrate">'[56]KJB-3,11 Def'!$L$20</definedName>
    <definedName name="K2_WBEVMODE" hidden="1">0</definedName>
    <definedName name="Keep" localSheetId="30" hidden="1">{"PRINT",#N/A,TRUE,"APPA";"PRINT",#N/A,TRUE,"APS";"PRINT",#N/A,TRUE,"BHPL";"PRINT",#N/A,TRUE,"BHPL2";"PRINT",#N/A,TRUE,"CDWR";"PRINT",#N/A,TRUE,"EWEB";"PRINT",#N/A,TRUE,"LADWP";"PRINT",#N/A,TRUE,"NEVBASE"}</definedName>
    <definedName name="Keep" localSheetId="22" hidden="1">{"PRINT",#N/A,TRUE,"APPA";"PRINT",#N/A,TRUE,"APS";"PRINT",#N/A,TRUE,"BHPL";"PRINT",#N/A,TRUE,"BHPL2";"PRINT",#N/A,TRUE,"CDWR";"PRINT",#N/A,TRUE,"EWEB";"PRINT",#N/A,TRUE,"LADWP";"PRINT",#N/A,TRUE,"NEVBASE"}</definedName>
    <definedName name="Keep" localSheetId="20" hidden="1">{"PRINT",#N/A,TRUE,"APPA";"PRINT",#N/A,TRUE,"APS";"PRINT",#N/A,TRUE,"BHPL";"PRINT",#N/A,TRUE,"BHPL2";"PRINT",#N/A,TRUE,"CDWR";"PRINT",#N/A,TRUE,"EWEB";"PRINT",#N/A,TRUE,"LADWP";"PRINT",#N/A,TRUE,"NEVBASE"}</definedName>
    <definedName name="Keep" localSheetId="11" hidden="1">{"PRINT",#N/A,TRUE,"APPA";"PRINT",#N/A,TRUE,"APS";"PRINT",#N/A,TRUE,"BHPL";"PRINT",#N/A,TRUE,"BHPL2";"PRINT",#N/A,TRUE,"CDWR";"PRINT",#N/A,TRUE,"EWEB";"PRINT",#N/A,TRUE,"LADWP";"PRINT",#N/A,TRUE,"NEVBASE"}</definedName>
    <definedName name="Keep" localSheetId="2" hidden="1">{"PRINT",#N/A,TRUE,"APPA";"PRINT",#N/A,TRUE,"APS";"PRINT",#N/A,TRUE,"BHPL";"PRINT",#N/A,TRUE,"BHPL2";"PRINT",#N/A,TRUE,"CDWR";"PRINT",#N/A,TRUE,"EWEB";"PRINT",#N/A,TRUE,"LADWP";"PRINT",#N/A,TRUE,"NEVBASE"}</definedName>
    <definedName name="Keep" localSheetId="3"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_Docket_Number">'[82]KJB-3 Sum'!$AQ$2</definedName>
    <definedName name="keep_FIT">'[82]KJB-7 Def'!$L$20</definedName>
    <definedName name="keep_KJB_3_Rate_Increase">'[82]KJB-7 Def'!$C$3</definedName>
    <definedName name="keep_KJB_4_Electric_Summary">'[82]KJB-3 Sum'!$AQ$3</definedName>
    <definedName name="keep_KJB_8_Common_Adjs">'[82]KJB-5 Cmn Adj'!$L$3</definedName>
    <definedName name="keep_KJB_9_Electric_Only">'[82]KJB-5 El Adj'!$E$3</definedName>
    <definedName name="keep_PSE" localSheetId="3">'[83]Gas Summary'!$I$5</definedName>
    <definedName name="keep_PSE">'[84]Gas Summary'!$I$5</definedName>
    <definedName name="keep_TESTYEAR">'[82]KJB-5 Cmn Adj'!$B$7</definedName>
    <definedName name="keep2" localSheetId="30" hidden="1">{"PRINT",#N/A,TRUE,"APPA";"PRINT",#N/A,TRUE,"APS";"PRINT",#N/A,TRUE,"BHPL";"PRINT",#N/A,TRUE,"BHPL2";"PRINT",#N/A,TRUE,"CDWR";"PRINT",#N/A,TRUE,"EWEB";"PRINT",#N/A,TRUE,"LADWP";"PRINT",#N/A,TRUE,"NEVBASE"}</definedName>
    <definedName name="keep2" localSheetId="22" hidden="1">{"PRINT",#N/A,TRUE,"APPA";"PRINT",#N/A,TRUE,"APS";"PRINT",#N/A,TRUE,"BHPL";"PRINT",#N/A,TRUE,"BHPL2";"PRINT",#N/A,TRUE,"CDWR";"PRINT",#N/A,TRUE,"EWEB";"PRINT",#N/A,TRUE,"LADWP";"PRINT",#N/A,TRUE,"NEVBASE"}</definedName>
    <definedName name="keep2" localSheetId="20" hidden="1">{"PRINT",#N/A,TRUE,"APPA";"PRINT",#N/A,TRUE,"APS";"PRINT",#N/A,TRUE,"BHPL";"PRINT",#N/A,TRUE,"BHPL2";"PRINT",#N/A,TRUE,"CDWR";"PRINT",#N/A,TRUE,"EWEB";"PRINT",#N/A,TRUE,"LADWP";"PRINT",#N/A,TRUE,"NEVBASE"}</definedName>
    <definedName name="keep2" localSheetId="11" hidden="1">{"PRINT",#N/A,TRUE,"APPA";"PRINT",#N/A,TRUE,"APS";"PRINT",#N/A,TRUE,"BHPL";"PRINT",#N/A,TRUE,"BHPL2";"PRINT",#N/A,TRUE,"CDWR";"PRINT",#N/A,TRUE,"EWEB";"PRINT",#N/A,TRUE,"LADWP";"PRINT",#N/A,TRUE,"NEVBASE"}</definedName>
    <definedName name="keep2" localSheetId="2"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p_DOCKET" localSheetId="3">'[83]Gas Detail Pages'!$A$9</definedName>
    <definedName name="kp_DOCKET">'[84]Gas Detail Pages'!$A$9</definedName>
    <definedName name="Kwh_grc06_tye0905" localSheetId="25">#REF!</definedName>
    <definedName name="Kwh_grc06_tye0905" localSheetId="26">#REF!</definedName>
    <definedName name="Kwh_grc06_tye0905" localSheetId="0">#REF!</definedName>
    <definedName name="Kwh_grc06_tye0905" localSheetId="3">#REF!</definedName>
    <definedName name="Kwh_grc06_tye0905">#REF!</definedName>
    <definedName name="l" localSheetId="3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25">#REF!</definedName>
    <definedName name="LABORMOD" localSheetId="26">#REF!</definedName>
    <definedName name="LABORMOD" localSheetId="0">#REF!</definedName>
    <definedName name="LABORMOD" localSheetId="3">#REF!</definedName>
    <definedName name="LABORMOD">#REF!</definedName>
    <definedName name="LABORROLL" localSheetId="25">#REF!</definedName>
    <definedName name="LABORROLL" localSheetId="26">#REF!</definedName>
    <definedName name="LABORROLL" localSheetId="0">#REF!</definedName>
    <definedName name="LABORROLL" localSheetId="3">#REF!</definedName>
    <definedName name="LABORROLL">#REF!</definedName>
    <definedName name="Last_Row">#N/A</definedName>
    <definedName name="LATEPAY">[79]Sheet1!$E$3:$E$25</definedName>
    <definedName name="Lease_total" localSheetId="25">#REF!</definedName>
    <definedName name="Lease_total" localSheetId="26">#REF!</definedName>
    <definedName name="Lease_total" localSheetId="0">#REF!</definedName>
    <definedName name="Lease_total" localSheetId="3">#REF!</definedName>
    <definedName name="Lease_total">#REF!</definedName>
    <definedName name="Levy_Rate">'[41]Assumptions (Input)'!$B$6</definedName>
    <definedName name="limcount" localSheetId="32">1</definedName>
    <definedName name="limcount" localSheetId="12">1</definedName>
    <definedName name="limcount" localSheetId="13">1</definedName>
    <definedName name="limcount" localSheetId="25">1</definedName>
    <definedName name="limcount" localSheetId="26">1</definedName>
    <definedName name="limcount" hidden="1">3</definedName>
    <definedName name="LINE.T">[11]INTERNAL!$A$55:$IV$57</definedName>
    <definedName name="Line_10" localSheetId="25">#REF!</definedName>
    <definedName name="Line_10" localSheetId="26">#REF!</definedName>
    <definedName name="Line_10" localSheetId="0">#REF!</definedName>
    <definedName name="Line_10" localSheetId="3">#REF!</definedName>
    <definedName name="Line_10">#REF!</definedName>
    <definedName name="Line_11" localSheetId="25">#REF!</definedName>
    <definedName name="Line_11" localSheetId="26">#REF!</definedName>
    <definedName name="Line_11" localSheetId="0">#REF!</definedName>
    <definedName name="Line_11" localSheetId="3">#REF!</definedName>
    <definedName name="Line_11">#REF!</definedName>
    <definedName name="Line_12" localSheetId="25">#REF!</definedName>
    <definedName name="Line_12" localSheetId="26">#REF!</definedName>
    <definedName name="Line_12" localSheetId="0">#REF!</definedName>
    <definedName name="Line_12" localSheetId="3">#REF!</definedName>
    <definedName name="Line_12">#REF!</definedName>
    <definedName name="line_14" localSheetId="25">#REF!</definedName>
    <definedName name="line_14" localSheetId="26">#REF!</definedName>
    <definedName name="line_14" localSheetId="0">#REF!</definedName>
    <definedName name="line_14">#REF!</definedName>
    <definedName name="Line_15" localSheetId="25">#REF!</definedName>
    <definedName name="Line_15" localSheetId="26">#REF!</definedName>
    <definedName name="Line_15" localSheetId="0">#REF!</definedName>
    <definedName name="Line_15">#REF!</definedName>
    <definedName name="Line_19" localSheetId="25">#REF!</definedName>
    <definedName name="Line_19" localSheetId="26">#REF!</definedName>
    <definedName name="Line_19" localSheetId="0">#REF!</definedName>
    <definedName name="Line_19">#REF!</definedName>
    <definedName name="Line_22" localSheetId="25">#REF!</definedName>
    <definedName name="Line_22" localSheetId="26">#REF!</definedName>
    <definedName name="Line_22" localSheetId="0">#REF!</definedName>
    <definedName name="Line_22">#REF!</definedName>
    <definedName name="Line_23" localSheetId="25">#REF!</definedName>
    <definedName name="Line_23" localSheetId="26">#REF!</definedName>
    <definedName name="Line_23" localSheetId="0">#REF!</definedName>
    <definedName name="Line_23">#REF!</definedName>
    <definedName name="Line_25" localSheetId="25">#REF!</definedName>
    <definedName name="Line_25" localSheetId="26">#REF!</definedName>
    <definedName name="Line_25" localSheetId="0">#REF!</definedName>
    <definedName name="Line_25">#REF!</definedName>
    <definedName name="Line_Ext_Credit" localSheetId="25">#REF!</definedName>
    <definedName name="Line_Ext_Credit" localSheetId="26">#REF!</definedName>
    <definedName name="Line_Ext_Credit" localSheetId="0">#REF!</definedName>
    <definedName name="Line_Ext_Credit">#REF!</definedName>
    <definedName name="Line_OH" localSheetId="25">#REF!</definedName>
    <definedName name="Line_OH" localSheetId="26">#REF!</definedName>
    <definedName name="Line_OH" localSheetId="0">#REF!</definedName>
    <definedName name="Line_OH">#REF!</definedName>
    <definedName name="LinkCos">'[33]JAM Download'!$K$4</definedName>
    <definedName name="Load_Factor">[85]ACCOUNTS!$AG$167</definedName>
    <definedName name="LoadArray">'[86]Load Source Data'!$C$78:$X$89</definedName>
    <definedName name="LoadGrowthAdder" localSheetId="25">#REF!</definedName>
    <definedName name="LoadGrowthAdder" localSheetId="26">#REF!</definedName>
    <definedName name="LoadGrowthAdder" localSheetId="0">#REF!</definedName>
    <definedName name="LoadGrowthAdder" localSheetId="3">#REF!</definedName>
    <definedName name="LoadGrowthAdder">#REF!</definedName>
    <definedName name="LOG" localSheetId="25">[42]Backup!#REF!</definedName>
    <definedName name="LOG" localSheetId="26">[42]Backup!#REF!</definedName>
    <definedName name="LOG" localSheetId="0">[42]Backup!#REF!</definedName>
    <definedName name="LOG" localSheetId="3">[42]Backup!#REF!</definedName>
    <definedName name="LOG">[42]Backup!#REF!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32" hidden="1">{#N/A,#N/A,FALSE,"Coversheet";#N/A,#N/A,FALSE,"QA"}</definedName>
    <definedName name="lookup" localSheetId="30" hidden="1">{#N/A,#N/A,FALSE,"Coversheet";#N/A,#N/A,FALSE,"QA"}</definedName>
    <definedName name="lookup" localSheetId="33" hidden="1">{#N/A,#N/A,FALSE,"Coversheet";#N/A,#N/A,FALSE,"QA"}</definedName>
    <definedName name="lookup" localSheetId="22" hidden="1">{#N/A,#N/A,FALSE,"Coversheet";#N/A,#N/A,FALSE,"QA"}</definedName>
    <definedName name="lookup" localSheetId="23" hidden="1">{#N/A,#N/A,FALSE,"Coversheet";#N/A,#N/A,FALSE,"QA"}</definedName>
    <definedName name="lookup" localSheetId="20" hidden="1">{#N/A,#N/A,FALSE,"Coversheet";#N/A,#N/A,FALSE,"QA"}</definedName>
    <definedName name="lookup" localSheetId="17" hidden="1">{#N/A,#N/A,FALSE,"Coversheet";#N/A,#N/A,FALSE,"QA"}</definedName>
    <definedName name="lookup" localSheetId="18" hidden="1">{#N/A,#N/A,FALSE,"Coversheet";#N/A,#N/A,FALSE,"QA"}</definedName>
    <definedName name="lookup" localSheetId="11" hidden="1">{#N/A,#N/A,FALSE,"Coversheet";#N/A,#N/A,FALSE,"QA"}</definedName>
    <definedName name="lookup" localSheetId="2" hidden="1">{#N/A,#N/A,FALSE,"Coversheet";#N/A,#N/A,FALSE,"QA"}</definedName>
    <definedName name="lookup" localSheetId="27" hidden="1">{#N/A,#N/A,FALSE,"Coversheet";#N/A,#N/A,FALSE,"QA"}</definedName>
    <definedName name="lookup" localSheetId="3" hidden="1">{#N/A,#N/A,FALSE,"Coversheet";#N/A,#N/A,FALSE,"QA"}</definedName>
    <definedName name="lookup" localSheetId="1" hidden="1">{#N/A,#N/A,FALSE,"Coversheet";#N/A,#N/A,FALSE,"QA"}</definedName>
    <definedName name="lookup" hidden="1">{#N/A,#N/A,FALSE,"Coversheet";#N/A,#N/A,FALSE,"QA"}</definedName>
    <definedName name="LOSS" localSheetId="25">[42]Backup!#REF!</definedName>
    <definedName name="LOSS" localSheetId="26">[42]Backup!#REF!</definedName>
    <definedName name="LOSS" localSheetId="0">[42]Backup!#REF!</definedName>
    <definedName name="LOSS">[42]Backup!#REF!</definedName>
    <definedName name="M" localSheetId="25">'[2]Sched 46'!#REF!</definedName>
    <definedName name="M" localSheetId="26">'[2]Sched 46'!#REF!</definedName>
    <definedName name="M" localSheetId="0">'[2]Sched 46'!#REF!</definedName>
    <definedName name="M">'[2]Sched 46'!#REF!</definedName>
    <definedName name="M9100F4" localSheetId="25">#REF!</definedName>
    <definedName name="M9100F4" localSheetId="26">#REF!</definedName>
    <definedName name="M9100F4" localSheetId="0">#REF!</definedName>
    <definedName name="M9100F4" localSheetId="3">#REF!</definedName>
    <definedName name="M9100F4">#REF!</definedName>
    <definedName name="M9100F4_v4" localSheetId="3">[87]M9100F4!$A$1:$V$99</definedName>
    <definedName name="M9100F4_v4">[88]M9100F4!$A$1:$V$99</definedName>
    <definedName name="MACRS">'[41]MACRS RATES'!$A$3:$AT$10</definedName>
    <definedName name="MACTIT" localSheetId="25">#REF!</definedName>
    <definedName name="MACTIT" localSheetId="26">#REF!</definedName>
    <definedName name="MACTIT" localSheetId="0">#REF!</definedName>
    <definedName name="MACTIT" localSheetId="3">#REF!</definedName>
    <definedName name="MACTIT">#REF!</definedName>
    <definedName name="manutaxfit" localSheetId="25">#REF!</definedName>
    <definedName name="manutaxfit" localSheetId="26">#REF!</definedName>
    <definedName name="manutaxfit" localSheetId="0">#REF!</definedName>
    <definedName name="manutaxfit" localSheetId="3">#REF!</definedName>
    <definedName name="manutaxfit">#REF!</definedName>
    <definedName name="MAR" localSheetId="25">[42]Backup!#REF!</definedName>
    <definedName name="MAR" localSheetId="26">[42]Backup!#REF!</definedName>
    <definedName name="MAR" localSheetId="0">[42]Backup!#REF!</definedName>
    <definedName name="MAR" localSheetId="3">[42]Backup!#REF!</definedName>
    <definedName name="MAR">[42]Backup!#REF!</definedName>
    <definedName name="Mar03AMA" localSheetId="25">'[43]BS C&amp;L'!#REF!</definedName>
    <definedName name="Mar03AMA" localSheetId="26">'[43]BS C&amp;L'!#REF!</definedName>
    <definedName name="Mar03AMA" localSheetId="0">'[43]BS C&amp;L'!#REF!</definedName>
    <definedName name="Mar03AMA" localSheetId="3">'[43]BS C&amp;L'!#REF!</definedName>
    <definedName name="Mar03AMA">'[43]BS C&amp;L'!#REF!</definedName>
    <definedName name="Mar04AMA" localSheetId="3">[4]BS!$AF$7:$AF$3582</definedName>
    <definedName name="Mar04AMA">[5]BS!$AF$7:$AF$3582</definedName>
    <definedName name="Mar05AMA" localSheetId="25">#REF!</definedName>
    <definedName name="Mar05AMA" localSheetId="26">#REF!</definedName>
    <definedName name="Mar05AMA" localSheetId="0">#REF!</definedName>
    <definedName name="Mar05AMA" localSheetId="3">#REF!</definedName>
    <definedName name="Mar05AMA">#REF!</definedName>
    <definedName name="MAR09AMA">[7]BS!$AM$7:$AM$1725</definedName>
    <definedName name="Mar10AMA">[7]BS!$AY$7:$AY$1726</definedName>
    <definedName name="Mar17AMA">[21]BS!$AG$8:$AG$2552</definedName>
    <definedName name="MART" localSheetId="25">#REF!</definedName>
    <definedName name="MART" localSheetId="26">#REF!</definedName>
    <definedName name="MART" localSheetId="0">#REF!</definedName>
    <definedName name="MART" localSheetId="3">#REF!</definedName>
    <definedName name="MART">#REF!</definedName>
    <definedName name="Master" localSheetId="30" hidden="1">{#N/A,#N/A,FALSE,"Actual";#N/A,#N/A,FALSE,"Normalized";#N/A,#N/A,FALSE,"Electric Actual";#N/A,#N/A,FALSE,"Electric Normalized"}</definedName>
    <definedName name="Master" localSheetId="22" hidden="1">{#N/A,#N/A,FALSE,"Actual";#N/A,#N/A,FALSE,"Normalized";#N/A,#N/A,FALSE,"Electric Actual";#N/A,#N/A,FALSE,"Electric Normalized"}</definedName>
    <definedName name="Master" localSheetId="20" hidden="1">{#N/A,#N/A,FALSE,"Actual";#N/A,#N/A,FALSE,"Normalized";#N/A,#N/A,FALSE,"Electric Actual";#N/A,#N/A,FALSE,"Electric Normalized"}</definedName>
    <definedName name="Master" localSheetId="11" hidden="1">{#N/A,#N/A,FALSE,"Actual";#N/A,#N/A,FALSE,"Normalized";#N/A,#N/A,FALSE,"Electric Actual";#N/A,#N/A,FALSE,"Electric Normalized"}</definedName>
    <definedName name="Master" localSheetId="2" hidden="1">{#N/A,#N/A,FALSE,"Actual";#N/A,#N/A,FALSE,"Normalized";#N/A,#N/A,FALSE,"Electric Actual";#N/A,#N/A,FALSE,"Electric Normalized"}</definedName>
    <definedName name="Master" localSheetId="3" hidden="1">{#N/A,#N/A,FALSE,"Actual";#N/A,#N/A,FALSE,"Normalized";#N/A,#N/A,FALSE,"Electric Actual";#N/A,#N/A,FALSE,"Electric Normalized"}</definedName>
    <definedName name="Master" hidden="1">{#N/A,#N/A,FALSE,"Actual";#N/A,#N/A,FALSE,"Normalized";#N/A,#N/A,FALSE,"Electric Actual";#N/A,#N/A,FALSE,"Electric Normalized"}</definedName>
    <definedName name="MAY" localSheetId="25">[42]Backup!#REF!</definedName>
    <definedName name="MAY" localSheetId="26">[42]Backup!#REF!</definedName>
    <definedName name="MAY" localSheetId="0">[42]Backup!#REF!</definedName>
    <definedName name="MAY">[42]Backup!#REF!</definedName>
    <definedName name="May03AMA" localSheetId="25">'[43]BS C&amp;L'!#REF!</definedName>
    <definedName name="May03AMA" localSheetId="26">'[43]BS C&amp;L'!#REF!</definedName>
    <definedName name="May03AMA" localSheetId="0">'[43]BS C&amp;L'!#REF!</definedName>
    <definedName name="May03AMA">'[43]BS C&amp;L'!#REF!</definedName>
    <definedName name="May04AMA" localSheetId="3">[4]BS!$AH$7:$AH$3582</definedName>
    <definedName name="May04AMA">[5]BS!$AH$7:$AH$3582</definedName>
    <definedName name="May05AMA" localSheetId="25">#REF!</definedName>
    <definedName name="May05AMA" localSheetId="26">#REF!</definedName>
    <definedName name="May05AMA" localSheetId="0">#REF!</definedName>
    <definedName name="May05AMA" localSheetId="3">#REF!</definedName>
    <definedName name="May05AMA">#REF!</definedName>
    <definedName name="MAY09AMA">[7]BS!$AO$7:$AO$1726</definedName>
    <definedName name="May10AMA">[7]BS!$BA$7:$BA$1726</definedName>
    <definedName name="May17AMA">[21]BS!$AI$8:$AI$2552</definedName>
    <definedName name="MAYT" localSheetId="25">#REF!</definedName>
    <definedName name="MAYT" localSheetId="26">#REF!</definedName>
    <definedName name="MAYT" localSheetId="0">#REF!</definedName>
    <definedName name="MAYT" localSheetId="3">#REF!</definedName>
    <definedName name="MAYT">#REF!</definedName>
    <definedName name="mcnarycost" localSheetId="25">#REF!</definedName>
    <definedName name="mcnarycost" localSheetId="26">#REF!</definedName>
    <definedName name="mcnarycost" localSheetId="0">#REF!</definedName>
    <definedName name="mcnarycost" localSheetId="3">#REF!</definedName>
    <definedName name="mcnarycost">#REF!</definedName>
    <definedName name="mcnarytoggle" localSheetId="25">#REF!</definedName>
    <definedName name="mcnarytoggle" localSheetId="26">#REF!</definedName>
    <definedName name="mcnarytoggle" localSheetId="0">#REF!</definedName>
    <definedName name="mcnarytoggle" localSheetId="3">#REF!</definedName>
    <definedName name="mcnarytoggle">#REF!</definedName>
    <definedName name="MCtoREV" localSheetId="25">#REF!</definedName>
    <definedName name="MCtoREV" localSheetId="26">#REF!</definedName>
    <definedName name="MCtoREV" localSheetId="0">#REF!</definedName>
    <definedName name="MCtoREV">#REF!</definedName>
    <definedName name="median_energy" localSheetId="25">#REF!</definedName>
    <definedName name="median_energy" localSheetId="26">#REF!</definedName>
    <definedName name="median_energy" localSheetId="0">#REF!</definedName>
    <definedName name="median_energy">#REF!</definedName>
    <definedName name="MEN" localSheetId="25">[1]Jan!#REF!</definedName>
    <definedName name="MEN" localSheetId="26">[1]Jan!#REF!</definedName>
    <definedName name="MEN" localSheetId="0">[1]Jan!#REF!</definedName>
    <definedName name="MEN" localSheetId="3">[1]Jan!#REF!</definedName>
    <definedName name="MEN">[1]Jan!#REF!</definedName>
    <definedName name="Menu_Begin" localSheetId="25">#REF!</definedName>
    <definedName name="Menu_Begin" localSheetId="26">#REF!</definedName>
    <definedName name="Menu_Begin" localSheetId="0">#REF!</definedName>
    <definedName name="Menu_Begin" localSheetId="3">#REF!</definedName>
    <definedName name="Menu_Begin">#REF!</definedName>
    <definedName name="Menu_Caption" localSheetId="25">#REF!</definedName>
    <definedName name="Menu_Caption" localSheetId="26">#REF!</definedName>
    <definedName name="Menu_Caption" localSheetId="0">#REF!</definedName>
    <definedName name="Menu_Caption" localSheetId="3">#REF!</definedName>
    <definedName name="Menu_Caption">#REF!</definedName>
    <definedName name="Menu_Large" localSheetId="25">#REF!</definedName>
    <definedName name="Menu_Large" localSheetId="26">#REF!</definedName>
    <definedName name="Menu_Large" localSheetId="0">#REF!</definedName>
    <definedName name="Menu_Large" localSheetId="3">#REF!</definedName>
    <definedName name="Menu_Large">#REF!</definedName>
    <definedName name="Menu_Name" localSheetId="25">#REF!</definedName>
    <definedName name="Menu_Name" localSheetId="26">#REF!</definedName>
    <definedName name="Menu_Name" localSheetId="0">#REF!</definedName>
    <definedName name="Menu_Name">#REF!</definedName>
    <definedName name="Menu_OnAction" localSheetId="25">#REF!</definedName>
    <definedName name="Menu_OnAction" localSheetId="26">#REF!</definedName>
    <definedName name="Menu_OnAction" localSheetId="0">#REF!</definedName>
    <definedName name="Menu_OnAction">#REF!</definedName>
    <definedName name="Menu_Parent" localSheetId="25">#REF!</definedName>
    <definedName name="Menu_Parent" localSheetId="26">#REF!</definedName>
    <definedName name="Menu_Parent" localSheetId="0">#REF!</definedName>
    <definedName name="Menu_Parent">#REF!</definedName>
    <definedName name="Menu_Small" localSheetId="25">#REF!</definedName>
    <definedName name="Menu_Small" localSheetId="26">#REF!</definedName>
    <definedName name="Menu_Small" localSheetId="0">#REF!</definedName>
    <definedName name="Menu_Small">#REF!</definedName>
    <definedName name="menu1_Button5_Click" localSheetId="25">[89]!menu1_Button5_Click</definedName>
    <definedName name="menu1_Button5_Click" localSheetId="26">[89]!menu1_Button5_Click</definedName>
    <definedName name="menu1_Button5_Click" localSheetId="0">[89]!menu1_Button5_Click</definedName>
    <definedName name="menu1_Button5_Click">[89]!menu1_Button5_Click</definedName>
    <definedName name="menu1_Button6_Click" localSheetId="25">[89]!menu1_Button6_Click</definedName>
    <definedName name="menu1_Button6_Click" localSheetId="26">[89]!menu1_Button6_Click</definedName>
    <definedName name="menu1_Button6_Click" localSheetId="0">[89]!menu1_Button6_Click</definedName>
    <definedName name="menu1_Button6_Click">[89]!menu1_Button6_Click</definedName>
    <definedName name="MERGER_COST">[79]Sheet1!$AF$3:$AJ$28</definedName>
    <definedName name="MERGERCOSTS" localSheetId="25">[90]model!#REF!</definedName>
    <definedName name="MERGERCOSTS" localSheetId="26">[90]model!#REF!</definedName>
    <definedName name="MERGERCOSTS" localSheetId="0">[90]model!#REF!</definedName>
    <definedName name="MERGERCOSTS" localSheetId="3">[91]model!#REF!</definedName>
    <definedName name="MERGERCOSTS">[90]model!#REF!</definedName>
    <definedName name="METER" localSheetId="25">'[2]Sched 46'!#REF!</definedName>
    <definedName name="METER" localSheetId="26">'[2]Sched 46'!#REF!</definedName>
    <definedName name="METER" localSheetId="0">'[2]Sched 46'!#REF!</definedName>
    <definedName name="METER" localSheetId="3">'[2]Sched 46'!#REF!</definedName>
    <definedName name="METER">'[2]Sched 46'!#REF!</definedName>
    <definedName name="Method">[32]Inputs!$C$6</definedName>
    <definedName name="Miller" localSheetId="32" hidden="1">{#N/A,#N/A,FALSE,"Expenditures";#N/A,#N/A,FALSE,"Property Placed In-Service";#N/A,#N/A,FALSE,"CWIP Balances"}</definedName>
    <definedName name="Miller" localSheetId="30" hidden="1">{#N/A,#N/A,FALSE,"Expenditures";#N/A,#N/A,FALSE,"Property Placed In-Service";#N/A,#N/A,FALSE,"CWIP Balances"}</definedName>
    <definedName name="Miller" localSheetId="33" hidden="1">{#N/A,#N/A,FALSE,"Expenditures";#N/A,#N/A,FALSE,"Property Placed In-Service";#N/A,#N/A,FALSE,"CWIP Balances"}</definedName>
    <definedName name="Miller" localSheetId="22" hidden="1">{#N/A,#N/A,FALSE,"Expenditures";#N/A,#N/A,FALSE,"Property Placed In-Service";#N/A,#N/A,FALSE,"CWIP Balances"}</definedName>
    <definedName name="Miller" localSheetId="23" hidden="1">{#N/A,#N/A,FALSE,"Expenditures";#N/A,#N/A,FALSE,"Property Placed In-Service";#N/A,#N/A,FALSE,"CWIP Balances"}</definedName>
    <definedName name="Miller" localSheetId="20" hidden="1">{#N/A,#N/A,FALSE,"Expenditures";#N/A,#N/A,FALSE,"Property Placed In-Service";#N/A,#N/A,FALSE,"CWIP Balances"}</definedName>
    <definedName name="Miller" localSheetId="17" hidden="1">{#N/A,#N/A,FALSE,"Expenditures";#N/A,#N/A,FALSE,"Property Placed In-Service";#N/A,#N/A,FALSE,"CWIP Balances"}</definedName>
    <definedName name="Miller" localSheetId="18" hidden="1">{#N/A,#N/A,FALSE,"Expenditures";#N/A,#N/A,FALSE,"Property Placed In-Service";#N/A,#N/A,FALSE,"CWIP Balances"}</definedName>
    <definedName name="Miller" localSheetId="11" hidden="1">{#N/A,#N/A,FALSE,"Expenditures";#N/A,#N/A,FALSE,"Property Placed In-Service";#N/A,#N/A,FALSE,"CWIP Balances"}</definedName>
    <definedName name="Miller" localSheetId="2" hidden="1">{#N/A,#N/A,FALSE,"Expenditures";#N/A,#N/A,FALSE,"Property Placed In-Service";#N/A,#N/A,FALSE,"CWIP Balances"}</definedName>
    <definedName name="Miller" localSheetId="27" hidden="1">{#N/A,#N/A,FALSE,"Expenditures";#N/A,#N/A,FALSE,"Property Placed In-Service";#N/A,#N/A,FALSE,"CWIP Balances"}</definedName>
    <definedName name="Miller" localSheetId="3" hidden="1">{#N/A,#N/A,FALSE,"Expenditures";#N/A,#N/A,FALSE,"Property Placed In-Service";#N/A,#N/A,FALSE,"CWIP Balances"}</definedName>
    <definedName name="Miller" localSheetId="1" hidden="1">{#N/A,#N/A,FALSE,"Expenditures";#N/A,#N/A,FALSE,"Property Placed In-Service";#N/A,#N/A,FALSE,"CWIP Balances"}</definedName>
    <definedName name="Miller" hidden="1">{#N/A,#N/A,FALSE,"Expenditures";#N/A,#N/A,FALSE,"Property Placed In-Service";#N/A,#N/A,FALSE,"CWIP Balances"}</definedName>
    <definedName name="MISCELLANEOUS" localSheetId="25">#REF!</definedName>
    <definedName name="MISCELLANEOUS" localSheetId="26">#REF!</definedName>
    <definedName name="MISCELLANEOUS" localSheetId="0">#REF!</definedName>
    <definedName name="MISCELLANEOUS" localSheetId="3">#REF!</definedName>
    <definedName name="MISCELLANEOUS">#REF!</definedName>
    <definedName name="mmm" localSheetId="30" hidden="1">{"PRINT",#N/A,TRUE,"APPA";"PRINT",#N/A,TRUE,"APS";"PRINT",#N/A,TRUE,"BHPL";"PRINT",#N/A,TRUE,"BHPL2";"PRINT",#N/A,TRUE,"CDWR";"PRINT",#N/A,TRUE,"EWEB";"PRINT",#N/A,TRUE,"LADWP";"PRINT",#N/A,TRUE,"NEVBASE"}</definedName>
    <definedName name="mmm" localSheetId="22" hidden="1">{"PRINT",#N/A,TRUE,"APPA";"PRINT",#N/A,TRUE,"APS";"PRINT",#N/A,TRUE,"BHPL";"PRINT",#N/A,TRUE,"BHPL2";"PRINT",#N/A,TRUE,"CDWR";"PRINT",#N/A,TRUE,"EWEB";"PRINT",#N/A,TRUE,"LADWP";"PRINT",#N/A,TRUE,"NEVBASE"}</definedName>
    <definedName name="mmm" localSheetId="20" hidden="1">{"PRINT",#N/A,TRUE,"APPA";"PRINT",#N/A,TRUE,"APS";"PRINT",#N/A,TRUE,"BHPL";"PRINT",#N/A,TRUE,"BHPL2";"PRINT",#N/A,TRUE,"CDWR";"PRINT",#N/A,TRUE,"EWEB";"PRINT",#N/A,TRUE,"LADWP";"PRINT",#N/A,TRUE,"NEVBASE"}</definedName>
    <definedName name="mmm" localSheetId="11" hidden="1">{"PRINT",#N/A,TRUE,"APPA";"PRINT",#N/A,TRUE,"APS";"PRINT",#N/A,TRUE,"BHPL";"PRINT",#N/A,TRUE,"BHPL2";"PRINT",#N/A,TRUE,"CDWR";"PRINT",#N/A,TRUE,"EWEB";"PRINT",#N/A,TRUE,"LADWP";"PRINT",#N/A,TRUE,"NEVBASE"}</definedName>
    <definedName name="mmm" localSheetId="2" hidden="1">{"PRINT",#N/A,TRUE,"APPA";"PRINT",#N/A,TRUE,"APS";"PRINT",#N/A,TRUE,"BHPL";"PRINT",#N/A,TRUE,"BHPL2";"PRINT",#N/A,TRUE,"CDWR";"PRINT",#N/A,TRUE,"EWEB";"PRINT",#N/A,TRUE,"LADWP";"PRINT",#N/A,TRUE,"NEVBASE"}</definedName>
    <definedName name="mmm" localSheetId="3" hidden="1">{"PRINT",#N/A,TRUE,"APPA";"PRINT",#N/A,TRUE,"APS";"PRINT",#N/A,TRUE,"BHPL";"PRINT",#N/A,TRUE,"BHPL2";"PRINT",#N/A,TRUE,"CDWR";"PRINT",#N/A,TRUE,"EWEB";"PRINT",#N/A,TRUE,"LADWP";"PRINT",#N/A,TRUE,"NEVBASE"}</definedName>
    <definedName name="mmm" hidden="1">{"PRINT",#N/A,TRUE,"APPA";"PRINT",#N/A,TRUE,"APS";"PRINT",#N/A,TRUE,"BHPL";"PRINT",#N/A,TRUE,"BHPL2";"PRINT",#N/A,TRUE,"CDWR";"PRINT",#N/A,TRUE,"EWEB";"PRINT",#N/A,TRUE,"LADWP";"PRINT",#N/A,TRUE,"NEVBASE"}</definedName>
    <definedName name="MONTH" localSheetId="25">[42]Backup!#REF!</definedName>
    <definedName name="MONTH" localSheetId="26">[42]Backup!#REF!</definedName>
    <definedName name="MONTH" localSheetId="0">[42]Backup!#REF!</definedName>
    <definedName name="MONTH">[42]Backup!#REF!</definedName>
    <definedName name="monthlist">[92]Table!$R$2:$S$13</definedName>
    <definedName name="monthtotals">'[92]WA SBC'!$D$40:$O$40</definedName>
    <definedName name="MonTotalDispatch" localSheetId="25">[63]Dispatch!#REF!</definedName>
    <definedName name="MonTotalDispatch" localSheetId="26">[63]Dispatch!#REF!</definedName>
    <definedName name="MonTotalDispatch" localSheetId="0">[63]Dispatch!#REF!</definedName>
    <definedName name="MonTotalDispatch" localSheetId="3">[63]Dispatch!#REF!</definedName>
    <definedName name="MonTotalDispatch">[63]Dispatch!#REF!</definedName>
    <definedName name="MT" localSheetId="25">#REF!</definedName>
    <definedName name="MT" localSheetId="26">#REF!</definedName>
    <definedName name="MT" localSheetId="0">#REF!</definedName>
    <definedName name="MT" localSheetId="3">#REF!</definedName>
    <definedName name="MT">#REF!</definedName>
    <definedName name="MTD_Format">[93]Mthly!$B$11:$D$11,[93]Mthly!$B$31:$D$31</definedName>
    <definedName name="MTKWH" localSheetId="25">#REF!</definedName>
    <definedName name="MTKWH" localSheetId="26">#REF!</definedName>
    <definedName name="MTKWH" localSheetId="0">#REF!</definedName>
    <definedName name="MTKWH" localSheetId="3">#REF!</definedName>
    <definedName name="MTKWH">#REF!</definedName>
    <definedName name="MTR_YR3">[94]Variables!$E$14</definedName>
    <definedName name="MTREV" localSheetId="25">#REF!</definedName>
    <definedName name="MTREV" localSheetId="26">#REF!</definedName>
    <definedName name="MTREV" localSheetId="0">#REF!</definedName>
    <definedName name="MTREV" localSheetId="3">#REF!</definedName>
    <definedName name="MTREV">#REF!</definedName>
    <definedName name="MULT" localSheetId="25">#REF!</definedName>
    <definedName name="MULT" localSheetId="26">#REF!</definedName>
    <definedName name="MULT" localSheetId="0">#REF!</definedName>
    <definedName name="MULT" localSheetId="3">#REF!</definedName>
    <definedName name="MULT">#REF!</definedName>
    <definedName name="MustRunGen" localSheetId="25">[63]Dispatch!#REF!</definedName>
    <definedName name="MustRunGen" localSheetId="26">[63]Dispatch!#REF!</definedName>
    <definedName name="MustRunGen" localSheetId="0">[63]Dispatch!#REF!</definedName>
    <definedName name="MustRunGen" localSheetId="3">[63]Dispatch!#REF!</definedName>
    <definedName name="MustRunGen">[63]Dispatch!#REF!</definedName>
    <definedName name="Mwh" localSheetId="25">#REF!</definedName>
    <definedName name="Mwh" localSheetId="26">#REF!</definedName>
    <definedName name="Mwh" localSheetId="0">#REF!</definedName>
    <definedName name="Mwh" localSheetId="3">#REF!</definedName>
    <definedName name="Mwh">#REF!</definedName>
    <definedName name="name" localSheetId="25">[16]DT_A_DOL93!#REF!</definedName>
    <definedName name="name" localSheetId="26">[16]DT_A_DOL93!#REF!</definedName>
    <definedName name="name" localSheetId="0">[16]DT_A_DOL93!#REF!</definedName>
    <definedName name="name" localSheetId="3">[16]DT_A_DOL93!#REF!</definedName>
    <definedName name="name">[16]DT_A_DOL93!#REF!</definedName>
    <definedName name="nameplate" localSheetId="25">#REF!</definedName>
    <definedName name="nameplate" localSheetId="26">#REF!</definedName>
    <definedName name="nameplate" localSheetId="0">#REF!</definedName>
    <definedName name="nameplate" localSheetId="3">#REF!</definedName>
    <definedName name="nameplate">#REF!</definedName>
    <definedName name="NavPane" localSheetId="25">#REF!</definedName>
    <definedName name="NavPane" localSheetId="26">#REF!</definedName>
    <definedName name="NavPane" localSheetId="0">#REF!</definedName>
    <definedName name="NavPane" localSheetId="3">#REF!</definedName>
    <definedName name="NavPane">#REF!</definedName>
    <definedName name="NCP_360">[11]EXTERNAL!$A$13:$IV$15</definedName>
    <definedName name="NCP_361">[11]EXTERNAL!$A$16:$IV$18</definedName>
    <definedName name="NCP_362">[11]EXTERNAL!$A$19:$IV$21</definedName>
    <definedName name="Net_to_Gross_Factor">[33]Inputs!$G$8</definedName>
    <definedName name="NetToGross">[40]Variables!$D$23</definedName>
    <definedName name="new" localSheetId="32" hidden="1">{#N/A,#N/A,FALSE,"Summ";#N/A,#N/A,FALSE,"General"}</definedName>
    <definedName name="new" localSheetId="30" hidden="1">{#N/A,#N/A,FALSE,"Summ";#N/A,#N/A,FALSE,"General"}</definedName>
    <definedName name="new" localSheetId="33" hidden="1">{#N/A,#N/A,FALSE,"Summ";#N/A,#N/A,FALSE,"General"}</definedName>
    <definedName name="new" localSheetId="22" hidden="1">{#N/A,#N/A,FALSE,"Summ";#N/A,#N/A,FALSE,"General"}</definedName>
    <definedName name="new" localSheetId="23" hidden="1">{#N/A,#N/A,FALSE,"Summ";#N/A,#N/A,FALSE,"General"}</definedName>
    <definedName name="new" localSheetId="20" hidden="1">{#N/A,#N/A,FALSE,"Summ";#N/A,#N/A,FALSE,"General"}</definedName>
    <definedName name="new" localSheetId="17" hidden="1">{#N/A,#N/A,FALSE,"Summ";#N/A,#N/A,FALSE,"General"}</definedName>
    <definedName name="new" localSheetId="18" hidden="1">{#N/A,#N/A,FALSE,"Summ";#N/A,#N/A,FALSE,"General"}</definedName>
    <definedName name="new" localSheetId="11" hidden="1">{#N/A,#N/A,FALSE,"Summ";#N/A,#N/A,FALSE,"General"}</definedName>
    <definedName name="new" localSheetId="2" hidden="1">{#N/A,#N/A,FALSE,"Summ";#N/A,#N/A,FALSE,"General"}</definedName>
    <definedName name="new" localSheetId="27" hidden="1">{#N/A,#N/A,FALSE,"Summ";#N/A,#N/A,FALSE,"General"}</definedName>
    <definedName name="new" localSheetId="3" hidden="1">{#N/A,#N/A,FALSE,"Summ";#N/A,#N/A,FALSE,"General"}</definedName>
    <definedName name="new" localSheetId="1" hidden="1">{#N/A,#N/A,FALSE,"Summ";#N/A,#N/A,FALSE,"General"}</definedName>
    <definedName name="new" hidden="1">{#N/A,#N/A,FALSE,"Summ";#N/A,#N/A,FALSE,"General"}</definedName>
    <definedName name="NEWMO1" localSheetId="25">[1]Jan!#REF!</definedName>
    <definedName name="NEWMO1" localSheetId="26">[1]Jan!#REF!</definedName>
    <definedName name="NEWMO1" localSheetId="0">[1]Jan!#REF!</definedName>
    <definedName name="NEWMO1">[1]Jan!#REF!</definedName>
    <definedName name="NEWMO2" localSheetId="25">[1]Jan!#REF!</definedName>
    <definedName name="NEWMO2" localSheetId="26">[1]Jan!#REF!</definedName>
    <definedName name="NEWMO2" localSheetId="0">[1]Jan!#REF!</definedName>
    <definedName name="NEWMO2">[1]Jan!#REF!</definedName>
    <definedName name="NEWMONTH" localSheetId="25">[1]Jan!#REF!</definedName>
    <definedName name="NEWMONTH" localSheetId="26">[1]Jan!#REF!</definedName>
    <definedName name="NEWMONTH" localSheetId="0">[1]Jan!#REF!</definedName>
    <definedName name="NEWMONTH">[1]Jan!#REF!</definedName>
    <definedName name="newname" localSheetId="25">[16]DT_A_DOL93!#REF!</definedName>
    <definedName name="newname" localSheetId="26">[16]DT_A_DOL93!#REF!</definedName>
    <definedName name="newname" localSheetId="0">[16]DT_A_DOL93!#REF!</definedName>
    <definedName name="newname">[16]DT_A_DOL93!#REF!</definedName>
    <definedName name="non_AURORA_lookup" localSheetId="25">#REF!</definedName>
    <definedName name="non_AURORA_lookup" localSheetId="26">#REF!</definedName>
    <definedName name="non_AURORA_lookup" localSheetId="0">#REF!</definedName>
    <definedName name="non_AURORA_lookup" localSheetId="3">#REF!</definedName>
    <definedName name="non_AURORA_lookup">#REF!</definedName>
    <definedName name="non_core_lookup" localSheetId="25">#REF!</definedName>
    <definedName name="non_core_lookup" localSheetId="26">#REF!</definedName>
    <definedName name="non_core_lookup" localSheetId="0">#REF!</definedName>
    <definedName name="non_core_lookup" localSheetId="3">#REF!</definedName>
    <definedName name="non_core_lookup">#REF!</definedName>
    <definedName name="nonrefundtrans" localSheetId="25">#REF!</definedName>
    <definedName name="nonrefundtrans" localSheetId="26">#REF!</definedName>
    <definedName name="nonrefundtrans" localSheetId="0">#REF!</definedName>
    <definedName name="nonrefundtrans" localSheetId="3">#REF!</definedName>
    <definedName name="nonrefundtrans">#REF!</definedName>
    <definedName name="NORMALIZE" localSheetId="25">#REF!</definedName>
    <definedName name="NORMALIZE" localSheetId="26">#REF!</definedName>
    <definedName name="NORMALIZE" localSheetId="0">#REF!</definedName>
    <definedName name="NORMALIZE">#REF!</definedName>
    <definedName name="NOV" localSheetId="25">[42]Backup!#REF!</definedName>
    <definedName name="NOV" localSheetId="26">[42]Backup!#REF!</definedName>
    <definedName name="NOV" localSheetId="0">[42]Backup!#REF!</definedName>
    <definedName name="NOV" localSheetId="3">[42]Backup!#REF!</definedName>
    <definedName name="NOV">[42]Backup!#REF!</definedName>
    <definedName name="Nov03AMA">[9]BS!$AI$7:$AI$3582</definedName>
    <definedName name="Nov04AMA" localSheetId="3">[4]BS!$AN$7:$AN$3582</definedName>
    <definedName name="Nov04AMA">[5]BS!$AN$7:$AN$3582</definedName>
    <definedName name="Nov05AMA" localSheetId="25">#REF!</definedName>
    <definedName name="Nov05AMA" localSheetId="26">#REF!</definedName>
    <definedName name="Nov05AMA" localSheetId="0">#REF!</definedName>
    <definedName name="Nov05AMA" localSheetId="3">#REF!</definedName>
    <definedName name="Nov05AMA">#REF!</definedName>
    <definedName name="Nov09AMA">[7]BS!$AU$7:$AU$1726</definedName>
    <definedName name="novcf" localSheetId="25">#REF!</definedName>
    <definedName name="novcf" localSheetId="26">#REF!</definedName>
    <definedName name="novcf" localSheetId="0">#REF!</definedName>
    <definedName name="novcf" localSheetId="3">#REF!</definedName>
    <definedName name="novcf">#REF!</definedName>
    <definedName name="novcost" localSheetId="25">#REF!</definedName>
    <definedName name="novcost" localSheetId="26">#REF!</definedName>
    <definedName name="novcost" localSheetId="0">#REF!</definedName>
    <definedName name="novcost" localSheetId="3">#REF!</definedName>
    <definedName name="novcost">#REF!</definedName>
    <definedName name="NOVT" localSheetId="25">#REF!</definedName>
    <definedName name="NOVT" localSheetId="26">#REF!</definedName>
    <definedName name="NOVT" localSheetId="0">#REF!</definedName>
    <definedName name="NOVT" localSheetId="3">#REF!</definedName>
    <definedName name="NOVT">#REF!</definedName>
    <definedName name="NOYT" localSheetId="32" hidden="1">{#N/A,#N/A,FALSE,"Cover Sheet";"Use of Equipment",#N/A,FALSE,"Area C";"Equipment Hours",#N/A,FALSE,"All";"Summary",#N/A,FALSE,"All"}</definedName>
    <definedName name="NOYT" localSheetId="30" hidden="1">{#N/A,#N/A,FALSE,"Cover Sheet";"Use of Equipment",#N/A,FALSE,"Area C";"Equipment Hours",#N/A,FALSE,"All";"Summary",#N/A,FALSE,"All"}</definedName>
    <definedName name="NOYT" localSheetId="33" hidden="1">{#N/A,#N/A,FALSE,"Cover Sheet";"Use of Equipment",#N/A,FALSE,"Area C";"Equipment Hours",#N/A,FALSE,"All";"Summary",#N/A,FALSE,"All"}</definedName>
    <definedName name="NOYT" localSheetId="22" hidden="1">{#N/A,#N/A,FALSE,"Cover Sheet";"Use of Equipment",#N/A,FALSE,"Area C";"Equipment Hours",#N/A,FALSE,"All";"Summary",#N/A,FALSE,"All"}</definedName>
    <definedName name="NOYT" localSheetId="23" hidden="1">{#N/A,#N/A,FALSE,"Cover Sheet";"Use of Equipment",#N/A,FALSE,"Area C";"Equipment Hours",#N/A,FALSE,"All";"Summary",#N/A,FALSE,"All"}</definedName>
    <definedName name="NOYT" localSheetId="20" hidden="1">{#N/A,#N/A,FALSE,"Cover Sheet";"Use of Equipment",#N/A,FALSE,"Area C";"Equipment Hours",#N/A,FALSE,"All";"Summary",#N/A,FALSE,"All"}</definedName>
    <definedName name="NOYT" localSheetId="17" hidden="1">{#N/A,#N/A,FALSE,"Cover Sheet";"Use of Equipment",#N/A,FALSE,"Area C";"Equipment Hours",#N/A,FALSE,"All";"Summary",#N/A,FALSE,"All"}</definedName>
    <definedName name="NOYT" localSheetId="18" hidden="1">{#N/A,#N/A,FALSE,"Cover Sheet";"Use of Equipment",#N/A,FALSE,"Area C";"Equipment Hours",#N/A,FALSE,"All";"Summary",#N/A,FALSE,"All"}</definedName>
    <definedName name="NOYT" localSheetId="11" hidden="1">{#N/A,#N/A,FALSE,"Cover Sheet";"Use of Equipment",#N/A,FALSE,"Area C";"Equipment Hours",#N/A,FALSE,"All";"Summary",#N/A,FALSE,"All"}</definedName>
    <definedName name="NOYT" localSheetId="2" hidden="1">{#N/A,#N/A,FALSE,"Cover Sheet";"Use of Equipment",#N/A,FALSE,"Area C";"Equipment Hours",#N/A,FALSE,"All";"Summary",#N/A,FALSE,"All"}</definedName>
    <definedName name="NOYT" localSheetId="27" hidden="1">{#N/A,#N/A,FALSE,"Cover Sheet";"Use of Equipment",#N/A,FALSE,"Area C";"Equipment Hours",#N/A,FALSE,"All";"Summary",#N/A,FALSE,"All"}</definedName>
    <definedName name="NOYT" localSheetId="3" hidden="1">{#N/A,#N/A,FALSE,"Cover Sheet";"Use of Equipment",#N/A,FALSE,"Area C";"Equipment Hours",#N/A,FALSE,"All";"Summary",#N/A,FALSE,"All"}</definedName>
    <definedName name="NOYT" localSheetId="1" hidden="1">{#N/A,#N/A,FALSE,"Cover Sheet";"Use of Equipment",#N/A,FALSE,"Area C";"Equipment Hours",#N/A,FALSE,"All";"Summary",#N/A,FALSE,"All"}</definedName>
    <definedName name="NOYT" hidden="1">{#N/A,#N/A,FALSE,"Cover Sheet";"Use of Equipment",#N/A,FALSE,"Area C";"Equipment Hours",#N/A,FALSE,"All";"Summary",#N/A,FALSE,"All"}</definedName>
    <definedName name="NPC">[35]Inputs!$N$18</definedName>
    <definedName name="NRG">[11]CLASSIFIERS!$A$5:$IV$5</definedName>
    <definedName name="NUM" localSheetId="25">#REF!</definedName>
    <definedName name="NUM" localSheetId="26">#REF!</definedName>
    <definedName name="NUM" localSheetId="0">#REF!</definedName>
    <definedName name="NUM" localSheetId="3">#REF!</definedName>
    <definedName name="NUM">#REF!</definedName>
    <definedName name="Number_of_Payments" localSheetId="20">MATCH(0.01,End_Bal,-1)+1</definedName>
    <definedName name="Number_of_Payments" localSheetId="2">MATCH(0.01,End_Bal,-1)+1</definedName>
    <definedName name="Number_of_Payments" localSheetId="25">MATCH(0.01,End_Bal,-1)+1</definedName>
    <definedName name="Number_of_Payments" localSheetId="26">MATCH(0.01,End_Bal,-1)+1</definedName>
    <definedName name="Number_of_Payments" localSheetId="0">MATCH(0.01,End_Bal,-1)+1</definedName>
    <definedName name="Number_of_Payments" localSheetId="3">MATCH(0.01,End_Bal,-1)+1</definedName>
    <definedName name="Number_of_Payments">MATCH(0.01,End_Bal,-1)+1</definedName>
    <definedName name="numturbines" localSheetId="25">#REF!</definedName>
    <definedName name="numturbines" localSheetId="26">#REF!</definedName>
    <definedName name="numturbines" localSheetId="0">#REF!</definedName>
    <definedName name="numturbines" localSheetId="3">#REF!</definedName>
    <definedName name="numturbines">#REF!</definedName>
    <definedName name="numturbptc" localSheetId="25">#REF!</definedName>
    <definedName name="numturbptc" localSheetId="26">#REF!</definedName>
    <definedName name="numturbptc" localSheetId="0">#REF!</definedName>
    <definedName name="numturbptc" localSheetId="3">#REF!</definedName>
    <definedName name="numturbptc">#REF!</definedName>
    <definedName name="NvsASD" localSheetId="32">"V2005-12-31"</definedName>
    <definedName name="NvsASD">"V1999-02-28"</definedName>
    <definedName name="NvsAutoDrillOk">"VN"</definedName>
    <definedName name="NvsElapsedTime" localSheetId="32">0.00881805555400206</definedName>
    <definedName name="NvsElapsedTime">0.00604305555316387</definedName>
    <definedName name="NvsEndTime" localSheetId="32">38831.5955224537</definedName>
    <definedName name="NvsEndTime">36245.5384840278</definedName>
    <definedName name="NvsInstSpec" localSheetId="32">"%"</definedName>
    <definedName name="NvsInstSpec">"%,FPPL_SUPP_RES_CTR,TPPL_RPTD_SRC,NFOSSIL"</definedName>
    <definedName name="NvsLayoutType">"M3"</definedName>
    <definedName name="NvsNplSpec" localSheetId="32">"%,X,RZF..,CZF.."</definedName>
    <definedName name="NvsNplSpec">"%,X,RNF..,CZF.."</definedName>
    <definedName name="NvsPanelEffdt" localSheetId="32">"V2020-12-31"</definedName>
    <definedName name="NvsPanelEffdt">"V1900-01-01"</definedName>
    <definedName name="NvsPanelSetid" localSheetId="32">"VCPSTD"</definedName>
    <definedName name="NvsPanelSetid">"VSHARE"</definedName>
    <definedName name="NvsReqBU" localSheetId="32">"VCPSTD"</definedName>
    <definedName name="NvsReqBU">"V10000"</definedName>
    <definedName name="NvsReqBUOnly">"VN"</definedName>
    <definedName name="NvsTransLed">"VN"</definedName>
    <definedName name="NvsTreeASD" localSheetId="32">"V2005-12-31"</definedName>
    <definedName name="NvsTreeASD">"V1999-02-28"</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NWSales_MWH" localSheetId="25">[16]DT_A_AMW93!#REF!</definedName>
    <definedName name="NWSales_MWH" localSheetId="26">[16]DT_A_AMW93!#REF!</definedName>
    <definedName name="NWSales_MWH" localSheetId="0">[16]DT_A_AMW93!#REF!</definedName>
    <definedName name="NWSales_MWH" localSheetId="3">[16]DT_A_AMW93!#REF!</definedName>
    <definedName name="NWSales_MWH">[16]DT_A_AMW93!#REF!</definedName>
    <definedName name="O_M_Input">'[41]MiscItems(Input)'!$B$5:$AO$8,'[41]MiscItems(Input)'!$B$13:$AO$13,'[41]MiscItems(Input)'!$B$15:$B$17,'[41]MiscItems(Input)'!$B$17:$AO$17,'[41]MiscItems(Input)'!$B$15:$AO$15</definedName>
    <definedName name="O_M_Rate">'[61]Virtual 49 Back-Up'!$B$21</definedName>
    <definedName name="OBCLEASE">[79]Sheet1!$AF$4:$AI$23</definedName>
    <definedName name="OCT" localSheetId="25">[42]Backup!#REF!</definedName>
    <definedName name="OCT" localSheetId="26">[42]Backup!#REF!</definedName>
    <definedName name="OCT" localSheetId="0">[42]Backup!#REF!</definedName>
    <definedName name="OCT" localSheetId="3">[42]Backup!#REF!</definedName>
    <definedName name="OCT">[42]Backup!#REF!</definedName>
    <definedName name="Oct03AMA">[9]BS!$AH$7:$AH$3582</definedName>
    <definedName name="Oct04AMA" localSheetId="3">[4]BS!$AM$7:$AM$3582</definedName>
    <definedName name="Oct04AMA">[5]BS!$AM$7:$AM$3582</definedName>
    <definedName name="Oct05AMA" localSheetId="25">#REF!</definedName>
    <definedName name="Oct05AMA" localSheetId="26">#REF!</definedName>
    <definedName name="Oct05AMA" localSheetId="0">#REF!</definedName>
    <definedName name="Oct05AMA" localSheetId="3">#REF!</definedName>
    <definedName name="Oct05AMA">#REF!</definedName>
    <definedName name="Oct09AMA">[7]BS!$AT$7:$AT$1726</definedName>
    <definedName name="Oct17AMA">[21]BS!$AN$8:$AN$2552</definedName>
    <definedName name="octcf" localSheetId="25">#REF!</definedName>
    <definedName name="octcf" localSheetId="26">#REF!</definedName>
    <definedName name="octcf" localSheetId="0">#REF!</definedName>
    <definedName name="octcf" localSheetId="3">#REF!</definedName>
    <definedName name="octcf">#REF!</definedName>
    <definedName name="octcost" localSheetId="25">#REF!</definedName>
    <definedName name="octcost" localSheetId="26">#REF!</definedName>
    <definedName name="octcost" localSheetId="0">#REF!</definedName>
    <definedName name="octcost" localSheetId="3">#REF!</definedName>
    <definedName name="octcost">#REF!</definedName>
    <definedName name="OCTT" localSheetId="25">#REF!</definedName>
    <definedName name="OCTT" localSheetId="26">#REF!</definedName>
    <definedName name="OCTT" localSheetId="0">#REF!</definedName>
    <definedName name="OCTT" localSheetId="3">#REF!</definedName>
    <definedName name="OCTT">#REF!</definedName>
    <definedName name="OH">[11]CLASSIFIERS!$A$8:$IV$8</definedName>
    <definedName name="OH_NCP">[11]EXTERNAL!$A$79:$IV$81</definedName>
    <definedName name="OH_SVC">[11]EXTERNAL!$A$142:$IV$144</definedName>
    <definedName name="OH_TFMR">[11]EXTERNAL!$A$97:$IV$99</definedName>
    <definedName name="OH_TFMRC">[11]EXTERNAL!$A$94:$IV$96</definedName>
    <definedName name="OHSch10YR" localSheetId="30" hidden="1">{#N/A,#N/A,FALSE,"Summary";#N/A,#N/A,FALSE,"SmPlants";#N/A,#N/A,FALSE,"Utah";#N/A,#N/A,FALSE,"Idaho";#N/A,#N/A,FALSE,"Lewis River";#N/A,#N/A,FALSE,"NrthUmpq";#N/A,#N/A,FALSE,"KlamRog"}</definedName>
    <definedName name="OHSch10YR" localSheetId="22" hidden="1">{#N/A,#N/A,FALSE,"Summary";#N/A,#N/A,FALSE,"SmPlants";#N/A,#N/A,FALSE,"Utah";#N/A,#N/A,FALSE,"Idaho";#N/A,#N/A,FALSE,"Lewis River";#N/A,#N/A,FALSE,"NrthUmpq";#N/A,#N/A,FALSE,"KlamRog"}</definedName>
    <definedName name="OHSch10YR" localSheetId="20" hidden="1">{#N/A,#N/A,FALSE,"Summary";#N/A,#N/A,FALSE,"SmPlants";#N/A,#N/A,FALSE,"Utah";#N/A,#N/A,FALSE,"Idaho";#N/A,#N/A,FALSE,"Lewis River";#N/A,#N/A,FALSE,"NrthUmpq";#N/A,#N/A,FALSE,"KlamRog"}</definedName>
    <definedName name="OHSch10YR" localSheetId="11" hidden="1">{#N/A,#N/A,FALSE,"Summary";#N/A,#N/A,FALSE,"SmPlants";#N/A,#N/A,FALSE,"Utah";#N/A,#N/A,FALSE,"Idaho";#N/A,#N/A,FALSE,"Lewis River";#N/A,#N/A,FALSE,"NrthUmpq";#N/A,#N/A,FALSE,"KlamRog"}</definedName>
    <definedName name="OHSch10YR" localSheetId="2" hidden="1">{#N/A,#N/A,FALSE,"Summary";#N/A,#N/A,FALSE,"SmPlants";#N/A,#N/A,FALSE,"Utah";#N/A,#N/A,FALSE,"Idaho";#N/A,#N/A,FALSE,"Lewis River";#N/A,#N/A,FALSE,"NrthUmpq";#N/A,#N/A,FALSE,"KlamRog"}</definedName>
    <definedName name="OHSch10YR" localSheetId="3" hidden="1">{#N/A,#N/A,FALSE,"Summary";#N/A,#N/A,FALSE,"SmPlants";#N/A,#N/A,FALSE,"Utah";#N/A,#N/A,FALSE,"Idaho";#N/A,#N/A,FALSE,"Lewis River";#N/A,#N/A,FALSE,"NrthUmpq";#N/A,#N/A,FALSE,"KlamRog"}</definedName>
    <definedName name="OHSch10YR" hidden="1">{#N/A,#N/A,FALSE,"Summary";#N/A,#N/A,FALSE,"SmPlants";#N/A,#N/A,FALSE,"Utah";#N/A,#N/A,FALSE,"Idaho";#N/A,#N/A,FALSE,"Lewis River";#N/A,#N/A,FALSE,"NrthUmpq";#N/A,#N/A,FALSE,"KlamRog"}</definedName>
    <definedName name="om" localSheetId="30" hidden="1">{#N/A,#N/A,FALSE,"Summary";#N/A,#N/A,FALSE,"SmPlants";#N/A,#N/A,FALSE,"Utah";#N/A,#N/A,FALSE,"Idaho";#N/A,#N/A,FALSE,"Lewis River";#N/A,#N/A,FALSE,"NrthUmpq";#N/A,#N/A,FALSE,"KlamRog"}</definedName>
    <definedName name="om" localSheetId="22" hidden="1">{#N/A,#N/A,FALSE,"Summary";#N/A,#N/A,FALSE,"SmPlants";#N/A,#N/A,FALSE,"Utah";#N/A,#N/A,FALSE,"Idaho";#N/A,#N/A,FALSE,"Lewis River";#N/A,#N/A,FALSE,"NrthUmpq";#N/A,#N/A,FALSE,"KlamRog"}</definedName>
    <definedName name="om" localSheetId="20" hidden="1">{#N/A,#N/A,FALSE,"Summary";#N/A,#N/A,FALSE,"SmPlants";#N/A,#N/A,FALSE,"Utah";#N/A,#N/A,FALSE,"Idaho";#N/A,#N/A,FALSE,"Lewis River";#N/A,#N/A,FALSE,"NrthUmpq";#N/A,#N/A,FALSE,"KlamRog"}</definedName>
    <definedName name="om" localSheetId="11" hidden="1">{#N/A,#N/A,FALSE,"Summary";#N/A,#N/A,FALSE,"SmPlants";#N/A,#N/A,FALSE,"Utah";#N/A,#N/A,FALSE,"Idaho";#N/A,#N/A,FALSE,"Lewis River";#N/A,#N/A,FALSE,"NrthUmpq";#N/A,#N/A,FALSE,"KlamRog"}</definedName>
    <definedName name="om" localSheetId="2" hidden="1">{#N/A,#N/A,FALSE,"Summary";#N/A,#N/A,FALSE,"SmPlants";#N/A,#N/A,FALSE,"Utah";#N/A,#N/A,FALSE,"Idaho";#N/A,#N/A,FALSE,"Lewis River";#N/A,#N/A,FALSE,"NrthUmpq";#N/A,#N/A,FALSE,"KlamRog"}</definedName>
    <definedName name="om" localSheetId="3" hidden="1">{#N/A,#N/A,FALSE,"Summary";#N/A,#N/A,FALSE,"SmPlants";#N/A,#N/A,FALSE,"Utah";#N/A,#N/A,FALSE,"Idaho";#N/A,#N/A,FALSE,"Lewis River";#N/A,#N/A,FALSE,"NrthUmpq";#N/A,#N/A,FALSE,"KlamRog"}</definedName>
    <definedName name="om" hidden="1">{#N/A,#N/A,FALSE,"Summary";#N/A,#N/A,FALSE,"SmPlants";#N/A,#N/A,FALSE,"Utah";#N/A,#N/A,FALSE,"Idaho";#N/A,#N/A,FALSE,"Lewis River";#N/A,#N/A,FALSE,"NrthUmpq";#N/A,#N/A,FALSE,"KlamRog"}</definedName>
    <definedName name="OMtoggle" localSheetId="25">#REF!</definedName>
    <definedName name="OMtoggle" localSheetId="26">#REF!</definedName>
    <definedName name="OMtoggle" localSheetId="0">#REF!</definedName>
    <definedName name="OMtoggle" localSheetId="3">#REF!</definedName>
    <definedName name="OMtoggle">#REF!</definedName>
    <definedName name="ONE" localSheetId="25">[1]Jan!#REF!</definedName>
    <definedName name="ONE" localSheetId="26">[1]Jan!#REF!</definedName>
    <definedName name="ONE" localSheetId="0">[1]Jan!#REF!</definedName>
    <definedName name="ONE" localSheetId="3">[1]Jan!#REF!</definedName>
    <definedName name="ONE">[1]Jan!#REF!</definedName>
    <definedName name="OP_Mo_Year1" localSheetId="25">#REF!</definedName>
    <definedName name="OP_Mo_Year1" localSheetId="26">#REF!</definedName>
    <definedName name="OP_Mo_Year1" localSheetId="0">#REF!</definedName>
    <definedName name="OP_Mo_Year1" localSheetId="3">#REF!</definedName>
    <definedName name="OP_Mo_Year1">#REF!</definedName>
    <definedName name="OPCONT" localSheetId="25">#REF!</definedName>
    <definedName name="OPCONT" localSheetId="26">#REF!</definedName>
    <definedName name="OPCONT" localSheetId="0">#REF!</definedName>
    <definedName name="OPCONT" localSheetId="3">#REF!</definedName>
    <definedName name="OPCONT">#REF!</definedName>
    <definedName name="OPEXPPF" localSheetId="25">[95]model!#REF!</definedName>
    <definedName name="OPEXPPF" localSheetId="26">[95]model!#REF!</definedName>
    <definedName name="OPEXPPF" localSheetId="0">[95]model!#REF!</definedName>
    <definedName name="OPEXPPF" localSheetId="3">[95]model!#REF!</definedName>
    <definedName name="OPEXPPF">[95]model!#REF!</definedName>
    <definedName name="OPEXPRS" localSheetId="25">[25]model!#REF!</definedName>
    <definedName name="OPEXPRS" localSheetId="26">[25]model!#REF!</definedName>
    <definedName name="OPEXPRS" localSheetId="0">[25]model!#REF!</definedName>
    <definedName name="OPEXPRS" localSheetId="3">[25]model!#REF!</definedName>
    <definedName name="OPEXPRS">[25]model!#REF!</definedName>
    <definedName name="option">'[96]Dist Misc'!$F$120</definedName>
    <definedName name="others" localSheetId="30" hidden="1">{"Factors Pages 1-2",#N/A,FALSE,"Factors";"Factors Page 3",#N/A,FALSE,"Factors";"Factors Page 4",#N/A,FALSE,"Factors";"Factors Page 5",#N/A,FALSE,"Factors";"Factors Pages 8-27",#N/A,FALSE,"Factors"}</definedName>
    <definedName name="others" localSheetId="22" hidden="1">{"Factors Pages 1-2",#N/A,FALSE,"Factors";"Factors Page 3",#N/A,FALSE,"Factors";"Factors Page 4",#N/A,FALSE,"Factors";"Factors Page 5",#N/A,FALSE,"Factors";"Factors Pages 8-27",#N/A,FALSE,"Factors"}</definedName>
    <definedName name="others" localSheetId="20" hidden="1">{"Factors Pages 1-2",#N/A,FALSE,"Factors";"Factors Page 3",#N/A,FALSE,"Factors";"Factors Page 4",#N/A,FALSE,"Factors";"Factors Page 5",#N/A,FALSE,"Factors";"Factors Pages 8-27",#N/A,FALSE,"Factors"}</definedName>
    <definedName name="others" localSheetId="11" hidden="1">{"Factors Pages 1-2",#N/A,FALSE,"Factors";"Factors Page 3",#N/A,FALSE,"Factors";"Factors Page 4",#N/A,FALSE,"Factors";"Factors Page 5",#N/A,FALSE,"Factors";"Factors Pages 8-27",#N/A,FALSE,"Factors"}</definedName>
    <definedName name="others" localSheetId="2" hidden="1">{"Factors Pages 1-2",#N/A,FALSE,"Factors";"Factors Page 3",#N/A,FALSE,"Factors";"Factors Page 4",#N/A,FALSE,"Factors";"Factors Page 5",#N/A,FALSE,"Factors";"Factors Pages 8-27",#N/A,FALSE,"Factors"}</definedName>
    <definedName name="others" localSheetId="3"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OthRCF">[50]INPUTS!$F$41</definedName>
    <definedName name="OthUnc">[11]INPUTS!$F$36</definedName>
    <definedName name="outlookdata">'[97]pivoted data'!$D$3:$Q$90</definedName>
    <definedName name="p" localSheetId="3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25">#REF!</definedName>
    <definedName name="Page1" localSheetId="26">#REF!</definedName>
    <definedName name="Page1" localSheetId="0">#REF!</definedName>
    <definedName name="Page1" localSheetId="3">#REF!</definedName>
    <definedName name="Page1">#REF!</definedName>
    <definedName name="Page110" localSheetId="25">#REF!</definedName>
    <definedName name="Page110" localSheetId="26">#REF!</definedName>
    <definedName name="Page110" localSheetId="0">#REF!</definedName>
    <definedName name="Page110" localSheetId="3">#REF!</definedName>
    <definedName name="Page110">#REF!</definedName>
    <definedName name="Page120" localSheetId="25">#REF!</definedName>
    <definedName name="Page120" localSheetId="26">#REF!</definedName>
    <definedName name="Page120" localSheetId="0">#REF!</definedName>
    <definedName name="Page120" localSheetId="3">#REF!</definedName>
    <definedName name="Page120">#REF!</definedName>
    <definedName name="Page2" localSheetId="25">#REF!</definedName>
    <definedName name="Page2" localSheetId="26">#REF!</definedName>
    <definedName name="Page2" localSheetId="0">#REF!</definedName>
    <definedName name="Page2">#REF!</definedName>
    <definedName name="PAGE3" localSheetId="25">#REF!</definedName>
    <definedName name="PAGE3" localSheetId="26">#REF!</definedName>
    <definedName name="PAGE3" localSheetId="0">#REF!</definedName>
    <definedName name="PAGE3">#REF!</definedName>
    <definedName name="Page4" localSheetId="25">#REF!</definedName>
    <definedName name="Page4" localSheetId="26">#REF!</definedName>
    <definedName name="Page4" localSheetId="0">#REF!</definedName>
    <definedName name="Page4">#REF!</definedName>
    <definedName name="Page5" localSheetId="25">#REF!</definedName>
    <definedName name="Page5" localSheetId="26">#REF!</definedName>
    <definedName name="Page5" localSheetId="0">#REF!</definedName>
    <definedName name="Page5">#REF!</definedName>
    <definedName name="Page6" localSheetId="25">#REF!</definedName>
    <definedName name="Page6" localSheetId="26">#REF!</definedName>
    <definedName name="Page6" localSheetId="0">#REF!</definedName>
    <definedName name="Page6">#REF!</definedName>
    <definedName name="Page62" localSheetId="25">[98]TransInvest!#REF!</definedName>
    <definedName name="Page62" localSheetId="26">[98]TransInvest!#REF!</definedName>
    <definedName name="Page62" localSheetId="0">[98]TransInvest!#REF!</definedName>
    <definedName name="Page62" localSheetId="3">[98]TransInvest!#REF!</definedName>
    <definedName name="Page62">[98]TransInvest!#REF!</definedName>
    <definedName name="page65" localSheetId="25">#REF!</definedName>
    <definedName name="page65" localSheetId="26">#REF!</definedName>
    <definedName name="page65" localSheetId="0">#REF!</definedName>
    <definedName name="page65" localSheetId="3">#REF!</definedName>
    <definedName name="page65">#REF!</definedName>
    <definedName name="page66" localSheetId="25">#REF!</definedName>
    <definedName name="page66" localSheetId="26">#REF!</definedName>
    <definedName name="page66" localSheetId="0">#REF!</definedName>
    <definedName name="page66" localSheetId="3">#REF!</definedName>
    <definedName name="page66">#REF!</definedName>
    <definedName name="page67" localSheetId="25">#REF!</definedName>
    <definedName name="page67" localSheetId="26">#REF!</definedName>
    <definedName name="page67" localSheetId="0">#REF!</definedName>
    <definedName name="page67" localSheetId="3">#REF!</definedName>
    <definedName name="page67">#REF!</definedName>
    <definedName name="page68" localSheetId="25">#REF!</definedName>
    <definedName name="page68" localSheetId="26">#REF!</definedName>
    <definedName name="page68" localSheetId="0">#REF!</definedName>
    <definedName name="page68">#REF!</definedName>
    <definedName name="page69" localSheetId="25">#REF!</definedName>
    <definedName name="page69" localSheetId="26">#REF!</definedName>
    <definedName name="page69" localSheetId="0">#REF!</definedName>
    <definedName name="page69">#REF!</definedName>
    <definedName name="Page7" localSheetId="25">#REF!</definedName>
    <definedName name="Page7" localSheetId="26">#REF!</definedName>
    <definedName name="Page7" localSheetId="0">#REF!</definedName>
    <definedName name="Page7">#REF!</definedName>
    <definedName name="page8" localSheetId="25">#REF!</definedName>
    <definedName name="page8" localSheetId="26">#REF!</definedName>
    <definedName name="page8" localSheetId="0">#REF!</definedName>
    <definedName name="page8">#REF!</definedName>
    <definedName name="Pal_Workbook_GUID" hidden="1">"VX3CWJGNQX2CCGI81U4N2V76"</definedName>
    <definedName name="PALL" localSheetId="25">#REF!</definedName>
    <definedName name="PALL" localSheetId="26">#REF!</definedName>
    <definedName name="PALL" localSheetId="0">#REF!</definedName>
    <definedName name="PALL" localSheetId="3">#REF!</definedName>
    <definedName name="PALL">#REF!</definedName>
    <definedName name="parasitic" localSheetId="25">#REF!</definedName>
    <definedName name="parasitic" localSheetId="26">#REF!</definedName>
    <definedName name="parasitic" localSheetId="0">#REF!</definedName>
    <definedName name="parasitic" localSheetId="3">#REF!</definedName>
    <definedName name="parasitic">#REF!</definedName>
    <definedName name="parasiticprice" localSheetId="25">#REF!</definedName>
    <definedName name="parasiticprice" localSheetId="26">#REF!</definedName>
    <definedName name="parasiticprice" localSheetId="0">#REF!</definedName>
    <definedName name="parasiticprice" localSheetId="3">#REF!</definedName>
    <definedName name="parasiticprice">#REF!</definedName>
    <definedName name="PBLOCK" localSheetId="25">#REF!</definedName>
    <definedName name="PBLOCK" localSheetId="26">#REF!</definedName>
    <definedName name="PBLOCK" localSheetId="0">#REF!</definedName>
    <definedName name="PBLOCK">#REF!</definedName>
    <definedName name="PBLOCKWZ" localSheetId="25">#REF!</definedName>
    <definedName name="PBLOCKWZ" localSheetId="26">#REF!</definedName>
    <definedName name="PBLOCKWZ" localSheetId="0">#REF!</definedName>
    <definedName name="PBLOCKWZ">#REF!</definedName>
    <definedName name="PCOMP" localSheetId="25">#REF!</definedName>
    <definedName name="PCOMP" localSheetId="26">#REF!</definedName>
    <definedName name="PCOMP" localSheetId="0">#REF!</definedName>
    <definedName name="PCOMP">#REF!</definedName>
    <definedName name="PCOMPOSITES" localSheetId="25">#REF!</definedName>
    <definedName name="PCOMPOSITES" localSheetId="26">#REF!</definedName>
    <definedName name="PCOMPOSITES" localSheetId="0">#REF!</definedName>
    <definedName name="PCOMPOSITES">#REF!</definedName>
    <definedName name="PCOMPWZ" localSheetId="25">#REF!</definedName>
    <definedName name="PCOMPWZ" localSheetId="26">#REF!</definedName>
    <definedName name="PCOMPWZ" localSheetId="0">#REF!</definedName>
    <definedName name="PCOMPWZ">#REF!</definedName>
    <definedName name="peak_new_table">'[99]2008 Extreme Peaks - 080403'!$E$5:$AD$8</definedName>
    <definedName name="peak_table">'[99]Peaks-F01'!$C$5:$E$243</definedName>
    <definedName name="PeakMethod">[32]Inputs!$T$5</definedName>
    <definedName name="PEBBLE" localSheetId="25">[25]model!#REF!</definedName>
    <definedName name="PEBBLE" localSheetId="26">[25]model!#REF!</definedName>
    <definedName name="PEBBLE" localSheetId="0">[25]model!#REF!</definedName>
    <definedName name="PEBBLE" localSheetId="3">[25]model!#REF!</definedName>
    <definedName name="PEBBLE">[25]model!#REF!</definedName>
    <definedName name="percdebtcov" localSheetId="25">#REF!</definedName>
    <definedName name="percdebtcov" localSheetId="26">#REF!</definedName>
    <definedName name="percdebtcov" localSheetId="0">#REF!</definedName>
    <definedName name="percdebtcov" localSheetId="3">#REF!</definedName>
    <definedName name="percdebtcov">#REF!</definedName>
    <definedName name="Percent_debt">[72]Inputs!$E$129</definedName>
    <definedName name="PERCENTAGES_CALCULATED" localSheetId="25">#REF!</definedName>
    <definedName name="PERCENTAGES_CALCULATED" localSheetId="26">#REF!</definedName>
    <definedName name="PERCENTAGES_CALCULATED" localSheetId="0">#REF!</definedName>
    <definedName name="PERCENTAGES_CALCULATED" localSheetId="3">#REF!</definedName>
    <definedName name="PERCENTAGES_CALCULATED">#REF!</definedName>
    <definedName name="percpersonal" localSheetId="25">#REF!</definedName>
    <definedName name="percpersonal" localSheetId="26">#REF!</definedName>
    <definedName name="percpersonal" localSheetId="0">#REF!</definedName>
    <definedName name="percpersonal" localSheetId="3">#REF!</definedName>
    <definedName name="percpersonal">#REF!</definedName>
    <definedName name="percreal" localSheetId="25">#REF!</definedName>
    <definedName name="percreal" localSheetId="26">#REF!</definedName>
    <definedName name="percreal" localSheetId="0">#REF!</definedName>
    <definedName name="percreal" localSheetId="3">#REF!</definedName>
    <definedName name="percreal">#REF!</definedName>
    <definedName name="personalproptaxadjust" localSheetId="25">#REF!</definedName>
    <definedName name="personalproptaxadjust" localSheetId="26">#REF!</definedName>
    <definedName name="personalproptaxadjust" localSheetId="0">#REF!</definedName>
    <definedName name="personalproptaxadjust">#REF!</definedName>
    <definedName name="pete" localSheetId="30" hidden="1">{#N/A,#N/A,FALSE,"Bgt";#N/A,#N/A,FALSE,"Act";#N/A,#N/A,FALSE,"Chrt Data";#N/A,#N/A,FALSE,"Bus Result";#N/A,#N/A,FALSE,"Main Charts";#N/A,#N/A,FALSE,"P&amp;L Ttl";#N/A,#N/A,FALSE,"P&amp;L C_Ttl";#N/A,#N/A,FALSE,"P&amp;L C_Oct";#N/A,#N/A,FALSE,"P&amp;L C_Sep";#N/A,#N/A,FALSE,"1996";#N/A,#N/A,FALSE,"Data"}</definedName>
    <definedName name="pete" localSheetId="22" hidden="1">{#N/A,#N/A,FALSE,"Bgt";#N/A,#N/A,FALSE,"Act";#N/A,#N/A,FALSE,"Chrt Data";#N/A,#N/A,FALSE,"Bus Result";#N/A,#N/A,FALSE,"Main Charts";#N/A,#N/A,FALSE,"P&amp;L Ttl";#N/A,#N/A,FALSE,"P&amp;L C_Ttl";#N/A,#N/A,FALSE,"P&amp;L C_Oct";#N/A,#N/A,FALSE,"P&amp;L C_Sep";#N/A,#N/A,FALSE,"1996";#N/A,#N/A,FALSE,"Data"}</definedName>
    <definedName name="pete" localSheetId="20" hidden="1">{#N/A,#N/A,FALSE,"Bgt";#N/A,#N/A,FALSE,"Act";#N/A,#N/A,FALSE,"Chrt Data";#N/A,#N/A,FALSE,"Bus Result";#N/A,#N/A,FALSE,"Main Charts";#N/A,#N/A,FALSE,"P&amp;L Ttl";#N/A,#N/A,FALSE,"P&amp;L C_Ttl";#N/A,#N/A,FALSE,"P&amp;L C_Oct";#N/A,#N/A,FALSE,"P&amp;L C_Sep";#N/A,#N/A,FALSE,"1996";#N/A,#N/A,FALSE,"Data"}</definedName>
    <definedName name="pete" localSheetId="11" hidden="1">{#N/A,#N/A,FALSE,"Bgt";#N/A,#N/A,FALSE,"Act";#N/A,#N/A,FALSE,"Chrt Data";#N/A,#N/A,FALSE,"Bus Result";#N/A,#N/A,FALSE,"Main Charts";#N/A,#N/A,FALSE,"P&amp;L Ttl";#N/A,#N/A,FALSE,"P&amp;L C_Ttl";#N/A,#N/A,FALSE,"P&amp;L C_Oct";#N/A,#N/A,FALSE,"P&amp;L C_Sep";#N/A,#N/A,FALSE,"1996";#N/A,#N/A,FALSE,"Data"}</definedName>
    <definedName name="pete" localSheetId="2" hidden="1">{#N/A,#N/A,FALSE,"Bgt";#N/A,#N/A,FALSE,"Act";#N/A,#N/A,FALSE,"Chrt Data";#N/A,#N/A,FALSE,"Bus Result";#N/A,#N/A,FALSE,"Main Charts";#N/A,#N/A,FALSE,"P&amp;L Ttl";#N/A,#N/A,FALSE,"P&amp;L C_Ttl";#N/A,#N/A,FALSE,"P&amp;L C_Oct";#N/A,#N/A,FALSE,"P&amp;L C_Sep";#N/A,#N/A,FALSE,"1996";#N/A,#N/A,FALSE,"Data"}</definedName>
    <definedName name="pete" localSheetId="3"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Plant_Input">'[41]Plant(Input)'!$B$7:$AP$9,'[41]Plant(Input)'!$B$11,'[41]Plant(Input)'!$B$15:$AP$15,'[41]Plant(Input)'!$B$18,'[41]Plant(Input)'!$B$20:$AP$20</definedName>
    <definedName name="PMAC" localSheetId="25">[42]Backup!#REF!</definedName>
    <definedName name="PMAC" localSheetId="26">[42]Backup!#REF!</definedName>
    <definedName name="PMAC" localSheetId="0">[42]Backup!#REF!</definedName>
    <definedName name="PMAC" localSheetId="3">[42]Backup!#REF!</definedName>
    <definedName name="PMAC">[42]Backup!#REF!</definedName>
    <definedName name="postclawdev" localSheetId="25">#REF!</definedName>
    <definedName name="postclawdev" localSheetId="26">#REF!</definedName>
    <definedName name="postclawdev" localSheetId="0">#REF!</definedName>
    <definedName name="postclawdev" localSheetId="3">#REF!</definedName>
    <definedName name="postclawdev">#REF!</definedName>
    <definedName name="postclawdevshar" localSheetId="25">#REF!</definedName>
    <definedName name="postclawdevshar" localSheetId="26">#REF!</definedName>
    <definedName name="postclawdevshar" localSheetId="0">#REF!</definedName>
    <definedName name="postclawdevshar" localSheetId="3">#REF!</definedName>
    <definedName name="postclawdevshar">#REF!</definedName>
    <definedName name="postclawtaxshar" localSheetId="25">#REF!</definedName>
    <definedName name="postclawtaxshar" localSheetId="26">#REF!</definedName>
    <definedName name="postclawtaxshar" localSheetId="0">#REF!</definedName>
    <definedName name="postclawtaxshar" localSheetId="3">#REF!</definedName>
    <definedName name="postclawtaxshar">#REF!</definedName>
    <definedName name="postclawtaxshare" localSheetId="25">#REF!</definedName>
    <definedName name="postclawtaxshare" localSheetId="26">#REF!</definedName>
    <definedName name="postclawtaxshare" localSheetId="0">#REF!</definedName>
    <definedName name="postclawtaxshare">#REF!</definedName>
    <definedName name="postpreftaxshar" localSheetId="25">#REF!</definedName>
    <definedName name="postpreftaxshar" localSheetId="26">#REF!</definedName>
    <definedName name="postpreftaxshar" localSheetId="0">#REF!</definedName>
    <definedName name="postpreftaxshar">#REF!</definedName>
    <definedName name="POWER.T">[11]INTERNAL!$A$58:$IV$60</definedName>
    <definedName name="PP.T">[11]INTERNAL!$A$61:$IV$63</definedName>
    <definedName name="ppl_wkly_vect_input" localSheetId="25">#REF!</definedName>
    <definedName name="ppl_wkly_vect_input" localSheetId="26">#REF!</definedName>
    <definedName name="ppl_wkly_vect_input" localSheetId="0">#REF!</definedName>
    <definedName name="ppl_wkly_vect_input" localSheetId="3">#REF!</definedName>
    <definedName name="ppl_wkly_vect_input">#REF!</definedName>
    <definedName name="PPPPPPPPPPPPPPPP" localSheetId="30" hidden="1">{#N/A,#N/A,FALSE,"Sheet5"}</definedName>
    <definedName name="PPPPPPPPPPPPPPPP" localSheetId="22" hidden="1">{#N/A,#N/A,FALSE,"Sheet5"}</definedName>
    <definedName name="PPPPPPPPPPPPPPPP" localSheetId="20" hidden="1">{#N/A,#N/A,FALSE,"Sheet5"}</definedName>
    <definedName name="PPPPPPPPPPPPPPPP" localSheetId="11" hidden="1">{#N/A,#N/A,FALSE,"Sheet5"}</definedName>
    <definedName name="PPPPPPPPPPPPPPPP" localSheetId="2" hidden="1">{#N/A,#N/A,FALSE,"Sheet5"}</definedName>
    <definedName name="PPPPPPPPPPPPPPPP" localSheetId="3" hidden="1">{#N/A,#N/A,FALSE,"Sheet5"}</definedName>
    <definedName name="PPPPPPPPPPPPPPPP" hidden="1">{#N/A,#N/A,FALSE,"Sheet5"}</definedName>
    <definedName name="preferredreturn" localSheetId="25">#REF!</definedName>
    <definedName name="preferredreturn" localSheetId="26">#REF!</definedName>
    <definedName name="preferredreturn" localSheetId="0">#REF!</definedName>
    <definedName name="preferredreturn" localSheetId="3">#REF!</definedName>
    <definedName name="preferredreturn">#REF!</definedName>
    <definedName name="PRESENT" localSheetId="25">#REF!</definedName>
    <definedName name="PRESENT" localSheetId="26">#REF!</definedName>
    <definedName name="PRESENT" localSheetId="0">#REF!</definedName>
    <definedName name="PRESENT" localSheetId="3">#REF!</definedName>
    <definedName name="PRESENT">#REF!</definedName>
    <definedName name="presentvaluedate" localSheetId="25">#REF!</definedName>
    <definedName name="presentvaluedate" localSheetId="26">#REF!</definedName>
    <definedName name="presentvaluedate" localSheetId="0">#REF!</definedName>
    <definedName name="presentvaluedate" localSheetId="3">#REF!</definedName>
    <definedName name="presentvaluedate">#REF!</definedName>
    <definedName name="pretaxdebt" localSheetId="25">#REF!</definedName>
    <definedName name="pretaxdebt" localSheetId="26">#REF!</definedName>
    <definedName name="pretaxdebt" localSheetId="0">#REF!</definedName>
    <definedName name="pretaxdebt">#REF!</definedName>
    <definedName name="PreTaxDebtCost">[37]Assumptions!$I$56</definedName>
    <definedName name="pretaxequit" localSheetId="25">#REF!</definedName>
    <definedName name="pretaxequit" localSheetId="26">#REF!</definedName>
    <definedName name="pretaxequit" localSheetId="0">#REF!</definedName>
    <definedName name="pretaxequit" localSheetId="3">#REF!</definedName>
    <definedName name="pretaxequit">#REF!</definedName>
    <definedName name="PreTaxWACC">[37]Assumptions!$I$62</definedName>
    <definedName name="PRICCHNG" localSheetId="25">#REF!</definedName>
    <definedName name="PRICCHNG" localSheetId="26">#REF!</definedName>
    <definedName name="PRICCHNG" localSheetId="0">#REF!</definedName>
    <definedName name="PRICCHNG" localSheetId="3">#REF!</definedName>
    <definedName name="PRICCHNG">#REF!</definedName>
    <definedName name="PriceCaseTable" localSheetId="25">#REF!</definedName>
    <definedName name="PriceCaseTable" localSheetId="26">#REF!</definedName>
    <definedName name="PriceCaseTable" localSheetId="0">#REF!</definedName>
    <definedName name="PriceCaseTable" localSheetId="3">#REF!</definedName>
    <definedName name="PriceCaseTable">#REF!</definedName>
    <definedName name="Prices_Aurora">'[71]Monthly Price Summary'!$C$4:$H$63</definedName>
    <definedName name="PricingInfo" localSheetId="25" hidden="1">[100]Inputs!#REF!</definedName>
    <definedName name="PricingInfo" localSheetId="26" hidden="1">[100]Inputs!#REF!</definedName>
    <definedName name="PricingInfo" localSheetId="0" hidden="1">[100]Inputs!#REF!</definedName>
    <definedName name="PricingInfo" localSheetId="3" hidden="1">[100]Inputs!#REF!</definedName>
    <definedName name="PricingInfo" hidden="1">[100]Inputs!#REF!</definedName>
    <definedName name="PRINT" localSheetId="25">'[2]Sched 46'!#REF!</definedName>
    <definedName name="PRINT" localSheetId="26">'[2]Sched 46'!#REF!</definedName>
    <definedName name="PRINT" localSheetId="0">'[2]Sched 46'!#REF!</definedName>
    <definedName name="PRINT" localSheetId="3">'[2]Sched 46'!#REF!</definedName>
    <definedName name="PRINT">'[2]Sched 46'!#REF!</definedName>
    <definedName name="PRINT_ADJUSTMENTS" localSheetId="25">'[101]2009 GRC Elec Prop Tax'!#REF!</definedName>
    <definedName name="PRINT_ADJUSTMENTS" localSheetId="26">'[101]2009 GRC Elec Prop Tax'!#REF!</definedName>
    <definedName name="PRINT_ADJUSTMENTS" localSheetId="0">'[101]2009 GRC Elec Prop Tax'!#REF!</definedName>
    <definedName name="PRINT_ADJUSTMENTS" localSheetId="3">'[101]2009 GRC Elec Prop Tax'!#REF!</definedName>
    <definedName name="PRINT_ADJUSTMENTS">'[101]2009 GRC Elec Prop Tax'!#REF!</definedName>
    <definedName name="_xlnm.Print_Area" localSheetId="32">'2022 E Rates'!$A$1:$L$42</definedName>
    <definedName name="_xlnm.Print_Area" localSheetId="33">'2022 G Rates'!$B$1:$K$52</definedName>
    <definedName name="_xlnm.Print_Area" localSheetId="21">'2023 G Sch 129 Rates'!$A$1:$I$50</definedName>
    <definedName name="_xlnm.Print_Area" localSheetId="18">'Gas Sch 142 05-2024'!$A$1:$V$37</definedName>
    <definedName name="Print_Area_Reset">#N/A</definedName>
    <definedName name="Print_Area1" localSheetId="25">#REF!</definedName>
    <definedName name="Print_Area1" localSheetId="26">#REF!</definedName>
    <definedName name="Print_Area1" localSheetId="0">#REF!</definedName>
    <definedName name="Print_Area1" localSheetId="3">#REF!</definedName>
    <definedName name="Print_Area1">#REF!</definedName>
    <definedName name="_xlnm.Print_Titles" localSheetId="25">#REF!</definedName>
    <definedName name="_xlnm.Print_Titles" localSheetId="26">#REF!</definedName>
    <definedName name="_xlnm.Print_Titles" localSheetId="0">#REF!</definedName>
    <definedName name="_xlnm.Print_Titles" localSheetId="3">#REF!</definedName>
    <definedName name="_xlnm.Print_Titles">#REF!</definedName>
    <definedName name="Prior_Month">[46]Sch_120!$I$21</definedName>
    <definedName name="PRO_FORMA" localSheetId="25">#REF!</definedName>
    <definedName name="PRO_FORMA" localSheetId="26">#REF!</definedName>
    <definedName name="PRO_FORMA" localSheetId="0">#REF!</definedName>
    <definedName name="PRO_FORMA" localSheetId="3">#REF!</definedName>
    <definedName name="PRO_FORMA">#REF!</definedName>
    <definedName name="PRODADJ" localSheetId="25">[25]model!#REF!</definedName>
    <definedName name="PRODADJ" localSheetId="26">[25]model!#REF!</definedName>
    <definedName name="PRODADJ" localSheetId="0">[25]model!#REF!</definedName>
    <definedName name="PRODADJ" localSheetId="3">[25]model!#REF!</definedName>
    <definedName name="PRODADJ">[25]model!#REF!</definedName>
    <definedName name="Prodprop" localSheetId="25">#REF!</definedName>
    <definedName name="Prodprop" localSheetId="26">#REF!</definedName>
    <definedName name="Prodprop" localSheetId="0">#REF!</definedName>
    <definedName name="Prodprop" localSheetId="3">#REF!</definedName>
    <definedName name="Prodprop">#REF!</definedName>
    <definedName name="Production_Factor" localSheetId="25">#REF!</definedName>
    <definedName name="Production_Factor" localSheetId="26">#REF!</definedName>
    <definedName name="Production_Factor" localSheetId="0">#REF!</definedName>
    <definedName name="Production_Factor" localSheetId="3">#REF!</definedName>
    <definedName name="Production_Factor">#REF!</definedName>
    <definedName name="PROFORMA">[11]EXTERNAL!$A$67:$IV$69</definedName>
    <definedName name="PROFORMA_RETAIL">[11]EXTERNAL!$A$91:$IV$93</definedName>
    <definedName name="PROFORMA_RETAIL_TAX">[11]EXTERNAL!$A$169:$IV$171</definedName>
    <definedName name="ProformaPrint" localSheetId="25">[102]Bremerton!#REF!</definedName>
    <definedName name="ProformaPrint" localSheetId="26">[102]Bremerton!#REF!</definedName>
    <definedName name="ProformaPrint" localSheetId="0">[102]Bremerton!#REF!</definedName>
    <definedName name="ProformaPrint" localSheetId="3">[102]Bremerton!#REF!</definedName>
    <definedName name="ProformaPrint">[102]Bremerton!#REF!</definedName>
    <definedName name="Projects">[103]Sheet1!$A$1147:$B$1887</definedName>
    <definedName name="ProposedPrint" localSheetId="25">[102]Bremerton!#REF!</definedName>
    <definedName name="ProposedPrint" localSheetId="26">[102]Bremerton!#REF!</definedName>
    <definedName name="ProposedPrint" localSheetId="0">[102]Bremerton!#REF!</definedName>
    <definedName name="ProposedPrint" localSheetId="3">[102]Bremerton!#REF!</definedName>
    <definedName name="ProposedPrint">[102]Bremerton!#REF!</definedName>
    <definedName name="PROPSALES" localSheetId="25">[25]model!#REF!</definedName>
    <definedName name="PROPSALES" localSheetId="26">[25]model!#REF!</definedName>
    <definedName name="PROPSALES" localSheetId="0">[25]model!#REF!</definedName>
    <definedName name="PROPSALES" localSheetId="3">[25]model!#REF!</definedName>
    <definedName name="PROPSALES">[25]model!#REF!</definedName>
    <definedName name="proptaxdiscfactor" localSheetId="25">#REF!</definedName>
    <definedName name="proptaxdiscfactor" localSheetId="26">#REF!</definedName>
    <definedName name="proptaxdiscfactor" localSheetId="0">#REF!</definedName>
    <definedName name="proptaxdiscfactor" localSheetId="3">#REF!</definedName>
    <definedName name="proptaxdiscfactor">#REF!</definedName>
    <definedName name="proptaxrate" localSheetId="25">#REF!</definedName>
    <definedName name="proptaxrate" localSheetId="26">#REF!</definedName>
    <definedName name="proptaxrate" localSheetId="0">#REF!</definedName>
    <definedName name="proptaxrate" localSheetId="3">#REF!</definedName>
    <definedName name="proptaxrate">#REF!</definedName>
    <definedName name="Prov_Cap_Tax">[72]Inputs!$E$111</definedName>
    <definedName name="PSE">'[104]4.04'!$A$6</definedName>
    <definedName name="PSE_Pre_Tax_Equity_Rate">'[69]Assumptions of Purchase'!$B$42</definedName>
    <definedName name="PSEBPAshare" localSheetId="25">#REF!</definedName>
    <definedName name="PSEBPAshare" localSheetId="26">#REF!</definedName>
    <definedName name="PSEBPAshare" localSheetId="0">#REF!</definedName>
    <definedName name="PSEBPAshare" localSheetId="3">#REF!</definedName>
    <definedName name="PSEBPAshare">#REF!</definedName>
    <definedName name="pseownperc" localSheetId="25">#REF!</definedName>
    <definedName name="pseownperc" localSheetId="26">#REF!</definedName>
    <definedName name="pseownperc" localSheetId="0">#REF!</definedName>
    <definedName name="pseownperc" localSheetId="3">#REF!</definedName>
    <definedName name="pseownperc">#REF!</definedName>
    <definedName name="PSEWACC" localSheetId="25">#REF!</definedName>
    <definedName name="PSEWACC" localSheetId="26">#REF!</definedName>
    <definedName name="PSEWACC" localSheetId="0">#REF!</definedName>
    <definedName name="PSEWACC" localSheetId="3">#REF!</definedName>
    <definedName name="PSEWACC">#REF!</definedName>
    <definedName name="PSPL" localSheetId="25">#REF!</definedName>
    <definedName name="PSPL" localSheetId="26">#REF!</definedName>
    <definedName name="PSPL" localSheetId="0">#REF!</definedName>
    <definedName name="PSPL">#REF!</definedName>
    <definedName name="PTABLES" localSheetId="25">#REF!</definedName>
    <definedName name="PTABLES" localSheetId="26">#REF!</definedName>
    <definedName name="PTABLES" localSheetId="0">#REF!</definedName>
    <definedName name="PTABLES">#REF!</definedName>
    <definedName name="PTC" localSheetId="25">#REF!</definedName>
    <definedName name="PTC" localSheetId="26">#REF!</definedName>
    <definedName name="PTC" localSheetId="0">#REF!</definedName>
    <definedName name="PTC">#REF!</definedName>
    <definedName name="ptceffective" localSheetId="25">#REF!</definedName>
    <definedName name="ptceffective" localSheetId="26">#REF!</definedName>
    <definedName name="ptceffective" localSheetId="0">#REF!</definedName>
    <definedName name="ptceffective">#REF!</definedName>
    <definedName name="PTCescal" localSheetId="25">#REF!</definedName>
    <definedName name="PTCescal" localSheetId="26">#REF!</definedName>
    <definedName name="PTCescal" localSheetId="0">#REF!</definedName>
    <definedName name="PTCescal">#REF!</definedName>
    <definedName name="ptcescalstart" localSheetId="25">#REF!</definedName>
    <definedName name="ptcescalstart" localSheetId="26">#REF!</definedName>
    <definedName name="ptcescalstart" localSheetId="0">#REF!</definedName>
    <definedName name="ptcescalstart">#REF!</definedName>
    <definedName name="PTDGP.T">[11]INTERNAL!$A$64:$IV$66</definedName>
    <definedName name="PTDMOD" localSheetId="25">#REF!</definedName>
    <definedName name="PTDMOD" localSheetId="26">#REF!</definedName>
    <definedName name="PTDMOD" localSheetId="0">#REF!</definedName>
    <definedName name="PTDMOD" localSheetId="3">#REF!</definedName>
    <definedName name="PTDMOD">#REF!</definedName>
    <definedName name="PTDP.T">[11]INTERNAL!$A$67:$IV$69</definedName>
    <definedName name="PTDROLL" localSheetId="25">#REF!</definedName>
    <definedName name="PTDROLL" localSheetId="26">#REF!</definedName>
    <definedName name="PTDROLL" localSheetId="0">#REF!</definedName>
    <definedName name="PTDROLL" localSheetId="3">#REF!</definedName>
    <definedName name="PTDROLL">#REF!</definedName>
    <definedName name="PTMOD" localSheetId="25">#REF!</definedName>
    <definedName name="PTMOD" localSheetId="26">#REF!</definedName>
    <definedName name="PTMOD" localSheetId="0">#REF!</definedName>
    <definedName name="PTMOD" localSheetId="3">#REF!</definedName>
    <definedName name="PTMOD">#REF!</definedName>
    <definedName name="PTROLL" localSheetId="25">#REF!</definedName>
    <definedName name="PTROLL" localSheetId="26">#REF!</definedName>
    <definedName name="PTROLL" localSheetId="0">#REF!</definedName>
    <definedName name="PTROLL" localSheetId="3">#REF!</definedName>
    <definedName name="PTROLL">#REF!</definedName>
    <definedName name="PWORKBACK" localSheetId="25">#REF!</definedName>
    <definedName name="PWORKBACK" localSheetId="26">#REF!</definedName>
    <definedName name="PWORKBACK" localSheetId="0">#REF!</definedName>
    <definedName name="PWORKBACK">#REF!</definedName>
    <definedName name="PWRCSTPF" localSheetId="25">[25]model!#REF!</definedName>
    <definedName name="PWRCSTPF" localSheetId="26">[25]model!#REF!</definedName>
    <definedName name="PWRCSTPF" localSheetId="0">[25]model!#REF!</definedName>
    <definedName name="PWRCSTPF" localSheetId="3">[25]model!#REF!</definedName>
    <definedName name="PWRCSTPF">[25]model!#REF!</definedName>
    <definedName name="PWRCSTRS" localSheetId="25">#REF!</definedName>
    <definedName name="PWRCSTRS" localSheetId="26">#REF!</definedName>
    <definedName name="PWRCSTRS" localSheetId="0">#REF!</definedName>
    <definedName name="PWRCSTRS" localSheetId="3">#REF!</definedName>
    <definedName name="PWRCSTRS">#REF!</definedName>
    <definedName name="PWRCSTWP" localSheetId="25">[95]model!#REF!</definedName>
    <definedName name="PWRCSTWP" localSheetId="26">[95]model!#REF!</definedName>
    <definedName name="PWRCSTWP" localSheetId="0">[95]model!#REF!</definedName>
    <definedName name="PWRCSTWP" localSheetId="3">[95]model!#REF!</definedName>
    <definedName name="PWRCSTWP">[95]model!#REF!</definedName>
    <definedName name="PWRCSTWR" localSheetId="25">[25]model!#REF!</definedName>
    <definedName name="PWRCSTWR" localSheetId="26">[25]model!#REF!</definedName>
    <definedName name="PWRCSTWR" localSheetId="0">[25]model!#REF!</definedName>
    <definedName name="PWRCSTWR" localSheetId="3">[25]model!#REF!</definedName>
    <definedName name="PWRCSTWR">[25]model!#REF!</definedName>
    <definedName name="PXPACC1_ALL_MERGE" localSheetId="25">#REF!</definedName>
    <definedName name="PXPACC1_ALL_MERGE" localSheetId="26">#REF!</definedName>
    <definedName name="PXPACC1_ALL_MERGE" localSheetId="0">#REF!</definedName>
    <definedName name="PXPACC1_ALL_MERGE" localSheetId="3">#REF!</definedName>
    <definedName name="PXPACC1_ALL_MERGE">#REF!</definedName>
    <definedName name="q" localSheetId="32" hidden="1">{#N/A,#N/A,FALSE,"Coversheet";#N/A,#N/A,FALSE,"QA"}</definedName>
    <definedName name="q" localSheetId="30" hidden="1">{#N/A,#N/A,FALSE,"Coversheet";#N/A,#N/A,FALSE,"QA"}</definedName>
    <definedName name="q" localSheetId="33" hidden="1">{#N/A,#N/A,FALSE,"Coversheet";#N/A,#N/A,FALSE,"QA"}</definedName>
    <definedName name="q" localSheetId="22" hidden="1">{#N/A,#N/A,FALSE,"Coversheet";#N/A,#N/A,FALSE,"QA"}</definedName>
    <definedName name="q" localSheetId="23" hidden="1">{#N/A,#N/A,FALSE,"Coversheet";#N/A,#N/A,FALSE,"QA"}</definedName>
    <definedName name="q" localSheetId="20" hidden="1">{#N/A,#N/A,FALSE,"Coversheet";#N/A,#N/A,FALSE,"QA"}</definedName>
    <definedName name="q" localSheetId="17" hidden="1">{#N/A,#N/A,FALSE,"Coversheet";#N/A,#N/A,FALSE,"QA"}</definedName>
    <definedName name="q" localSheetId="18" hidden="1">{#N/A,#N/A,FALSE,"Coversheet";#N/A,#N/A,FALSE,"QA"}</definedName>
    <definedName name="q" localSheetId="11" hidden="1">{#N/A,#N/A,FALSE,"Coversheet";#N/A,#N/A,FALSE,"QA"}</definedName>
    <definedName name="q" localSheetId="2" hidden="1">{#N/A,#N/A,FALSE,"Coversheet";#N/A,#N/A,FALSE,"QA"}</definedName>
    <definedName name="q" localSheetId="27" hidden="1">{#N/A,#N/A,FALSE,"Coversheet";#N/A,#N/A,FALSE,"QA"}</definedName>
    <definedName name="q" localSheetId="3" hidden="1">{#N/A,#N/A,FALSE,"Coversheet";#N/A,#N/A,FALSE,"QA"}</definedName>
    <definedName name="q" localSheetId="1" hidden="1">{#N/A,#N/A,FALSE,"Coversheet";#N/A,#N/A,FALSE,"QA"}</definedName>
    <definedName name="q" hidden="1">{#N/A,#N/A,FALSE,"Coversheet";#N/A,#N/A,FALSE,"QA"}</definedName>
    <definedName name="QA" localSheetId="25">[105]IPOA2002!#REF!</definedName>
    <definedName name="QA" localSheetId="26">[105]IPOA2002!#REF!</definedName>
    <definedName name="QA" localSheetId="0">[105]IPOA2002!#REF!</definedName>
    <definedName name="QA">[105]IPOA2002!#REF!</definedName>
    <definedName name="qqq" localSheetId="32" hidden="1">{#N/A,#N/A,FALSE,"schA"}</definedName>
    <definedName name="qqq" localSheetId="30" hidden="1">{#N/A,#N/A,FALSE,"schA"}</definedName>
    <definedName name="qqq" localSheetId="33" hidden="1">{#N/A,#N/A,FALSE,"schA"}</definedName>
    <definedName name="qqq" localSheetId="22" hidden="1">{#N/A,#N/A,FALSE,"schA"}</definedName>
    <definedName name="qqq" localSheetId="23" hidden="1">{#N/A,#N/A,FALSE,"schA"}</definedName>
    <definedName name="qqq" localSheetId="20" hidden="1">{#N/A,#N/A,FALSE,"schA"}</definedName>
    <definedName name="qqq" localSheetId="17" hidden="1">{#N/A,#N/A,FALSE,"schA"}</definedName>
    <definedName name="qqq" localSheetId="18" hidden="1">{#N/A,#N/A,FALSE,"schA"}</definedName>
    <definedName name="qqq" localSheetId="11" hidden="1">{#N/A,#N/A,FALSE,"schA"}</definedName>
    <definedName name="qqq" localSheetId="2" hidden="1">{#N/A,#N/A,FALSE,"schA"}</definedName>
    <definedName name="qqq" localSheetId="27" hidden="1">{#N/A,#N/A,FALSE,"schA"}</definedName>
    <definedName name="qqq" localSheetId="3" hidden="1">{#N/A,#N/A,FALSE,"schA"}</definedName>
    <definedName name="qqq" localSheetId="1" hidden="1">{#N/A,#N/A,FALSE,"schA"}</definedName>
    <definedName name="qqq" hidden="1">{#N/A,#N/A,FALSE,"schA"}</definedName>
    <definedName name="QTD_Format">[106]QTD!$B$11:$D$11,[106]QTD!$B$35:$D$35</definedName>
    <definedName name="Query1" localSheetId="25">#REF!</definedName>
    <definedName name="Query1" localSheetId="26">#REF!</definedName>
    <definedName name="Query1" localSheetId="0">#REF!</definedName>
    <definedName name="Query1" localSheetId="3">#REF!</definedName>
    <definedName name="Query1">#REF!</definedName>
    <definedName name="RATE" localSheetId="25">#REF!</definedName>
    <definedName name="RATE" localSheetId="26">#REF!</definedName>
    <definedName name="RATE" localSheetId="0">#REF!</definedName>
    <definedName name="RATE" localSheetId="3">#REF!</definedName>
    <definedName name="RATE">#REF!</definedName>
    <definedName name="RATE2">'[58]Transp Data'!$A$8:$I$112</definedName>
    <definedName name="RATEBASE" localSheetId="25">#REF!</definedName>
    <definedName name="RATEBASE" localSheetId="26">#REF!</definedName>
    <definedName name="RATEBASE" localSheetId="0">#REF!</definedName>
    <definedName name="RATEBASE" localSheetId="3">#REF!</definedName>
    <definedName name="RATEBASE">#REF!</definedName>
    <definedName name="RATEBASE_U95" localSheetId="25">#REF!</definedName>
    <definedName name="RATEBASE_U95" localSheetId="26">#REF!</definedName>
    <definedName name="RATEBASE_U95" localSheetId="0">#REF!</definedName>
    <definedName name="RATEBASE_U95" localSheetId="3">#REF!</definedName>
    <definedName name="RATEBASE_U95">#REF!</definedName>
    <definedName name="RATECASE" localSheetId="32">[25]model!#REF!</definedName>
    <definedName name="RateCase">'[107]Named Ranges E'!$B$7</definedName>
    <definedName name="Rates">[108]Codes!$A$1:$C$500</definedName>
    <definedName name="RB.T">[11]INTERNAL!$A$70:$IV$72</definedName>
    <definedName name="RC_ADJ" localSheetId="25">#REF!</definedName>
    <definedName name="RC_ADJ" localSheetId="26">#REF!</definedName>
    <definedName name="RC_ADJ" localSheetId="0">#REF!</definedName>
    <definedName name="RC_ADJ" localSheetId="3">#REF!</definedName>
    <definedName name="RC_ADJ">#REF!</definedName>
    <definedName name="RCF">[81]INPUTS!$F$48</definedName>
    <definedName name="RdSch_CY" localSheetId="25">'[109]INPUT TAB'!#REF!</definedName>
    <definedName name="RdSch_CY" localSheetId="26">'[109]INPUT TAB'!#REF!</definedName>
    <definedName name="RdSch_CY" localSheetId="0">'[109]INPUT TAB'!#REF!</definedName>
    <definedName name="RdSch_CY" localSheetId="3">'[109]INPUT TAB'!#REF!</definedName>
    <definedName name="RdSch_CY">'[109]INPUT TAB'!#REF!</definedName>
    <definedName name="RdSch_PY" localSheetId="25">'[109]INPUT TAB'!#REF!</definedName>
    <definedName name="RdSch_PY" localSheetId="26">'[109]INPUT TAB'!#REF!</definedName>
    <definedName name="RdSch_PY" localSheetId="0">'[109]INPUT TAB'!#REF!</definedName>
    <definedName name="RdSch_PY" localSheetId="3">'[109]INPUT TAB'!#REF!</definedName>
    <definedName name="RdSch_PY">'[109]INPUT TAB'!#REF!</definedName>
    <definedName name="RdSch_PY2" localSheetId="25">'[109]INPUT TAB'!#REF!</definedName>
    <definedName name="RdSch_PY2" localSheetId="26">'[109]INPUT TAB'!#REF!</definedName>
    <definedName name="RdSch_PY2" localSheetId="0">'[109]INPUT TAB'!#REF!</definedName>
    <definedName name="RdSch_PY2" localSheetId="3">'[109]INPUT TAB'!#REF!</definedName>
    <definedName name="RdSch_PY2">'[109]INPUT TAB'!#REF!</definedName>
    <definedName name="re" localSheetId="30" hidden="1">{#N/A,#N/A,FALSE,"Pg 6b CustCount_Gas";#N/A,#N/A,FALSE,"QA";#N/A,#N/A,FALSE,"Report";#N/A,#N/A,FALSE,"forecast"}</definedName>
    <definedName name="re" localSheetId="22" hidden="1">{#N/A,#N/A,FALSE,"Pg 6b CustCount_Gas";#N/A,#N/A,FALSE,"QA";#N/A,#N/A,FALSE,"Report";#N/A,#N/A,FALSE,"forecast"}</definedName>
    <definedName name="re" localSheetId="20" hidden="1">{#N/A,#N/A,FALSE,"Pg 6b CustCount_Gas";#N/A,#N/A,FALSE,"QA";#N/A,#N/A,FALSE,"Report";#N/A,#N/A,FALSE,"forecast"}</definedName>
    <definedName name="re" localSheetId="11" hidden="1">{#N/A,#N/A,FALSE,"Pg 6b CustCount_Gas";#N/A,#N/A,FALSE,"QA";#N/A,#N/A,FALSE,"Report";#N/A,#N/A,FALSE,"forecast"}</definedName>
    <definedName name="re" localSheetId="2" hidden="1">{#N/A,#N/A,FALSE,"Pg 6b CustCount_Gas";#N/A,#N/A,FALSE,"QA";#N/A,#N/A,FALSE,"Report";#N/A,#N/A,FALSE,"forecast"}</definedName>
    <definedName name="re" localSheetId="3" hidden="1">{#N/A,#N/A,FALSE,"Pg 6b CustCount_Gas";#N/A,#N/A,FALSE,"QA";#N/A,#N/A,FALSE,"Report";#N/A,#N/A,FALSE,"forecast"}</definedName>
    <definedName name="re" hidden="1">{#N/A,#N/A,FALSE,"Pg 6b CustCount_Gas";#N/A,#N/A,FALSE,"QA";#N/A,#N/A,FALSE,"Report";#N/A,#N/A,FALSE,"forecast"}</definedName>
    <definedName name="reaccrual" localSheetId="25">[30]Sheet2!#REF!</definedName>
    <definedName name="reaccrual" localSheetId="26">[30]Sheet2!#REF!</definedName>
    <definedName name="reaccrual" localSheetId="0">[30]Sheet2!#REF!</definedName>
    <definedName name="reaccrual">[30]Sheet2!#REF!</definedName>
    <definedName name="Realization" localSheetId="25">#REF!</definedName>
    <definedName name="Realization" localSheetId="26">#REF!</definedName>
    <definedName name="Realization" localSheetId="0">#REF!</definedName>
    <definedName name="Realization" localSheetId="3">#REF!</definedName>
    <definedName name="Realization">#REF!</definedName>
    <definedName name="realproptaxadjust" localSheetId="25">#REF!</definedName>
    <definedName name="realproptaxadjust" localSheetId="26">#REF!</definedName>
    <definedName name="realproptaxadjust" localSheetId="0">#REF!</definedName>
    <definedName name="realproptaxadjust" localSheetId="3">#REF!</definedName>
    <definedName name="realproptaxadjust">#REF!</definedName>
    <definedName name="REC" localSheetId="25">#REF!</definedName>
    <definedName name="REC" localSheetId="26">#REF!</definedName>
    <definedName name="REC" localSheetId="0">#REF!</definedName>
    <definedName name="REC" localSheetId="3">#REF!</definedName>
    <definedName name="REC">#REF!</definedName>
    <definedName name="rec_weco_gl_contract_aug99" localSheetId="32"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30"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33"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22"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23"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20"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7"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8"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1"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2"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27"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3"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localSheetId="1"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c_weco_gl_contract_aug99"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regasset" localSheetId="25">#REF!</definedName>
    <definedName name="regasset" localSheetId="26">#REF!</definedName>
    <definedName name="regasset" localSheetId="0">#REF!</definedName>
    <definedName name="regasset" localSheetId="3">#REF!</definedName>
    <definedName name="regasset">#REF!</definedName>
    <definedName name="RENAME" localSheetId="25" hidden="1">#REF!</definedName>
    <definedName name="RENAME" localSheetId="26" hidden="1">#REF!</definedName>
    <definedName name="RENAME" localSheetId="0" hidden="1">#REF!</definedName>
    <definedName name="RENAME" localSheetId="3" hidden="1">#REF!</definedName>
    <definedName name="RENAME" hidden="1">#REF!</definedName>
    <definedName name="RENAME2" localSheetId="11" hidden="1">#REF!</definedName>
    <definedName name="RENAME2" localSheetId="2" hidden="1">#REF!</definedName>
    <definedName name="RENAME2" localSheetId="25" hidden="1">#REF!</definedName>
    <definedName name="RENAME2" localSheetId="26" hidden="1">#REF!</definedName>
    <definedName name="RENAME2" localSheetId="0" hidden="1">#REF!</definedName>
    <definedName name="RENAME2" hidden="1">#REF!</definedName>
    <definedName name="Requlated_scenario">'[41]Assumptions (Input)'!$B$12</definedName>
    <definedName name="RESADJ" localSheetId="25">#REF!</definedName>
    <definedName name="RESADJ" localSheetId="26">#REF!</definedName>
    <definedName name="RESADJ" localSheetId="0">#REF!</definedName>
    <definedName name="RESADJ" localSheetId="3">#REF!</definedName>
    <definedName name="RESADJ">#REF!</definedName>
    <definedName name="resdebt" localSheetId="25">#REF!</definedName>
    <definedName name="resdebt" localSheetId="26">#REF!</definedName>
    <definedName name="resdebt" localSheetId="0">#REF!</definedName>
    <definedName name="resdebt" localSheetId="3">#REF!</definedName>
    <definedName name="resdebt">#REF!</definedName>
    <definedName name="resepcdevcost" localSheetId="25">#REF!</definedName>
    <definedName name="resepcdevcost" localSheetId="26">#REF!</definedName>
    <definedName name="resepcdevcost" localSheetId="0">#REF!</definedName>
    <definedName name="resepcdevcost" localSheetId="3">#REF!</definedName>
    <definedName name="resepcdevcost">#REF!</definedName>
    <definedName name="RESequit" localSheetId="25">#REF!</definedName>
    <definedName name="RESequit" localSheetId="26">#REF!</definedName>
    <definedName name="RESequit" localSheetId="0">#REF!</definedName>
    <definedName name="RESequit">#REF!</definedName>
    <definedName name="ResExchCrRate">[46]Sch_194!$M$31</definedName>
    <definedName name="RESID">[11]EXTERNAL!$A$88:$IV$90</definedName>
    <definedName name="resource_lookup">'[110]#REF'!$B$3:$C$112</definedName>
    <definedName name="ResourceSupplier">[40]Variables!$D$28</definedName>
    <definedName name="ResRCF" localSheetId="32">[50]INPUTS!$F$39</definedName>
    <definedName name="ResRCF">[51]INPUTS!$F$44</definedName>
    <definedName name="RESTATING" localSheetId="25">#REF!</definedName>
    <definedName name="RESTATING" localSheetId="26">#REF!</definedName>
    <definedName name="RESTATING" localSheetId="0">#REF!</definedName>
    <definedName name="RESTATING" localSheetId="3">#REF!</definedName>
    <definedName name="RESTATING">#REF!</definedName>
    <definedName name="Results" localSheetId="25">#REF!</definedName>
    <definedName name="Results" localSheetId="26">#REF!</definedName>
    <definedName name="Results" localSheetId="0">#REF!</definedName>
    <definedName name="Results" localSheetId="3">#REF!</definedName>
    <definedName name="Results">#REF!</definedName>
    <definedName name="ResUnc" localSheetId="32">[11]INPUTS!$F$34</definedName>
    <definedName name="ResUnc">[51]INPUTS!$F$39</definedName>
    <definedName name="retail" localSheetId="30" hidden="1">{#N/A,#N/A,FALSE,"Loans";#N/A,#N/A,FALSE,"Program Costs";#N/A,#N/A,FALSE,"Measures";#N/A,#N/A,FALSE,"Net Lost Rev";#N/A,#N/A,FALSE,"Incentive"}</definedName>
    <definedName name="retail" localSheetId="22" hidden="1">{#N/A,#N/A,FALSE,"Loans";#N/A,#N/A,FALSE,"Program Costs";#N/A,#N/A,FALSE,"Measures";#N/A,#N/A,FALSE,"Net Lost Rev";#N/A,#N/A,FALSE,"Incentive"}</definedName>
    <definedName name="retail" localSheetId="20" hidden="1">{#N/A,#N/A,FALSE,"Loans";#N/A,#N/A,FALSE,"Program Costs";#N/A,#N/A,FALSE,"Measures";#N/A,#N/A,FALSE,"Net Lost Rev";#N/A,#N/A,FALSE,"Incentive"}</definedName>
    <definedName name="retail" localSheetId="11" hidden="1">{#N/A,#N/A,FALSE,"Loans";#N/A,#N/A,FALSE,"Program Costs";#N/A,#N/A,FALSE,"Measures";#N/A,#N/A,FALSE,"Net Lost Rev";#N/A,#N/A,FALSE,"Incentive"}</definedName>
    <definedName name="retail" localSheetId="2" hidden="1">{#N/A,#N/A,FALSE,"Loans";#N/A,#N/A,FALSE,"Program Costs";#N/A,#N/A,FALSE,"Measures";#N/A,#N/A,FALSE,"Net Lost Rev";#N/A,#N/A,FALSE,"Incentive"}</definedName>
    <definedName name="retail" localSheetId="3"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32" hidden="1">{#N/A,#N/A,FALSE,"Loans";#N/A,#N/A,FALSE,"Program Costs";#N/A,#N/A,FALSE,"Measures";#N/A,#N/A,FALSE,"Net Lost Rev";#N/A,#N/A,FALSE,"Incentive"}</definedName>
    <definedName name="retail_CC" localSheetId="30" hidden="1">{#N/A,#N/A,FALSE,"Loans";#N/A,#N/A,FALSE,"Program Costs";#N/A,#N/A,FALSE,"Measures";#N/A,#N/A,FALSE,"Net Lost Rev";#N/A,#N/A,FALSE,"Incentive"}</definedName>
    <definedName name="retail_CC" localSheetId="33" hidden="1">{#N/A,#N/A,FALSE,"Loans";#N/A,#N/A,FALSE,"Program Costs";#N/A,#N/A,FALSE,"Measures";#N/A,#N/A,FALSE,"Net Lost Rev";#N/A,#N/A,FALSE,"Incentive"}</definedName>
    <definedName name="retail_CC" localSheetId="22" hidden="1">{#N/A,#N/A,FALSE,"Loans";#N/A,#N/A,FALSE,"Program Costs";#N/A,#N/A,FALSE,"Measures";#N/A,#N/A,FALSE,"Net Lost Rev";#N/A,#N/A,FALSE,"Incentive"}</definedName>
    <definedName name="retail_CC" localSheetId="23" hidden="1">{#N/A,#N/A,FALSE,"Loans";#N/A,#N/A,FALSE,"Program Costs";#N/A,#N/A,FALSE,"Measures";#N/A,#N/A,FALSE,"Net Lost Rev";#N/A,#N/A,FALSE,"Incentive"}</definedName>
    <definedName name="retail_CC" localSheetId="20" hidden="1">{#N/A,#N/A,FALSE,"Loans";#N/A,#N/A,FALSE,"Program Costs";#N/A,#N/A,FALSE,"Measures";#N/A,#N/A,FALSE,"Net Lost Rev";#N/A,#N/A,FALSE,"Incentive"}</definedName>
    <definedName name="retail_CC" localSheetId="17"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2" hidden="1">{#N/A,#N/A,FALSE,"Loans";#N/A,#N/A,FALSE,"Program Costs";#N/A,#N/A,FALSE,"Measures";#N/A,#N/A,FALSE,"Net Lost Rev";#N/A,#N/A,FALSE,"Incentive"}</definedName>
    <definedName name="retail_CC" localSheetId="27"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1"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32" hidden="1">{#N/A,#N/A,FALSE,"Loans";#N/A,#N/A,FALSE,"Program Costs";#N/A,#N/A,FALSE,"Measures";#N/A,#N/A,FALSE,"Net Lost Rev";#N/A,#N/A,FALSE,"Incentive"}</definedName>
    <definedName name="retail_CC1" localSheetId="30" hidden="1">{#N/A,#N/A,FALSE,"Loans";#N/A,#N/A,FALSE,"Program Costs";#N/A,#N/A,FALSE,"Measures";#N/A,#N/A,FALSE,"Net Lost Rev";#N/A,#N/A,FALSE,"Incentive"}</definedName>
    <definedName name="retail_CC1" localSheetId="33" hidden="1">{#N/A,#N/A,FALSE,"Loans";#N/A,#N/A,FALSE,"Program Costs";#N/A,#N/A,FALSE,"Measures";#N/A,#N/A,FALSE,"Net Lost Rev";#N/A,#N/A,FALSE,"Incentive"}</definedName>
    <definedName name="retail_CC1" localSheetId="22" hidden="1">{#N/A,#N/A,FALSE,"Loans";#N/A,#N/A,FALSE,"Program Costs";#N/A,#N/A,FALSE,"Measures";#N/A,#N/A,FALSE,"Net Lost Rev";#N/A,#N/A,FALSE,"Incentive"}</definedName>
    <definedName name="retail_CC1" localSheetId="23" hidden="1">{#N/A,#N/A,FALSE,"Loans";#N/A,#N/A,FALSE,"Program Costs";#N/A,#N/A,FALSE,"Measures";#N/A,#N/A,FALSE,"Net Lost Rev";#N/A,#N/A,FALSE,"Incentive"}</definedName>
    <definedName name="retail_CC1" localSheetId="20" hidden="1">{#N/A,#N/A,FALSE,"Loans";#N/A,#N/A,FALSE,"Program Costs";#N/A,#N/A,FALSE,"Measures";#N/A,#N/A,FALSE,"Net Lost Rev";#N/A,#N/A,FALSE,"Incentive"}</definedName>
    <definedName name="retail_CC1" localSheetId="17"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2" hidden="1">{#N/A,#N/A,FALSE,"Loans";#N/A,#N/A,FALSE,"Program Costs";#N/A,#N/A,FALSE,"Measures";#N/A,#N/A,FALSE,"Net Lost Rev";#N/A,#N/A,FALSE,"Incentive"}</definedName>
    <definedName name="retail_CC1" localSheetId="27"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1" hidden="1">{#N/A,#N/A,FALSE,"Loans";#N/A,#N/A,FALSE,"Program Costs";#N/A,#N/A,FALSE,"Measures";#N/A,#N/A,FALSE,"Net Lost Rev";#N/A,#N/A,FALSE,"Incentive"}</definedName>
    <definedName name="retail_CC1" hidden="1">{#N/A,#N/A,FALSE,"Loans";#N/A,#N/A,FALSE,"Program Costs";#N/A,#N/A,FALSE,"Measures";#N/A,#N/A,FALSE,"Net Lost Rev";#N/A,#N/A,FALSE,"Incentive"}</definedName>
    <definedName name="retain" localSheetId="25">#REF!</definedName>
    <definedName name="retain" localSheetId="26">#REF!</definedName>
    <definedName name="retain" localSheetId="0">#REF!</definedName>
    <definedName name="retain" localSheetId="3">#REF!</definedName>
    <definedName name="retain">#REF!</definedName>
    <definedName name="RETIREPLAN" localSheetId="25">[25]model!#REF!</definedName>
    <definedName name="RETIREPLAN" localSheetId="26">[25]model!#REF!</definedName>
    <definedName name="RETIREPLAN" localSheetId="0">[25]model!#REF!</definedName>
    <definedName name="RETIREPLAN" localSheetId="3">[25]model!#REF!</definedName>
    <definedName name="RETIREPLAN">[25]model!#REF!</definedName>
    <definedName name="REV" localSheetId="25">#REF!</definedName>
    <definedName name="REV" localSheetId="26">#REF!</definedName>
    <definedName name="REV" localSheetId="0">#REF!</definedName>
    <definedName name="REV" localSheetId="3">#REF!</definedName>
    <definedName name="REV">#REF!</definedName>
    <definedName name="REV_SCHD" localSheetId="25">#REF!</definedName>
    <definedName name="REV_SCHD" localSheetId="26">#REF!</definedName>
    <definedName name="REV_SCHD" localSheetId="0">#REF!</definedName>
    <definedName name="REV_SCHD" localSheetId="3">#REF!</definedName>
    <definedName name="REV_SCHD">#REF!</definedName>
    <definedName name="REVADJ" localSheetId="25">#REF!</definedName>
    <definedName name="REVADJ" localSheetId="26">#REF!</definedName>
    <definedName name="REVADJ" localSheetId="0">#REF!</definedName>
    <definedName name="REVADJ" localSheetId="3">#REF!</definedName>
    <definedName name="REVADJ">#REF!</definedName>
    <definedName name="RevClass">[108]Codes!$F$2:$G$10</definedName>
    <definedName name="Revenue" localSheetId="25">#REF!</definedName>
    <definedName name="Revenue" localSheetId="26">#REF!</definedName>
    <definedName name="Revenue" localSheetId="0">#REF!</definedName>
    <definedName name="Revenue" localSheetId="3">#REF!</definedName>
    <definedName name="Revenue">#REF!</definedName>
    <definedName name="Revenue_by_month_take_2" localSheetId="25">#REF!</definedName>
    <definedName name="Revenue_by_month_take_2" localSheetId="26">#REF!</definedName>
    <definedName name="Revenue_by_month_take_2" localSheetId="0">#REF!</definedName>
    <definedName name="Revenue_by_month_take_2" localSheetId="3">#REF!</definedName>
    <definedName name="Revenue_by_month_take_2">#REF!</definedName>
    <definedName name="revenue_flag">'[41]Assumptions (Input)'!$C$12</definedName>
    <definedName name="Revenue_Taxes">'[41]Assumptions (Input)'!$B$8</definedName>
    <definedName name="RevenueCheck" localSheetId="25">#REF!</definedName>
    <definedName name="RevenueCheck" localSheetId="26">#REF!</definedName>
    <definedName name="RevenueCheck" localSheetId="0">#REF!</definedName>
    <definedName name="RevenueCheck" localSheetId="3">#REF!</definedName>
    <definedName name="RevenueCheck">#REF!</definedName>
    <definedName name="REVFAC1.T">[11]INTERNAL!$A$73:$IV$75</definedName>
    <definedName name="REVREQ" localSheetId="25">#REF!</definedName>
    <definedName name="REVREQ" localSheetId="26">#REF!</definedName>
    <definedName name="REVREQ" localSheetId="0">#REF!</definedName>
    <definedName name="REVREQ" localSheetId="3">#REF!</definedName>
    <definedName name="REVREQ">#REF!</definedName>
    <definedName name="RevReqSettle" localSheetId="25">#REF!</definedName>
    <definedName name="RevReqSettle" localSheetId="26">#REF!</definedName>
    <definedName name="RevReqSettle" localSheetId="0">#REF!</definedName>
    <definedName name="RevReqSettle" localSheetId="3">#REF!</definedName>
    <definedName name="RevReqSettle">#REF!</definedName>
    <definedName name="REVVSTRS" localSheetId="25">#REF!</definedName>
    <definedName name="REVVSTRS" localSheetId="26">#REF!</definedName>
    <definedName name="REVVSTRS" localSheetId="0">#REF!</definedName>
    <definedName name="REVVSTRS" localSheetId="3">#REF!</definedName>
    <definedName name="REVVSTRS">#REF!</definedName>
    <definedName name="RISFORM" localSheetId="25">#REF!</definedName>
    <definedName name="RISFORM" localSheetId="26">#REF!</definedName>
    <definedName name="RISFORM" localSheetId="0">#REF!</definedName>
    <definedName name="RISFORM">#REF!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OD" localSheetId="32">[11]INPUTS!$F$25</definedName>
    <definedName name="ROD">[51]INPUTS!$F$30</definedName>
    <definedName name="ROE" localSheetId="25">[25]model!#REF!</definedName>
    <definedName name="ROE" localSheetId="26">[25]model!#REF!</definedName>
    <definedName name="ROE" localSheetId="0">[25]model!#REF!</definedName>
    <definedName name="ROE" localSheetId="3">[25]model!#REF!</definedName>
    <definedName name="ROE">[25]model!#REF!</definedName>
    <definedName name="ROR" localSheetId="32">[50]INPUTS!$F$24</definedName>
    <definedName name="ROR">[51]INPUTS!$F$29</definedName>
    <definedName name="royalty" localSheetId="25">#REF!</definedName>
    <definedName name="royalty" localSheetId="26">#REF!</definedName>
    <definedName name="royalty" localSheetId="0">#REF!</definedName>
    <definedName name="royalty" localSheetId="3">#REF!</definedName>
    <definedName name="royalty">#REF!</definedName>
    <definedName name="royenergyprice" localSheetId="25">#REF!</definedName>
    <definedName name="royenergyprice" localSheetId="26">#REF!</definedName>
    <definedName name="royenergyprice" localSheetId="0">#REF!</definedName>
    <definedName name="royenergyprice" localSheetId="3">#REF!</definedName>
    <definedName name="royenergyprice">#REF!</definedName>
    <definedName name="royescal" localSheetId="25">#REF!</definedName>
    <definedName name="royescal" localSheetId="26">#REF!</definedName>
    <definedName name="royescal" localSheetId="0">#REF!</definedName>
    <definedName name="royescal" localSheetId="3">#REF!</definedName>
    <definedName name="royescal">#REF!</definedName>
    <definedName name="roysched1perc" localSheetId="25">#REF!</definedName>
    <definedName name="roysched1perc" localSheetId="26">#REF!</definedName>
    <definedName name="roysched1perc" localSheetId="0">#REF!</definedName>
    <definedName name="roysched1perc">#REF!</definedName>
    <definedName name="roysched2perc" localSheetId="25">#REF!</definedName>
    <definedName name="roysched2perc" localSheetId="26">#REF!</definedName>
    <definedName name="roysched2perc" localSheetId="0">#REF!</definedName>
    <definedName name="roysched2perc">#REF!</definedName>
    <definedName name="rrr" localSheetId="30" hidden="1">{"PRINT",#N/A,TRUE,"APPA";"PRINT",#N/A,TRUE,"APS";"PRINT",#N/A,TRUE,"BHPL";"PRINT",#N/A,TRUE,"BHPL2";"PRINT",#N/A,TRUE,"CDWR";"PRINT",#N/A,TRUE,"EWEB";"PRINT",#N/A,TRUE,"LADWP";"PRINT",#N/A,TRUE,"NEVBASE"}</definedName>
    <definedName name="rrr" localSheetId="22" hidden="1">{"PRINT",#N/A,TRUE,"APPA";"PRINT",#N/A,TRUE,"APS";"PRINT",#N/A,TRUE,"BHPL";"PRINT",#N/A,TRUE,"BHPL2";"PRINT",#N/A,TRUE,"CDWR";"PRINT",#N/A,TRUE,"EWEB";"PRINT",#N/A,TRUE,"LADWP";"PRINT",#N/A,TRUE,"NEVBASE"}</definedName>
    <definedName name="rrr" localSheetId="20" hidden="1">{"PRINT",#N/A,TRUE,"APPA";"PRINT",#N/A,TRUE,"APS";"PRINT",#N/A,TRUE,"BHPL";"PRINT",#N/A,TRUE,"BHPL2";"PRINT",#N/A,TRUE,"CDWR";"PRINT",#N/A,TRUE,"EWEB";"PRINT",#N/A,TRUE,"LADWP";"PRINT",#N/A,TRUE,"NEVBASE"}</definedName>
    <definedName name="rrr" localSheetId="11" hidden="1">{"PRINT",#N/A,TRUE,"APPA";"PRINT",#N/A,TRUE,"APS";"PRINT",#N/A,TRUE,"BHPL";"PRINT",#N/A,TRUE,"BHPL2";"PRINT",#N/A,TRUE,"CDWR";"PRINT",#N/A,TRUE,"EWEB";"PRINT",#N/A,TRUE,"LADWP";"PRINT",#N/A,TRUE,"NEVBASE"}</definedName>
    <definedName name="rrr" localSheetId="2" hidden="1">{"PRINT",#N/A,TRUE,"APPA";"PRINT",#N/A,TRUE,"APS";"PRINT",#N/A,TRUE,"BHPL";"PRINT",#N/A,TRUE,"BHPL2";"PRINT",#N/A,TRUE,"CDWR";"PRINT",#N/A,TRUE,"EWEB";"PRINT",#N/A,TRUE,"LADWP";"PRINT",#N/A,TRUE,"NEVBASE"}</definedName>
    <definedName name="rrr" localSheetId="3" hidden="1">{"PRINT",#N/A,TRUE,"APPA";"PRINT",#N/A,TRUE,"APS";"PRINT",#N/A,TRUE,"BHPL";"PRINT",#N/A,TRUE,"BHPL2";"PRINT",#N/A,TRUE,"CDWR";"PRINT",#N/A,TRUE,"EWEB";"PRINT",#N/A,TRUE,"LADWP";"PRINT",#N/A,TRUE,"NEVBASE"}</definedName>
    <definedName name="rrr" hidden="1">{"PRINT",#N/A,TRUE,"APPA";"PRINT",#N/A,TRUE,"APS";"PRINT",#N/A,TRUE,"BHPL";"PRINT",#N/A,TRUE,"BHPL2";"PRINT",#N/A,TRUE,"CDWR";"PRINT",#N/A,TRUE,"EWEB";"PRINT",#N/A,TRUE,"LADWP";"PRINT",#N/A,TRUE,"NEVBASE"}</definedName>
    <definedName name="Rwvu.allocations." localSheetId="25" hidden="1">#REF!</definedName>
    <definedName name="Rwvu.allocations." localSheetId="26" hidden="1">#REF!</definedName>
    <definedName name="Rwvu.allocations." localSheetId="0" hidden="1">#REF!</definedName>
    <definedName name="Rwvu.allocations." localSheetId="3" hidden="1">#REF!</definedName>
    <definedName name="Rwvu.allocations." hidden="1">#REF!</definedName>
    <definedName name="Rwvu.annual._.hotel." localSheetId="25" hidden="1">[38]development!#REF!</definedName>
    <definedName name="Rwvu.annual._.hotel." localSheetId="26" hidden="1">[38]development!#REF!</definedName>
    <definedName name="Rwvu.annual._.hotel." localSheetId="0" hidden="1">[38]development!#REF!</definedName>
    <definedName name="Rwvu.annual._.hotel." localSheetId="3" hidden="1">[38]development!#REF!</definedName>
    <definedName name="Rwvu.annual._.hotel." hidden="1">[38]development!#REF!</definedName>
    <definedName name="Rwvu.bottom._.line." localSheetId="25" hidden="1">[38]development!#REF!</definedName>
    <definedName name="Rwvu.bottom._.line." localSheetId="26" hidden="1">[38]development!#REF!</definedName>
    <definedName name="Rwvu.bottom._.line." localSheetId="0" hidden="1">[38]development!#REF!</definedName>
    <definedName name="Rwvu.bottom._.line." localSheetId="3" hidden="1">[38]development!#REF!</definedName>
    <definedName name="Rwvu.bottom._.line." hidden="1">[38]development!#REF!</definedName>
    <definedName name="Rwvu.cash._.flow." localSheetId="11" hidden="1">#REF!</definedName>
    <definedName name="Rwvu.cash._.flow." localSheetId="2" hidden="1">#REF!</definedName>
    <definedName name="Rwvu.cash._.flow." localSheetId="25" hidden="1">#REF!</definedName>
    <definedName name="Rwvu.cash._.flow." localSheetId="26" hidden="1">#REF!</definedName>
    <definedName name="Rwvu.cash._.flow." localSheetId="0" hidden="1">#REF!</definedName>
    <definedName name="Rwvu.cash._.flow." localSheetId="3" hidden="1">#REF!</definedName>
    <definedName name="Rwvu.cash._.flow." hidden="1">#REF!</definedName>
    <definedName name="Rwvu.combo." localSheetId="2" hidden="1">[38]development!#REF!</definedName>
    <definedName name="Rwvu.combo." localSheetId="25" hidden="1">[38]development!#REF!</definedName>
    <definedName name="Rwvu.combo." localSheetId="26" hidden="1">[38]development!#REF!</definedName>
    <definedName name="Rwvu.combo." localSheetId="0" hidden="1">[38]development!#REF!</definedName>
    <definedName name="Rwvu.combo." localSheetId="3" hidden="1">[38]development!#REF!</definedName>
    <definedName name="Rwvu.combo." hidden="1">[38]development!#REF!</definedName>
    <definedName name="Rwvu.offsite." localSheetId="11" hidden="1">#REF!</definedName>
    <definedName name="Rwvu.offsite." localSheetId="2" hidden="1">#REF!</definedName>
    <definedName name="Rwvu.offsite." localSheetId="25" hidden="1">#REF!</definedName>
    <definedName name="Rwvu.offsite." localSheetId="26" hidden="1">#REF!</definedName>
    <definedName name="Rwvu.offsite." localSheetId="0" hidden="1">#REF!</definedName>
    <definedName name="Rwvu.offsite." localSheetId="3" hidden="1">#REF!</definedName>
    <definedName name="Rwvu.offsite." hidden="1">#REF!</definedName>
    <definedName name="Rwvu.onsite." localSheetId="11" hidden="1">#REF!</definedName>
    <definedName name="Rwvu.onsite." localSheetId="2" hidden="1">#REF!</definedName>
    <definedName name="Rwvu.onsite." localSheetId="25" hidden="1">#REF!</definedName>
    <definedName name="Rwvu.onsite." localSheetId="26" hidden="1">#REF!</definedName>
    <definedName name="Rwvu.onsite." localSheetId="0" hidden="1">#REF!</definedName>
    <definedName name="Rwvu.onsite." hidden="1">#REF!</definedName>
    <definedName name="SALESRESALEP" localSheetId="2">[95]model!#REF!</definedName>
    <definedName name="SALESRESALEP" localSheetId="25">[95]model!#REF!</definedName>
    <definedName name="SALESRESALEP" localSheetId="26">[95]model!#REF!</definedName>
    <definedName name="SALESRESALEP" localSheetId="0">[95]model!#REF!</definedName>
    <definedName name="SALESRESALEP" localSheetId="3">[95]model!#REF!</definedName>
    <definedName name="SALESRESALEP">[95]model!#REF!</definedName>
    <definedName name="SALESRESALER" localSheetId="2">[95]model!#REF!</definedName>
    <definedName name="SALESRESALER" localSheetId="25">[95]model!#REF!</definedName>
    <definedName name="SALESRESALER" localSheetId="26">[95]model!#REF!</definedName>
    <definedName name="SALESRESALER" localSheetId="0">[95]model!#REF!</definedName>
    <definedName name="SALESRESALER" localSheetId="3">[95]model!#REF!</definedName>
    <definedName name="SALESRESALER">[95]model!#REF!</definedName>
    <definedName name="salestax" localSheetId="2">#REF!</definedName>
    <definedName name="salestax" localSheetId="25">#REF!</definedName>
    <definedName name="salestax" localSheetId="26">#REF!</definedName>
    <definedName name="salestax" localSheetId="0">#REF!</definedName>
    <definedName name="salestax" localSheetId="3">#REF!</definedName>
    <definedName name="salestax">#REF!</definedName>
    <definedName name="SAPBEXdnldView">"46HLPWIQ6J3TDMPT5WG7XVEBI"</definedName>
    <definedName name="SAPBEXhrIndnt" hidden="1">"Wide"</definedName>
    <definedName name="SAPBEXrevision" hidden="1">1</definedName>
    <definedName name="SAPBEXsysID" hidden="1">"BWP"</definedName>
    <definedName name="SAPBEXwbID" localSheetId="32">"3XJ3VOPHHLH2D0QXSYZLUHSMI"</definedName>
    <definedName name="SAPBEXwbID" hidden="1">"45FIHJWMI3GHFVKWLVCY66MTN"</definedName>
    <definedName name="SAPsysID" hidden="1">"708C5W7SBKP804JT78WJ0JNKI"</definedName>
    <definedName name="SAPwbID" hidden="1">"ARS"</definedName>
    <definedName name="SBRCF">[50]INPUTS!$F$40</definedName>
    <definedName name="SbUnc">[11]INPUTS!$F$35</definedName>
    <definedName name="Sch194Rlfwd">'[111]Sch94 Rlfwd'!$B$11</definedName>
    <definedName name="SCH33CUSTS" localSheetId="25">#REF!</definedName>
    <definedName name="SCH33CUSTS" localSheetId="26">#REF!</definedName>
    <definedName name="SCH33CUSTS" localSheetId="0">#REF!</definedName>
    <definedName name="SCH33CUSTS" localSheetId="3">#REF!</definedName>
    <definedName name="SCH33CUSTS">#REF!</definedName>
    <definedName name="SCH48ADJ" localSheetId="25">#REF!</definedName>
    <definedName name="SCH48ADJ" localSheetId="26">#REF!</definedName>
    <definedName name="SCH48ADJ" localSheetId="0">#REF!</definedName>
    <definedName name="SCH48ADJ" localSheetId="3">#REF!</definedName>
    <definedName name="SCH48ADJ">#REF!</definedName>
    <definedName name="SCH98NOR" localSheetId="25">#REF!</definedName>
    <definedName name="SCH98NOR" localSheetId="26">#REF!</definedName>
    <definedName name="SCH98NOR" localSheetId="0">#REF!</definedName>
    <definedName name="SCH98NOR" localSheetId="3">#REF!</definedName>
    <definedName name="SCH98NOR">#REF!</definedName>
    <definedName name="SCHED47" localSheetId="25">#REF!</definedName>
    <definedName name="SCHED47" localSheetId="26">#REF!</definedName>
    <definedName name="SCHED47" localSheetId="0">#REF!</definedName>
    <definedName name="SCHED47">#REF!</definedName>
    <definedName name="schedtoggle" localSheetId="25">#REF!</definedName>
    <definedName name="schedtoggle" localSheetId="26">#REF!</definedName>
    <definedName name="schedtoggle" localSheetId="0">#REF!</definedName>
    <definedName name="schedtoggle">#REF!</definedName>
    <definedName name="Schedule">[35]Inputs!$N$14</definedName>
    <definedName name="sdlfhsdlhfkl" localSheetId="32" hidden="1">{#N/A,#N/A,FALSE,"Summ";#N/A,#N/A,FALSE,"General"}</definedName>
    <definedName name="sdlfhsdlhfkl" localSheetId="30" hidden="1">{#N/A,#N/A,FALSE,"Summ";#N/A,#N/A,FALSE,"General"}</definedName>
    <definedName name="sdlfhsdlhfkl" localSheetId="33" hidden="1">{#N/A,#N/A,FALSE,"Summ";#N/A,#N/A,FALSE,"General"}</definedName>
    <definedName name="sdlfhsdlhfkl" localSheetId="22" hidden="1">{#N/A,#N/A,FALSE,"Summ";#N/A,#N/A,FALSE,"General"}</definedName>
    <definedName name="sdlfhsdlhfkl" localSheetId="23" hidden="1">{#N/A,#N/A,FALSE,"Summ";#N/A,#N/A,FALSE,"General"}</definedName>
    <definedName name="sdlfhsdlhfkl" localSheetId="20" hidden="1">{#N/A,#N/A,FALSE,"Summ";#N/A,#N/A,FALSE,"General"}</definedName>
    <definedName name="sdlfhsdlhfkl" localSheetId="17" hidden="1">{#N/A,#N/A,FALSE,"Summ";#N/A,#N/A,FALSE,"General"}</definedName>
    <definedName name="sdlfhsdlhfkl" localSheetId="18" hidden="1">{#N/A,#N/A,FALSE,"Summ";#N/A,#N/A,FALSE,"General"}</definedName>
    <definedName name="sdlfhsdlhfkl" localSheetId="11" hidden="1">{#N/A,#N/A,FALSE,"Summ";#N/A,#N/A,FALSE,"General"}</definedName>
    <definedName name="sdlfhsdlhfkl" localSheetId="2" hidden="1">{#N/A,#N/A,FALSE,"Summ";#N/A,#N/A,FALSE,"General"}</definedName>
    <definedName name="sdlfhsdlhfkl" localSheetId="27" hidden="1">{#N/A,#N/A,FALSE,"Summ";#N/A,#N/A,FALSE,"General"}</definedName>
    <definedName name="sdlfhsdlhfkl" localSheetId="3" hidden="1">{#N/A,#N/A,FALSE,"Summ";#N/A,#N/A,FALSE,"General"}</definedName>
    <definedName name="sdlfhsdlhfkl" localSheetId="1" hidden="1">{#N/A,#N/A,FALSE,"Summ";#N/A,#N/A,FALSE,"General"}</definedName>
    <definedName name="sdlfhsdlhfkl" hidden="1">{#N/A,#N/A,FALSE,"Summ";#N/A,#N/A,FALSE,"General"}</definedName>
    <definedName name="se" localSheetId="25">#REF!</definedName>
    <definedName name="se" localSheetId="26">#REF!</definedName>
    <definedName name="se" localSheetId="0">#REF!</definedName>
    <definedName name="se" localSheetId="3">#REF!</definedName>
    <definedName name="se">#REF!</definedName>
    <definedName name="SEATAC_TEMP" localSheetId="25">#REF!</definedName>
    <definedName name="SEATAC_TEMP" localSheetId="26">#REF!</definedName>
    <definedName name="SEATAC_TEMP" localSheetId="0">#REF!</definedName>
    <definedName name="SEATAC_TEMP" localSheetId="3">#REF!</definedName>
    <definedName name="SEATAC_TEMP">#REF!</definedName>
    <definedName name="SeatacPrint" localSheetId="25">[102]Bremerton!#REF!</definedName>
    <definedName name="SeatacPrint" localSheetId="26">[102]Bremerton!#REF!</definedName>
    <definedName name="SeatacPrint" localSheetId="0">[102]Bremerton!#REF!</definedName>
    <definedName name="SeatacPrint" localSheetId="3">[102]Bremerton!#REF!</definedName>
    <definedName name="SeatacPrint">[102]Bremerton!#REF!</definedName>
    <definedName name="SECOND" localSheetId="25">[1]Jan!#REF!</definedName>
    <definedName name="SECOND" localSheetId="26">[1]Jan!#REF!</definedName>
    <definedName name="SECOND" localSheetId="0">[1]Jan!#REF!</definedName>
    <definedName name="SECOND" localSheetId="3">[1]Jan!#REF!</definedName>
    <definedName name="SECOND">[1]Jan!#REF!</definedName>
    <definedName name="SecSSW_MWH" localSheetId="25">[16]DT_A_AMW93!#REF!</definedName>
    <definedName name="SecSSW_MWH" localSheetId="26">[16]DT_A_AMW93!#REF!</definedName>
    <definedName name="SecSSW_MWH" localSheetId="0">[16]DT_A_AMW93!#REF!</definedName>
    <definedName name="SecSSW_MWH" localSheetId="3">[16]DT_A_AMW93!#REF!</definedName>
    <definedName name="SecSSW_MWH">[16]DT_A_AMW93!#REF!</definedName>
    <definedName name="SEP" localSheetId="25">[42]Backup!#REF!</definedName>
    <definedName name="SEP" localSheetId="26">[42]Backup!#REF!</definedName>
    <definedName name="SEP" localSheetId="0">[42]Backup!#REF!</definedName>
    <definedName name="SEP" localSheetId="3">[42]Backup!#REF!</definedName>
    <definedName name="SEP">[42]Backup!#REF!</definedName>
    <definedName name="Sep03AMA">[26]BS!$AN$7:$AN$3420</definedName>
    <definedName name="Sep04AMA" localSheetId="3">[4]BS!$AL$7:$AL$3582</definedName>
    <definedName name="Sep04AMA">[5]BS!$AL$7:$AL$3582</definedName>
    <definedName name="Sep05AMA" localSheetId="25">#REF!</definedName>
    <definedName name="Sep05AMA" localSheetId="26">#REF!</definedName>
    <definedName name="Sep05AMA" localSheetId="0">#REF!</definedName>
    <definedName name="Sep05AMA" localSheetId="3">#REF!</definedName>
    <definedName name="Sep05AMA">#REF!</definedName>
    <definedName name="Sep09AMA">[7]BS!$AS$7:$AS$1726</definedName>
    <definedName name="sepcf" localSheetId="25">#REF!</definedName>
    <definedName name="sepcf" localSheetId="26">#REF!</definedName>
    <definedName name="sepcf" localSheetId="0">#REF!</definedName>
    <definedName name="sepcf" localSheetId="3">#REF!</definedName>
    <definedName name="sepcf">#REF!</definedName>
    <definedName name="sepcost" localSheetId="25">#REF!</definedName>
    <definedName name="sepcost" localSheetId="26">#REF!</definedName>
    <definedName name="sepcost" localSheetId="0">#REF!</definedName>
    <definedName name="sepcost" localSheetId="3">#REF!</definedName>
    <definedName name="sepcost">#REF!</definedName>
    <definedName name="SEPT" localSheetId="25">#REF!</definedName>
    <definedName name="SEPT" localSheetId="26">#REF!</definedName>
    <definedName name="SEPT" localSheetId="0">#REF!</definedName>
    <definedName name="SEPT" localSheetId="3">#REF!</definedName>
    <definedName name="SEPT">#REF!</definedName>
    <definedName name="Sept17AMA">[21]BS!$AM$8:$AM$2552</definedName>
    <definedName name="SERVICES_3" localSheetId="25">#REF!</definedName>
    <definedName name="SERVICES_3" localSheetId="26">#REF!</definedName>
    <definedName name="SERVICES_3" localSheetId="0">#REF!</definedName>
    <definedName name="SERVICES_3" localSheetId="3">#REF!</definedName>
    <definedName name="SERVICES_3">#REF!</definedName>
    <definedName name="seven" localSheetId="32" hidden="1">{#N/A,#N/A,FALSE,"CRPT";#N/A,#N/A,FALSE,"TREND";#N/A,#N/A,FALSE,"%Curve"}</definedName>
    <definedName name="seven" localSheetId="30" hidden="1">{#N/A,#N/A,FALSE,"CRPT";#N/A,#N/A,FALSE,"TREND";#N/A,#N/A,FALSE,"%Curve"}</definedName>
    <definedName name="seven" localSheetId="33" hidden="1">{#N/A,#N/A,FALSE,"CRPT";#N/A,#N/A,FALSE,"TREND";#N/A,#N/A,FALSE,"%Curve"}</definedName>
    <definedName name="seven" localSheetId="22" hidden="1">{#N/A,#N/A,FALSE,"CRPT";#N/A,#N/A,FALSE,"TREND";#N/A,#N/A,FALSE,"%Curve"}</definedName>
    <definedName name="seven" localSheetId="23" hidden="1">{#N/A,#N/A,FALSE,"CRPT";#N/A,#N/A,FALSE,"TREND";#N/A,#N/A,FALSE,"%Curve"}</definedName>
    <definedName name="seven" localSheetId="20" hidden="1">{#N/A,#N/A,FALSE,"CRPT";#N/A,#N/A,FALSE,"TREND";#N/A,#N/A,FALSE,"%Curve"}</definedName>
    <definedName name="seven" localSheetId="17" hidden="1">{#N/A,#N/A,FALSE,"CRPT";#N/A,#N/A,FALSE,"TREND";#N/A,#N/A,FALSE,"%Curve"}</definedName>
    <definedName name="seven" localSheetId="18" hidden="1">{#N/A,#N/A,FALSE,"CRPT";#N/A,#N/A,FALSE,"TREND";#N/A,#N/A,FALSE,"%Curve"}</definedName>
    <definedName name="seven" localSheetId="11" hidden="1">{#N/A,#N/A,FALSE,"CRPT";#N/A,#N/A,FALSE,"TREND";#N/A,#N/A,FALSE,"%Curve"}</definedName>
    <definedName name="seven" localSheetId="2" hidden="1">{#N/A,#N/A,FALSE,"CRPT";#N/A,#N/A,FALSE,"TREND";#N/A,#N/A,FALSE,"%Curve"}</definedName>
    <definedName name="seven" localSheetId="27" hidden="1">{#N/A,#N/A,FALSE,"CRPT";#N/A,#N/A,FALSE,"TREND";#N/A,#N/A,FALSE,"%Curve"}</definedName>
    <definedName name="seven" localSheetId="3" hidden="1">{#N/A,#N/A,FALSE,"CRPT";#N/A,#N/A,FALSE,"TREND";#N/A,#N/A,FALSE,"%Curve"}</definedName>
    <definedName name="seven" localSheetId="1" hidden="1">{#N/A,#N/A,FALSE,"CRPT";#N/A,#N/A,FALSE,"TREND";#N/A,#N/A,FALSE,"%Curve"}</definedName>
    <definedName name="seven" hidden="1">{#N/A,#N/A,FALSE,"CRPT";#N/A,#N/A,FALSE,"TREND";#N/A,#N/A,FALSE,"%Curve"}</definedName>
    <definedName name="sg" localSheetId="25">#REF!</definedName>
    <definedName name="sg" localSheetId="26">#REF!</definedName>
    <definedName name="sg" localSheetId="0">#REF!</definedName>
    <definedName name="sg" localSheetId="3">#REF!</definedName>
    <definedName name="sg">#REF!</definedName>
    <definedName name="shit" localSheetId="30" hidden="1">{"PRINT",#N/A,TRUE,"APPA";"PRINT",#N/A,TRUE,"APS";"PRINT",#N/A,TRUE,"BHPL";"PRINT",#N/A,TRUE,"BHPL2";"PRINT",#N/A,TRUE,"CDWR";"PRINT",#N/A,TRUE,"EWEB";"PRINT",#N/A,TRUE,"LADWP";"PRINT",#N/A,TRUE,"NEVBASE"}</definedName>
    <definedName name="shit" localSheetId="22" hidden="1">{"PRINT",#N/A,TRUE,"APPA";"PRINT",#N/A,TRUE,"APS";"PRINT",#N/A,TRUE,"BHPL";"PRINT",#N/A,TRUE,"BHPL2";"PRINT",#N/A,TRUE,"CDWR";"PRINT",#N/A,TRUE,"EWEB";"PRINT",#N/A,TRUE,"LADWP";"PRINT",#N/A,TRUE,"NEVBASE"}</definedName>
    <definedName name="shit" localSheetId="20" hidden="1">{"PRINT",#N/A,TRUE,"APPA";"PRINT",#N/A,TRUE,"APS";"PRINT",#N/A,TRUE,"BHPL";"PRINT",#N/A,TRUE,"BHPL2";"PRINT",#N/A,TRUE,"CDWR";"PRINT",#N/A,TRUE,"EWEB";"PRINT",#N/A,TRUE,"LADWP";"PRINT",#N/A,TRUE,"NEVBASE"}</definedName>
    <definedName name="shit" localSheetId="11" hidden="1">{"PRINT",#N/A,TRUE,"APPA";"PRINT",#N/A,TRUE,"APS";"PRINT",#N/A,TRUE,"BHPL";"PRINT",#N/A,TRUE,"BHPL2";"PRINT",#N/A,TRUE,"CDWR";"PRINT",#N/A,TRUE,"EWEB";"PRINT",#N/A,TRUE,"LADWP";"PRINT",#N/A,TRUE,"NEVBASE"}</definedName>
    <definedName name="shit" localSheetId="2" hidden="1">{"PRINT",#N/A,TRUE,"APPA";"PRINT",#N/A,TRUE,"APS";"PRINT",#N/A,TRUE,"BHPL";"PRINT",#N/A,TRUE,"BHPL2";"PRINT",#N/A,TRUE,"CDWR";"PRINT",#N/A,TRUE,"EWEB";"PRINT",#N/A,TRUE,"LADWP";"PRINT",#N/A,TRUE,"NEVBASE"}</definedName>
    <definedName name="shit" localSheetId="3"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ix" localSheetId="32" hidden="1">{#N/A,#N/A,FALSE,"Drill Sites";"WP 212",#N/A,FALSE,"MWAG EOR";"WP 213",#N/A,FALSE,"MWAG EOR";#N/A,#N/A,FALSE,"Misc. Facility";#N/A,#N/A,FALSE,"WWTP"}</definedName>
    <definedName name="six" localSheetId="30" hidden="1">{#N/A,#N/A,FALSE,"Drill Sites";"WP 212",#N/A,FALSE,"MWAG EOR";"WP 213",#N/A,FALSE,"MWAG EOR";#N/A,#N/A,FALSE,"Misc. Facility";#N/A,#N/A,FALSE,"WWTP"}</definedName>
    <definedName name="six" localSheetId="33" hidden="1">{#N/A,#N/A,FALSE,"Drill Sites";"WP 212",#N/A,FALSE,"MWAG EOR";"WP 213",#N/A,FALSE,"MWAG EOR";#N/A,#N/A,FALSE,"Misc. Facility";#N/A,#N/A,FALSE,"WWTP"}</definedName>
    <definedName name="six" localSheetId="22" hidden="1">{#N/A,#N/A,FALSE,"Drill Sites";"WP 212",#N/A,FALSE,"MWAG EOR";"WP 213",#N/A,FALSE,"MWAG EOR";#N/A,#N/A,FALSE,"Misc. Facility";#N/A,#N/A,FALSE,"WWTP"}</definedName>
    <definedName name="six" localSheetId="23" hidden="1">{#N/A,#N/A,FALSE,"Drill Sites";"WP 212",#N/A,FALSE,"MWAG EOR";"WP 213",#N/A,FALSE,"MWAG EOR";#N/A,#N/A,FALSE,"Misc. Facility";#N/A,#N/A,FALSE,"WWTP"}</definedName>
    <definedName name="six" localSheetId="20" hidden="1">{#N/A,#N/A,FALSE,"Drill Sites";"WP 212",#N/A,FALSE,"MWAG EOR";"WP 213",#N/A,FALSE,"MWAG EOR";#N/A,#N/A,FALSE,"Misc. Facility";#N/A,#N/A,FALSE,"WWTP"}</definedName>
    <definedName name="six" localSheetId="17" hidden="1">{#N/A,#N/A,FALSE,"Drill Sites";"WP 212",#N/A,FALSE,"MWAG EOR";"WP 213",#N/A,FALSE,"MWAG EOR";#N/A,#N/A,FALSE,"Misc. Facility";#N/A,#N/A,FALSE,"WWTP"}</definedName>
    <definedName name="six" localSheetId="18" hidden="1">{#N/A,#N/A,FALSE,"Drill Sites";"WP 212",#N/A,FALSE,"MWAG EOR";"WP 213",#N/A,FALSE,"MWAG EOR";#N/A,#N/A,FALSE,"Misc. Facility";#N/A,#N/A,FALSE,"WWTP"}</definedName>
    <definedName name="six" localSheetId="11" hidden="1">{#N/A,#N/A,FALSE,"Drill Sites";"WP 212",#N/A,FALSE,"MWAG EOR";"WP 213",#N/A,FALSE,"MWAG EOR";#N/A,#N/A,FALSE,"Misc. Facility";#N/A,#N/A,FALSE,"WWTP"}</definedName>
    <definedName name="six" localSheetId="2" hidden="1">{#N/A,#N/A,FALSE,"Drill Sites";"WP 212",#N/A,FALSE,"MWAG EOR";"WP 213",#N/A,FALSE,"MWAG EOR";#N/A,#N/A,FALSE,"Misc. Facility";#N/A,#N/A,FALSE,"WWTP"}</definedName>
    <definedName name="six" localSheetId="27" hidden="1">{#N/A,#N/A,FALSE,"Drill Sites";"WP 212",#N/A,FALSE,"MWAG EOR";"WP 213",#N/A,FALSE,"MWAG EOR";#N/A,#N/A,FALSE,"Misc. Facility";#N/A,#N/A,FALSE,"WWTP"}</definedName>
    <definedName name="six" localSheetId="3" hidden="1">{#N/A,#N/A,FALSE,"Drill Sites";"WP 212",#N/A,FALSE,"MWAG EOR";"WP 213",#N/A,FALSE,"MWAG EOR";#N/A,#N/A,FALSE,"Misc. Facility";#N/A,#N/A,FALSE,"WWTP"}</definedName>
    <definedName name="six" localSheetId="1" hidden="1">{#N/A,#N/A,FALSE,"Drill Sites";"WP 212",#N/A,FALSE,"MWAG EOR";"WP 213",#N/A,FALSE,"MWAG EOR";#N/A,#N/A,FALSE,"Misc. Facility";#N/A,#N/A,FALSE,"WWTP"}</definedName>
    <definedName name="six" hidden="1">{#N/A,#N/A,FALSE,"Drill Sites";"WP 212",#N/A,FALSE,"MWAG EOR";"WP 213",#N/A,FALSE,"MWAG EOR";#N/A,#N/A,FALSE,"Misc. Facility";#N/A,#N/A,FALSE,"WWTP"}</definedName>
    <definedName name="SKAGIT" localSheetId="25">[25]model!#REF!</definedName>
    <definedName name="SKAGIT" localSheetId="26">[25]model!#REF!</definedName>
    <definedName name="SKAGIT" localSheetId="0">[25]model!#REF!</definedName>
    <definedName name="SKAGIT">[25]model!#REF!</definedName>
    <definedName name="SLFINSURANCE" localSheetId="25">#REF!</definedName>
    <definedName name="SLFINSURANCE" localSheetId="26">#REF!</definedName>
    <definedName name="SLFINSURANCE" localSheetId="0">#REF!</definedName>
    <definedName name="SLFINSURANCE" localSheetId="3">#REF!</definedName>
    <definedName name="SLFINSURANCE">#REF!</definedName>
    <definedName name="SolarDate" localSheetId="25">'[63]Dispatch Cases'!#REF!</definedName>
    <definedName name="SolarDate" localSheetId="26">'[63]Dispatch Cases'!#REF!</definedName>
    <definedName name="SolarDate" localSheetId="0">'[63]Dispatch Cases'!#REF!</definedName>
    <definedName name="SolarDate" localSheetId="3">'[63]Dispatch Cases'!#REF!</definedName>
    <definedName name="SolarDate">'[63]Dispatch Cases'!#REF!</definedName>
    <definedName name="solver_eval">0</definedName>
    <definedName name="solver_ntri">1000</definedName>
    <definedName name="solver_rsmp">1</definedName>
    <definedName name="solver_seed">0</definedName>
    <definedName name="spippw" localSheetId="30" hidden="1">{#N/A,#N/A,FALSE,"Actual";#N/A,#N/A,FALSE,"Normalized";#N/A,#N/A,FALSE,"Electric Actual";#N/A,#N/A,FALSE,"Electric Normalized"}</definedName>
    <definedName name="spippw" localSheetId="22" hidden="1">{#N/A,#N/A,FALSE,"Actual";#N/A,#N/A,FALSE,"Normalized";#N/A,#N/A,FALSE,"Electric Actual";#N/A,#N/A,FALSE,"Electric Normalized"}</definedName>
    <definedName name="spippw" localSheetId="20" hidden="1">{#N/A,#N/A,FALSE,"Actual";#N/A,#N/A,FALSE,"Normalized";#N/A,#N/A,FALSE,"Electric Actual";#N/A,#N/A,FALSE,"Electric Normalized"}</definedName>
    <definedName name="spippw" localSheetId="11" hidden="1">{#N/A,#N/A,FALSE,"Actual";#N/A,#N/A,FALSE,"Normalized";#N/A,#N/A,FALSE,"Electric Actual";#N/A,#N/A,FALSE,"Electric Normalized"}</definedName>
    <definedName name="spippw" localSheetId="2" hidden="1">{#N/A,#N/A,FALSE,"Actual";#N/A,#N/A,FALSE,"Normalized";#N/A,#N/A,FALSE,"Electric Actual";#N/A,#N/A,FALSE,"Electric Normalized"}</definedName>
    <definedName name="spippw" localSheetId="3" hidden="1">{#N/A,#N/A,FALSE,"Actual";#N/A,#N/A,FALSE,"Normalized";#N/A,#N/A,FALSE,"Electric Actual";#N/A,#N/A,FALSE,"Electric Normalized"}</definedName>
    <definedName name="spippw" hidden="1">{#N/A,#N/A,FALSE,"Actual";#N/A,#N/A,FALSE,"Normalized";#N/A,#N/A,FALSE,"Electric Actual";#N/A,#N/A,FALSE,"Electric Normalized"}</definedName>
    <definedName name="SPREAD" localSheetId="25">#REF!</definedName>
    <definedName name="SPREAD" localSheetId="26">#REF!</definedName>
    <definedName name="SPREAD" localSheetId="0">#REF!</definedName>
    <definedName name="SPREAD" localSheetId="3">#REF!</definedName>
    <definedName name="SPREAD">#REF!</definedName>
    <definedName name="SpreadsheetBuilder_2" localSheetId="25" hidden="1">[112]Sheet2!#REF!</definedName>
    <definedName name="SpreadsheetBuilder_2" localSheetId="26" hidden="1">[112]Sheet2!#REF!</definedName>
    <definedName name="SpreadsheetBuilder_2" localSheetId="0" hidden="1">[112]Sheet2!#REF!</definedName>
    <definedName name="SpreadsheetBuilder_2" localSheetId="3" hidden="1">[112]Sheet2!#REF!</definedName>
    <definedName name="SpreadsheetBuilder_2" hidden="1">[112]Sheet2!#REF!</definedName>
    <definedName name="SpreadsheetBuilder_3" localSheetId="25" hidden="1">[113]Sheet2!#REF!</definedName>
    <definedName name="SpreadsheetBuilder_3" localSheetId="26" hidden="1">[113]Sheet2!#REF!</definedName>
    <definedName name="SpreadsheetBuilder_3" localSheetId="0" hidden="1">[113]Sheet2!#REF!</definedName>
    <definedName name="SpreadsheetBuilder_3" localSheetId="3" hidden="1">[113]Sheet2!#REF!</definedName>
    <definedName name="SpreadsheetBuilder_3" hidden="1">[113]Sheet2!#REF!</definedName>
    <definedName name="STAFFREDUC" localSheetId="25">[95]model!#REF!</definedName>
    <definedName name="STAFFREDUC" localSheetId="26">[95]model!#REF!</definedName>
    <definedName name="STAFFREDUC" localSheetId="0">[95]model!#REF!</definedName>
    <definedName name="STAFFREDUC">[95]model!#REF!</definedName>
    <definedName name="standard1" localSheetId="30" hidden="1">{"YTD-Total",#N/A,FALSE,"Provision"}</definedName>
    <definedName name="standard1" localSheetId="22" hidden="1">{"YTD-Total",#N/A,FALSE,"Provision"}</definedName>
    <definedName name="standard1" localSheetId="20" hidden="1">{"YTD-Total",#N/A,FALSE,"Provision"}</definedName>
    <definedName name="standard1" localSheetId="11" hidden="1">{"YTD-Total",#N/A,FALSE,"Provision"}</definedName>
    <definedName name="standard1" localSheetId="2" hidden="1">{"YTD-Total",#N/A,FALSE,"Provision"}</definedName>
    <definedName name="standard1" localSheetId="3" hidden="1">{"YTD-Total",#N/A,FALSE,"Provision"}</definedName>
    <definedName name="standard1" hidden="1">{"YTD-Total",#N/A,FALSE,"Provision"}</definedName>
    <definedName name="START" localSheetId="25">[1]Jan!#REF!</definedName>
    <definedName name="START" localSheetId="26">[1]Jan!#REF!</definedName>
    <definedName name="START" localSheetId="0">[1]Jan!#REF!</definedName>
    <definedName name="START">[1]Jan!#REF!</definedName>
    <definedName name="StartDate">[37]Assumptions!$C$9</definedName>
    <definedName name="STATE_UTILITY_TAX">'[24]MJS-7'!$N$16</definedName>
    <definedName name="stationserv" localSheetId="25">#REF!</definedName>
    <definedName name="stationserv" localSheetId="26">#REF!</definedName>
    <definedName name="stationserv" localSheetId="0">#REF!</definedName>
    <definedName name="stationserv" localSheetId="3">#REF!</definedName>
    <definedName name="stationserv">#REF!</definedName>
    <definedName name="STAX" localSheetId="32">[11]INPUTS!$F$29</definedName>
    <definedName name="STAX">[51]INPUTS!$F$34</definedName>
    <definedName name="STORM" localSheetId="25">#REF!</definedName>
    <definedName name="STORM" localSheetId="26">#REF!</definedName>
    <definedName name="STORM" localSheetId="0">#REF!</definedName>
    <definedName name="STORM" localSheetId="3">#REF!</definedName>
    <definedName name="STORM">#REF!</definedName>
    <definedName name="sue" localSheetId="32" hidden="1">{#N/A,#N/A,FALSE,"Cover Sheet";"Use of Equipment",#N/A,FALSE,"Area C";"Equipment Hours",#N/A,FALSE,"All";"Summary",#N/A,FALSE,"All"}</definedName>
    <definedName name="sue" localSheetId="30" hidden="1">{#N/A,#N/A,FALSE,"Cover Sheet";"Use of Equipment",#N/A,FALSE,"Area C";"Equipment Hours",#N/A,FALSE,"All";"Summary",#N/A,FALSE,"All"}</definedName>
    <definedName name="sue" localSheetId="33" hidden="1">{#N/A,#N/A,FALSE,"Cover Sheet";"Use of Equipment",#N/A,FALSE,"Area C";"Equipment Hours",#N/A,FALSE,"All";"Summary",#N/A,FALSE,"All"}</definedName>
    <definedName name="sue" localSheetId="22" hidden="1">{#N/A,#N/A,FALSE,"Cover Sheet";"Use of Equipment",#N/A,FALSE,"Area C";"Equipment Hours",#N/A,FALSE,"All";"Summary",#N/A,FALSE,"All"}</definedName>
    <definedName name="sue" localSheetId="23" hidden="1">{#N/A,#N/A,FALSE,"Cover Sheet";"Use of Equipment",#N/A,FALSE,"Area C";"Equipment Hours",#N/A,FALSE,"All";"Summary",#N/A,FALSE,"All"}</definedName>
    <definedName name="sue" localSheetId="20" hidden="1">{#N/A,#N/A,FALSE,"Cover Sheet";"Use of Equipment",#N/A,FALSE,"Area C";"Equipment Hours",#N/A,FALSE,"All";"Summary",#N/A,FALSE,"All"}</definedName>
    <definedName name="sue" localSheetId="17" hidden="1">{#N/A,#N/A,FALSE,"Cover Sheet";"Use of Equipment",#N/A,FALSE,"Area C";"Equipment Hours",#N/A,FALSE,"All";"Summary",#N/A,FALSE,"All"}</definedName>
    <definedName name="sue" localSheetId="18" hidden="1">{#N/A,#N/A,FALSE,"Cover Sheet";"Use of Equipment",#N/A,FALSE,"Area C";"Equipment Hours",#N/A,FALSE,"All";"Summary",#N/A,FALSE,"All"}</definedName>
    <definedName name="sue" localSheetId="11" hidden="1">{#N/A,#N/A,FALSE,"Cover Sheet";"Use of Equipment",#N/A,FALSE,"Area C";"Equipment Hours",#N/A,FALSE,"All";"Summary",#N/A,FALSE,"All"}</definedName>
    <definedName name="sue" localSheetId="2" hidden="1">{#N/A,#N/A,FALSE,"Cover Sheet";"Use of Equipment",#N/A,FALSE,"Area C";"Equipment Hours",#N/A,FALSE,"All";"Summary",#N/A,FALSE,"All"}</definedName>
    <definedName name="sue" localSheetId="27" hidden="1">{#N/A,#N/A,FALSE,"Cover Sheet";"Use of Equipment",#N/A,FALSE,"Area C";"Equipment Hours",#N/A,FALSE,"All";"Summary",#N/A,FALSE,"All"}</definedName>
    <definedName name="sue" localSheetId="3" hidden="1">{#N/A,#N/A,FALSE,"Cover Sheet";"Use of Equipment",#N/A,FALSE,"Area C";"Equipment Hours",#N/A,FALSE,"All";"Summary",#N/A,FALSE,"All"}</definedName>
    <definedName name="sue" localSheetId="1" hidden="1">{#N/A,#N/A,FALSE,"Cover Sheet";"Use of Equipment",#N/A,FALSE,"Area C";"Equipment Hours",#N/A,FALSE,"All";"Summary",#N/A,FALSE,"All"}</definedName>
    <definedName name="sue" hidden="1">{#N/A,#N/A,FALSE,"Cover Sheet";"Use of Equipment",#N/A,FALSE,"Area C";"Equipment Hours",#N/A,FALSE,"All";"Summary",#N/A,FALSE,"All"}</definedName>
    <definedName name="SUM_TAB1" localSheetId="25">#REF!</definedName>
    <definedName name="SUM_TAB1" localSheetId="26">#REF!</definedName>
    <definedName name="SUM_TAB1" localSheetId="0">#REF!</definedName>
    <definedName name="SUM_TAB1" localSheetId="3">#REF!</definedName>
    <definedName name="SUM_TAB1">#REF!</definedName>
    <definedName name="SUM_TAB2" localSheetId="25">#REF!</definedName>
    <definedName name="SUM_TAB2" localSheetId="26">#REF!</definedName>
    <definedName name="SUM_TAB2" localSheetId="0">#REF!</definedName>
    <definedName name="SUM_TAB2" localSheetId="3">#REF!</definedName>
    <definedName name="SUM_TAB2">#REF!</definedName>
    <definedName name="SUM_TAB3" localSheetId="25">#REF!</definedName>
    <definedName name="SUM_TAB3" localSheetId="26">#REF!</definedName>
    <definedName name="SUM_TAB3" localSheetId="0">#REF!</definedName>
    <definedName name="SUM_TAB3" localSheetId="3">#REF!</definedName>
    <definedName name="SUM_TAB3">#REF!</definedName>
    <definedName name="SUMMARY" localSheetId="25">#REF!</definedName>
    <definedName name="SUMMARY" localSheetId="26">#REF!</definedName>
    <definedName name="SUMMARY" localSheetId="0">#REF!</definedName>
    <definedName name="SUMMARY">#REF!</definedName>
    <definedName name="SummaryPrint" localSheetId="25">[102]Bremerton!#REF!</definedName>
    <definedName name="SummaryPrint" localSheetId="26">[102]Bremerton!#REF!</definedName>
    <definedName name="SummaryPrint" localSheetId="0">[102]Bremerton!#REF!</definedName>
    <definedName name="SummaryPrint" localSheetId="3">[102]Bremerton!#REF!</definedName>
    <definedName name="SummaryPrint">[102]Bremerton!#REF!</definedName>
    <definedName name="SUMMER" localSheetId="25">[102]Bremerton!#REF!</definedName>
    <definedName name="SUMMER" localSheetId="26">[102]Bremerton!#REF!</definedName>
    <definedName name="SUMMER" localSheetId="0">[102]Bremerton!#REF!</definedName>
    <definedName name="SUMMER" localSheetId="3">[102]Bremerton!#REF!</definedName>
    <definedName name="SUMMER">[102]Bremerton!#REF!</definedName>
    <definedName name="supentit_in_wkly_vect_input" localSheetId="25">#REF!</definedName>
    <definedName name="supentit_in_wkly_vect_input" localSheetId="26">#REF!</definedName>
    <definedName name="supentit_in_wkly_vect_input" localSheetId="0">#REF!</definedName>
    <definedName name="supentit_in_wkly_vect_input" localSheetId="3">#REF!</definedName>
    <definedName name="supentit_in_wkly_vect_input">#REF!</definedName>
    <definedName name="supentit_out_wkly_vect_input" localSheetId="25">#REF!</definedName>
    <definedName name="supentit_out_wkly_vect_input" localSheetId="26">#REF!</definedName>
    <definedName name="supentit_out_wkly_vect_input" localSheetId="0">#REF!</definedName>
    <definedName name="supentit_out_wkly_vect_input" localSheetId="3">#REF!</definedName>
    <definedName name="supentit_out_wkly_vect_input">#REF!</definedName>
    <definedName name="susan" localSheetId="32" hidden="1">{#N/A,#N/A,FALSE,"Cover Sheet";"Use of Equipment",#N/A,FALSE,"Area C";"Equipment Hours",#N/A,FALSE,"All";"Summary",#N/A,FALSE,"All"}</definedName>
    <definedName name="susan" localSheetId="30" hidden="1">{#N/A,#N/A,FALSE,"Cover Sheet";"Use of Equipment",#N/A,FALSE,"Area C";"Equipment Hours",#N/A,FALSE,"All";"Summary",#N/A,FALSE,"All"}</definedName>
    <definedName name="susan" localSheetId="33" hidden="1">{#N/A,#N/A,FALSE,"Cover Sheet";"Use of Equipment",#N/A,FALSE,"Area C";"Equipment Hours",#N/A,FALSE,"All";"Summary",#N/A,FALSE,"All"}</definedName>
    <definedName name="susan" localSheetId="22" hidden="1">{#N/A,#N/A,FALSE,"Cover Sheet";"Use of Equipment",#N/A,FALSE,"Area C";"Equipment Hours",#N/A,FALSE,"All";"Summary",#N/A,FALSE,"All"}</definedName>
    <definedName name="susan" localSheetId="23" hidden="1">{#N/A,#N/A,FALSE,"Cover Sheet";"Use of Equipment",#N/A,FALSE,"Area C";"Equipment Hours",#N/A,FALSE,"All";"Summary",#N/A,FALSE,"All"}</definedName>
    <definedName name="susan" localSheetId="20" hidden="1">{#N/A,#N/A,FALSE,"Cover Sheet";"Use of Equipment",#N/A,FALSE,"Area C";"Equipment Hours",#N/A,FALSE,"All";"Summary",#N/A,FALSE,"All"}</definedName>
    <definedName name="susan" localSheetId="17" hidden="1">{#N/A,#N/A,FALSE,"Cover Sheet";"Use of Equipment",#N/A,FALSE,"Area C";"Equipment Hours",#N/A,FALSE,"All";"Summary",#N/A,FALSE,"All"}</definedName>
    <definedName name="susan" localSheetId="18" hidden="1">{#N/A,#N/A,FALSE,"Cover Sheet";"Use of Equipment",#N/A,FALSE,"Area C";"Equipment Hours",#N/A,FALSE,"All";"Summary",#N/A,FALSE,"All"}</definedName>
    <definedName name="susan" localSheetId="11" hidden="1">{#N/A,#N/A,FALSE,"Cover Sheet";"Use of Equipment",#N/A,FALSE,"Area C";"Equipment Hours",#N/A,FALSE,"All";"Summary",#N/A,FALSE,"All"}</definedName>
    <definedName name="susan" localSheetId="2" hidden="1">{#N/A,#N/A,FALSE,"Cover Sheet";"Use of Equipment",#N/A,FALSE,"Area C";"Equipment Hours",#N/A,FALSE,"All";"Summary",#N/A,FALSE,"All"}</definedName>
    <definedName name="susan" localSheetId="27" hidden="1">{#N/A,#N/A,FALSE,"Cover Sheet";"Use of Equipment",#N/A,FALSE,"Area C";"Equipment Hours",#N/A,FALSE,"All";"Summary",#N/A,FALSE,"All"}</definedName>
    <definedName name="susan" localSheetId="3" hidden="1">{#N/A,#N/A,FALSE,"Cover Sheet";"Use of Equipment",#N/A,FALSE,"Area C";"Equipment Hours",#N/A,FALSE,"All";"Summary",#N/A,FALSE,"All"}</definedName>
    <definedName name="susan" localSheetId="1" hidden="1">{#N/A,#N/A,FALSE,"Cover Sheet";"Use of Equipment",#N/A,FALSE,"Area C";"Equipment Hours",#N/A,FALSE,"All";"Summary",#N/A,FALSE,"All"}</definedName>
    <definedName name="susan" hidden="1">{#N/A,#N/A,FALSE,"Cover Sheet";"Use of Equipment",#N/A,FALSE,"Area C";"Equipment Hours",#N/A,FALSE,"All";"Summary",#N/A,FALSE,"All"}</definedName>
    <definedName name="SW.T">[11]INTERNAL!$A$76:$IV$78</definedName>
    <definedName name="SWPTD.T">[11]INTERNAL!$A$79:$IV$81</definedName>
    <definedName name="SWSales_MWH" localSheetId="25">[16]DT_A_AMW93!#REF!</definedName>
    <definedName name="SWSales_MWH" localSheetId="26">[16]DT_A_AMW93!#REF!</definedName>
    <definedName name="SWSales_MWH" localSheetId="0">[16]DT_A_AMW93!#REF!</definedName>
    <definedName name="SWSales_MWH" localSheetId="3">[16]DT_A_AMW93!#REF!</definedName>
    <definedName name="SWSales_MWH">[16]DT_A_AMW93!#REF!</definedName>
    <definedName name="Swvu.allocations." localSheetId="25" hidden="1">#REF!</definedName>
    <definedName name="Swvu.allocations." localSheetId="26" hidden="1">#REF!</definedName>
    <definedName name="Swvu.allocations." localSheetId="0" hidden="1">#REF!</definedName>
    <definedName name="Swvu.allocations." localSheetId="3" hidden="1">#REF!</definedName>
    <definedName name="Swvu.allocations." hidden="1">#REF!</definedName>
    <definedName name="Swvu.annual._.hotel." hidden="1">[38]development!$C$5</definedName>
    <definedName name="Swvu.bottom._.line." localSheetId="25" hidden="1">[38]development!#REF!</definedName>
    <definedName name="Swvu.bottom._.line." localSheetId="26" hidden="1">[38]development!#REF!</definedName>
    <definedName name="Swvu.bottom._.line." localSheetId="0" hidden="1">[38]development!#REF!</definedName>
    <definedName name="Swvu.bottom._.line." localSheetId="3" hidden="1">[38]development!#REF!</definedName>
    <definedName name="Swvu.bottom._.line." hidden="1">[38]development!#REF!</definedName>
    <definedName name="Swvu.cash._.flow." localSheetId="11" hidden="1">#REF!</definedName>
    <definedName name="Swvu.cash._.flow." localSheetId="2" hidden="1">#REF!</definedName>
    <definedName name="Swvu.cash._.flow." localSheetId="25" hidden="1">#REF!</definedName>
    <definedName name="Swvu.cash._.flow." localSheetId="26" hidden="1">#REF!</definedName>
    <definedName name="Swvu.cash._.flow." localSheetId="0" hidden="1">#REF!</definedName>
    <definedName name="Swvu.cash._.flow." localSheetId="3" hidden="1">#REF!</definedName>
    <definedName name="Swvu.cash._.flow." hidden="1">#REF!</definedName>
    <definedName name="Swvu.combo." hidden="1">[38]development!$B$89</definedName>
    <definedName name="Swvu.full." localSheetId="11" hidden="1">#REF!</definedName>
    <definedName name="Swvu.full." localSheetId="2" hidden="1">#REF!</definedName>
    <definedName name="Swvu.full." localSheetId="25" hidden="1">#REF!</definedName>
    <definedName name="Swvu.full." localSheetId="26" hidden="1">#REF!</definedName>
    <definedName name="Swvu.full." localSheetId="0" hidden="1">#REF!</definedName>
    <definedName name="Swvu.full." localSheetId="3" hidden="1">#REF!</definedName>
    <definedName name="Swvu.full." hidden="1">#REF!</definedName>
    <definedName name="Swvu.offsite." localSheetId="11" hidden="1">#REF!</definedName>
    <definedName name="Swvu.offsite." localSheetId="2" hidden="1">#REF!</definedName>
    <definedName name="Swvu.offsite." localSheetId="25" hidden="1">#REF!</definedName>
    <definedName name="Swvu.offsite." localSheetId="26" hidden="1">#REF!</definedName>
    <definedName name="Swvu.offsite." localSheetId="0" hidden="1">#REF!</definedName>
    <definedName name="Swvu.offsite." hidden="1">#REF!</definedName>
    <definedName name="Swvu.onsite." localSheetId="11" hidden="1">#REF!</definedName>
    <definedName name="Swvu.onsite." localSheetId="2" hidden="1">#REF!</definedName>
    <definedName name="Swvu.onsite." localSheetId="25" hidden="1">#REF!</definedName>
    <definedName name="Swvu.onsite." localSheetId="26" hidden="1">#REF!</definedName>
    <definedName name="Swvu.onsite." localSheetId="0" hidden="1">#REF!</definedName>
    <definedName name="Swvu.onsite." hidden="1">#REF!</definedName>
    <definedName name="t" localSheetId="32" hidden="1">{#N/A,#N/A,FALSE,"CESTSUM";#N/A,#N/A,FALSE,"est sum A";#N/A,#N/A,FALSE,"est detail A"}</definedName>
    <definedName name="t" localSheetId="30" hidden="1">{#N/A,#N/A,FALSE,"CESTSUM";#N/A,#N/A,FALSE,"est sum A";#N/A,#N/A,FALSE,"est detail A"}</definedName>
    <definedName name="t" localSheetId="33" hidden="1">{#N/A,#N/A,FALSE,"CESTSUM";#N/A,#N/A,FALSE,"est sum A";#N/A,#N/A,FALSE,"est detail A"}</definedName>
    <definedName name="t" localSheetId="22" hidden="1">{#N/A,#N/A,FALSE,"CESTSUM";#N/A,#N/A,FALSE,"est sum A";#N/A,#N/A,FALSE,"est detail A"}</definedName>
    <definedName name="t" localSheetId="23" hidden="1">{#N/A,#N/A,FALSE,"CESTSUM";#N/A,#N/A,FALSE,"est sum A";#N/A,#N/A,FALSE,"est detail A"}</definedName>
    <definedName name="t" localSheetId="20" hidden="1">{#N/A,#N/A,FALSE,"CESTSUM";#N/A,#N/A,FALSE,"est sum A";#N/A,#N/A,FALSE,"est detail A"}</definedName>
    <definedName name="t" localSheetId="17" hidden="1">{#N/A,#N/A,FALSE,"CESTSUM";#N/A,#N/A,FALSE,"est sum A";#N/A,#N/A,FALSE,"est detail A"}</definedName>
    <definedName name="t" localSheetId="18" hidden="1">{#N/A,#N/A,FALSE,"CESTSUM";#N/A,#N/A,FALSE,"est sum A";#N/A,#N/A,FALSE,"est detail A"}</definedName>
    <definedName name="t" localSheetId="11" hidden="1">{#N/A,#N/A,FALSE,"CESTSUM";#N/A,#N/A,FALSE,"est sum A";#N/A,#N/A,FALSE,"est detail A"}</definedName>
    <definedName name="t" localSheetId="2" hidden="1">{#N/A,#N/A,FALSE,"CESTSUM";#N/A,#N/A,FALSE,"est sum A";#N/A,#N/A,FALSE,"est detail A"}</definedName>
    <definedName name="t" localSheetId="27" hidden="1">{#N/A,#N/A,FALSE,"CESTSUM";#N/A,#N/A,FALSE,"est sum A";#N/A,#N/A,FALSE,"est detail A"}</definedName>
    <definedName name="t" localSheetId="3" hidden="1">{#N/A,#N/A,FALSE,"CESTSUM";#N/A,#N/A,FALSE,"est sum A";#N/A,#N/A,FALSE,"est detail A"}</definedName>
    <definedName name="t" localSheetId="1" hidden="1">{#N/A,#N/A,FALSE,"CESTSUM";#N/A,#N/A,FALSE,"est sum A";#N/A,#N/A,FALSE,"est detail A"}</definedName>
    <definedName name="t" hidden="1">{#N/A,#N/A,FALSE,"CESTSUM";#N/A,#N/A,FALSE,"est sum A";#N/A,#N/A,FALSE,"est detail A"}</definedName>
    <definedName name="TABLE_1" localSheetId="25">#REF!</definedName>
    <definedName name="TABLE_1" localSheetId="26">#REF!</definedName>
    <definedName name="TABLE_1" localSheetId="0">#REF!</definedName>
    <definedName name="TABLE_1" localSheetId="3">#REF!</definedName>
    <definedName name="TABLE_1">#REF!</definedName>
    <definedName name="TABLE_2" localSheetId="25">#REF!</definedName>
    <definedName name="TABLE_2" localSheetId="26">#REF!</definedName>
    <definedName name="TABLE_2" localSheetId="0">#REF!</definedName>
    <definedName name="TABLE_2" localSheetId="3">#REF!</definedName>
    <definedName name="TABLE_2">#REF!</definedName>
    <definedName name="TABLE_3" localSheetId="25">#REF!</definedName>
    <definedName name="TABLE_3" localSheetId="26">#REF!</definedName>
    <definedName name="TABLE_3" localSheetId="0">#REF!</definedName>
    <definedName name="TABLE_3" localSheetId="3">#REF!</definedName>
    <definedName name="TABLE_3">#REF!</definedName>
    <definedName name="TABLE_4" localSheetId="25">#REF!</definedName>
    <definedName name="TABLE_4" localSheetId="26">#REF!</definedName>
    <definedName name="TABLE_4" localSheetId="0">#REF!</definedName>
    <definedName name="TABLE_4">#REF!</definedName>
    <definedName name="TABLE_4_A" localSheetId="25">#REF!</definedName>
    <definedName name="TABLE_4_A" localSheetId="26">#REF!</definedName>
    <definedName name="TABLE_4_A" localSheetId="0">#REF!</definedName>
    <definedName name="TABLE_4_A">#REF!</definedName>
    <definedName name="TABLE_5" localSheetId="25">#REF!</definedName>
    <definedName name="TABLE_5" localSheetId="26">#REF!</definedName>
    <definedName name="TABLE_5" localSheetId="0">#REF!</definedName>
    <definedName name="TABLE_5">#REF!</definedName>
    <definedName name="TABLE_6" localSheetId="25">#REF!</definedName>
    <definedName name="TABLE_6" localSheetId="26">#REF!</definedName>
    <definedName name="TABLE_6" localSheetId="0">#REF!</definedName>
    <definedName name="TABLE_6">#REF!</definedName>
    <definedName name="TABLE_7" localSheetId="25">#REF!</definedName>
    <definedName name="TABLE_7" localSheetId="26">#REF!</definedName>
    <definedName name="TABLE_7" localSheetId="0">#REF!</definedName>
    <definedName name="TABLE_7">#REF!</definedName>
    <definedName name="TABLE1" localSheetId="25">#REF!</definedName>
    <definedName name="TABLE1" localSheetId="26">#REF!</definedName>
    <definedName name="TABLE1" localSheetId="0">#REF!</definedName>
    <definedName name="TABLE1">#REF!</definedName>
    <definedName name="TABLE2" localSheetId="25">#REF!</definedName>
    <definedName name="TABLE2" localSheetId="26">#REF!</definedName>
    <definedName name="TABLE2" localSheetId="0">#REF!</definedName>
    <definedName name="TABLE2">#REF!</definedName>
    <definedName name="TABLEA" localSheetId="25">#REF!</definedName>
    <definedName name="TABLEA" localSheetId="26">#REF!</definedName>
    <definedName name="TABLEA" localSheetId="0">#REF!</definedName>
    <definedName name="TABLEA">#REF!</definedName>
    <definedName name="TableName">"Dummy"</definedName>
    <definedName name="TABLEONE" localSheetId="25">#REF!</definedName>
    <definedName name="TABLEONE" localSheetId="26">#REF!</definedName>
    <definedName name="TABLEONE" localSheetId="0">#REF!</definedName>
    <definedName name="TABLEONE" localSheetId="3">#REF!</definedName>
    <definedName name="TABLEONE">#REF!</definedName>
    <definedName name="TargetROR">[32]Inputs!$G$29</definedName>
    <definedName name="TAXCORPLIC" localSheetId="25">#REF!</definedName>
    <definedName name="TAXCORPLIC" localSheetId="26">#REF!</definedName>
    <definedName name="TAXCORPLIC" localSheetId="0">#REF!</definedName>
    <definedName name="TAXCORPLIC" localSheetId="3">#REF!</definedName>
    <definedName name="TAXCORPLIC">#REF!</definedName>
    <definedName name="TAXENERGYP" localSheetId="25">[25]model!#REF!</definedName>
    <definedName name="TAXENERGYP" localSheetId="26">[25]model!#REF!</definedName>
    <definedName name="TAXENERGYP" localSheetId="0">[25]model!#REF!</definedName>
    <definedName name="TAXENERGYP" localSheetId="3">[25]model!#REF!</definedName>
    <definedName name="TAXENERGYP">[25]model!#REF!</definedName>
    <definedName name="TAXENERGYR" localSheetId="25">[25]model!#REF!</definedName>
    <definedName name="TAXENERGYR" localSheetId="26">[25]model!#REF!</definedName>
    <definedName name="TAXENERGYR" localSheetId="0">[25]model!#REF!</definedName>
    <definedName name="TAXENERGYR" localSheetId="3">[25]model!#REF!</definedName>
    <definedName name="TAXENERGYR">[25]model!#REF!</definedName>
    <definedName name="TAXEXCISE" localSheetId="25">#REF!</definedName>
    <definedName name="TAXEXCISE" localSheetId="26">#REF!</definedName>
    <definedName name="TAXEXCISE" localSheetId="0">#REF!</definedName>
    <definedName name="TAXEXCISE" localSheetId="3">#REF!</definedName>
    <definedName name="TAXEXCISE">#REF!</definedName>
    <definedName name="TAXFICA" localSheetId="25">[25]model!#REF!</definedName>
    <definedName name="TAXFICA" localSheetId="26">[25]model!#REF!</definedName>
    <definedName name="TAXFICA" localSheetId="0">[25]model!#REF!</definedName>
    <definedName name="TAXFICA" localSheetId="3">[25]model!#REF!</definedName>
    <definedName name="TAXFICA">[25]model!#REF!</definedName>
    <definedName name="TAXFUT" localSheetId="25">[25]model!#REF!</definedName>
    <definedName name="TAXFUT" localSheetId="26">[25]model!#REF!</definedName>
    <definedName name="TAXFUT" localSheetId="0">[25]model!#REF!</definedName>
    <definedName name="TAXFUT" localSheetId="3">[25]model!#REF!</definedName>
    <definedName name="TAXFUT">[25]model!#REF!</definedName>
    <definedName name="TAXINCOME" localSheetId="25">#REF!</definedName>
    <definedName name="TAXINCOME" localSheetId="26">#REF!</definedName>
    <definedName name="TAXINCOME" localSheetId="0">#REF!</definedName>
    <definedName name="TAXINCOME" localSheetId="3">#REF!</definedName>
    <definedName name="TAXINCOME">#REF!</definedName>
    <definedName name="TAXMEDICARE" localSheetId="25">[25]model!#REF!</definedName>
    <definedName name="TAXMEDICARE" localSheetId="26">[25]model!#REF!</definedName>
    <definedName name="TAXMEDICARE" localSheetId="0">[25]model!#REF!</definedName>
    <definedName name="TAXMEDICARE" localSheetId="3">[25]model!#REF!</definedName>
    <definedName name="TAXMEDICARE">[25]model!#REF!</definedName>
    <definedName name="taxown" localSheetId="25">#REF!</definedName>
    <definedName name="taxown" localSheetId="26">#REF!</definedName>
    <definedName name="taxown" localSheetId="0">#REF!</definedName>
    <definedName name="taxown" localSheetId="3">#REF!</definedName>
    <definedName name="taxown">#REF!</definedName>
    <definedName name="TAXPFINT" localSheetId="25">[25]model!#REF!</definedName>
    <definedName name="TAXPFINT" localSheetId="26">[25]model!#REF!</definedName>
    <definedName name="TAXPFINT" localSheetId="0">[25]model!#REF!</definedName>
    <definedName name="TAXPFINT" localSheetId="3">[25]model!#REF!</definedName>
    <definedName name="TAXPFINT">[25]model!#REF!</definedName>
    <definedName name="TAXPROPERTY" localSheetId="25">#REF!</definedName>
    <definedName name="TAXPROPERTY" localSheetId="26">#REF!</definedName>
    <definedName name="TAXPROPERTY" localSheetId="0">#REF!</definedName>
    <definedName name="TAXPROPERTY" localSheetId="3">#REF!</definedName>
    <definedName name="TAXPROPERTY">#REF!</definedName>
    <definedName name="TAXSUT" localSheetId="25">[25]model!#REF!</definedName>
    <definedName name="TAXSUT" localSheetId="26">[25]model!#REF!</definedName>
    <definedName name="TAXSUT" localSheetId="0">[25]model!#REF!</definedName>
    <definedName name="TAXSUT" localSheetId="3">[25]model!#REF!</definedName>
    <definedName name="TAXSUT">[25]model!#REF!</definedName>
    <definedName name="tbl_Master" localSheetId="25">#REF!</definedName>
    <definedName name="tbl_Master" localSheetId="26">#REF!</definedName>
    <definedName name="tbl_Master" localSheetId="0">#REF!</definedName>
    <definedName name="tbl_Master" localSheetId="3">#REF!</definedName>
    <definedName name="tbl_Master">#REF!</definedName>
    <definedName name="TDMOD" localSheetId="25">#REF!</definedName>
    <definedName name="TDMOD" localSheetId="26">#REF!</definedName>
    <definedName name="TDMOD" localSheetId="0">#REF!</definedName>
    <definedName name="TDMOD" localSheetId="3">#REF!</definedName>
    <definedName name="TDMOD">#REF!</definedName>
    <definedName name="TDP.T">[11]INTERNAL!$A$82:$IV$84</definedName>
    <definedName name="TDROLL" localSheetId="25">#REF!</definedName>
    <definedName name="TDROLL" localSheetId="26">#REF!</definedName>
    <definedName name="TDROLL" localSheetId="0">#REF!</definedName>
    <definedName name="TDROLL" localSheetId="3">#REF!</definedName>
    <definedName name="TDROLL">#REF!</definedName>
    <definedName name="tem" localSheetId="32" hidden="1">{#N/A,#N/A,FALSE,"Summ";#N/A,#N/A,FALSE,"General"}</definedName>
    <definedName name="tem" localSheetId="30" hidden="1">{#N/A,#N/A,FALSE,"Summ";#N/A,#N/A,FALSE,"General"}</definedName>
    <definedName name="tem" localSheetId="33" hidden="1">{#N/A,#N/A,FALSE,"Summ";#N/A,#N/A,FALSE,"General"}</definedName>
    <definedName name="tem" localSheetId="22" hidden="1">{#N/A,#N/A,FALSE,"Summ";#N/A,#N/A,FALSE,"General"}</definedName>
    <definedName name="tem" localSheetId="23" hidden="1">{#N/A,#N/A,FALSE,"Summ";#N/A,#N/A,FALSE,"General"}</definedName>
    <definedName name="tem" localSheetId="20" hidden="1">{#N/A,#N/A,FALSE,"Summ";#N/A,#N/A,FALSE,"General"}</definedName>
    <definedName name="tem" localSheetId="17" hidden="1">{#N/A,#N/A,FALSE,"Summ";#N/A,#N/A,FALSE,"General"}</definedName>
    <definedName name="tem" localSheetId="18" hidden="1">{#N/A,#N/A,FALSE,"Summ";#N/A,#N/A,FALSE,"General"}</definedName>
    <definedName name="tem" localSheetId="11" hidden="1">{#N/A,#N/A,FALSE,"Summ";#N/A,#N/A,FALSE,"General"}</definedName>
    <definedName name="tem" localSheetId="2" hidden="1">{#N/A,#N/A,FALSE,"Summ";#N/A,#N/A,FALSE,"General"}</definedName>
    <definedName name="tem" localSheetId="27" hidden="1">{#N/A,#N/A,FALSE,"Summ";#N/A,#N/A,FALSE,"General"}</definedName>
    <definedName name="tem" localSheetId="3" hidden="1">{#N/A,#N/A,FALSE,"Summ";#N/A,#N/A,FALSE,"General"}</definedName>
    <definedName name="tem" localSheetId="1" hidden="1">{#N/A,#N/A,FALSE,"Summ";#N/A,#N/A,FALSE,"General"}</definedName>
    <definedName name="tem" hidden="1">{#N/A,#N/A,FALSE,"Summ";#N/A,#N/A,FALSE,"General"}</definedName>
    <definedName name="temp" localSheetId="32"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30"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22"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17" hidden="1">{#N/A,#N/A,FALSE,"Summ";#N/A,#N/A,FALSE,"General"}</definedName>
    <definedName name="TEMP" localSheetId="18" hidden="1">{#N/A,#N/A,FALSE,"Summ";#N/A,#N/A,FALSE,"General"}</definedName>
    <definedName name="temp"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tem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temp" hidden="1">{#N/A,#N/A,FALSE,"Pg 6a CustCount_Electric";#N/A,#N/A,FALSE,"QA";"monthly",#N/A,FALSE,"Elect_Cust#Avg";"Year To Date",#N/A,FALSE,"Elect_Cust#Avg";"Rollling 12 months ended",#N/A,FALSE,"Elect_Cust#Avg";"Budget Month",#N/A,FALSE,"Electric";"Budget YTD",#N/A,FALSE,"Electric";"Budget 12 months",#N/A,FALSE,"Electric"}</definedName>
    <definedName name="Temp1" localSheetId="32" hidden="1">{#N/A,#N/A,FALSE,"CESTSUM";#N/A,#N/A,FALSE,"est sum A";#N/A,#N/A,FALSE,"est detail A"}</definedName>
    <definedName name="Temp1" localSheetId="30" hidden="1">{#N/A,#N/A,FALSE,"CESTSUM";#N/A,#N/A,FALSE,"est sum A";#N/A,#N/A,FALSE,"est detail A"}</definedName>
    <definedName name="Temp1" localSheetId="33" hidden="1">{#N/A,#N/A,FALSE,"CESTSUM";#N/A,#N/A,FALSE,"est sum A";#N/A,#N/A,FALSE,"est detail A"}</definedName>
    <definedName name="Temp1" localSheetId="22" hidden="1">{#N/A,#N/A,FALSE,"CESTSUM";#N/A,#N/A,FALSE,"est sum A";#N/A,#N/A,FALSE,"est detail A"}</definedName>
    <definedName name="Temp1" localSheetId="23" hidden="1">{#N/A,#N/A,FALSE,"CESTSUM";#N/A,#N/A,FALSE,"est sum A";#N/A,#N/A,FALSE,"est detail A"}</definedName>
    <definedName name="Temp1" localSheetId="20" hidden="1">{#N/A,#N/A,FALSE,"CESTSUM";#N/A,#N/A,FALSE,"est sum A";#N/A,#N/A,FALSE,"est detail A"}</definedName>
    <definedName name="Temp1" localSheetId="17" hidden="1">{#N/A,#N/A,FALSE,"CESTSUM";#N/A,#N/A,FALSE,"est sum A";#N/A,#N/A,FALSE,"est detail A"}</definedName>
    <definedName name="Temp1" localSheetId="18" hidden="1">{#N/A,#N/A,FALSE,"CESTSUM";#N/A,#N/A,FALSE,"est sum A";#N/A,#N/A,FALSE,"est detail A"}</definedName>
    <definedName name="Temp1" localSheetId="11" hidden="1">{#N/A,#N/A,FALSE,"CESTSUM";#N/A,#N/A,FALSE,"est sum A";#N/A,#N/A,FALSE,"est detail A"}</definedName>
    <definedName name="Temp1" localSheetId="2" hidden="1">{#N/A,#N/A,FALSE,"CESTSUM";#N/A,#N/A,FALSE,"est sum A";#N/A,#N/A,FALSE,"est detail A"}</definedName>
    <definedName name="Temp1" localSheetId="27" hidden="1">{#N/A,#N/A,FALSE,"CESTSUM";#N/A,#N/A,FALSE,"est sum A";#N/A,#N/A,FALSE,"est detail A"}</definedName>
    <definedName name="Temp1" localSheetId="3" hidden="1">{#N/A,#N/A,FALSE,"CESTSUM";#N/A,#N/A,FALSE,"est sum A";#N/A,#N/A,FALSE,"est detail A"}</definedName>
    <definedName name="Temp1" localSheetId="1" hidden="1">{#N/A,#N/A,FALSE,"CESTSUM";#N/A,#N/A,FALSE,"est sum A";#N/A,#N/A,FALSE,"est detail A"}</definedName>
    <definedName name="Temp1" hidden="1">{#N/A,#N/A,FALSE,"CESTSUM";#N/A,#N/A,FALSE,"est sum A";#N/A,#N/A,FALSE,"est detail A"}</definedName>
    <definedName name="temp2" localSheetId="32" hidden="1">{#N/A,#N/A,FALSE,"CESTSUM";#N/A,#N/A,FALSE,"est sum A";#N/A,#N/A,FALSE,"est detail A"}</definedName>
    <definedName name="temp2" localSheetId="30" hidden="1">{#N/A,#N/A,FALSE,"CESTSUM";#N/A,#N/A,FALSE,"est sum A";#N/A,#N/A,FALSE,"est detail A"}</definedName>
    <definedName name="temp2" localSheetId="33" hidden="1">{#N/A,#N/A,FALSE,"CESTSUM";#N/A,#N/A,FALSE,"est sum A";#N/A,#N/A,FALSE,"est detail A"}</definedName>
    <definedName name="temp2" localSheetId="22" hidden="1">{#N/A,#N/A,FALSE,"CESTSUM";#N/A,#N/A,FALSE,"est sum A";#N/A,#N/A,FALSE,"est detail A"}</definedName>
    <definedName name="temp2" localSheetId="23" hidden="1">{#N/A,#N/A,FALSE,"CESTSUM";#N/A,#N/A,FALSE,"est sum A";#N/A,#N/A,FALSE,"est detail A"}</definedName>
    <definedName name="temp2" localSheetId="20" hidden="1">{#N/A,#N/A,FALSE,"CESTSUM";#N/A,#N/A,FALSE,"est sum A";#N/A,#N/A,FALSE,"est detail A"}</definedName>
    <definedName name="temp2" localSheetId="17" hidden="1">{#N/A,#N/A,FALSE,"CESTSUM";#N/A,#N/A,FALSE,"est sum A";#N/A,#N/A,FALSE,"est detail A"}</definedName>
    <definedName name="temp2" localSheetId="18" hidden="1">{#N/A,#N/A,FALSE,"CESTSUM";#N/A,#N/A,FALSE,"est sum A";#N/A,#N/A,FALSE,"est detail A"}</definedName>
    <definedName name="temp2" localSheetId="11" hidden="1">{#N/A,#N/A,FALSE,"CESTSUM";#N/A,#N/A,FALSE,"est sum A";#N/A,#N/A,FALSE,"est detail A"}</definedName>
    <definedName name="temp2" localSheetId="2" hidden="1">{#N/A,#N/A,FALSE,"CESTSUM";#N/A,#N/A,FALSE,"est sum A";#N/A,#N/A,FALSE,"est detail A"}</definedName>
    <definedName name="temp2" localSheetId="27" hidden="1">{#N/A,#N/A,FALSE,"CESTSUM";#N/A,#N/A,FALSE,"est sum A";#N/A,#N/A,FALSE,"est detail A"}</definedName>
    <definedName name="temp2" localSheetId="3" hidden="1">{#N/A,#N/A,FALSE,"CESTSUM";#N/A,#N/A,FALSE,"est sum A";#N/A,#N/A,FALSE,"est detail A"}</definedName>
    <definedName name="temp2" localSheetId="1" hidden="1">{#N/A,#N/A,FALSE,"CESTSUM";#N/A,#N/A,FALSE,"est sum A";#N/A,#N/A,FALSE,"est detail A"}</definedName>
    <definedName name="temp2" hidden="1">{#N/A,#N/A,FALSE,"CESTSUM";#N/A,#N/A,FALSE,"est sum A";#N/A,#N/A,FALSE,"est detail A"}</definedName>
    <definedName name="TEMPADJ">[79]Sheet1!$A$4:$E$40</definedName>
    <definedName name="TenaskaShare" localSheetId="25">[63]Dispatch!#REF!</definedName>
    <definedName name="TenaskaShare" localSheetId="26">[63]Dispatch!#REF!</definedName>
    <definedName name="TenaskaShare" localSheetId="0">[63]Dispatch!#REF!</definedName>
    <definedName name="TenaskaShare" localSheetId="3">[63]Dispatch!#REF!</definedName>
    <definedName name="TenaskaShare">[63]Dispatch!#REF!</definedName>
    <definedName name="Test" localSheetId="32">#REF!</definedName>
    <definedName name="TEst" localSheetId="30" hidden="1">{#N/A,#N/A,FALSE,"Coversheet";#N/A,#N/A,FALSE,"QA"}</definedName>
    <definedName name="TEst" localSheetId="22" hidden="1">{#N/A,#N/A,FALSE,"Coversheet";#N/A,#N/A,FALSE,"QA"}</definedName>
    <definedName name="TEst" localSheetId="20" hidden="1">{#N/A,#N/A,FALSE,"Coversheet";#N/A,#N/A,FALSE,"QA"}</definedName>
    <definedName name="TEst" localSheetId="11" hidden="1">{#N/A,#N/A,FALSE,"Coversheet";#N/A,#N/A,FALSE,"QA"}</definedName>
    <definedName name="TEst" localSheetId="2" hidden="1">{#N/A,#N/A,FALSE,"Coversheet";#N/A,#N/A,FALSE,"QA"}</definedName>
    <definedName name="TEst" localSheetId="3" hidden="1">{#N/A,#N/A,FALSE,"Coversheet";#N/A,#N/A,FALSE,"QA"}</definedName>
    <definedName name="TEst" hidden="1">{#N/A,#N/A,FALSE,"Coversheet";#N/A,#N/A,FALSE,"QA"}</definedName>
    <definedName name="TEST0" localSheetId="25">#REF!</definedName>
    <definedName name="TEST0" localSheetId="26">#REF!</definedName>
    <definedName name="TEST0" localSheetId="0">#REF!</definedName>
    <definedName name="TEST0" localSheetId="3">#REF!</definedName>
    <definedName name="TEST0">#REF!</definedName>
    <definedName name="Test1" localSheetId="25">#REF!</definedName>
    <definedName name="Test1" localSheetId="26">#REF!</definedName>
    <definedName name="Test1" localSheetId="0">#REF!</definedName>
    <definedName name="Test1" localSheetId="3">#REF!</definedName>
    <definedName name="Test1">#REF!</definedName>
    <definedName name="Test2" localSheetId="25">#REF!</definedName>
    <definedName name="Test2" localSheetId="26">#REF!</definedName>
    <definedName name="Test2" localSheetId="0">#REF!</definedName>
    <definedName name="Test2" localSheetId="3">#REF!</definedName>
    <definedName name="Test2">#REF!</definedName>
    <definedName name="Test3" localSheetId="25">#REF!</definedName>
    <definedName name="Test3" localSheetId="26">#REF!</definedName>
    <definedName name="Test3" localSheetId="0">#REF!</definedName>
    <definedName name="Test3">#REF!</definedName>
    <definedName name="Test4" localSheetId="25">#REF!</definedName>
    <definedName name="Test4" localSheetId="26">#REF!</definedName>
    <definedName name="Test4" localSheetId="0">#REF!</definedName>
    <definedName name="Test4">#REF!</definedName>
    <definedName name="Test5" localSheetId="25">#REF!</definedName>
    <definedName name="Test5" localSheetId="26">#REF!</definedName>
    <definedName name="Test5" localSheetId="0">#REF!</definedName>
    <definedName name="Test5">#REF!</definedName>
    <definedName name="TESTHKEY" localSheetId="25">#REF!</definedName>
    <definedName name="TESTHKEY" localSheetId="26">#REF!</definedName>
    <definedName name="TESTHKEY" localSheetId="0">#REF!</definedName>
    <definedName name="TESTHKEY">#REF!</definedName>
    <definedName name="TESTKEYS" localSheetId="25">#REF!</definedName>
    <definedName name="TESTKEYS" localSheetId="26">#REF!</definedName>
    <definedName name="TESTKEYS" localSheetId="0">#REF!</definedName>
    <definedName name="TESTKEYS">#REF!</definedName>
    <definedName name="TestPeriod">[33]Inputs!$C$5</definedName>
    <definedName name="TESTVKEY" localSheetId="25">#REF!</definedName>
    <definedName name="TESTVKEY" localSheetId="26">#REF!</definedName>
    <definedName name="TESTVKEY" localSheetId="0">#REF!</definedName>
    <definedName name="TESTVKEY" localSheetId="3">#REF!</definedName>
    <definedName name="TESTVKEY">#REF!</definedName>
    <definedName name="TESTYEAR" localSheetId="32">#REF!</definedName>
    <definedName name="TESTYEAR">'[52]Named Ranges'!$C$5</definedName>
    <definedName name="TESTYEAR_E">'[53]Named Ranges E'!$C$5</definedName>
    <definedName name="TESTYEAR_GAS" localSheetId="12">'[54]Named Ranges G'!$C$5</definedName>
    <definedName name="TESTYEAR_GAS" localSheetId="13">'[54]Named Ranges G'!$C$5</definedName>
    <definedName name="TESTYEAR_GAS" localSheetId="25">'[54]Named Ranges G'!$C$5</definedName>
    <definedName name="TESTYEAR_GAS" localSheetId="26">'[54]Named Ranges G'!$C$5</definedName>
    <definedName name="TESTYEAR_GAS">'[55]Named Ranges G'!$C$5</definedName>
    <definedName name="TFR">[11]CLASSIFIERS!$A$11:$IV$11</definedName>
    <definedName name="Therm_upload" localSheetId="25">#REF!</definedName>
    <definedName name="Therm_upload" localSheetId="26">#REF!</definedName>
    <definedName name="Therm_upload" localSheetId="0">#REF!</definedName>
    <definedName name="Therm_upload" localSheetId="3">#REF!</definedName>
    <definedName name="Therm_upload">#REF!</definedName>
    <definedName name="ThermalBookLife">[37]Assumptions!$C$25</definedName>
    <definedName name="therms" localSheetId="25">#REF!</definedName>
    <definedName name="therms" localSheetId="26">#REF!</definedName>
    <definedName name="therms" localSheetId="0">#REF!</definedName>
    <definedName name="therms" localSheetId="3">#REF!</definedName>
    <definedName name="therms">#REF!</definedName>
    <definedName name="thirdpartyIRR" localSheetId="25">#REF!</definedName>
    <definedName name="thirdpartyIRR" localSheetId="26">#REF!</definedName>
    <definedName name="thirdpartyIRR" localSheetId="0">#REF!</definedName>
    <definedName name="thirdpartyIRR" localSheetId="3">#REF!</definedName>
    <definedName name="thirdpartyIRR">#REF!</definedName>
    <definedName name="THM_ALL_YEARS" localSheetId="25">#REF!</definedName>
    <definedName name="THM_ALL_YEARS" localSheetId="26">#REF!</definedName>
    <definedName name="THM_ALL_YEARS" localSheetId="0">#REF!</definedName>
    <definedName name="THM_ALL_YEARS" localSheetId="3">#REF!</definedName>
    <definedName name="THM_ALL_YEARS">#REF!</definedName>
    <definedName name="Title">[37]Assumptions!$A$1</definedName>
    <definedName name="Title1">[60]Title!$A$3</definedName>
    <definedName name="Title2">[60]Title!$A$4</definedName>
    <definedName name="Title3">[60]Title!$A$5</definedName>
    <definedName name="Title8">[60]Title!$A$10</definedName>
    <definedName name="today" localSheetId="25">#REF!</definedName>
    <definedName name="today" localSheetId="26">#REF!</definedName>
    <definedName name="today" localSheetId="0">#REF!</definedName>
    <definedName name="today" localSheetId="3">#REF!</definedName>
    <definedName name="today">#REF!</definedName>
    <definedName name="TopLeft" localSheetId="25">#REF!</definedName>
    <definedName name="TopLeft" localSheetId="26">#REF!</definedName>
    <definedName name="TopLeft" localSheetId="0">#REF!</definedName>
    <definedName name="TopLeft" localSheetId="3">#REF!</definedName>
    <definedName name="TopLeft">#REF!</definedName>
    <definedName name="Total_Payment" localSheetId="20">Scheduled_Payment+Extra_Payment</definedName>
    <definedName name="Total_Payment" localSheetId="2">Scheduled_Payment+Extra_Payment</definedName>
    <definedName name="Total_Payment" localSheetId="25">Scheduled_Payment+Extra_Payment</definedName>
    <definedName name="Total_Payment" localSheetId="26">Scheduled_Payment+Extra_Payment</definedName>
    <definedName name="Total_Payment" localSheetId="0">Scheduled_Payment+Extra_Payment</definedName>
    <definedName name="Total_Payment" localSheetId="3">Scheduled_Payment+Extra_Payment</definedName>
    <definedName name="Total_Payment">Scheduled_Payment+Extra_Payment</definedName>
    <definedName name="totaldebt" localSheetId="2">#REF!</definedName>
    <definedName name="totaldebt" localSheetId="25">#REF!</definedName>
    <definedName name="totaldebt" localSheetId="26">#REF!</definedName>
    <definedName name="totaldebt" localSheetId="0">#REF!</definedName>
    <definedName name="totaldebt" localSheetId="3">#REF!</definedName>
    <definedName name="totaldebt">#REF!</definedName>
    <definedName name="totalequit" localSheetId="2">#REF!</definedName>
    <definedName name="totalequit" localSheetId="25">#REF!</definedName>
    <definedName name="totalequit" localSheetId="26">#REF!</definedName>
    <definedName name="totalequit" localSheetId="0">#REF!</definedName>
    <definedName name="totalequit" localSheetId="3">#REF!</definedName>
    <definedName name="totalequit">#REF!</definedName>
    <definedName name="TotalRateBase">'[33]G+T+D+R+M'!$H$58</definedName>
    <definedName name="TP.T">[11]INTERNAL!$A$91:$IV$93</definedName>
    <definedName name="TP_Footer_User" hidden="1">"Dylan Moser"</definedName>
    <definedName name="TP_Footer_Version" hidden="1">"v4.00"</definedName>
    <definedName name="tr" localSheetId="32" hidden="1">{#N/A,#N/A,FALSE,"CESTSUM";#N/A,#N/A,FALSE,"est sum A";#N/A,#N/A,FALSE,"est detail A"}</definedName>
    <definedName name="tr" localSheetId="30" hidden="1">{#N/A,#N/A,FALSE,"CESTSUM";#N/A,#N/A,FALSE,"est sum A";#N/A,#N/A,FALSE,"est detail A"}</definedName>
    <definedName name="tr" localSheetId="33" hidden="1">{#N/A,#N/A,FALSE,"CESTSUM";#N/A,#N/A,FALSE,"est sum A";#N/A,#N/A,FALSE,"est detail A"}</definedName>
    <definedName name="tr" localSheetId="22" hidden="1">{#N/A,#N/A,FALSE,"CESTSUM";#N/A,#N/A,FALSE,"est sum A";#N/A,#N/A,FALSE,"est detail A"}</definedName>
    <definedName name="tr" localSheetId="23" hidden="1">{#N/A,#N/A,FALSE,"CESTSUM";#N/A,#N/A,FALSE,"est sum A";#N/A,#N/A,FALSE,"est detail A"}</definedName>
    <definedName name="tr" localSheetId="20" hidden="1">{#N/A,#N/A,FALSE,"CESTSUM";#N/A,#N/A,FALSE,"est sum A";#N/A,#N/A,FALSE,"est detail A"}</definedName>
    <definedName name="tr" localSheetId="17" hidden="1">{#N/A,#N/A,FALSE,"CESTSUM";#N/A,#N/A,FALSE,"est sum A";#N/A,#N/A,FALSE,"est detail A"}</definedName>
    <definedName name="tr" localSheetId="18" hidden="1">{#N/A,#N/A,FALSE,"CESTSUM";#N/A,#N/A,FALSE,"est sum A";#N/A,#N/A,FALSE,"est detail A"}</definedName>
    <definedName name="tr" localSheetId="11" hidden="1">{#N/A,#N/A,FALSE,"CESTSUM";#N/A,#N/A,FALSE,"est sum A";#N/A,#N/A,FALSE,"est detail A"}</definedName>
    <definedName name="tr" localSheetId="2" hidden="1">{#N/A,#N/A,FALSE,"CESTSUM";#N/A,#N/A,FALSE,"est sum A";#N/A,#N/A,FALSE,"est detail A"}</definedName>
    <definedName name="tr" localSheetId="27" hidden="1">{#N/A,#N/A,FALSE,"CESTSUM";#N/A,#N/A,FALSE,"est sum A";#N/A,#N/A,FALSE,"est detail A"}</definedName>
    <definedName name="tr" localSheetId="3" hidden="1">{#N/A,#N/A,FALSE,"CESTSUM";#N/A,#N/A,FALSE,"est sum A";#N/A,#N/A,FALSE,"est detail A"}</definedName>
    <definedName name="tr" localSheetId="1" hidden="1">{#N/A,#N/A,FALSE,"CESTSUM";#N/A,#N/A,FALSE,"est sum A";#N/A,#N/A,FALSE,"est detail A"}</definedName>
    <definedName name="tr" hidden="1">{#N/A,#N/A,FALSE,"CESTSUM";#N/A,#N/A,FALSE,"est sum A";#N/A,#N/A,FALSE,"est detail A"}</definedName>
    <definedName name="TRADING_NET" localSheetId="25">[16]DT_A_DOL93!#REF!</definedName>
    <definedName name="TRADING_NET" localSheetId="26">[16]DT_A_DOL93!#REF!</definedName>
    <definedName name="TRADING_NET" localSheetId="0">[16]DT_A_DOL93!#REF!</definedName>
    <definedName name="TRADING_NET">[16]DT_A_DOL93!#REF!</definedName>
    <definedName name="tran_revenue" localSheetId="25">#REF!</definedName>
    <definedName name="tran_revenue" localSheetId="26">#REF!</definedName>
    <definedName name="tran_revenue" localSheetId="0">#REF!</definedName>
    <definedName name="tran_revenue" localSheetId="3">#REF!</definedName>
    <definedName name="tran_revenue">#REF!</definedName>
    <definedName name="trans_constraint_y_n" localSheetId="25">#REF!</definedName>
    <definedName name="trans_constraint_y_n" localSheetId="26">#REF!</definedName>
    <definedName name="trans_constraint_y_n" localSheetId="0">#REF!</definedName>
    <definedName name="trans_constraint_y_n" localSheetId="3">#REF!</definedName>
    <definedName name="trans_constraint_y_n">#REF!</definedName>
    <definedName name="transdb" localSheetId="25">#REF!</definedName>
    <definedName name="transdb" localSheetId="26">#REF!</definedName>
    <definedName name="transdb" localSheetId="0">#REF!</definedName>
    <definedName name="transdb" localSheetId="3">#REF!</definedName>
    <definedName name="transdb">#REF!</definedName>
    <definedName name="Transfer" localSheetId="32" hidden="1">#REF!</definedName>
    <definedName name="Transfer" localSheetId="33" hidden="1">#REF!</definedName>
    <definedName name="Transfer" localSheetId="23" hidden="1">#REF!</definedName>
    <definedName name="Transfer" localSheetId="17" hidden="1">#REF!</definedName>
    <definedName name="Transfer" localSheetId="18" hidden="1">#REF!</definedName>
    <definedName name="Transfer" localSheetId="11" hidden="1">#REF!</definedName>
    <definedName name="Transfer" localSheetId="25" hidden="1">#REF!</definedName>
    <definedName name="Transfer" localSheetId="26" hidden="1">#REF!</definedName>
    <definedName name="Transfer" localSheetId="27" hidden="1">#REF!</definedName>
    <definedName name="Transfer" localSheetId="0" hidden="1">#REF!</definedName>
    <definedName name="Transfer" localSheetId="1" hidden="1">#REF!</definedName>
    <definedName name="Transfer" hidden="1">#REF!</definedName>
    <definedName name="Transfers" localSheetId="32" hidden="1">#REF!</definedName>
    <definedName name="Transfers" localSheetId="33" hidden="1">#REF!</definedName>
    <definedName name="Transfers" localSheetId="23" hidden="1">#REF!</definedName>
    <definedName name="Transfers" localSheetId="17" hidden="1">#REF!</definedName>
    <definedName name="Transfers" localSheetId="18" hidden="1">#REF!</definedName>
    <definedName name="Transfers" localSheetId="11" hidden="1">#REF!</definedName>
    <definedName name="Transfers" localSheetId="25" hidden="1">#REF!</definedName>
    <definedName name="Transfers" localSheetId="26" hidden="1">#REF!</definedName>
    <definedName name="Transfers" localSheetId="27" hidden="1">#REF!</definedName>
    <definedName name="Transfers" localSheetId="0" hidden="1">#REF!</definedName>
    <definedName name="Transfers" localSheetId="1" hidden="1">#REF!</definedName>
    <definedName name="Transfers" hidden="1">#REF!</definedName>
    <definedName name="TRANSM_2">[114]Transm2!$A$1:$M$461:'[114]10 Yr FC'!$M$47</definedName>
    <definedName name="trth" localSheetId="30" hidden="1">{"ALL",#N/A,FALSE,"A"}</definedName>
    <definedName name="trth" localSheetId="22" hidden="1">{"ALL",#N/A,FALSE,"A"}</definedName>
    <definedName name="trth" localSheetId="20" hidden="1">{"ALL",#N/A,FALSE,"A"}</definedName>
    <definedName name="trth" localSheetId="11" hidden="1">{"ALL",#N/A,FALSE,"A"}</definedName>
    <definedName name="trth" localSheetId="2" hidden="1">{"ALL",#N/A,FALSE,"A"}</definedName>
    <definedName name="trth" localSheetId="3" hidden="1">{"ALL",#N/A,FALSE,"A"}</definedName>
    <definedName name="trth" hidden="1">{"ALL",#N/A,FALSE,"A"}</definedName>
    <definedName name="turbinesize" localSheetId="25">#REF!</definedName>
    <definedName name="turbinesize" localSheetId="26">#REF!</definedName>
    <definedName name="turbinesize" localSheetId="0">#REF!</definedName>
    <definedName name="turbinesize" localSheetId="3">#REF!</definedName>
    <definedName name="turbinesize">#REF!</definedName>
    <definedName name="twoyrswarranty" localSheetId="25">#REF!</definedName>
    <definedName name="twoyrswarranty" localSheetId="26">#REF!</definedName>
    <definedName name="twoyrswarranty" localSheetId="0">#REF!</definedName>
    <definedName name="twoyrswarranty" localSheetId="3">#REF!</definedName>
    <definedName name="twoyrswarranty">#REF!</definedName>
    <definedName name="u" localSheetId="32" hidden="1">{#N/A,#N/A,FALSE,"Summ";#N/A,#N/A,FALSE,"General"}</definedName>
    <definedName name="u" localSheetId="30" hidden="1">{#N/A,#N/A,FALSE,"Summ";#N/A,#N/A,FALSE,"General"}</definedName>
    <definedName name="u" localSheetId="33" hidden="1">{#N/A,#N/A,FALSE,"Summ";#N/A,#N/A,FALSE,"General"}</definedName>
    <definedName name="u" localSheetId="22" hidden="1">{#N/A,#N/A,FALSE,"Summ";#N/A,#N/A,FALSE,"General"}</definedName>
    <definedName name="u" localSheetId="23" hidden="1">{#N/A,#N/A,FALSE,"Summ";#N/A,#N/A,FALSE,"General"}</definedName>
    <definedName name="u" localSheetId="20" hidden="1">{#N/A,#N/A,FALSE,"Summ";#N/A,#N/A,FALSE,"General"}</definedName>
    <definedName name="u" localSheetId="17" hidden="1">{#N/A,#N/A,FALSE,"Summ";#N/A,#N/A,FALSE,"General"}</definedName>
    <definedName name="u" localSheetId="18" hidden="1">{#N/A,#N/A,FALSE,"Summ";#N/A,#N/A,FALSE,"General"}</definedName>
    <definedName name="u" localSheetId="11" hidden="1">{#N/A,#N/A,FALSE,"Summ";#N/A,#N/A,FALSE,"General"}</definedName>
    <definedName name="u" localSheetId="2" hidden="1">{#N/A,#N/A,FALSE,"Summ";#N/A,#N/A,FALSE,"General"}</definedName>
    <definedName name="u" localSheetId="27" hidden="1">{#N/A,#N/A,FALSE,"Summ";#N/A,#N/A,FALSE,"General"}</definedName>
    <definedName name="u" localSheetId="3" hidden="1">{#N/A,#N/A,FALSE,"Summ";#N/A,#N/A,FALSE,"General"}</definedName>
    <definedName name="u" localSheetId="1" hidden="1">{#N/A,#N/A,FALSE,"Summ";#N/A,#N/A,FALSE,"General"}</definedName>
    <definedName name="u" hidden="1">{#N/A,#N/A,FALSE,"Summ";#N/A,#N/A,FALSE,"General"}</definedName>
    <definedName name="UAACT115S" localSheetId="25">'[35]Functional Study'!#REF!</definedName>
    <definedName name="UAACT115S" localSheetId="26">'[35]Functional Study'!#REF!</definedName>
    <definedName name="UAACT115S" localSheetId="0">'[35]Functional Study'!#REF!</definedName>
    <definedName name="UAACT115S">'[35]Functional Study'!#REF!</definedName>
    <definedName name="UAcct103">'[33]Func Study'!$AB$1613</definedName>
    <definedName name="UAcct105Dnpg">'[33]Func Study'!$AB$2010</definedName>
    <definedName name="UAcct105S">'[33]Func Study'!$AB$2005</definedName>
    <definedName name="UAcct105Seu">'[33]Func Study'!$AB$2009</definedName>
    <definedName name="UAcct105Snppo">'[33]Func Study'!$AB$2008</definedName>
    <definedName name="UAcct105Snpps">'[33]Func Study'!$AB$2006</definedName>
    <definedName name="UAcct105Snpt">'[33]Func Study'!$AB$2007</definedName>
    <definedName name="UAcct1081390">'[33]Func Study'!$AB$2451</definedName>
    <definedName name="UAcct1081390Rcl">'[33]Func Study'!$AB$2450</definedName>
    <definedName name="UAcct1081399">'[33]Func Study'!$AB$2459</definedName>
    <definedName name="UAcct1081399Rcl">'[33]Func Study'!$AB$2458</definedName>
    <definedName name="UAcct108360">'[33]Func Study'!$AB$2355</definedName>
    <definedName name="UAcct108361">'[33]Func Study'!$AB$2359</definedName>
    <definedName name="UAcct108362">'[33]Func Study'!$AB$2363</definedName>
    <definedName name="UAcct108364">'[33]Func Study'!$AB$2367</definedName>
    <definedName name="UAcct108365">'[33]Func Study'!$AB$2371</definedName>
    <definedName name="UAcct108366">'[33]Func Study'!$AB$2375</definedName>
    <definedName name="UAcct108367">'[33]Func Study'!$AB$2379</definedName>
    <definedName name="UAcct108368">'[33]Func Study'!$AB$2383</definedName>
    <definedName name="UAcct108369">'[33]Func Study'!$AB$2387</definedName>
    <definedName name="UAcct108370">'[33]Func Study'!$AB$2391</definedName>
    <definedName name="UAcct108371">'[33]Func Study'!$AB$2395</definedName>
    <definedName name="UAcct108372">'[33]Func Study'!$AB$2399</definedName>
    <definedName name="UAcct108373">'[33]Func Study'!$AB$2403</definedName>
    <definedName name="UAcct108D">'[33]Func Study'!$AB$2415</definedName>
    <definedName name="UAcct108D00">'[33]Func Study'!$AB$2407</definedName>
    <definedName name="UAcct108Ds">'[33]Func Study'!$AB$2411</definedName>
    <definedName name="UAcct108Ep">'[33]Func Study'!$AB$2327</definedName>
    <definedName name="UAcct108Gpcn">'[33]Func Study'!$AB$2429</definedName>
    <definedName name="UAcct108Gps">'[33]Func Study'!$AB$2425</definedName>
    <definedName name="UAcct108Gpse">'[33]Func Study'!$AB$2431</definedName>
    <definedName name="UAcct108Gpsg">'[33]Func Study'!$AB$2428</definedName>
    <definedName name="UAcct108Gpsgp">'[33]Func Study'!$AB$2426</definedName>
    <definedName name="UAcct108Gpsgu">'[33]Func Study'!$AB$2427</definedName>
    <definedName name="UAcct108Gpso">'[33]Func Study'!$AB$2430</definedName>
    <definedName name="UACCT108GPSSGCH">'[33]Func Study'!$AB$2434</definedName>
    <definedName name="UACCT108GPSSGCT">'[33]Func Study'!$AB$2433</definedName>
    <definedName name="UAcct108Hp">'[33]Func Study'!$AB$2313</definedName>
    <definedName name="UAcct108Mp">'[33]Func Study'!$AB$2444</definedName>
    <definedName name="UAcct108Np">'[33]Func Study'!$AB$2305</definedName>
    <definedName name="UAcct108Op">'[33]Func Study'!$AB$2322</definedName>
    <definedName name="UACCT108OPSSCCT">'[33]Func Study'!$AB$2321</definedName>
    <definedName name="UAcct108Sp">'[33]Func Study'!$AB$2299</definedName>
    <definedName name="UACCT108SPSSGCH">'[33]Func Study'!$AB$2298</definedName>
    <definedName name="UAcct108Tp">'[33]Func Study'!$AB$2346</definedName>
    <definedName name="UAcct111Clg">'[33]Func Study'!$AB$2487</definedName>
    <definedName name="UAcct111Clgsou">'[33]Func Study'!$AB$2485</definedName>
    <definedName name="UAcct111Clh">'[33]Func Study'!$AB$2493</definedName>
    <definedName name="UAcct111Cls">'[33]Func Study'!$AB$2478</definedName>
    <definedName name="UAcct111Ipcn">'[33]Func Study'!$AB$2502</definedName>
    <definedName name="UAcct111Ips">'[33]Func Study'!$AB$2497</definedName>
    <definedName name="UAcct111Ipse">'[33]Func Study'!$AB$2500</definedName>
    <definedName name="UAcct111Ipsg">'[33]Func Study'!$AB$2501</definedName>
    <definedName name="UAcct111Ipsgp">'[33]Func Study'!$AB$2498</definedName>
    <definedName name="UAcct111Ipsgu">'[33]Func Study'!$AB$2499</definedName>
    <definedName name="UAcct111Ipso">'[33]Func Study'!$AB$2506</definedName>
    <definedName name="UACCT111IPSSGCH">'[33]Func Study'!$AB$2505</definedName>
    <definedName name="UACCT111IPSSGCT">'[33]Func Study'!$AB$2504</definedName>
    <definedName name="UAcct114">'[33]Func Study'!$AB$2017</definedName>
    <definedName name="UACCT115" localSheetId="25">'[35]Functional Study'!#REF!</definedName>
    <definedName name="UACCT115" localSheetId="26">'[35]Functional Study'!#REF!</definedName>
    <definedName name="UACCT115" localSheetId="0">'[35]Functional Study'!#REF!</definedName>
    <definedName name="UACCT115" localSheetId="3">'[35]Functional Study'!#REF!</definedName>
    <definedName name="UACCT115">'[35]Functional Study'!#REF!</definedName>
    <definedName name="UACCT115DGP" localSheetId="25">'[35]Functional Study'!#REF!</definedName>
    <definedName name="UACCT115DGP" localSheetId="26">'[35]Functional Study'!#REF!</definedName>
    <definedName name="UACCT115DGP" localSheetId="0">'[35]Functional Study'!#REF!</definedName>
    <definedName name="UACCT115DGP" localSheetId="3">'[35]Functional Study'!#REF!</definedName>
    <definedName name="UACCT115DGP">'[35]Functional Study'!#REF!</definedName>
    <definedName name="UACCT115SG" localSheetId="25">'[35]Functional Study'!#REF!</definedName>
    <definedName name="UACCT115SG" localSheetId="26">'[35]Functional Study'!#REF!</definedName>
    <definedName name="UACCT115SG" localSheetId="0">'[35]Functional Study'!#REF!</definedName>
    <definedName name="UACCT115SG" localSheetId="3">'[35]Functional Study'!#REF!</definedName>
    <definedName name="UACCT115SG">'[35]Functional Study'!#REF!</definedName>
    <definedName name="UAcct120">'[33]Func Study'!$AB$2021</definedName>
    <definedName name="UAcct124">'[33]Func Study'!$AB$2026</definedName>
    <definedName name="UAcct141">'[33]Func Study'!$AB$2173</definedName>
    <definedName name="UAcct151">'[33]Func Study'!$AB$2049</definedName>
    <definedName name="Uacct151SSECT">'[33]Func Study'!$AB$2047</definedName>
    <definedName name="UAcct154">'[33]Func Study'!$AB$2083</definedName>
    <definedName name="Uacct154SSGCT">'[33]Func Study'!$AB$2080</definedName>
    <definedName name="UAcct163">'[33]Func Study'!$AB$2093</definedName>
    <definedName name="UAcct165">'[33]Func Study'!$AB$2108</definedName>
    <definedName name="UAcct165Gps">'[33]Func Study'!$AB$2104</definedName>
    <definedName name="UAcct182">'[33]Func Study'!$AB$2033</definedName>
    <definedName name="UAcct18222">'[33]Func Study'!$AB$2163</definedName>
    <definedName name="UAcct182M">'[33]Func Study'!$AB$2118</definedName>
    <definedName name="UAcct182MSSGCH">'[33]Func Study'!$AB$2113</definedName>
    <definedName name="UAcct186">'[33]Func Study'!$AB$2041</definedName>
    <definedName name="UAcct1869">'[33]Func Study'!$AB$2168</definedName>
    <definedName name="UAcct186M">'[33]Func Study'!$AB$2129</definedName>
    <definedName name="UAcct190">'[33]Func Study'!$AB$2243</definedName>
    <definedName name="UAcct190Baddebt">'[33]Func Study'!$AB$2237</definedName>
    <definedName name="UAcct190Dop">'[33]Func Study'!$AB$2235</definedName>
    <definedName name="UAcct2281">'[33]Func Study'!$AB$2191</definedName>
    <definedName name="UAcct2282">'[33]Func Study'!$AB$2195</definedName>
    <definedName name="UAcct2283">'[33]Func Study'!$AB$2200</definedName>
    <definedName name="UACCT22841SG">'[33]Func Study'!$AB$2205</definedName>
    <definedName name="UAcct22842">'[33]Func Study'!$AB$2211</definedName>
    <definedName name="UAcct22842Trojd" localSheetId="25">'[32]Func Study'!#REF!</definedName>
    <definedName name="UAcct22842Trojd" localSheetId="26">'[32]Func Study'!#REF!</definedName>
    <definedName name="UAcct22842Trojd" localSheetId="0">'[32]Func Study'!#REF!</definedName>
    <definedName name="UAcct22842Trojd" localSheetId="3">'[32]Func Study'!#REF!</definedName>
    <definedName name="UAcct22842Trojd">'[32]Func Study'!#REF!</definedName>
    <definedName name="UAcct235">'[33]Func Study'!$AB$2187</definedName>
    <definedName name="UACCT235CN">'[33]Func Study'!$AB$2186</definedName>
    <definedName name="UAcct252">'[33]Func Study'!$AB$2219</definedName>
    <definedName name="UAcct25316">'[33]Func Study'!$AB$2057</definedName>
    <definedName name="UAcct25317">'[33]Func Study'!$AB$2061</definedName>
    <definedName name="UAcct25318">'[33]Func Study'!$AB$2098</definedName>
    <definedName name="UAcct25319">'[33]Func Study'!$AB$2065</definedName>
    <definedName name="uacct25398">'[33]Func Study'!$AB$2222</definedName>
    <definedName name="UAcct25399">'[33]Func Study'!$AB$2230</definedName>
    <definedName name="UACCT254SO">'[33]Func Study'!$AB$2202</definedName>
    <definedName name="UAcct255">'[33]Func Study'!$AB$2284</definedName>
    <definedName name="UAcct281">'[33]Func Study'!$AB$2249</definedName>
    <definedName name="UAcct282">'[33]Func Study'!$AB$2259</definedName>
    <definedName name="UAcct282Cn">'[33]Func Study'!$AB$2256</definedName>
    <definedName name="UAcct282So">'[33]Func Study'!$AB$2255</definedName>
    <definedName name="UAcct283">'[33]Func Study'!$AB$2271</definedName>
    <definedName name="UAcct283So">'[33]Func Study'!$AB$2265</definedName>
    <definedName name="UAcct301S">'[33]Func Study'!$AB$1964</definedName>
    <definedName name="UAcct301Sg">'[33]Func Study'!$AB$1966</definedName>
    <definedName name="UAcct301So">'[33]Func Study'!$AB$1965</definedName>
    <definedName name="UAcct302S">'[33]Func Study'!$AB$1969</definedName>
    <definedName name="UAcct302Sg">'[33]Func Study'!$AB$1970</definedName>
    <definedName name="UAcct302Sgp">'[33]Func Study'!$AB$1971</definedName>
    <definedName name="UAcct302Sgu">'[33]Func Study'!$AB$1972</definedName>
    <definedName name="UAcct303Cn">'[33]Func Study'!$AB$1980</definedName>
    <definedName name="UAcct303S">'[33]Func Study'!$AB$1976</definedName>
    <definedName name="UAcct303Se">'[33]Func Study'!$AB$1979</definedName>
    <definedName name="UAcct303Sg">'[33]Func Study'!$AB$1977</definedName>
    <definedName name="UAcct303Sgu">'[33]Func Study'!$AB$1981</definedName>
    <definedName name="UAcct303So">'[33]Func Study'!$AB$1978</definedName>
    <definedName name="UACCT303SSGCH">'[33]Func Study'!$AB$1983</definedName>
    <definedName name="UAcct310">'[33]Func Study'!$AB$1414</definedName>
    <definedName name="UAcct310JBG">'[33]Func Study'!$AB$1413</definedName>
    <definedName name="UAcct311">'[33]Func Study'!$AB$1421</definedName>
    <definedName name="UAcct311JBG">'[33]Func Study'!$AB$1420</definedName>
    <definedName name="UAcct312">'[33]Func Study'!$AB$1428</definedName>
    <definedName name="UAcct312JBG">'[33]Func Study'!$AB$1427</definedName>
    <definedName name="UAcct314">'[33]Func Study'!$AB$1435</definedName>
    <definedName name="UAcct314JBG">'[33]Func Study'!$AB$1434</definedName>
    <definedName name="UAcct315">'[33]Func Study'!$AB$1442</definedName>
    <definedName name="UAcct315JBG">'[33]Func Study'!$AB$1441</definedName>
    <definedName name="UAcct316">'[33]Func Study'!$AB$1450</definedName>
    <definedName name="UAcct316JBG">'[33]Func Study'!$AB$1449</definedName>
    <definedName name="UAcct320">'[33]Func Study'!$AB$1466</definedName>
    <definedName name="UAcct321">'[33]Func Study'!$AB$1471</definedName>
    <definedName name="UAcct322">'[33]Func Study'!$AB$1476</definedName>
    <definedName name="UAcct323">'[33]Func Study'!$AB$1481</definedName>
    <definedName name="UAcct324">'[33]Func Study'!$AB$1486</definedName>
    <definedName name="UAcct325">'[33]Func Study'!$AB$1491</definedName>
    <definedName name="UAcct33">'[33]Func Study'!$AB$295</definedName>
    <definedName name="UAcct330">'[33]Func Study'!$AB$1508</definedName>
    <definedName name="UAcct331">'[33]Func Study'!$AB$1513</definedName>
    <definedName name="UAcct332">'[33]Func Study'!$AB$1518</definedName>
    <definedName name="UAcct333">'[33]Func Study'!$AB$1523</definedName>
    <definedName name="UAcct334">'[33]Func Study'!$AB$1528</definedName>
    <definedName name="UAcct335">'[33]Func Study'!$AB$1533</definedName>
    <definedName name="UAcct336">'[33]Func Study'!$AB$1539</definedName>
    <definedName name="UAcct340Dgu">'[33]Func Study'!$AB$1564</definedName>
    <definedName name="UAcct340Sgu">'[33]Func Study'!$AB$1565</definedName>
    <definedName name="UAcct341Dgu">'[33]Func Study'!$AB$1569</definedName>
    <definedName name="UAcct341Sgu">'[33]Func Study'!$AB$1570</definedName>
    <definedName name="UAcct342Dgu">'[33]Func Study'!$AB$1574</definedName>
    <definedName name="UAcct342Sgu">'[33]Func Study'!$AB$1575</definedName>
    <definedName name="UAcct343">'[33]Func Study'!$AB$1584</definedName>
    <definedName name="UAcct344S">'[33]Func Study'!$AB$1587</definedName>
    <definedName name="UAcct344Sgp">'[33]Func Study'!$AB$1588</definedName>
    <definedName name="UAcct345Dgu">'[33]Func Study'!$AB$1594</definedName>
    <definedName name="UAcct345Sgu">'[33]Func Study'!$AB$1595</definedName>
    <definedName name="UAcct346">'[33]Func Study'!$AB$1601</definedName>
    <definedName name="UAcct350">'[33]Func Study'!$AB$1628</definedName>
    <definedName name="UAcct352">'[33]Func Study'!$AB$1635</definedName>
    <definedName name="UAcct353">'[33]Func Study'!$AB$1641</definedName>
    <definedName name="UAcct354">'[33]Func Study'!$AB$1647</definedName>
    <definedName name="UAcct355">'[33]Func Study'!$AB$1654</definedName>
    <definedName name="UAcct356">'[33]Func Study'!$AB$1660</definedName>
    <definedName name="UAcct357">'[33]Func Study'!$AB$1666</definedName>
    <definedName name="UAcct358">'[33]Func Study'!$AB$1672</definedName>
    <definedName name="UAcct359">'[33]Func Study'!$AB$1678</definedName>
    <definedName name="UAcct360">'[33]Func Study'!$AB$1698</definedName>
    <definedName name="UAcct361">'[33]Func Study'!$AB$1704</definedName>
    <definedName name="UAcct362">'[33]Func Study'!$AB$1710</definedName>
    <definedName name="UAcct368">'[33]Func Study'!$AB$1744</definedName>
    <definedName name="UAcct369">'[33]Func Study'!$AB$1751</definedName>
    <definedName name="UAcct370">'[33]Func Study'!$AB$1762</definedName>
    <definedName name="UAcct372A">'[33]Func Study'!$AB$1775</definedName>
    <definedName name="UAcct372Dp">'[33]Func Study'!$AB$1773</definedName>
    <definedName name="UAcct372Ds">'[33]Func Study'!$AB$1774</definedName>
    <definedName name="UAcct373">'[33]Func Study'!$AB$1782</definedName>
    <definedName name="UAcct389Cn">'[33]Func Study'!$AB$1800</definedName>
    <definedName name="UAcct389S">'[33]Func Study'!$AB$1799</definedName>
    <definedName name="UAcct389Sg">'[33]Func Study'!$AB$1802</definedName>
    <definedName name="UAcct389Sgu">'[33]Func Study'!$AB$1801</definedName>
    <definedName name="UAcct389So">'[33]Func Study'!$AB$1803</definedName>
    <definedName name="UAcct390Cn">'[33]Func Study'!$AB$1810</definedName>
    <definedName name="UAcct390JBG">'[33]Func Study'!$AB$1812</definedName>
    <definedName name="UAcct390L">'[33]Func Study'!$AB$1927</definedName>
    <definedName name="UACCT390LRCL">'[33]Func Study'!$AB$1929</definedName>
    <definedName name="UAcct390S">'[33]Func Study'!$AB$1807</definedName>
    <definedName name="UAcct390Sgp">'[33]Func Study'!$AB$1808</definedName>
    <definedName name="UAcct390Sgu">'[33]Func Study'!$AB$1809</definedName>
    <definedName name="UAcct390Sop">'[33]Func Study'!$AB$1811</definedName>
    <definedName name="UAcct390Sou">'[33]Func Study'!$AB$1813</definedName>
    <definedName name="UAcct391Cn">'[33]Func Study'!$AB$1820</definedName>
    <definedName name="UACCT391JBE">'[33]Func Study'!$AB$1825</definedName>
    <definedName name="UAcct391S">'[33]Func Study'!$AB$1817</definedName>
    <definedName name="UAcct391Sg">'[33]Func Study'!$AB$1821</definedName>
    <definedName name="UAcct391Sgp">'[33]Func Study'!$AB$1818</definedName>
    <definedName name="UAcct391Sgu">'[33]Func Study'!$AB$1819</definedName>
    <definedName name="UAcct391So">'[33]Func Study'!$AB$1823</definedName>
    <definedName name="UACCT391SSGCH">'[33]Func Study'!$AB$1824</definedName>
    <definedName name="UAcct392Cn">'[33]Func Study'!$AB$1832</definedName>
    <definedName name="UAcct392L">'[33]Func Study'!$AB$1935</definedName>
    <definedName name="UAcct392Lrcl">'[33]Func Study'!$AB$1937</definedName>
    <definedName name="UAcct392S">'[33]Func Study'!$AB$1829</definedName>
    <definedName name="UAcct392Se">'[33]Func Study'!$AB$1834</definedName>
    <definedName name="UAcct392Sg">'[33]Func Study'!$AB$1831</definedName>
    <definedName name="UAcct392Sgp">'[33]Func Study'!$AB$1835</definedName>
    <definedName name="UAcct392Sgu">'[33]Func Study'!$AB$1833</definedName>
    <definedName name="UAcct392So">'[33]Func Study'!$AB$1830</definedName>
    <definedName name="UACCT392SSGCH">'[33]Func Study'!$AB$1836</definedName>
    <definedName name="UAcct393S">'[33]Func Study'!$AB$1841</definedName>
    <definedName name="UAcct393Sg">'[33]Func Study'!$AB$1845</definedName>
    <definedName name="UAcct393Sgp">'[33]Func Study'!$AB$1842</definedName>
    <definedName name="UAcct393Sgu">'[33]Func Study'!$AB$1843</definedName>
    <definedName name="UAcct393So">'[33]Func Study'!$AB$1844</definedName>
    <definedName name="UACCT393SSGCT">'[33]Func Study'!$AB$1846</definedName>
    <definedName name="UAcct394S">'[33]Func Study'!$AB$1850</definedName>
    <definedName name="UAcct394Se">'[33]Func Study'!$AB$1854</definedName>
    <definedName name="UAcct394Sg">'[33]Func Study'!$AB$1855</definedName>
    <definedName name="UAcct394Sgp">'[33]Func Study'!$AB$1851</definedName>
    <definedName name="UAcct394Sgu">'[33]Func Study'!$AB$1852</definedName>
    <definedName name="UAcct394So">'[33]Func Study'!$AB$1853</definedName>
    <definedName name="UACCT394SSGCH">'[33]Func Study'!$AB$1856</definedName>
    <definedName name="UAcct395S">'[33]Func Study'!$AB$1861</definedName>
    <definedName name="UAcct395Se">'[33]Func Study'!$AB$1865</definedName>
    <definedName name="UAcct395Sg">'[33]Func Study'!$AB$1866</definedName>
    <definedName name="UAcct395Sgp">'[33]Func Study'!$AB$1862</definedName>
    <definedName name="UAcct395Sgu">'[33]Func Study'!$AB$1863</definedName>
    <definedName name="UAcct395So">'[33]Func Study'!$AB$1864</definedName>
    <definedName name="UACCT395SSGCH">'[33]Func Study'!$AB$1867</definedName>
    <definedName name="UAcct396S">'[33]Func Study'!$AB$1872</definedName>
    <definedName name="UAcct396Se">'[33]Func Study'!$AB$1877</definedName>
    <definedName name="UAcct396Sg">'[33]Func Study'!$AB$1874</definedName>
    <definedName name="UAcct396Sgp">'[33]Func Study'!$AB$1873</definedName>
    <definedName name="UAcct396Sgu">'[33]Func Study'!$AB$1876</definedName>
    <definedName name="UAcct396So">'[33]Func Study'!$AB$1875</definedName>
    <definedName name="UACCT396SSGCH">'[33]Func Study'!$AB$1879</definedName>
    <definedName name="UACCT396SSGCT">'[33]Func Study'!$AB$1878</definedName>
    <definedName name="UAcct397Cn">'[33]Func Study'!$AB$1890</definedName>
    <definedName name="UAcct397JBG">'[33]Func Study'!$AB$1893</definedName>
    <definedName name="UAcct397S">'[33]Func Study'!$AB$1886</definedName>
    <definedName name="UAcct397Se">'[33]Func Study'!$AB$1892</definedName>
    <definedName name="UAcct397Sg">'[33]Func Study'!$AB$1891</definedName>
    <definedName name="UAcct397Sgp">'[33]Func Study'!$AB$1887</definedName>
    <definedName name="UAcct397Sgu">'[33]Func Study'!$AB$1888</definedName>
    <definedName name="UAcct397So">'[33]Func Study'!$AB$1889</definedName>
    <definedName name="UAcct398Cn">'[33]Func Study'!$AB$1902</definedName>
    <definedName name="UAcct398S">'[33]Func Study'!$AB$1899</definedName>
    <definedName name="UAcct398Se">'[33]Func Study'!$AB$1904</definedName>
    <definedName name="UAcct398Sg">'[33]Func Study'!$AB$1905</definedName>
    <definedName name="UAcct398Sgp">'[33]Func Study'!$AB$1900</definedName>
    <definedName name="UAcct398Sgu">'[33]Func Study'!$AB$1901</definedName>
    <definedName name="UAcct398So">'[33]Func Study'!$AB$1903</definedName>
    <definedName name="UACCT398SSGCT">'[33]Func Study'!$AB$1906</definedName>
    <definedName name="UAcct399">'[33]Func Study'!$AB$1913</definedName>
    <definedName name="UAcct399G">'[33]Func Study'!$AB$1955</definedName>
    <definedName name="UAcct399L">'[33]Func Study'!$AB$1917</definedName>
    <definedName name="UAcct399Lrcl">'[33]Func Study'!$AB$1919</definedName>
    <definedName name="UAcct403360">'[33]Func Study'!$AB$1090</definedName>
    <definedName name="UAcct403361">'[33]Func Study'!$AB$1091</definedName>
    <definedName name="UAcct403362">'[33]Func Study'!$AB$1092</definedName>
    <definedName name="UAcct403364">'[33]Func Study'!$AB$1094</definedName>
    <definedName name="UAcct403365">'[33]Func Study'!$AB$1095</definedName>
    <definedName name="UAcct403366">'[33]Func Study'!$AB$1096</definedName>
    <definedName name="UAcct403367">'[33]Func Study'!$AB$1097</definedName>
    <definedName name="UAcct403368">'[33]Func Study'!$AB$1098</definedName>
    <definedName name="UAcct403369">'[33]Func Study'!$AB$1099</definedName>
    <definedName name="UAcct403370">'[33]Func Study'!$AB$1100</definedName>
    <definedName name="UAcct403371">'[33]Func Study'!$AB$1101</definedName>
    <definedName name="UAcct403372">'[33]Func Study'!$AB$1102</definedName>
    <definedName name="UAcct403373">'[33]Func Study'!$AB$1103</definedName>
    <definedName name="UAcct403Ep">'[33]Func Study'!$AB$1130</definedName>
    <definedName name="UAcct403Gpcn">'[33]Func Study'!$AB$1111</definedName>
    <definedName name="UAcct403GPDGP">'[33]Func Study'!$AB$1108</definedName>
    <definedName name="UAcct403GPDGU">'[33]Func Study'!$AB$1109</definedName>
    <definedName name="UAcct403GPJBG">'[33]Func Study'!$AB$1115</definedName>
    <definedName name="UAcct403Gps">'[33]Func Study'!$AB$1107</definedName>
    <definedName name="UAcct403Gpsg">'[33]Func Study'!$AB$1112</definedName>
    <definedName name="UAcct403Gpso">'[33]Func Study'!$AB$1113</definedName>
    <definedName name="UAcct403Gv0">'[33]Func Study'!$AB$1121</definedName>
    <definedName name="UAcct403Hp">'[33]Func Study'!$AB$1072</definedName>
    <definedName name="UACCT403JBE">'[33]Func Study'!$AB$1116</definedName>
    <definedName name="UAcct403Mp">'[33]Func Study'!$AB$1125</definedName>
    <definedName name="UAcct403Np">'[33]Func Study'!$AB$1065</definedName>
    <definedName name="UAcct403Op">'[33]Func Study'!$AB$1080</definedName>
    <definedName name="UAcct403OPCAGE">'[33]Func Study'!$AB$1078</definedName>
    <definedName name="UAcct403Sp">'[33]Func Study'!$AB$1061</definedName>
    <definedName name="UAcct403SPJBG">'[33]Func Study'!$AB$1058</definedName>
    <definedName name="UAcct403Tp">'[33]Func Study'!$AB$1087</definedName>
    <definedName name="UAcct404330">'[33]Func Study'!$AB$1177</definedName>
    <definedName name="UACCT404GP">'[33]Func Study'!$AB$1146</definedName>
    <definedName name="UACCT404GPCN">'[33]Func Study'!$AB$1143</definedName>
    <definedName name="UACCT404GPSO">'[33]Func Study'!$AB$1141</definedName>
    <definedName name="UAcct404Ipcn">'[33]Func Study'!$AB$1158</definedName>
    <definedName name="UAcct404IPJBG">'[33]Func Study'!$AB$1163</definedName>
    <definedName name="UAcct404Ips">'[33]Func Study'!$AB$1154</definedName>
    <definedName name="UAcct404Ipse">'[33]Func Study'!$AB$1155</definedName>
    <definedName name="UAcct404Ipsg">'[33]Func Study'!$AB$1156</definedName>
    <definedName name="UAcct404Ipsg1">'[33]Func Study'!$AB$1159</definedName>
    <definedName name="UAcct404Ipsg2">'[33]Func Study'!$AB$1160</definedName>
    <definedName name="UAcct404Ipso">'[33]Func Study'!$AB$1157</definedName>
    <definedName name="UAcct404M">'[33]Func Study'!$AB$1168</definedName>
    <definedName name="UACCT404OP">'[33]Func Study'!$AB$1172</definedName>
    <definedName name="UACCT404SP">'[33]Func Study'!$AB$1151</definedName>
    <definedName name="UAcct405">'[33]Func Study'!$AB$1185</definedName>
    <definedName name="UAcct406">'[33]Func Study'!$AB$1193</definedName>
    <definedName name="UAcct407">'[33]Func Study'!$AB$1202</definedName>
    <definedName name="UAcct408">'[33]Func Study'!$AB$1221</definedName>
    <definedName name="UAcct408S">'[33]Func Study'!$AB$1213</definedName>
    <definedName name="UAcct41010">'[33]Func Study'!$AB$1294</definedName>
    <definedName name="UAcct41011">'[33]Func Study'!$AB$1309</definedName>
    <definedName name="UACCT41020" localSheetId="25">'[34]Functional Study'!#REF!</definedName>
    <definedName name="UACCT41020" localSheetId="26">'[34]Functional Study'!#REF!</definedName>
    <definedName name="UACCT41020" localSheetId="0">'[34]Functional Study'!#REF!</definedName>
    <definedName name="UACCT41020" localSheetId="3">'[34]Functional Study'!#REF!</definedName>
    <definedName name="UACCT41020">'[34]Functional Study'!#REF!</definedName>
    <definedName name="UACCT41020BADDEBT" localSheetId="25">'[34]Functional Study'!#REF!</definedName>
    <definedName name="UACCT41020BADDEBT" localSheetId="26">'[34]Functional Study'!#REF!</definedName>
    <definedName name="UACCT41020BADDEBT" localSheetId="0">'[34]Functional Study'!#REF!</definedName>
    <definedName name="UACCT41020BADDEBT" localSheetId="3">'[34]Functional Study'!#REF!</definedName>
    <definedName name="UACCT41020BADDEBT">'[34]Functional Study'!#REF!</definedName>
    <definedName name="UACCT41020DITEXP" localSheetId="25">'[34]Functional Study'!#REF!</definedName>
    <definedName name="UACCT41020DITEXP" localSheetId="26">'[34]Functional Study'!#REF!</definedName>
    <definedName name="UACCT41020DITEXP" localSheetId="0">'[34]Functional Study'!#REF!</definedName>
    <definedName name="UACCT41020DITEXP" localSheetId="3">'[34]Functional Study'!#REF!</definedName>
    <definedName name="UACCT41020DITEXP">'[34]Functional Study'!#REF!</definedName>
    <definedName name="UACCT41020DNPU" localSheetId="25">'[34]Functional Study'!#REF!</definedName>
    <definedName name="UACCT41020DNPU" localSheetId="26">'[34]Functional Study'!#REF!</definedName>
    <definedName name="UACCT41020DNPU" localSheetId="0">'[34]Functional Study'!#REF!</definedName>
    <definedName name="UACCT41020DNPU" localSheetId="3">'[34]Functional Study'!#REF!</definedName>
    <definedName name="UACCT41020DNPU">'[34]Functional Study'!#REF!</definedName>
    <definedName name="UACCT41020S" localSheetId="25">'[34]Functional Study'!#REF!</definedName>
    <definedName name="UACCT41020S" localSheetId="26">'[34]Functional Study'!#REF!</definedName>
    <definedName name="UACCT41020S" localSheetId="0">'[34]Functional Study'!#REF!</definedName>
    <definedName name="UACCT41020S">'[34]Functional Study'!#REF!</definedName>
    <definedName name="UACCT41020SE" localSheetId="25">'[34]Functional Study'!#REF!</definedName>
    <definedName name="UACCT41020SE" localSheetId="26">'[34]Functional Study'!#REF!</definedName>
    <definedName name="UACCT41020SE" localSheetId="0">'[34]Functional Study'!#REF!</definedName>
    <definedName name="UACCT41020SE">'[34]Functional Study'!#REF!</definedName>
    <definedName name="UACCT41020SG" localSheetId="25">'[34]Functional Study'!#REF!</definedName>
    <definedName name="UACCT41020SG" localSheetId="26">'[34]Functional Study'!#REF!</definedName>
    <definedName name="UACCT41020SG" localSheetId="0">'[34]Functional Study'!#REF!</definedName>
    <definedName name="UACCT41020SG">'[34]Functional Study'!#REF!</definedName>
    <definedName name="UACCT41020SGCT" localSheetId="25">'[34]Functional Study'!#REF!</definedName>
    <definedName name="UACCT41020SGCT" localSheetId="26">'[34]Functional Study'!#REF!</definedName>
    <definedName name="UACCT41020SGCT" localSheetId="0">'[34]Functional Study'!#REF!</definedName>
    <definedName name="UACCT41020SGCT">'[34]Functional Study'!#REF!</definedName>
    <definedName name="UACCT41020SGPP" localSheetId="25">'[34]Functional Study'!#REF!</definedName>
    <definedName name="UACCT41020SGPP" localSheetId="26">'[34]Functional Study'!#REF!</definedName>
    <definedName name="UACCT41020SGPP" localSheetId="0">'[34]Functional Study'!#REF!</definedName>
    <definedName name="UACCT41020SGPP">'[34]Functional Study'!#REF!</definedName>
    <definedName name="UACCT41020SO" localSheetId="25">'[34]Functional Study'!#REF!</definedName>
    <definedName name="UACCT41020SO" localSheetId="26">'[34]Functional Study'!#REF!</definedName>
    <definedName name="UACCT41020SO" localSheetId="0">'[34]Functional Study'!#REF!</definedName>
    <definedName name="UACCT41020SO">'[34]Functional Study'!#REF!</definedName>
    <definedName name="UACCT41020TROJP" localSheetId="25">'[34]Functional Study'!#REF!</definedName>
    <definedName name="UACCT41020TROJP" localSheetId="26">'[34]Functional Study'!#REF!</definedName>
    <definedName name="UACCT41020TROJP" localSheetId="0">'[34]Functional Study'!#REF!</definedName>
    <definedName name="UACCT41020TROJP">'[34]Functional Study'!#REF!</definedName>
    <definedName name="UACCT4102SNPD" localSheetId="25">'[34]Functional Study'!#REF!</definedName>
    <definedName name="UACCT4102SNPD" localSheetId="26">'[34]Functional Study'!#REF!</definedName>
    <definedName name="UACCT4102SNPD" localSheetId="0">'[34]Functional Study'!#REF!</definedName>
    <definedName name="UACCT4102SNPD">'[34]Functional Study'!#REF!</definedName>
    <definedName name="UAcct41110">'[33]Func Study'!$AB$1325</definedName>
    <definedName name="UAcct41111" localSheetId="25">'[34]Functional Study'!#REF!</definedName>
    <definedName name="UAcct41111" localSheetId="26">'[34]Functional Study'!#REF!</definedName>
    <definedName name="UAcct41111" localSheetId="0">'[34]Functional Study'!#REF!</definedName>
    <definedName name="UAcct41111" localSheetId="3">'[34]Functional Study'!#REF!</definedName>
    <definedName name="UAcct41111">'[34]Functional Study'!#REF!</definedName>
    <definedName name="UAcct41111Baddebt" localSheetId="25">'[34]Functional Study'!#REF!</definedName>
    <definedName name="UAcct41111Baddebt" localSheetId="26">'[34]Functional Study'!#REF!</definedName>
    <definedName name="UAcct41111Baddebt" localSheetId="0">'[34]Functional Study'!#REF!</definedName>
    <definedName name="UAcct41111Baddebt" localSheetId="3">'[34]Functional Study'!#REF!</definedName>
    <definedName name="UAcct41111Baddebt">'[34]Functional Study'!#REF!</definedName>
    <definedName name="UAcct41111Dgp" localSheetId="25">'[34]Functional Study'!#REF!</definedName>
    <definedName name="UAcct41111Dgp" localSheetId="26">'[34]Functional Study'!#REF!</definedName>
    <definedName name="UAcct41111Dgp" localSheetId="0">'[34]Functional Study'!#REF!</definedName>
    <definedName name="UAcct41111Dgp" localSheetId="3">'[34]Functional Study'!#REF!</definedName>
    <definedName name="UAcct41111Dgp">'[34]Functional Study'!#REF!</definedName>
    <definedName name="UAcct41111Dgu" localSheetId="25">'[34]Functional Study'!#REF!</definedName>
    <definedName name="UAcct41111Dgu" localSheetId="26">'[34]Functional Study'!#REF!</definedName>
    <definedName name="UAcct41111Dgu" localSheetId="0">'[34]Functional Study'!#REF!</definedName>
    <definedName name="UAcct41111Dgu" localSheetId="3">'[34]Functional Study'!#REF!</definedName>
    <definedName name="UAcct41111Dgu">'[34]Functional Study'!#REF!</definedName>
    <definedName name="UAcct41111Ditexp" localSheetId="25">'[34]Functional Study'!#REF!</definedName>
    <definedName name="UAcct41111Ditexp" localSheetId="26">'[34]Functional Study'!#REF!</definedName>
    <definedName name="UAcct41111Ditexp" localSheetId="0">'[34]Functional Study'!#REF!</definedName>
    <definedName name="UAcct41111Ditexp">'[34]Functional Study'!#REF!</definedName>
    <definedName name="UAcct41111Dnpp" localSheetId="25">'[34]Functional Study'!#REF!</definedName>
    <definedName name="UAcct41111Dnpp" localSheetId="26">'[34]Functional Study'!#REF!</definedName>
    <definedName name="UAcct41111Dnpp" localSheetId="0">'[34]Functional Study'!#REF!</definedName>
    <definedName name="UAcct41111Dnpp">'[34]Functional Study'!#REF!</definedName>
    <definedName name="UAcct41111Dnptp" localSheetId="25">'[34]Functional Study'!#REF!</definedName>
    <definedName name="UAcct41111Dnptp" localSheetId="26">'[34]Functional Study'!#REF!</definedName>
    <definedName name="UAcct41111Dnptp" localSheetId="0">'[34]Functional Study'!#REF!</definedName>
    <definedName name="UAcct41111Dnptp">'[34]Functional Study'!#REF!</definedName>
    <definedName name="UAcct41111S" localSheetId="25">'[34]Functional Study'!#REF!</definedName>
    <definedName name="UAcct41111S" localSheetId="26">'[34]Functional Study'!#REF!</definedName>
    <definedName name="UAcct41111S" localSheetId="0">'[34]Functional Study'!#REF!</definedName>
    <definedName name="UAcct41111S">'[34]Functional Study'!#REF!</definedName>
    <definedName name="UAcct41111Se" localSheetId="25">'[34]Functional Study'!#REF!</definedName>
    <definedName name="UAcct41111Se" localSheetId="26">'[34]Functional Study'!#REF!</definedName>
    <definedName name="UAcct41111Se" localSheetId="0">'[34]Functional Study'!#REF!</definedName>
    <definedName name="UAcct41111Se">'[34]Functional Study'!#REF!</definedName>
    <definedName name="UAcct41111Sg" localSheetId="25">'[34]Functional Study'!#REF!</definedName>
    <definedName name="UAcct41111Sg" localSheetId="26">'[34]Functional Study'!#REF!</definedName>
    <definedName name="UAcct41111Sg" localSheetId="0">'[34]Functional Study'!#REF!</definedName>
    <definedName name="UAcct41111Sg">'[34]Functional Study'!#REF!</definedName>
    <definedName name="UAcct41111Sgpp" localSheetId="25">'[34]Functional Study'!#REF!</definedName>
    <definedName name="UAcct41111Sgpp" localSheetId="26">'[34]Functional Study'!#REF!</definedName>
    <definedName name="UAcct41111Sgpp" localSheetId="0">'[34]Functional Study'!#REF!</definedName>
    <definedName name="UAcct41111Sgpp">'[34]Functional Study'!#REF!</definedName>
    <definedName name="UAcct41111So" localSheetId="25">'[34]Functional Study'!#REF!</definedName>
    <definedName name="UAcct41111So" localSheetId="26">'[34]Functional Study'!#REF!</definedName>
    <definedName name="UAcct41111So" localSheetId="0">'[34]Functional Study'!#REF!</definedName>
    <definedName name="UAcct41111So">'[34]Functional Study'!#REF!</definedName>
    <definedName name="UAcct41111Trojp" localSheetId="25">'[34]Functional Study'!#REF!</definedName>
    <definedName name="UAcct41111Trojp" localSheetId="26">'[34]Functional Study'!#REF!</definedName>
    <definedName name="UAcct41111Trojp" localSheetId="0">'[34]Functional Study'!#REF!</definedName>
    <definedName name="UAcct41111Trojp">'[34]Functional Study'!#REF!</definedName>
    <definedName name="UAcct41140">'[33]Func Study'!$AB$1232</definedName>
    <definedName name="UAcct41141">'[33]Func Study'!$AB$1237</definedName>
    <definedName name="UAcct41160">'[33]Func Study'!$AB$369</definedName>
    <definedName name="UAcct41170">'[33]Func Study'!$AB$374</definedName>
    <definedName name="UAcct4118">'[33]Func Study'!$AB$378</definedName>
    <definedName name="UAcct41181">'[33]Func Study'!$AB$381</definedName>
    <definedName name="UAcct4194">'[33]Func Study'!$AB$385</definedName>
    <definedName name="UAcct421">'[33]Func Study'!$AB$394</definedName>
    <definedName name="UAcct4311">'[33]Func Study'!$AB$401</definedName>
    <definedName name="UAcct442Se">'[33]Func Study'!$AB$259</definedName>
    <definedName name="UAcct442Sg">'[33]Func Study'!$AB$260</definedName>
    <definedName name="UAcct447">'[33]Func Study'!$AB$281</definedName>
    <definedName name="UAcct447CAEE" localSheetId="25">'[31]Func Study'!#REF!</definedName>
    <definedName name="UAcct447CAEE" localSheetId="26">'[31]Func Study'!#REF!</definedName>
    <definedName name="UAcct447CAEE" localSheetId="0">'[31]Func Study'!#REF!</definedName>
    <definedName name="UAcct447CAEE" localSheetId="3">'[31]Func Study'!#REF!</definedName>
    <definedName name="UAcct447CAEE">'[31]Func Study'!#REF!</definedName>
    <definedName name="UAcct447CAGE" localSheetId="25">'[31]Func Study'!#REF!</definedName>
    <definedName name="UAcct447CAGE" localSheetId="26">'[31]Func Study'!#REF!</definedName>
    <definedName name="UAcct447CAGE" localSheetId="0">'[31]Func Study'!#REF!</definedName>
    <definedName name="UAcct447CAGE" localSheetId="3">'[31]Func Study'!#REF!</definedName>
    <definedName name="UAcct447CAGE">'[31]Func Study'!#REF!</definedName>
    <definedName name="UAcct447Dgu" localSheetId="25">'[32]Func Study'!#REF!</definedName>
    <definedName name="UAcct447Dgu" localSheetId="26">'[32]Func Study'!#REF!</definedName>
    <definedName name="UAcct447Dgu" localSheetId="0">'[32]Func Study'!#REF!</definedName>
    <definedName name="UAcct447Dgu" localSheetId="3">'[32]Func Study'!#REF!</definedName>
    <definedName name="UAcct447Dgu">'[32]Func Study'!#REF!</definedName>
    <definedName name="UACCT447NPC">'[33]Func Study'!$AB$289</definedName>
    <definedName name="UACCT447NPCCAEW">'[33]Func Study'!$AB$286</definedName>
    <definedName name="UACCT447NPCCAGW">'[33]Func Study'!$AB$287</definedName>
    <definedName name="UACCT447NPCDGP">'[33]Func Study'!$AB$288</definedName>
    <definedName name="UAcct447S">'[33]Func Study'!$AB$280</definedName>
    <definedName name="UAcct448S">'[33]Func Study'!$AB$274</definedName>
    <definedName name="UAcct448So">'[33]Func Study'!$AB$275</definedName>
    <definedName name="UAcct449">'[33]Func Study'!$AB$294</definedName>
    <definedName name="UAcct450">'[33]Func Study'!$AB$304</definedName>
    <definedName name="UAcct450S">'[33]Func Study'!$AB$302</definedName>
    <definedName name="UAcct450So">'[33]Func Study'!$AB$303</definedName>
    <definedName name="UAcct451S">'[33]Func Study'!$AB$307</definedName>
    <definedName name="UAcct451Sg">'[33]Func Study'!$AB$308</definedName>
    <definedName name="UAcct451So">'[33]Func Study'!$AB$309</definedName>
    <definedName name="UAcct453">'[33]Func Study'!$AB$315</definedName>
    <definedName name="UAcct453CAGE" localSheetId="25">'[31]Func Study'!#REF!</definedName>
    <definedName name="UAcct453CAGE" localSheetId="26">'[31]Func Study'!#REF!</definedName>
    <definedName name="UAcct453CAGE" localSheetId="0">'[31]Func Study'!#REF!</definedName>
    <definedName name="UAcct453CAGE" localSheetId="3">'[31]Func Study'!#REF!</definedName>
    <definedName name="UAcct453CAGE">'[31]Func Study'!#REF!</definedName>
    <definedName name="UAcct453CAGW" localSheetId="25">'[31]Func Study'!#REF!</definedName>
    <definedName name="UAcct453CAGW" localSheetId="26">'[31]Func Study'!#REF!</definedName>
    <definedName name="UAcct453CAGW" localSheetId="0">'[31]Func Study'!#REF!</definedName>
    <definedName name="UAcct453CAGW" localSheetId="3">'[31]Func Study'!#REF!</definedName>
    <definedName name="UAcct453CAGW">'[31]Func Study'!#REF!</definedName>
    <definedName name="UAcct454">'[33]Func Study'!$AB$322</definedName>
    <definedName name="UAcct454JBG">'[33]Func Study'!$AB$319</definedName>
    <definedName name="UAcct454S">'[33]Func Study'!$AB$318</definedName>
    <definedName name="UAcct454Sg">'[33]Func Study'!$AB$320</definedName>
    <definedName name="UAcct454So">'[33]Func Study'!$AB$321</definedName>
    <definedName name="UAcct456">'[33]Func Study'!$AB$332</definedName>
    <definedName name="UAcct456CAEW">'[33]Func Study'!$AB$331</definedName>
    <definedName name="UAcct456S">'[33]Func Study'!$AB$325</definedName>
    <definedName name="UAcct456So">'[33]Func Study'!$AB$329</definedName>
    <definedName name="UAcct500">'[33]Func Study'!$AB$416</definedName>
    <definedName name="UAcct500JBG">'[33]Func Study'!$AB$414</definedName>
    <definedName name="UAcct501">'[33]Func Study'!$AB$423</definedName>
    <definedName name="UAcct501CAEW">'[33]Func Study'!$AB$420</definedName>
    <definedName name="UAcct501JBE">'[33]Func Study'!$AB$421</definedName>
    <definedName name="UACCT501NPCCAEW">'[33]Func Study'!$AB$426</definedName>
    <definedName name="UAcct502">'[33]Func Study'!$AB$433</definedName>
    <definedName name="UAcct502CAGE">'[33]Func Study'!$AB$431</definedName>
    <definedName name="UAcct502JBG" localSheetId="25">'[31]Func Study'!#REF!</definedName>
    <definedName name="UAcct502JBG" localSheetId="26">'[31]Func Study'!#REF!</definedName>
    <definedName name="UAcct502JBG" localSheetId="0">'[31]Func Study'!#REF!</definedName>
    <definedName name="UAcct502JBG" localSheetId="3">'[31]Func Study'!#REF!</definedName>
    <definedName name="UAcct502JBG">'[31]Func Study'!#REF!</definedName>
    <definedName name="UAcct503">'[33]Func Study'!$AB$437</definedName>
    <definedName name="UACCT503NPC">'[33]Func Study'!$AB$443</definedName>
    <definedName name="UAcct505">'[33]Func Study'!$AB$449</definedName>
    <definedName name="UAcct505CAGE">'[33]Func Study'!$AB$447</definedName>
    <definedName name="UAcct505JBG" localSheetId="25">'[31]Func Study'!#REF!</definedName>
    <definedName name="UAcct505JBG" localSheetId="26">'[31]Func Study'!#REF!</definedName>
    <definedName name="UAcct505JBG" localSheetId="0">'[31]Func Study'!#REF!</definedName>
    <definedName name="UAcct505JBG" localSheetId="3">'[31]Func Study'!#REF!</definedName>
    <definedName name="UAcct505JBG">'[31]Func Study'!#REF!</definedName>
    <definedName name="UAcct506">'[33]Func Study'!$AB$455</definedName>
    <definedName name="UAcct506CAGE">'[33]Func Study'!$AB$452</definedName>
    <definedName name="UAcct506JBG" localSheetId="25">'[31]Func Study'!#REF!</definedName>
    <definedName name="UAcct506JBG" localSheetId="26">'[31]Func Study'!#REF!</definedName>
    <definedName name="UAcct506JBG" localSheetId="0">'[31]Func Study'!#REF!</definedName>
    <definedName name="UAcct506JBG" localSheetId="3">'[31]Func Study'!#REF!</definedName>
    <definedName name="UAcct506JBG">'[31]Func Study'!#REF!</definedName>
    <definedName name="UAcct507">'[33]Func Study'!$AB$464</definedName>
    <definedName name="UAcct507CAGE">'[33]Func Study'!$AB$462</definedName>
    <definedName name="UAcct507JBG" localSheetId="25">'[31]Func Study'!#REF!</definedName>
    <definedName name="UAcct507JBG" localSheetId="26">'[31]Func Study'!#REF!</definedName>
    <definedName name="UAcct507JBG" localSheetId="0">'[31]Func Study'!#REF!</definedName>
    <definedName name="UAcct507JBG" localSheetId="3">'[31]Func Study'!#REF!</definedName>
    <definedName name="UAcct507JBG">'[31]Func Study'!#REF!</definedName>
    <definedName name="UAcct510">'[33]Func Study'!$AB$469</definedName>
    <definedName name="UAcct510CAGE">'[33]Func Study'!$AB$467</definedName>
    <definedName name="UAcct510JBG" localSheetId="25">'[31]Func Study'!#REF!</definedName>
    <definedName name="UAcct510JBG" localSheetId="26">'[31]Func Study'!#REF!</definedName>
    <definedName name="UAcct510JBG" localSheetId="0">'[31]Func Study'!#REF!</definedName>
    <definedName name="UAcct510JBG" localSheetId="3">'[31]Func Study'!#REF!</definedName>
    <definedName name="UAcct510JBG">'[31]Func Study'!#REF!</definedName>
    <definedName name="UAcct511">'[33]Func Study'!$AB$474</definedName>
    <definedName name="UAcct511CAGE">'[33]Func Study'!$AB$472</definedName>
    <definedName name="UAcct511JBG" localSheetId="25">'[31]Func Study'!#REF!</definedName>
    <definedName name="UAcct511JBG" localSheetId="26">'[31]Func Study'!#REF!</definedName>
    <definedName name="UAcct511JBG" localSheetId="0">'[31]Func Study'!#REF!</definedName>
    <definedName name="UAcct511JBG" localSheetId="3">'[31]Func Study'!#REF!</definedName>
    <definedName name="UAcct511JBG">'[31]Func Study'!#REF!</definedName>
    <definedName name="UAcct512">'[33]Func Study'!$AB$479</definedName>
    <definedName name="UAcct512CAGE">'[33]Func Study'!$AB$477</definedName>
    <definedName name="UAcct512JBG" localSheetId="25">'[31]Func Study'!#REF!</definedName>
    <definedName name="UAcct512JBG" localSheetId="26">'[31]Func Study'!#REF!</definedName>
    <definedName name="UAcct512JBG" localSheetId="0">'[31]Func Study'!#REF!</definedName>
    <definedName name="UAcct512JBG" localSheetId="3">'[31]Func Study'!#REF!</definedName>
    <definedName name="UAcct512JBG">'[31]Func Study'!#REF!</definedName>
    <definedName name="UAcct513">'[33]Func Study'!$AB$484</definedName>
    <definedName name="UAcct513CAGE">'[33]Func Study'!$AB$482</definedName>
    <definedName name="UAcct513JBG" localSheetId="25">'[31]Func Study'!#REF!</definedName>
    <definedName name="UAcct513JBG" localSheetId="26">'[31]Func Study'!#REF!</definedName>
    <definedName name="UAcct513JBG" localSheetId="0">'[31]Func Study'!#REF!</definedName>
    <definedName name="UAcct513JBG" localSheetId="3">'[31]Func Study'!#REF!</definedName>
    <definedName name="UAcct513JBG">'[31]Func Study'!#REF!</definedName>
    <definedName name="UAcct514">'[33]Func Study'!$AB$489</definedName>
    <definedName name="UAcct514CAGE">'[33]Func Study'!$AB$487</definedName>
    <definedName name="UAcct514JBG" localSheetId="25">'[31]Func Study'!#REF!</definedName>
    <definedName name="UAcct514JBG" localSheetId="26">'[31]Func Study'!#REF!</definedName>
    <definedName name="UAcct514JBG" localSheetId="0">'[31]Func Study'!#REF!</definedName>
    <definedName name="UAcct514JBG" localSheetId="3">'[31]Func Study'!#REF!</definedName>
    <definedName name="UAcct514JBG">'[31]Func Study'!#REF!</definedName>
    <definedName name="UAcct517">'[33]Func Study'!$AB$498</definedName>
    <definedName name="UAcct518">'[33]Func Study'!$AB$502</definedName>
    <definedName name="UAcct519">'[33]Func Study'!$AB$507</definedName>
    <definedName name="UAcct520">'[33]Func Study'!$AB$511</definedName>
    <definedName name="UAcct523">'[33]Func Study'!$AB$515</definedName>
    <definedName name="UAcct524">'[33]Func Study'!$AB$519</definedName>
    <definedName name="UAcct528">'[33]Func Study'!$AB$523</definedName>
    <definedName name="UAcct529">'[33]Func Study'!$AB$527</definedName>
    <definedName name="UAcct530">'[33]Func Study'!$AB$531</definedName>
    <definedName name="UAcct531">'[33]Func Study'!$AB$535</definedName>
    <definedName name="UAcct532">'[33]Func Study'!$AB$539</definedName>
    <definedName name="UAcct535">'[33]Func Study'!$AB$551</definedName>
    <definedName name="UAcct536">'[33]Func Study'!$AB$555</definedName>
    <definedName name="UAcct537">'[33]Func Study'!$AB$559</definedName>
    <definedName name="UAcct538">'[33]Func Study'!$AB$563</definedName>
    <definedName name="UAcct539">'[33]Func Study'!$AB$568</definedName>
    <definedName name="UAcct540">'[33]Func Study'!$AB$572</definedName>
    <definedName name="UAcct541">'[33]Func Study'!$AB$576</definedName>
    <definedName name="UAcct542">'[33]Func Study'!$AB$580</definedName>
    <definedName name="UAcct543">'[33]Func Study'!$AB$584</definedName>
    <definedName name="UAcct544">'[33]Func Study'!$AB$588</definedName>
    <definedName name="UAcct545">'[33]Func Study'!$AB$592</definedName>
    <definedName name="UAcct546">'[33]Func Study'!$AB$606</definedName>
    <definedName name="UAcct546CAGE">'[33]Func Study'!$AB$605</definedName>
    <definedName name="UAcct547CAEW">'[33]Func Study'!$AB$610</definedName>
    <definedName name="UACCT547NPCCAEW">'[33]Func Study'!$AB$613</definedName>
    <definedName name="UAcct547Se">'[33]Func Study'!$AB$609</definedName>
    <definedName name="UAcct548">'[33]Func Study'!$AB$621</definedName>
    <definedName name="UACCT548CAGE">'[33]Func Study'!$AB$620</definedName>
    <definedName name="UAcct549">'[33]Func Study'!$AB$626</definedName>
    <definedName name="Uacct549CAGE">'[33]Func Study'!$AB$625</definedName>
    <definedName name="UAcct5506SE" localSheetId="25">'[31]Func Study'!#REF!</definedName>
    <definedName name="UAcct5506SE" localSheetId="26">'[31]Func Study'!#REF!</definedName>
    <definedName name="UAcct5506SE" localSheetId="0">'[31]Func Study'!#REF!</definedName>
    <definedName name="UAcct5506SE" localSheetId="3">'[31]Func Study'!#REF!</definedName>
    <definedName name="UAcct5506SE">'[31]Func Study'!#REF!</definedName>
    <definedName name="UAcct551CAGE">'[33]Func Study'!$AB$634</definedName>
    <definedName name="UACCT551SG">'[33]Func Study'!$AB$635</definedName>
    <definedName name="UACCT552CAGE">'[33]Func Study'!$AB$640</definedName>
    <definedName name="UAcct552SG">'[33]Func Study'!$AB$639</definedName>
    <definedName name="UACCT553CAGE">'[33]Func Study'!$AB$646</definedName>
    <definedName name="UAcct553SG">'[33]Func Study'!$AB$645</definedName>
    <definedName name="UACCT554CAGE">'[33]Func Study'!$AB$651</definedName>
    <definedName name="UAcct554SG">'[33]Func Study'!$AB$650</definedName>
    <definedName name="UAcct555CAEE" localSheetId="25">'[31]Func Study'!#REF!</definedName>
    <definedName name="UAcct555CAEE" localSheetId="26">'[31]Func Study'!#REF!</definedName>
    <definedName name="UAcct555CAEE" localSheetId="0">'[31]Func Study'!#REF!</definedName>
    <definedName name="UAcct555CAEE" localSheetId="3">'[31]Func Study'!#REF!</definedName>
    <definedName name="UAcct555CAEE">'[31]Func Study'!#REF!</definedName>
    <definedName name="UAcct555CAEW">'[33]Func Study'!$AB$665</definedName>
    <definedName name="UAcct555CAGE" localSheetId="25">'[31]Func Study'!#REF!</definedName>
    <definedName name="UAcct555CAGE" localSheetId="26">'[31]Func Study'!#REF!</definedName>
    <definedName name="UAcct555CAGE" localSheetId="0">'[31]Func Study'!#REF!</definedName>
    <definedName name="UAcct555CAGE" localSheetId="3">'[31]Func Study'!#REF!</definedName>
    <definedName name="UAcct555CAGE">'[31]Func Study'!#REF!</definedName>
    <definedName name="UAcct555CAGW">'[33]Func Study'!$AB$664</definedName>
    <definedName name="UACCT555DGP">'[33]Func Study'!$AB$670</definedName>
    <definedName name="UACCT555NPCCAEW">'[33]Func Study'!$AB$669</definedName>
    <definedName name="UACCT555NPCCAGW">'[33]Func Study'!$AB$668</definedName>
    <definedName name="UAcct555S">'[33]Func Study'!$AB$663</definedName>
    <definedName name="UAcct555Se">'[33]Func Study'!$AB$665</definedName>
    <definedName name="UACCT555SG">'[33]Func Study'!$AB$664</definedName>
    <definedName name="UAcct556">'[33]Func Study'!$AB$676</definedName>
    <definedName name="UAcct557">'[33]Func Study'!$AB$685</definedName>
    <definedName name="UAcct560">'[33]Func Study'!$AB$715</definedName>
    <definedName name="UAcct561">'[33]Func Study'!$AB$720</definedName>
    <definedName name="UAcct562">'[33]Func Study'!$AB$726</definedName>
    <definedName name="UAcct563">'[33]Func Study'!$AB$731</definedName>
    <definedName name="UAcct564">'[33]Func Study'!$AB$735</definedName>
    <definedName name="UAcct565">'[33]Func Study'!$AB$739</definedName>
    <definedName name="UACCT565NPC">'[33]Func Study'!$AB$744</definedName>
    <definedName name="UACCT565NPCCAGW">'[33]Func Study'!$AB$742</definedName>
    <definedName name="UAcct566">'[33]Func Study'!$AB$748</definedName>
    <definedName name="UAcct567">'[33]Func Study'!$AB$752</definedName>
    <definedName name="UAcct568">'[33]Func Study'!$AB$756</definedName>
    <definedName name="UAcct569">'[33]Func Study'!$AB$760</definedName>
    <definedName name="UAcct570">'[33]Func Study'!$AB$765</definedName>
    <definedName name="UAcct571">'[33]Func Study'!$AB$770</definedName>
    <definedName name="UAcct572">'[33]Func Study'!$AB$774</definedName>
    <definedName name="UAcct573">'[33]Func Study'!$AB$778</definedName>
    <definedName name="UAcct580">'[33]Func Study'!$AB$791</definedName>
    <definedName name="UAcct581">'[33]Func Study'!$AB$796</definedName>
    <definedName name="UAcct582">'[33]Func Study'!$AB$801</definedName>
    <definedName name="UAcct583">'[33]Func Study'!$AB$806</definedName>
    <definedName name="UAcct584">'[33]Func Study'!$AB$811</definedName>
    <definedName name="UAcct585">'[33]Func Study'!$AB$816</definedName>
    <definedName name="UAcct586">'[33]Func Study'!$AB$821</definedName>
    <definedName name="UAcct587">'[33]Func Study'!$AB$826</definedName>
    <definedName name="UAcct588">'[33]Func Study'!$AB$831</definedName>
    <definedName name="UAcct589">'[33]Func Study'!$AB$836</definedName>
    <definedName name="UAcct590">'[33]Func Study'!$AB$841</definedName>
    <definedName name="UAcct591">'[33]Func Study'!$AB$846</definedName>
    <definedName name="UAcct592">'[33]Func Study'!$AB$851</definedName>
    <definedName name="UAcct593">'[33]Func Study'!$AB$856</definedName>
    <definedName name="UAcct594">'[33]Func Study'!$AB$861</definedName>
    <definedName name="UAcct595">'[33]Func Study'!$AB$866</definedName>
    <definedName name="UAcct596">'[33]Func Study'!$AB$876</definedName>
    <definedName name="UAcct597">'[33]Func Study'!$AB$881</definedName>
    <definedName name="UAcct598">'[33]Func Study'!$AB$886</definedName>
    <definedName name="UAcct901">'[33]Func Study'!$AB$898</definedName>
    <definedName name="UAcct902">'[33]Func Study'!$AB$903</definedName>
    <definedName name="UAcct903">'[33]Func Study'!$AB$908</definedName>
    <definedName name="UAcct904">'[33]Func Study'!$AB$914</definedName>
    <definedName name="Uacct904SG" localSheetId="25">'[35]Functional Study'!#REF!</definedName>
    <definedName name="Uacct904SG" localSheetId="26">'[35]Functional Study'!#REF!</definedName>
    <definedName name="Uacct904SG" localSheetId="0">'[35]Functional Study'!#REF!</definedName>
    <definedName name="Uacct904SG" localSheetId="3">'[35]Functional Study'!#REF!</definedName>
    <definedName name="Uacct904SG">'[35]Functional Study'!#REF!</definedName>
    <definedName name="UAcct905">'[33]Func Study'!$AB$919</definedName>
    <definedName name="UAcct907">'[33]Func Study'!$AB$933</definedName>
    <definedName name="UAcct908">'[33]Func Study'!$AB$938</definedName>
    <definedName name="UAcct909">'[33]Func Study'!$AB$943</definedName>
    <definedName name="UAcct910">'[33]Func Study'!$AB$948</definedName>
    <definedName name="UAcct911">'[33]Func Study'!$AB$959</definedName>
    <definedName name="UAcct912">'[33]Func Study'!$AB$964</definedName>
    <definedName name="UAcct913">'[33]Func Study'!$AB$969</definedName>
    <definedName name="UAcct916">'[33]Func Study'!$AB$974</definedName>
    <definedName name="UAcct920">'[33]Func Study'!$AB$985</definedName>
    <definedName name="UAcct920Cn">'[33]Func Study'!$AB$983</definedName>
    <definedName name="UAcct921">'[33]Func Study'!$AB$991</definedName>
    <definedName name="UAcct921Cn">'[33]Func Study'!$AB$989</definedName>
    <definedName name="UAcct923">'[33]Func Study'!$AB$997</definedName>
    <definedName name="UAcct923CAGW">'[33]Func Study'!$AB$995</definedName>
    <definedName name="UAcct924">'[33]Func Study'!$AB$1001</definedName>
    <definedName name="UAcct925">'[33]Func Study'!$AB$1005</definedName>
    <definedName name="UAcct926">'[33]Func Study'!$AB$1011</definedName>
    <definedName name="UAcct927">'[33]Func Study'!$AB$1016</definedName>
    <definedName name="UAcct928">'[33]Func Study'!$AB$1023</definedName>
    <definedName name="UAcct929">'[33]Func Study'!$AB$1028</definedName>
    <definedName name="UAcct930">'[33]Func Study'!$AB$1034</definedName>
    <definedName name="UAcct931">'[33]Func Study'!$AB$1039</definedName>
    <definedName name="UAcct935">'[33]Func Study'!$AB$1045</definedName>
    <definedName name="UAcctAGA">'[33]Func Study'!$AB$296</definedName>
    <definedName name="UAcctcwc">'[33]Func Study'!$AB$2136</definedName>
    <definedName name="UAcctd00">'[33]Func Study'!$AB$1786</definedName>
    <definedName name="UAcctdfa" localSheetId="25">'[33]Func Study'!#REF!</definedName>
    <definedName name="UAcctdfa" localSheetId="26">'[33]Func Study'!#REF!</definedName>
    <definedName name="UAcctdfa" localSheetId="0">'[33]Func Study'!#REF!</definedName>
    <definedName name="UAcctdfa" localSheetId="3">'[33]Func Study'!#REF!</definedName>
    <definedName name="UAcctdfa">'[33]Func Study'!#REF!</definedName>
    <definedName name="UAcctdfad" localSheetId="25">'[33]Func Study'!#REF!</definedName>
    <definedName name="UAcctdfad" localSheetId="26">'[33]Func Study'!#REF!</definedName>
    <definedName name="UAcctdfad" localSheetId="0">'[33]Func Study'!#REF!</definedName>
    <definedName name="UAcctdfad" localSheetId="3">'[33]Func Study'!#REF!</definedName>
    <definedName name="UAcctdfad">'[33]Func Study'!#REF!</definedName>
    <definedName name="UAcctdfap" localSheetId="25">'[33]Func Study'!#REF!</definedName>
    <definedName name="UAcctdfap" localSheetId="26">'[33]Func Study'!#REF!</definedName>
    <definedName name="UAcctdfap" localSheetId="0">'[33]Func Study'!#REF!</definedName>
    <definedName name="UAcctdfap" localSheetId="3">'[33]Func Study'!#REF!</definedName>
    <definedName name="UAcctdfap">'[33]Func Study'!#REF!</definedName>
    <definedName name="UAcctdfat" localSheetId="25">'[33]Func Study'!#REF!</definedName>
    <definedName name="UAcctdfat" localSheetId="26">'[33]Func Study'!#REF!</definedName>
    <definedName name="UAcctdfat" localSheetId="0">'[33]Func Study'!#REF!</definedName>
    <definedName name="UAcctdfat" localSheetId="3">'[33]Func Study'!#REF!</definedName>
    <definedName name="UAcctdfat">'[33]Func Study'!#REF!</definedName>
    <definedName name="UAcctds0">'[33]Func Study'!$AB$1790</definedName>
    <definedName name="UACCTECDDGP">'[33]Func Study'!$AB$687</definedName>
    <definedName name="UACCTECDMC">'[33]Func Study'!$AB$689</definedName>
    <definedName name="UACCTECDS">'[33]Func Study'!$AB$691</definedName>
    <definedName name="UACCTECDSG1">'[33]Func Study'!$AB$688</definedName>
    <definedName name="UACCTECDSG2">'[33]Func Study'!$AB$690</definedName>
    <definedName name="UACCTECDSG3">'[33]Func Study'!$AB$692</definedName>
    <definedName name="UAcctfit">'[33]Func Study'!$AB$1395</definedName>
    <definedName name="UAcctg00">'[33]Func Study'!$AB$1947</definedName>
    <definedName name="UAccth00">'[33]Func Study'!$AB$1545</definedName>
    <definedName name="UAccti00">'[33]Func Study'!$AB$1993</definedName>
    <definedName name="UAcctn00">'[33]Func Study'!$AB$1496</definedName>
    <definedName name="UAccto00">'[33]Func Study'!$AB$1606</definedName>
    <definedName name="UAcctowc">'[33]Func Study'!$AB$2149</definedName>
    <definedName name="UACCTOWCSSECH">'[33]Func Study'!$AB$2148</definedName>
    <definedName name="UAccts00">'[33]Func Study'!$AB$1455</definedName>
    <definedName name="UAcctsttax">'[33]Func Study'!$AB$1377</definedName>
    <definedName name="UAcctt00">'[33]Func Study'!$AB$1682</definedName>
    <definedName name="UBakerAvail" localSheetId="25">#REF!</definedName>
    <definedName name="UBakerAvail" localSheetId="26">#REF!</definedName>
    <definedName name="UBakerAvail" localSheetId="0">#REF!</definedName>
    <definedName name="UBakerAvail" localSheetId="3">#REF!</definedName>
    <definedName name="UBakerAvail">#REF!</definedName>
    <definedName name="UG">[11]CLASSIFIERS!$A$9:$IV$9</definedName>
    <definedName name="UG_NCP">[11]EXTERNAL!$A$82:$IV$84</definedName>
    <definedName name="UG_TFMR">[11]EXTERNAL!$A$103:$IV$105</definedName>
    <definedName name="UG_TFMRC">[11]EXTERNAL!$A$100:$IV$102</definedName>
    <definedName name="UNBILLED">[11]EXTERNAL!$A$64:$IV$66</definedName>
    <definedName name="UNBILREV" localSheetId="25">#REF!</definedName>
    <definedName name="UNBILREV" localSheetId="26">#REF!</definedName>
    <definedName name="UNBILREV" localSheetId="0">#REF!</definedName>
    <definedName name="UNBILREV" localSheetId="3">#REF!</definedName>
    <definedName name="UNBILREV">#REF!</definedName>
    <definedName name="UncollectibleAccounts">[40]Variables!$D$25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NITCOMPARE" localSheetId="25">#REF!</definedName>
    <definedName name="UNITCOMPARE" localSheetId="26">#REF!</definedName>
    <definedName name="UNITCOMPARE" localSheetId="0">#REF!</definedName>
    <definedName name="UNITCOMPARE" localSheetId="3">#REF!</definedName>
    <definedName name="UNITCOMPARE">#REF!</definedName>
    <definedName name="UNITCOSTS" localSheetId="25">#REF!</definedName>
    <definedName name="UNITCOSTS" localSheetId="26">#REF!</definedName>
    <definedName name="UNITCOSTS" localSheetId="0">#REF!</definedName>
    <definedName name="UNITCOSTS" localSheetId="3">#REF!</definedName>
    <definedName name="UNITCOSTS">#REF!</definedName>
    <definedName name="UTG" localSheetId="25">#REF!</definedName>
    <definedName name="UTG" localSheetId="26">#REF!</definedName>
    <definedName name="UTG" localSheetId="0">#REF!</definedName>
    <definedName name="UTG" localSheetId="3">#REF!</definedName>
    <definedName name="UTG">#REF!</definedName>
    <definedName name="UtGrossReceipts">[40]Variables!$D$29</definedName>
    <definedName name="UTN" localSheetId="25">#REF!</definedName>
    <definedName name="UTN" localSheetId="26">#REF!</definedName>
    <definedName name="UTN" localSheetId="0">#REF!</definedName>
    <definedName name="UTN" localSheetId="3">#REF!</definedName>
    <definedName name="UTN">#REF!</definedName>
    <definedName name="v" localSheetId="32" hidden="1">{#N/A,#N/A,FALSE,"Coversheet";#N/A,#N/A,FALSE,"QA"}</definedName>
    <definedName name="v" localSheetId="30" hidden="1">{#N/A,#N/A,FALSE,"Coversheet";#N/A,#N/A,FALSE,"QA"}</definedName>
    <definedName name="v" localSheetId="33" hidden="1">{#N/A,#N/A,FALSE,"Coversheet";#N/A,#N/A,FALSE,"QA"}</definedName>
    <definedName name="v" localSheetId="22" hidden="1">{#N/A,#N/A,FALSE,"Coversheet";#N/A,#N/A,FALSE,"QA"}</definedName>
    <definedName name="v" localSheetId="23" hidden="1">{#N/A,#N/A,FALSE,"Coversheet";#N/A,#N/A,FALSE,"QA"}</definedName>
    <definedName name="v" localSheetId="20" hidden="1">{#N/A,#N/A,FALSE,"Coversheet";#N/A,#N/A,FALSE,"QA"}</definedName>
    <definedName name="v" localSheetId="17" hidden="1">{#N/A,#N/A,FALSE,"Coversheet";#N/A,#N/A,FALSE,"QA"}</definedName>
    <definedName name="v" localSheetId="18" hidden="1">{#N/A,#N/A,FALSE,"Coversheet";#N/A,#N/A,FALSE,"QA"}</definedName>
    <definedName name="v" localSheetId="11" hidden="1">{#N/A,#N/A,FALSE,"Coversheet";#N/A,#N/A,FALSE,"QA"}</definedName>
    <definedName name="v" localSheetId="2" hidden="1">{#N/A,#N/A,FALSE,"Coversheet";#N/A,#N/A,FALSE,"QA"}</definedName>
    <definedName name="v" localSheetId="27" hidden="1">{#N/A,#N/A,FALSE,"Coversheet";#N/A,#N/A,FALSE,"QA"}</definedName>
    <definedName name="v" localSheetId="3" hidden="1">{#N/A,#N/A,FALSE,"Coversheet";#N/A,#N/A,FALSE,"QA"}</definedName>
    <definedName name="v" localSheetId="1" hidden="1">{#N/A,#N/A,FALSE,"Coversheet";#N/A,#N/A,FALSE,"QA"}</definedName>
    <definedName name="v" hidden="1">{#N/A,#N/A,FALSE,"Coversheet";#N/A,#N/A,FALSE,"QA"}</definedName>
    <definedName name="ValidAccount">[36]Variables!$AK$43:$AK$369</definedName>
    <definedName name="Value" localSheetId="32" hidden="1">{#N/A,#N/A,FALSE,"Summ";#N/A,#N/A,FALSE,"General"}</definedName>
    <definedName name="Value" localSheetId="30" hidden="1">{#N/A,#N/A,FALSE,"Summ";#N/A,#N/A,FALSE,"General"}</definedName>
    <definedName name="Value" localSheetId="33" hidden="1">{#N/A,#N/A,FALSE,"Summ";#N/A,#N/A,FALSE,"General"}</definedName>
    <definedName name="Value" localSheetId="22" hidden="1">{#N/A,#N/A,FALSE,"Summ";#N/A,#N/A,FALSE,"General"}</definedName>
    <definedName name="Value" localSheetId="23" hidden="1">{#N/A,#N/A,FALSE,"Summ";#N/A,#N/A,FALSE,"General"}</definedName>
    <definedName name="Value" localSheetId="20" hidden="1">{#N/A,#N/A,FALSE,"Summ";#N/A,#N/A,FALSE,"General"}</definedName>
    <definedName name="Value" localSheetId="17" hidden="1">{#N/A,#N/A,FALSE,"Summ";#N/A,#N/A,FALSE,"General"}</definedName>
    <definedName name="Value" localSheetId="18" hidden="1">{#N/A,#N/A,FALSE,"Summ";#N/A,#N/A,FALSE,"General"}</definedName>
    <definedName name="Value" localSheetId="11" hidden="1">{#N/A,#N/A,FALSE,"Summ";#N/A,#N/A,FALSE,"General"}</definedName>
    <definedName name="Value" localSheetId="2" hidden="1">{#N/A,#N/A,FALSE,"Summ";#N/A,#N/A,FALSE,"General"}</definedName>
    <definedName name="Value" localSheetId="27" hidden="1">{#N/A,#N/A,FALSE,"Summ";#N/A,#N/A,FALSE,"General"}</definedName>
    <definedName name="Value" localSheetId="3" hidden="1">{#N/A,#N/A,FALSE,"Summ";#N/A,#N/A,FALSE,"General"}</definedName>
    <definedName name="Value" localSheetId="1" hidden="1">{#N/A,#N/A,FALSE,"Summ";#N/A,#N/A,FALSE,"General"}</definedName>
    <definedName name="Value" hidden="1">{#N/A,#N/A,FALSE,"Summ";#N/A,#N/A,FALSE,"General"}</definedName>
    <definedName name="Values_Entered" localSheetId="20">IF(Loan_Amount*Interest_Rate*Loan_Years*Loan_Start&gt;0,1,0)</definedName>
    <definedName name="Values_Entered" localSheetId="2">IF(Loan_Amount*Interest_Rate*Loan_Years*Loan_Start&gt;0,1,0)</definedName>
    <definedName name="Values_Entered" localSheetId="25">IF(Loan_Amount*Interest_Rate*Loan_Years*Loan_Start&gt;0,1,0)</definedName>
    <definedName name="Values_Entered" localSheetId="26">IF(Loan_Amount*Interest_Rate*Loan_Years*Loan_Start&gt;0,1,0)</definedName>
    <definedName name="Values_Entered" localSheetId="0">IF(Loan_Amount*Interest_Rate*Loan_Years*Loan_Start&gt;0,1,0)</definedName>
    <definedName name="Values_Entered" localSheetId="3">IF(Loan_Amount*Interest_Rate*Loan_Years*Loan_Start&gt;0,1,0)</definedName>
    <definedName name="Values_Entered">IF(Loan_Amount*Interest_Rate*Loan_Years*Loan_Start&gt;0,1,0)</definedName>
    <definedName name="VAR" localSheetId="2">[42]Backup!#REF!</definedName>
    <definedName name="VAR" localSheetId="25">[42]Backup!#REF!</definedName>
    <definedName name="VAR" localSheetId="26">[42]Backup!#REF!</definedName>
    <definedName name="VAR" localSheetId="0">[42]Backup!#REF!</definedName>
    <definedName name="VAR" localSheetId="3">[42]Backup!#REF!</definedName>
    <definedName name="VAR">[42]Backup!#REF!</definedName>
    <definedName name="VARIABLE" localSheetId="2">[76]Summary!#REF!</definedName>
    <definedName name="VARIABLE" localSheetId="25">[76]Summary!#REF!</definedName>
    <definedName name="VARIABLE" localSheetId="26">[76]Summary!#REF!</definedName>
    <definedName name="VARIABLE" localSheetId="0">[76]Summary!#REF!</definedName>
    <definedName name="VARIABLE" localSheetId="3">[76]Summary!#REF!</definedName>
    <definedName name="VARIABLE">[76]Summary!#REF!</definedName>
    <definedName name="vartrans" localSheetId="2">#REF!</definedName>
    <definedName name="vartrans" localSheetId="25">#REF!</definedName>
    <definedName name="vartrans" localSheetId="26">#REF!</definedName>
    <definedName name="vartrans" localSheetId="0">#REF!</definedName>
    <definedName name="vartrans" localSheetId="3">#REF!</definedName>
    <definedName name="vartrans">#REF!</definedName>
    <definedName name="vcdv" localSheetId="2" hidden="1">#REF!</definedName>
    <definedName name="vcdv" localSheetId="25" hidden="1">#REF!</definedName>
    <definedName name="vcdv" localSheetId="26" hidden="1">#REF!</definedName>
    <definedName name="vcdv" localSheetId="0" hidden="1">#REF!</definedName>
    <definedName name="vcdv" localSheetId="3" hidden="1">#REF!</definedName>
    <definedName name="vcdv" hidden="1">#REF!</definedName>
    <definedName name="VOMEsc">[37]Assumptions!$C$21</definedName>
    <definedName name="VOUCHER" localSheetId="25">#REF!</definedName>
    <definedName name="VOUCHER" localSheetId="26">#REF!</definedName>
    <definedName name="VOUCHER" localSheetId="0">#REF!</definedName>
    <definedName name="VOUCHER" localSheetId="3">#REF!</definedName>
    <definedName name="VOUCHER">#REF!</definedName>
    <definedName name="w" localSheetId="32" hidden="1">{#N/A,#N/A,FALSE,"Schedule F";#N/A,#N/A,FALSE,"Schedule G"}</definedName>
    <definedName name="w" localSheetId="30" hidden="1">{#N/A,#N/A,FALSE,"Schedule F";#N/A,#N/A,FALSE,"Schedule G"}</definedName>
    <definedName name="w" localSheetId="33" hidden="1">{#N/A,#N/A,FALSE,"Schedule F";#N/A,#N/A,FALSE,"Schedule G"}</definedName>
    <definedName name="w" localSheetId="22" hidden="1">{#N/A,#N/A,FALSE,"Schedule F";#N/A,#N/A,FALSE,"Schedule G"}</definedName>
    <definedName name="w" localSheetId="23" hidden="1">{#N/A,#N/A,FALSE,"Schedule F";#N/A,#N/A,FALSE,"Schedule G"}</definedName>
    <definedName name="w" localSheetId="20" hidden="1">{#N/A,#N/A,FALSE,"Schedule F";#N/A,#N/A,FALSE,"Schedule G"}</definedName>
    <definedName name="w" localSheetId="17" hidden="1">{#N/A,#N/A,FALSE,"Schedule F";#N/A,#N/A,FALSE,"Schedule G"}</definedName>
    <definedName name="w" localSheetId="18" hidden="1">{#N/A,#N/A,FALSE,"Schedule F";#N/A,#N/A,FALSE,"Schedule G"}</definedName>
    <definedName name="w" localSheetId="11" hidden="1">{#N/A,#N/A,FALSE,"Schedule F";#N/A,#N/A,FALSE,"Schedule G"}</definedName>
    <definedName name="w" localSheetId="2" hidden="1">{#N/A,#N/A,FALSE,"Schedule F";#N/A,#N/A,FALSE,"Schedule G"}</definedName>
    <definedName name="w" localSheetId="27" hidden="1">{#N/A,#N/A,FALSE,"Schedule F";#N/A,#N/A,FALSE,"Schedule G"}</definedName>
    <definedName name="w" localSheetId="3" hidden="1">{#N/A,#N/A,FALSE,"Schedule F";#N/A,#N/A,FALSE,"Schedule G"}</definedName>
    <definedName name="w" localSheetId="1" hidden="1">{#N/A,#N/A,FALSE,"Schedule F";#N/A,#N/A,FALSE,"Schedule G"}</definedName>
    <definedName name="w" hidden="1">{#N/A,#N/A,FALSE,"Schedule F";#N/A,#N/A,FALSE,"Schedule G"}</definedName>
    <definedName name="WACC">[37]Assumptions!$I$61</definedName>
    <definedName name="WAGES" localSheetId="25">[25]model!#REF!</definedName>
    <definedName name="WAGES" localSheetId="26">[25]model!#REF!</definedName>
    <definedName name="WAGES" localSheetId="0">[25]model!#REF!</definedName>
    <definedName name="WAGES" localSheetId="3">[25]model!#REF!</definedName>
    <definedName name="WAGES">[25]model!#REF!</definedName>
    <definedName name="WaRevenueTax">[40]Variables!$D$27</definedName>
    <definedName name="warrantyOM" localSheetId="25">#REF!</definedName>
    <definedName name="warrantyOM" localSheetId="26">#REF!</definedName>
    <definedName name="warrantyOM" localSheetId="0">#REF!</definedName>
    <definedName name="warrantyOM" localSheetId="3">#REF!</definedName>
    <definedName name="warrantyOM">#REF!</definedName>
    <definedName name="we" localSheetId="32" hidden="1">{#N/A,#N/A,FALSE,"Pg 6b CustCount_Gas";#N/A,#N/A,FALSE,"QA";#N/A,#N/A,FALSE,"Report";#N/A,#N/A,FALSE,"forecast"}</definedName>
    <definedName name="we" localSheetId="30" hidden="1">{#N/A,#N/A,FALSE,"Pg 6b CustCount_Gas";#N/A,#N/A,FALSE,"QA";#N/A,#N/A,FALSE,"Report";#N/A,#N/A,FALSE,"forecast"}</definedName>
    <definedName name="we" localSheetId="33" hidden="1">{#N/A,#N/A,FALSE,"Pg 6b CustCount_Gas";#N/A,#N/A,FALSE,"QA";#N/A,#N/A,FALSE,"Report";#N/A,#N/A,FALSE,"forecast"}</definedName>
    <definedName name="we" localSheetId="22" hidden="1">{#N/A,#N/A,FALSE,"Pg 6b CustCount_Gas";#N/A,#N/A,FALSE,"QA";#N/A,#N/A,FALSE,"Report";#N/A,#N/A,FALSE,"forecast"}</definedName>
    <definedName name="we" localSheetId="23" hidden="1">{#N/A,#N/A,FALSE,"Pg 6b CustCount_Gas";#N/A,#N/A,FALSE,"QA";#N/A,#N/A,FALSE,"Report";#N/A,#N/A,FALSE,"forecast"}</definedName>
    <definedName name="we" localSheetId="20" hidden="1">{#N/A,#N/A,FALSE,"Pg 6b CustCount_Gas";#N/A,#N/A,FALSE,"QA";#N/A,#N/A,FALSE,"Report";#N/A,#N/A,FALSE,"forecast"}</definedName>
    <definedName name="we" localSheetId="17" hidden="1">{#N/A,#N/A,FALSE,"Pg 6b CustCount_Gas";#N/A,#N/A,FALSE,"QA";#N/A,#N/A,FALSE,"Report";#N/A,#N/A,FALSE,"forecast"}</definedName>
    <definedName name="we" localSheetId="18" hidden="1">{#N/A,#N/A,FALSE,"Pg 6b CustCount_Gas";#N/A,#N/A,FALSE,"QA";#N/A,#N/A,FALSE,"Report";#N/A,#N/A,FALSE,"forecast"}</definedName>
    <definedName name="we" localSheetId="11" hidden="1">{#N/A,#N/A,FALSE,"Pg 6b CustCount_Gas";#N/A,#N/A,FALSE,"QA";#N/A,#N/A,FALSE,"Report";#N/A,#N/A,FALSE,"forecast"}</definedName>
    <definedName name="we" localSheetId="2" hidden="1">{#N/A,#N/A,FALSE,"Pg 6b CustCount_Gas";#N/A,#N/A,FALSE,"QA";#N/A,#N/A,FALSE,"Report";#N/A,#N/A,FALSE,"forecast"}</definedName>
    <definedName name="we" localSheetId="27" hidden="1">{#N/A,#N/A,FALSE,"Pg 6b CustCount_Gas";#N/A,#N/A,FALSE,"QA";#N/A,#N/A,FALSE,"Report";#N/A,#N/A,FALSE,"forecast"}</definedName>
    <definedName name="we" localSheetId="3" hidden="1">{#N/A,#N/A,FALSE,"Pg 6b CustCount_Gas";#N/A,#N/A,FALSE,"QA";#N/A,#N/A,FALSE,"Report";#N/A,#N/A,FALSE,"forecast"}</definedName>
    <definedName name="we" localSheetId="1" hidden="1">{#N/A,#N/A,FALSE,"Pg 6b CustCount_Gas";#N/A,#N/A,FALSE,"QA";#N/A,#N/A,FALSE,"Report";#N/A,#N/A,FALSE,"forecast"}</definedName>
    <definedName name="we" hidden="1">{#N/A,#N/A,FALSE,"Pg 6b CustCount_Gas";#N/A,#N/A,FALSE,"QA";#N/A,#N/A,FALSE,"Report";#N/A,#N/A,FALSE,"forecast"}</definedName>
    <definedName name="WEATHER" localSheetId="25">#REF!</definedName>
    <definedName name="WEATHER" localSheetId="26">#REF!</definedName>
    <definedName name="WEATHER" localSheetId="0">#REF!</definedName>
    <definedName name="WEATHER" localSheetId="3">#REF!</definedName>
    <definedName name="WEATHER">#REF!</definedName>
    <definedName name="WEATHRNORM" localSheetId="25">#REF!</definedName>
    <definedName name="WEATHRNORM" localSheetId="26">#REF!</definedName>
    <definedName name="WEATHRNORM" localSheetId="0">#REF!</definedName>
    <definedName name="WEATHRNORM" localSheetId="3">#REF!</definedName>
    <definedName name="WEATHRNORM">#REF!</definedName>
    <definedName name="WH" localSheetId="32" hidden="1">{#N/A,#N/A,FALSE,"Coversheet";#N/A,#N/A,FALSE,"QA"}</definedName>
    <definedName name="WH" localSheetId="30" hidden="1">{#N/A,#N/A,FALSE,"Coversheet";#N/A,#N/A,FALSE,"QA"}</definedName>
    <definedName name="WH" localSheetId="33" hidden="1">{#N/A,#N/A,FALSE,"Coversheet";#N/A,#N/A,FALSE,"QA"}</definedName>
    <definedName name="WH" localSheetId="22" hidden="1">{#N/A,#N/A,FALSE,"Coversheet";#N/A,#N/A,FALSE,"QA"}</definedName>
    <definedName name="WH" localSheetId="23" hidden="1">{#N/A,#N/A,FALSE,"Coversheet";#N/A,#N/A,FALSE,"QA"}</definedName>
    <definedName name="WH" localSheetId="20" hidden="1">{#N/A,#N/A,FALSE,"Coversheet";#N/A,#N/A,FALSE,"QA"}</definedName>
    <definedName name="WH" localSheetId="17" hidden="1">{#N/A,#N/A,FALSE,"Coversheet";#N/A,#N/A,FALSE,"QA"}</definedName>
    <definedName name="WH" localSheetId="18" hidden="1">{#N/A,#N/A,FALSE,"Coversheet";#N/A,#N/A,FALSE,"QA"}</definedName>
    <definedName name="WH" localSheetId="11" hidden="1">{#N/A,#N/A,FALSE,"Coversheet";#N/A,#N/A,FALSE,"QA"}</definedName>
    <definedName name="WH" localSheetId="2" hidden="1">{#N/A,#N/A,FALSE,"Coversheet";#N/A,#N/A,FALSE,"QA"}</definedName>
    <definedName name="WH" localSheetId="27" hidden="1">{#N/A,#N/A,FALSE,"Coversheet";#N/A,#N/A,FALSE,"QA"}</definedName>
    <definedName name="WH" localSheetId="3" hidden="1">{#N/A,#N/A,FALSE,"Coversheet";#N/A,#N/A,FALSE,"QA"}</definedName>
    <definedName name="WH" localSheetId="1" hidden="1">{#N/A,#N/A,FALSE,"Coversheet";#N/A,#N/A,FALSE,"QA"}</definedName>
    <definedName name="WH" hidden="1">{#N/A,#N/A,FALSE,"Coversheet";#N/A,#N/A,FALSE,"QA"}</definedName>
    <definedName name="whorn_db" localSheetId="25">#REF!</definedName>
    <definedName name="whorn_db" localSheetId="26">#REF!</definedName>
    <definedName name="whorn_db" localSheetId="0">#REF!</definedName>
    <definedName name="whorn_db" localSheetId="3">#REF!</definedName>
    <definedName name="whorn_db">#REF!</definedName>
    <definedName name="WIDTH" localSheetId="25">#REF!</definedName>
    <definedName name="WIDTH" localSheetId="26">#REF!</definedName>
    <definedName name="WIDTH" localSheetId="0">#REF!</definedName>
    <definedName name="WIDTH" localSheetId="3">#REF!</definedName>
    <definedName name="WIDTH">#REF!</definedName>
    <definedName name="WindDate" localSheetId="25">'[63]Dispatch Cases'!#REF!</definedName>
    <definedName name="WindDate" localSheetId="26">'[63]Dispatch Cases'!#REF!</definedName>
    <definedName name="WindDate" localSheetId="0">'[63]Dispatch Cases'!#REF!</definedName>
    <definedName name="WindDate" localSheetId="3">'[63]Dispatch Cases'!#REF!</definedName>
    <definedName name="WindDate">'[63]Dispatch Cases'!#REF!</definedName>
    <definedName name="WINTER" localSheetId="25">[102]Bremerton!#REF!</definedName>
    <definedName name="WINTER" localSheetId="26">[102]Bremerton!#REF!</definedName>
    <definedName name="WINTER" localSheetId="0">[102]Bremerton!#REF!</definedName>
    <definedName name="WINTER" localSheetId="3">[102]Bremerton!#REF!</definedName>
    <definedName name="WINTER">[102]Bremerton!#REF!</definedName>
    <definedName name="WinterPeak">'[115]Load Data'!$D$9:$H$12,'[115]Load Data'!$D$20:$H$22</definedName>
    <definedName name="WORK1" localSheetId="25">#REF!</definedName>
    <definedName name="WORK1" localSheetId="26">#REF!</definedName>
    <definedName name="WORK1" localSheetId="0">#REF!</definedName>
    <definedName name="WORK1" localSheetId="3">#REF!</definedName>
    <definedName name="WORK1">#REF!</definedName>
    <definedName name="WORK2" localSheetId="25">#REF!</definedName>
    <definedName name="WORK2" localSheetId="26">#REF!</definedName>
    <definedName name="WORK2" localSheetId="0">#REF!</definedName>
    <definedName name="WORK2" localSheetId="3">#REF!</definedName>
    <definedName name="WORK2">#REF!</definedName>
    <definedName name="WORK3" localSheetId="25">#REF!</definedName>
    <definedName name="WORK3" localSheetId="26">#REF!</definedName>
    <definedName name="WORK3" localSheetId="0">#REF!</definedName>
    <definedName name="WORK3" localSheetId="3">#REF!</definedName>
    <definedName name="WORK3">#REF!</definedName>
    <definedName name="WORKSHTS" localSheetId="25">'[2]Sched 46'!#REF!</definedName>
    <definedName name="WORKSHTS" localSheetId="26">'[2]Sched 46'!#REF!</definedName>
    <definedName name="WORKSHTS" localSheetId="0">'[2]Sched 46'!#REF!</definedName>
    <definedName name="WORKSHTS" localSheetId="3">'[2]Sched 46'!#REF!</definedName>
    <definedName name="WORKSHTS">'[2]Sched 46'!#REF!</definedName>
    <definedName name="wr" localSheetId="30" hidden="1">{"Output-3Column",#N/A,FALSE,"Output"}</definedName>
    <definedName name="wr" localSheetId="22" hidden="1">{"Output-3Column",#N/A,FALSE,"Output"}</definedName>
    <definedName name="wr" localSheetId="20" hidden="1">{"Output-3Column",#N/A,FALSE,"Output"}</definedName>
    <definedName name="wr" localSheetId="11" hidden="1">{"Output-3Column",#N/A,FALSE,"Output"}</definedName>
    <definedName name="wr" localSheetId="2" hidden="1">{"Output-3Column",#N/A,FALSE,"Output"}</definedName>
    <definedName name="wr" localSheetId="3" hidden="1">{"Output-3Column",#N/A,FALSE,"Output"}</definedName>
    <definedName name="wr" hidden="1">{"Output-3Column",#N/A,FALSE,"Output"}</definedName>
    <definedName name="WRKCAP" localSheetId="25">[25]model!#REF!</definedName>
    <definedName name="WRKCAP" localSheetId="26">[25]model!#REF!</definedName>
    <definedName name="WRKCAP" localSheetId="0">[25]model!#REF!</definedName>
    <definedName name="WRKCAP">[25]model!#REF!</definedName>
    <definedName name="wrn" localSheetId="30" hidden="1">{"Inflation-BaseYear",#N/A,FALSE,"Inputs"}</definedName>
    <definedName name="wrn" localSheetId="22" hidden="1">{"Inflation-BaseYear",#N/A,FALSE,"Inputs"}</definedName>
    <definedName name="wrn" localSheetId="20" hidden="1">{"Inflation-BaseYear",#N/A,FALSE,"Inputs"}</definedName>
    <definedName name="wrn" localSheetId="11" hidden="1">{"Inflation-BaseYear",#N/A,FALSE,"Inputs"}</definedName>
    <definedName name="wrn" localSheetId="2" hidden="1">{"Inflation-BaseYear",#N/A,FALSE,"Inputs"}</definedName>
    <definedName name="wrn" localSheetId="3" hidden="1">{"Inflation-BaseYear",#N/A,FALSE,"Inputs"}</definedName>
    <definedName name="wrn" hidden="1">{"Inflation-BaseYear",#N/A,FALSE,"Inputs"}</definedName>
    <definedName name="wrn.1._.Bi._.Monthly._.CR." localSheetId="32" hidden="1">{#N/A,#N/A,FALSE,"Drill Sites";"WP 212",#N/A,FALSE,"MWAG EOR";"WP 213",#N/A,FALSE,"MWAG EOR";#N/A,#N/A,FALSE,"Misc. Facility";#N/A,#N/A,FALSE,"WWTP"}</definedName>
    <definedName name="wrn.1._.Bi._.Monthly._.CR." localSheetId="30" hidden="1">{#N/A,#N/A,FALSE,"Drill Sites";"WP 212",#N/A,FALSE,"MWAG EOR";"WP 213",#N/A,FALSE,"MWAG EOR";#N/A,#N/A,FALSE,"Misc. Facility";#N/A,#N/A,FALSE,"WWTP"}</definedName>
    <definedName name="wrn.1._.Bi._.Monthly._.CR." localSheetId="33" hidden="1">{#N/A,#N/A,FALSE,"Drill Sites";"WP 212",#N/A,FALSE,"MWAG EOR";"WP 213",#N/A,FALSE,"MWAG EOR";#N/A,#N/A,FALSE,"Misc. Facility";#N/A,#N/A,FALSE,"WWTP"}</definedName>
    <definedName name="wrn.1._.Bi._.Monthly._.CR." localSheetId="22" hidden="1">{#N/A,#N/A,FALSE,"Drill Sites";"WP 212",#N/A,FALSE,"MWAG EOR";"WP 213",#N/A,FALSE,"MWAG EOR";#N/A,#N/A,FALSE,"Misc. Facility";#N/A,#N/A,FALSE,"WWTP"}</definedName>
    <definedName name="wrn.1._.Bi._.Monthly._.CR." localSheetId="23" hidden="1">{#N/A,#N/A,FALSE,"Drill Sites";"WP 212",#N/A,FALSE,"MWAG EOR";"WP 213",#N/A,FALSE,"MWAG EOR";#N/A,#N/A,FALSE,"Misc. Facility";#N/A,#N/A,FALSE,"WWTP"}</definedName>
    <definedName name="wrn.1._.Bi._.Monthly._.CR." localSheetId="20" hidden="1">{#N/A,#N/A,FALSE,"Drill Sites";"WP 212",#N/A,FALSE,"MWAG EOR";"WP 213",#N/A,FALSE,"MWAG EOR";#N/A,#N/A,FALSE,"Misc. Facility";#N/A,#N/A,FALSE,"WWTP"}</definedName>
    <definedName name="wrn.1._.Bi._.Monthly._.CR." localSheetId="17" hidden="1">{#N/A,#N/A,FALSE,"Drill Sites";"WP 212",#N/A,FALSE,"MWAG EOR";"WP 213",#N/A,FALSE,"MWAG EOR";#N/A,#N/A,FALSE,"Misc. Facility";#N/A,#N/A,FALSE,"WWTP"}</definedName>
    <definedName name="wrn.1._.Bi._.Monthly._.CR." localSheetId="18" hidden="1">{#N/A,#N/A,FALSE,"Drill Sites";"WP 212",#N/A,FALSE,"MWAG EOR";"WP 213",#N/A,FALSE,"MWAG EOR";#N/A,#N/A,FALSE,"Misc. Facility";#N/A,#N/A,FALSE,"WWTP"}</definedName>
    <definedName name="wrn.1._.Bi._.Monthly._.CR." localSheetId="11" hidden="1">{#N/A,#N/A,FALSE,"Drill Sites";"WP 212",#N/A,FALSE,"MWAG EOR";"WP 213",#N/A,FALSE,"MWAG EOR";#N/A,#N/A,FALSE,"Misc. Facility";#N/A,#N/A,FALSE,"WWTP"}</definedName>
    <definedName name="wrn.1._.Bi._.Monthly._.CR." localSheetId="2" hidden="1">{#N/A,#N/A,FALSE,"Drill Sites";"WP 212",#N/A,FALSE,"MWAG EOR";"WP 213",#N/A,FALSE,"MWAG EOR";#N/A,#N/A,FALSE,"Misc. Facility";#N/A,#N/A,FALSE,"WWTP"}</definedName>
    <definedName name="wrn.1._.Bi._.Monthly._.CR." localSheetId="27" hidden="1">{#N/A,#N/A,FALSE,"Drill Sites";"WP 212",#N/A,FALSE,"MWAG EOR";"WP 213",#N/A,FALSE,"MWAG EOR";#N/A,#N/A,FALSE,"Misc. Facility";#N/A,#N/A,FALSE,"WWTP"}</definedName>
    <definedName name="wrn.1._.Bi._.Monthly._.CR." localSheetId="3" hidden="1">{#N/A,#N/A,FALSE,"Drill Sites";"WP 212",#N/A,FALSE,"MWAG EOR";"WP 213",#N/A,FALSE,"MWAG EOR";#N/A,#N/A,FALSE,"Misc. Facility";#N/A,#N/A,FALSE,"WWTP"}</definedName>
    <definedName name="wrn.1._.Bi._.Monthly._.CR." localSheetId="1"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32" hidden="1">{#N/A,#N/A,FALSE,"Balance_Sheet";#N/A,#N/A,FALSE,"income_statement_monthly";#N/A,#N/A,FALSE,"income_statement_Quarter";#N/A,#N/A,FALSE,"income_statement_ytd";#N/A,#N/A,FALSE,"income_statement_12Months"}</definedName>
    <definedName name="wrn.10_day._.Package." localSheetId="30" hidden="1">{#N/A,#N/A,FALSE,"Balance_Sheet";#N/A,#N/A,FALSE,"income_statement_monthly";#N/A,#N/A,FALSE,"income_statement_Quarter";#N/A,#N/A,FALSE,"income_statement_ytd";#N/A,#N/A,FALSE,"income_statement_12Months"}</definedName>
    <definedName name="wrn.10_day._.Package." localSheetId="33" hidden="1">{#N/A,#N/A,FALSE,"Balance_Sheet";#N/A,#N/A,FALSE,"income_statement_monthly";#N/A,#N/A,FALSE,"income_statement_Quarter";#N/A,#N/A,FALSE,"income_statement_ytd";#N/A,#N/A,FALSE,"income_statement_12Months"}</definedName>
    <definedName name="wrn.10_day._.Package." localSheetId="22" hidden="1">{#N/A,#N/A,FALSE,"Balance_Sheet";#N/A,#N/A,FALSE,"income_statement_monthly";#N/A,#N/A,FALSE,"income_statement_Quarter";#N/A,#N/A,FALSE,"income_statement_ytd";#N/A,#N/A,FALSE,"income_statement_12Months"}</definedName>
    <definedName name="wrn.10_day._.Package." localSheetId="23" hidden="1">{#N/A,#N/A,FALSE,"Balance_Sheet";#N/A,#N/A,FALSE,"income_statement_monthly";#N/A,#N/A,FALSE,"income_statement_Quarter";#N/A,#N/A,FALSE,"income_statement_ytd";#N/A,#N/A,FALSE,"income_statement_12Months"}</definedName>
    <definedName name="wrn.10_day._.Package." localSheetId="20" hidden="1">{#N/A,#N/A,FALSE,"Balance_Sheet";#N/A,#N/A,FALSE,"income_statement_monthly";#N/A,#N/A,FALSE,"income_statement_Quarter";#N/A,#N/A,FALSE,"income_statement_ytd";#N/A,#N/A,FALSE,"income_statement_12Months"}</definedName>
    <definedName name="wrn.10_day._.Package." localSheetId="17" hidden="1">{#N/A,#N/A,FALSE,"Balance_Sheet";#N/A,#N/A,FALSE,"income_statement_monthly";#N/A,#N/A,FALSE,"income_statement_Quarter";#N/A,#N/A,FALSE,"income_statement_ytd";#N/A,#N/A,FALSE,"income_statement_12Months"}</definedName>
    <definedName name="wrn.10_day._.Package." localSheetId="18" hidden="1">{#N/A,#N/A,FALSE,"Balance_Sheet";#N/A,#N/A,FALSE,"income_statement_monthly";#N/A,#N/A,FALSE,"income_statement_Quarter";#N/A,#N/A,FALSE,"income_statement_ytd";#N/A,#N/A,FALSE,"income_statement_12Months"}</definedName>
    <definedName name="wrn.10_day._.Package." localSheetId="11" hidden="1">{#N/A,#N/A,FALSE,"Balance_Sheet";#N/A,#N/A,FALSE,"income_statement_monthly";#N/A,#N/A,FALSE,"income_statement_Quarter";#N/A,#N/A,FALSE,"income_statement_ytd";#N/A,#N/A,FALSE,"income_statement_12Months"}</definedName>
    <definedName name="wrn.10_day._.Package." localSheetId="2" hidden="1">{#N/A,#N/A,FALSE,"Balance_Sheet";#N/A,#N/A,FALSE,"income_statement_monthly";#N/A,#N/A,FALSE,"income_statement_Quarter";#N/A,#N/A,FALSE,"income_statement_ytd";#N/A,#N/A,FALSE,"income_statement_12Months"}</definedName>
    <definedName name="wrn.10_day._.Package." localSheetId="27" hidden="1">{#N/A,#N/A,FALSE,"Balance_Sheet";#N/A,#N/A,FALSE,"income_statement_monthly";#N/A,#N/A,FALSE,"income_statement_Quarter";#N/A,#N/A,FALSE,"income_statement_ytd";#N/A,#N/A,FALSE,"income_statement_12Months"}</definedName>
    <definedName name="wrn.10_day._.Package." localSheetId="3" hidden="1">{#N/A,#N/A,FALSE,"Balance_Sheet";#N/A,#N/A,FALSE,"income_statement_monthly";#N/A,#N/A,FALSE,"income_statement_Quarter";#N/A,#N/A,FALSE,"income_statement_ytd";#N/A,#N/A,FALSE,"income_statement_12Months"}</definedName>
    <definedName name="wrn.10_day._.Package." localSheetId="1"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1996._.Hydro._.5._.Year._.Forecast._.Budget." localSheetId="30" hidden="1">{#N/A,#N/A,FALSE,"Summary";#N/A,#N/A,FALSE,"SmPlants";#N/A,#N/A,FALSE,"Utah";#N/A,#N/A,FALSE,"Idaho";#N/A,#N/A,FALSE,"Lewis River";#N/A,#N/A,FALSE,"NrthUmpq";#N/A,#N/A,FALSE,"KlamRog"}</definedName>
    <definedName name="wrn.1996._.Hydro._.5._.Year._.Forecast._.Budget." localSheetId="22" hidden="1">{#N/A,#N/A,FALSE,"Summary";#N/A,#N/A,FALSE,"SmPlants";#N/A,#N/A,FALSE,"Utah";#N/A,#N/A,FALSE,"Idaho";#N/A,#N/A,FALSE,"Lewis River";#N/A,#N/A,FALSE,"NrthUmpq";#N/A,#N/A,FALSE,"KlamRog"}</definedName>
    <definedName name="wrn.1996._.Hydro._.5._.Year._.Forecast._.Budget." localSheetId="20" hidden="1">{#N/A,#N/A,FALSE,"Summary";#N/A,#N/A,FALSE,"SmPlants";#N/A,#N/A,FALSE,"Utah";#N/A,#N/A,FALSE,"Idaho";#N/A,#N/A,FALSE,"Lewis River";#N/A,#N/A,FALSE,"NrthUmpq";#N/A,#N/A,FALSE,"KlamRog"}</definedName>
    <definedName name="wrn.1996._.Hydro._.5._.Year._.Forecast._.Budget." localSheetId="11" hidden="1">{#N/A,#N/A,FALSE,"Summary";#N/A,#N/A,FALSE,"SmPlants";#N/A,#N/A,FALSE,"Utah";#N/A,#N/A,FALSE,"Idaho";#N/A,#N/A,FALSE,"Lewis River";#N/A,#N/A,FALSE,"NrthUmpq";#N/A,#N/A,FALSE,"KlamRog"}</definedName>
    <definedName name="wrn.1996._.Hydro._.5._.Year._.Forecast._.Budget." localSheetId="2" hidden="1">{#N/A,#N/A,FALSE,"Summary";#N/A,#N/A,FALSE,"SmPlants";#N/A,#N/A,FALSE,"Utah";#N/A,#N/A,FALSE,"Idaho";#N/A,#N/A,FALSE,"Lewis River";#N/A,#N/A,FALSE,"NrthUmpq";#N/A,#N/A,FALSE,"KlamRog"}</definedName>
    <definedName name="wrn.1996._.Hydro._.5._.Year._.Forecast._.Budget." localSheetId="3" hidden="1">{#N/A,#N/A,FALSE,"Summary";#N/A,#N/A,FALSE,"SmPlants";#N/A,#N/A,FALSE,"Utah";#N/A,#N/A,FALSE,"Idaho";#N/A,#N/A,FALSE,"Lewis River";#N/A,#N/A,FALSE,"NrthUmpq";#N/A,#N/A,FALSE,"KlamRog"}</definedName>
    <definedName name="wrn.1996._.Hydro._.5._.Year._.Forecast._.Budget." hidden="1">{#N/A,#N/A,FALSE,"Summary";#N/A,#N/A,FALSE,"SmPlants";#N/A,#N/A,FALSE,"Utah";#N/A,#N/A,FALSE,"Idaho";#N/A,#N/A,FALSE,"Lewis River";#N/A,#N/A,FALSE,"NrthUmpq";#N/A,#N/A,FALSE,"KlamRog"}</definedName>
    <definedName name="wrn.AAI." localSheetId="32" hidden="1">{#N/A,#N/A,FALSE,"CRPT";#N/A,#N/A,FALSE,"TREND";#N/A,#N/A,FALSE,"%Curve"}</definedName>
    <definedName name="wrn.AAI." localSheetId="30" hidden="1">{#N/A,#N/A,FALSE,"CRPT";#N/A,#N/A,FALSE,"TREND";#N/A,#N/A,FALSE,"%Curve"}</definedName>
    <definedName name="wrn.AAI." localSheetId="33" hidden="1">{#N/A,#N/A,FALSE,"CRPT";#N/A,#N/A,FALSE,"TREND";#N/A,#N/A,FALSE,"%Curve"}</definedName>
    <definedName name="wrn.AAI." localSheetId="22" hidden="1">{#N/A,#N/A,FALSE,"CRPT";#N/A,#N/A,FALSE,"TREND";#N/A,#N/A,FALSE,"%Curve"}</definedName>
    <definedName name="wrn.AAI." localSheetId="23" hidden="1">{#N/A,#N/A,FALSE,"CRPT";#N/A,#N/A,FALSE,"TREND";#N/A,#N/A,FALSE,"%Curve"}</definedName>
    <definedName name="wrn.AAI." localSheetId="20" hidden="1">{#N/A,#N/A,FALSE,"CRPT";#N/A,#N/A,FALSE,"TREND";#N/A,#N/A,FALSE,"%Curve"}</definedName>
    <definedName name="wrn.AAI." localSheetId="17" hidden="1">{#N/A,#N/A,FALSE,"CRPT";#N/A,#N/A,FALSE,"TREND";#N/A,#N/A,FALSE,"%Curve"}</definedName>
    <definedName name="wrn.AAI." localSheetId="18" hidden="1">{#N/A,#N/A,FALSE,"CRPT";#N/A,#N/A,FALSE,"TREND";#N/A,#N/A,FALSE,"%Curve"}</definedName>
    <definedName name="wrn.AAI." localSheetId="11" hidden="1">{#N/A,#N/A,FALSE,"CRPT";#N/A,#N/A,FALSE,"TREND";#N/A,#N/A,FALSE,"%Curve"}</definedName>
    <definedName name="wrn.AAI." localSheetId="2" hidden="1">{#N/A,#N/A,FALSE,"CRPT";#N/A,#N/A,FALSE,"TREND";#N/A,#N/A,FALSE,"%Curve"}</definedName>
    <definedName name="wrn.AAI." localSheetId="27" hidden="1">{#N/A,#N/A,FALSE,"CRPT";#N/A,#N/A,FALSE,"TREND";#N/A,#N/A,FALSE,"%Curve"}</definedName>
    <definedName name="wrn.AAI." localSheetId="3" hidden="1">{#N/A,#N/A,FALSE,"CRPT";#N/A,#N/A,FALSE,"TREND";#N/A,#N/A,FALSE,"%Curve"}</definedName>
    <definedName name="wrn.AAI." localSheetId="1" hidden="1">{#N/A,#N/A,FALSE,"CRPT";#N/A,#N/A,FALSE,"TREND";#N/A,#N/A,FALSE,"%Curve"}</definedName>
    <definedName name="wrn.AAI." hidden="1">{#N/A,#N/A,FALSE,"CRPT";#N/A,#N/A,FALSE,"TREND";#N/A,#N/A,FALSE,"%Curve"}</definedName>
    <definedName name="wrn.AAI._.Report." localSheetId="32" hidden="1">{#N/A,#N/A,FALSE,"CRPT";#N/A,#N/A,FALSE,"TREND";#N/A,#N/A,FALSE,"% CURVE"}</definedName>
    <definedName name="wrn.AAI._.Report." localSheetId="30" hidden="1">{#N/A,#N/A,FALSE,"CRPT";#N/A,#N/A,FALSE,"TREND";#N/A,#N/A,FALSE,"% CURVE"}</definedName>
    <definedName name="wrn.AAI._.Report." localSheetId="33" hidden="1">{#N/A,#N/A,FALSE,"CRPT";#N/A,#N/A,FALSE,"TREND";#N/A,#N/A,FALSE,"% CURVE"}</definedName>
    <definedName name="wrn.AAI._.Report." localSheetId="22" hidden="1">{#N/A,#N/A,FALSE,"CRPT";#N/A,#N/A,FALSE,"TREND";#N/A,#N/A,FALSE,"% CURVE"}</definedName>
    <definedName name="wrn.AAI._.Report." localSheetId="23" hidden="1">{#N/A,#N/A,FALSE,"CRPT";#N/A,#N/A,FALSE,"TREND";#N/A,#N/A,FALSE,"% CURVE"}</definedName>
    <definedName name="wrn.AAI._.Report." localSheetId="20" hidden="1">{#N/A,#N/A,FALSE,"CRPT";#N/A,#N/A,FALSE,"TREND";#N/A,#N/A,FALSE,"% CURVE"}</definedName>
    <definedName name="wrn.AAI._.Report." localSheetId="17" hidden="1">{#N/A,#N/A,FALSE,"CRPT";#N/A,#N/A,FALSE,"TREND";#N/A,#N/A,FALSE,"% CURVE"}</definedName>
    <definedName name="wrn.AAI._.Report." localSheetId="18" hidden="1">{#N/A,#N/A,FALSE,"CRPT";#N/A,#N/A,FALSE,"TREND";#N/A,#N/A,FALSE,"% CURVE"}</definedName>
    <definedName name="wrn.AAI._.Report." localSheetId="11" hidden="1">{#N/A,#N/A,FALSE,"CRPT";#N/A,#N/A,FALSE,"TREND";#N/A,#N/A,FALSE,"% CURVE"}</definedName>
    <definedName name="wrn.AAI._.Report." localSheetId="2" hidden="1">{#N/A,#N/A,FALSE,"CRPT";#N/A,#N/A,FALSE,"TREND";#N/A,#N/A,FALSE,"% CURVE"}</definedName>
    <definedName name="wrn.AAI._.Report." localSheetId="27" hidden="1">{#N/A,#N/A,FALSE,"CRPT";#N/A,#N/A,FALSE,"TREND";#N/A,#N/A,FALSE,"% CURVE"}</definedName>
    <definedName name="wrn.AAI._.Report." localSheetId="3" hidden="1">{#N/A,#N/A,FALSE,"CRPT";#N/A,#N/A,FALSE,"TREND";#N/A,#N/A,FALSE,"% CURVE"}</definedName>
    <definedName name="wrn.AAI._.Report." localSheetId="1" hidden="1">{#N/A,#N/A,FALSE,"CRPT";#N/A,#N/A,FALSE,"TREND";#N/A,#N/A,FALSE,"% CURVE"}</definedName>
    <definedName name="wrn.AAI._.Report." hidden="1">{#N/A,#N/A,FALSE,"CRPT";#N/A,#N/A,FALSE,"TREND";#N/A,#N/A,FALSE,"% CURVE"}</definedName>
    <definedName name="wrn.Adj._.Back_Up." localSheetId="30" hidden="1">{"Page 3.4.1",#N/A,FALSE,"Totals";"Page 3.4.2",#N/A,FALSE,"Totals"}</definedName>
    <definedName name="wrn.Adj._.Back_Up." localSheetId="22" hidden="1">{"Page 3.4.1",#N/A,FALSE,"Totals";"Page 3.4.2",#N/A,FALSE,"Totals"}</definedName>
    <definedName name="wrn.Adj._.Back_Up." localSheetId="20" hidden="1">{"Page 3.4.1",#N/A,FALSE,"Totals";"Page 3.4.2",#N/A,FALSE,"Totals"}</definedName>
    <definedName name="wrn.Adj._.Back_Up." localSheetId="11" hidden="1">{"Page 3.4.1",#N/A,FALSE,"Totals";"Page 3.4.2",#N/A,FALSE,"Totals"}</definedName>
    <definedName name="wrn.Adj._.Back_Up." localSheetId="2" hidden="1">{"Page 3.4.1",#N/A,FALSE,"Totals";"Page 3.4.2",#N/A,FALSE,"Totals"}</definedName>
    <definedName name="wrn.Adj._.Back_Up." localSheetId="3" hidden="1">{"Page 3.4.1",#N/A,FALSE,"Totals";"Page 3.4.2",#N/A,FALSE,"Totals"}</definedName>
    <definedName name="wrn.Adj._.Back_Up." hidden="1">{"Page 3.4.1",#N/A,FALSE,"Totals";"Page 3.4.2",#N/A,FALSE,"Totals"}</definedName>
    <definedName name="wrn.ALL." localSheetId="30" hidden="1">{"ALL",#N/A,FALSE,"A"}</definedName>
    <definedName name="wrn.ALL." localSheetId="22" hidden="1">{"ALL",#N/A,FALSE,"A"}</definedName>
    <definedName name="wrn.ALL." localSheetId="20" hidden="1">{"ALL",#N/A,FALSE,"A"}</definedName>
    <definedName name="wrn.ALL." localSheetId="11" hidden="1">{"ALL",#N/A,FALSE,"A"}</definedName>
    <definedName name="wrn.ALL." localSheetId="2" hidden="1">{"ALL",#N/A,FALSE,"A"}</definedName>
    <definedName name="wrn.ALL." localSheetId="3" hidden="1">{"ALL",#N/A,FALSE,"A"}</definedName>
    <definedName name="wrn.ALL." hidden="1">{"ALL",#N/A,FALSE,"A"}</definedName>
    <definedName name="wrn.All._.BSs._.and._.JEs." localSheetId="30" hidden="1">{#N/A,#N/A,FALSE,"Top level";#N/A,#N/A,FALSE,"Top level JEs";#N/A,#N/A,FALSE,"PHI";#N/A,#N/A,FALSE,"PHI JEs";#N/A,#N/A,FALSE,"PacifiCorp";#N/A,#N/A,FALSE,"PacifiCorp JEs";#N/A,#N/A,FALSE,"PGHC";#N/A,#N/A,FALSE,"PGHC JEs";#N/A,#N/A,FALSE,"Domestic"}</definedName>
    <definedName name="wrn.All._.BSs._.and._.JEs." localSheetId="22" hidden="1">{#N/A,#N/A,FALSE,"Top level";#N/A,#N/A,FALSE,"Top level JEs";#N/A,#N/A,FALSE,"PHI";#N/A,#N/A,FALSE,"PHI JEs";#N/A,#N/A,FALSE,"PacifiCorp";#N/A,#N/A,FALSE,"PacifiCorp JEs";#N/A,#N/A,FALSE,"PGHC";#N/A,#N/A,FALSE,"PGHC JEs";#N/A,#N/A,FALSE,"Domestic"}</definedName>
    <definedName name="wrn.All._.BSs._.and._.JEs." localSheetId="20" hidden="1">{#N/A,#N/A,FALSE,"Top level";#N/A,#N/A,FALSE,"Top level JEs";#N/A,#N/A,FALSE,"PHI";#N/A,#N/A,FALSE,"PHI JEs";#N/A,#N/A,FALSE,"PacifiCorp";#N/A,#N/A,FALSE,"PacifiCorp JEs";#N/A,#N/A,FALSE,"PGHC";#N/A,#N/A,FALSE,"PGHC JEs";#N/A,#N/A,FALSE,"Domestic"}</definedName>
    <definedName name="wrn.All._.BSs._.and._.JEs." localSheetId="11" hidden="1">{#N/A,#N/A,FALSE,"Top level";#N/A,#N/A,FALSE,"Top level JEs";#N/A,#N/A,FALSE,"PHI";#N/A,#N/A,FALSE,"PHI JEs";#N/A,#N/A,FALSE,"PacifiCorp";#N/A,#N/A,FALSE,"PacifiCorp JEs";#N/A,#N/A,FALSE,"PGHC";#N/A,#N/A,FALSE,"PGHC JEs";#N/A,#N/A,FALSE,"Domestic"}</definedName>
    <definedName name="wrn.All._.BSs._.and._.JEs." localSheetId="2" hidden="1">{#N/A,#N/A,FALSE,"Top level";#N/A,#N/A,FALSE,"Top level JEs";#N/A,#N/A,FALSE,"PHI";#N/A,#N/A,FALSE,"PHI JEs";#N/A,#N/A,FALSE,"PacifiCorp";#N/A,#N/A,FALSE,"PacifiCorp JEs";#N/A,#N/A,FALSE,"PGHC";#N/A,#N/A,FALSE,"PGHC JEs";#N/A,#N/A,FALSE,"Domestic"}</definedName>
    <definedName name="wrn.All._.BSs._.and._.JEs." localSheetId="3" hidden="1">{#N/A,#N/A,FALSE,"Top level";#N/A,#N/A,FALSE,"Top level JEs";#N/A,#N/A,FALSE,"PHI";#N/A,#N/A,FALSE,"PHI JEs";#N/A,#N/A,FALSE,"PacifiCorp";#N/A,#N/A,FALSE,"PacifiCorp JEs";#N/A,#N/A,FALSE,"PGHC";#N/A,#N/A,FALSE,"PGHC JEs";#N/A,#N/A,FALSE,"Domestic"}</definedName>
    <definedName name="wrn.All._.BSs._.and._.JEs." hidden="1">{#N/A,#N/A,FALSE,"Top level";#N/A,#N/A,FALSE,"Top level JEs";#N/A,#N/A,FALSE,"PHI";#N/A,#N/A,FALSE,"PHI JEs";#N/A,#N/A,FALSE,"PacifiCorp";#N/A,#N/A,FALSE,"PacifiCorp JEs";#N/A,#N/A,FALSE,"PGHC";#N/A,#N/A,FALSE,"PGHC JEs";#N/A,#N/A,FALSE,"Domestic"}</definedName>
    <definedName name="wrn.all._.input." localSheetId="30"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2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20"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11"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2"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localSheetId="3"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nput." hidden="1">{"basic esc rates",#N/A,FALSE,"Basic data";"basic units on",#N/A,FALSE,"Basic data";"basic capacity",#N/A,FALSE,"Basic data";"basic cap factor",#N/A,FALSE,"Basic data";"basic heat rates",#N/A,FALSE,"Basic data";"basic generation",#N/A,FALSE,"Basic data";"basic price",#N/A,FALSE,"Basic data";"basic rev mp",#N/A,FALSE,"Basic data";"basic rev cos",#N/A,FALSE,"Basic data";"basic fuel cost",#N/A,FALSE,"Basic data";"basic o_m",#N/A,FALSE,"Basic data";"basic nox o_m",#N/A,FALSE,"Basic data";"basic env o_m",#N/A,FALSE,"Basic data";"basic corp oh",#N/A,FALSE,"Basic data";"basic oil inv",#N/A,FALSE,"Basic data";"basic prop tax",#N/A,FALSE,"Basic data";"basic summary costs",#N/A,FALSE,"Basic data";"basic gross book value",#N/A,FALSE,"Basic data";"basic cap add",#N/A,FALSE,"Basic data";"basic nox cap add",#N/A,FALSE,"Basic data";"basic other env cap add",#N/A,FALSE,"Basic data";"basic deprec",#N/A,FALSE,"Basic data";"basic decom",#N/A,FALSE,"Basic data";"basic rate base",#N/A,FALSE,"Basic data";"basic summary book value",#N/A,FALSE,"Basic data"}</definedName>
    <definedName name="wrn.All._.ISs._.and._.JEs." localSheetId="30"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22"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20"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11"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2"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localSheetId="3" hidden="1">{#N/A,#N/A,FALSE,"Top level MTD";#N/A,#N/A,FALSE,"PHI MTD";#N/A,#N/A,FALSE,"PacifiCorp MTD";#N/A,#N/A,FALSE,"PGHC MTD";#N/A,#N/A,FALSE,"Top level QTD";#N/A,#N/A,FALSE,"PHI QTD";#N/A,#N/A,FALSE,"PacifiCorp QTD";#N/A,#N/A,FALSE,"PGHC QTD";#N/A,#N/A,FALSE,"Top level YTD";#N/A,#N/A,FALSE,"PHI YTD";#N/A,#N/A,FALSE,"PacifiCorp YTD";#N/A,#N/A,FALSE,"PGHC YTD"}</definedName>
    <definedName name="wrn.All._.ISs._.and._.JEs." hidden="1">{#N/A,#N/A,FALSE,"Top level MTD";#N/A,#N/A,FALSE,"PHI MTD";#N/A,#N/A,FALSE,"PacifiCorp MTD";#N/A,#N/A,FALSE,"PGHC MTD";#N/A,#N/A,FALSE,"Top level QTD";#N/A,#N/A,FALSE,"PHI QTD";#N/A,#N/A,FALSE,"PacifiCorp QTD";#N/A,#N/A,FALSE,"PGHC QTD";#N/A,#N/A,FALSE,"Top level YTD";#N/A,#N/A,FALSE,"PHI YTD";#N/A,#N/A,FALSE,"PacifiCorp YTD";#N/A,#N/A,FALSE,"PGHC YTD"}</definedName>
    <definedName name="wrn.All._.other._.months." localSheetId="30" hidden="1">{#N/A,#N/A,FALSE,"Top level MTD";#N/A,#N/A,FALSE,"PHI MTD";#N/A,#N/A,FALSE,"PacifiCorp MTD";#N/A,#N/A,FALSE,"PGHC MTD";#N/A,#N/A,FALSE,"Top level YTD";#N/A,#N/A,FALSE,"PHI YTD";#N/A,#N/A,FALSE,"PacifiCorp YTD";#N/A,#N/A,FALSE,"PGHC YTD"}</definedName>
    <definedName name="wrn.All._.other._.months." localSheetId="22" hidden="1">{#N/A,#N/A,FALSE,"Top level MTD";#N/A,#N/A,FALSE,"PHI MTD";#N/A,#N/A,FALSE,"PacifiCorp MTD";#N/A,#N/A,FALSE,"PGHC MTD";#N/A,#N/A,FALSE,"Top level YTD";#N/A,#N/A,FALSE,"PHI YTD";#N/A,#N/A,FALSE,"PacifiCorp YTD";#N/A,#N/A,FALSE,"PGHC YTD"}</definedName>
    <definedName name="wrn.All._.other._.months." localSheetId="20" hidden="1">{#N/A,#N/A,FALSE,"Top level MTD";#N/A,#N/A,FALSE,"PHI MTD";#N/A,#N/A,FALSE,"PacifiCorp MTD";#N/A,#N/A,FALSE,"PGHC MTD";#N/A,#N/A,FALSE,"Top level YTD";#N/A,#N/A,FALSE,"PHI YTD";#N/A,#N/A,FALSE,"PacifiCorp YTD";#N/A,#N/A,FALSE,"PGHC YTD"}</definedName>
    <definedName name="wrn.All._.other._.months." localSheetId="11" hidden="1">{#N/A,#N/A,FALSE,"Top level MTD";#N/A,#N/A,FALSE,"PHI MTD";#N/A,#N/A,FALSE,"PacifiCorp MTD";#N/A,#N/A,FALSE,"PGHC MTD";#N/A,#N/A,FALSE,"Top level YTD";#N/A,#N/A,FALSE,"PHI YTD";#N/A,#N/A,FALSE,"PacifiCorp YTD";#N/A,#N/A,FALSE,"PGHC YTD"}</definedName>
    <definedName name="wrn.All._.other._.months." localSheetId="2" hidden="1">{#N/A,#N/A,FALSE,"Top level MTD";#N/A,#N/A,FALSE,"PHI MTD";#N/A,#N/A,FALSE,"PacifiCorp MTD";#N/A,#N/A,FALSE,"PGHC MTD";#N/A,#N/A,FALSE,"Top level YTD";#N/A,#N/A,FALSE,"PHI YTD";#N/A,#N/A,FALSE,"PacifiCorp YTD";#N/A,#N/A,FALSE,"PGHC YTD"}</definedName>
    <definedName name="wrn.All._.other._.months." localSheetId="3" hidden="1">{#N/A,#N/A,FALSE,"Top level MTD";#N/A,#N/A,FALSE,"PHI MTD";#N/A,#N/A,FALSE,"PacifiCorp MTD";#N/A,#N/A,FALSE,"PGHC MTD";#N/A,#N/A,FALSE,"Top level YTD";#N/A,#N/A,FALSE,"PHI YTD";#N/A,#N/A,FALSE,"PacifiCorp YTD";#N/A,#N/A,FALSE,"PGHC YTD"}</definedName>
    <definedName name="wrn.All._.other._.months." hidden="1">{#N/A,#N/A,FALSE,"Top level MTD";#N/A,#N/A,FALSE,"PHI MTD";#N/A,#N/A,FALSE,"PacifiCorp MTD";#N/A,#N/A,FALSE,"PGHC MTD";#N/A,#N/A,FALSE,"Top level YTD";#N/A,#N/A,FALSE,"PHI YTD";#N/A,#N/A,FALSE,"PacifiCorp YTD";#N/A,#N/A,FALSE,"PGHC YTD"}</definedName>
    <definedName name="wrn.All._.Pages." localSheetId="30" hidden="1">{#N/A,#N/A,FALSE,"Cover";#N/A,#N/A,FALSE,"Lead Sheet";#N/A,#N/A,FALSE,"T-Accounts";#N/A,#N/A,FALSE,"Expense Detail 10 01 to 3  02";#N/A,#N/A,FALSE,"Expense Detail 4 01 to 9 01";#N/A,#N/A,FALSE,"Three Factor % 3  2002"}</definedName>
    <definedName name="wrn.All._.Pages." localSheetId="22" hidden="1">{#N/A,#N/A,FALSE,"Cover";#N/A,#N/A,FALSE,"Lead Sheet";#N/A,#N/A,FALSE,"T-Accounts";#N/A,#N/A,FALSE,"Expense Detail 10 01 to 3  02";#N/A,#N/A,FALSE,"Expense Detail 4 01 to 9 01";#N/A,#N/A,FALSE,"Three Factor % 3  2002"}</definedName>
    <definedName name="wrn.All._.Pages." localSheetId="20" hidden="1">{#N/A,#N/A,FALSE,"Cover";#N/A,#N/A,FALSE,"Lead Sheet";#N/A,#N/A,FALSE,"T-Accounts";#N/A,#N/A,FALSE,"Expense Detail 10 01 to 3  02";#N/A,#N/A,FALSE,"Expense Detail 4 01 to 9 01";#N/A,#N/A,FALSE,"Three Factor % 3  2002"}</definedName>
    <definedName name="wrn.All._.Pages." localSheetId="11" hidden="1">{#N/A,#N/A,FALSE,"Cover";#N/A,#N/A,FALSE,"Lead Sheet";#N/A,#N/A,FALSE,"T-Accounts";#N/A,#N/A,FALSE,"Expense Detail 10 01 to 3  02";#N/A,#N/A,FALSE,"Expense Detail 4 01 to 9 01";#N/A,#N/A,FALSE,"Three Factor % 3  2002"}</definedName>
    <definedName name="wrn.All._.Pages." localSheetId="2" hidden="1">{#N/A,#N/A,FALSE,"Cover";#N/A,#N/A,FALSE,"Lead Sheet";#N/A,#N/A,FALSE,"T-Accounts";#N/A,#N/A,FALSE,"Expense Detail 10 01 to 3  02";#N/A,#N/A,FALSE,"Expense Detail 4 01 to 9 01";#N/A,#N/A,FALSE,"Three Factor % 3  2002"}</definedName>
    <definedName name="wrn.All._.Pages." localSheetId="3" hidden="1">{#N/A,#N/A,FALSE,"Cover";#N/A,#N/A,FALSE,"Lead Sheet";#N/A,#N/A,FALSE,"T-Accounts";#N/A,#N/A,FALSE,"Expense Detail 10 01 to 3  02";#N/A,#N/A,FALSE,"Expense Detail 4 01 to 9 01";#N/A,#N/A,FALSE,"Three Factor % 3  2002"}</definedName>
    <definedName name="wrn.All._.Pages." hidden="1">{#N/A,#N/A,FALSE,"Cover";#N/A,#N/A,FALSE,"Lead Sheet";#N/A,#N/A,FALSE,"T-Accounts";#N/A,#N/A,FALSE,"Expense Detail 10 01 to 3  02";#N/A,#N/A,FALSE,"Expense Detail 4 01 to 9 01";#N/A,#N/A,FALSE,"Three Factor % 3  2002"}</definedName>
    <definedName name="wrn.All._.Sheets." localSheetId="30" hidden="1">{"IncSt",#N/A,FALSE,"IS";"BalSht",#N/A,FALSE,"BS";"IntCash",#N/A,FALSE,"Int. Cash";"Stats",#N/A,FALSE,"Stats"}</definedName>
    <definedName name="wrn.All._.Sheets." localSheetId="22" hidden="1">{"IncSt",#N/A,FALSE,"IS";"BalSht",#N/A,FALSE,"BS";"IntCash",#N/A,FALSE,"Int. Cash";"Stats",#N/A,FALSE,"Stats"}</definedName>
    <definedName name="wrn.All._.Sheets." localSheetId="20" hidden="1">{"IncSt",#N/A,FALSE,"IS";"BalSht",#N/A,FALSE,"BS";"IntCash",#N/A,FALSE,"Int. Cash";"Stats",#N/A,FALSE,"Stats"}</definedName>
    <definedName name="wrn.All._.Sheets." localSheetId="11" hidden="1">{"IncSt",#N/A,FALSE,"IS";"BalSht",#N/A,FALSE,"BS";"IntCash",#N/A,FALSE,"Int. Cash";"Stats",#N/A,FALSE,"Stats"}</definedName>
    <definedName name="wrn.All._.Sheets." localSheetId="2" hidden="1">{"IncSt",#N/A,FALSE,"IS";"BalSht",#N/A,FALSE,"BS";"IntCash",#N/A,FALSE,"Int. Cash";"Stats",#N/A,FALSE,"Stats"}</definedName>
    <definedName name="wrn.All._.Sheets." localSheetId="3" hidden="1">{"IncSt",#N/A,FALSE,"IS";"BalSht",#N/A,FALSE,"BS";"IntCash",#N/A,FALSE,"Int. Cash";"Stats",#N/A,FALSE,"Stats"}</definedName>
    <definedName name="wrn.All._.Sheets." hidden="1">{"IncSt",#N/A,FALSE,"IS";"BalSht",#N/A,FALSE,"BS";"IntCash",#N/A,FALSE,"Int. Cash";"Stats",#N/A,FALSE,"Stats"}</definedName>
    <definedName name="wrn.annual." localSheetId="30" hidden="1">{"annual",#N/A,FALSE,"Pro Forma"}</definedName>
    <definedName name="wrn.annual." localSheetId="22" hidden="1">{"annual",#N/A,FALSE,"Pro Forma"}</definedName>
    <definedName name="wrn.annual." localSheetId="20" hidden="1">{"annual",#N/A,FALSE,"Pro Forma"}</definedName>
    <definedName name="wrn.annual." localSheetId="11" hidden="1">{"annual",#N/A,FALSE,"Pro Forma"}</definedName>
    <definedName name="wrn.annual." localSheetId="2" hidden="1">{"annual",#N/A,FALSE,"Pro Forma"}</definedName>
    <definedName name="wrn.annual." localSheetId="3" hidden="1">{"annual",#N/A,FALSE,"Pro Forma"}</definedName>
    <definedName name="wrn.annual." hidden="1">{"annual",#N/A,FALSE,"Pro Forma"}</definedName>
    <definedName name="wrn.Annual._.Cost._.Adjustment." localSheetId="32"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30"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33"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22"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23"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20"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7"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8"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1"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2"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27"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3"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localSheetId="1"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Cost._.Adjustment." hidden="1">{#N/A,#N/A,FALSE,"Cost Adjustment";#N/A,#N/A,FALSE,"A &amp; G Annual";#N/A,#N/A,FALSE,"Tons";#N/A,#N/A,FALSE,"Fringe Benefit Loading";#N/A,#N/A,FALSE,"Permit, Bond and Rec. Costs";"Annual Shift Diff",#N/A,FALSE,"Cover Pages (SD)";#N/A,#N/A,FALSE,"Shift Differential (SD)";#N/A,#N/A,FALSE,"Reconciliation (SL)";#N/A,#N/A,FALSE,"Salary (SL)";#N/A,#N/A,FALSE,"Wksht (ER)"}</definedName>
    <definedName name="wrn.Annual._.Detail." localSheetId="30" hidden="1">{"annualsum",#N/A,FALSE,"Cost Summary";"annual1",#N/A,FALSE,"Phase_1";"annual2",#N/A,FALSE,"Phase_2";"annual3",#N/A,FALSE,"Phase_3";"annual4",#N/A,FALSE,"Phase_4"}</definedName>
    <definedName name="wrn.Annual._.Detail." localSheetId="22" hidden="1">{"annualsum",#N/A,FALSE,"Cost Summary";"annual1",#N/A,FALSE,"Phase_1";"annual2",#N/A,FALSE,"Phase_2";"annual3",#N/A,FALSE,"Phase_3";"annual4",#N/A,FALSE,"Phase_4"}</definedName>
    <definedName name="wrn.Annual._.Detail." localSheetId="20" hidden="1">{"annualsum",#N/A,FALSE,"Cost Summary";"annual1",#N/A,FALSE,"Phase_1";"annual2",#N/A,FALSE,"Phase_2";"annual3",#N/A,FALSE,"Phase_3";"annual4",#N/A,FALSE,"Phase_4"}</definedName>
    <definedName name="wrn.Annual._.Detail." localSheetId="11" hidden="1">{"annualsum",#N/A,FALSE,"Cost Summary";"annual1",#N/A,FALSE,"Phase_1";"annual2",#N/A,FALSE,"Phase_2";"annual3",#N/A,FALSE,"Phase_3";"annual4",#N/A,FALSE,"Phase_4"}</definedName>
    <definedName name="wrn.Annual._.Detail." localSheetId="2" hidden="1">{"annualsum",#N/A,FALSE,"Cost Summary";"annual1",#N/A,FALSE,"Phase_1";"annual2",#N/A,FALSE,"Phase_2";"annual3",#N/A,FALSE,"Phase_3";"annual4",#N/A,FALSE,"Phase_4"}</definedName>
    <definedName name="wrn.Annual._.Detail." localSheetId="3" hidden="1">{"annualsum",#N/A,FALSE,"Cost Summary";"annual1",#N/A,FALSE,"Phase_1";"annual2",#N/A,FALSE,"Phase_2";"annual3",#N/A,FALSE,"Phase_3";"annual4",#N/A,FALSE,"Phase_4"}</definedName>
    <definedName name="wrn.Annual._.Detail." hidden="1">{"annualsum",#N/A,FALSE,"Cost Summary";"annual1",#N/A,FALSE,"Phase_1";"annual2",#N/A,FALSE,"Phase_2";"annual3",#N/A,FALSE,"Phase_3";"annual4",#N/A,FALSE,"Phase_4"}</definedName>
    <definedName name="wrn.Annual._.Golf." localSheetId="30" hidden="1">{"a_dev",#N/A,FALSE,"Golf Development";"a_memstats",#N/A,FALSE,"Golf Development";"a_opstats",#N/A,FALSE,"Golf Development";"a_rev",#N/A,FALSE,"Golf Development";"a_return",#N/A,FALSE,"Golf Development"}</definedName>
    <definedName name="wrn.Annual._.Golf." localSheetId="22" hidden="1">{"a_dev",#N/A,FALSE,"Golf Development";"a_memstats",#N/A,FALSE,"Golf Development";"a_opstats",#N/A,FALSE,"Golf Development";"a_rev",#N/A,FALSE,"Golf Development";"a_return",#N/A,FALSE,"Golf Development"}</definedName>
    <definedName name="wrn.Annual._.Golf." localSheetId="20" hidden="1">{"a_dev",#N/A,FALSE,"Golf Development";"a_memstats",#N/A,FALSE,"Golf Development";"a_opstats",#N/A,FALSE,"Golf Development";"a_rev",#N/A,FALSE,"Golf Development";"a_return",#N/A,FALSE,"Golf Development"}</definedName>
    <definedName name="wrn.Annual._.Golf." localSheetId="11" hidden="1">{"a_dev",#N/A,FALSE,"Golf Development";"a_memstats",#N/A,FALSE,"Golf Development";"a_opstats",#N/A,FALSE,"Golf Development";"a_rev",#N/A,FALSE,"Golf Development";"a_return",#N/A,FALSE,"Golf Development"}</definedName>
    <definedName name="wrn.Annual._.Golf." localSheetId="2" hidden="1">{"a_dev",#N/A,FALSE,"Golf Development";"a_memstats",#N/A,FALSE,"Golf Development";"a_opstats",#N/A,FALSE,"Golf Development";"a_rev",#N/A,FALSE,"Golf Development";"a_return",#N/A,FALSE,"Golf Development"}</definedName>
    <definedName name="wrn.Annual._.Golf." localSheetId="3" hidden="1">{"a_dev",#N/A,FALSE,"Golf Development";"a_memstats",#N/A,FALSE,"Golf Development";"a_opstats",#N/A,FALSE,"Golf Development";"a_rev",#N/A,FALSE,"Golf Development";"a_return",#N/A,FALSE,"Golf Development"}</definedName>
    <definedName name="wrn.Annual._.Golf." hidden="1">{"a_dev",#N/A,FALSE,"Golf Development";"a_memstats",#N/A,FALSE,"Golf Development";"a_opstats",#N/A,FALSE,"Golf Development";"a_rev",#N/A,FALSE,"Golf Development";"a_return",#N/A,FALSE,"Golf Development"}</definedName>
    <definedName name="wrn.Annual._.Hotel." localSheetId="30" hidden="1">{"annual hotel",#N/A,FALSE,"Hotel Development"}</definedName>
    <definedName name="wrn.Annual._.Hotel." localSheetId="22" hidden="1">{"annual hotel",#N/A,FALSE,"Hotel Development"}</definedName>
    <definedName name="wrn.Annual._.Hotel." localSheetId="20" hidden="1">{"annual hotel",#N/A,FALSE,"Hotel Development"}</definedName>
    <definedName name="wrn.Annual._.Hotel." localSheetId="11" hidden="1">{"annual hotel",#N/A,FALSE,"Hotel Development"}</definedName>
    <definedName name="wrn.Annual._.Hotel." localSheetId="2" hidden="1">{"annual hotel",#N/A,FALSE,"Hotel Development"}</definedName>
    <definedName name="wrn.Annual._.Hotel." localSheetId="3" hidden="1">{"annual hotel",#N/A,FALSE,"Hotel Development"}</definedName>
    <definedName name="wrn.Annual._.Hotel." hidden="1">{"annual hotel",#N/A,FALSE,"Hotel Development"}</definedName>
    <definedName name="wrn.Annual._.Land._.Sales." localSheetId="30" hidden="1">{"annual",#N/A,FALSE,"Land Sales"}</definedName>
    <definedName name="wrn.Annual._.Land._.Sales." localSheetId="22" hidden="1">{"annual",#N/A,FALSE,"Land Sales"}</definedName>
    <definedName name="wrn.Annual._.Land._.Sales." localSheetId="20" hidden="1">{"annual",#N/A,FALSE,"Land Sales"}</definedName>
    <definedName name="wrn.Annual._.Land._.Sales." localSheetId="11" hidden="1">{"annual",#N/A,FALSE,"Land Sales"}</definedName>
    <definedName name="wrn.Annual._.Land._.Sales." localSheetId="2" hidden="1">{"annual",#N/A,FALSE,"Land Sales"}</definedName>
    <definedName name="wrn.Annual._.Land._.Sales." localSheetId="3" hidden="1">{"annual",#N/A,FALSE,"Land Sales"}</definedName>
    <definedName name="wrn.Annual._.Land._.Sales." hidden="1">{"annual",#N/A,FALSE,"Land Sales"}</definedName>
    <definedName name="wrn.Annual._.Productivity._.Calc." localSheetId="32" hidden="1">{#N/A,#N/A,FALSE,"Summary (PC)";#N/A,#N/A,FALSE,"Production (PC)";#N/A,#N/A,FALSE,"Adj Hour Wksht (PC)";#N/A,#N/A,FALSE,"605&amp;606 Hrs (PC)";#N/A,#N/A,FALSE,"Rept Interval (PC)";#N/A,#N/A,FALSE,"Sum Prod (PC)";#N/A,#N/A,FALSE,"Rec. Wksht (PC)";#N/A,#N/A,FALSE,"Loc 13 Allocation (PC)"}</definedName>
    <definedName name="wrn.Annual._.Productivity._.Calc." localSheetId="30" hidden="1">{#N/A,#N/A,FALSE,"Summary (PC)";#N/A,#N/A,FALSE,"Production (PC)";#N/A,#N/A,FALSE,"Adj Hour Wksht (PC)";#N/A,#N/A,FALSE,"605&amp;606 Hrs (PC)";#N/A,#N/A,FALSE,"Rept Interval (PC)";#N/A,#N/A,FALSE,"Sum Prod (PC)";#N/A,#N/A,FALSE,"Rec. Wksht (PC)";#N/A,#N/A,FALSE,"Loc 13 Allocation (PC)"}</definedName>
    <definedName name="wrn.Annual._.Productivity._.Calc." localSheetId="33" hidden="1">{#N/A,#N/A,FALSE,"Summary (PC)";#N/A,#N/A,FALSE,"Production (PC)";#N/A,#N/A,FALSE,"Adj Hour Wksht (PC)";#N/A,#N/A,FALSE,"605&amp;606 Hrs (PC)";#N/A,#N/A,FALSE,"Rept Interval (PC)";#N/A,#N/A,FALSE,"Sum Prod (PC)";#N/A,#N/A,FALSE,"Rec. Wksht (PC)";#N/A,#N/A,FALSE,"Loc 13 Allocation (PC)"}</definedName>
    <definedName name="wrn.Annual._.Productivity._.Calc." localSheetId="22" hidden="1">{#N/A,#N/A,FALSE,"Summary (PC)";#N/A,#N/A,FALSE,"Production (PC)";#N/A,#N/A,FALSE,"Adj Hour Wksht (PC)";#N/A,#N/A,FALSE,"605&amp;606 Hrs (PC)";#N/A,#N/A,FALSE,"Rept Interval (PC)";#N/A,#N/A,FALSE,"Sum Prod (PC)";#N/A,#N/A,FALSE,"Rec. Wksht (PC)";#N/A,#N/A,FALSE,"Loc 13 Allocation (PC)"}</definedName>
    <definedName name="wrn.Annual._.Productivity._.Calc." localSheetId="23" hidden="1">{#N/A,#N/A,FALSE,"Summary (PC)";#N/A,#N/A,FALSE,"Production (PC)";#N/A,#N/A,FALSE,"Adj Hour Wksht (PC)";#N/A,#N/A,FALSE,"605&amp;606 Hrs (PC)";#N/A,#N/A,FALSE,"Rept Interval (PC)";#N/A,#N/A,FALSE,"Sum Prod (PC)";#N/A,#N/A,FALSE,"Rec. Wksht (PC)";#N/A,#N/A,FALSE,"Loc 13 Allocation (PC)"}</definedName>
    <definedName name="wrn.Annual._.Productivity._.Calc." localSheetId="20" hidden="1">{#N/A,#N/A,FALSE,"Summary (PC)";#N/A,#N/A,FALSE,"Production (PC)";#N/A,#N/A,FALSE,"Adj Hour Wksht (PC)";#N/A,#N/A,FALSE,"605&amp;606 Hrs (PC)";#N/A,#N/A,FALSE,"Rept Interval (PC)";#N/A,#N/A,FALSE,"Sum Prod (PC)";#N/A,#N/A,FALSE,"Rec. Wksht (PC)";#N/A,#N/A,FALSE,"Loc 13 Allocation (PC)"}</definedName>
    <definedName name="wrn.Annual._.Productivity._.Calc." localSheetId="17" hidden="1">{#N/A,#N/A,FALSE,"Summary (PC)";#N/A,#N/A,FALSE,"Production (PC)";#N/A,#N/A,FALSE,"Adj Hour Wksht (PC)";#N/A,#N/A,FALSE,"605&amp;606 Hrs (PC)";#N/A,#N/A,FALSE,"Rept Interval (PC)";#N/A,#N/A,FALSE,"Sum Prod (PC)";#N/A,#N/A,FALSE,"Rec. Wksht (PC)";#N/A,#N/A,FALSE,"Loc 13 Allocation (PC)"}</definedName>
    <definedName name="wrn.Annual._.Productivity._.Calc." localSheetId="18" hidden="1">{#N/A,#N/A,FALSE,"Summary (PC)";#N/A,#N/A,FALSE,"Production (PC)";#N/A,#N/A,FALSE,"Adj Hour Wksht (PC)";#N/A,#N/A,FALSE,"605&amp;606 Hrs (PC)";#N/A,#N/A,FALSE,"Rept Interval (PC)";#N/A,#N/A,FALSE,"Sum Prod (PC)";#N/A,#N/A,FALSE,"Rec. Wksht (PC)";#N/A,#N/A,FALSE,"Loc 13 Allocation (PC)"}</definedName>
    <definedName name="wrn.Annual._.Productivity._.Calc." localSheetId="11" hidden="1">{#N/A,#N/A,FALSE,"Summary (PC)";#N/A,#N/A,FALSE,"Production (PC)";#N/A,#N/A,FALSE,"Adj Hour Wksht (PC)";#N/A,#N/A,FALSE,"605&amp;606 Hrs (PC)";#N/A,#N/A,FALSE,"Rept Interval (PC)";#N/A,#N/A,FALSE,"Sum Prod (PC)";#N/A,#N/A,FALSE,"Rec. Wksht (PC)";#N/A,#N/A,FALSE,"Loc 13 Allocation (PC)"}</definedName>
    <definedName name="wrn.Annual._.Productivity._.Calc." localSheetId="2" hidden="1">{#N/A,#N/A,FALSE,"Summary (PC)";#N/A,#N/A,FALSE,"Production (PC)";#N/A,#N/A,FALSE,"Adj Hour Wksht (PC)";#N/A,#N/A,FALSE,"605&amp;606 Hrs (PC)";#N/A,#N/A,FALSE,"Rept Interval (PC)";#N/A,#N/A,FALSE,"Sum Prod (PC)";#N/A,#N/A,FALSE,"Rec. Wksht (PC)";#N/A,#N/A,FALSE,"Loc 13 Allocation (PC)"}</definedName>
    <definedName name="wrn.Annual._.Productivity._.Calc." localSheetId="27" hidden="1">{#N/A,#N/A,FALSE,"Summary (PC)";#N/A,#N/A,FALSE,"Production (PC)";#N/A,#N/A,FALSE,"Adj Hour Wksht (PC)";#N/A,#N/A,FALSE,"605&amp;606 Hrs (PC)";#N/A,#N/A,FALSE,"Rept Interval (PC)";#N/A,#N/A,FALSE,"Sum Prod (PC)";#N/A,#N/A,FALSE,"Rec. Wksht (PC)";#N/A,#N/A,FALSE,"Loc 13 Allocation (PC)"}</definedName>
    <definedName name="wrn.Annual._.Productivity._.Calc." localSheetId="3" hidden="1">{#N/A,#N/A,FALSE,"Summary (PC)";#N/A,#N/A,FALSE,"Production (PC)";#N/A,#N/A,FALSE,"Adj Hour Wksht (PC)";#N/A,#N/A,FALSE,"605&amp;606 Hrs (PC)";#N/A,#N/A,FALSE,"Rept Interval (PC)";#N/A,#N/A,FALSE,"Sum Prod (PC)";#N/A,#N/A,FALSE,"Rec. Wksht (PC)";#N/A,#N/A,FALSE,"Loc 13 Allocation (PC)"}</definedName>
    <definedName name="wrn.Annual._.Productivity._.Calc." localSheetId="1" hidden="1">{#N/A,#N/A,FALSE,"Summary (PC)";#N/A,#N/A,FALSE,"Production (PC)";#N/A,#N/A,FALSE,"Adj Hour Wksht (PC)";#N/A,#N/A,FALSE,"605&amp;606 Hrs (PC)";#N/A,#N/A,FALSE,"Rept Interval (PC)";#N/A,#N/A,FALSE,"Sum Prod (PC)";#N/A,#N/A,FALSE,"Rec. Wksht (PC)";#N/A,#N/A,FALSE,"Loc 13 Allocation (PC)"}</definedName>
    <definedName name="wrn.Annual._.Productivity._.Calc." hidden="1">{#N/A,#N/A,FALSE,"Summary (PC)";#N/A,#N/A,FALSE,"Production (PC)";#N/A,#N/A,FALSE,"Adj Hour Wksht (PC)";#N/A,#N/A,FALSE,"605&amp;606 Hrs (PC)";#N/A,#N/A,FALSE,"Rept Interval (PC)";#N/A,#N/A,FALSE,"Sum Prod (PC)";#N/A,#N/A,FALSE,"Rec. Wksht (PC)";#N/A,#N/A,FALSE,"Loc 13 Allocation (PC)"}</definedName>
    <definedName name="wrn.Annual._.Report." localSheetId="30" hidden="1">{"annual",#N/A,FALSE,"Pro Forma";#N/A,#N/A,FALSE,"Golf Operations"}</definedName>
    <definedName name="wrn.Annual._.Report." localSheetId="22" hidden="1">{"annual",#N/A,FALSE,"Pro Forma";#N/A,#N/A,FALSE,"Golf Operations"}</definedName>
    <definedName name="wrn.Annual._.Report." localSheetId="20" hidden="1">{"annual",#N/A,FALSE,"Pro Forma";#N/A,#N/A,FALSE,"Golf Operations"}</definedName>
    <definedName name="wrn.Annual._.Report." localSheetId="11" hidden="1">{"annual",#N/A,FALSE,"Pro Forma";#N/A,#N/A,FALSE,"Golf Operations"}</definedName>
    <definedName name="wrn.Annual._.Report." localSheetId="2" hidden="1">{"annual",#N/A,FALSE,"Pro Forma";#N/A,#N/A,FALSE,"Golf Operations"}</definedName>
    <definedName name="wrn.Annual._.Report." localSheetId="3" hidden="1">{"annual",#N/A,FALSE,"Pro Forma";#N/A,#N/A,FALSE,"Golf Operations"}</definedName>
    <definedName name="wrn.Annual._.Report." hidden="1">{"annual",#N/A,FALSE,"Pro Forma";#N/A,#N/A,FALSE,"Golf Operations"}</definedName>
    <definedName name="wrn.Annual._.Report._.no._.releases." localSheetId="30" hidden="1">{"a_sales",#N/A,FALSE,"Summary";"a_debt",#N/A,FALSE,"Summary";"a_cash",#N/A,FALSE,"Summary";"a_accrual",#N/A,FALSE,"Summary"}</definedName>
    <definedName name="wrn.Annual._.Report._.no._.releases." localSheetId="22" hidden="1">{"a_sales",#N/A,FALSE,"Summary";"a_debt",#N/A,FALSE,"Summary";"a_cash",#N/A,FALSE,"Summary";"a_accrual",#N/A,FALSE,"Summary"}</definedName>
    <definedName name="wrn.Annual._.Report._.no._.releases." localSheetId="20" hidden="1">{"a_sales",#N/A,FALSE,"Summary";"a_debt",#N/A,FALSE,"Summary";"a_cash",#N/A,FALSE,"Summary";"a_accrual",#N/A,FALSE,"Summary"}</definedName>
    <definedName name="wrn.Annual._.Report._.no._.releases." localSheetId="11" hidden="1">{"a_sales",#N/A,FALSE,"Summary";"a_debt",#N/A,FALSE,"Summary";"a_cash",#N/A,FALSE,"Summary";"a_accrual",#N/A,FALSE,"Summary"}</definedName>
    <definedName name="wrn.Annual._.Report._.no._.releases." localSheetId="2" hidden="1">{"a_sales",#N/A,FALSE,"Summary";"a_debt",#N/A,FALSE,"Summary";"a_cash",#N/A,FALSE,"Summary";"a_accrual",#N/A,FALSE,"Summary"}</definedName>
    <definedName name="wrn.Annual._.Report._.no._.releases." localSheetId="3" hidden="1">{"a_sales",#N/A,FALSE,"Summary";"a_debt",#N/A,FALSE,"Summary";"a_cash",#N/A,FALSE,"Summary";"a_accrual",#N/A,FALSE,"Summary"}</definedName>
    <definedName name="wrn.Annual._.Report._.no._.releases." hidden="1">{"a_sales",#N/A,FALSE,"Summary";"a_debt",#N/A,FALSE,"Summary";"a_cash",#N/A,FALSE,"Summary";"a_accrual",#N/A,FALSE,"Summary"}</definedName>
    <definedName name="wrn.Annual._.Report._.with._.releases." localSheetId="30" hidden="1">{"a_sales",#N/A,FALSE,"Summary";"a_debt",#N/A,FALSE,"Summary";"a_releases",#N/A,FALSE,"Summary";"a_cash",#N/A,FALSE,"Summary";"a_accrual",#N/A,FALSE,"Summary"}</definedName>
    <definedName name="wrn.Annual._.Report._.with._.releases." localSheetId="22" hidden="1">{"a_sales",#N/A,FALSE,"Summary";"a_debt",#N/A,FALSE,"Summary";"a_releases",#N/A,FALSE,"Summary";"a_cash",#N/A,FALSE,"Summary";"a_accrual",#N/A,FALSE,"Summary"}</definedName>
    <definedName name="wrn.Annual._.Report._.with._.releases." localSheetId="20" hidden="1">{"a_sales",#N/A,FALSE,"Summary";"a_debt",#N/A,FALSE,"Summary";"a_releases",#N/A,FALSE,"Summary";"a_cash",#N/A,FALSE,"Summary";"a_accrual",#N/A,FALSE,"Summary"}</definedName>
    <definedName name="wrn.Annual._.Report._.with._.releases." localSheetId="11" hidden="1">{"a_sales",#N/A,FALSE,"Summary";"a_debt",#N/A,FALSE,"Summary";"a_releases",#N/A,FALSE,"Summary";"a_cash",#N/A,FALSE,"Summary";"a_accrual",#N/A,FALSE,"Summary"}</definedName>
    <definedName name="wrn.Annual._.Report._.with._.releases." localSheetId="2" hidden="1">{"a_sales",#N/A,FALSE,"Summary";"a_debt",#N/A,FALSE,"Summary";"a_releases",#N/A,FALSE,"Summary";"a_cash",#N/A,FALSE,"Summary";"a_accrual",#N/A,FALSE,"Summary"}</definedName>
    <definedName name="wrn.Annual._.Report._.with._.releases." localSheetId="3" hidden="1">{"a_sales",#N/A,FALSE,"Summary";"a_debt",#N/A,FALSE,"Summary";"a_releases",#N/A,FALSE,"Summary";"a_cash",#N/A,FALSE,"Summary";"a_accrual",#N/A,FALSE,"Summary"}</definedName>
    <definedName name="wrn.Annual._.Report._.with._.releases." hidden="1">{"a_sales",#N/A,FALSE,"Summary";"a_debt",#N/A,FALSE,"Summary";"a_releases",#N/A,FALSE,"Summary";"a_cash",#N/A,FALSE,"Summary";"a_accrual",#N/A,FALSE,"Summary"}</definedName>
    <definedName name="wrn.Annual_5yr." localSheetId="30" hidden="1">{"ISP1Y5",#N/A,TRUE,"Template";"ISP2Y5",#N/A,TRUE,"Template";"BSY5",#N/A,TRUE,"Template";"ICFY5",#N/A,TRUE,"Template";"TPY5",#N/A,TRUE,"Template";"CtrlY5",#N/A,TRUE,"Template"}</definedName>
    <definedName name="wrn.Annual_5yr." localSheetId="22" hidden="1">{"ISP1Y5",#N/A,TRUE,"Template";"ISP2Y5",#N/A,TRUE,"Template";"BSY5",#N/A,TRUE,"Template";"ICFY5",#N/A,TRUE,"Template";"TPY5",#N/A,TRUE,"Template";"CtrlY5",#N/A,TRUE,"Template"}</definedName>
    <definedName name="wrn.Annual_5yr." localSheetId="20" hidden="1">{"ISP1Y5",#N/A,TRUE,"Template";"ISP2Y5",#N/A,TRUE,"Template";"BSY5",#N/A,TRUE,"Template";"ICFY5",#N/A,TRUE,"Template";"TPY5",#N/A,TRUE,"Template";"CtrlY5",#N/A,TRUE,"Template"}</definedName>
    <definedName name="wrn.Annual_5yr." localSheetId="11" hidden="1">{"ISP1Y5",#N/A,TRUE,"Template";"ISP2Y5",#N/A,TRUE,"Template";"BSY5",#N/A,TRUE,"Template";"ICFY5",#N/A,TRUE,"Template";"TPY5",#N/A,TRUE,"Template";"CtrlY5",#N/A,TRUE,"Template"}</definedName>
    <definedName name="wrn.Annual_5yr." localSheetId="2" hidden="1">{"ISP1Y5",#N/A,TRUE,"Template";"ISP2Y5",#N/A,TRUE,"Template";"BSY5",#N/A,TRUE,"Template";"ICFY5",#N/A,TRUE,"Template";"TPY5",#N/A,TRUE,"Template";"CtrlY5",#N/A,TRUE,"Template"}</definedName>
    <definedName name="wrn.Annual_5yr." localSheetId="3" hidden="1">{"ISP1Y5",#N/A,TRUE,"Template";"ISP2Y5",#N/A,TRUE,"Template";"BSY5",#N/A,TRUE,"Template";"ICFY5",#N/A,TRUE,"Template";"TPY5",#N/A,TRUE,"Template";"CtrlY5",#N/A,TRUE,"Template"}</definedName>
    <definedName name="wrn.Annual_5yr." hidden="1">{"ISP1Y5",#N/A,TRUE,"Template";"ISP2Y5",#N/A,TRUE,"Template";"BSY5",#N/A,TRUE,"Template";"ICFY5",#N/A,TRUE,"Template";"TPY5",#N/A,TRUE,"Template";"CtrlY5",#N/A,TRUE,"Template"}</definedName>
    <definedName name="wrn.Anvil." localSheetId="32" hidden="1">{#N/A,#N/A,FALSE,"CRPT";#N/A,#N/A,FALSE,"PCS ";#N/A,#N/A,FALSE,"TREND";#N/A,#N/A,FALSE,"% CURVE";#N/A,#N/A,FALSE,"FWICALC";#N/A,#N/A,FALSE,"CONTINGENCY";#N/A,#N/A,FALSE,"7616 Fab";#N/A,#N/A,FALSE,"7616 NSK"}</definedName>
    <definedName name="wrn.Anvil." localSheetId="30" hidden="1">{#N/A,#N/A,FALSE,"CRPT";#N/A,#N/A,FALSE,"PCS ";#N/A,#N/A,FALSE,"TREND";#N/A,#N/A,FALSE,"% CURVE";#N/A,#N/A,FALSE,"FWICALC";#N/A,#N/A,FALSE,"CONTINGENCY";#N/A,#N/A,FALSE,"7616 Fab";#N/A,#N/A,FALSE,"7616 NSK"}</definedName>
    <definedName name="wrn.Anvil." localSheetId="33" hidden="1">{#N/A,#N/A,FALSE,"CRPT";#N/A,#N/A,FALSE,"PCS ";#N/A,#N/A,FALSE,"TREND";#N/A,#N/A,FALSE,"% CURVE";#N/A,#N/A,FALSE,"FWICALC";#N/A,#N/A,FALSE,"CONTINGENCY";#N/A,#N/A,FALSE,"7616 Fab";#N/A,#N/A,FALSE,"7616 NSK"}</definedName>
    <definedName name="wrn.Anvil." localSheetId="22" hidden="1">{#N/A,#N/A,FALSE,"CRPT";#N/A,#N/A,FALSE,"PCS ";#N/A,#N/A,FALSE,"TREND";#N/A,#N/A,FALSE,"% CURVE";#N/A,#N/A,FALSE,"FWICALC";#N/A,#N/A,FALSE,"CONTINGENCY";#N/A,#N/A,FALSE,"7616 Fab";#N/A,#N/A,FALSE,"7616 NSK"}</definedName>
    <definedName name="wrn.Anvil." localSheetId="23" hidden="1">{#N/A,#N/A,FALSE,"CRPT";#N/A,#N/A,FALSE,"PCS ";#N/A,#N/A,FALSE,"TREND";#N/A,#N/A,FALSE,"% CURVE";#N/A,#N/A,FALSE,"FWICALC";#N/A,#N/A,FALSE,"CONTINGENCY";#N/A,#N/A,FALSE,"7616 Fab";#N/A,#N/A,FALSE,"7616 NSK"}</definedName>
    <definedName name="wrn.Anvil." localSheetId="20" hidden="1">{#N/A,#N/A,FALSE,"CRPT";#N/A,#N/A,FALSE,"PCS ";#N/A,#N/A,FALSE,"TREND";#N/A,#N/A,FALSE,"% CURVE";#N/A,#N/A,FALSE,"FWICALC";#N/A,#N/A,FALSE,"CONTINGENCY";#N/A,#N/A,FALSE,"7616 Fab";#N/A,#N/A,FALSE,"7616 NSK"}</definedName>
    <definedName name="wrn.Anvil." localSheetId="17" hidden="1">{#N/A,#N/A,FALSE,"CRPT";#N/A,#N/A,FALSE,"PCS ";#N/A,#N/A,FALSE,"TREND";#N/A,#N/A,FALSE,"% CURVE";#N/A,#N/A,FALSE,"FWICALC";#N/A,#N/A,FALSE,"CONTINGENCY";#N/A,#N/A,FALSE,"7616 Fab";#N/A,#N/A,FALSE,"7616 NSK"}</definedName>
    <definedName name="wrn.Anvil." localSheetId="18" hidden="1">{#N/A,#N/A,FALSE,"CRPT";#N/A,#N/A,FALSE,"PCS ";#N/A,#N/A,FALSE,"TREND";#N/A,#N/A,FALSE,"% CURVE";#N/A,#N/A,FALSE,"FWICALC";#N/A,#N/A,FALSE,"CONTINGENCY";#N/A,#N/A,FALSE,"7616 Fab";#N/A,#N/A,FALSE,"7616 NSK"}</definedName>
    <definedName name="wrn.Anvil." localSheetId="11" hidden="1">{#N/A,#N/A,FALSE,"CRPT";#N/A,#N/A,FALSE,"PCS ";#N/A,#N/A,FALSE,"TREND";#N/A,#N/A,FALSE,"% CURVE";#N/A,#N/A,FALSE,"FWICALC";#N/A,#N/A,FALSE,"CONTINGENCY";#N/A,#N/A,FALSE,"7616 Fab";#N/A,#N/A,FALSE,"7616 NSK"}</definedName>
    <definedName name="wrn.Anvil." localSheetId="2" hidden="1">{#N/A,#N/A,FALSE,"CRPT";#N/A,#N/A,FALSE,"PCS ";#N/A,#N/A,FALSE,"TREND";#N/A,#N/A,FALSE,"% CURVE";#N/A,#N/A,FALSE,"FWICALC";#N/A,#N/A,FALSE,"CONTINGENCY";#N/A,#N/A,FALSE,"7616 Fab";#N/A,#N/A,FALSE,"7616 NSK"}</definedName>
    <definedName name="wrn.Anvil." localSheetId="27" hidden="1">{#N/A,#N/A,FALSE,"CRPT";#N/A,#N/A,FALSE,"PCS ";#N/A,#N/A,FALSE,"TREND";#N/A,#N/A,FALSE,"% CURVE";#N/A,#N/A,FALSE,"FWICALC";#N/A,#N/A,FALSE,"CONTINGENCY";#N/A,#N/A,FALSE,"7616 Fab";#N/A,#N/A,FALSE,"7616 NSK"}</definedName>
    <definedName name="wrn.Anvil." localSheetId="3" hidden="1">{#N/A,#N/A,FALSE,"CRPT";#N/A,#N/A,FALSE,"PCS ";#N/A,#N/A,FALSE,"TREND";#N/A,#N/A,FALSE,"% CURVE";#N/A,#N/A,FALSE,"FWICALC";#N/A,#N/A,FALSE,"CONTINGENCY";#N/A,#N/A,FALSE,"7616 Fab";#N/A,#N/A,FALSE,"7616 NSK"}</definedName>
    <definedName name="wrn.Anvil." localSheetId="1"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AREA._.INCOME." localSheetId="32"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30"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33"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22"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23"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20"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7"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8"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1"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2"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27"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3"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localSheetId="1" hidden="1">{"SUMMARY",#N/A,FALSE,"TENYEAR";"YEAR2000",#N/A,FALSE,"TENYEAR";"YEAR2001",#N/A,FALSE,"TENYEAR";"YEAR2002",#N/A,FALSE,"TENYEAR";"YEAR2003",#N/A,FALSE,"TENYEAR";"YEAR2004",#N/A,FALSE,"TENYEAR";"YEAR2005",#N/A,FALSE,"TENYEAR";"YEAR96",#N/A,FALSE,"TENYEAR";"YEAR97",#N/A,FALSE,"TENYEAR";"YEAR98",#N/A,FALSE,"TENYEAR";"YEAR99",#N/A,FALSE,"TENYEAR"}</definedName>
    <definedName name="wrn.AREA._.INCOME." hidden="1">{"SUMMARY",#N/A,FALSE,"TENYEAR";"YEAR2000",#N/A,FALSE,"TENYEAR";"YEAR2001",#N/A,FALSE,"TENYEAR";"YEAR2002",#N/A,FALSE,"TENYEAR";"YEAR2003",#N/A,FALSE,"TENYEAR";"YEAR2004",#N/A,FALSE,"TENYEAR";"YEAR2005",#N/A,FALSE,"TENYEAR";"YEAR96",#N/A,FALSE,"TENYEAR";"YEAR97",#N/A,FALSE,"TENYEAR";"YEAR98",#N/A,FALSE,"TENYEAR";"YEAR99",#N/A,FALSE,"TENYEAR"}</definedName>
    <definedName name="wrn.Assets." localSheetId="30" hidden="1">{"ASSETS",#N/A,FALSE,"Assets"}</definedName>
    <definedName name="wrn.Assets." localSheetId="22" hidden="1">{"ASSETS",#N/A,FALSE,"Assets"}</definedName>
    <definedName name="wrn.Assets." localSheetId="20" hidden="1">{"ASSETS",#N/A,FALSE,"Assets"}</definedName>
    <definedName name="wrn.Assets." localSheetId="11" hidden="1">{"ASSETS",#N/A,FALSE,"Assets"}</definedName>
    <definedName name="wrn.Assets." localSheetId="2" hidden="1">{"ASSETS",#N/A,FALSE,"Assets"}</definedName>
    <definedName name="wrn.Assets." localSheetId="3" hidden="1">{"ASSETS",#N/A,FALSE,"Assets"}</definedName>
    <definedName name="wrn.Assets." hidden="1">{"ASSETS",#N/A,FALSE,"Assets"}</definedName>
    <definedName name="wrn.ASSOC_CO." localSheetId="30" hidden="1">{"ASSC_CO",#N/A,FALSE,"A"}</definedName>
    <definedName name="wrn.ASSOC_CO." localSheetId="22" hidden="1">{"ASSC_CO",#N/A,FALSE,"A"}</definedName>
    <definedName name="wrn.ASSOC_CO." localSheetId="20" hidden="1">{"ASSC_CO",#N/A,FALSE,"A"}</definedName>
    <definedName name="wrn.ASSOC_CO." localSheetId="11" hidden="1">{"ASSC_CO",#N/A,FALSE,"A"}</definedName>
    <definedName name="wrn.ASSOC_CO." localSheetId="2" hidden="1">{"ASSC_CO",#N/A,FALSE,"A"}</definedName>
    <definedName name="wrn.ASSOC_CO." localSheetId="3" hidden="1">{"ASSC_CO",#N/A,FALSE,"A"}</definedName>
    <definedName name="wrn.ASSOC_CO." hidden="1">{"ASSC_CO",#N/A,FALSE,"A"}</definedName>
    <definedName name="wrn.BidCo." localSheetId="30" hidden="1">{#N/A,#N/A,FALSE,"BidCo Assumptions";#N/A,#N/A,FALSE,"Credit Stats";#N/A,#N/A,FALSE,"Bidco Summary";#N/A,#N/A,FALSE,"BIDCO Consolidated"}</definedName>
    <definedName name="wrn.BidCo." localSheetId="22" hidden="1">{#N/A,#N/A,FALSE,"BidCo Assumptions";#N/A,#N/A,FALSE,"Credit Stats";#N/A,#N/A,FALSE,"Bidco Summary";#N/A,#N/A,FALSE,"BIDCO Consolidated"}</definedName>
    <definedName name="wrn.BidCo." localSheetId="20" hidden="1">{#N/A,#N/A,FALSE,"BidCo Assumptions";#N/A,#N/A,FALSE,"Credit Stats";#N/A,#N/A,FALSE,"Bidco Summary";#N/A,#N/A,FALSE,"BIDCO Consolidated"}</definedName>
    <definedName name="wrn.BidCo." localSheetId="11" hidden="1">{#N/A,#N/A,FALSE,"BidCo Assumptions";#N/A,#N/A,FALSE,"Credit Stats";#N/A,#N/A,FALSE,"Bidco Summary";#N/A,#N/A,FALSE,"BIDCO Consolidated"}</definedName>
    <definedName name="wrn.BidCo." localSheetId="2" hidden="1">{#N/A,#N/A,FALSE,"BidCo Assumptions";#N/A,#N/A,FALSE,"Credit Stats";#N/A,#N/A,FALSE,"Bidco Summary";#N/A,#N/A,FALSE,"BIDCO Consolidated"}</definedName>
    <definedName name="wrn.BidCo." localSheetId="3" hidden="1">{#N/A,#N/A,FALSE,"BidCo Assumptions";#N/A,#N/A,FALSE,"Credit Stats";#N/A,#N/A,FALSE,"Bidco Summary";#N/A,#N/A,FALSE,"BIDCO Consolidated"}</definedName>
    <definedName name="wrn.BidCo." hidden="1">{#N/A,#N/A,FALSE,"BidCo Assumptions";#N/A,#N/A,FALSE,"Credit Stats";#N/A,#N/A,FALSE,"Bidco Summary";#N/A,#N/A,FALSE,"BIDCO Consolidated"}</definedName>
    <definedName name="wrn.BS." localSheetId="30" hidden="1">{"BS",#N/A,FALSE,"A"}</definedName>
    <definedName name="wrn.BS." localSheetId="22" hidden="1">{"BS",#N/A,FALSE,"A"}</definedName>
    <definedName name="wrn.BS." localSheetId="20" hidden="1">{"BS",#N/A,FALSE,"A"}</definedName>
    <definedName name="wrn.BS." localSheetId="11" hidden="1">{"BS",#N/A,FALSE,"A"}</definedName>
    <definedName name="wrn.BS." localSheetId="2" hidden="1">{"BS",#N/A,FALSE,"A"}</definedName>
    <definedName name="wrn.BS." localSheetId="3" hidden="1">{"BS",#N/A,FALSE,"A"}</definedName>
    <definedName name="wrn.BS." hidden="1">{"BS",#N/A,FALSE,"A"}</definedName>
    <definedName name="wrn.Budget._.Model." localSheetId="3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3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3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2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2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2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2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localSheetId="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3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3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3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2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2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2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2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localSheetId="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dget._.Model._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wrn.BUS._.RPT." localSheetId="30" hidden="1">{#N/A,#N/A,FALSE,"P&amp;L Ttl";#N/A,#N/A,FALSE,"P&amp;L C_Ttl New";#N/A,#N/A,FALSE,"Bus Res";#N/A,#N/A,FALSE,"Chrts";#N/A,#N/A,FALSE,"pcf";#N/A,#N/A,FALSE,"pcr ";#N/A,#N/A,FALSE,"Exp Stmt ";#N/A,#N/A,FALSE,"Exp Stmt BU";#N/A,#N/A,FALSE,"Cap";#N/A,#N/A,FALSE,"IT Ytd"}</definedName>
    <definedName name="wrn.BUS._.RPT." localSheetId="22" hidden="1">{#N/A,#N/A,FALSE,"P&amp;L Ttl";#N/A,#N/A,FALSE,"P&amp;L C_Ttl New";#N/A,#N/A,FALSE,"Bus Res";#N/A,#N/A,FALSE,"Chrts";#N/A,#N/A,FALSE,"pcf";#N/A,#N/A,FALSE,"pcr ";#N/A,#N/A,FALSE,"Exp Stmt ";#N/A,#N/A,FALSE,"Exp Stmt BU";#N/A,#N/A,FALSE,"Cap";#N/A,#N/A,FALSE,"IT Ytd"}</definedName>
    <definedName name="wrn.BUS._.RPT." localSheetId="20" hidden="1">{#N/A,#N/A,FALSE,"P&amp;L Ttl";#N/A,#N/A,FALSE,"P&amp;L C_Ttl New";#N/A,#N/A,FALSE,"Bus Res";#N/A,#N/A,FALSE,"Chrts";#N/A,#N/A,FALSE,"pcf";#N/A,#N/A,FALSE,"pcr ";#N/A,#N/A,FALSE,"Exp Stmt ";#N/A,#N/A,FALSE,"Exp Stmt BU";#N/A,#N/A,FALSE,"Cap";#N/A,#N/A,FALSE,"IT Ytd"}</definedName>
    <definedName name="wrn.BUS._.RPT." localSheetId="11" hidden="1">{#N/A,#N/A,FALSE,"P&amp;L Ttl";#N/A,#N/A,FALSE,"P&amp;L C_Ttl New";#N/A,#N/A,FALSE,"Bus Res";#N/A,#N/A,FALSE,"Chrts";#N/A,#N/A,FALSE,"pcf";#N/A,#N/A,FALSE,"pcr ";#N/A,#N/A,FALSE,"Exp Stmt ";#N/A,#N/A,FALSE,"Exp Stmt BU";#N/A,#N/A,FALSE,"Cap";#N/A,#N/A,FALSE,"IT Ytd"}</definedName>
    <definedName name="wrn.BUS._.RPT." localSheetId="2" hidden="1">{#N/A,#N/A,FALSE,"P&amp;L Ttl";#N/A,#N/A,FALSE,"P&amp;L C_Ttl New";#N/A,#N/A,FALSE,"Bus Res";#N/A,#N/A,FALSE,"Chrts";#N/A,#N/A,FALSE,"pcf";#N/A,#N/A,FALSE,"pcr ";#N/A,#N/A,FALSE,"Exp Stmt ";#N/A,#N/A,FALSE,"Exp Stmt BU";#N/A,#N/A,FALSE,"Cap";#N/A,#N/A,FALSE,"IT Ytd"}</definedName>
    <definedName name="wrn.BUS._.RPT." localSheetId="3"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ASH." localSheetId="30" hidden="1">{#N/A,#N/A,FALSE,"Sheet5"}</definedName>
    <definedName name="wrn.CASH." localSheetId="22" hidden="1">{#N/A,#N/A,FALSE,"Sheet5"}</definedName>
    <definedName name="wrn.CASH." localSheetId="20" hidden="1">{#N/A,#N/A,FALSE,"Sheet5"}</definedName>
    <definedName name="wrn.CASH." localSheetId="11" hidden="1">{#N/A,#N/A,FALSE,"Sheet5"}</definedName>
    <definedName name="wrn.CASH." localSheetId="2" hidden="1">{#N/A,#N/A,FALSE,"Sheet5"}</definedName>
    <definedName name="wrn.CASH." localSheetId="3" hidden="1">{#N/A,#N/A,FALSE,"Sheet5"}</definedName>
    <definedName name="wrn.CASH." hidden="1">{#N/A,#N/A,FALSE,"Sheet5"}</definedName>
    <definedName name="wrn.Cash._.and._.Accrual." localSheetId="30" hidden="1">{"a_cash",#N/A,FALSE,"Summary";"a_accrual",#N/A,FALSE,"Summary"}</definedName>
    <definedName name="wrn.Cash._.and._.Accrual." localSheetId="22" hidden="1">{"a_cash",#N/A,FALSE,"Summary";"a_accrual",#N/A,FALSE,"Summary"}</definedName>
    <definedName name="wrn.Cash._.and._.Accrual." localSheetId="20" hidden="1">{"a_cash",#N/A,FALSE,"Summary";"a_accrual",#N/A,FALSE,"Summary"}</definedName>
    <definedName name="wrn.Cash._.and._.Accrual." localSheetId="11" hidden="1">{"a_cash",#N/A,FALSE,"Summary";"a_accrual",#N/A,FALSE,"Summary"}</definedName>
    <definedName name="wrn.Cash._.and._.Accrual." localSheetId="2" hidden="1">{"a_cash",#N/A,FALSE,"Summary";"a_accrual",#N/A,FALSE,"Summary"}</definedName>
    <definedName name="wrn.Cash._.and._.Accrual." localSheetId="3" hidden="1">{"a_cash",#N/A,FALSE,"Summary";"a_accrual",#N/A,FALSE,"Summary"}</definedName>
    <definedName name="wrn.Cash._.and._.Accrual." hidden="1">{"a_cash",#N/A,FALSE,"Summary";"a_accrual",#N/A,FALSE,"Summary"}</definedName>
    <definedName name="wrn.Combined._.YTD." localSheetId="30" hidden="1">{"YTD-Total",#N/A,TRUE,"Provision";"YTD-Utility",#N/A,TRUE,"Prov Utility";"YTD-NonUtility",#N/A,TRUE,"Prov NonUtility"}</definedName>
    <definedName name="wrn.Combined._.YTD." localSheetId="22" hidden="1">{"YTD-Total",#N/A,TRUE,"Provision";"YTD-Utility",#N/A,TRUE,"Prov Utility";"YTD-NonUtility",#N/A,TRUE,"Prov NonUtility"}</definedName>
    <definedName name="wrn.Combined._.YTD." localSheetId="20" hidden="1">{"YTD-Total",#N/A,TRUE,"Provision";"YTD-Utility",#N/A,TRUE,"Prov Utility";"YTD-NonUtility",#N/A,TRUE,"Prov NonUtility"}</definedName>
    <definedName name="wrn.Combined._.YTD." localSheetId="11" hidden="1">{"YTD-Total",#N/A,TRUE,"Provision";"YTD-Utility",#N/A,TRUE,"Prov Utility";"YTD-NonUtility",#N/A,TRUE,"Prov NonUtility"}</definedName>
    <definedName name="wrn.Combined._.YTD." localSheetId="2" hidden="1">{"YTD-Total",#N/A,TRUE,"Provision";"YTD-Utility",#N/A,TRUE,"Prov Utility";"YTD-NonUtility",#N/A,TRUE,"Prov NonUtility"}</definedName>
    <definedName name="wrn.Combined._.YTD." localSheetId="3" hidden="1">{"YTD-Total",#N/A,TRUE,"Provision";"YTD-Utility",#N/A,TRUE,"Prov Utility";"YTD-NonUtility",#N/A,TRUE,"Prov NonUtility"}</definedName>
    <definedName name="wrn.Combined._.YTD." hidden="1">{"YTD-Total",#N/A,TRUE,"Provision";"YTD-Utility",#N/A,TRUE,"Prov Utility";"YTD-NonUtility",#N/A,TRUE,"Prov NonUtility"}</definedName>
    <definedName name="wrn.Complete._.Report." localSheetId="30"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22"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20"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11"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2"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localSheetId="3"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mplete._.Report." hidden="1">{"Schedule A - Cost of Equity results",#N/A,TRUE,"Summary Results";"Schedule 1B - Cost of Capital Results",#N/A,TRUE,"Final Summary Sheet";"Schedule 2 A - Selected Cohort Financial Data",#N/A,TRUE,"COMPCO";"Schedule 2 B - EPS, etc. Cohort",#N/A,TRUE,"COMPCO";"Schedule 2 C - Cohort Group Growth Estimates",#N/A,TRUE,"COMPCO";"Schedule 2 D - OPUC-Selected Companies",#N/A,TRUE,"COMPCO";"Schedules 3A &amp; 3B - Single-stage DCF Analyses",#N/A,TRUE,"Single-Stage and 5-Year DCF"}</definedName>
    <definedName name="wrn.ConsolGrossGrp." localSheetId="30" hidden="1">{"Conol gross povision grouped",#N/A,FALSE,"Consol Gross";"Consol Gross Grouped",#N/A,FALSE,"Consol Gross"}</definedName>
    <definedName name="wrn.ConsolGrossGrp." localSheetId="22" hidden="1">{"Conol gross povision grouped",#N/A,FALSE,"Consol Gross";"Consol Gross Grouped",#N/A,FALSE,"Consol Gross"}</definedName>
    <definedName name="wrn.ConsolGrossGrp." localSheetId="20" hidden="1">{"Conol gross povision grouped",#N/A,FALSE,"Consol Gross";"Consol Gross Grouped",#N/A,FALSE,"Consol Gross"}</definedName>
    <definedName name="wrn.ConsolGrossGrp." localSheetId="11" hidden="1">{"Conol gross povision grouped",#N/A,FALSE,"Consol Gross";"Consol Gross Grouped",#N/A,FALSE,"Consol Gross"}</definedName>
    <definedName name="wrn.ConsolGrossGrp." localSheetId="2" hidden="1">{"Conol gross povision grouped",#N/A,FALSE,"Consol Gross";"Consol Gross Grouped",#N/A,FALSE,"Consol Gross"}</definedName>
    <definedName name="wrn.ConsolGrossGrp." localSheetId="3" hidden="1">{"Conol gross povision grouped",#N/A,FALSE,"Consol Gross";"Consol Gross Grouped",#N/A,FALSE,"Consol Gross"}</definedName>
    <definedName name="wrn.ConsolGrossGrp." hidden="1">{"Conol gross povision grouped",#N/A,FALSE,"Consol Gross";"Consol Gross Grouped",#N/A,FALSE,"Consol Gross"}</definedName>
    <definedName name="wrn.Cost._.Adjustment." localSheetId="32" hidden="1">{#N/A,#N/A,FALSE,"Cost Adjustment "}</definedName>
    <definedName name="wrn.Cost._.Adjustment." localSheetId="30" hidden="1">{#N/A,#N/A,FALSE,"Cost Adjustment "}</definedName>
    <definedName name="wrn.Cost._.Adjustment." localSheetId="33" hidden="1">{#N/A,#N/A,FALSE,"Cost Adjustment "}</definedName>
    <definedName name="wrn.Cost._.Adjustment." localSheetId="22" hidden="1">{#N/A,#N/A,FALSE,"Cost Adjustment "}</definedName>
    <definedName name="wrn.Cost._.Adjustment." localSheetId="23" hidden="1">{#N/A,#N/A,FALSE,"Cost Adjustment "}</definedName>
    <definedName name="wrn.Cost._.Adjustment." localSheetId="20" hidden="1">{#N/A,#N/A,FALSE,"Cost Adjustment "}</definedName>
    <definedName name="wrn.Cost._.Adjustment." localSheetId="17" hidden="1">{#N/A,#N/A,FALSE,"Cost Adjustment "}</definedName>
    <definedName name="wrn.Cost._.Adjustment." localSheetId="18" hidden="1">{#N/A,#N/A,FALSE,"Cost Adjustment "}</definedName>
    <definedName name="wrn.Cost._.Adjustment." localSheetId="11" hidden="1">{#N/A,#N/A,FALSE,"Cost Adjustment "}</definedName>
    <definedName name="wrn.Cost._.Adjustment." localSheetId="2" hidden="1">{#N/A,#N/A,FALSE,"Cost Adjustment "}</definedName>
    <definedName name="wrn.Cost._.Adjustment." localSheetId="27" hidden="1">{#N/A,#N/A,FALSE,"Cost Adjustment "}</definedName>
    <definedName name="wrn.Cost._.Adjustment." localSheetId="3" hidden="1">{#N/A,#N/A,FALSE,"Cost Adjustment "}</definedName>
    <definedName name="wrn.Cost._.Adjustment." localSheetId="1" hidden="1">{#N/A,#N/A,FALSE,"Cost Adjustment "}</definedName>
    <definedName name="wrn.Cost._.Adjustment." hidden="1">{#N/A,#N/A,FALSE,"Cost Adjustment "}</definedName>
    <definedName name="wrn.Current._.Estimate." localSheetId="30"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22"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20"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11"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2"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localSheetId="3"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rrent._.Estimate." hidden="1">{#N/A,#N/A,FALSE,"Title Page";#N/A,#N/A,FALSE,"Last Ce to Current Ce";#N/A,#N/A,FALSE,"CE to Plan";#N/A,#N/A,FALSE,"Last CE to Actual";#N/A,#N/A,FALSE,"Actual to Plan";#N/A,#N/A,FALSE,"Net Cash Flow Chg";#N/A,#N/A,FALSE,"Net Cash Flow Fix";#N/A,#N/A,FALSE,"Net Cash Flow";#N/A,#N/A,FALSE,"Balance Sheet";#N/A,#N/A,FALSE,"Cash Flow";#N/A,#N/A,FALSE,"III X Capital";#N/A,#N/A,FALSE,"Monthly Summary-Consolidated";#N/A,#N/A,FALSE,"Monthly Summary-Other";#N/A,#N/A,FALSE,"III X II LP Capital";#N/A,#N/A,FALSE,"Monthly Summary-IIIXIILP";#N/A,#N/A,FALSE,"Monthly Summary-SEI";#N/A,#N/A,FALSE,"Monthly Summary-Raton";#N/A,#N/A,FALSE,"Monthly Summary-Utah";#N/A,#N/A,FALSE,"Monthly Summary-Corp G&amp;A";#N/A,#N/A,FALSE,"Monthly Summary-Capital Plan";#N/A,#N/A,FALSE,"Income Tax Provision";#N/A,#N/A,FALSE,"IIIX Debt"}</definedName>
    <definedName name="wrn.Customer._.Counts._.Electric." localSheetId="3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32" hidden="1">{#N/A,#N/A,FALSE,"Pg 6b CustCount_Gas";#N/A,#N/A,FALSE,"QA";#N/A,#N/A,FALSE,"Report";#N/A,#N/A,FALSE,"forecast"}</definedName>
    <definedName name="wrn.Customer._.Counts._.Gas." localSheetId="30" hidden="1">{#N/A,#N/A,FALSE,"Pg 6b CustCount_Gas";#N/A,#N/A,FALSE,"QA";#N/A,#N/A,FALSE,"Report";#N/A,#N/A,FALSE,"forecast"}</definedName>
    <definedName name="wrn.Customer._.Counts._.Gas." localSheetId="33" hidden="1">{#N/A,#N/A,FALSE,"Pg 6b CustCount_Gas";#N/A,#N/A,FALSE,"QA";#N/A,#N/A,FALSE,"Report";#N/A,#N/A,FALSE,"forecast"}</definedName>
    <definedName name="wrn.Customer._.Counts._.Gas." localSheetId="22" hidden="1">{#N/A,#N/A,FALSE,"Pg 6b CustCount_Gas";#N/A,#N/A,FALSE,"QA";#N/A,#N/A,FALSE,"Report";#N/A,#N/A,FALSE,"forecast"}</definedName>
    <definedName name="wrn.Customer._.Counts._.Gas." localSheetId="23" hidden="1">{#N/A,#N/A,FALSE,"Pg 6b CustCount_Gas";#N/A,#N/A,FALSE,"QA";#N/A,#N/A,FALSE,"Report";#N/A,#N/A,FALSE,"forecast"}</definedName>
    <definedName name="wrn.Customer._.Counts._.Gas." localSheetId="20" hidden="1">{#N/A,#N/A,FALSE,"Pg 6b CustCount_Gas";#N/A,#N/A,FALSE,"QA";#N/A,#N/A,FALSE,"Report";#N/A,#N/A,FALSE,"forecast"}</definedName>
    <definedName name="wrn.Customer._.Counts._.Gas." localSheetId="17" hidden="1">{#N/A,#N/A,FALSE,"Pg 6b CustCount_Gas";#N/A,#N/A,FALSE,"QA";#N/A,#N/A,FALSE,"Report";#N/A,#N/A,FALSE,"forecast"}</definedName>
    <definedName name="wrn.Customer._.Counts._.Gas." localSheetId="18" hidden="1">{#N/A,#N/A,FALSE,"Pg 6b CustCount_Gas";#N/A,#N/A,FALSE,"QA";#N/A,#N/A,FALSE,"Report";#N/A,#N/A,FALSE,"forecast"}</definedName>
    <definedName name="wrn.Customer._.Counts._.Gas." localSheetId="11" hidden="1">{#N/A,#N/A,FALSE,"Pg 6b CustCount_Gas";#N/A,#N/A,FALSE,"QA";#N/A,#N/A,FALSE,"Report";#N/A,#N/A,FALSE,"forecast"}</definedName>
    <definedName name="wrn.Customer._.Counts._.Gas." localSheetId="2" hidden="1">{#N/A,#N/A,FALSE,"Pg 6b CustCount_Gas";#N/A,#N/A,FALSE,"QA";#N/A,#N/A,FALSE,"Report";#N/A,#N/A,FALSE,"forecast"}</definedName>
    <definedName name="wrn.Customer._.Counts._.Gas." localSheetId="27" hidden="1">{#N/A,#N/A,FALSE,"Pg 6b CustCount_Gas";#N/A,#N/A,FALSE,"QA";#N/A,#N/A,FALSE,"Report";#N/A,#N/A,FALSE,"forecast"}</definedName>
    <definedName name="wrn.Customer._.Counts._.Gas." localSheetId="3" hidden="1">{#N/A,#N/A,FALSE,"Pg 6b CustCount_Gas";#N/A,#N/A,FALSE,"QA";#N/A,#N/A,FALSE,"Report";#N/A,#N/A,FALSE,"forecast"}</definedName>
    <definedName name="wrn.Customer._.Counts._.Gas." localSheetId="1" hidden="1">{#N/A,#N/A,FALSE,"Pg 6b CustCount_Gas";#N/A,#N/A,FALSE,"QA";#N/A,#N/A,FALSE,"Report";#N/A,#N/A,FALSE,"forecast"}</definedName>
    <definedName name="wrn.Customer._.Counts._.Gas." hidden="1">{#N/A,#N/A,FALSE,"Pg 6b CustCount_Gas";#N/A,#N/A,FALSE,"QA";#N/A,#N/A,FALSE,"Report";#N/A,#N/A,FALSE,"forecast"}</definedName>
    <definedName name="wrn.DCF._.Valuation." localSheetId="30" hidden="1">{"value box",#N/A,TRUE,"DPL Inc. Fin Statements";"unlevered free cash flows",#N/A,TRUE,"DPL Inc. Fin Statements"}</definedName>
    <definedName name="wrn.DCF._.Valuation." localSheetId="22" hidden="1">{"value box",#N/A,TRUE,"DPL Inc. Fin Statements";"unlevered free cash flows",#N/A,TRUE,"DPL Inc. Fin Statements"}</definedName>
    <definedName name="wrn.DCF._.Valuation." localSheetId="20" hidden="1">{"value box",#N/A,TRUE,"DPL Inc. Fin Statements";"unlevered free cash flows",#N/A,TRUE,"DPL Inc. Fin Statements"}</definedName>
    <definedName name="wrn.DCF._.Valuation." localSheetId="11" hidden="1">{"value box",#N/A,TRUE,"DPL Inc. Fin Statements";"unlevered free cash flows",#N/A,TRUE,"DPL Inc. Fin Statements"}</definedName>
    <definedName name="wrn.DCF._.Valuation." localSheetId="2" hidden="1">{"value box",#N/A,TRUE,"DPL Inc. Fin Statements";"unlevered free cash flows",#N/A,TRUE,"DPL Inc. Fin Statements"}</definedName>
    <definedName name="wrn.DCF._.Valuation." localSheetId="3" hidden="1">{"value box",#N/A,TRUE,"DPL Inc. Fin Statements";"unlevered free cash flows",#N/A,TRUE,"DPL Inc. Fin Statements"}</definedName>
    <definedName name="wrn.DCF._.Valuation." hidden="1">{"value box",#N/A,TRUE,"DPL Inc. Fin Statements";"unlevered free cash flows",#N/A,TRUE,"DPL Inc. Fin Statements"}</definedName>
    <definedName name="wrn.Depreciation." localSheetId="32" hidden="1">{#N/A,#N/A,TRUE,"Depreciation Summary";#N/A,#N/A,TRUE,"18, 21 &amp; 22 Depreciation";#N/A,#N/A,TRUE,"11 &amp; 12 Depreciation"}</definedName>
    <definedName name="wrn.Depreciation." localSheetId="30" hidden="1">{#N/A,#N/A,TRUE,"Depreciation Summary";#N/A,#N/A,TRUE,"18, 21 &amp; 22 Depreciation";#N/A,#N/A,TRUE,"11 &amp; 12 Depreciation"}</definedName>
    <definedName name="wrn.Depreciation." localSheetId="33" hidden="1">{#N/A,#N/A,TRUE,"Depreciation Summary";#N/A,#N/A,TRUE,"18, 21 &amp; 22 Depreciation";#N/A,#N/A,TRUE,"11 &amp; 12 Depreciation"}</definedName>
    <definedName name="wrn.Depreciation." localSheetId="22" hidden="1">{#N/A,#N/A,TRUE,"Depreciation Summary";#N/A,#N/A,TRUE,"18, 21 &amp; 22 Depreciation";#N/A,#N/A,TRUE,"11 &amp; 12 Depreciation"}</definedName>
    <definedName name="wrn.Depreciation." localSheetId="23" hidden="1">{#N/A,#N/A,TRUE,"Depreciation Summary";#N/A,#N/A,TRUE,"18, 21 &amp; 22 Depreciation";#N/A,#N/A,TRUE,"11 &amp; 12 Depreciation"}</definedName>
    <definedName name="wrn.Depreciation." localSheetId="20" hidden="1">{#N/A,#N/A,TRUE,"Depreciation Summary";#N/A,#N/A,TRUE,"18, 21 &amp; 22 Depreciation";#N/A,#N/A,TRUE,"11 &amp; 12 Depreciation"}</definedName>
    <definedName name="wrn.Depreciation." localSheetId="17" hidden="1">{#N/A,#N/A,TRUE,"Depreciation Summary";#N/A,#N/A,TRUE,"18, 21 &amp; 22 Depreciation";#N/A,#N/A,TRUE,"11 &amp; 12 Depreciation"}</definedName>
    <definedName name="wrn.Depreciation." localSheetId="18" hidden="1">{#N/A,#N/A,TRUE,"Depreciation Summary";#N/A,#N/A,TRUE,"18, 21 &amp; 22 Depreciation";#N/A,#N/A,TRUE,"11 &amp; 12 Depreciation"}</definedName>
    <definedName name="wrn.Depreciation." localSheetId="11" hidden="1">{#N/A,#N/A,TRUE,"Depreciation Summary";#N/A,#N/A,TRUE,"18, 21 &amp; 22 Depreciation";#N/A,#N/A,TRUE,"11 &amp; 12 Depreciation"}</definedName>
    <definedName name="wrn.Depreciation." localSheetId="2" hidden="1">{#N/A,#N/A,TRUE,"Depreciation Summary";#N/A,#N/A,TRUE,"18, 21 &amp; 22 Depreciation";#N/A,#N/A,TRUE,"11 &amp; 12 Depreciation"}</definedName>
    <definedName name="wrn.Depreciation." localSheetId="27" hidden="1">{#N/A,#N/A,TRUE,"Depreciation Summary";#N/A,#N/A,TRUE,"18, 21 &amp; 22 Depreciation";#N/A,#N/A,TRUE,"11 &amp; 12 Depreciation"}</definedName>
    <definedName name="wrn.Depreciation." localSheetId="3" hidden="1">{#N/A,#N/A,TRUE,"Depreciation Summary";#N/A,#N/A,TRUE,"18, 21 &amp; 22 Depreciation";#N/A,#N/A,TRUE,"11 &amp; 12 Depreciation"}</definedName>
    <definedName name="wrn.Depreciation." localSheetId="1" hidden="1">{#N/A,#N/A,TRUE,"Depreciation Summary";#N/A,#N/A,TRUE,"18, 21 &amp; 22 Depreciation";#N/A,#N/A,TRUE,"11 &amp; 12 Depreciation"}</definedName>
    <definedName name="wrn.Depreciation." hidden="1">{#N/A,#N/A,TRUE,"Depreciation Summary";#N/A,#N/A,TRUE,"18, 21 &amp; 22 Depreciation";#N/A,#N/A,TRUE,"11 &amp; 12 Depreciation"}</definedName>
    <definedName name="wrn.Detail." localSheetId="30" hidden="1">{"Print_Detail",#N/A,FALSE,"Redemption_Maturity Extract"}</definedName>
    <definedName name="wrn.Detail." localSheetId="22" hidden="1">{"Print_Detail",#N/A,FALSE,"Redemption_Maturity Extract"}</definedName>
    <definedName name="wrn.Detail." localSheetId="20" hidden="1">{"Print_Detail",#N/A,FALSE,"Redemption_Maturity Extract"}</definedName>
    <definedName name="wrn.Detail." localSheetId="11" hidden="1">{"Print_Detail",#N/A,FALSE,"Redemption_Maturity Extract"}</definedName>
    <definedName name="wrn.Detail." localSheetId="2" hidden="1">{"Print_Detail",#N/A,FALSE,"Redemption_Maturity Extract"}</definedName>
    <definedName name="wrn.Detail." localSheetId="3" hidden="1">{"Print_Detail",#N/A,FALSE,"Redemption_Maturity Extract"}</definedName>
    <definedName name="wrn.Detail." hidden="1">{"Print_Detail",#N/A,FALSE,"Redemption_Maturity Extract"}</definedName>
    <definedName name="wrn.Diane._.s._.Version." localSheetId="30" hidden="1">{"Full",#N/A,FALSE,"Sec MTN B Summary"}</definedName>
    <definedName name="wrn.Diane._.s._.Version." localSheetId="22" hidden="1">{"Full",#N/A,FALSE,"Sec MTN B Summary"}</definedName>
    <definedName name="wrn.Diane._.s._.Version." localSheetId="20" hidden="1">{"Full",#N/A,FALSE,"Sec MTN B Summary"}</definedName>
    <definedName name="wrn.Diane._.s._.Version." localSheetId="11" hidden="1">{"Full",#N/A,FALSE,"Sec MTN B Summary"}</definedName>
    <definedName name="wrn.Diane._.s._.Version." localSheetId="2" hidden="1">{"Full",#N/A,FALSE,"Sec MTN B Summary"}</definedName>
    <definedName name="wrn.Diane._.s._.Version." localSheetId="3" hidden="1">{"Full",#N/A,FALSE,"Sec MTN B Summary"}</definedName>
    <definedName name="wrn.Diane._.s._.Version." hidden="1">{"Full",#N/A,FALSE,"Sec MTN B Summary"}</definedName>
    <definedName name="wrn.Distribution._.Version." localSheetId="30" hidden="1">{"RedPrem_InitRed View",#N/A,FALSE,"Sec MTN B Summary"}</definedName>
    <definedName name="wrn.Distribution._.Version." localSheetId="22" hidden="1">{"RedPrem_InitRed View",#N/A,FALSE,"Sec MTN B Summary"}</definedName>
    <definedName name="wrn.Distribution._.Version." localSheetId="20" hidden="1">{"RedPrem_InitRed View",#N/A,FALSE,"Sec MTN B Summary"}</definedName>
    <definedName name="wrn.Distribution._.Version." localSheetId="11" hidden="1">{"RedPrem_InitRed View",#N/A,FALSE,"Sec MTN B Summary"}</definedName>
    <definedName name="wrn.Distribution._.Version." localSheetId="2" hidden="1">{"RedPrem_InitRed View",#N/A,FALSE,"Sec MTN B Summary"}</definedName>
    <definedName name="wrn.Distribution._.Version." localSheetId="3" hidden="1">{"RedPrem_InitRed View",#N/A,FALSE,"Sec MTN B Summary"}</definedName>
    <definedName name="wrn.Distribution._.Version." hidden="1">{"RedPrem_InitRed View",#N/A,FALSE,"Sec MTN B Summary"}</definedName>
    <definedName name="wrn.ECR." localSheetId="32" hidden="1">{#N/A,#N/A,FALSE,"schA"}</definedName>
    <definedName name="wrn.ECR." localSheetId="30" hidden="1">{#N/A,#N/A,FALSE,"schA"}</definedName>
    <definedName name="wrn.ECR." localSheetId="33" hidden="1">{#N/A,#N/A,FALSE,"schA"}</definedName>
    <definedName name="wrn.ECR." localSheetId="22" hidden="1">{#N/A,#N/A,FALSE,"schA"}</definedName>
    <definedName name="wrn.ECR." localSheetId="23" hidden="1">{#N/A,#N/A,FALSE,"schA"}</definedName>
    <definedName name="wrn.ECR." localSheetId="20" hidden="1">{#N/A,#N/A,FALSE,"schA"}</definedName>
    <definedName name="wrn.ECR." localSheetId="17" hidden="1">{#N/A,#N/A,FALSE,"schA"}</definedName>
    <definedName name="wrn.ECR." localSheetId="18" hidden="1">{#N/A,#N/A,FALSE,"schA"}</definedName>
    <definedName name="wrn.ECR." localSheetId="11" hidden="1">{#N/A,#N/A,FALSE,"schA"}</definedName>
    <definedName name="wrn.ECR." localSheetId="2" hidden="1">{#N/A,#N/A,FALSE,"schA"}</definedName>
    <definedName name="wrn.ECR." localSheetId="27" hidden="1">{#N/A,#N/A,FALSE,"schA"}</definedName>
    <definedName name="wrn.ECR." localSheetId="3" hidden="1">{#N/A,#N/A,FALSE,"schA"}</definedName>
    <definedName name="wrn.ECR." localSheetId="1" hidden="1">{#N/A,#N/A,FALSE,"schA"}</definedName>
    <definedName name="wrn.ECR." hidden="1">{#N/A,#N/A,FALSE,"schA"}</definedName>
    <definedName name="wrn.ESTIMATE." localSheetId="32" hidden="1">{#N/A,#N/A,FALSE,"CESTSUM";#N/A,#N/A,FALSE,"est sum A";#N/A,#N/A,FALSE,"est detail A"}</definedName>
    <definedName name="wrn.ESTIMATE." localSheetId="30" hidden="1">{#N/A,#N/A,FALSE,"CESTSUM";#N/A,#N/A,FALSE,"est sum A";#N/A,#N/A,FALSE,"est detail A"}</definedName>
    <definedName name="wrn.ESTIMATE." localSheetId="33" hidden="1">{#N/A,#N/A,FALSE,"CESTSUM";#N/A,#N/A,FALSE,"est sum A";#N/A,#N/A,FALSE,"est detail A"}</definedName>
    <definedName name="wrn.ESTIMATE." localSheetId="22" hidden="1">{#N/A,#N/A,FALSE,"CESTSUM";#N/A,#N/A,FALSE,"est sum A";#N/A,#N/A,FALSE,"est detail A"}</definedName>
    <definedName name="wrn.ESTIMATE." localSheetId="23" hidden="1">{#N/A,#N/A,FALSE,"CESTSUM";#N/A,#N/A,FALSE,"est sum A";#N/A,#N/A,FALSE,"est detail A"}</definedName>
    <definedName name="wrn.ESTIMATE." localSheetId="20" hidden="1">{#N/A,#N/A,FALSE,"CESTSUM";#N/A,#N/A,FALSE,"est sum A";#N/A,#N/A,FALSE,"est detail A"}</definedName>
    <definedName name="wrn.ESTIMATE." localSheetId="17" hidden="1">{#N/A,#N/A,FALSE,"CESTSUM";#N/A,#N/A,FALSE,"est sum A";#N/A,#N/A,FALSE,"est detail A"}</definedName>
    <definedName name="wrn.ESTIMATE." localSheetId="18" hidden="1">{#N/A,#N/A,FALSE,"CESTSUM";#N/A,#N/A,FALSE,"est sum A";#N/A,#N/A,FALSE,"est detail A"}</definedName>
    <definedName name="wrn.ESTIMATE." localSheetId="11" hidden="1">{#N/A,#N/A,FALSE,"CESTSUM";#N/A,#N/A,FALSE,"est sum A";#N/A,#N/A,FALSE,"est detail A"}</definedName>
    <definedName name="wrn.ESTIMATE." localSheetId="2" hidden="1">{#N/A,#N/A,FALSE,"CESTSUM";#N/A,#N/A,FALSE,"est sum A";#N/A,#N/A,FALSE,"est detail A"}</definedName>
    <definedName name="wrn.ESTIMATE." localSheetId="27" hidden="1">{#N/A,#N/A,FALSE,"CESTSUM";#N/A,#N/A,FALSE,"est sum A";#N/A,#N/A,FALSE,"est detail A"}</definedName>
    <definedName name="wrn.ESTIMATE." localSheetId="3" hidden="1">{#N/A,#N/A,FALSE,"CESTSUM";#N/A,#N/A,FALSE,"est sum A";#N/A,#N/A,FALSE,"est detail A"}</definedName>
    <definedName name="wrn.ESTIMATE." localSheetId="1" hidden="1">{#N/A,#N/A,FALSE,"CESTSUM";#N/A,#N/A,FALSE,"est sum A";#N/A,#N/A,FALSE,"est detail A"}</definedName>
    <definedName name="wrn.ESTIMATE." hidden="1">{#N/A,#N/A,FALSE,"CESTSUM";#N/A,#N/A,FALSE,"est sum A";#N/A,#N/A,FALSE,"est detail A"}</definedName>
    <definedName name="wrn.Factors._.Tab._.10." localSheetId="30" hidden="1">{"Factors Pages 1-2",#N/A,FALSE,"Factors";"Factors Page 3",#N/A,FALSE,"Factors";"Factors Page 4",#N/A,FALSE,"Factors";"Factors Page 5",#N/A,FALSE,"Factors";"Factors Pages 8-27",#N/A,FALSE,"Factors"}</definedName>
    <definedName name="wrn.Factors._.Tab._.10." localSheetId="22" hidden="1">{"Factors Pages 1-2",#N/A,FALSE,"Factors";"Factors Page 3",#N/A,FALSE,"Factors";"Factors Page 4",#N/A,FALSE,"Factors";"Factors Page 5",#N/A,FALSE,"Factors";"Factors Pages 8-27",#N/A,FALSE,"Factors"}</definedName>
    <definedName name="wrn.Factors._.Tab._.10." localSheetId="20" hidden="1">{"Factors Pages 1-2",#N/A,FALSE,"Factors";"Factors Page 3",#N/A,FALSE,"Factors";"Factors Page 4",#N/A,FALSE,"Factors";"Factors Page 5",#N/A,FALSE,"Factors";"Factors Pages 8-27",#N/A,FALSE,"Factors"}</definedName>
    <definedName name="wrn.Factors._.Tab._.10." localSheetId="11" hidden="1">{"Factors Pages 1-2",#N/A,FALSE,"Factors";"Factors Page 3",#N/A,FALSE,"Factors";"Factors Page 4",#N/A,FALSE,"Factors";"Factors Page 5",#N/A,FALSE,"Factors";"Factors Pages 8-27",#N/A,FALSE,"Factors"}</definedName>
    <definedName name="wrn.Factors._.Tab._.10." localSheetId="2" hidden="1">{"Factors Pages 1-2",#N/A,FALSE,"Factors";"Factors Page 3",#N/A,FALSE,"Factors";"Factors Page 4",#N/A,FALSE,"Factors";"Factors Page 5",#N/A,FALSE,"Factors";"Factors Pages 8-27",#N/A,FALSE,"Factors"}</definedName>
    <definedName name="wrn.Factors._.Tab._.10." localSheetId="3"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CB." localSheetId="30" hidden="1">{"FCB_ALL",#N/A,FALSE,"FCB"}</definedName>
    <definedName name="wrn.FCB." localSheetId="22" hidden="1">{"FCB_ALL",#N/A,FALSE,"FCB"}</definedName>
    <definedName name="wrn.FCB." localSheetId="20" hidden="1">{"FCB_ALL",#N/A,FALSE,"FCB"}</definedName>
    <definedName name="wrn.FCB." localSheetId="11" hidden="1">{"FCB_ALL",#N/A,FALSE,"FCB"}</definedName>
    <definedName name="wrn.FCB." localSheetId="2" hidden="1">{"FCB_ALL",#N/A,FALSE,"FCB"}</definedName>
    <definedName name="wrn.FCB." localSheetId="3" hidden="1">{"FCB_ALL",#N/A,FALSE,"FCB"}</definedName>
    <definedName name="wrn.FCB." hidden="1">{"FCB_ALL",#N/A,FALSE,"FCB"}</definedName>
    <definedName name="wrn.fcb2" localSheetId="30" hidden="1">{"FCB_ALL",#N/A,FALSE,"FCB"}</definedName>
    <definedName name="wrn.fcb2" localSheetId="22" hidden="1">{"FCB_ALL",#N/A,FALSE,"FCB"}</definedName>
    <definedName name="wrn.fcb2" localSheetId="20" hidden="1">{"FCB_ALL",#N/A,FALSE,"FCB"}</definedName>
    <definedName name="wrn.fcb2" localSheetId="11" hidden="1">{"FCB_ALL",#N/A,FALSE,"FCB"}</definedName>
    <definedName name="wrn.fcb2" localSheetId="2" hidden="1">{"FCB_ALL",#N/A,FALSE,"FCB"}</definedName>
    <definedName name="wrn.fcb2" localSheetId="3" hidden="1">{"FCB_ALL",#N/A,FALSE,"FCB"}</definedName>
    <definedName name="wrn.fcb2" hidden="1">{"FCB_ALL",#N/A,FALSE,"FCB"}</definedName>
    <definedName name="wrn.Financials." localSheetId="30" hidden="1">{#N/A,#N/A,TRUE,"Income Statement";#N/A,#N/A,TRUE,"Balance Sheet";#N/A,#N/A,TRUE,"Cash Flow"}</definedName>
    <definedName name="wrn.Financials." localSheetId="22" hidden="1">{#N/A,#N/A,TRUE,"Income Statement";#N/A,#N/A,TRUE,"Balance Sheet";#N/A,#N/A,TRUE,"Cash Flow"}</definedName>
    <definedName name="wrn.Financials." localSheetId="20" hidden="1">{#N/A,#N/A,TRUE,"Income Statement";#N/A,#N/A,TRUE,"Balance Sheet";#N/A,#N/A,TRUE,"Cash Flow"}</definedName>
    <definedName name="wrn.Financials." localSheetId="11" hidden="1">{#N/A,#N/A,TRUE,"Income Statement";#N/A,#N/A,TRUE,"Balance Sheet";#N/A,#N/A,TRUE,"Cash Flow"}</definedName>
    <definedName name="wrn.Financials." localSheetId="2" hidden="1">{#N/A,#N/A,TRUE,"Income Statement";#N/A,#N/A,TRUE,"Balance Sheet";#N/A,#N/A,TRUE,"Cash Flow"}</definedName>
    <definedName name="wrn.Financials." localSheetId="3" hidden="1">{#N/A,#N/A,TRUE,"Income Statement";#N/A,#N/A,TRUE,"Balance Sheet";#N/A,#N/A,TRUE,"Cash Flow"}</definedName>
    <definedName name="wrn.Financials." hidden="1">{#N/A,#N/A,TRUE,"Income Statement";#N/A,#N/A,TRUE,"Balance Sheet";#N/A,#N/A,TRUE,"Cash Flow"}</definedName>
    <definedName name="wrn.Five._.Year._.Test." localSheetId="30" hidden="1">{"Five Year Plan",#N/A,TRUE,"Monthly Summary-IIIXIILP";"Five Year Plan",#N/A,TRUE,"Cash Flow"}</definedName>
    <definedName name="wrn.Five._.Year._.Test." localSheetId="22" hidden="1">{"Five Year Plan",#N/A,TRUE,"Monthly Summary-IIIXIILP";"Five Year Plan",#N/A,TRUE,"Cash Flow"}</definedName>
    <definedName name="wrn.Five._.Year._.Test." localSheetId="20" hidden="1">{"Five Year Plan",#N/A,TRUE,"Monthly Summary-IIIXIILP";"Five Year Plan",#N/A,TRUE,"Cash Flow"}</definedName>
    <definedName name="wrn.Five._.Year._.Test." localSheetId="11" hidden="1">{"Five Year Plan",#N/A,TRUE,"Monthly Summary-IIIXIILP";"Five Year Plan",#N/A,TRUE,"Cash Flow"}</definedName>
    <definedName name="wrn.Five._.Year._.Test." localSheetId="2" hidden="1">{"Five Year Plan",#N/A,TRUE,"Monthly Summary-IIIXIILP";"Five Year Plan",#N/A,TRUE,"Cash Flow"}</definedName>
    <definedName name="wrn.Five._.Year._.Test." localSheetId="3" hidden="1">{"Five Year Plan",#N/A,TRUE,"Monthly Summary-IIIXIILP";"Five Year Plan",#N/A,TRUE,"Cash Flow"}</definedName>
    <definedName name="wrn.Five._.Year._.Test." hidden="1">{"Five Year Plan",#N/A,TRUE,"Monthly Summary-IIIXIILP";"Five Year Plan",#N/A,TRUE,"Cash Flow"}</definedName>
    <definedName name="wrn.Forecast." localSheetId="32"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30"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33"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22"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23"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20"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7"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8"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1"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2"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27"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3"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localSheetId="1"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orecast." hidden="1">{#N/A,#N/A,TRUE,"Assumptions";#N/A,#N/A,TRUE,"Deferred Stripping";#N/A,#N/A,TRUE,"Tonnage Variance";#N/A,#N/A,TRUE,"WEC";#N/A,#N/A,TRUE,"WEC00";#N/A,#N/A,TRUE,"WEC10";#N/A,#N/A,TRUE,"WEC11";#N/A,#N/A,TRUE,"WEC12";#N/A,#N/A,TRUE,"WEC13";#N/A,#N/A,TRUE,"WEC15";#N/A,#N/A,TRUE,"WEC16";#N/A,#N/A,TRUE,"WEC17";#N/A,#N/A,TRUE,"WEC18";#N/A,#N/A,TRUE,"WEC19";#N/A,#N/A,TRUE,"WEC21";#N/A,#N/A,TRUE,"WEC22";#N/A,#N/A,TRUE,"WEC24";#N/A,#N/A,TRUE,"WEC25";#N/A,#N/A,TRUE,"WEC26";#N/A,#N/A,TRUE,"WEC27";#N/A,#N/A,TRUE,"WEC43";#N/A,#N/A,TRUE,"WSC_I";#N/A,#N/A,TRUE,"CASHFLOW"}</definedName>
    <definedName name="wrn.full._.report." localSheetId="30"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2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20"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11"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2"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localSheetId="3"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report." hidden="1">{"Header",#N/A,FALSE,"Assumptions";"Header",#N/A,FALSE,"Summary";"Header",#N/A,FALSE,"Credit Stats";"Header",#N/A,FALSE,"Pro Forma BS";"Header",#N/A,FALSE,"Pro Forma Financials";"Header",#N/A,FALSE,"Consol Balance Sheet";"Header",#N/A,FALSE,"Consol Income Statement";"Header",#N/A,FALSE,"Consol Cash Flow";"Header",#N/A,FALSE,"IRR-EBITDA"}</definedName>
    <definedName name="wrn.Full._.View." localSheetId="30" hidden="1">{"FullView",#N/A,FALSE,"Consltd-For contngcy"}</definedName>
    <definedName name="wrn.Full._.View." localSheetId="22" hidden="1">{"FullView",#N/A,FALSE,"Consltd-For contngcy"}</definedName>
    <definedName name="wrn.Full._.View." localSheetId="20" hidden="1">{"FullView",#N/A,FALSE,"Consltd-For contngcy"}</definedName>
    <definedName name="wrn.Full._.View." localSheetId="11" hidden="1">{"FullView",#N/A,FALSE,"Consltd-For contngcy"}</definedName>
    <definedName name="wrn.Full._.View." localSheetId="2" hidden="1">{"FullView",#N/A,FALSE,"Consltd-For contngcy"}</definedName>
    <definedName name="wrn.Full._.View." localSheetId="3" hidden="1">{"FullView",#N/A,FALSE,"Consltd-For contngcy"}</definedName>
    <definedName name="wrn.Full._.View." hidden="1">{"FullView",#N/A,FALSE,"Consltd-For contngcy"}</definedName>
    <definedName name="wrn.Fundamental." localSheetId="32" hidden="1">{#N/A,#N/A,TRUE,"CoverPage";#N/A,#N/A,TRUE,"Gas";#N/A,#N/A,TRUE,"Power";#N/A,#N/A,TRUE,"Historical DJ Mthly Prices"}</definedName>
    <definedName name="wrn.Fundamental." localSheetId="30" hidden="1">{#N/A,#N/A,TRUE,"CoverPage";#N/A,#N/A,TRUE,"Gas";#N/A,#N/A,TRUE,"Power";#N/A,#N/A,TRUE,"Historical DJ Mthly Prices"}</definedName>
    <definedName name="wrn.Fundamental." localSheetId="33" hidden="1">{#N/A,#N/A,TRUE,"CoverPage";#N/A,#N/A,TRUE,"Gas";#N/A,#N/A,TRUE,"Power";#N/A,#N/A,TRUE,"Historical DJ Mthly Prices"}</definedName>
    <definedName name="wrn.Fundamental." localSheetId="22" hidden="1">{#N/A,#N/A,TRUE,"CoverPage";#N/A,#N/A,TRUE,"Gas";#N/A,#N/A,TRUE,"Power";#N/A,#N/A,TRUE,"Historical DJ Mthly Prices"}</definedName>
    <definedName name="wrn.Fundamental." localSheetId="23" hidden="1">{#N/A,#N/A,TRUE,"CoverPage";#N/A,#N/A,TRUE,"Gas";#N/A,#N/A,TRUE,"Power";#N/A,#N/A,TRUE,"Historical DJ Mthly Prices"}</definedName>
    <definedName name="wrn.Fundamental." localSheetId="20" hidden="1">{#N/A,#N/A,TRUE,"CoverPage";#N/A,#N/A,TRUE,"Gas";#N/A,#N/A,TRUE,"Power";#N/A,#N/A,TRUE,"Historical DJ Mthly Prices"}</definedName>
    <definedName name="wrn.Fundamental." localSheetId="17" hidden="1">{#N/A,#N/A,TRUE,"CoverPage";#N/A,#N/A,TRUE,"Gas";#N/A,#N/A,TRUE,"Power";#N/A,#N/A,TRUE,"Historical DJ Mthly Prices"}</definedName>
    <definedName name="wrn.Fundamental." localSheetId="18" hidden="1">{#N/A,#N/A,TRUE,"CoverPage";#N/A,#N/A,TRUE,"Gas";#N/A,#N/A,TRUE,"Power";#N/A,#N/A,TRUE,"Historical DJ Mthly Prices"}</definedName>
    <definedName name="wrn.Fundamental." localSheetId="11" hidden="1">{#N/A,#N/A,TRUE,"CoverPage";#N/A,#N/A,TRUE,"Gas";#N/A,#N/A,TRUE,"Power";#N/A,#N/A,TRUE,"Historical DJ Mthly Prices"}</definedName>
    <definedName name="wrn.Fundamental." localSheetId="2" hidden="1">{#N/A,#N/A,TRUE,"CoverPage";#N/A,#N/A,TRUE,"Gas";#N/A,#N/A,TRUE,"Power";#N/A,#N/A,TRUE,"Historical DJ Mthly Prices"}</definedName>
    <definedName name="wrn.Fundamental." localSheetId="27" hidden="1">{#N/A,#N/A,TRUE,"CoverPage";#N/A,#N/A,TRUE,"Gas";#N/A,#N/A,TRUE,"Power";#N/A,#N/A,TRUE,"Historical DJ Mthly Prices"}</definedName>
    <definedName name="wrn.Fundamental." localSheetId="3" hidden="1">{#N/A,#N/A,TRUE,"CoverPage";#N/A,#N/A,TRUE,"Gas";#N/A,#N/A,TRUE,"Power";#N/A,#N/A,TRUE,"Historical DJ Mthly Prices"}</definedName>
    <definedName name="wrn.Fundamental." localSheetId="1" hidden="1">{#N/A,#N/A,TRUE,"CoverPage";#N/A,#N/A,TRUE,"Gas";#N/A,#N/A,TRUE,"Power";#N/A,#N/A,TRUE,"Historical DJ Mthly Prices"}</definedName>
    <definedName name="wrn.Fundamental." hidden="1">{#N/A,#N/A,TRUE,"CoverPage";#N/A,#N/A,TRUE,"Gas";#N/A,#N/A,TRUE,"Power";#N/A,#N/A,TRUE,"Historical DJ Mthly Prices"}</definedName>
    <definedName name="wrn.Fundamental2" localSheetId="32" hidden="1">{#N/A,#N/A,TRUE,"CoverPage";#N/A,#N/A,TRUE,"Gas";#N/A,#N/A,TRUE,"Power";#N/A,#N/A,TRUE,"Historical DJ Mthly Prices"}</definedName>
    <definedName name="wrn.Fundamental2" localSheetId="30" hidden="1">{#N/A,#N/A,TRUE,"CoverPage";#N/A,#N/A,TRUE,"Gas";#N/A,#N/A,TRUE,"Power";#N/A,#N/A,TRUE,"Historical DJ Mthly Prices"}</definedName>
    <definedName name="wrn.Fundamental2" localSheetId="33" hidden="1">{#N/A,#N/A,TRUE,"CoverPage";#N/A,#N/A,TRUE,"Gas";#N/A,#N/A,TRUE,"Power";#N/A,#N/A,TRUE,"Historical DJ Mthly Prices"}</definedName>
    <definedName name="wrn.Fundamental2" localSheetId="22" hidden="1">{#N/A,#N/A,TRUE,"CoverPage";#N/A,#N/A,TRUE,"Gas";#N/A,#N/A,TRUE,"Power";#N/A,#N/A,TRUE,"Historical DJ Mthly Prices"}</definedName>
    <definedName name="wrn.Fundamental2" localSheetId="23" hidden="1">{#N/A,#N/A,TRUE,"CoverPage";#N/A,#N/A,TRUE,"Gas";#N/A,#N/A,TRUE,"Power";#N/A,#N/A,TRUE,"Historical DJ Mthly Prices"}</definedName>
    <definedName name="wrn.Fundamental2" localSheetId="20" hidden="1">{#N/A,#N/A,TRUE,"CoverPage";#N/A,#N/A,TRUE,"Gas";#N/A,#N/A,TRUE,"Power";#N/A,#N/A,TRUE,"Historical DJ Mthly Prices"}</definedName>
    <definedName name="wrn.Fundamental2" localSheetId="17" hidden="1">{#N/A,#N/A,TRUE,"CoverPage";#N/A,#N/A,TRUE,"Gas";#N/A,#N/A,TRUE,"Power";#N/A,#N/A,TRUE,"Historical DJ Mthly Prices"}</definedName>
    <definedName name="wrn.Fundamental2" localSheetId="18" hidden="1">{#N/A,#N/A,TRUE,"CoverPage";#N/A,#N/A,TRUE,"Gas";#N/A,#N/A,TRUE,"Power";#N/A,#N/A,TRUE,"Historical DJ Mthly Prices"}</definedName>
    <definedName name="wrn.Fundamental2" localSheetId="11" hidden="1">{#N/A,#N/A,TRUE,"CoverPage";#N/A,#N/A,TRUE,"Gas";#N/A,#N/A,TRUE,"Power";#N/A,#N/A,TRUE,"Historical DJ Mthly Prices"}</definedName>
    <definedName name="wrn.Fundamental2" localSheetId="2" hidden="1">{#N/A,#N/A,TRUE,"CoverPage";#N/A,#N/A,TRUE,"Gas";#N/A,#N/A,TRUE,"Power";#N/A,#N/A,TRUE,"Historical DJ Mthly Prices"}</definedName>
    <definedName name="wrn.Fundamental2" localSheetId="27" hidden="1">{#N/A,#N/A,TRUE,"CoverPage";#N/A,#N/A,TRUE,"Gas";#N/A,#N/A,TRUE,"Power";#N/A,#N/A,TRUE,"Historical DJ Mthly Prices"}</definedName>
    <definedName name="wrn.Fundamental2" localSheetId="3" hidden="1">{#N/A,#N/A,TRUE,"CoverPage";#N/A,#N/A,TRUE,"Gas";#N/A,#N/A,TRUE,"Power";#N/A,#N/A,TRUE,"Historical DJ Mthly Prices"}</definedName>
    <definedName name="wrn.Fundamental2" localSheetId="1" hidden="1">{#N/A,#N/A,TRUE,"CoverPage";#N/A,#N/A,TRUE,"Gas";#N/A,#N/A,TRUE,"Power";#N/A,#N/A,TRUE,"Historical DJ Mthly Prices"}</definedName>
    <definedName name="wrn.Fundamental2" hidden="1">{#N/A,#N/A,TRUE,"CoverPage";#N/A,#N/A,TRUE,"Gas";#N/A,#N/A,TRUE,"Power";#N/A,#N/A,TRUE,"Historical DJ Mthly Prices"}</definedName>
    <definedName name="wrn.GLReport." localSheetId="30"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22"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20"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11"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2" hidden="1">{#N/A,#N/A,FALSE,"Forecast";#N/A,#N/A,FALSE,"SumWBS";#N/A,#N/A,FALSE,"SumGL";#N/A,#N/A,FALSE,"Klam";#N/A,#N/A,FALSE,"Yale";#N/A,#N/A,FALSE,"Merw";#N/A,#N/A,FALSE,"Swif";#N/A,#N/A,FALSE,"Umpq";#N/A,#N/A,FALSE,"Powe";#N/A,#N/A,FALSE,"PDDec";#N/A,#N/A,FALSE,"Bigf";#N/A,#N/A,FALSE,"Cond";#N/A,#N/A,FALSE,"Grac";#N/A,#N/A,FALSE,"Onei";#N/A,#N/A,FALSE,"Amer";#N/A,#N/A,FALSE,"Soda";#N/A,#N/A,FALSE,"Pros"}</definedName>
    <definedName name="wrn.GLReport." localSheetId="3" hidden="1">{#N/A,#N/A,FALSE,"Forecast";#N/A,#N/A,FALSE,"SumWBS";#N/A,#N/A,FALSE,"SumGL";#N/A,#N/A,FALSE,"Klam";#N/A,#N/A,FALSE,"Yale";#N/A,#N/A,FALSE,"Merw";#N/A,#N/A,FALSE,"Swif";#N/A,#N/A,FALSE,"Umpq";#N/A,#N/A,FALSE,"Powe";#N/A,#N/A,FALSE,"PDDec";#N/A,#N/A,FALSE,"Bigf";#N/A,#N/A,FALSE,"Cond";#N/A,#N/A,FALSE,"Grac";#N/A,#N/A,FALSE,"Onei";#N/A,#N/A,FALSE,"Amer";#N/A,#N/A,FALSE,"Soda";#N/A,#N/A,FALSE,"Pros"}</definedName>
    <definedName name="wrn.GLReport." hidden="1">{#N/A,#N/A,FALSE,"Forecast";#N/A,#N/A,FALSE,"SumWBS";#N/A,#N/A,FALSE,"SumGL";#N/A,#N/A,FALSE,"Klam";#N/A,#N/A,FALSE,"Yale";#N/A,#N/A,FALSE,"Merw";#N/A,#N/A,FALSE,"Swif";#N/A,#N/A,FALSE,"Umpq";#N/A,#N/A,FALSE,"Powe";#N/A,#N/A,FALSE,"PDDec";#N/A,#N/A,FALSE,"Bigf";#N/A,#N/A,FALSE,"Cond";#N/A,#N/A,FALSE,"Grac";#N/A,#N/A,FALSE,"Onei";#N/A,#N/A,FALSE,"Amer";#N/A,#N/A,FALSE,"Soda";#N/A,#N/A,FALSE,"Pros"}</definedName>
    <definedName name="wrn.greg." localSheetId="30" hidden="1">{"three",#N/A,FALSE,"Capital";"four",#N/A,FALSE,"Capital"}</definedName>
    <definedName name="wrn.greg." localSheetId="22" hidden="1">{"three",#N/A,FALSE,"Capital";"four",#N/A,FALSE,"Capital"}</definedName>
    <definedName name="wrn.greg." localSheetId="20" hidden="1">{"three",#N/A,FALSE,"Capital";"four",#N/A,FALSE,"Capital"}</definedName>
    <definedName name="wrn.greg." localSheetId="11" hidden="1">{"three",#N/A,FALSE,"Capital";"four",#N/A,FALSE,"Capital"}</definedName>
    <definedName name="wrn.greg." localSheetId="2" hidden="1">{"three",#N/A,FALSE,"Capital";"four",#N/A,FALSE,"Capital"}</definedName>
    <definedName name="wrn.greg." localSheetId="3" hidden="1">{"three",#N/A,FALSE,"Capital";"four",#N/A,FALSE,"Capital"}</definedName>
    <definedName name="wrn.greg." hidden="1">{"three",#N/A,FALSE,"Capital";"four",#N/A,FALSE,"Capital"}</definedName>
    <definedName name="wrn.IEO." localSheetId="32" hidden="1">{#N/A,#N/A,FALSE,"SUMMARY";#N/A,#N/A,FALSE,"AE7616";#N/A,#N/A,FALSE,"AE7617";#N/A,#N/A,FALSE,"AE7618";#N/A,#N/A,FALSE,"AE7619"}</definedName>
    <definedName name="wrn.IEO." localSheetId="30" hidden="1">{#N/A,#N/A,FALSE,"SUMMARY";#N/A,#N/A,FALSE,"AE7616";#N/A,#N/A,FALSE,"AE7617";#N/A,#N/A,FALSE,"AE7618";#N/A,#N/A,FALSE,"AE7619"}</definedName>
    <definedName name="wrn.IEO." localSheetId="33" hidden="1">{#N/A,#N/A,FALSE,"SUMMARY";#N/A,#N/A,FALSE,"AE7616";#N/A,#N/A,FALSE,"AE7617";#N/A,#N/A,FALSE,"AE7618";#N/A,#N/A,FALSE,"AE7619"}</definedName>
    <definedName name="wrn.IEO." localSheetId="22" hidden="1">{#N/A,#N/A,FALSE,"SUMMARY";#N/A,#N/A,FALSE,"AE7616";#N/A,#N/A,FALSE,"AE7617";#N/A,#N/A,FALSE,"AE7618";#N/A,#N/A,FALSE,"AE7619"}</definedName>
    <definedName name="wrn.IEO." localSheetId="23" hidden="1">{#N/A,#N/A,FALSE,"SUMMARY";#N/A,#N/A,FALSE,"AE7616";#N/A,#N/A,FALSE,"AE7617";#N/A,#N/A,FALSE,"AE7618";#N/A,#N/A,FALSE,"AE7619"}</definedName>
    <definedName name="wrn.IEO." localSheetId="20" hidden="1">{#N/A,#N/A,FALSE,"SUMMARY";#N/A,#N/A,FALSE,"AE7616";#N/A,#N/A,FALSE,"AE7617";#N/A,#N/A,FALSE,"AE7618";#N/A,#N/A,FALSE,"AE7619"}</definedName>
    <definedName name="wrn.IEO." localSheetId="17" hidden="1">{#N/A,#N/A,FALSE,"SUMMARY";#N/A,#N/A,FALSE,"AE7616";#N/A,#N/A,FALSE,"AE7617";#N/A,#N/A,FALSE,"AE7618";#N/A,#N/A,FALSE,"AE7619"}</definedName>
    <definedName name="wrn.IEO." localSheetId="18" hidden="1">{#N/A,#N/A,FALSE,"SUMMARY";#N/A,#N/A,FALSE,"AE7616";#N/A,#N/A,FALSE,"AE7617";#N/A,#N/A,FALSE,"AE7618";#N/A,#N/A,FALSE,"AE7619"}</definedName>
    <definedName name="wrn.IEO." localSheetId="11" hidden="1">{#N/A,#N/A,FALSE,"SUMMARY";#N/A,#N/A,FALSE,"AE7616";#N/A,#N/A,FALSE,"AE7617";#N/A,#N/A,FALSE,"AE7618";#N/A,#N/A,FALSE,"AE7619"}</definedName>
    <definedName name="wrn.IEO." localSheetId="2" hidden="1">{#N/A,#N/A,FALSE,"SUMMARY";#N/A,#N/A,FALSE,"AE7616";#N/A,#N/A,FALSE,"AE7617";#N/A,#N/A,FALSE,"AE7618";#N/A,#N/A,FALSE,"AE7619"}</definedName>
    <definedName name="wrn.IEO." localSheetId="27" hidden="1">{#N/A,#N/A,FALSE,"SUMMARY";#N/A,#N/A,FALSE,"AE7616";#N/A,#N/A,FALSE,"AE7617";#N/A,#N/A,FALSE,"AE7618";#N/A,#N/A,FALSE,"AE7619"}</definedName>
    <definedName name="wrn.IEO." localSheetId="3" hidden="1">{#N/A,#N/A,FALSE,"SUMMARY";#N/A,#N/A,FALSE,"AE7616";#N/A,#N/A,FALSE,"AE7617";#N/A,#N/A,FALSE,"AE7618";#N/A,#N/A,FALSE,"AE7619"}</definedName>
    <definedName name="wrn.IEO." localSheetId="1" hidden="1">{#N/A,#N/A,FALSE,"SUMMARY";#N/A,#N/A,FALSE,"AE7616";#N/A,#N/A,FALSE,"AE7617";#N/A,#N/A,FALSE,"AE7618";#N/A,#N/A,FALSE,"AE7619"}</definedName>
    <definedName name="wrn.IEO." hidden="1">{#N/A,#N/A,FALSE,"SUMMARY";#N/A,#N/A,FALSE,"AE7616";#N/A,#N/A,FALSE,"AE7617";#N/A,#N/A,FALSE,"AE7618";#N/A,#N/A,FALSE,"AE7619"}</definedName>
    <definedName name="wrn.III._.X._.Co._.Five._.Year._.Plan." localSheetId="30"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22"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20"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11"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2"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localSheetId="3"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_.X._.Co._.Five._.Year._.Plan." hidden="1">{#N/A,#N/A,TRUE,"Title Page-Financial Stmts IIIX";"Balance Sheet Five Year Plan",#N/A,TRUE,"Balance Sheet";"Cash Flow Five Year Plan",#N/A,TRUE,"Cash Flow";"III X Capital Five Year Plan",#N/A,TRUE,"III X Capital";"Consol Income Five Year Plan",#N/A,TRUE,"Monthly Summary-Consolidated";"Other Income Five Year Plan",#N/A,TRUE,"Monthly Summary-Other";"IIIXIILPCapital Five Year Plan",#N/A,TRUE,"III X II LP Capital";"IIIXIILP Income Five Year Plan",#N/A,TRUE,"Monthly Summary-IIIXIILP";"QEP Income Five Year Plan",#N/A,TRUE,"Monthly Summary-SEI";"Raton Income Five Year Plan",#N/A,TRUE,"Monthly Summary-Raton";"AC Income Five Year Plan",#N/A,TRUE,"Monthly Summary-Utah";"G&amp;A Five Year Plan",#N/A,TRUE,"Monthly Summary-Corp G&amp;A";"CAPEX Five Year Plan",#N/A,TRUE,"Monthly Summary-Capital Plan";"Drilling Prog Five Year Plan",#N/A,TRUE,"Drilling Prog Current";"Debt Five Year Plan",#N/A,TRUE,"IIIX Debt";"Income Tax Five Year Plan",#N/A,TRUE,"Income Tax Provision"}</definedName>
    <definedName name="wrn.IIIXCo._.Five._.Year._.Summary._.Reports." localSheetId="30" hidden="1">{#N/A,#N/A,TRUE,"Title Page-Financial Stmts IIIX";#N/A,#N/A,TRUE,"Sumry_Income IIIXCo";#N/A,#N/A,TRUE,"Sumry_Balance Sheet IIIXCo";#N/A,#N/A,TRUE,"Sumry_Cash Flow IIIXCo";#N/A,#N/A,TRUE,"Antelope Creek";#N/A,#N/A,TRUE,"QEP";#N/A,#N/A,TRUE,"Raton"}</definedName>
    <definedName name="wrn.IIIXCo._.Five._.Year._.Summary._.Reports." localSheetId="22" hidden="1">{#N/A,#N/A,TRUE,"Title Page-Financial Stmts IIIX";#N/A,#N/A,TRUE,"Sumry_Income IIIXCo";#N/A,#N/A,TRUE,"Sumry_Balance Sheet IIIXCo";#N/A,#N/A,TRUE,"Sumry_Cash Flow IIIXCo";#N/A,#N/A,TRUE,"Antelope Creek";#N/A,#N/A,TRUE,"QEP";#N/A,#N/A,TRUE,"Raton"}</definedName>
    <definedName name="wrn.IIIXCo._.Five._.Year._.Summary._.Reports." localSheetId="20" hidden="1">{#N/A,#N/A,TRUE,"Title Page-Financial Stmts IIIX";#N/A,#N/A,TRUE,"Sumry_Income IIIXCo";#N/A,#N/A,TRUE,"Sumry_Balance Sheet IIIXCo";#N/A,#N/A,TRUE,"Sumry_Cash Flow IIIXCo";#N/A,#N/A,TRUE,"Antelope Creek";#N/A,#N/A,TRUE,"QEP";#N/A,#N/A,TRUE,"Raton"}</definedName>
    <definedName name="wrn.IIIXCo._.Five._.Year._.Summary._.Reports." localSheetId="11" hidden="1">{#N/A,#N/A,TRUE,"Title Page-Financial Stmts IIIX";#N/A,#N/A,TRUE,"Sumry_Income IIIXCo";#N/A,#N/A,TRUE,"Sumry_Balance Sheet IIIXCo";#N/A,#N/A,TRUE,"Sumry_Cash Flow IIIXCo";#N/A,#N/A,TRUE,"Antelope Creek";#N/A,#N/A,TRUE,"QEP";#N/A,#N/A,TRUE,"Raton"}</definedName>
    <definedName name="wrn.IIIXCo._.Five._.Year._.Summary._.Reports." localSheetId="2" hidden="1">{#N/A,#N/A,TRUE,"Title Page-Financial Stmts IIIX";#N/A,#N/A,TRUE,"Sumry_Income IIIXCo";#N/A,#N/A,TRUE,"Sumry_Balance Sheet IIIXCo";#N/A,#N/A,TRUE,"Sumry_Cash Flow IIIXCo";#N/A,#N/A,TRUE,"Antelope Creek";#N/A,#N/A,TRUE,"QEP";#N/A,#N/A,TRUE,"Raton"}</definedName>
    <definedName name="wrn.IIIXCo._.Five._.Year._.Summary._.Reports." localSheetId="3" hidden="1">{#N/A,#N/A,TRUE,"Title Page-Financial Stmts IIIX";#N/A,#N/A,TRUE,"Sumry_Income IIIXCo";#N/A,#N/A,TRUE,"Sumry_Balance Sheet IIIXCo";#N/A,#N/A,TRUE,"Sumry_Cash Flow IIIXCo";#N/A,#N/A,TRUE,"Antelope Creek";#N/A,#N/A,TRUE,"QEP";#N/A,#N/A,TRUE,"Raton"}</definedName>
    <definedName name="wrn.IIIXCo._.Five._.Year._.Summary._.Reports." hidden="1">{#N/A,#N/A,TRUE,"Title Page-Financial Stmts IIIX";#N/A,#N/A,TRUE,"Sumry_Income IIIXCo";#N/A,#N/A,TRUE,"Sumry_Balance Sheet IIIXCo";#N/A,#N/A,TRUE,"Sumry_Cash Flow IIIXCo";#N/A,#N/A,TRUE,"Antelope Creek";#N/A,#N/A,TRUE,"QEP";#N/A,#N/A,TRUE,"Raton"}</definedName>
    <definedName name="wrn.IIIXCo._.FY._.2004._.Plan." localSheetId="30" hidden="1">{"IIIXCo FY 04 Plan",#N/A,FALSE,"Monthly Summary-IIIXIILP"}</definedName>
    <definedName name="wrn.IIIXCo._.FY._.2004._.Plan." localSheetId="22" hidden="1">{"IIIXCo FY 04 Plan",#N/A,FALSE,"Monthly Summary-IIIXIILP"}</definedName>
    <definedName name="wrn.IIIXCo._.FY._.2004._.Plan." localSheetId="20" hidden="1">{"IIIXCo FY 04 Plan",#N/A,FALSE,"Monthly Summary-IIIXIILP"}</definedName>
    <definedName name="wrn.IIIXCo._.FY._.2004._.Plan." localSheetId="11" hidden="1">{"IIIXCo FY 04 Plan",#N/A,FALSE,"Monthly Summary-IIIXIILP"}</definedName>
    <definedName name="wrn.IIIXCo._.FY._.2004._.Plan." localSheetId="2" hidden="1">{"IIIXCo FY 04 Plan",#N/A,FALSE,"Monthly Summary-IIIXIILP"}</definedName>
    <definedName name="wrn.IIIXCo._.FY._.2004._.Plan." localSheetId="3" hidden="1">{"IIIXCo FY 04 Plan",#N/A,FALSE,"Monthly Summary-IIIXIILP"}</definedName>
    <definedName name="wrn.IIIXCo._.FY._.2004._.Plan." hidden="1">{"IIIXCo FY 04 Plan",#N/A,FALSE,"Monthly Summary-IIIXIILP"}</definedName>
    <definedName name="wrn.Incentive._.Overhead." localSheetId="32" hidden="1">{#N/A,#N/A,FALSE,"Coversheet";#N/A,#N/A,FALSE,"QA"}</definedName>
    <definedName name="wrn.Incentive._.Overhead." localSheetId="30" hidden="1">{#N/A,#N/A,FALSE,"Coversheet";#N/A,#N/A,FALSE,"QA"}</definedName>
    <definedName name="wrn.Incentive._.Overhead." localSheetId="33" hidden="1">{#N/A,#N/A,FALSE,"Coversheet";#N/A,#N/A,FALSE,"QA"}</definedName>
    <definedName name="wrn.Incentive._.Overhead." localSheetId="22" hidden="1">{#N/A,#N/A,FALSE,"Coversheet";#N/A,#N/A,FALSE,"QA"}</definedName>
    <definedName name="wrn.Incentive._.Overhead." localSheetId="23" hidden="1">{#N/A,#N/A,FALSE,"Coversheet";#N/A,#N/A,FALSE,"QA"}</definedName>
    <definedName name="wrn.Incentive._.Overhead." localSheetId="20" hidden="1">{#N/A,#N/A,FALSE,"Coversheet";#N/A,#N/A,FALSE,"QA"}</definedName>
    <definedName name="wrn.Incentive._.Overhead." localSheetId="17" hidden="1">{#N/A,#N/A,FALSE,"Coversheet";#N/A,#N/A,FALSE,"QA"}</definedName>
    <definedName name="wrn.Incentive._.Overhead." localSheetId="18" hidden="1">{#N/A,#N/A,FALSE,"Coversheet";#N/A,#N/A,FALSE,"QA"}</definedName>
    <definedName name="wrn.Incentive._.Overhead." localSheetId="11" hidden="1">{#N/A,#N/A,FALSE,"Coversheet";#N/A,#N/A,FALSE,"QA"}</definedName>
    <definedName name="wrn.Incentive._.Overhead." localSheetId="2" hidden="1">{#N/A,#N/A,FALSE,"Coversheet";#N/A,#N/A,FALSE,"QA"}</definedName>
    <definedName name="wrn.Incentive._.Overhead." localSheetId="27" hidden="1">{#N/A,#N/A,FALSE,"Coversheet";#N/A,#N/A,FALSE,"QA"}</definedName>
    <definedName name="wrn.Incentive._.Overhead." localSheetId="3" hidden="1">{#N/A,#N/A,FALSE,"Coversheet";#N/A,#N/A,FALSE,"QA"}</definedName>
    <definedName name="wrn.Incentive._.Overhead." localSheetId="1" hidden="1">{#N/A,#N/A,FALSE,"Coversheet";#N/A,#N/A,FALSE,"QA"}</definedName>
    <definedName name="wrn.Incentive._.Overhead." hidden="1">{#N/A,#N/A,FALSE,"Coversheet";#N/A,#N/A,FALSE,"QA"}</definedName>
    <definedName name="wrn.Inputs." localSheetId="30" hidden="1">{"Inflation-BaseYear",#N/A,FALSE,"Inputs"}</definedName>
    <definedName name="wrn.Inputs." localSheetId="22" hidden="1">{"Inflation-BaseYear",#N/A,FALSE,"Inputs"}</definedName>
    <definedName name="wrn.Inputs." localSheetId="20" hidden="1">{"Inflation-BaseYear",#N/A,FALSE,"Inputs"}</definedName>
    <definedName name="wrn.Inputs." localSheetId="11" hidden="1">{"Inflation-BaseYear",#N/A,FALSE,"Inputs"}</definedName>
    <definedName name="wrn.Inputs." localSheetId="2" hidden="1">{"Inflation-BaseYear",#N/A,FALSE,"Inputs"}</definedName>
    <definedName name="wrn.Inputs." localSheetId="3" hidden="1">{"Inflation-BaseYear",#N/A,FALSE,"Inputs"}</definedName>
    <definedName name="wrn.Inputs." hidden="1">{"Inflation-BaseYear",#N/A,FALSE,"Inputs"}</definedName>
    <definedName name="wrn.Invested._.Capital." localSheetId="30" hidden="1">{#N/A,#N/A,FALSE,"Invested Capital-Total";#N/A,#N/A,FALSE,"Invested Capital-SEI";#N/A,#N/A,FALSE,"Invested Capital-Utah";#N/A,#N/A,FALSE,"Invested Capital-Raton"}</definedName>
    <definedName name="wrn.Invested._.Capital." localSheetId="22" hidden="1">{#N/A,#N/A,FALSE,"Invested Capital-Total";#N/A,#N/A,FALSE,"Invested Capital-SEI";#N/A,#N/A,FALSE,"Invested Capital-Utah";#N/A,#N/A,FALSE,"Invested Capital-Raton"}</definedName>
    <definedName name="wrn.Invested._.Capital." localSheetId="20" hidden="1">{#N/A,#N/A,FALSE,"Invested Capital-Total";#N/A,#N/A,FALSE,"Invested Capital-SEI";#N/A,#N/A,FALSE,"Invested Capital-Utah";#N/A,#N/A,FALSE,"Invested Capital-Raton"}</definedName>
    <definedName name="wrn.Invested._.Capital." localSheetId="11" hidden="1">{#N/A,#N/A,FALSE,"Invested Capital-Total";#N/A,#N/A,FALSE,"Invested Capital-SEI";#N/A,#N/A,FALSE,"Invested Capital-Utah";#N/A,#N/A,FALSE,"Invested Capital-Raton"}</definedName>
    <definedName name="wrn.Invested._.Capital." localSheetId="2" hidden="1">{#N/A,#N/A,FALSE,"Invested Capital-Total";#N/A,#N/A,FALSE,"Invested Capital-SEI";#N/A,#N/A,FALSE,"Invested Capital-Utah";#N/A,#N/A,FALSE,"Invested Capital-Raton"}</definedName>
    <definedName name="wrn.Invested._.Capital." localSheetId="3" hidden="1">{#N/A,#N/A,FALSE,"Invested Capital-Total";#N/A,#N/A,FALSE,"Invested Capital-SEI";#N/A,#N/A,FALSE,"Invested Capital-Utah";#N/A,#N/A,FALSE,"Invested Capital-Raton"}</definedName>
    <definedName name="wrn.Invested._.Capital." hidden="1">{#N/A,#N/A,FALSE,"Invested Capital-Total";#N/A,#N/A,FALSE,"Invested Capital-SEI";#N/A,#N/A,FALSE,"Invested Capital-Utah";#N/A,#N/A,FALSE,"Invested Capital-Raton"}</definedName>
    <definedName name="wrn.Liab." localSheetId="30" hidden="1">{"LIAB",#N/A,FALSE,"Liab"}</definedName>
    <definedName name="wrn.Liab." localSheetId="22" hidden="1">{"LIAB",#N/A,FALSE,"Liab"}</definedName>
    <definedName name="wrn.Liab." localSheetId="20" hidden="1">{"LIAB",#N/A,FALSE,"Liab"}</definedName>
    <definedName name="wrn.Liab." localSheetId="11" hidden="1">{"LIAB",#N/A,FALSE,"Liab"}</definedName>
    <definedName name="wrn.Liab." localSheetId="2" hidden="1">{"LIAB",#N/A,FALSE,"Liab"}</definedName>
    <definedName name="wrn.Liab." localSheetId="3" hidden="1">{"LIAB",#N/A,FALSE,"Liab"}</definedName>
    <definedName name="wrn.Liab." hidden="1">{"LIAB",#N/A,FALSE,"Liab"}</definedName>
    <definedName name="wrn.limit_reports." localSheetId="32" hidden="1">{#N/A,#N/A,FALSE,"Schedule F";#N/A,#N/A,FALSE,"Schedule G"}</definedName>
    <definedName name="wrn.limit_reports." localSheetId="30" hidden="1">{#N/A,#N/A,FALSE,"Schedule F";#N/A,#N/A,FALSE,"Schedule G"}</definedName>
    <definedName name="wrn.limit_reports." localSheetId="33" hidden="1">{#N/A,#N/A,FALSE,"Schedule F";#N/A,#N/A,FALSE,"Schedule G"}</definedName>
    <definedName name="wrn.limit_reports." localSheetId="22" hidden="1">{#N/A,#N/A,FALSE,"Schedule F";#N/A,#N/A,FALSE,"Schedule G"}</definedName>
    <definedName name="wrn.limit_reports." localSheetId="23" hidden="1">{#N/A,#N/A,FALSE,"Schedule F";#N/A,#N/A,FALSE,"Schedule G"}</definedName>
    <definedName name="wrn.limit_reports." localSheetId="20" hidden="1">{#N/A,#N/A,FALSE,"Schedule F";#N/A,#N/A,FALSE,"Schedule G"}</definedName>
    <definedName name="wrn.limit_reports." localSheetId="17" hidden="1">{#N/A,#N/A,FALSE,"Schedule F";#N/A,#N/A,FALSE,"Schedule G"}</definedName>
    <definedName name="wrn.limit_reports." localSheetId="18" hidden="1">{#N/A,#N/A,FALSE,"Schedule F";#N/A,#N/A,FALSE,"Schedule G"}</definedName>
    <definedName name="wrn.limit_reports." localSheetId="11" hidden="1">{#N/A,#N/A,FALSE,"Schedule F";#N/A,#N/A,FALSE,"Schedule G"}</definedName>
    <definedName name="wrn.limit_reports." localSheetId="2" hidden="1">{#N/A,#N/A,FALSE,"Schedule F";#N/A,#N/A,FALSE,"Schedule G"}</definedName>
    <definedName name="wrn.limit_reports." localSheetId="27" hidden="1">{#N/A,#N/A,FALSE,"Schedule F";#N/A,#N/A,FALSE,"Schedule G"}</definedName>
    <definedName name="wrn.limit_reports." localSheetId="3" hidden="1">{#N/A,#N/A,FALSE,"Schedule F";#N/A,#N/A,FALSE,"Schedule G"}</definedName>
    <definedName name="wrn.limit_reports." localSheetId="1" hidden="1">{#N/A,#N/A,FALSE,"Schedule F";#N/A,#N/A,FALSE,"Schedule G"}</definedName>
    <definedName name="wrn.limit_reports." hidden="1">{#N/A,#N/A,FALSE,"Schedule F";#N/A,#N/A,FALSE,"Schedule G"}</definedName>
    <definedName name="wrn.MARGIN_WO_QTR." localSheetId="32" hidden="1">{#N/A,#N/A,FALSE,"Month ";#N/A,#N/A,FALSE,"YTD";#N/A,#N/A,FALSE,"12 mo ended"}</definedName>
    <definedName name="wrn.MARGIN_WO_QTR." localSheetId="30" hidden="1">{#N/A,#N/A,FALSE,"Month ";#N/A,#N/A,FALSE,"YTD";#N/A,#N/A,FALSE,"12 mo ended"}</definedName>
    <definedName name="wrn.MARGIN_WO_QTR." localSheetId="33" hidden="1">{#N/A,#N/A,FALSE,"Month ";#N/A,#N/A,FALSE,"YTD";#N/A,#N/A,FALSE,"12 mo ended"}</definedName>
    <definedName name="wrn.MARGIN_WO_QTR." localSheetId="22" hidden="1">{#N/A,#N/A,FALSE,"Month ";#N/A,#N/A,FALSE,"YTD";#N/A,#N/A,FALSE,"12 mo ended"}</definedName>
    <definedName name="wrn.MARGIN_WO_QTR." localSheetId="23" hidden="1">{#N/A,#N/A,FALSE,"Month ";#N/A,#N/A,FALSE,"YTD";#N/A,#N/A,FALSE,"12 mo ended"}</definedName>
    <definedName name="wrn.MARGIN_WO_QTR." localSheetId="20" hidden="1">{#N/A,#N/A,FALSE,"Month ";#N/A,#N/A,FALSE,"YTD";#N/A,#N/A,FALSE,"12 mo ended"}</definedName>
    <definedName name="wrn.MARGIN_WO_QTR." localSheetId="17" hidden="1">{#N/A,#N/A,FALSE,"Month ";#N/A,#N/A,FALSE,"YTD";#N/A,#N/A,FALSE,"12 mo ended"}</definedName>
    <definedName name="wrn.MARGIN_WO_QTR." localSheetId="18" hidden="1">{#N/A,#N/A,FALSE,"Month ";#N/A,#N/A,FALSE,"YTD";#N/A,#N/A,FALSE,"12 mo ended"}</definedName>
    <definedName name="wrn.MARGIN_WO_QTR." localSheetId="11" hidden="1">{#N/A,#N/A,FALSE,"Month ";#N/A,#N/A,FALSE,"YTD";#N/A,#N/A,FALSE,"12 mo ended"}</definedName>
    <definedName name="wrn.MARGIN_WO_QTR." localSheetId="2" hidden="1">{#N/A,#N/A,FALSE,"Month ";#N/A,#N/A,FALSE,"YTD";#N/A,#N/A,FALSE,"12 mo ended"}</definedName>
    <definedName name="wrn.MARGIN_WO_QTR." localSheetId="27" hidden="1">{#N/A,#N/A,FALSE,"Month ";#N/A,#N/A,FALSE,"YTD";#N/A,#N/A,FALSE,"12 mo ended"}</definedName>
    <definedName name="wrn.MARGIN_WO_QTR." localSheetId="3" hidden="1">{#N/A,#N/A,FALSE,"Month ";#N/A,#N/A,FALSE,"YTD";#N/A,#N/A,FALSE,"12 mo ended"}</definedName>
    <definedName name="wrn.MARGIN_WO_QTR." localSheetId="1" hidden="1">{#N/A,#N/A,FALSE,"Month ";#N/A,#N/A,FALSE,"YTD";#N/A,#N/A,FALSE,"12 mo ended"}</definedName>
    <definedName name="wrn.MARGIN_WO_QTR." hidden="1">{#N/A,#N/A,FALSE,"Month ";#N/A,#N/A,FALSE,"YTD";#N/A,#N/A,FALSE,"12 mo ended"}</definedName>
    <definedName name="wrn.Mining._.Flexibility." localSheetId="32" hidden="1">{#N/A,#N/A,FALSE,"Cover Sheet";"Use of Equipment",#N/A,FALSE,"Area C";"Equipment Hours",#N/A,FALSE,"All";"Summary",#N/A,FALSE,"All"}</definedName>
    <definedName name="wrn.Mining._.Flexibility." localSheetId="30" hidden="1">{#N/A,#N/A,FALSE,"Cover Sheet";"Use of Equipment",#N/A,FALSE,"Area C";"Equipment Hours",#N/A,FALSE,"All";"Summary",#N/A,FALSE,"All"}</definedName>
    <definedName name="wrn.Mining._.Flexibility." localSheetId="33" hidden="1">{#N/A,#N/A,FALSE,"Cover Sheet";"Use of Equipment",#N/A,FALSE,"Area C";"Equipment Hours",#N/A,FALSE,"All";"Summary",#N/A,FALSE,"All"}</definedName>
    <definedName name="wrn.Mining._.Flexibility." localSheetId="22" hidden="1">{#N/A,#N/A,FALSE,"Cover Sheet";"Use of Equipment",#N/A,FALSE,"Area C";"Equipment Hours",#N/A,FALSE,"All";"Summary",#N/A,FALSE,"All"}</definedName>
    <definedName name="wrn.Mining._.Flexibility." localSheetId="23" hidden="1">{#N/A,#N/A,FALSE,"Cover Sheet";"Use of Equipment",#N/A,FALSE,"Area C";"Equipment Hours",#N/A,FALSE,"All";"Summary",#N/A,FALSE,"All"}</definedName>
    <definedName name="wrn.Mining._.Flexibility." localSheetId="20" hidden="1">{#N/A,#N/A,FALSE,"Cover Sheet";"Use of Equipment",#N/A,FALSE,"Area C";"Equipment Hours",#N/A,FALSE,"All";"Summary",#N/A,FALSE,"All"}</definedName>
    <definedName name="wrn.Mining._.Flexibility." localSheetId="17" hidden="1">{#N/A,#N/A,FALSE,"Cover Sheet";"Use of Equipment",#N/A,FALSE,"Area C";"Equipment Hours",#N/A,FALSE,"All";"Summary",#N/A,FALSE,"All"}</definedName>
    <definedName name="wrn.Mining._.Flexibility." localSheetId="18" hidden="1">{#N/A,#N/A,FALSE,"Cover Sheet";"Use of Equipment",#N/A,FALSE,"Area C";"Equipment Hours",#N/A,FALSE,"All";"Summary",#N/A,FALSE,"All"}</definedName>
    <definedName name="wrn.Mining._.Flexibility." localSheetId="11" hidden="1">{#N/A,#N/A,FALSE,"Cover Sheet";"Use of Equipment",#N/A,FALSE,"Area C";"Equipment Hours",#N/A,FALSE,"All";"Summary",#N/A,FALSE,"All"}</definedName>
    <definedName name="wrn.Mining._.Flexibility." localSheetId="2" hidden="1">{#N/A,#N/A,FALSE,"Cover Sheet";"Use of Equipment",#N/A,FALSE,"Area C";"Equipment Hours",#N/A,FALSE,"All";"Summary",#N/A,FALSE,"All"}</definedName>
    <definedName name="wrn.Mining._.Flexibility." localSheetId="27" hidden="1">{#N/A,#N/A,FALSE,"Cover Sheet";"Use of Equipment",#N/A,FALSE,"Area C";"Equipment Hours",#N/A,FALSE,"All";"Summary",#N/A,FALSE,"All"}</definedName>
    <definedName name="wrn.Mining._.Flexibility." localSheetId="3" hidden="1">{#N/A,#N/A,FALSE,"Cover Sheet";"Use of Equipment",#N/A,FALSE,"Area C";"Equipment Hours",#N/A,FALSE,"All";"Summary",#N/A,FALSE,"All"}</definedName>
    <definedName name="wrn.Mining._.Flexibility." localSheetId="1" hidden="1">{#N/A,#N/A,FALSE,"Cover Sheet";"Use of Equipment",#N/A,FALSE,"Area C";"Equipment Hours",#N/A,FALSE,"All";"Summary",#N/A,FALSE,"All"}</definedName>
    <definedName name="wrn.Mining._.Flexibility." hidden="1">{#N/A,#N/A,FALSE,"Cover Sheet";"Use of Equipment",#N/A,FALSE,"Area C";"Equipment Hours",#N/A,FALSE,"All";"Summary",#N/A,FALSE,"All"}</definedName>
    <definedName name="wrn.Miscellaneous._.Schedules." localSheetId="32"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30"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33"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22"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23"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20"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7"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8"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1"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2"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27"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3"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localSheetId="1"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iscellaneous._.Schedules." hidden="1">{#N/A,#N/A,FALSE,"Electric";#N/A,#N/A,FALSE,"Shift Differential";#N/A,#N/A,FALSE,"Reclamation";#N/A,#N/A,FALSE,"Indices";#N/A,#N/A,FALSE,"Sales Tons";#N/A,#N/A,FALSE,"Personal Leave";#N/A,#N/A,FALSE,"Property Tax";#N/A,#N/A,FALSE,"Average Wage";#N/A,#N/A,FALSE,"Industrial Accident";#N/A,#N/A,FALSE,"Tool Allowance";#N/A,#N/A,FALSE,"Fringe Benefit";#N/A,#N/A,FALSE,"Office Space";#N/A,#N/A,FALSE,"Consulting, Engineering &amp; Test"}</definedName>
    <definedName name="wrn.Monthly_Yr1." localSheetId="30" hidden="1">{"ISP1Y1",#N/A,TRUE,"Template";"ISP2Y1",#N/A,TRUE,"Template";"BSY1",#N/A,TRUE,"Template";"ICFY1",#N/A,TRUE,"Template";"TPY1",#N/A,TRUE,"Template";"CtrlY1",#N/A,TRUE,"Template"}</definedName>
    <definedName name="wrn.Monthly_Yr1." localSheetId="22" hidden="1">{"ISP1Y1",#N/A,TRUE,"Template";"ISP2Y1",#N/A,TRUE,"Template";"BSY1",#N/A,TRUE,"Template";"ICFY1",#N/A,TRUE,"Template";"TPY1",#N/A,TRUE,"Template";"CtrlY1",#N/A,TRUE,"Template"}</definedName>
    <definedName name="wrn.Monthly_Yr1." localSheetId="20" hidden="1">{"ISP1Y1",#N/A,TRUE,"Template";"ISP2Y1",#N/A,TRUE,"Template";"BSY1",#N/A,TRUE,"Template";"ICFY1",#N/A,TRUE,"Template";"TPY1",#N/A,TRUE,"Template";"CtrlY1",#N/A,TRUE,"Template"}</definedName>
    <definedName name="wrn.Monthly_Yr1." localSheetId="11" hidden="1">{"ISP1Y1",#N/A,TRUE,"Template";"ISP2Y1",#N/A,TRUE,"Template";"BSY1",#N/A,TRUE,"Template";"ICFY1",#N/A,TRUE,"Template";"TPY1",#N/A,TRUE,"Template";"CtrlY1",#N/A,TRUE,"Template"}</definedName>
    <definedName name="wrn.Monthly_Yr1." localSheetId="2" hidden="1">{"ISP1Y1",#N/A,TRUE,"Template";"ISP2Y1",#N/A,TRUE,"Template";"BSY1",#N/A,TRUE,"Template";"ICFY1",#N/A,TRUE,"Template";"TPY1",#N/A,TRUE,"Template";"CtrlY1",#N/A,TRUE,"Template"}</definedName>
    <definedName name="wrn.Monthly_Yr1." localSheetId="3" hidden="1">{"ISP1Y1",#N/A,TRUE,"Template";"ISP2Y1",#N/A,TRUE,"Template";"BSY1",#N/A,TRUE,"Template";"ICFY1",#N/A,TRUE,"Template";"TPY1",#N/A,TRUE,"Template";"CtrlY1",#N/A,TRUE,"Template"}</definedName>
    <definedName name="wrn.Monthly_Yr1." hidden="1">{"ISP1Y1",#N/A,TRUE,"Template";"ISP2Y1",#N/A,TRUE,"Template";"BSY1",#N/A,TRUE,"Template";"ICFY1",#N/A,TRUE,"Template";"TPY1",#N/A,TRUE,"Template";"CtrlY1",#N/A,TRUE,"Template"}</definedName>
    <definedName name="wrn.monthly_yr2" localSheetId="30" hidden="1">{"ISP1Y1",#N/A,TRUE,"Template";"ISP2Y1",#N/A,TRUE,"Template";"BSY1",#N/A,TRUE,"Template";"ICFY1",#N/A,TRUE,"Template";"TPY1",#N/A,TRUE,"Template";"CtrlY1",#N/A,TRUE,"Template"}</definedName>
    <definedName name="wrn.monthly_yr2" localSheetId="22" hidden="1">{"ISP1Y1",#N/A,TRUE,"Template";"ISP2Y1",#N/A,TRUE,"Template";"BSY1",#N/A,TRUE,"Template";"ICFY1",#N/A,TRUE,"Template";"TPY1",#N/A,TRUE,"Template";"CtrlY1",#N/A,TRUE,"Template"}</definedName>
    <definedName name="wrn.monthly_yr2" localSheetId="20" hidden="1">{"ISP1Y1",#N/A,TRUE,"Template";"ISP2Y1",#N/A,TRUE,"Template";"BSY1",#N/A,TRUE,"Template";"ICFY1",#N/A,TRUE,"Template";"TPY1",#N/A,TRUE,"Template";"CtrlY1",#N/A,TRUE,"Template"}</definedName>
    <definedName name="wrn.monthly_yr2" localSheetId="11" hidden="1">{"ISP1Y1",#N/A,TRUE,"Template";"ISP2Y1",#N/A,TRUE,"Template";"BSY1",#N/A,TRUE,"Template";"ICFY1",#N/A,TRUE,"Template";"TPY1",#N/A,TRUE,"Template";"CtrlY1",#N/A,TRUE,"Template"}</definedName>
    <definedName name="wrn.monthly_yr2" localSheetId="2" hidden="1">{"ISP1Y1",#N/A,TRUE,"Template";"ISP2Y1",#N/A,TRUE,"Template";"BSY1",#N/A,TRUE,"Template";"ICFY1",#N/A,TRUE,"Template";"TPY1",#N/A,TRUE,"Template";"CtrlY1",#N/A,TRUE,"Template"}</definedName>
    <definedName name="wrn.monthly_yr2" localSheetId="3" hidden="1">{"ISP1Y1",#N/A,TRUE,"Template";"ISP2Y1",#N/A,TRUE,"Template";"BSY1",#N/A,TRUE,"Template";"ICFY1",#N/A,TRUE,"Template";"TPY1",#N/A,TRUE,"Template";"CtrlY1",#N/A,TRUE,"Template"}</definedName>
    <definedName name="wrn.monthly_yr2" hidden="1">{"ISP1Y1",#N/A,TRUE,"Template";"ISP2Y1",#N/A,TRUE,"Template";"BSY1",#N/A,TRUE,"Template";"ICFY1",#N/A,TRUE,"Template";"TPY1",#N/A,TRUE,"Template";"CtrlY1",#N/A,TRUE,"Template"}</definedName>
    <definedName name="wrn.Monthly_Yr2." localSheetId="30" hidden="1">{"ISP1Y2",#N/A,TRUE,"Template";"ISP2Y2",#N/A,TRUE,"Template";"BSY2",#N/A,TRUE,"Template";"ICFY2",#N/A,TRUE,"Template";"TPY2",#N/A,TRUE,"Template";"CtrlY2",#N/A,TRUE,"Template"}</definedName>
    <definedName name="wrn.Monthly_Yr2." localSheetId="22" hidden="1">{"ISP1Y2",#N/A,TRUE,"Template";"ISP2Y2",#N/A,TRUE,"Template";"BSY2",#N/A,TRUE,"Template";"ICFY2",#N/A,TRUE,"Template";"TPY2",#N/A,TRUE,"Template";"CtrlY2",#N/A,TRUE,"Template"}</definedName>
    <definedName name="wrn.Monthly_Yr2." localSheetId="20" hidden="1">{"ISP1Y2",#N/A,TRUE,"Template";"ISP2Y2",#N/A,TRUE,"Template";"BSY2",#N/A,TRUE,"Template";"ICFY2",#N/A,TRUE,"Template";"TPY2",#N/A,TRUE,"Template";"CtrlY2",#N/A,TRUE,"Template"}</definedName>
    <definedName name="wrn.Monthly_Yr2." localSheetId="11" hidden="1">{"ISP1Y2",#N/A,TRUE,"Template";"ISP2Y2",#N/A,TRUE,"Template";"BSY2",#N/A,TRUE,"Template";"ICFY2",#N/A,TRUE,"Template";"TPY2",#N/A,TRUE,"Template";"CtrlY2",#N/A,TRUE,"Template"}</definedName>
    <definedName name="wrn.Monthly_Yr2." localSheetId="2" hidden="1">{"ISP1Y2",#N/A,TRUE,"Template";"ISP2Y2",#N/A,TRUE,"Template";"BSY2",#N/A,TRUE,"Template";"ICFY2",#N/A,TRUE,"Template";"TPY2",#N/A,TRUE,"Template";"CtrlY2",#N/A,TRUE,"Template"}</definedName>
    <definedName name="wrn.Monthly_Yr2." localSheetId="3" hidden="1">{"ISP1Y2",#N/A,TRUE,"Template";"ISP2Y2",#N/A,TRUE,"Template";"BSY2",#N/A,TRUE,"Template";"ICFY2",#N/A,TRUE,"Template";"TPY2",#N/A,TRUE,"Template";"CtrlY2",#N/A,TRUE,"Template"}</definedName>
    <definedName name="wrn.Monthly_Yr2." hidden="1">{"ISP1Y2",#N/A,TRUE,"Template";"ISP2Y2",#N/A,TRUE,"Template";"BSY2",#N/A,TRUE,"Template";"ICFY2",#N/A,TRUE,"Template";"TPY2",#N/A,TRUE,"Template";"CtrlY2",#N/A,TRUE,"Template"}</definedName>
    <definedName name="wrn.Municipal._.Reports." localSheetId="3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2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3"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NetWorth." localSheetId="30" hidden="1">{"NW",#N/A,FALSE,"STMT"}</definedName>
    <definedName name="wrn.NetWorth." localSheetId="22" hidden="1">{"NW",#N/A,FALSE,"STMT"}</definedName>
    <definedName name="wrn.NetWorth." localSheetId="20" hidden="1">{"NW",#N/A,FALSE,"STMT"}</definedName>
    <definedName name="wrn.NetWorth." localSheetId="11" hidden="1">{"NW",#N/A,FALSE,"STMT"}</definedName>
    <definedName name="wrn.NetWorth." localSheetId="2" hidden="1">{"NW",#N/A,FALSE,"STMT"}</definedName>
    <definedName name="wrn.NetWorth." localSheetId="3" hidden="1">{"NW",#N/A,FALSE,"STMT"}</definedName>
    <definedName name="wrn.NetWorth." hidden="1">{"NW",#N/A,FALSE,"STMT"}</definedName>
    <definedName name="wrn.Open._.Issues._.Only." localSheetId="30" hidden="1">{"Open issues Only",#N/A,FALSE,"TIMELINE"}</definedName>
    <definedName name="wrn.Open._.Issues._.Only." localSheetId="22" hidden="1">{"Open issues Only",#N/A,FALSE,"TIMELINE"}</definedName>
    <definedName name="wrn.Open._.Issues._.Only." localSheetId="20" hidden="1">{"Open issues Only",#N/A,FALSE,"TIMELINE"}</definedName>
    <definedName name="wrn.Open._.Issues._.Only." localSheetId="11" hidden="1">{"Open issues Only",#N/A,FALSE,"TIMELINE"}</definedName>
    <definedName name="wrn.Open._.Issues._.Only." localSheetId="2" hidden="1">{"Open issues Only",#N/A,FALSE,"TIMELINE"}</definedName>
    <definedName name="wrn.Open._.Issues._.Only." localSheetId="3" hidden="1">{"Open issues Only",#N/A,FALSE,"TIMELINE"}</definedName>
    <definedName name="wrn.Open._.Issues._.Only." hidden="1">{"Open issues Only",#N/A,FALSE,"TIMELINE"}</definedName>
    <definedName name="wrn.OR._.Carrying._.Charge._.JV." localSheetId="32" hidden="1">{#N/A,#N/A,FALSE,"Loans";#N/A,#N/A,FALSE,"Program Costs";#N/A,#N/A,FALSE,"Measures";#N/A,#N/A,FALSE,"Net Lost Rev";#N/A,#N/A,FALSE,"Incentive"}</definedName>
    <definedName name="wrn.OR._.Carrying._.Charge._.JV." localSheetId="30" hidden="1">{#N/A,#N/A,FALSE,"Loans";#N/A,#N/A,FALSE,"Program Costs";#N/A,#N/A,FALSE,"Measures";#N/A,#N/A,FALSE,"Net Lost Rev";#N/A,#N/A,FALSE,"Incentive"}</definedName>
    <definedName name="wrn.OR._.Carrying._.Charge._.JV." localSheetId="33" hidden="1">{#N/A,#N/A,FALSE,"Loans";#N/A,#N/A,FALSE,"Program Costs";#N/A,#N/A,FALSE,"Measures";#N/A,#N/A,FALSE,"Net Lost Rev";#N/A,#N/A,FALSE,"Incentive"}</definedName>
    <definedName name="wrn.OR._.Carrying._.Charge._.JV." localSheetId="22" hidden="1">{#N/A,#N/A,FALSE,"Loans";#N/A,#N/A,FALSE,"Program Costs";#N/A,#N/A,FALSE,"Measures";#N/A,#N/A,FALSE,"Net Lost Rev";#N/A,#N/A,FALSE,"Incentive"}</definedName>
    <definedName name="wrn.OR._.Carrying._.Charge._.JV." localSheetId="23" hidden="1">{#N/A,#N/A,FALSE,"Loans";#N/A,#N/A,FALSE,"Program Costs";#N/A,#N/A,FALSE,"Measures";#N/A,#N/A,FALSE,"Net Lost Rev";#N/A,#N/A,FALSE,"Incentive"}</definedName>
    <definedName name="wrn.OR._.Carrying._.Charge._.JV." localSheetId="20" hidden="1">{#N/A,#N/A,FALSE,"Loans";#N/A,#N/A,FALSE,"Program Costs";#N/A,#N/A,FALSE,"Measures";#N/A,#N/A,FALSE,"Net Lost Rev";#N/A,#N/A,FALSE,"Incentive"}</definedName>
    <definedName name="wrn.OR._.Carrying._.Charge._.JV." localSheetId="17"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2" hidden="1">{#N/A,#N/A,FALSE,"Loans";#N/A,#N/A,FALSE,"Program Costs";#N/A,#N/A,FALSE,"Measures";#N/A,#N/A,FALSE,"Net Lost Rev";#N/A,#N/A,FALSE,"Incentive"}</definedName>
    <definedName name="wrn.OR._.Carrying._.Charge._.JV." localSheetId="27" hidden="1">{#N/A,#N/A,FALSE,"Loans";#N/A,#N/A,FALSE,"Program Costs";#N/A,#N/A,FALSE,"Measures";#N/A,#N/A,FALSE,"Net Lost Rev";#N/A,#N/A,FALSE,"Incentive"}</definedName>
    <definedName name="wrn.OR._.Carrying._.Charge._.JV." localSheetId="3" hidden="1">{#N/A,#N/A,FALSE,"Loans";#N/A,#N/A,FALSE,"Program Costs";#N/A,#N/A,FALSE,"Measures";#N/A,#N/A,FALSE,"Net Lost Rev";#N/A,#N/A,FALSE,"Incentive"}</definedName>
    <definedName name="wrn.OR._.Carrying._.Charge._.JV." localSheetId="1"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32" hidden="1">{#N/A,#N/A,FALSE,"Loans";#N/A,#N/A,FALSE,"Program Costs";#N/A,#N/A,FALSE,"Measures";#N/A,#N/A,FALSE,"Net Lost Rev";#N/A,#N/A,FALSE,"Incentive"}</definedName>
    <definedName name="wrn.OR._.Carrying._.Charge._.JV.1" localSheetId="30" hidden="1">{#N/A,#N/A,FALSE,"Loans";#N/A,#N/A,FALSE,"Program Costs";#N/A,#N/A,FALSE,"Measures";#N/A,#N/A,FALSE,"Net Lost Rev";#N/A,#N/A,FALSE,"Incentive"}</definedName>
    <definedName name="wrn.OR._.Carrying._.Charge._.JV.1" localSheetId="33" hidden="1">{#N/A,#N/A,FALSE,"Loans";#N/A,#N/A,FALSE,"Program Costs";#N/A,#N/A,FALSE,"Measures";#N/A,#N/A,FALSE,"Net Lost Rev";#N/A,#N/A,FALSE,"Incentive"}</definedName>
    <definedName name="wrn.OR._.Carrying._.Charge._.JV.1" localSheetId="22" hidden="1">{#N/A,#N/A,FALSE,"Loans";#N/A,#N/A,FALSE,"Program Costs";#N/A,#N/A,FALSE,"Measures";#N/A,#N/A,FALSE,"Net Lost Rev";#N/A,#N/A,FALSE,"Incentive"}</definedName>
    <definedName name="wrn.OR._.Carrying._.Charge._.JV.1" localSheetId="23" hidden="1">{#N/A,#N/A,FALSE,"Loans";#N/A,#N/A,FALSE,"Program Costs";#N/A,#N/A,FALSE,"Measures";#N/A,#N/A,FALSE,"Net Lost Rev";#N/A,#N/A,FALSE,"Incentive"}</definedName>
    <definedName name="wrn.OR._.Carrying._.Charge._.JV.1" localSheetId="20" hidden="1">{#N/A,#N/A,FALSE,"Loans";#N/A,#N/A,FALSE,"Program Costs";#N/A,#N/A,FALSE,"Measures";#N/A,#N/A,FALSE,"Net Lost Rev";#N/A,#N/A,FALSE,"Incentive"}</definedName>
    <definedName name="wrn.OR._.Carrying._.Charge._.JV.1" localSheetId="17"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2" hidden="1">{#N/A,#N/A,FALSE,"Loans";#N/A,#N/A,FALSE,"Program Costs";#N/A,#N/A,FALSE,"Measures";#N/A,#N/A,FALSE,"Net Lost Rev";#N/A,#N/A,FALSE,"Incentive"}</definedName>
    <definedName name="wrn.OR._.Carrying._.Charge._.JV.1" localSheetId="27"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1"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Output3Column." localSheetId="30" hidden="1">{"Output-3Column",#N/A,FALSE,"Output"}</definedName>
    <definedName name="wrn.Output3Column." localSheetId="22" hidden="1">{"Output-3Column",#N/A,FALSE,"Output"}</definedName>
    <definedName name="wrn.Output3Column." localSheetId="20" hidden="1">{"Output-3Column",#N/A,FALSE,"Output"}</definedName>
    <definedName name="wrn.Output3Column." localSheetId="11" hidden="1">{"Output-3Column",#N/A,FALSE,"Output"}</definedName>
    <definedName name="wrn.Output3Column." localSheetId="2" hidden="1">{"Output-3Column",#N/A,FALSE,"Output"}</definedName>
    <definedName name="wrn.Output3Column." localSheetId="3" hidden="1">{"Output-3Column",#N/A,FALSE,"Output"}</definedName>
    <definedName name="wrn.Output3Column." hidden="1">{"Output-3Column",#N/A,FALSE,"Output"}</definedName>
    <definedName name="wrn.OutputAll." localSheetId="30" hidden="1">{"Output-All",#N/A,FALSE,"Output"}</definedName>
    <definedName name="wrn.OutputAll." localSheetId="22" hidden="1">{"Output-All",#N/A,FALSE,"Output"}</definedName>
    <definedName name="wrn.OutputAll." localSheetId="20" hidden="1">{"Output-All",#N/A,FALSE,"Output"}</definedName>
    <definedName name="wrn.OutputAll." localSheetId="11" hidden="1">{"Output-All",#N/A,FALSE,"Output"}</definedName>
    <definedName name="wrn.OutputAll." localSheetId="2" hidden="1">{"Output-All",#N/A,FALSE,"Output"}</definedName>
    <definedName name="wrn.OutputAll." localSheetId="3" hidden="1">{"Output-All",#N/A,FALSE,"Output"}</definedName>
    <definedName name="wrn.OutputAll." hidden="1">{"Output-All",#N/A,FALSE,"Output"}</definedName>
    <definedName name="wrn.OutputBaseYear." localSheetId="30" hidden="1">{"Output-BaseYear",#N/A,FALSE,"Output"}</definedName>
    <definedName name="wrn.OutputBaseYear." localSheetId="22" hidden="1">{"Output-BaseYear",#N/A,FALSE,"Output"}</definedName>
    <definedName name="wrn.OutputBaseYear." localSheetId="20" hidden="1">{"Output-BaseYear",#N/A,FALSE,"Output"}</definedName>
    <definedName name="wrn.OutputBaseYear." localSheetId="11" hidden="1">{"Output-BaseYear",#N/A,FALSE,"Output"}</definedName>
    <definedName name="wrn.OutputBaseYear." localSheetId="2" hidden="1">{"Output-BaseYear",#N/A,FALSE,"Output"}</definedName>
    <definedName name="wrn.OutputBaseYear." localSheetId="3" hidden="1">{"Output-BaseYear",#N/A,FALSE,"Output"}</definedName>
    <definedName name="wrn.OutputBaseYear." hidden="1">{"Output-BaseYear",#N/A,FALSE,"Output"}</definedName>
    <definedName name="wrn.OutputMin." localSheetId="30" hidden="1">{"Output-Min",#N/A,FALSE,"Output"}</definedName>
    <definedName name="wrn.OutputMin." localSheetId="22" hidden="1">{"Output-Min",#N/A,FALSE,"Output"}</definedName>
    <definedName name="wrn.OutputMin." localSheetId="20" hidden="1">{"Output-Min",#N/A,FALSE,"Output"}</definedName>
    <definedName name="wrn.OutputMin." localSheetId="11" hidden="1">{"Output-Min",#N/A,FALSE,"Output"}</definedName>
    <definedName name="wrn.OutputMin." localSheetId="2" hidden="1">{"Output-Min",#N/A,FALSE,"Output"}</definedName>
    <definedName name="wrn.OutputMin." localSheetId="3" hidden="1">{"Output-Min",#N/A,FALSE,"Output"}</definedName>
    <definedName name="wrn.OutputMin." hidden="1">{"Output-Min",#N/A,FALSE,"Output"}</definedName>
    <definedName name="wrn.OutputPercent." localSheetId="30" hidden="1">{"Output%",#N/A,FALSE,"Output"}</definedName>
    <definedName name="wrn.OutputPercent." localSheetId="22" hidden="1">{"Output%",#N/A,FALSE,"Output"}</definedName>
    <definedName name="wrn.OutputPercent." localSheetId="20" hidden="1">{"Output%",#N/A,FALSE,"Output"}</definedName>
    <definedName name="wrn.OutputPercent." localSheetId="11" hidden="1">{"Output%",#N/A,FALSE,"Output"}</definedName>
    <definedName name="wrn.OutputPercent." localSheetId="2" hidden="1">{"Output%",#N/A,FALSE,"Output"}</definedName>
    <definedName name="wrn.OutputPercent." localSheetId="3" hidden="1">{"Output%",#N/A,FALSE,"Output"}</definedName>
    <definedName name="wrn.OutputPercent." hidden="1">{"Output%",#N/A,FALSE,"Output"}</definedName>
    <definedName name="wrn.pages." localSheetId="30" hidden="1">{#N/A,#N/A,FALSE,"Bgt";#N/A,#N/A,FALSE,"Act";#N/A,#N/A,FALSE,"Chrt Data";#N/A,#N/A,FALSE,"Bus Result";#N/A,#N/A,FALSE,"Main Charts";#N/A,#N/A,FALSE,"P&amp;L Ttl";#N/A,#N/A,FALSE,"P&amp;L C_Ttl";#N/A,#N/A,FALSE,"P&amp;L C_Oct";#N/A,#N/A,FALSE,"P&amp;L C_Sep";#N/A,#N/A,FALSE,"1996";#N/A,#N/A,FALSE,"Data"}</definedName>
    <definedName name="wrn.pages." localSheetId="22" hidden="1">{#N/A,#N/A,FALSE,"Bgt";#N/A,#N/A,FALSE,"Act";#N/A,#N/A,FALSE,"Chrt Data";#N/A,#N/A,FALSE,"Bus Result";#N/A,#N/A,FALSE,"Main Charts";#N/A,#N/A,FALSE,"P&amp;L Ttl";#N/A,#N/A,FALSE,"P&amp;L C_Ttl";#N/A,#N/A,FALSE,"P&amp;L C_Oct";#N/A,#N/A,FALSE,"P&amp;L C_Sep";#N/A,#N/A,FALSE,"1996";#N/A,#N/A,FALSE,"Data"}</definedName>
    <definedName name="wrn.pages." localSheetId="20" hidden="1">{#N/A,#N/A,FALSE,"Bgt";#N/A,#N/A,FALSE,"Act";#N/A,#N/A,FALSE,"Chrt Data";#N/A,#N/A,FALSE,"Bus Result";#N/A,#N/A,FALSE,"Main Charts";#N/A,#N/A,FALSE,"P&amp;L Ttl";#N/A,#N/A,FALSE,"P&amp;L C_Ttl";#N/A,#N/A,FALSE,"P&amp;L C_Oct";#N/A,#N/A,FALSE,"P&amp;L C_Sep";#N/A,#N/A,FALSE,"1996";#N/A,#N/A,FALSE,"Data"}</definedName>
    <definedName name="wrn.pages." localSheetId="11" hidden="1">{#N/A,#N/A,FALSE,"Bgt";#N/A,#N/A,FALSE,"Act";#N/A,#N/A,FALSE,"Chrt Data";#N/A,#N/A,FALSE,"Bus Result";#N/A,#N/A,FALSE,"Main Charts";#N/A,#N/A,FALSE,"P&amp;L Ttl";#N/A,#N/A,FALSE,"P&amp;L C_Ttl";#N/A,#N/A,FALSE,"P&amp;L C_Oct";#N/A,#N/A,FALSE,"P&amp;L C_Sep";#N/A,#N/A,FALSE,"1996";#N/A,#N/A,FALSE,"Data"}</definedName>
    <definedName name="wrn.pages." localSheetId="2" hidden="1">{#N/A,#N/A,FALSE,"Bgt";#N/A,#N/A,FALSE,"Act";#N/A,#N/A,FALSE,"Chrt Data";#N/A,#N/A,FALSE,"Bus Result";#N/A,#N/A,FALSE,"Main Charts";#N/A,#N/A,FALSE,"P&amp;L Ttl";#N/A,#N/A,FALSE,"P&amp;L C_Ttl";#N/A,#N/A,FALSE,"P&amp;L C_Oct";#N/A,#N/A,FALSE,"P&amp;L C_Sep";#N/A,#N/A,FALSE,"1996";#N/A,#N/A,FALSE,"Data"}</definedName>
    <definedName name="wrn.pages." localSheetId="3"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yment._.View." localSheetId="30" hidden="1">{#N/A,#N/A,FALSE,"Consltd-For contngcy";"PaymentView",#N/A,FALSE,"Consltd-For contngcy"}</definedName>
    <definedName name="wrn.Payment._.View." localSheetId="22" hidden="1">{#N/A,#N/A,FALSE,"Consltd-For contngcy";"PaymentView",#N/A,FALSE,"Consltd-For contngcy"}</definedName>
    <definedName name="wrn.Payment._.View." localSheetId="20" hidden="1">{#N/A,#N/A,FALSE,"Consltd-For contngcy";"PaymentView",#N/A,FALSE,"Consltd-For contngcy"}</definedName>
    <definedName name="wrn.Payment._.View." localSheetId="11" hidden="1">{#N/A,#N/A,FALSE,"Consltd-For contngcy";"PaymentView",#N/A,FALSE,"Consltd-For contngcy"}</definedName>
    <definedName name="wrn.Payment._.View." localSheetId="2" hidden="1">{#N/A,#N/A,FALSE,"Consltd-For contngcy";"PaymentView",#N/A,FALSE,"Consltd-For contngcy"}</definedName>
    <definedName name="wrn.Payment._.View." localSheetId="3" hidden="1">{#N/A,#N/A,FALSE,"Consltd-For contngcy";"PaymentView",#N/A,FALSE,"Consltd-For contngcy"}</definedName>
    <definedName name="wrn.Payment._.View." hidden="1">{#N/A,#N/A,FALSE,"Consltd-For contngcy";"PaymentView",#N/A,FALSE,"Consltd-For contngcy"}</definedName>
    <definedName name="wrn.Pfd." localSheetId="30" hidden="1">{"Pfd",#N/A,FALSE,"Pfd"}</definedName>
    <definedName name="wrn.Pfd." localSheetId="22" hidden="1">{"Pfd",#N/A,FALSE,"Pfd"}</definedName>
    <definedName name="wrn.Pfd." localSheetId="20" hidden="1">{"Pfd",#N/A,FALSE,"Pfd"}</definedName>
    <definedName name="wrn.Pfd." localSheetId="11" hidden="1">{"Pfd",#N/A,FALSE,"Pfd"}</definedName>
    <definedName name="wrn.Pfd." localSheetId="2" hidden="1">{"Pfd",#N/A,FALSE,"Pfd"}</definedName>
    <definedName name="wrn.Pfd." localSheetId="3" hidden="1">{"Pfd",#N/A,FALSE,"Pfd"}</definedName>
    <definedName name="wrn.Pfd." hidden="1">{"Pfd",#N/A,FALSE,"Pfd"}</definedName>
    <definedName name="wrn.PFSreconview." localSheetId="30" hidden="1">{"PFS recon view",#N/A,FALSE,"Hyperion Proof"}</definedName>
    <definedName name="wrn.PFSreconview." localSheetId="22" hidden="1">{"PFS recon view",#N/A,FALSE,"Hyperion Proof"}</definedName>
    <definedName name="wrn.PFSreconview." localSheetId="20" hidden="1">{"PFS recon view",#N/A,FALSE,"Hyperion Proof"}</definedName>
    <definedName name="wrn.PFSreconview." localSheetId="11" hidden="1">{"PFS recon view",#N/A,FALSE,"Hyperion Proof"}</definedName>
    <definedName name="wrn.PFSreconview." localSheetId="2" hidden="1">{"PFS recon view",#N/A,FALSE,"Hyperion Proof"}</definedName>
    <definedName name="wrn.PFSreconview." localSheetId="3" hidden="1">{"PFS recon view",#N/A,FALSE,"Hyperion Proof"}</definedName>
    <definedName name="wrn.PFSreconview." hidden="1">{"PFS recon view",#N/A,FALSE,"Hyperion Proof"}</definedName>
    <definedName name="wrn.PGHCreconview." localSheetId="30" hidden="1">{"PGHC recon view",#N/A,FALSE,"Hyperion Proof"}</definedName>
    <definedName name="wrn.PGHCreconview." localSheetId="22" hidden="1">{"PGHC recon view",#N/A,FALSE,"Hyperion Proof"}</definedName>
    <definedName name="wrn.PGHCreconview." localSheetId="20" hidden="1">{"PGHC recon view",#N/A,FALSE,"Hyperion Proof"}</definedName>
    <definedName name="wrn.PGHCreconview." localSheetId="11" hidden="1">{"PGHC recon view",#N/A,FALSE,"Hyperion Proof"}</definedName>
    <definedName name="wrn.PGHCreconview." localSheetId="2" hidden="1">{"PGHC recon view",#N/A,FALSE,"Hyperion Proof"}</definedName>
    <definedName name="wrn.PGHCreconview." localSheetId="3" hidden="1">{"PGHC recon view",#N/A,FALSE,"Hyperion Proof"}</definedName>
    <definedName name="wrn.PGHCreconview." hidden="1">{"PGHC recon view",#N/A,FALSE,"Hyperion Proof"}</definedName>
    <definedName name="wrn.PHI._.all._.other._.months." localSheetId="30" hidden="1">{#N/A,#N/A,FALSE,"PHI MTD";#N/A,#N/A,FALSE,"PHI YTD"}</definedName>
    <definedName name="wrn.PHI._.all._.other._.months." localSheetId="22" hidden="1">{#N/A,#N/A,FALSE,"PHI MTD";#N/A,#N/A,FALSE,"PHI YTD"}</definedName>
    <definedName name="wrn.PHI._.all._.other._.months." localSheetId="20" hidden="1">{#N/A,#N/A,FALSE,"PHI MTD";#N/A,#N/A,FALSE,"PHI YTD"}</definedName>
    <definedName name="wrn.PHI._.all._.other._.months." localSheetId="11" hidden="1">{#N/A,#N/A,FALSE,"PHI MTD";#N/A,#N/A,FALSE,"PHI YTD"}</definedName>
    <definedName name="wrn.PHI._.all._.other._.months." localSheetId="2" hidden="1">{#N/A,#N/A,FALSE,"PHI MTD";#N/A,#N/A,FALSE,"PHI YTD"}</definedName>
    <definedName name="wrn.PHI._.all._.other._.months." localSheetId="3" hidden="1">{#N/A,#N/A,FALSE,"PHI MTD";#N/A,#N/A,FALSE,"PHI YTD"}</definedName>
    <definedName name="wrn.PHI._.all._.other._.months." hidden="1">{#N/A,#N/A,FALSE,"PHI MTD";#N/A,#N/A,FALSE,"PHI YTD"}</definedName>
    <definedName name="wrn.PHI._.only." localSheetId="30" hidden="1">{#N/A,#N/A,FALSE,"PHI"}</definedName>
    <definedName name="wrn.PHI._.only." localSheetId="22" hidden="1">{#N/A,#N/A,FALSE,"PHI"}</definedName>
    <definedName name="wrn.PHI._.only." localSheetId="20" hidden="1">{#N/A,#N/A,FALSE,"PHI"}</definedName>
    <definedName name="wrn.PHI._.only." localSheetId="11" hidden="1">{#N/A,#N/A,FALSE,"PHI"}</definedName>
    <definedName name="wrn.PHI._.only." localSheetId="2" hidden="1">{#N/A,#N/A,FALSE,"PHI"}</definedName>
    <definedName name="wrn.PHI._.only." localSheetId="3" hidden="1">{#N/A,#N/A,FALSE,"PHI"}</definedName>
    <definedName name="wrn.PHI._.only." hidden="1">{#N/A,#N/A,FALSE,"PHI"}</definedName>
    <definedName name="wrn.PHI._.Sept._.Dec._.March." localSheetId="30" hidden="1">{#N/A,#N/A,FALSE,"PHI MTD";#N/A,#N/A,FALSE,"PHI QTD";#N/A,#N/A,FALSE,"PHI YTD"}</definedName>
    <definedName name="wrn.PHI._.Sept._.Dec._.March." localSheetId="22" hidden="1">{#N/A,#N/A,FALSE,"PHI MTD";#N/A,#N/A,FALSE,"PHI QTD";#N/A,#N/A,FALSE,"PHI YTD"}</definedName>
    <definedName name="wrn.PHI._.Sept._.Dec._.March." localSheetId="20" hidden="1">{#N/A,#N/A,FALSE,"PHI MTD";#N/A,#N/A,FALSE,"PHI QTD";#N/A,#N/A,FALSE,"PHI YTD"}</definedName>
    <definedName name="wrn.PHI._.Sept._.Dec._.March." localSheetId="11" hidden="1">{#N/A,#N/A,FALSE,"PHI MTD";#N/A,#N/A,FALSE,"PHI QTD";#N/A,#N/A,FALSE,"PHI YTD"}</definedName>
    <definedName name="wrn.PHI._.Sept._.Dec._.March." localSheetId="2" hidden="1">{#N/A,#N/A,FALSE,"PHI MTD";#N/A,#N/A,FALSE,"PHI QTD";#N/A,#N/A,FALSE,"PHI YTD"}</definedName>
    <definedName name="wrn.PHI._.Sept._.Dec._.March." localSheetId="3" hidden="1">{#N/A,#N/A,FALSE,"PHI MTD";#N/A,#N/A,FALSE,"PHI QTD";#N/A,#N/A,FALSE,"PHI YTD"}</definedName>
    <definedName name="wrn.PHI._.Sept._.Dec._.March." hidden="1">{#N/A,#N/A,FALSE,"PHI MTD";#N/A,#N/A,FALSE,"PHI QTD";#N/A,#N/A,FALSE,"PHI YTD"}</definedName>
    <definedName name="wrn.Pivot1." localSheetId="30" hidden="1">{"Pivot1",#N/A,FALSE,"Redemption_Maturity Extract"}</definedName>
    <definedName name="wrn.Pivot1." localSheetId="22" hidden="1">{"Pivot1",#N/A,FALSE,"Redemption_Maturity Extract"}</definedName>
    <definedName name="wrn.Pivot1." localSheetId="20" hidden="1">{"Pivot1",#N/A,FALSE,"Redemption_Maturity Extract"}</definedName>
    <definedName name="wrn.Pivot1." localSheetId="11" hidden="1">{"Pivot1",#N/A,FALSE,"Redemption_Maturity Extract"}</definedName>
    <definedName name="wrn.Pivot1." localSheetId="2" hidden="1">{"Pivot1",#N/A,FALSE,"Redemption_Maturity Extract"}</definedName>
    <definedName name="wrn.Pivot1." localSheetId="3" hidden="1">{"Pivot1",#N/A,FALSE,"Redemption_Maturity Extract"}</definedName>
    <definedName name="wrn.Pivot1." hidden="1">{"Pivot1",#N/A,FALSE,"Redemption_Maturity Extract"}</definedName>
    <definedName name="wrn.Pivot2." localSheetId="30" hidden="1">{"Pivot2",#N/A,FALSE,"Redemption_Maturity Extract"}</definedName>
    <definedName name="wrn.Pivot2." localSheetId="22" hidden="1">{"Pivot2",#N/A,FALSE,"Redemption_Maturity Extract"}</definedName>
    <definedName name="wrn.Pivot2." localSheetId="20" hidden="1">{"Pivot2",#N/A,FALSE,"Redemption_Maturity Extract"}</definedName>
    <definedName name="wrn.Pivot2." localSheetId="11" hidden="1">{"Pivot2",#N/A,FALSE,"Redemption_Maturity Extract"}</definedName>
    <definedName name="wrn.Pivot2." localSheetId="2" hidden="1">{"Pivot2",#N/A,FALSE,"Redemption_Maturity Extract"}</definedName>
    <definedName name="wrn.Pivot2." localSheetId="3" hidden="1">{"Pivot2",#N/A,FALSE,"Redemption_Maturity Extract"}</definedName>
    <definedName name="wrn.Pivot2." hidden="1">{"Pivot2",#N/A,FALSE,"Redemption_Maturity Extract"}</definedName>
    <definedName name="wrn.Plan._.2004." localSheetId="30"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22"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20"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11"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2"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localSheetId="3"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lan._.2004." hidden="1">{#N/A,#N/A,TRUE,"Title Page";#N/A,#N/A,TRUE,"Net Cash Flow";#N/A,#N/A,TRUE,"Balance Sheet";#N/A,#N/A,TRUE,"Cash Flow";#N/A,#N/A,TRUE,"III X Capital";#N/A,#N/A,TRUE,"Monthly Summary-Consolidated";#N/A,#N/A,TRUE,"Monthly Summary-Other";#N/A,#N/A,TRUE,"Monthly Summary-IIIXIILP";#N/A,#N/A,TRUE,"Monthly Summary-SEI";#N/A,#N/A,TRUE,"Monthly Summary-Raton";#N/A,#N/A,TRUE,"Monthly Summary-Utah";#N/A,#N/A,TRUE,"Monthly Summary-Corp G&amp;A";#N/A,#N/A,TRUE,"Monthly Summary-Capital Plan";#N/A,#N/A,TRUE,"Drilling Prog Current";#N/A,#N/A,TRUE,"IIIX Debt";#N/A,#N/A,TRUE,"Income Tax Provision"}</definedName>
    <definedName name="wrn.PPMCoCodeView." localSheetId="30" hidden="1">{"PPM Co Code View",#N/A,FALSE,"Comp Codes"}</definedName>
    <definedName name="wrn.PPMCoCodeView." localSheetId="22" hidden="1">{"PPM Co Code View",#N/A,FALSE,"Comp Codes"}</definedName>
    <definedName name="wrn.PPMCoCodeView." localSheetId="20" hidden="1">{"PPM Co Code View",#N/A,FALSE,"Comp Codes"}</definedName>
    <definedName name="wrn.PPMCoCodeView." localSheetId="11" hidden="1">{"PPM Co Code View",#N/A,FALSE,"Comp Codes"}</definedName>
    <definedName name="wrn.PPMCoCodeView." localSheetId="2" hidden="1">{"PPM Co Code View",#N/A,FALSE,"Comp Codes"}</definedName>
    <definedName name="wrn.PPMCoCodeView." localSheetId="3" hidden="1">{"PPM Co Code View",#N/A,FALSE,"Comp Codes"}</definedName>
    <definedName name="wrn.PPMCoCodeView." hidden="1">{"PPM Co Code View",#N/A,FALSE,"Comp Codes"}</definedName>
    <definedName name="wrn.PPMreconview." localSheetId="30" hidden="1">{"PPM Recon View",#N/A,FALSE,"Hyperion Proof"}</definedName>
    <definedName name="wrn.PPMreconview." localSheetId="22" hidden="1">{"PPM Recon View",#N/A,FALSE,"Hyperion Proof"}</definedName>
    <definedName name="wrn.PPMreconview." localSheetId="20" hidden="1">{"PPM Recon View",#N/A,FALSE,"Hyperion Proof"}</definedName>
    <definedName name="wrn.PPMreconview." localSheetId="11" hidden="1">{"PPM Recon View",#N/A,FALSE,"Hyperion Proof"}</definedName>
    <definedName name="wrn.PPMreconview." localSheetId="2" hidden="1">{"PPM Recon View",#N/A,FALSE,"Hyperion Proof"}</definedName>
    <definedName name="wrn.PPMreconview." localSheetId="3" hidden="1">{"PPM Recon View",#N/A,FALSE,"Hyperion Proof"}</definedName>
    <definedName name="wrn.PPMreconview." hidden="1">{"PPM Recon View",#N/A,FALSE,"Hyperion Proof"}</definedName>
    <definedName name="wrn.PrintAll." localSheetId="30" hidden="1">{"PA1",#N/A,TRUE,"BORDMW";"pa2",#N/A,TRUE,"BORDMW";"PA3",#N/A,TRUE,"BORDMW";"PA4",#N/A,TRUE,"BORDMW"}</definedName>
    <definedName name="wrn.PrintAll." localSheetId="22" hidden="1">{"PA1",#N/A,TRUE,"BORDMW";"pa2",#N/A,TRUE,"BORDMW";"PA3",#N/A,TRUE,"BORDMW";"PA4",#N/A,TRUE,"BORDMW"}</definedName>
    <definedName name="wrn.PrintAll." localSheetId="20" hidden="1">{"PA1",#N/A,TRUE,"BORDMW";"pa2",#N/A,TRUE,"BORDMW";"PA3",#N/A,TRUE,"BORDMW";"PA4",#N/A,TRUE,"BORDMW"}</definedName>
    <definedName name="wrn.PrintAll." localSheetId="11" hidden="1">{"PA1",#N/A,TRUE,"BORDMW";"pa2",#N/A,TRUE,"BORDMW";"PA3",#N/A,TRUE,"BORDMW";"PA4",#N/A,TRUE,"BORDMW"}</definedName>
    <definedName name="wrn.PrintAll." localSheetId="2" hidden="1">{"PA1",#N/A,TRUE,"BORDMW";"pa2",#N/A,TRUE,"BORDMW";"PA3",#N/A,TRUE,"BORDMW";"PA4",#N/A,TRUE,"BORDMW"}</definedName>
    <definedName name="wrn.PrintAll." localSheetId="3" hidden="1">{"PA1",#N/A,TRUE,"BORDMW";"pa2",#N/A,TRUE,"BORDMW";"PA3",#N/A,TRUE,"BORDMW";"PA4",#N/A,TRUE,"BORDMW"}</definedName>
    <definedName name="wrn.PrintAll." hidden="1">{"PA1",#N/A,TRUE,"BORDMW";"pa2",#N/A,TRUE,"BORDMW";"PA3",#N/A,TRUE,"BORDMW";"PA4",#N/A,TRUE,"BORDMW"}</definedName>
    <definedName name="wrn.Productivity." localSheetId="32" hidden="1">{#N/A,#N/A,TRUE,"Prod Cover Sheets";"Prod Rec Wksht",#N/A,TRUE,"Prod Rec. Wksht (OLD)";"Table 3 and 4",#N/A,TRUE,"Prod Rec. Wksht (OLD)";"Table 5",#N/A,TRUE,"Prod Rec. Wksht (OLD)";"Tables",#N/A,TRUE,"Prod (OLD)";#N/A,#N/A,TRUE,"605&amp;606 Hrs (PC)"}</definedName>
    <definedName name="wrn.Productivity." localSheetId="30" hidden="1">{#N/A,#N/A,TRUE,"Prod Cover Sheets";"Prod Rec Wksht",#N/A,TRUE,"Prod Rec. Wksht (OLD)";"Table 3 and 4",#N/A,TRUE,"Prod Rec. Wksht (OLD)";"Table 5",#N/A,TRUE,"Prod Rec. Wksht (OLD)";"Tables",#N/A,TRUE,"Prod (OLD)";#N/A,#N/A,TRUE,"605&amp;606 Hrs (PC)"}</definedName>
    <definedName name="wrn.Productivity." localSheetId="33" hidden="1">{#N/A,#N/A,TRUE,"Prod Cover Sheets";"Prod Rec Wksht",#N/A,TRUE,"Prod Rec. Wksht (OLD)";"Table 3 and 4",#N/A,TRUE,"Prod Rec. Wksht (OLD)";"Table 5",#N/A,TRUE,"Prod Rec. Wksht (OLD)";"Tables",#N/A,TRUE,"Prod (OLD)";#N/A,#N/A,TRUE,"605&amp;606 Hrs (PC)"}</definedName>
    <definedName name="wrn.Productivity." localSheetId="22" hidden="1">{#N/A,#N/A,TRUE,"Prod Cover Sheets";"Prod Rec Wksht",#N/A,TRUE,"Prod Rec. Wksht (OLD)";"Table 3 and 4",#N/A,TRUE,"Prod Rec. Wksht (OLD)";"Table 5",#N/A,TRUE,"Prod Rec. Wksht (OLD)";"Tables",#N/A,TRUE,"Prod (OLD)";#N/A,#N/A,TRUE,"605&amp;606 Hrs (PC)"}</definedName>
    <definedName name="wrn.Productivity." localSheetId="23" hidden="1">{#N/A,#N/A,TRUE,"Prod Cover Sheets";"Prod Rec Wksht",#N/A,TRUE,"Prod Rec. Wksht (OLD)";"Table 3 and 4",#N/A,TRUE,"Prod Rec. Wksht (OLD)";"Table 5",#N/A,TRUE,"Prod Rec. Wksht (OLD)";"Tables",#N/A,TRUE,"Prod (OLD)";#N/A,#N/A,TRUE,"605&amp;606 Hrs (PC)"}</definedName>
    <definedName name="wrn.Productivity." localSheetId="20" hidden="1">{#N/A,#N/A,TRUE,"Prod Cover Sheets";"Prod Rec Wksht",#N/A,TRUE,"Prod Rec. Wksht (OLD)";"Table 3 and 4",#N/A,TRUE,"Prod Rec. Wksht (OLD)";"Table 5",#N/A,TRUE,"Prod Rec. Wksht (OLD)";"Tables",#N/A,TRUE,"Prod (OLD)";#N/A,#N/A,TRUE,"605&amp;606 Hrs (PC)"}</definedName>
    <definedName name="wrn.Productivity." localSheetId="17" hidden="1">{#N/A,#N/A,TRUE,"Prod Cover Sheets";"Prod Rec Wksht",#N/A,TRUE,"Prod Rec. Wksht (OLD)";"Table 3 and 4",#N/A,TRUE,"Prod Rec. Wksht (OLD)";"Table 5",#N/A,TRUE,"Prod Rec. Wksht (OLD)";"Tables",#N/A,TRUE,"Prod (OLD)";#N/A,#N/A,TRUE,"605&amp;606 Hrs (PC)"}</definedName>
    <definedName name="wrn.Productivity." localSheetId="18" hidden="1">{#N/A,#N/A,TRUE,"Prod Cover Sheets";"Prod Rec Wksht",#N/A,TRUE,"Prod Rec. Wksht (OLD)";"Table 3 and 4",#N/A,TRUE,"Prod Rec. Wksht (OLD)";"Table 5",#N/A,TRUE,"Prod Rec. Wksht (OLD)";"Tables",#N/A,TRUE,"Prod (OLD)";#N/A,#N/A,TRUE,"605&amp;606 Hrs (PC)"}</definedName>
    <definedName name="wrn.Productivity." localSheetId="11" hidden="1">{#N/A,#N/A,TRUE,"Prod Cover Sheets";"Prod Rec Wksht",#N/A,TRUE,"Prod Rec. Wksht (OLD)";"Table 3 and 4",#N/A,TRUE,"Prod Rec. Wksht (OLD)";"Table 5",#N/A,TRUE,"Prod Rec. Wksht (OLD)";"Tables",#N/A,TRUE,"Prod (OLD)";#N/A,#N/A,TRUE,"605&amp;606 Hrs (PC)"}</definedName>
    <definedName name="wrn.Productivity." localSheetId="2" hidden="1">{#N/A,#N/A,TRUE,"Prod Cover Sheets";"Prod Rec Wksht",#N/A,TRUE,"Prod Rec. Wksht (OLD)";"Table 3 and 4",#N/A,TRUE,"Prod Rec. Wksht (OLD)";"Table 5",#N/A,TRUE,"Prod Rec. Wksht (OLD)";"Tables",#N/A,TRUE,"Prod (OLD)";#N/A,#N/A,TRUE,"605&amp;606 Hrs (PC)"}</definedName>
    <definedName name="wrn.Productivity." localSheetId="27" hidden="1">{#N/A,#N/A,TRUE,"Prod Cover Sheets";"Prod Rec Wksht",#N/A,TRUE,"Prod Rec. Wksht (OLD)";"Table 3 and 4",#N/A,TRUE,"Prod Rec. Wksht (OLD)";"Table 5",#N/A,TRUE,"Prod Rec. Wksht (OLD)";"Tables",#N/A,TRUE,"Prod (OLD)";#N/A,#N/A,TRUE,"605&amp;606 Hrs (PC)"}</definedName>
    <definedName name="wrn.Productivity." localSheetId="3" hidden="1">{#N/A,#N/A,TRUE,"Prod Cover Sheets";"Prod Rec Wksht",#N/A,TRUE,"Prod Rec. Wksht (OLD)";"Table 3 and 4",#N/A,TRUE,"Prod Rec. Wksht (OLD)";"Table 5",#N/A,TRUE,"Prod Rec. Wksht (OLD)";"Tables",#N/A,TRUE,"Prod (OLD)";#N/A,#N/A,TRUE,"605&amp;606 Hrs (PC)"}</definedName>
    <definedName name="wrn.Productivity." localSheetId="1" hidden="1">{#N/A,#N/A,TRUE,"Prod Cover Sheets";"Prod Rec Wksht",#N/A,TRUE,"Prod Rec. Wksht (OLD)";"Table 3 and 4",#N/A,TRUE,"Prod Rec. Wksht (OLD)";"Table 5",#N/A,TRUE,"Prod Rec. Wksht (OLD)";"Tables",#N/A,TRUE,"Prod (OLD)";#N/A,#N/A,TRUE,"605&amp;606 Hrs (PC)"}</definedName>
    <definedName name="wrn.Productivity." hidden="1">{#N/A,#N/A,TRUE,"Prod Cover Sheets";"Prod Rec Wksht",#N/A,TRUE,"Prod Rec. Wksht (OLD)";"Table 3 and 4",#N/A,TRUE,"Prod Rec. Wksht (OLD)";"Table 5",#N/A,TRUE,"Prod Rec. Wksht (OLD)";"Tables",#N/A,TRUE,"Prod (OLD)";#N/A,#N/A,TRUE,"605&amp;606 Hrs (PC)"}</definedName>
    <definedName name="wrn.Productivity._.Calculation." localSheetId="32"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30"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33"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22"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23"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20"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7"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8"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1"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2"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27"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3" hidden="1">{#N/A,#N/A,TRUE,"Summary True-up";#N/A,#N/A,TRUE,"Production True-up";#N/A,#N/A,TRUE,"Adj Hour Wksht True-up";#N/A,#N/A,TRUE,"605&amp;606 Hrs True-up";#N/A,#N/A,TRUE,"Rept Interval True-up";#N/A,#N/A,TRUE,"Sum Prod True-up";#N/A,#N/A,TRUE,"Rec. Wksht True-up";#N/A,#N/A,TRUE,"Loc 13 Allocation True-up"}</definedName>
    <definedName name="wrn.Productivity._.Calculation." localSheetId="1" hidden="1">{#N/A,#N/A,TRUE,"Summary True-up";#N/A,#N/A,TRUE,"Production True-up";#N/A,#N/A,TRUE,"Adj Hour Wksht True-up";#N/A,#N/A,TRUE,"605&amp;606 Hrs True-up";#N/A,#N/A,TRUE,"Rept Interval True-up";#N/A,#N/A,TRUE,"Sum Prod True-up";#N/A,#N/A,TRUE,"Rec. Wksht True-up";#N/A,#N/A,TRUE,"Loc 13 Allocation True-up"}</definedName>
    <definedName name="wrn.Productivity._.Calculation." hidden="1">{#N/A,#N/A,TRUE,"Summary True-up";#N/A,#N/A,TRUE,"Production True-up";#N/A,#N/A,TRUE,"Adj Hour Wksht True-up";#N/A,#N/A,TRUE,"605&amp;606 Hrs True-up";#N/A,#N/A,TRUE,"Rept Interval True-up";#N/A,#N/A,TRUE,"Sum Prod True-up";#N/A,#N/A,TRUE,"Rec. Wksht True-up";#N/A,#N/A,TRUE,"Loc 13 Allocation True-up"}</definedName>
    <definedName name="wrn.Project._.Services." localSheetId="32" hidden="1">{#N/A,#N/A,FALSE,"BASE";#N/A,#N/A,FALSE,"LOOPS";#N/A,#N/A,FALSE,"PLC"}</definedName>
    <definedName name="wrn.Project._.Services." localSheetId="30" hidden="1">{#N/A,#N/A,FALSE,"BASE";#N/A,#N/A,FALSE,"LOOPS";#N/A,#N/A,FALSE,"PLC"}</definedName>
    <definedName name="wrn.Project._.Services." localSheetId="33" hidden="1">{#N/A,#N/A,FALSE,"BASE";#N/A,#N/A,FALSE,"LOOPS";#N/A,#N/A,FALSE,"PLC"}</definedName>
    <definedName name="wrn.Project._.Services." localSheetId="22" hidden="1">{#N/A,#N/A,FALSE,"BASE";#N/A,#N/A,FALSE,"LOOPS";#N/A,#N/A,FALSE,"PLC"}</definedName>
    <definedName name="wrn.Project._.Services." localSheetId="23" hidden="1">{#N/A,#N/A,FALSE,"BASE";#N/A,#N/A,FALSE,"LOOPS";#N/A,#N/A,FALSE,"PLC"}</definedName>
    <definedName name="wrn.Project._.Services." localSheetId="20" hidden="1">{#N/A,#N/A,FALSE,"BASE";#N/A,#N/A,FALSE,"LOOPS";#N/A,#N/A,FALSE,"PLC"}</definedName>
    <definedName name="wrn.Project._.Services." localSheetId="17" hidden="1">{#N/A,#N/A,FALSE,"BASE";#N/A,#N/A,FALSE,"LOOPS";#N/A,#N/A,FALSE,"PLC"}</definedName>
    <definedName name="wrn.Project._.Services." localSheetId="18" hidden="1">{#N/A,#N/A,FALSE,"BASE";#N/A,#N/A,FALSE,"LOOPS";#N/A,#N/A,FALSE,"PLC"}</definedName>
    <definedName name="wrn.Project._.Services." localSheetId="11" hidden="1">{#N/A,#N/A,FALSE,"BASE";#N/A,#N/A,FALSE,"LOOPS";#N/A,#N/A,FALSE,"PLC"}</definedName>
    <definedName name="wrn.Project._.Services." localSheetId="2" hidden="1">{#N/A,#N/A,FALSE,"BASE";#N/A,#N/A,FALSE,"LOOPS";#N/A,#N/A,FALSE,"PLC"}</definedName>
    <definedName name="wrn.Project._.Services." localSheetId="27" hidden="1">{#N/A,#N/A,FALSE,"BASE";#N/A,#N/A,FALSE,"LOOPS";#N/A,#N/A,FALSE,"PLC"}</definedName>
    <definedName name="wrn.Project._.Services." localSheetId="3" hidden="1">{#N/A,#N/A,FALSE,"BASE";#N/A,#N/A,FALSE,"LOOPS";#N/A,#N/A,FALSE,"PLC"}</definedName>
    <definedName name="wrn.Project._.Services." localSheetId="1" hidden="1">{#N/A,#N/A,FALSE,"BASE";#N/A,#N/A,FALSE,"LOOPS";#N/A,#N/A,FALSE,"PLC"}</definedName>
    <definedName name="wrn.Project._.Services." hidden="1">{#N/A,#N/A,FALSE,"BASE";#N/A,#N/A,FALSE,"LOOPS";#N/A,#N/A,FALSE,"PLC"}</definedName>
    <definedName name="wrn.ProofElectricOnly." localSheetId="30" hidden="1">{"Electric Only",#N/A,FALSE,"Hyperion Proof"}</definedName>
    <definedName name="wrn.ProofElectricOnly." localSheetId="22" hidden="1">{"Electric Only",#N/A,FALSE,"Hyperion Proof"}</definedName>
    <definedName name="wrn.ProofElectricOnly." localSheetId="20" hidden="1">{"Electric Only",#N/A,FALSE,"Hyperion Proof"}</definedName>
    <definedName name="wrn.ProofElectricOnly." localSheetId="11" hidden="1">{"Electric Only",#N/A,FALSE,"Hyperion Proof"}</definedName>
    <definedName name="wrn.ProofElectricOnly." localSheetId="2" hidden="1">{"Electric Only",#N/A,FALSE,"Hyperion Proof"}</definedName>
    <definedName name="wrn.ProofElectricOnly." localSheetId="3" hidden="1">{"Electric Only",#N/A,FALSE,"Hyperion Proof"}</definedName>
    <definedName name="wrn.ProofElectricOnly." hidden="1">{"Electric Only",#N/A,FALSE,"Hyperion Proof"}</definedName>
    <definedName name="wrn.ProofTotal." localSheetId="30" hidden="1">{"Proof Total",#N/A,FALSE,"Hyperion Proof"}</definedName>
    <definedName name="wrn.ProofTotal." localSheetId="22" hidden="1">{"Proof Total",#N/A,FALSE,"Hyperion Proof"}</definedName>
    <definedName name="wrn.ProofTotal." localSheetId="20" hidden="1">{"Proof Total",#N/A,FALSE,"Hyperion Proof"}</definedName>
    <definedName name="wrn.ProofTotal." localSheetId="11" hidden="1">{"Proof Total",#N/A,FALSE,"Hyperion Proof"}</definedName>
    <definedName name="wrn.ProofTotal." localSheetId="2" hidden="1">{"Proof Total",#N/A,FALSE,"Hyperion Proof"}</definedName>
    <definedName name="wrn.ProofTotal." localSheetId="3" hidden="1">{"Proof Total",#N/A,FALSE,"Hyperion Proof"}</definedName>
    <definedName name="wrn.ProofTotal." hidden="1">{"Proof Total",#N/A,FALSE,"Hyperion Proof"}</definedName>
    <definedName name="wrn.quarterly." localSheetId="30" hidden="1">{"quarterly",#N/A,FALSE,"Pro Forma"}</definedName>
    <definedName name="wrn.quarterly." localSheetId="22" hidden="1">{"quarterly",#N/A,FALSE,"Pro Forma"}</definedName>
    <definedName name="wrn.quarterly." localSheetId="20" hidden="1">{"quarterly",#N/A,FALSE,"Pro Forma"}</definedName>
    <definedName name="wrn.quarterly." localSheetId="11" hidden="1">{"quarterly",#N/A,FALSE,"Pro Forma"}</definedName>
    <definedName name="wrn.quarterly." localSheetId="2" hidden="1">{"quarterly",#N/A,FALSE,"Pro Forma"}</definedName>
    <definedName name="wrn.quarterly." localSheetId="3" hidden="1">{"quarterly",#N/A,FALSE,"Pro Forma"}</definedName>
    <definedName name="wrn.quarterly." hidden="1">{"quarterly",#N/A,FALSE,"Pro Forma"}</definedName>
    <definedName name="wrn.Reformat._.only." localSheetId="30" hidden="1">{#N/A,#N/A,FALSE,"Dec 1999 mapping"}</definedName>
    <definedName name="wrn.Reformat._.only." localSheetId="22" hidden="1">{#N/A,#N/A,FALSE,"Dec 1999 mapping"}</definedName>
    <definedName name="wrn.Reformat._.only." localSheetId="20" hidden="1">{#N/A,#N/A,FALSE,"Dec 1999 mapping"}</definedName>
    <definedName name="wrn.Reformat._.only." localSheetId="11" hidden="1">{#N/A,#N/A,FALSE,"Dec 1999 mapping"}</definedName>
    <definedName name="wrn.Reformat._.only." localSheetId="2" hidden="1">{#N/A,#N/A,FALSE,"Dec 1999 mapping"}</definedName>
    <definedName name="wrn.Reformat._.only." localSheetId="3" hidden="1">{#N/A,#N/A,FALSE,"Dec 1999 mapping"}</definedName>
    <definedName name="wrn.Reformat._.only." hidden="1">{#N/A,#N/A,FALSE,"Dec 1999 mapping"}</definedName>
    <definedName name="wrn.Releases._.Cash._.Accrual." localSheetId="30" hidden="1">{"a_releases",#N/A,FALSE,"Summary";"a_cash",#N/A,FALSE,"Summary";"a_accrual",#N/A,FALSE,"Summary"}</definedName>
    <definedName name="wrn.Releases._.Cash._.Accrual." localSheetId="22" hidden="1">{"a_releases",#N/A,FALSE,"Summary";"a_cash",#N/A,FALSE,"Summary";"a_accrual",#N/A,FALSE,"Summary"}</definedName>
    <definedName name="wrn.Releases._.Cash._.Accrual." localSheetId="20" hidden="1">{"a_releases",#N/A,FALSE,"Summary";"a_cash",#N/A,FALSE,"Summary";"a_accrual",#N/A,FALSE,"Summary"}</definedName>
    <definedName name="wrn.Releases._.Cash._.Accrual." localSheetId="11" hidden="1">{"a_releases",#N/A,FALSE,"Summary";"a_cash",#N/A,FALSE,"Summary";"a_accrual",#N/A,FALSE,"Summary"}</definedName>
    <definedName name="wrn.Releases._.Cash._.Accrual." localSheetId="2" hidden="1">{"a_releases",#N/A,FALSE,"Summary";"a_cash",#N/A,FALSE,"Summary";"a_accrual",#N/A,FALSE,"Summary"}</definedName>
    <definedName name="wrn.Releases._.Cash._.Accrual." localSheetId="3" hidden="1">{"a_releases",#N/A,FALSE,"Summary";"a_cash",#N/A,FALSE,"Summary";"a_accrual",#N/A,FALSE,"Summary"}</definedName>
    <definedName name="wrn.Releases._.Cash._.Accrual." hidden="1">{"a_releases",#N/A,FALSE,"Summary";"a_cash",#N/A,FALSE,"Summary";"a_accrual",#N/A,FALSE,"Summary"}</definedName>
    <definedName name="wrn.rpt96." localSheetId="30" hidden="1">{"rmrev1",#N/A,FALSE,"Forecast96";"rmrev2",#N/A,FALSE,"Forecast96";"rmrev3",#N/A,FALSE,"Forecast96"}</definedName>
    <definedName name="wrn.rpt96." localSheetId="22" hidden="1">{"rmrev1",#N/A,FALSE,"Forecast96";"rmrev2",#N/A,FALSE,"Forecast96";"rmrev3",#N/A,FALSE,"Forecast96"}</definedName>
    <definedName name="wrn.rpt96." localSheetId="20" hidden="1">{"rmrev1",#N/A,FALSE,"Forecast96";"rmrev2",#N/A,FALSE,"Forecast96";"rmrev3",#N/A,FALSE,"Forecast96"}</definedName>
    <definedName name="wrn.rpt96." localSheetId="11" hidden="1">{"rmrev1",#N/A,FALSE,"Forecast96";"rmrev2",#N/A,FALSE,"Forecast96";"rmrev3",#N/A,FALSE,"Forecast96"}</definedName>
    <definedName name="wrn.rpt96." localSheetId="2" hidden="1">{"rmrev1",#N/A,FALSE,"Forecast96";"rmrev2",#N/A,FALSE,"Forecast96";"rmrev3",#N/A,FALSE,"Forecast96"}</definedName>
    <definedName name="wrn.rpt96." localSheetId="3" hidden="1">{"rmrev1",#N/A,FALSE,"Forecast96";"rmrev2",#N/A,FALSE,"Forecast96";"rmrev3",#N/A,FALSE,"Forecast96"}</definedName>
    <definedName name="wrn.rpt96." hidden="1">{"rmrev1",#N/A,FALSE,"Forecast96";"rmrev2",#N/A,FALSE,"Forecast96";"rmrev3",#N/A,FALSE,"Forecast96"}</definedName>
    <definedName name="wrn.sales." localSheetId="30" hidden="1">{"sales",#N/A,FALSE,"Sales";"sales existing",#N/A,FALSE,"Sales";"sales rd1",#N/A,FALSE,"Sales";"sales rd2",#N/A,FALSE,"Sales"}</definedName>
    <definedName name="wrn.sales." localSheetId="22" hidden="1">{"sales",#N/A,FALSE,"Sales";"sales existing",#N/A,FALSE,"Sales";"sales rd1",#N/A,FALSE,"Sales";"sales rd2",#N/A,FALSE,"Sales"}</definedName>
    <definedName name="wrn.sales." localSheetId="20" hidden="1">{"sales",#N/A,FALSE,"Sales";"sales existing",#N/A,FALSE,"Sales";"sales rd1",#N/A,FALSE,"Sales";"sales rd2",#N/A,FALSE,"Sales"}</definedName>
    <definedName name="wrn.sales." localSheetId="11" hidden="1">{"sales",#N/A,FALSE,"Sales";"sales existing",#N/A,FALSE,"Sales";"sales rd1",#N/A,FALSE,"Sales";"sales rd2",#N/A,FALSE,"Sales"}</definedName>
    <definedName name="wrn.sales." localSheetId="2" hidden="1">{"sales",#N/A,FALSE,"Sales";"sales existing",#N/A,FALSE,"Sales";"sales rd1",#N/A,FALSE,"Sales";"sales rd2",#N/A,FALSE,"Sales"}</definedName>
    <definedName name="wrn.sales." localSheetId="3" hidden="1">{"sales",#N/A,FALSE,"Sales";"sales existing",#N/A,FALSE,"Sales";"sales rd1",#N/A,FALSE,"Sales";"sales rd2",#N/A,FALSE,"Sales"}</definedName>
    <definedName name="wrn.sales." hidden="1">{"sales",#N/A,FALSE,"Sales";"sales existing",#N/A,FALSE,"Sales";"sales rd1",#N/A,FALSE,"Sales";"sales rd2",#N/A,FALSE,"Sales"}</definedName>
    <definedName name="wrn.Sales._.and._.Debt." localSheetId="30" hidden="1">{"a_sales",#N/A,FALSE,"Summary";"a_debt",#N/A,FALSE,"Summary"}</definedName>
    <definedName name="wrn.Sales._.and._.Debt." localSheetId="22" hidden="1">{"a_sales",#N/A,FALSE,"Summary";"a_debt",#N/A,FALSE,"Summary"}</definedName>
    <definedName name="wrn.Sales._.and._.Debt." localSheetId="20" hidden="1">{"a_sales",#N/A,FALSE,"Summary";"a_debt",#N/A,FALSE,"Summary"}</definedName>
    <definedName name="wrn.Sales._.and._.Debt." localSheetId="11" hidden="1">{"a_sales",#N/A,FALSE,"Summary";"a_debt",#N/A,FALSE,"Summary"}</definedName>
    <definedName name="wrn.Sales._.and._.Debt." localSheetId="2" hidden="1">{"a_sales",#N/A,FALSE,"Summary";"a_debt",#N/A,FALSE,"Summary"}</definedName>
    <definedName name="wrn.Sales._.and._.Debt." localSheetId="3" hidden="1">{"a_sales",#N/A,FALSE,"Summary";"a_debt",#N/A,FALSE,"Summary"}</definedName>
    <definedName name="wrn.Sales._.and._.Debt." hidden="1">{"a_sales",#N/A,FALSE,"Summary";"a_debt",#N/A,FALSE,"Summary"}</definedName>
    <definedName name="wrn.SALES._.VAR._.95._.BUDGET." localSheetId="30" hidden="1">{"PRINT",#N/A,TRUE,"APPA";"PRINT",#N/A,TRUE,"APS";"PRINT",#N/A,TRUE,"BHPL";"PRINT",#N/A,TRUE,"BHPL2";"PRINT",#N/A,TRUE,"CDWR";"PRINT",#N/A,TRUE,"EWEB";"PRINT",#N/A,TRUE,"LADWP";"PRINT",#N/A,TRUE,"NEVBASE"}</definedName>
    <definedName name="wrn.SALES._.VAR._.95._.BUDGET." localSheetId="22" hidden="1">{"PRINT",#N/A,TRUE,"APPA";"PRINT",#N/A,TRUE,"APS";"PRINT",#N/A,TRUE,"BHPL";"PRINT",#N/A,TRUE,"BHPL2";"PRINT",#N/A,TRUE,"CDWR";"PRINT",#N/A,TRUE,"EWEB";"PRINT",#N/A,TRUE,"LADWP";"PRINT",#N/A,TRUE,"NEVBASE"}</definedName>
    <definedName name="wrn.SALES._.VAR._.95._.BUDGET." localSheetId="20" hidden="1">{"PRINT",#N/A,TRUE,"APPA";"PRINT",#N/A,TRUE,"APS";"PRINT",#N/A,TRUE,"BHPL";"PRINT",#N/A,TRUE,"BHPL2";"PRINT",#N/A,TRUE,"CDWR";"PRINT",#N/A,TRUE,"EWEB";"PRINT",#N/A,TRUE,"LADWP";"PRINT",#N/A,TRUE,"NEVBASE"}</definedName>
    <definedName name="wrn.SALES._.VAR._.95._.BUDGET." localSheetId="11" hidden="1">{"PRINT",#N/A,TRUE,"APPA";"PRINT",#N/A,TRUE,"APS";"PRINT",#N/A,TRUE,"BHPL";"PRINT",#N/A,TRUE,"BHPL2";"PRINT",#N/A,TRUE,"CDWR";"PRINT",#N/A,TRUE,"EWEB";"PRINT",#N/A,TRUE,"LADWP";"PRINT",#N/A,TRUE,"NEVBASE"}</definedName>
    <definedName name="wrn.SALES._.VAR._.95._.BUDGET." localSheetId="2" hidden="1">{"PRINT",#N/A,TRUE,"APPA";"PRINT",#N/A,TRUE,"APS";"PRINT",#N/A,TRUE,"BHPL";"PRINT",#N/A,TRUE,"BHPL2";"PRINT",#N/A,TRUE,"CDWR";"PRINT",#N/A,TRUE,"EWEB";"PRINT",#N/A,TRUE,"LADWP";"PRINT",#N/A,TRUE,"NEVBASE"}</definedName>
    <definedName name="wrn.SALES._.VAR._.95._.BUDGET." localSheetId="3"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CHED._.BC." localSheetId="30" hidden="1">{"SCHED_B&amp;C",#N/A,FALSE,"A"}</definedName>
    <definedName name="wrn.SCHED._.BC." localSheetId="22" hidden="1">{"SCHED_B&amp;C",#N/A,FALSE,"A"}</definedName>
    <definedName name="wrn.SCHED._.BC." localSheetId="20" hidden="1">{"SCHED_B&amp;C",#N/A,FALSE,"A"}</definedName>
    <definedName name="wrn.SCHED._.BC." localSheetId="11" hidden="1">{"SCHED_B&amp;C",#N/A,FALSE,"A"}</definedName>
    <definedName name="wrn.SCHED._.BC." localSheetId="2" hidden="1">{"SCHED_B&amp;C",#N/A,FALSE,"A"}</definedName>
    <definedName name="wrn.SCHED._.BC." localSheetId="3" hidden="1">{"SCHED_B&amp;C",#N/A,FALSE,"A"}</definedName>
    <definedName name="wrn.SCHED._.BC." hidden="1">{"SCHED_B&amp;C",#N/A,FALSE,"A"}</definedName>
    <definedName name="wrn.SCHED._.DE." localSheetId="30" hidden="1">{"SCHED_D&amp;E",#N/A,FALSE,"A"}</definedName>
    <definedName name="wrn.SCHED._.DE." localSheetId="22" hidden="1">{"SCHED_D&amp;E",#N/A,FALSE,"A"}</definedName>
    <definedName name="wrn.SCHED._.DE." localSheetId="20" hidden="1">{"SCHED_D&amp;E",#N/A,FALSE,"A"}</definedName>
    <definedName name="wrn.SCHED._.DE." localSheetId="11" hidden="1">{"SCHED_D&amp;E",#N/A,FALSE,"A"}</definedName>
    <definedName name="wrn.SCHED._.DE." localSheetId="2" hidden="1">{"SCHED_D&amp;E",#N/A,FALSE,"A"}</definedName>
    <definedName name="wrn.SCHED._.DE." localSheetId="3" hidden="1">{"SCHED_D&amp;E",#N/A,FALSE,"A"}</definedName>
    <definedName name="wrn.SCHED._.DE." hidden="1">{"SCHED_D&amp;E",#N/A,FALSE,"A"}</definedName>
    <definedName name="wrn.SCHEDULE." localSheetId="32" hidden="1">{#N/A,#N/A,FALSE,"7617 Fab";#N/A,#N/A,FALSE,"7617 NSK"}</definedName>
    <definedName name="wrn.SCHEDULE." localSheetId="30" hidden="1">{#N/A,#N/A,FALSE,"7617 Fab";#N/A,#N/A,FALSE,"7617 NSK"}</definedName>
    <definedName name="wrn.SCHEDULE." localSheetId="33" hidden="1">{#N/A,#N/A,FALSE,"7617 Fab";#N/A,#N/A,FALSE,"7617 NSK"}</definedName>
    <definedName name="wrn.SCHEDULE." localSheetId="22" hidden="1">{#N/A,#N/A,FALSE,"7617 Fab";#N/A,#N/A,FALSE,"7617 NSK"}</definedName>
    <definedName name="wrn.SCHEDULE." localSheetId="23" hidden="1">{#N/A,#N/A,FALSE,"7617 Fab";#N/A,#N/A,FALSE,"7617 NSK"}</definedName>
    <definedName name="wrn.SCHEDULE." localSheetId="20" hidden="1">{#N/A,#N/A,FALSE,"7617 Fab";#N/A,#N/A,FALSE,"7617 NSK"}</definedName>
    <definedName name="wrn.SCHEDULE." localSheetId="17" hidden="1">{#N/A,#N/A,FALSE,"7617 Fab";#N/A,#N/A,FALSE,"7617 NSK"}</definedName>
    <definedName name="wrn.SCHEDULE." localSheetId="18" hidden="1">{#N/A,#N/A,FALSE,"7617 Fab";#N/A,#N/A,FALSE,"7617 NSK"}</definedName>
    <definedName name="wrn.SCHEDULE." localSheetId="11" hidden="1">{#N/A,#N/A,FALSE,"7617 Fab";#N/A,#N/A,FALSE,"7617 NSK"}</definedName>
    <definedName name="wrn.SCHEDULE." localSheetId="2" hidden="1">{#N/A,#N/A,FALSE,"7617 Fab";#N/A,#N/A,FALSE,"7617 NSK"}</definedName>
    <definedName name="wrn.SCHEDULE." localSheetId="27" hidden="1">{#N/A,#N/A,FALSE,"7617 Fab";#N/A,#N/A,FALSE,"7617 NSK"}</definedName>
    <definedName name="wrn.SCHEDULE." localSheetId="3" hidden="1">{#N/A,#N/A,FALSE,"7617 Fab";#N/A,#N/A,FALSE,"7617 NSK"}</definedName>
    <definedName name="wrn.SCHEDULE." localSheetId="1" hidden="1">{#N/A,#N/A,FALSE,"7617 Fab";#N/A,#N/A,FALSE,"7617 NSK"}</definedName>
    <definedName name="wrn.SCHEDULE." hidden="1">{#N/A,#N/A,FALSE,"7617 Fab";#N/A,#N/A,FALSE,"7617 NSK"}</definedName>
    <definedName name="wrn.Semi._.Annual._.Cost._.Adj." localSheetId="32"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30"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33"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22"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23"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20"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7"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8"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1"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2"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27"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3"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localSheetId="1"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Cost._.Adj." hidden="1">{#N/A,#N/A,FALSE,"Cover Sheet (SACA)";#N/A,#N/A,FALSE,"Semi-Annual Cost Adj (SACA)";#N/A,#N/A,FALSE,"(SACA) Adjustments";#N/A,#N/A,FALSE,"Benefits";"SemiAnnual Shift Diff",#N/A,FALSE,"Cover Pages (SD)";#N/A,#N/A,FALSE,"Shift Differential (SD)";#N/A,#N/A,FALSE,"Shift Differential (SD)";#N/A,#N/A,FALSE,"Industrial Accident";#N/A,#N/A,FALSE,"Unemploy"}</definedName>
    <definedName name="wrn.Semi._.Annual._.Prod._.Calc." localSheetId="32" hidden="1">{#N/A,#N/A,TRUE,"(SAPC) Summary";#N/A,#N/A,TRUE,"(SAPC) Production";#N/A,#N/A,TRUE,"(SAPC) Adj Hour Wksht";#N/A,#N/A,TRUE,"(SAPC) 605&amp;606 Hrs";#N/A,#N/A,TRUE,"(SAPC) Rept Interval";#N/A,#N/A,TRUE,"(SAPC) SumProd";#N/A,#N/A,TRUE,"(SAPC) Rec. Wksht"}</definedName>
    <definedName name="wrn.Semi._.Annual._.Prod._.Calc." localSheetId="30" hidden="1">{#N/A,#N/A,TRUE,"(SAPC) Summary";#N/A,#N/A,TRUE,"(SAPC) Production";#N/A,#N/A,TRUE,"(SAPC) Adj Hour Wksht";#N/A,#N/A,TRUE,"(SAPC) 605&amp;606 Hrs";#N/A,#N/A,TRUE,"(SAPC) Rept Interval";#N/A,#N/A,TRUE,"(SAPC) SumProd";#N/A,#N/A,TRUE,"(SAPC) Rec. Wksht"}</definedName>
    <definedName name="wrn.Semi._.Annual._.Prod._.Calc." localSheetId="33" hidden="1">{#N/A,#N/A,TRUE,"(SAPC) Summary";#N/A,#N/A,TRUE,"(SAPC) Production";#N/A,#N/A,TRUE,"(SAPC) Adj Hour Wksht";#N/A,#N/A,TRUE,"(SAPC) 605&amp;606 Hrs";#N/A,#N/A,TRUE,"(SAPC) Rept Interval";#N/A,#N/A,TRUE,"(SAPC) SumProd";#N/A,#N/A,TRUE,"(SAPC) Rec. Wksht"}</definedName>
    <definedName name="wrn.Semi._.Annual._.Prod._.Calc." localSheetId="22" hidden="1">{#N/A,#N/A,TRUE,"(SAPC) Summary";#N/A,#N/A,TRUE,"(SAPC) Production";#N/A,#N/A,TRUE,"(SAPC) Adj Hour Wksht";#N/A,#N/A,TRUE,"(SAPC) 605&amp;606 Hrs";#N/A,#N/A,TRUE,"(SAPC) Rept Interval";#N/A,#N/A,TRUE,"(SAPC) SumProd";#N/A,#N/A,TRUE,"(SAPC) Rec. Wksht"}</definedName>
    <definedName name="wrn.Semi._.Annual._.Prod._.Calc." localSheetId="23" hidden="1">{#N/A,#N/A,TRUE,"(SAPC) Summary";#N/A,#N/A,TRUE,"(SAPC) Production";#N/A,#N/A,TRUE,"(SAPC) Adj Hour Wksht";#N/A,#N/A,TRUE,"(SAPC) 605&amp;606 Hrs";#N/A,#N/A,TRUE,"(SAPC) Rept Interval";#N/A,#N/A,TRUE,"(SAPC) SumProd";#N/A,#N/A,TRUE,"(SAPC) Rec. Wksht"}</definedName>
    <definedName name="wrn.Semi._.Annual._.Prod._.Calc." localSheetId="20" hidden="1">{#N/A,#N/A,TRUE,"(SAPC) Summary";#N/A,#N/A,TRUE,"(SAPC) Production";#N/A,#N/A,TRUE,"(SAPC) Adj Hour Wksht";#N/A,#N/A,TRUE,"(SAPC) 605&amp;606 Hrs";#N/A,#N/A,TRUE,"(SAPC) Rept Interval";#N/A,#N/A,TRUE,"(SAPC) SumProd";#N/A,#N/A,TRUE,"(SAPC) Rec. Wksht"}</definedName>
    <definedName name="wrn.Semi._.Annual._.Prod._.Calc." localSheetId="17" hidden="1">{#N/A,#N/A,TRUE,"(SAPC) Summary";#N/A,#N/A,TRUE,"(SAPC) Production";#N/A,#N/A,TRUE,"(SAPC) Adj Hour Wksht";#N/A,#N/A,TRUE,"(SAPC) 605&amp;606 Hrs";#N/A,#N/A,TRUE,"(SAPC) Rept Interval";#N/A,#N/A,TRUE,"(SAPC) SumProd";#N/A,#N/A,TRUE,"(SAPC) Rec. Wksht"}</definedName>
    <definedName name="wrn.Semi._.Annual._.Prod._.Calc." localSheetId="18" hidden="1">{#N/A,#N/A,TRUE,"(SAPC) Summary";#N/A,#N/A,TRUE,"(SAPC) Production";#N/A,#N/A,TRUE,"(SAPC) Adj Hour Wksht";#N/A,#N/A,TRUE,"(SAPC) 605&amp;606 Hrs";#N/A,#N/A,TRUE,"(SAPC) Rept Interval";#N/A,#N/A,TRUE,"(SAPC) SumProd";#N/A,#N/A,TRUE,"(SAPC) Rec. Wksht"}</definedName>
    <definedName name="wrn.Semi._.Annual._.Prod._.Calc." localSheetId="11" hidden="1">{#N/A,#N/A,TRUE,"(SAPC) Summary";#N/A,#N/A,TRUE,"(SAPC) Production";#N/A,#N/A,TRUE,"(SAPC) Adj Hour Wksht";#N/A,#N/A,TRUE,"(SAPC) 605&amp;606 Hrs";#N/A,#N/A,TRUE,"(SAPC) Rept Interval";#N/A,#N/A,TRUE,"(SAPC) SumProd";#N/A,#N/A,TRUE,"(SAPC) Rec. Wksht"}</definedName>
    <definedName name="wrn.Semi._.Annual._.Prod._.Calc." localSheetId="2" hidden="1">{#N/A,#N/A,TRUE,"(SAPC) Summary";#N/A,#N/A,TRUE,"(SAPC) Production";#N/A,#N/A,TRUE,"(SAPC) Adj Hour Wksht";#N/A,#N/A,TRUE,"(SAPC) 605&amp;606 Hrs";#N/A,#N/A,TRUE,"(SAPC) Rept Interval";#N/A,#N/A,TRUE,"(SAPC) SumProd";#N/A,#N/A,TRUE,"(SAPC) Rec. Wksht"}</definedName>
    <definedName name="wrn.Semi._.Annual._.Prod._.Calc." localSheetId="27" hidden="1">{#N/A,#N/A,TRUE,"(SAPC) Summary";#N/A,#N/A,TRUE,"(SAPC) Production";#N/A,#N/A,TRUE,"(SAPC) Adj Hour Wksht";#N/A,#N/A,TRUE,"(SAPC) 605&amp;606 Hrs";#N/A,#N/A,TRUE,"(SAPC) Rept Interval";#N/A,#N/A,TRUE,"(SAPC) SumProd";#N/A,#N/A,TRUE,"(SAPC) Rec. Wksht"}</definedName>
    <definedName name="wrn.Semi._.Annual._.Prod._.Calc." localSheetId="3" hidden="1">{#N/A,#N/A,TRUE,"(SAPC) Summary";#N/A,#N/A,TRUE,"(SAPC) Production";#N/A,#N/A,TRUE,"(SAPC) Adj Hour Wksht";#N/A,#N/A,TRUE,"(SAPC) 605&amp;606 Hrs";#N/A,#N/A,TRUE,"(SAPC) Rept Interval";#N/A,#N/A,TRUE,"(SAPC) SumProd";#N/A,#N/A,TRUE,"(SAPC) Rec. Wksht"}</definedName>
    <definedName name="wrn.Semi._.Annual._.Prod._.Calc." localSheetId="1" hidden="1">{#N/A,#N/A,TRUE,"(SAPC) Summary";#N/A,#N/A,TRUE,"(SAPC) Production";#N/A,#N/A,TRUE,"(SAPC) Adj Hour Wksht";#N/A,#N/A,TRUE,"(SAPC) 605&amp;606 Hrs";#N/A,#N/A,TRUE,"(SAPC) Rept Interval";#N/A,#N/A,TRUE,"(SAPC) SumProd";#N/A,#N/A,TRUE,"(SAPC) Rec. Wksht"}</definedName>
    <definedName name="wrn.Semi._.Annual._.Prod._.Calc." hidden="1">{#N/A,#N/A,TRUE,"(SAPC) Summary";#N/A,#N/A,TRUE,"(SAPC) Production";#N/A,#N/A,TRUE,"(SAPC) Adj Hour Wksht";#N/A,#N/A,TRUE,"(SAPC) 605&amp;606 Hrs";#N/A,#N/A,TRUE,"(SAPC) Rept Interval";#N/A,#N/A,TRUE,"(SAPC) SumProd";#N/A,#N/A,TRUE,"(SAPC) Rec. Wksht"}</definedName>
    <definedName name="wrn.Sept._.Dec._.March._.IS." localSheetId="30"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22"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20"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11"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2"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localSheetId="3" hidden="1">{#N/A,#N/A,FALSE,"Top level MTD";#N/A,#N/A,FALSE,"PHI MTD";#N/A,#N/A,FALSE,"PacifiCorp MTD";#N/A,#N/A,FALSE,"PGHC MTD";#N/A,#N/A,FALSE,"Top level QTD";#N/A,#N/A,FALSE,"PHI QTD";#N/A,#N/A,FALSE,"PacifiCorp QTD";#N/A,#N/A,FALSE,"PGHC QTD";#N/A,#N/A,FALSE,"Top level YTD";#N/A,#N/A,FALSE,"PHI YTD";#N/A,#N/A,FALSE,"PacifiCorp YTD";#N/A,#N/A,FALSE,"PGHC YTD"}</definedName>
    <definedName name="wrn.Sept._.Dec._.March._.IS." hidden="1">{#N/A,#N/A,FALSE,"Top level MTD";#N/A,#N/A,FALSE,"PHI MTD";#N/A,#N/A,FALSE,"PacifiCorp MTD";#N/A,#N/A,FALSE,"PGHC MTD";#N/A,#N/A,FALSE,"Top level QTD";#N/A,#N/A,FALSE,"PHI QTD";#N/A,#N/A,FALSE,"PacifiCorp QTD";#N/A,#N/A,FALSE,"PGHC QTD";#N/A,#N/A,FALSE,"Top level YTD";#N/A,#N/A,FALSE,"PHI YTD";#N/A,#N/A,FALSE,"PacifiCorp YTD";#N/A,#N/A,FALSE,"PGHC YTD"}</definedName>
    <definedName name="wrn.Shared._.Costs." localSheetId="30" hidden="1">{"cash flow",#N/A,FALSE,"Shared Costs";"allocations",#N/A,FALSE,"Shared Costs"}</definedName>
    <definedName name="wrn.Shared._.Costs." localSheetId="22" hidden="1">{"cash flow",#N/A,FALSE,"Shared Costs";"allocations",#N/A,FALSE,"Shared Costs"}</definedName>
    <definedName name="wrn.Shared._.Costs." localSheetId="20" hidden="1">{"cash flow",#N/A,FALSE,"Shared Costs";"allocations",#N/A,FALSE,"Shared Costs"}</definedName>
    <definedName name="wrn.Shared._.Costs." localSheetId="11" hidden="1">{"cash flow",#N/A,FALSE,"Shared Costs";"allocations",#N/A,FALSE,"Shared Costs"}</definedName>
    <definedName name="wrn.Shared._.Costs." localSheetId="2" hidden="1">{"cash flow",#N/A,FALSE,"Shared Costs";"allocations",#N/A,FALSE,"Shared Costs"}</definedName>
    <definedName name="wrn.Shared._.Costs." localSheetId="3" hidden="1">{"cash flow",#N/A,FALSE,"Shared Costs";"allocations",#N/A,FALSE,"Shared Costs"}</definedName>
    <definedName name="wrn.Shared._.Costs." hidden="1">{"cash flow",#N/A,FALSE,"Shared Costs";"allocations",#N/A,FALSE,"Shared Costs"}</definedName>
    <definedName name="wrn.SHEDA." localSheetId="30" hidden="1">{"SCHED_A",#N/A,FALSE,"A"}</definedName>
    <definedName name="wrn.SHEDA." localSheetId="22" hidden="1">{"SCHED_A",#N/A,FALSE,"A"}</definedName>
    <definedName name="wrn.SHEDA." localSheetId="20" hidden="1">{"SCHED_A",#N/A,FALSE,"A"}</definedName>
    <definedName name="wrn.SHEDA." localSheetId="11" hidden="1">{"SCHED_A",#N/A,FALSE,"A"}</definedName>
    <definedName name="wrn.SHEDA." localSheetId="2" hidden="1">{"SCHED_A",#N/A,FALSE,"A"}</definedName>
    <definedName name="wrn.SHEDA." localSheetId="3" hidden="1">{"SCHED_A",#N/A,FALSE,"A"}</definedName>
    <definedName name="wrn.SHEDA." hidden="1">{"SCHED_A",#N/A,FALSE,"A"}</definedName>
    <definedName name="wrn.SLB." localSheetId="32" hidden="1">{#N/A,#N/A,FALSE,"SUMMARY";#N/A,#N/A,FALSE,"AE7616";#N/A,#N/A,FALSE,"AE7617";#N/A,#N/A,FALSE,"AE7618";#N/A,#N/A,FALSE,"AE7619";#N/A,#N/A,FALSE,"Target Materials"}</definedName>
    <definedName name="wrn.SLB." localSheetId="30" hidden="1">{#N/A,#N/A,FALSE,"SUMMARY";#N/A,#N/A,FALSE,"AE7616";#N/A,#N/A,FALSE,"AE7617";#N/A,#N/A,FALSE,"AE7618";#N/A,#N/A,FALSE,"AE7619";#N/A,#N/A,FALSE,"Target Materials"}</definedName>
    <definedName name="wrn.SLB." localSheetId="33" hidden="1">{#N/A,#N/A,FALSE,"SUMMARY";#N/A,#N/A,FALSE,"AE7616";#N/A,#N/A,FALSE,"AE7617";#N/A,#N/A,FALSE,"AE7618";#N/A,#N/A,FALSE,"AE7619";#N/A,#N/A,FALSE,"Target Materials"}</definedName>
    <definedName name="wrn.SLB." localSheetId="22" hidden="1">{#N/A,#N/A,FALSE,"SUMMARY";#N/A,#N/A,FALSE,"AE7616";#N/A,#N/A,FALSE,"AE7617";#N/A,#N/A,FALSE,"AE7618";#N/A,#N/A,FALSE,"AE7619";#N/A,#N/A,FALSE,"Target Materials"}</definedName>
    <definedName name="wrn.SLB." localSheetId="23" hidden="1">{#N/A,#N/A,FALSE,"SUMMARY";#N/A,#N/A,FALSE,"AE7616";#N/A,#N/A,FALSE,"AE7617";#N/A,#N/A,FALSE,"AE7618";#N/A,#N/A,FALSE,"AE7619";#N/A,#N/A,FALSE,"Target Materials"}</definedName>
    <definedName name="wrn.SLB." localSheetId="20" hidden="1">{#N/A,#N/A,FALSE,"SUMMARY";#N/A,#N/A,FALSE,"AE7616";#N/A,#N/A,FALSE,"AE7617";#N/A,#N/A,FALSE,"AE7618";#N/A,#N/A,FALSE,"AE7619";#N/A,#N/A,FALSE,"Target Materials"}</definedName>
    <definedName name="wrn.SLB." localSheetId="17" hidden="1">{#N/A,#N/A,FALSE,"SUMMARY";#N/A,#N/A,FALSE,"AE7616";#N/A,#N/A,FALSE,"AE7617";#N/A,#N/A,FALSE,"AE7618";#N/A,#N/A,FALSE,"AE7619";#N/A,#N/A,FALSE,"Target Materials"}</definedName>
    <definedName name="wrn.SLB." localSheetId="18" hidden="1">{#N/A,#N/A,FALSE,"SUMMARY";#N/A,#N/A,FALSE,"AE7616";#N/A,#N/A,FALSE,"AE7617";#N/A,#N/A,FALSE,"AE7618";#N/A,#N/A,FALSE,"AE7619";#N/A,#N/A,FALSE,"Target Materials"}</definedName>
    <definedName name="wrn.SLB." localSheetId="11" hidden="1">{#N/A,#N/A,FALSE,"SUMMARY";#N/A,#N/A,FALSE,"AE7616";#N/A,#N/A,FALSE,"AE7617";#N/A,#N/A,FALSE,"AE7618";#N/A,#N/A,FALSE,"AE7619";#N/A,#N/A,FALSE,"Target Materials"}</definedName>
    <definedName name="wrn.SLB." localSheetId="2" hidden="1">{#N/A,#N/A,FALSE,"SUMMARY";#N/A,#N/A,FALSE,"AE7616";#N/A,#N/A,FALSE,"AE7617";#N/A,#N/A,FALSE,"AE7618";#N/A,#N/A,FALSE,"AE7619";#N/A,#N/A,FALSE,"Target Materials"}</definedName>
    <definedName name="wrn.SLB." localSheetId="27" hidden="1">{#N/A,#N/A,FALSE,"SUMMARY";#N/A,#N/A,FALSE,"AE7616";#N/A,#N/A,FALSE,"AE7617";#N/A,#N/A,FALSE,"AE7618";#N/A,#N/A,FALSE,"AE7619";#N/A,#N/A,FALSE,"Target Materials"}</definedName>
    <definedName name="wrn.SLB." localSheetId="3" hidden="1">{#N/A,#N/A,FALSE,"SUMMARY";#N/A,#N/A,FALSE,"AE7616";#N/A,#N/A,FALSE,"AE7617";#N/A,#N/A,FALSE,"AE7618";#N/A,#N/A,FALSE,"AE7619";#N/A,#N/A,FALSE,"Target Materials"}</definedName>
    <definedName name="wrn.SLB." localSheetId="1"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32" hidden="1">{#N/A,#N/A,FALSE,"2002 Small Tool OH";#N/A,#N/A,FALSE,"QA"}</definedName>
    <definedName name="wrn.Small._.Tools._.Overhead." localSheetId="30" hidden="1">{#N/A,#N/A,FALSE,"2002 Small Tool OH";#N/A,#N/A,FALSE,"QA"}</definedName>
    <definedName name="wrn.Small._.Tools._.Overhead." localSheetId="33" hidden="1">{#N/A,#N/A,FALSE,"2002 Small Tool OH";#N/A,#N/A,FALSE,"QA"}</definedName>
    <definedName name="wrn.Small._.Tools._.Overhead." localSheetId="22" hidden="1">{#N/A,#N/A,FALSE,"2002 Small Tool OH";#N/A,#N/A,FALSE,"QA"}</definedName>
    <definedName name="wrn.Small._.Tools._.Overhead." localSheetId="23" hidden="1">{#N/A,#N/A,FALSE,"2002 Small Tool OH";#N/A,#N/A,FALSE,"QA"}</definedName>
    <definedName name="wrn.Small._.Tools._.Overhead." localSheetId="20" hidden="1">{#N/A,#N/A,FALSE,"2002 Small Tool OH";#N/A,#N/A,FALSE,"QA"}</definedName>
    <definedName name="wrn.Small._.Tools._.Overhead." localSheetId="17" hidden="1">{#N/A,#N/A,FALSE,"2002 Small Tool OH";#N/A,#N/A,FALSE,"QA"}</definedName>
    <definedName name="wrn.Small._.Tools._.Overhead." localSheetId="18" hidden="1">{#N/A,#N/A,FALSE,"2002 Small Tool OH";#N/A,#N/A,FALSE,"QA"}</definedName>
    <definedName name="wrn.Small._.Tools._.Overhead." localSheetId="11" hidden="1">{#N/A,#N/A,FALSE,"2002 Small Tool OH";#N/A,#N/A,FALSE,"QA"}</definedName>
    <definedName name="wrn.Small._.Tools._.Overhead." localSheetId="2" hidden="1">{#N/A,#N/A,FALSE,"2002 Small Tool OH";#N/A,#N/A,FALSE,"QA"}</definedName>
    <definedName name="wrn.Small._.Tools._.Overhead." localSheetId="27" hidden="1">{#N/A,#N/A,FALSE,"2002 Small Tool OH";#N/A,#N/A,FALSE,"QA"}</definedName>
    <definedName name="wrn.Small._.Tools._.Overhead." localSheetId="3" hidden="1">{#N/A,#N/A,FALSE,"2002 Small Tool OH";#N/A,#N/A,FALSE,"QA"}</definedName>
    <definedName name="wrn.Small._.Tools._.Overhead." localSheetId="1" hidden="1">{#N/A,#N/A,FALSE,"2002 Small Tool OH";#N/A,#N/A,FALSE,"QA"}</definedName>
    <definedName name="wrn.Small._.Tools._.Overhead." hidden="1">{#N/A,#N/A,FALSE,"2002 Small Tool OH";#N/A,#N/A,FALSE,"QA"}</definedName>
    <definedName name="wrn.STAND_ALONE_BOTH." localSheetId="30" hidden="1">{"FCB_ALL",#N/A,FALSE,"FCB";"GREY_ALL",#N/A,FALSE,"GREY"}</definedName>
    <definedName name="wrn.STAND_ALONE_BOTH." localSheetId="22" hidden="1">{"FCB_ALL",#N/A,FALSE,"FCB";"GREY_ALL",#N/A,FALSE,"GREY"}</definedName>
    <definedName name="wrn.STAND_ALONE_BOTH." localSheetId="20" hidden="1">{"FCB_ALL",#N/A,FALSE,"FCB";"GREY_ALL",#N/A,FALSE,"GREY"}</definedName>
    <definedName name="wrn.STAND_ALONE_BOTH." localSheetId="11" hidden="1">{"FCB_ALL",#N/A,FALSE,"FCB";"GREY_ALL",#N/A,FALSE,"GREY"}</definedName>
    <definedName name="wrn.STAND_ALONE_BOTH." localSheetId="2" hidden="1">{"FCB_ALL",#N/A,FALSE,"FCB";"GREY_ALL",#N/A,FALSE,"GREY"}</definedName>
    <definedName name="wrn.STAND_ALONE_BOTH." localSheetId="3" hidden="1">{"FCB_ALL",#N/A,FALSE,"FCB";"GREY_ALL",#N/A,FALSE,"GREY"}</definedName>
    <definedName name="wrn.STAND_ALONE_BOTH." hidden="1">{"FCB_ALL",#N/A,FALSE,"FCB";"GREY_ALL",#N/A,FALSE,"GREY"}</definedName>
    <definedName name="wrn.Standard." localSheetId="30" hidden="1">{"YTD-Total",#N/A,FALSE,"Provision"}</definedName>
    <definedName name="wrn.Standard." localSheetId="22" hidden="1">{"YTD-Total",#N/A,FALSE,"Provision"}</definedName>
    <definedName name="wrn.Standard." localSheetId="20" hidden="1">{"YTD-Total",#N/A,FALSE,"Provision"}</definedName>
    <definedName name="wrn.Standard." localSheetId="11" hidden="1">{"YTD-Total",#N/A,FALSE,"Provision"}</definedName>
    <definedName name="wrn.Standard." localSheetId="2" hidden="1">{"YTD-Total",#N/A,FALSE,"Provision"}</definedName>
    <definedName name="wrn.Standard." localSheetId="3" hidden="1">{"YTD-Total",#N/A,FALSE,"Provision"}</definedName>
    <definedName name="wrn.Standard." hidden="1">{"YTD-Total",#N/A,FALSE,"Provision"}</definedName>
    <definedName name="wrn.Standard._.NonUtility._.Only." localSheetId="30" hidden="1">{"YTD-NonUtility",#N/A,FALSE,"Prov NonUtility"}</definedName>
    <definedName name="wrn.Standard._.NonUtility._.Only." localSheetId="22" hidden="1">{"YTD-NonUtility",#N/A,FALSE,"Prov NonUtility"}</definedName>
    <definedName name="wrn.Standard._.NonUtility._.Only." localSheetId="20" hidden="1">{"YTD-NonUtility",#N/A,FALSE,"Prov NonUtility"}</definedName>
    <definedName name="wrn.Standard._.NonUtility._.Only." localSheetId="11" hidden="1">{"YTD-NonUtility",#N/A,FALSE,"Prov NonUtility"}</definedName>
    <definedName name="wrn.Standard._.NonUtility._.Only." localSheetId="2" hidden="1">{"YTD-NonUtility",#N/A,FALSE,"Prov NonUtility"}</definedName>
    <definedName name="wrn.Standard._.NonUtility._.Only." localSheetId="3" hidden="1">{"YTD-NonUtility",#N/A,FALSE,"Prov NonUtility"}</definedName>
    <definedName name="wrn.Standard._.NonUtility._.Only." hidden="1">{"YTD-NonUtility",#N/A,FALSE,"Prov NonUtility"}</definedName>
    <definedName name="wrn.Standard._.Utility._.Only." localSheetId="30" hidden="1">{"YTD-Utility",#N/A,FALSE,"Prov Utility"}</definedName>
    <definedName name="wrn.Standard._.Utility._.Only." localSheetId="22" hidden="1">{"YTD-Utility",#N/A,FALSE,"Prov Utility"}</definedName>
    <definedName name="wrn.Standard._.Utility._.Only." localSheetId="20" hidden="1">{"YTD-Utility",#N/A,FALSE,"Prov Utility"}</definedName>
    <definedName name="wrn.Standard._.Utility._.Only." localSheetId="11" hidden="1">{"YTD-Utility",#N/A,FALSE,"Prov Utility"}</definedName>
    <definedName name="wrn.Standard._.Utility._.Only." localSheetId="2" hidden="1">{"YTD-Utility",#N/A,FALSE,"Prov Utility"}</definedName>
    <definedName name="wrn.Standard._.Utility._.Only." localSheetId="3" hidden="1">{"YTD-Utility",#N/A,FALSE,"Prov Utility"}</definedName>
    <definedName name="wrn.Standard._.Utility._.Only." hidden="1">{"YTD-Utility",#N/A,FALSE,"Prov Utility"}</definedName>
    <definedName name="wrn.Summary." localSheetId="32" hidden="1">{#N/A,#N/A,FALSE,"Summ";#N/A,#N/A,FALSE,"General"}</definedName>
    <definedName name="wrn.Summary." localSheetId="30" hidden="1">{#N/A,#N/A,FALSE,"Summ";#N/A,#N/A,FALSE,"General"}</definedName>
    <definedName name="wrn.Summary." localSheetId="33" hidden="1">{#N/A,#N/A,FALSE,"Summ";#N/A,#N/A,FALSE,"General"}</definedName>
    <definedName name="wrn.Summary." localSheetId="22" hidden="1">{#N/A,#N/A,FALSE,"Summ";#N/A,#N/A,FALSE,"General"}</definedName>
    <definedName name="wrn.Summary." localSheetId="23" hidden="1">{#N/A,#N/A,FALSE,"Summ";#N/A,#N/A,FALSE,"General"}</definedName>
    <definedName name="wrn.Summary." localSheetId="20" hidden="1">{#N/A,#N/A,FALSE,"Summ";#N/A,#N/A,FALSE,"General"}</definedName>
    <definedName name="wrn.Summary." localSheetId="17" hidden="1">{#N/A,#N/A,FALSE,"Summ";#N/A,#N/A,FALSE,"General"}</definedName>
    <definedName name="wrn.Summary." localSheetId="18" hidden="1">{#N/A,#N/A,FALSE,"Summ";#N/A,#N/A,FALSE,"General"}</definedName>
    <definedName name="wrn.Summary." localSheetId="11" hidden="1">{#N/A,#N/A,FALSE,"Summ";#N/A,#N/A,FALSE,"General"}</definedName>
    <definedName name="wrn.Summary." localSheetId="2" hidden="1">{#N/A,#N/A,FALSE,"Summ";#N/A,#N/A,FALSE,"General"}</definedName>
    <definedName name="wrn.Summary." localSheetId="27" hidden="1">{#N/A,#N/A,FALSE,"Summ";#N/A,#N/A,FALSE,"General"}</definedName>
    <definedName name="wrn.Summary." localSheetId="3" hidden="1">{#N/A,#N/A,FALSE,"Summ";#N/A,#N/A,FALSE,"General"}</definedName>
    <definedName name="wrn.Summary." localSheetId="1" hidden="1">{#N/A,#N/A,FALSE,"Summ";#N/A,#N/A,FALSE,"General"}</definedName>
    <definedName name="wrn.Summary." hidden="1">{#N/A,#N/A,FALSE,"Summ";#N/A,#N/A,FALSE,"General"}</definedName>
    <definedName name="wrn.Summary._.View." localSheetId="30" hidden="1">{#N/A,#N/A,FALSE,"Consltd-For contngcy"}</definedName>
    <definedName name="wrn.Summary._.View." localSheetId="22" hidden="1">{#N/A,#N/A,FALSE,"Consltd-For contngcy"}</definedName>
    <definedName name="wrn.Summary._.View." localSheetId="20" hidden="1">{#N/A,#N/A,FALSE,"Consltd-For contngcy"}</definedName>
    <definedName name="wrn.Summary._.View." localSheetId="11" hidden="1">{#N/A,#N/A,FALSE,"Consltd-For contngcy"}</definedName>
    <definedName name="wrn.Summary._.View." localSheetId="2" hidden="1">{#N/A,#N/A,FALSE,"Consltd-For contngcy"}</definedName>
    <definedName name="wrn.Summary._.View." localSheetId="3" hidden="1">{#N/A,#N/A,FALSE,"Consltd-For contngcy"}</definedName>
    <definedName name="wrn.Summary._.View." hidden="1">{#N/A,#N/A,FALSE,"Consltd-For contngcy"}</definedName>
    <definedName name="wrn.Tariff99." localSheetId="30" hidden="1">{"103Decup",#N/A,TRUE,"TRF103";"101Refund",#N/A,TRUE,"TRF101A";"101EEAAcct",#N/A,TRUE,"TRF101C";"107DSMRef",#N/A,TRUE,"TRF107";"107Amort",#N/A,TRUE,"DSM Amort";"102RPAInt",#N/A,TRUE,"TRF102B";"111Price1",#N/A,TRUE,"TRF111A";"111Price2",#N/A,TRUE,"TRF111B"}</definedName>
    <definedName name="wrn.Tariff99." localSheetId="22" hidden="1">{"103Decup",#N/A,TRUE,"TRF103";"101Refund",#N/A,TRUE,"TRF101A";"101EEAAcct",#N/A,TRUE,"TRF101C";"107DSMRef",#N/A,TRUE,"TRF107";"107Amort",#N/A,TRUE,"DSM Amort";"102RPAInt",#N/A,TRUE,"TRF102B";"111Price1",#N/A,TRUE,"TRF111A";"111Price2",#N/A,TRUE,"TRF111B"}</definedName>
    <definedName name="wrn.Tariff99." localSheetId="20" hidden="1">{"103Decup",#N/A,TRUE,"TRF103";"101Refund",#N/A,TRUE,"TRF101A";"101EEAAcct",#N/A,TRUE,"TRF101C";"107DSMRef",#N/A,TRUE,"TRF107";"107Amort",#N/A,TRUE,"DSM Amort";"102RPAInt",#N/A,TRUE,"TRF102B";"111Price1",#N/A,TRUE,"TRF111A";"111Price2",#N/A,TRUE,"TRF111B"}</definedName>
    <definedName name="wrn.Tariff99." localSheetId="11" hidden="1">{"103Decup",#N/A,TRUE,"TRF103";"101Refund",#N/A,TRUE,"TRF101A";"101EEAAcct",#N/A,TRUE,"TRF101C";"107DSMRef",#N/A,TRUE,"TRF107";"107Amort",#N/A,TRUE,"DSM Amort";"102RPAInt",#N/A,TRUE,"TRF102B";"111Price1",#N/A,TRUE,"TRF111A";"111Price2",#N/A,TRUE,"TRF111B"}</definedName>
    <definedName name="wrn.Tariff99." localSheetId="2" hidden="1">{"103Decup",#N/A,TRUE,"TRF103";"101Refund",#N/A,TRUE,"TRF101A";"101EEAAcct",#N/A,TRUE,"TRF101C";"107DSMRef",#N/A,TRUE,"TRF107";"107Amort",#N/A,TRUE,"DSM Amort";"102RPAInt",#N/A,TRUE,"TRF102B";"111Price1",#N/A,TRUE,"TRF111A";"111Price2",#N/A,TRUE,"TRF111B"}</definedName>
    <definedName name="wrn.Tariff99." localSheetId="3" hidden="1">{"103Decup",#N/A,TRUE,"TRF103";"101Refund",#N/A,TRUE,"TRF101A";"101EEAAcct",#N/A,TRUE,"TRF101C";"107DSMRef",#N/A,TRUE,"TRF107";"107Amort",#N/A,TRUE,"DSM Amort";"102RPAInt",#N/A,TRUE,"TRF102B";"111Price1",#N/A,TRUE,"TRF111A";"111Price2",#N/A,TRUE,"TRF111B"}</definedName>
    <definedName name="wrn.Tariff99." hidden="1">{"103Decup",#N/A,TRUE,"TRF103";"101Refund",#N/A,TRUE,"TRF101A";"101EEAAcct",#N/A,TRUE,"TRF101C";"107DSMRef",#N/A,TRUE,"TRF107";"107Amort",#N/A,TRUE,"DSM Amort";"102RPAInt",#N/A,TRUE,"TRF102B";"111Price1",#N/A,TRUE,"TRF111A";"111Price2",#N/A,TRUE,"TRF111B"}</definedName>
    <definedName name="wrn.test." localSheetId="32"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30"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33"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22"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23"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20"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7"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8"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1"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2"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27"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3"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localSheetId="1"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est." hidden="1">{"Admin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definedName>
    <definedName name="wrn.Trueup._.excluding._.Production." localSheetId="32"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30"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33"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22"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23"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20"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7"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8"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1"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2"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27"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3"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localSheetId="1"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Trueup._.excluding._.Production." hidden="1">{#N/A,#N/A,FALSE,"Adjustment Sheet";"Summary Page 1_3",#N/A,FALSE,"Summary";#N/A,#N/A,FALSE,"Customer Summary";"Summary 3rd Party Sales",#N/A,FALSE,"Summary";"Admin Fringes Cover Sht",#N/A,FALSE,"Administrative Fringes";"Admin Fringes Pg 1",#N/A,FALSE,"Administrative Fringes";"Admin Fringes Pg 2",#N/A,FALSE,"Administrative Fringes";"Admin Fringes Pg 3",#N/A,FALSE,"Administrative Fringes";"Prod Fringes Cover Sht",#N/A,FALSE,"Production Fringes";"Prod Fringes Pg 1",#N/A,FALSE,"Production Fringes";"Prod Fringes Pg 2",#N/A,FALSE,"Production Fringes";"Prod Fringes Pg 3",#N/A,FALSE,"Production Fringes";#N/A,#N/A,FALSE,"Loading Rate";#N/A,#N/A,FALSE,"Hours Worked Allocation";#N/A,#N/A,FALSE,"Permit, Bond and Rec. Costs"}</definedName>
    <definedName name="wrn.UK._.Conversion._.Only." localSheetId="30" hidden="1">{#N/A,#N/A,FALSE,"Dec 1999 UK Continuing Ops"}</definedName>
    <definedName name="wrn.UK._.Conversion._.Only." localSheetId="22" hidden="1">{#N/A,#N/A,FALSE,"Dec 1999 UK Continuing Ops"}</definedName>
    <definedName name="wrn.UK._.Conversion._.Only." localSheetId="20" hidden="1">{#N/A,#N/A,FALSE,"Dec 1999 UK Continuing Ops"}</definedName>
    <definedName name="wrn.UK._.Conversion._.Only." localSheetId="11" hidden="1">{#N/A,#N/A,FALSE,"Dec 1999 UK Continuing Ops"}</definedName>
    <definedName name="wrn.UK._.Conversion._.Only." localSheetId="2" hidden="1">{#N/A,#N/A,FALSE,"Dec 1999 UK Continuing Ops"}</definedName>
    <definedName name="wrn.UK._.Conversion._.Only." localSheetId="3" hidden="1">{#N/A,#N/A,FALSE,"Dec 1999 UK Continuing Ops"}</definedName>
    <definedName name="wrn.UK._.Conversion._.Only." hidden="1">{#N/A,#N/A,FALSE,"Dec 1999 UK Continuing Ops"}</definedName>
    <definedName name="wrn.USIM_Data." localSheetId="3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30"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3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0"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2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3"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32" hidden="1">{#N/A,#N/A,FALSE,"Expenditures";#N/A,#N/A,FALSE,"Property Placed In-Service";#N/A,#N/A,FALSE,"Removals";#N/A,#N/A,FALSE,"Retirements";#N/A,#N/A,FALSE,"CWIP Balances";#N/A,#N/A,FALSE,"CWIP_Expend_Ratios";#N/A,#N/A,FALSE,"CWIP_Yr_End"}</definedName>
    <definedName name="wrn.USIM_Data_Abbrev." localSheetId="30" hidden="1">{#N/A,#N/A,FALSE,"Expenditures";#N/A,#N/A,FALSE,"Property Placed In-Service";#N/A,#N/A,FALSE,"Removals";#N/A,#N/A,FALSE,"Retirements";#N/A,#N/A,FALSE,"CWIP Balances";#N/A,#N/A,FALSE,"CWIP_Expend_Ratios";#N/A,#N/A,FALSE,"CWIP_Yr_End"}</definedName>
    <definedName name="wrn.USIM_Data_Abbrev." localSheetId="33" hidden="1">{#N/A,#N/A,FALSE,"Expenditures";#N/A,#N/A,FALSE,"Property Placed In-Service";#N/A,#N/A,FALSE,"Removals";#N/A,#N/A,FALSE,"Retirements";#N/A,#N/A,FALSE,"CWIP Balances";#N/A,#N/A,FALSE,"CWIP_Expend_Ratios";#N/A,#N/A,FALSE,"CWIP_Yr_End"}</definedName>
    <definedName name="wrn.USIM_Data_Abbrev." localSheetId="22" hidden="1">{#N/A,#N/A,FALSE,"Expenditures";#N/A,#N/A,FALSE,"Property Placed In-Service";#N/A,#N/A,FALSE,"Removals";#N/A,#N/A,FALSE,"Retirements";#N/A,#N/A,FALSE,"CWIP Balances";#N/A,#N/A,FALSE,"CWIP_Expend_Ratios";#N/A,#N/A,FALSE,"CWIP_Yr_End"}</definedName>
    <definedName name="wrn.USIM_Data_Abbrev." localSheetId="23" hidden="1">{#N/A,#N/A,FALSE,"Expenditures";#N/A,#N/A,FALSE,"Property Placed In-Service";#N/A,#N/A,FALSE,"Removals";#N/A,#N/A,FALSE,"Retirements";#N/A,#N/A,FALSE,"CWIP Balances";#N/A,#N/A,FALSE,"CWIP_Expend_Ratios";#N/A,#N/A,FALSE,"CWIP_Yr_End"}</definedName>
    <definedName name="wrn.USIM_Data_Abbrev." localSheetId="20" hidden="1">{#N/A,#N/A,FALSE,"Expenditures";#N/A,#N/A,FALSE,"Property Placed In-Service";#N/A,#N/A,FALSE,"Removals";#N/A,#N/A,FALSE,"Retirements";#N/A,#N/A,FALSE,"CWIP Balances";#N/A,#N/A,FALSE,"CWIP_Expend_Ratios";#N/A,#N/A,FALSE,"CWIP_Yr_End"}</definedName>
    <definedName name="wrn.USIM_Data_Abbrev." localSheetId="17" hidden="1">{#N/A,#N/A,FALSE,"Expenditures";#N/A,#N/A,FALSE,"Property Placed In-Service";#N/A,#N/A,FALSE,"Removals";#N/A,#N/A,FALSE,"Retirements";#N/A,#N/A,FALSE,"CWIP Balances";#N/A,#N/A,FALSE,"CWIP_Expend_Ratios";#N/A,#N/A,FALSE,"CWIP_Yr_End"}</definedName>
    <definedName name="wrn.USIM_Data_Abbrev." localSheetId="18" hidden="1">{#N/A,#N/A,FALSE,"Expenditures";#N/A,#N/A,FALSE,"Property Placed In-Service";#N/A,#N/A,FALSE,"Removals";#N/A,#N/A,FALSE,"Retirements";#N/A,#N/A,FALSE,"CWIP Balances";#N/A,#N/A,FALSE,"CWIP_Expend_Ratios";#N/A,#N/A,FALSE,"CWIP_Yr_End"}</definedName>
    <definedName name="wrn.USIM_Data_Abbrev." localSheetId="11" hidden="1">{#N/A,#N/A,FALSE,"Expenditures";#N/A,#N/A,FALSE,"Property Placed In-Service";#N/A,#N/A,FALSE,"Removals";#N/A,#N/A,FALSE,"Retirements";#N/A,#N/A,FALSE,"CWIP Balances";#N/A,#N/A,FALSE,"CWIP_Expend_Ratios";#N/A,#N/A,FALSE,"CWIP_Yr_End"}</definedName>
    <definedName name="wrn.USIM_Data_Abbrev." localSheetId="2" hidden="1">{#N/A,#N/A,FALSE,"Expenditures";#N/A,#N/A,FALSE,"Property Placed In-Service";#N/A,#N/A,FALSE,"Removals";#N/A,#N/A,FALSE,"Retirements";#N/A,#N/A,FALSE,"CWIP Balances";#N/A,#N/A,FALSE,"CWIP_Expend_Ratios";#N/A,#N/A,FALSE,"CWIP_Yr_End"}</definedName>
    <definedName name="wrn.USIM_Data_Abbrev." localSheetId="27" hidden="1">{#N/A,#N/A,FALSE,"Expenditures";#N/A,#N/A,FALSE,"Property Placed In-Service";#N/A,#N/A,FALSE,"Removals";#N/A,#N/A,FALSE,"Retirements";#N/A,#N/A,FALSE,"CWIP Balances";#N/A,#N/A,FALSE,"CWIP_Expend_Ratios";#N/A,#N/A,FALSE,"CWIP_Yr_End"}</definedName>
    <definedName name="wrn.USIM_Data_Abbrev." localSheetId="3" hidden="1">{#N/A,#N/A,FALSE,"Expenditures";#N/A,#N/A,FALSE,"Property Placed In-Service";#N/A,#N/A,FALSE,"Removals";#N/A,#N/A,FALSE,"Retirements";#N/A,#N/A,FALSE,"CWIP Balances";#N/A,#N/A,FALSE,"CWIP_Expend_Ratios";#N/A,#N/A,FALSE,"CWIP_Yr_End"}</definedName>
    <definedName name="wrn.USIM_Data_Abbrev." localSheetId="1"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32" hidden="1">{#N/A,#N/A,FALSE,"Expenditures";#N/A,#N/A,FALSE,"Property Placed In-Service";#N/A,#N/A,FALSE,"CWIP Balances"}</definedName>
    <definedName name="wrn.USIM_Data_Abbrev3." localSheetId="30" hidden="1">{#N/A,#N/A,FALSE,"Expenditures";#N/A,#N/A,FALSE,"Property Placed In-Service";#N/A,#N/A,FALSE,"CWIP Balances"}</definedName>
    <definedName name="wrn.USIM_Data_Abbrev3." localSheetId="33" hidden="1">{#N/A,#N/A,FALSE,"Expenditures";#N/A,#N/A,FALSE,"Property Placed In-Service";#N/A,#N/A,FALSE,"CWIP Balances"}</definedName>
    <definedName name="wrn.USIM_Data_Abbrev3." localSheetId="22" hidden="1">{#N/A,#N/A,FALSE,"Expenditures";#N/A,#N/A,FALSE,"Property Placed In-Service";#N/A,#N/A,FALSE,"CWIP Balances"}</definedName>
    <definedName name="wrn.USIM_Data_Abbrev3." localSheetId="23" hidden="1">{#N/A,#N/A,FALSE,"Expenditures";#N/A,#N/A,FALSE,"Property Placed In-Service";#N/A,#N/A,FALSE,"CWIP Balances"}</definedName>
    <definedName name="wrn.USIM_Data_Abbrev3." localSheetId="20" hidden="1">{#N/A,#N/A,FALSE,"Expenditures";#N/A,#N/A,FALSE,"Property Placed In-Service";#N/A,#N/A,FALSE,"CWIP Balances"}</definedName>
    <definedName name="wrn.USIM_Data_Abbrev3." localSheetId="17" hidden="1">{#N/A,#N/A,FALSE,"Expenditures";#N/A,#N/A,FALSE,"Property Placed In-Service";#N/A,#N/A,FALSE,"CWIP Balances"}</definedName>
    <definedName name="wrn.USIM_Data_Abbrev3." localSheetId="18" hidden="1">{#N/A,#N/A,FALSE,"Expenditures";#N/A,#N/A,FALSE,"Property Placed In-Service";#N/A,#N/A,FALSE,"CWIP Balances"}</definedName>
    <definedName name="wrn.USIM_Data_Abbrev3." localSheetId="11" hidden="1">{#N/A,#N/A,FALSE,"Expenditures";#N/A,#N/A,FALSE,"Property Placed In-Service";#N/A,#N/A,FALSE,"CWIP Balances"}</definedName>
    <definedName name="wrn.USIM_Data_Abbrev3." localSheetId="2" hidden="1">{#N/A,#N/A,FALSE,"Expenditures";#N/A,#N/A,FALSE,"Property Placed In-Service";#N/A,#N/A,FALSE,"CWIP Balances"}</definedName>
    <definedName name="wrn.USIM_Data_Abbrev3." localSheetId="27" hidden="1">{#N/A,#N/A,FALSE,"Expenditures";#N/A,#N/A,FALSE,"Property Placed In-Service";#N/A,#N/A,FALSE,"CWIP Balances"}</definedName>
    <definedName name="wrn.USIM_Data_Abbrev3." localSheetId="3" hidden="1">{#N/A,#N/A,FALSE,"Expenditures";#N/A,#N/A,FALSE,"Property Placed In-Service";#N/A,#N/A,FALSE,"CWIP Balances"}</definedName>
    <definedName name="wrn.USIM_Data_Abbrev3." localSheetId="1" hidden="1">{#N/A,#N/A,FALSE,"Expenditures";#N/A,#N/A,FALSE,"Property Placed In-Service";#N/A,#N/A,FALSE,"CWIP Balances"}</definedName>
    <definedName name="wrn.USIM_Data_Abbrev3." hidden="1">{#N/A,#N/A,FALSE,"Expenditures";#N/A,#N/A,FALSE,"Property Placed In-Service";#N/A,#N/A,FALSE,"CWIP Balances"}</definedName>
    <definedName name="wrn.VERIFY." localSheetId="32"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30"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33"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2"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3"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0"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7"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8"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1"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27"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3"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rn.Wacc." localSheetId="30" hidden="1">{"Area1",#N/A,FALSE,"OREWACC";"Area2",#N/A,FALSE,"OREWACC"}</definedName>
    <definedName name="wrn.Wacc." localSheetId="22" hidden="1">{"Area1",#N/A,FALSE,"OREWACC";"Area2",#N/A,FALSE,"OREWACC"}</definedName>
    <definedName name="wrn.Wacc." localSheetId="20" hidden="1">{"Area1",#N/A,FALSE,"OREWACC";"Area2",#N/A,FALSE,"OREWACC"}</definedName>
    <definedName name="wrn.Wacc." localSheetId="11" hidden="1">{"Area1",#N/A,FALSE,"OREWACC";"Area2",#N/A,FALSE,"OREWACC"}</definedName>
    <definedName name="wrn.Wacc." localSheetId="2" hidden="1">{"Area1",#N/A,FALSE,"OREWACC";"Area2",#N/A,FALSE,"OREWACC"}</definedName>
    <definedName name="wrn.Wacc." localSheetId="3" hidden="1">{"Area1",#N/A,FALSE,"OREWACC";"Area2",#N/A,FALSE,"OREWACC"}</definedName>
    <definedName name="wrn.Wacc." hidden="1">{"Area1",#N/A,FALSE,"OREWACC";"Area2",#N/A,FALSE,"OREWACC"}</definedName>
    <definedName name="wrn.YearEnd." localSheetId="30" hidden="1">{"Factors Pages 1-2",#N/A,FALSE,"Variables";"Factors Page 3",#N/A,FALSE,"Variables";"Factors Page 4",#N/A,FALSE,"Variables";"Factors Page 5",#N/A,FALSE,"Variables";"YE Pages 7-26",#N/A,FALSE,"Variables"}</definedName>
    <definedName name="wrn.YearEnd." localSheetId="22" hidden="1">{"Factors Pages 1-2",#N/A,FALSE,"Variables";"Factors Page 3",#N/A,FALSE,"Variables";"Factors Page 4",#N/A,FALSE,"Variables";"Factors Page 5",#N/A,FALSE,"Variables";"YE Pages 7-26",#N/A,FALSE,"Variables"}</definedName>
    <definedName name="wrn.YearEnd." localSheetId="20" hidden="1">{"Factors Pages 1-2",#N/A,FALSE,"Variables";"Factors Page 3",#N/A,FALSE,"Variables";"Factors Page 4",#N/A,FALSE,"Variables";"Factors Page 5",#N/A,FALSE,"Variables";"YE Pages 7-26",#N/A,FALSE,"Variables"}</definedName>
    <definedName name="wrn.YearEnd." localSheetId="11" hidden="1">{"Factors Pages 1-2",#N/A,FALSE,"Variables";"Factors Page 3",#N/A,FALSE,"Variables";"Factors Page 4",#N/A,FALSE,"Variables";"Factors Page 5",#N/A,FALSE,"Variables";"YE Pages 7-26",#N/A,FALSE,"Variables"}</definedName>
    <definedName name="wrn.YearEnd." localSheetId="2" hidden="1">{"Factors Pages 1-2",#N/A,FALSE,"Variables";"Factors Page 3",#N/A,FALSE,"Variables";"Factors Page 4",#N/A,FALSE,"Variables";"Factors Page 5",#N/A,FALSE,"Variables";"YE Pages 7-26",#N/A,FALSE,"Variables"}</definedName>
    <definedName name="wrn.YearEnd." localSheetId="3"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rng" localSheetId="30" hidden="1">{"Output-BaseYear",#N/A,FALSE,"Output"}</definedName>
    <definedName name="wrng" localSheetId="22" hidden="1">{"Output-BaseYear",#N/A,FALSE,"Output"}</definedName>
    <definedName name="wrng" localSheetId="20" hidden="1">{"Output-BaseYear",#N/A,FALSE,"Output"}</definedName>
    <definedName name="wrng" localSheetId="11" hidden="1">{"Output-BaseYear",#N/A,FALSE,"Output"}</definedName>
    <definedName name="wrng" localSheetId="2" hidden="1">{"Output-BaseYear",#N/A,FALSE,"Output"}</definedName>
    <definedName name="wrng" localSheetId="3" hidden="1">{"Output-BaseYear",#N/A,FALSE,"Output"}</definedName>
    <definedName name="wrng" hidden="1">{"Output-BaseYear",#N/A,FALSE,"Output"}</definedName>
    <definedName name="wrnh" localSheetId="30" hidden="1">{"Output-All",#N/A,FALSE,"Output"}</definedName>
    <definedName name="wrnh" localSheetId="22" hidden="1">{"Output-All",#N/A,FALSE,"Output"}</definedName>
    <definedName name="wrnh" localSheetId="20" hidden="1">{"Output-All",#N/A,FALSE,"Output"}</definedName>
    <definedName name="wrnh" localSheetId="11" hidden="1">{"Output-All",#N/A,FALSE,"Output"}</definedName>
    <definedName name="wrnh" localSheetId="2" hidden="1">{"Output-All",#N/A,FALSE,"Output"}</definedName>
    <definedName name="wrnh" localSheetId="3" hidden="1">{"Output-All",#N/A,FALSE,"Output"}</definedName>
    <definedName name="wrnh" hidden="1">{"Output-All",#N/A,FALSE,"Output"}</definedName>
    <definedName name="WUTC_Docket_No._UG_11____">'[24]MJS-6'!$F$2</definedName>
    <definedName name="WUTC_FILING_FEE">'[24]MJS-7'!$O$15</definedName>
    <definedName name="wvu.allocations." localSheetId="30"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22"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20"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11"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2"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localSheetId="3"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llocations." hidden="1">{TRUE,TRUE,-1.41610738255034,-14.9463087248322,497.718120805369,308.295302013423,FALSE,TRUE,TRUE,TRUE,0,1,1,1,40,3,2.68,4,TRUE,TRUE,3,TRUE,1,FALSE,100,"Swvu.allocations.","ACwvu.allocations.",#N/A,FALSE,FALSE,0.5,0.5,0.5,0.5,1,"","&amp;L&amp;F   &amp;A&amp;R&amp;D   &amp;T",TRUE,FALSE,FALSE,FALSE,1,100,#N/A,#N/A,"=R1C1:R118C10","=R1:R2","Rwvu.allocations.",#N/A,FALSE,FALSE,TRUE,1,4294967292,300,FALSE,FALSE,TRUE,TRUE,TRUE}</definedName>
    <definedName name="wvu.annual." localSheetId="30"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22"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20"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11"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2"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localSheetId="3"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 hidden="1">{TRUE,TRUE,-1.41610738255034,-14.9463087248322,497.718120805369,308.295302013423,FALSE,TRUE,TRUE,TRUE,0,1,#N/A,1,1,9.97,4.21739130434783,3,FALSE,TRUE,3,TRUE,1,FALSE,100,"Swvu.annual.","ACwvu.annual.",#N/A,FALSE,FALSE,0.5,0.5,0.5,0.5,2,"","&amp;L&amp;""Palatino,Regular""&amp;9&amp;F&amp;C&amp;""Palatino,Regular""&amp;9LAND SALES DETAIL - Page &amp;P of &amp;N&amp;R&amp;""Palatino,Regular""&amp;9&amp;D   &amp;T",TRUE,FALSE,FALSE,FALSE,2,90,#N/A,#N/A,"=R1C1:R174C16","=R1:R3","Rwvu.annual.","Cwvu.annual.",FALSE,FALSE,FALSE,1,4294967292,300,FALSE,FALSE,TRUE,TRUE,TRUE}</definedName>
    <definedName name="wvu.annual._.hotel." localSheetId="30"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22"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20"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11"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2"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localSheetId="3"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annual._.hotel." hidden="1">{TRUE,TRUE,-1.41610738255034,-14.9463087248322,497.718120805369,308.295302013423,FALSE,TRUE,TRUE,TRUE,0,1,1,1,1,1,2.08695652173913,4,TRUE,TRUE,3,TRUE,1,FALSE,100,"Swvu.annual._.hotel.","ACwvu.annual._.hotel.",#N/A,FALSE,FALSE,0.5,0.5,0.5,0.5,2,"","&amp;L&amp;8&amp;F&amp;C&amp;8HOTEL DEVELOPMENT - Page &amp;P of &amp;N&amp;R&amp;8&amp;D   &amp;T",TRUE,FALSE,FALSE,FALSE,2,#N/A,1,#N/A,#DIV/0!,"=R1:R2","Rwvu.annual._.hotel.","Cwvu.annual._.hotel.",FALSE,FALSE,FALSE,1,4294967292,300,FALSE,FALSE,TRUE,TRUE,TRUE}</definedName>
    <definedName name="wvu.bottom._.line." localSheetId="30"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22"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20"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11"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2"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localSheetId="3"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bottom._.line." hidden="1">{TRUE,TRUE,-1.41610738255034,-14.9463087248322,497.718120805369,308.295302013423,FALSE,TRUE,TRUE,TRUE,0,1,1,1,280,1,2.17391304347826,4,TRUE,TRUE,3,TRUE,1,FALSE,100,"Swvu.bottom._.line.","ACwvu.bottom._.line.",#N/A,FALSE,FALSE,0.5,0.5,0.5,0.5,2,"","&amp;L&amp;8&amp;F   &amp;A&amp;R&amp;8&amp;D   &amp;T",TRUE,FALSE,FALSE,FALSE,2,#N/A,1,#N/A,#DIV/0!,"=R1:R2","Rwvu.bottom._.line.","Cwvu.bottom._.line.",FALSE,FALSE,FALSE,1,4294967292,300,FALSE,FALSE,TRUE,TRUE,TRUE}</definedName>
    <definedName name="wvu.cash._.flow." localSheetId="30"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22"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20"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11"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2"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localSheetId="3"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ash._.flow." hidden="1">{TRUE,TRUE,-1.41610738255034,-14.9463087248322,497.718120805369,308.295302013423,FALSE,TRUE,TRUE,TRUE,0,1,1,1,1,1,2.40816326530612,4,TRUE,TRUE,3,TRUE,1,FALSE,100,"Swvu.cash._.flow.","ACwvu.cash._.flow.",#N/A,FALSE,FALSE,0.5,0.5,0.5,0.5,2,"","&amp;L&amp;""Palatino,Regular""&amp;8&amp;F&amp;C&amp;""Palatino,Regular""&amp;8SHARED COSTS&amp;R&amp;""Palatino,Regular""&amp;8&amp;D   &amp;T",TRUE,FALSE,FALSE,FALSE,1,#N/A,1,1,"=R1C1:R120C22",FALSE,"Rwvu.cash._.flow.","Cwvu.cash._.flow.",FALSE,FALSE,FALSE,1,4294967292,300,FALSE,FALSE,TRUE,TRUE,TRUE}</definedName>
    <definedName name="wvu.combo." localSheetId="30"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22"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20"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11"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2"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localSheetId="3"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combo." hidden="1">{TRUE,TRUE,-1.41610738255034,-14.9463087248322,497.718120805369,308.295302013423,FALSE,TRUE,TRUE,TRUE,0,1,3,1,170,1,1.07142857142857,3,TRUE,TRUE,3,TRUE,1,FALSE,100,"Swvu.combo.","ACwvu.combo.",#N/A,FALSE,FALSE,0.5,0.5,0.5,0.5,2,"","&amp;L&amp;8&amp;F   &amp;A&amp;R&amp;8&amp;D   &amp;T",TRUE,FALSE,FALSE,FALSE,2,#N/A,1,#N/A,#DIV/0!,"=R1:R2","Rwvu.combo.","Cwvu.combo.",FALSE,FALSE,FALSE,1,4294967292,300,FALSE,FALSE,TRUE,TRUE,TRUE}</definedName>
    <definedName name="wvu.full." localSheetId="30"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22"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20"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11"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2"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localSheetId="3"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full." hidden="1">{TRUE,TRUE,-1.41610738255034,-14.9463087248322,497.718120805369,308.295302013423,FALSE,TRUE,TRUE,TRUE,0,1,#N/A,1,1,8.41904761904762,2.4,3,FALSE,TRUE,3,TRUE,1,FALSE,100,"Swvu.full.","ACwvu.full.",#N/A,FALSE,FALSE,0.5,0.5,0.5,0.5,2,"","&amp;L&amp;F&amp;R&amp;D   &amp;T",TRUE,FALSE,FALSE,FALSE,1,#N/A,1,1,"=R1C1:R97C24",FALSE,#N/A,#N/A,FALSE,FALSE,FALSE,1,4294967292,300,FALSE,FALSE,TRUE,TRUE,TRUE}</definedName>
    <definedName name="wvu.offsite." localSheetId="30"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22"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20"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11"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2"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localSheetId="3"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ffsite." hidden="1">{TRUE,TRUE,-1.41610738255034,-14.9463087248322,497.718120805369,308.295302013423,FALSE,TRUE,TRUE,TRUE,0,1,1,1,1,3,2.91836734693878,4,TRUE,TRUE,3,TRUE,1,FALSE,100,"Swvu.offsite.","ACwvu.offsite.",#N/A,FALSE,FALSE,0.5,0.5,0.5,0.5,1,"","&amp;L&amp;""Palatino,Regular""&amp;8&amp;F&amp;C&amp;""Palatino,Regular""&amp;8SHARED COSTS&amp;R&amp;""Palatino,Regular""&amp;8&amp;D   &amp;T",TRUE,FALSE,FALSE,FALSE,1,#N/A,1,1,#DIV/0!,"=R1:R2","Rwvu.offsite.",#N/A,FALSE,FALSE,FALSE,1,4294967292,300,FALSE,FALSE,TRUE,TRUE,TRUE}</definedName>
    <definedName name="wvu.onsite." localSheetId="30"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22"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20"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11"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2"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localSheetId="3"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onsite." hidden="1">{TRUE,TRUE,-1.41610738255034,-14.9463087248322,497.718120805369,308.295302013423,FALSE,TRUE,TRUE,TRUE,0,1,1,1,1,3,2.83673469387755,4,TRUE,TRUE,3,TRUE,1,FALSE,100,"Swvu.onsite.","ACwvu.onsite.",#N/A,FALSE,FALSE,0.5,0.5,0.5,0.5,1,"","&amp;L&amp;""Palatino,Regular""&amp;8&amp;F&amp;C&amp;""Palatino,Regular""&amp;8SHARED COSTS&amp;R&amp;""Palatino,Regular""&amp;8&amp;D   &amp;T",TRUE,FALSE,FALSE,FALSE,1,#N/A,1,1,#DIV/0!,"=R1:R2","Rwvu.onsite.",#N/A,FALSE,FALSE,FALSE,1,4294967292,300,FALSE,FALSE,TRUE,TRUE,TRUE}</definedName>
    <definedName name="wvu.quarterly." localSheetId="30"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22"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20"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11"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2"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localSheetId="3"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vu.quarterly." hidden="1">{TRUE,TRUE,-1.25,-15.5,484.5,270,FALSE,TRUE,TRUE,TRUE,0,1,2,2,1,3,1.93333333333333,4,TRUE,TRUE,3,TRUE,1,FALSE,75,"Swvu.quarterly.","ACwvu.quarterly.",#N/A,FALSE,FALSE,0.25,0.25,0.5,0.5,2,"","&amp;L&amp;10&amp;F   &amp;A&amp;C&amp;10Page &amp;P&amp;R&amp;10&amp;D   &amp;T",FALSE,FALSE,FALSE,FALSE,2,71,#N/A,#N/A,"=R1C1:R153C72","=C1:C4,R1:R3","Rwvu.quarterly.",#N/A,FALSE,FALSE,TRUE,1,65532,65532,FALSE,FALSE,TRUE,TRUE,TRUE}</definedName>
    <definedName name="wwp_wkly_vect_input" localSheetId="25">#REF!</definedName>
    <definedName name="wwp_wkly_vect_input" localSheetId="26">#REF!</definedName>
    <definedName name="wwp_wkly_vect_input" localSheetId="0">#REF!</definedName>
    <definedName name="wwp_wkly_vect_input" localSheetId="3">#REF!</definedName>
    <definedName name="wwp_wkly_vect_input">#REF!</definedName>
    <definedName name="www" localSheetId="32" hidden="1">{#N/A,#N/A,FALSE,"schA"}</definedName>
    <definedName name="www" localSheetId="30" hidden="1">{#N/A,#N/A,FALSE,"schA"}</definedName>
    <definedName name="www" localSheetId="33" hidden="1">{#N/A,#N/A,FALSE,"schA"}</definedName>
    <definedName name="www" localSheetId="22" hidden="1">{#N/A,#N/A,FALSE,"schA"}</definedName>
    <definedName name="www" localSheetId="23" hidden="1">{#N/A,#N/A,FALSE,"schA"}</definedName>
    <definedName name="www" localSheetId="20" hidden="1">{#N/A,#N/A,FALSE,"schA"}</definedName>
    <definedName name="www" localSheetId="17" hidden="1">{#N/A,#N/A,FALSE,"schA"}</definedName>
    <definedName name="www" localSheetId="18" hidden="1">{#N/A,#N/A,FALSE,"schA"}</definedName>
    <definedName name="www" localSheetId="11" hidden="1">{#N/A,#N/A,FALSE,"schA"}</definedName>
    <definedName name="www" localSheetId="2" hidden="1">{#N/A,#N/A,FALSE,"schA"}</definedName>
    <definedName name="www" localSheetId="27" hidden="1">{#N/A,#N/A,FALSE,"schA"}</definedName>
    <definedName name="www" localSheetId="3" hidden="1">{#N/A,#N/A,FALSE,"schA"}</definedName>
    <definedName name="www" localSheetId="1" hidden="1">{#N/A,#N/A,FALSE,"schA"}</definedName>
    <definedName name="www" hidden="1">{#N/A,#N/A,FALSE,"schA"}</definedName>
    <definedName name="x" localSheetId="32" hidden="1">{#N/A,#N/A,FALSE,"Coversheet";#N/A,#N/A,FALSE,"QA"}</definedName>
    <definedName name="x" localSheetId="30" hidden="1">{#N/A,#N/A,FALSE,"Coversheet";#N/A,#N/A,FALSE,"QA"}</definedName>
    <definedName name="x" localSheetId="33" hidden="1">{#N/A,#N/A,FALSE,"Coversheet";#N/A,#N/A,FALSE,"QA"}</definedName>
    <definedName name="x" localSheetId="22" hidden="1">{#N/A,#N/A,FALSE,"Coversheet";#N/A,#N/A,FALSE,"QA"}</definedName>
    <definedName name="x" localSheetId="23" hidden="1">{#N/A,#N/A,FALSE,"Coversheet";#N/A,#N/A,FALSE,"QA"}</definedName>
    <definedName name="x" localSheetId="20" hidden="1">{#N/A,#N/A,FALSE,"Coversheet";#N/A,#N/A,FALSE,"QA"}</definedName>
    <definedName name="x" localSheetId="17" hidden="1">{#N/A,#N/A,FALSE,"Coversheet";#N/A,#N/A,FALSE,"QA"}</definedName>
    <definedName name="x" localSheetId="18" hidden="1">{#N/A,#N/A,FALSE,"Coversheet";#N/A,#N/A,FALSE,"QA"}</definedName>
    <definedName name="x" localSheetId="11" hidden="1">{#N/A,#N/A,FALSE,"Coversheet";#N/A,#N/A,FALSE,"QA"}</definedName>
    <definedName name="x" localSheetId="2" hidden="1">{#N/A,#N/A,FALSE,"Coversheet";#N/A,#N/A,FALSE,"QA"}</definedName>
    <definedName name="x" localSheetId="27" hidden="1">{#N/A,#N/A,FALSE,"Coversheet";#N/A,#N/A,FALSE,"QA"}</definedName>
    <definedName name="x" localSheetId="3" hidden="1">{#N/A,#N/A,FALSE,"Coversheet";#N/A,#N/A,FALSE,"QA"}</definedName>
    <definedName name="x" localSheetId="1" hidden="1">{#N/A,#N/A,FALSE,"Coversheet";#N/A,#N/A,FALSE,"QA"}</definedName>
    <definedName name="x" hidden="1">{#N/A,#N/A,FALSE,"Coversheet";#N/A,#N/A,FALSE,"QA"}</definedName>
    <definedName name="xx" localSheetId="32" hidden="1">{#N/A,#N/A,FALSE,"Balance_Sheet";#N/A,#N/A,FALSE,"income_statement_monthly";#N/A,#N/A,FALSE,"income_statement_Quarter";#N/A,#N/A,FALSE,"income_statement_ytd";#N/A,#N/A,FALSE,"income_statement_12Months"}</definedName>
    <definedName name="xx" localSheetId="30" hidden="1">{#N/A,#N/A,FALSE,"Balance_Sheet";#N/A,#N/A,FALSE,"income_statement_monthly";#N/A,#N/A,FALSE,"income_statement_Quarter";#N/A,#N/A,FALSE,"income_statement_ytd";#N/A,#N/A,FALSE,"income_statement_12Months"}</definedName>
    <definedName name="xx" localSheetId="33" hidden="1">{#N/A,#N/A,FALSE,"Balance_Sheet";#N/A,#N/A,FALSE,"income_statement_monthly";#N/A,#N/A,FALSE,"income_statement_Quarter";#N/A,#N/A,FALSE,"income_statement_ytd";#N/A,#N/A,FALSE,"income_statement_12Months"}</definedName>
    <definedName name="xx" localSheetId="22" hidden="1">{#N/A,#N/A,FALSE,"Balance_Sheet";#N/A,#N/A,FALSE,"income_statement_monthly";#N/A,#N/A,FALSE,"income_statement_Quarter";#N/A,#N/A,FALSE,"income_statement_ytd";#N/A,#N/A,FALSE,"income_statement_12Months"}</definedName>
    <definedName name="xx" localSheetId="23" hidden="1">{#N/A,#N/A,FALSE,"Balance_Sheet";#N/A,#N/A,FALSE,"income_statement_monthly";#N/A,#N/A,FALSE,"income_statement_Quarter";#N/A,#N/A,FALSE,"income_statement_ytd";#N/A,#N/A,FALSE,"income_statement_12Months"}</definedName>
    <definedName name="xx" localSheetId="20" hidden="1">{#N/A,#N/A,FALSE,"Balance_Sheet";#N/A,#N/A,FALSE,"income_statement_monthly";#N/A,#N/A,FALSE,"income_statement_Quarter";#N/A,#N/A,FALSE,"income_statement_ytd";#N/A,#N/A,FALSE,"income_statement_12Months"}</definedName>
    <definedName name="xx" localSheetId="17" hidden="1">{#N/A,#N/A,FALSE,"Balance_Sheet";#N/A,#N/A,FALSE,"income_statement_monthly";#N/A,#N/A,FALSE,"income_statement_Quarter";#N/A,#N/A,FALSE,"income_statement_ytd";#N/A,#N/A,FALSE,"income_statement_12Months"}</definedName>
    <definedName name="xx" localSheetId="18" hidden="1">{#N/A,#N/A,FALSE,"Balance_Sheet";#N/A,#N/A,FALSE,"income_statement_monthly";#N/A,#N/A,FALSE,"income_statement_Quarter";#N/A,#N/A,FALSE,"income_statement_ytd";#N/A,#N/A,FALSE,"income_statement_12Months"}</definedName>
    <definedName name="xx" localSheetId="11" hidden="1">{#N/A,#N/A,FALSE,"Balance_Sheet";#N/A,#N/A,FALSE,"income_statement_monthly";#N/A,#N/A,FALSE,"income_statement_Quarter";#N/A,#N/A,FALSE,"income_statement_ytd";#N/A,#N/A,FALSE,"income_statement_12Months"}</definedName>
    <definedName name="xx" localSheetId="2" hidden="1">{#N/A,#N/A,FALSE,"Balance_Sheet";#N/A,#N/A,FALSE,"income_statement_monthly";#N/A,#N/A,FALSE,"income_statement_Quarter";#N/A,#N/A,FALSE,"income_statement_ytd";#N/A,#N/A,FALSE,"income_statement_12Months"}</definedName>
    <definedName name="xx" localSheetId="27" hidden="1">{#N/A,#N/A,FALSE,"Balance_Sheet";#N/A,#N/A,FALSE,"income_statement_monthly";#N/A,#N/A,FALSE,"income_statement_Quarter";#N/A,#N/A,FALSE,"income_statement_ytd";#N/A,#N/A,FALSE,"income_statement_12Months"}</definedName>
    <definedName name="xx" localSheetId="3" hidden="1">{#N/A,#N/A,FALSE,"Balance_Sheet";#N/A,#N/A,FALSE,"income_statement_monthly";#N/A,#N/A,FALSE,"income_statement_Quarter";#N/A,#N/A,FALSE,"income_statement_ytd";#N/A,#N/A,FALSE,"income_statement_12Months"}</definedName>
    <definedName name="xx" localSheetId="1"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 localSheetId="32">#REF!</definedName>
    <definedName name="xxx" localSheetId="25" hidden="1">#REF!</definedName>
    <definedName name="xxx" localSheetId="26" hidden="1">#REF!</definedName>
    <definedName name="xxx" localSheetId="0" hidden="1">#REF!</definedName>
    <definedName name="xxx" localSheetId="3" hidden="1">#REF!</definedName>
    <definedName name="xxx" hidden="1">#REF!</definedName>
    <definedName name="XXXX" localSheetId="30" hidden="1">{#N/A,#N/A,FALSE,"2002 Small Tool OH";#N/A,#N/A,FALSE,"QA"}</definedName>
    <definedName name="XXXX" localSheetId="22" hidden="1">{#N/A,#N/A,FALSE,"2002 Small Tool OH";#N/A,#N/A,FALSE,"QA"}</definedName>
    <definedName name="XXXX" localSheetId="20" hidden="1">{#N/A,#N/A,FALSE,"2002 Small Tool OH";#N/A,#N/A,FALSE,"QA"}</definedName>
    <definedName name="XXXX" localSheetId="11" hidden="1">{#N/A,#N/A,FALSE,"2002 Small Tool OH";#N/A,#N/A,FALSE,"QA"}</definedName>
    <definedName name="XXXX" localSheetId="2" hidden="1">{#N/A,#N/A,FALSE,"2002 Small Tool OH";#N/A,#N/A,FALSE,"QA"}</definedName>
    <definedName name="XXXX" localSheetId="3" hidden="1">{#N/A,#N/A,FALSE,"2002 Small Tool OH";#N/A,#N/A,FALSE,"QA"}</definedName>
    <definedName name="XXXX" hidden="1">{#N/A,#N/A,FALSE,"2002 Small Tool OH";#N/A,#N/A,FALSE,"QA"}</definedName>
    <definedName name="y" localSheetId="3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2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3"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 localSheetId="25">#REF!</definedName>
    <definedName name="Year" localSheetId="26">#REF!</definedName>
    <definedName name="Year" localSheetId="0">#REF!</definedName>
    <definedName name="Year" localSheetId="3">#REF!</definedName>
    <definedName name="Year">#REF!</definedName>
    <definedName name="Years_evaluated">'[116]Revison Inputs'!$B$6</definedName>
    <definedName name="YEFactors">[36]Factors!$S$3:$AG$99</definedName>
    <definedName name="YTD_Format">[93]YTD!$B$13:$D$13,[93]YTD!$B$32:$D$32</definedName>
    <definedName name="yuf" localSheetId="32" hidden="1">{#N/A,#N/A,FALSE,"Summ";#N/A,#N/A,FALSE,"General"}</definedName>
    <definedName name="yuf" localSheetId="30" hidden="1">{#N/A,#N/A,FALSE,"Summ";#N/A,#N/A,FALSE,"General"}</definedName>
    <definedName name="yuf" localSheetId="33" hidden="1">{#N/A,#N/A,FALSE,"Summ";#N/A,#N/A,FALSE,"General"}</definedName>
    <definedName name="yuf" localSheetId="22" hidden="1">{#N/A,#N/A,FALSE,"Summ";#N/A,#N/A,FALSE,"General"}</definedName>
    <definedName name="yuf" localSheetId="23" hidden="1">{#N/A,#N/A,FALSE,"Summ";#N/A,#N/A,FALSE,"General"}</definedName>
    <definedName name="yuf" localSheetId="20" hidden="1">{#N/A,#N/A,FALSE,"Summ";#N/A,#N/A,FALSE,"General"}</definedName>
    <definedName name="yuf" localSheetId="17" hidden="1">{#N/A,#N/A,FALSE,"Summ";#N/A,#N/A,FALSE,"General"}</definedName>
    <definedName name="yuf" localSheetId="18" hidden="1">{#N/A,#N/A,FALSE,"Summ";#N/A,#N/A,FALSE,"General"}</definedName>
    <definedName name="yuf" localSheetId="11" hidden="1">{#N/A,#N/A,FALSE,"Summ";#N/A,#N/A,FALSE,"General"}</definedName>
    <definedName name="yuf" localSheetId="2" hidden="1">{#N/A,#N/A,FALSE,"Summ";#N/A,#N/A,FALSE,"General"}</definedName>
    <definedName name="yuf" localSheetId="27" hidden="1">{#N/A,#N/A,FALSE,"Summ";#N/A,#N/A,FALSE,"General"}</definedName>
    <definedName name="yuf" localSheetId="3" hidden="1">{#N/A,#N/A,FALSE,"Summ";#N/A,#N/A,FALSE,"General"}</definedName>
    <definedName name="yuf" localSheetId="1" hidden="1">{#N/A,#N/A,FALSE,"Summ";#N/A,#N/A,FALSE,"General"}</definedName>
    <definedName name="yuf" hidden="1">{#N/A,#N/A,FALSE,"Summ";#N/A,#N/A,FALSE,"General"}</definedName>
    <definedName name="z" localSheetId="32" hidden="1">{#N/A,#N/A,FALSE,"Coversheet";#N/A,#N/A,FALSE,"QA"}</definedName>
    <definedName name="z" localSheetId="30" hidden="1">{#N/A,#N/A,FALSE,"Coversheet";#N/A,#N/A,FALSE,"QA"}</definedName>
    <definedName name="z" localSheetId="33" hidden="1">{#N/A,#N/A,FALSE,"Coversheet";#N/A,#N/A,FALSE,"QA"}</definedName>
    <definedName name="z" localSheetId="22" hidden="1">{#N/A,#N/A,FALSE,"Coversheet";#N/A,#N/A,FALSE,"QA"}</definedName>
    <definedName name="z" localSheetId="23" hidden="1">{#N/A,#N/A,FALSE,"Coversheet";#N/A,#N/A,FALSE,"QA"}</definedName>
    <definedName name="z" localSheetId="20" hidden="1">{#N/A,#N/A,FALSE,"Coversheet";#N/A,#N/A,FALSE,"QA"}</definedName>
    <definedName name="z" localSheetId="17" hidden="1">{#N/A,#N/A,FALSE,"Coversheet";#N/A,#N/A,FALSE,"QA"}</definedName>
    <definedName name="z" localSheetId="18" hidden="1">{#N/A,#N/A,FALSE,"Coversheet";#N/A,#N/A,FALSE,"QA"}</definedName>
    <definedName name="z" localSheetId="11" hidden="1">{#N/A,#N/A,FALSE,"Coversheet";#N/A,#N/A,FALSE,"QA"}</definedName>
    <definedName name="z" localSheetId="2" hidden="1">{#N/A,#N/A,FALSE,"Coversheet";#N/A,#N/A,FALSE,"QA"}</definedName>
    <definedName name="z" localSheetId="27" hidden="1">{#N/A,#N/A,FALSE,"Coversheet";#N/A,#N/A,FALSE,"QA"}</definedName>
    <definedName name="z" localSheetId="3" hidden="1">{#N/A,#N/A,FALSE,"Coversheet";#N/A,#N/A,FALSE,"QA"}</definedName>
    <definedName name="z" localSheetId="1" hidden="1">{#N/A,#N/A,FALSE,"Coversheet";#N/A,#N/A,FALSE,"QA"}</definedName>
    <definedName name="z" hidden="1">{#N/A,#N/A,FALSE,"Coversheet";#N/A,#N/A,FALSE,"QA"}</definedName>
    <definedName name="Z_01844156_6462_4A28_9785_1A86F4D0C834_.wvu.PrintTitles" localSheetId="25" hidden="1">#REF!</definedName>
    <definedName name="Z_01844156_6462_4A28_9785_1A86F4D0C834_.wvu.PrintTitles" localSheetId="26" hidden="1">#REF!</definedName>
    <definedName name="Z_01844156_6462_4A28_9785_1A86F4D0C834_.wvu.PrintTitles" localSheetId="0" hidden="1">#REF!</definedName>
    <definedName name="Z_01844156_6462_4A28_9785_1A86F4D0C834_.wvu.PrintTitles" localSheetId="3" hidden="1">#REF!</definedName>
    <definedName name="Z_01844156_6462_4A28_9785_1A86F4D0C834_.wvu.PrintTitles" hidden="1">#REF!</definedName>
    <definedName name="ZA" localSheetId="25">'[117] annual balance '!#REF!</definedName>
    <definedName name="ZA" localSheetId="26">'[117] annual balance '!#REF!</definedName>
    <definedName name="ZA" localSheetId="0">'[117] annual balance '!#REF!</definedName>
    <definedName name="ZA" localSheetId="3">'[117] annual balance '!#REF!</definedName>
    <definedName name="ZA">'[117] annual balance '!#REF!</definedName>
    <definedName name="zilfpldebtperc" localSheetId="25">#REF!</definedName>
    <definedName name="zilfpldebtperc" localSheetId="26">#REF!</definedName>
    <definedName name="zilfpldebtperc" localSheetId="0">#REF!</definedName>
    <definedName name="zilfpldebtperc" localSheetId="3">#REF!</definedName>
    <definedName name="zilfpldebtperc">#REF!</definedName>
    <definedName name="zilkhaepcdevcost" localSheetId="25">#REF!</definedName>
    <definedName name="zilkhaepcdevcost" localSheetId="26">#REF!</definedName>
    <definedName name="zilkhaepcdevcost" localSheetId="0">#REF!</definedName>
    <definedName name="zilkhaepcdevcost" localSheetId="3">#REF!</definedName>
    <definedName name="zilkhaepcdevcost">#REF!</definedName>
    <definedName name="zilkhaownperc" localSheetId="25">#REF!</definedName>
    <definedName name="zilkhaownperc" localSheetId="26">#REF!</definedName>
    <definedName name="zilkhaownperc" localSheetId="0">#REF!</definedName>
    <definedName name="zilkhaownperc" localSheetId="3">#REF!</definedName>
    <definedName name="zilkhaownperc">#REF!</definedName>
    <definedName name="zzz" localSheetId="3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3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3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2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2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2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2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localSheetId="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3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3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3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2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2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20"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8"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2"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27"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3"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localSheetId="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 name="zzz_1" hidden="1">{#N/A,#N/A,FALSE,"Quant";#N/A,#N/A,FALSE,"Equip_Hours";#N/A,#N/A,FALSE,"Equip_Info";#N/A,#N/A,FALSE,"Supply_Cost";#N/A,#N/A,FALSE,"Lab_Hrs_Gr2";#N/A,#N/A,FALSE,"Lab_Hrs_Gr1";#N/A,#N/A,FALSE,"Labor_Rqmt";#N/A,#N/A,FALSE,"Oper_Labor_Cost";#N/A,#N/A,FALSE,"Maint_Lbr_Cost";#N/A,#N/A,FALSE,"Equip_Oper_Cost";#N/A,#N/A,FALSE,"Equip_Maint_Cst";#N/A,#N/A,FALSE,"Salary";#N/A,#N/A,FALSE,"Mgmt_Ctrl_Oper";#N/A,#N/A,FALSE,"Mgmt_Ctrl_Maint";#N/A,#N/A,FALSE,"Mgmt_Ctrl_Tot"}</definedName>
  </definedNames>
  <calcPr calcId="162913" concurrentManualCount="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7" i="23" l="1"/>
  <c r="D8" i="9"/>
  <c r="D19" i="9"/>
  <c r="C19" i="9"/>
  <c r="C8" i="9"/>
  <c r="H20" i="9"/>
  <c r="G20" i="9"/>
  <c r="G47" i="23"/>
  <c r="F47" i="23"/>
  <c r="H19" i="9"/>
  <c r="G19" i="9"/>
  <c r="H8" i="9"/>
  <c r="G8" i="9"/>
  <c r="F32" i="23"/>
  <c r="G32" i="23"/>
  <c r="D20" i="9"/>
  <c r="C20" i="9"/>
  <c r="E20" i="9" s="1"/>
  <c r="I8" i="9" l="1"/>
  <c r="E8" i="9"/>
  <c r="I20" i="9"/>
  <c r="E19" i="9"/>
  <c r="I19" i="9"/>
  <c r="G54" i="23" l="1"/>
  <c r="F54" i="23"/>
  <c r="I15" i="9"/>
  <c r="E15" i="9"/>
  <c r="A41" i="23"/>
  <c r="A40" i="23"/>
  <c r="A39" i="23"/>
  <c r="A38" i="23"/>
  <c r="A37" i="23"/>
  <c r="A36" i="23"/>
  <c r="A35" i="23"/>
  <c r="A34" i="23"/>
  <c r="A33" i="23"/>
  <c r="A32" i="23"/>
  <c r="A31" i="23"/>
  <c r="A30" i="23"/>
  <c r="A29" i="23"/>
  <c r="A28" i="23"/>
  <c r="A27" i="23"/>
  <c r="A26" i="23"/>
  <c r="A25" i="23"/>
  <c r="A24" i="23"/>
  <c r="A23" i="23"/>
  <c r="A22" i="23"/>
  <c r="A21" i="23"/>
  <c r="A20" i="23"/>
  <c r="A19" i="23"/>
  <c r="A18" i="23"/>
  <c r="A17" i="23"/>
  <c r="A16" i="23"/>
  <c r="A15" i="23"/>
  <c r="A14" i="23"/>
  <c r="A13" i="23"/>
  <c r="A12" i="23"/>
  <c r="A11" i="23"/>
  <c r="A10" i="23"/>
  <c r="A9" i="23"/>
  <c r="F9" i="23"/>
  <c r="H54" i="23" l="1"/>
  <c r="B47" i="44"/>
  <c r="E43" i="44"/>
  <c r="D43" i="44"/>
  <c r="C43" i="44"/>
  <c r="G42" i="44"/>
  <c r="J34" i="44"/>
  <c r="M34" i="44" s="1"/>
  <c r="N34" i="44" s="1"/>
  <c r="O34" i="44" s="1"/>
  <c r="C34" i="44"/>
  <c r="J32" i="44"/>
  <c r="P32" i="44" s="1"/>
  <c r="C32" i="44"/>
  <c r="J30" i="44"/>
  <c r="Q30" i="44" s="1"/>
  <c r="C30" i="44"/>
  <c r="K28" i="44"/>
  <c r="G28" i="44"/>
  <c r="M27" i="44"/>
  <c r="N27" i="44" s="1"/>
  <c r="O27" i="44" s="1"/>
  <c r="J27" i="44"/>
  <c r="P27" i="44" s="1"/>
  <c r="C27" i="44"/>
  <c r="B27" i="44"/>
  <c r="J26" i="44"/>
  <c r="Q26" i="44" s="1"/>
  <c r="C26" i="44"/>
  <c r="B26" i="44"/>
  <c r="B25" i="44"/>
  <c r="K23" i="44"/>
  <c r="G23" i="44"/>
  <c r="P22" i="44"/>
  <c r="J22" i="44"/>
  <c r="Q22" i="44" s="1"/>
  <c r="C22" i="44"/>
  <c r="B22" i="44"/>
  <c r="Q21" i="44"/>
  <c r="P21" i="44"/>
  <c r="M21" i="44"/>
  <c r="N21" i="44" s="1"/>
  <c r="O21" i="44" s="1"/>
  <c r="J21" i="44"/>
  <c r="C21" i="44"/>
  <c r="B21" i="44"/>
  <c r="J20" i="44"/>
  <c r="M20" i="44" s="1"/>
  <c r="C20" i="44"/>
  <c r="B20" i="44"/>
  <c r="B19" i="44"/>
  <c r="K17" i="44"/>
  <c r="G17" i="44"/>
  <c r="G36" i="44" s="1"/>
  <c r="J16" i="44"/>
  <c r="M16" i="44" s="1"/>
  <c r="N16" i="44" s="1"/>
  <c r="O16" i="44" s="1"/>
  <c r="C16" i="44"/>
  <c r="B16" i="44"/>
  <c r="M15" i="44"/>
  <c r="N15" i="44" s="1"/>
  <c r="O15" i="44" s="1"/>
  <c r="J15" i="44"/>
  <c r="P15" i="44" s="1"/>
  <c r="C15" i="44"/>
  <c r="B15" i="44"/>
  <c r="J14" i="44"/>
  <c r="Q14" i="44" s="1"/>
  <c r="B14" i="44"/>
  <c r="J13" i="44"/>
  <c r="Q13" i="44" s="1"/>
  <c r="C13" i="44"/>
  <c r="B13" i="44"/>
  <c r="B12" i="44"/>
  <c r="A11" i="44"/>
  <c r="A12" i="44" s="1"/>
  <c r="A13" i="44" s="1"/>
  <c r="A14" i="44" s="1"/>
  <c r="A15" i="44" s="1"/>
  <c r="A16" i="44" s="1"/>
  <c r="A17" i="44" s="1"/>
  <c r="A18" i="44" s="1"/>
  <c r="A19" i="44" s="1"/>
  <c r="A20" i="44" s="1"/>
  <c r="A21" i="44" s="1"/>
  <c r="A22" i="44" s="1"/>
  <c r="A23" i="44" s="1"/>
  <c r="A24" i="44" s="1"/>
  <c r="A25" i="44" s="1"/>
  <c r="A26" i="44" s="1"/>
  <c r="A27" i="44" s="1"/>
  <c r="A28" i="44" s="1"/>
  <c r="A29" i="44" s="1"/>
  <c r="A30" i="44" s="1"/>
  <c r="A31" i="44" s="1"/>
  <c r="A32" i="44" s="1"/>
  <c r="A33" i="44" s="1"/>
  <c r="A34" i="44" s="1"/>
  <c r="A35" i="44" s="1"/>
  <c r="A36" i="44" s="1"/>
  <c r="A37" i="44" s="1"/>
  <c r="A38" i="44" s="1"/>
  <c r="A39" i="44" s="1"/>
  <c r="A40" i="44" s="1"/>
  <c r="A41" i="44" s="1"/>
  <c r="A42" i="44" s="1"/>
  <c r="A43" i="44" s="1"/>
  <c r="A44" i="44" s="1"/>
  <c r="A45" i="44" s="1"/>
  <c r="A46" i="44" s="1"/>
  <c r="A47" i="44" s="1"/>
  <c r="A48" i="44" s="1"/>
  <c r="J10" i="44"/>
  <c r="M10" i="44" s="1"/>
  <c r="C10" i="44"/>
  <c r="B10" i="44"/>
  <c r="A10" i="44"/>
  <c r="A4" i="44"/>
  <c r="A3" i="44"/>
  <c r="A2" i="44"/>
  <c r="A1" i="44"/>
  <c r="P10" i="44" l="1"/>
  <c r="M32" i="44"/>
  <c r="N32" i="44" s="1"/>
  <c r="O32" i="44" s="1"/>
  <c r="P20" i="44"/>
  <c r="N10" i="44"/>
  <c r="N20" i="44"/>
  <c r="Q15" i="44"/>
  <c r="P16" i="44"/>
  <c r="Q27" i="44"/>
  <c r="Q32" i="44"/>
  <c r="P34" i="44"/>
  <c r="Q16" i="44"/>
  <c r="M22" i="44"/>
  <c r="N22" i="44" s="1"/>
  <c r="O22" i="44" s="1"/>
  <c r="Q34" i="44"/>
  <c r="Q10" i="44"/>
  <c r="M13" i="44"/>
  <c r="M14" i="44"/>
  <c r="N14" i="44" s="1"/>
  <c r="O14" i="44" s="1"/>
  <c r="Q20" i="44"/>
  <c r="M26" i="44"/>
  <c r="M30" i="44"/>
  <c r="N30" i="44" s="1"/>
  <c r="O30" i="44" s="1"/>
  <c r="K36" i="44"/>
  <c r="P14" i="44"/>
  <c r="P13" i="44"/>
  <c r="P26" i="44"/>
  <c r="P30" i="44"/>
  <c r="F43" i="44"/>
  <c r="G43" i="44" s="1"/>
  <c r="G44" i="44" s="1"/>
  <c r="G45" i="44" s="1"/>
  <c r="G12" i="23"/>
  <c r="F12" i="23"/>
  <c r="C10" i="9" l="1"/>
  <c r="D10" i="9"/>
  <c r="M23" i="44"/>
  <c r="M28" i="44"/>
  <c r="N26" i="44"/>
  <c r="N23" i="44"/>
  <c r="O23" i="44" s="1"/>
  <c r="O20" i="44"/>
  <c r="O10" i="44"/>
  <c r="Q36" i="44"/>
  <c r="Q39" i="44" s="1"/>
  <c r="J36" i="28" s="1"/>
  <c r="M17" i="44"/>
  <c r="N13" i="44"/>
  <c r="A45" i="1"/>
  <c r="A43" i="1"/>
  <c r="A42" i="1"/>
  <c r="A41" i="1"/>
  <c r="H46" i="1"/>
  <c r="G46" i="1"/>
  <c r="F46" i="1"/>
  <c r="E10" i="9" l="1"/>
  <c r="O13" i="44"/>
  <c r="N17" i="44"/>
  <c r="N28" i="44"/>
  <c r="O28" i="44" s="1"/>
  <c r="O26" i="44"/>
  <c r="M36" i="44"/>
  <c r="O17" i="44" l="1"/>
  <c r="N36" i="44"/>
  <c r="O36" i="44" s="1"/>
  <c r="J37" i="28"/>
  <c r="J41" i="27"/>
  <c r="G18" i="23" l="1"/>
  <c r="F18" i="23"/>
  <c r="E19" i="23"/>
  <c r="D19" i="23"/>
  <c r="G9" i="23"/>
  <c r="H35" i="41"/>
  <c r="H36" i="41" s="1"/>
  <c r="F16" i="23" s="1"/>
  <c r="H16" i="41"/>
  <c r="H15" i="41"/>
  <c r="H34" i="41"/>
  <c r="H55" i="41"/>
  <c r="H56" i="41"/>
  <c r="H57" i="41" s="1"/>
  <c r="K41" i="27"/>
  <c r="J39" i="27" a="1"/>
  <c r="J39" i="27" s="1"/>
  <c r="K39" i="27"/>
  <c r="L39" i="27"/>
  <c r="K37" i="28"/>
  <c r="L37" i="28" s="1"/>
  <c r="K36" i="28"/>
  <c r="J35" i="28" a="1"/>
  <c r="K35" i="28" s="1"/>
  <c r="L49" i="36"/>
  <c r="L50" i="36"/>
  <c r="K49" i="36"/>
  <c r="K50" i="36"/>
  <c r="J49" i="36"/>
  <c r="J50" i="36"/>
  <c r="K51" i="36"/>
  <c r="H12" i="23"/>
  <c r="F47" i="40"/>
  <c r="D47" i="40"/>
  <c r="H47" i="40" s="1"/>
  <c r="F46" i="40"/>
  <c r="D46" i="40"/>
  <c r="H46" i="40" s="1"/>
  <c r="F45" i="40"/>
  <c r="D45" i="40"/>
  <c r="H45" i="40" s="1"/>
  <c r="F44" i="40"/>
  <c r="D44" i="40"/>
  <c r="H44" i="40" s="1"/>
  <c r="F43" i="40"/>
  <c r="D43" i="40"/>
  <c r="H43" i="40" s="1"/>
  <c r="F42" i="40"/>
  <c r="D42" i="40"/>
  <c r="F38" i="40"/>
  <c r="D38" i="40"/>
  <c r="H38" i="40" s="1"/>
  <c r="F37" i="40"/>
  <c r="D37" i="40"/>
  <c r="G37" i="40" s="1"/>
  <c r="F36" i="40"/>
  <c r="D36" i="40"/>
  <c r="H32" i="40"/>
  <c r="G32" i="40"/>
  <c r="F32" i="40"/>
  <c r="D32" i="40"/>
  <c r="F31" i="40"/>
  <c r="D31" i="40"/>
  <c r="H31" i="40" s="1"/>
  <c r="F30" i="40"/>
  <c r="D30" i="40"/>
  <c r="H30" i="40" s="1"/>
  <c r="F29" i="40"/>
  <c r="D29" i="40"/>
  <c r="H29" i="40" s="1"/>
  <c r="F28" i="40"/>
  <c r="D28" i="40"/>
  <c r="H28" i="40" s="1"/>
  <c r="F27" i="40"/>
  <c r="D27" i="40"/>
  <c r="H27" i="40" s="1"/>
  <c r="F24" i="40"/>
  <c r="D24" i="40"/>
  <c r="H24" i="40" s="1"/>
  <c r="F23" i="40"/>
  <c r="D23" i="40"/>
  <c r="H23" i="40" s="1"/>
  <c r="F20" i="40"/>
  <c r="H20" i="40" s="1"/>
  <c r="D20" i="40"/>
  <c r="G20" i="40" s="1"/>
  <c r="F19" i="40"/>
  <c r="D19" i="40"/>
  <c r="G19" i="40" s="1"/>
  <c r="F18" i="40"/>
  <c r="D18" i="40"/>
  <c r="H18" i="40" s="1"/>
  <c r="G15" i="40"/>
  <c r="F15" i="40"/>
  <c r="H15" i="40" s="1"/>
  <c r="I15" i="40" s="1"/>
  <c r="J15" i="40" s="1"/>
  <c r="D15" i="40"/>
  <c r="F14" i="40"/>
  <c r="D14" i="40"/>
  <c r="G14" i="40" s="1"/>
  <c r="F12" i="40"/>
  <c r="D12" i="40"/>
  <c r="G12" i="40" s="1"/>
  <c r="J12" i="40" s="1"/>
  <c r="F11" i="40"/>
  <c r="D11" i="40"/>
  <c r="F9" i="40"/>
  <c r="D9" i="40"/>
  <c r="G9" i="40" s="1"/>
  <c r="B71" i="39"/>
  <c r="F69" i="39"/>
  <c r="C69" i="39"/>
  <c r="B69" i="39"/>
  <c r="B67" i="39"/>
  <c r="F65" i="39"/>
  <c r="C65" i="39"/>
  <c r="B65" i="39"/>
  <c r="F64" i="39"/>
  <c r="C64" i="39"/>
  <c r="B64" i="39"/>
  <c r="F63" i="39"/>
  <c r="C63" i="39"/>
  <c r="B63" i="39"/>
  <c r="B61" i="39"/>
  <c r="F60" i="39"/>
  <c r="C60" i="39"/>
  <c r="B60" i="39"/>
  <c r="F59" i="39"/>
  <c r="C59" i="39"/>
  <c r="B59" i="39"/>
  <c r="B58" i="39"/>
  <c r="B56" i="39"/>
  <c r="F55" i="39"/>
  <c r="C55" i="39"/>
  <c r="B55" i="39"/>
  <c r="F54" i="39"/>
  <c r="C54" i="39"/>
  <c r="B54" i="39"/>
  <c r="F53" i="39"/>
  <c r="C53" i="39"/>
  <c r="B53" i="39"/>
  <c r="B52" i="39"/>
  <c r="B50" i="39"/>
  <c r="F49" i="39"/>
  <c r="C49" i="39"/>
  <c r="B49" i="39"/>
  <c r="F48" i="39"/>
  <c r="C48" i="39"/>
  <c r="B48" i="39"/>
  <c r="F47" i="39"/>
  <c r="C47" i="39"/>
  <c r="B47" i="39"/>
  <c r="F46" i="39"/>
  <c r="C46" i="39"/>
  <c r="B46" i="39"/>
  <c r="B45" i="39"/>
  <c r="F43" i="39"/>
  <c r="C43" i="39"/>
  <c r="B43" i="39"/>
  <c r="E33" i="39"/>
  <c r="D33" i="39"/>
  <c r="G32" i="39"/>
  <c r="E32" i="39"/>
  <c r="F32" i="39" s="1"/>
  <c r="D32" i="39"/>
  <c r="G31" i="39"/>
  <c r="E31" i="39"/>
  <c r="D31" i="39"/>
  <c r="G28" i="39"/>
  <c r="E28" i="39"/>
  <c r="F28" i="39" s="1"/>
  <c r="D28" i="39"/>
  <c r="E27" i="39"/>
  <c r="F27" i="39" s="1"/>
  <c r="D27" i="39"/>
  <c r="G23" i="39"/>
  <c r="E23" i="39"/>
  <c r="F23" i="39" s="1"/>
  <c r="D23" i="39"/>
  <c r="G22" i="39"/>
  <c r="E22" i="39"/>
  <c r="D22" i="39"/>
  <c r="G21" i="39"/>
  <c r="E21" i="39"/>
  <c r="D21" i="39"/>
  <c r="F21" i="39" s="1"/>
  <c r="G17" i="39"/>
  <c r="E17" i="39"/>
  <c r="F17" i="39" s="1"/>
  <c r="D17" i="39"/>
  <c r="G16" i="39"/>
  <c r="E16" i="39"/>
  <c r="D16" i="39"/>
  <c r="G15" i="39"/>
  <c r="E15" i="39"/>
  <c r="D15" i="39"/>
  <c r="G14" i="39"/>
  <c r="E14" i="39"/>
  <c r="F14" i="39" s="1"/>
  <c r="D14" i="39"/>
  <c r="A12" i="39"/>
  <c r="A13" i="39" s="1"/>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E11" i="39"/>
  <c r="D11" i="39"/>
  <c r="A11" i="39"/>
  <c r="C13" i="9" l="1"/>
  <c r="D13" i="9"/>
  <c r="I47" i="40"/>
  <c r="I43" i="40"/>
  <c r="I32" i="40"/>
  <c r="J32" i="40" s="1"/>
  <c r="F11" i="39"/>
  <c r="D39" i="40"/>
  <c r="H42" i="40"/>
  <c r="I42" i="40" s="1"/>
  <c r="G47" i="40"/>
  <c r="H12" i="40"/>
  <c r="I12" i="40" s="1"/>
  <c r="G30" i="40"/>
  <c r="G28" i="40"/>
  <c r="H36" i="40"/>
  <c r="H39" i="40" s="1"/>
  <c r="G45" i="40"/>
  <c r="D48" i="40"/>
  <c r="F15" i="39"/>
  <c r="F22" i="39"/>
  <c r="H9" i="40"/>
  <c r="H19" i="40"/>
  <c r="I19" i="40" s="1"/>
  <c r="J19" i="40" s="1"/>
  <c r="F31" i="39"/>
  <c r="F16" i="39"/>
  <c r="H14" i="40"/>
  <c r="G24" i="40"/>
  <c r="H37" i="40"/>
  <c r="I37" i="40" s="1"/>
  <c r="J37" i="40" s="1"/>
  <c r="G43" i="40"/>
  <c r="F33" i="39"/>
  <c r="H17" i="41"/>
  <c r="G16" i="23" s="1"/>
  <c r="J35" i="28"/>
  <c r="L35" i="28"/>
  <c r="I18" i="40"/>
  <c r="I14" i="40"/>
  <c r="J14" i="40" s="1"/>
  <c r="I27" i="40"/>
  <c r="H33" i="40"/>
  <c r="I20" i="40"/>
  <c r="J20" i="40" s="1"/>
  <c r="D33" i="40"/>
  <c r="D50" i="40" s="1"/>
  <c r="G23" i="40"/>
  <c r="I23" i="40" s="1"/>
  <c r="G29" i="40"/>
  <c r="I29" i="40" s="1"/>
  <c r="G44" i="40"/>
  <c r="G11" i="40"/>
  <c r="G18" i="40"/>
  <c r="D21" i="40"/>
  <c r="G38" i="40"/>
  <c r="G27" i="40"/>
  <c r="G31" i="40"/>
  <c r="I31" i="40" s="1"/>
  <c r="G42" i="40"/>
  <c r="G46" i="40"/>
  <c r="I46" i="40" s="1"/>
  <c r="H11" i="40"/>
  <c r="I11" i="40" s="1"/>
  <c r="G36" i="40"/>
  <c r="E13" i="9" l="1"/>
  <c r="I28" i="40"/>
  <c r="I33" i="40" s="1"/>
  <c r="I9" i="40"/>
  <c r="I30" i="40"/>
  <c r="J30" i="40" s="1"/>
  <c r="I36" i="40"/>
  <c r="J36" i="40" s="1"/>
  <c r="J43" i="40"/>
  <c r="I24" i="40"/>
  <c r="J24" i="40" s="1"/>
  <c r="J47" i="40"/>
  <c r="H21" i="40"/>
  <c r="H50" i="40" s="1"/>
  <c r="L50" i="40" s="1"/>
  <c r="J40" i="27" s="1"/>
  <c r="K40" i="27" s="1"/>
  <c r="H48" i="40"/>
  <c r="I45" i="40"/>
  <c r="J45" i="40" s="1"/>
  <c r="J44" i="40"/>
  <c r="G48" i="40"/>
  <c r="J42" i="40"/>
  <c r="J29" i="40"/>
  <c r="J9" i="40"/>
  <c r="G33" i="40"/>
  <c r="J27" i="40"/>
  <c r="J31" i="40"/>
  <c r="I38" i="40"/>
  <c r="J38" i="40" s="1"/>
  <c r="I21" i="40"/>
  <c r="J46" i="40"/>
  <c r="J23" i="40"/>
  <c r="G39" i="40"/>
  <c r="J18" i="40"/>
  <c r="G21" i="40"/>
  <c r="I44" i="40"/>
  <c r="J11" i="40"/>
  <c r="J28" i="40" l="1"/>
  <c r="I48" i="40"/>
  <c r="J33" i="40"/>
  <c r="J21" i="40"/>
  <c r="G50" i="40"/>
  <c r="J48" i="40"/>
  <c r="I39" i="40"/>
  <c r="J39" i="40" s="1"/>
  <c r="I50" i="40" l="1"/>
  <c r="J50" i="40"/>
  <c r="E15" i="38" l="1"/>
  <c r="E17" i="38" s="1"/>
  <c r="E19" i="38" s="1"/>
  <c r="E20" i="38" s="1"/>
  <c r="E21" i="38" s="1"/>
  <c r="B15" i="38"/>
  <c r="E15" i="37"/>
  <c r="E17" i="37" s="1"/>
  <c r="E19" i="37" s="1"/>
  <c r="E20" i="37" s="1"/>
  <c r="E21" i="37" s="1"/>
  <c r="B15" i="37"/>
  <c r="AK366" i="36" l="1"/>
  <c r="AL366" i="36" s="1"/>
  <c r="AH366" i="36"/>
  <c r="AJ366" i="36" s="1"/>
  <c r="Y366" i="36"/>
  <c r="Z366" i="36" s="1"/>
  <c r="U366" i="36"/>
  <c r="T366" i="36"/>
  <c r="S366" i="36"/>
  <c r="R366" i="36"/>
  <c r="Q366" i="36"/>
  <c r="N366" i="36"/>
  <c r="J366" i="36"/>
  <c r="L366" i="36" s="1"/>
  <c r="AL365" i="36"/>
  <c r="AK365" i="36"/>
  <c r="AI365" i="36"/>
  <c r="AH365" i="36"/>
  <c r="AJ365" i="36" s="1"/>
  <c r="AM365" i="36" s="1"/>
  <c r="Z365" i="36"/>
  <c r="Y365" i="36"/>
  <c r="U365" i="36"/>
  <c r="T365" i="36"/>
  <c r="S365" i="36"/>
  <c r="R365" i="36"/>
  <c r="Q365" i="36"/>
  <c r="V365" i="36" s="1"/>
  <c r="X365" i="36" s="1"/>
  <c r="N365" i="36"/>
  <c r="J365" i="36"/>
  <c r="L365" i="36" s="1"/>
  <c r="O365" i="36" s="1"/>
  <c r="AL364" i="36"/>
  <c r="AK364" i="36"/>
  <c r="AJ364" i="36"/>
  <c r="AH364" i="36"/>
  <c r="Y364" i="36"/>
  <c r="Z364" i="36" s="1"/>
  <c r="U364" i="36"/>
  <c r="T364" i="36"/>
  <c r="S364" i="36"/>
  <c r="R364" i="36"/>
  <c r="Q364" i="36"/>
  <c r="N364" i="36"/>
  <c r="L364" i="36"/>
  <c r="J364" i="36"/>
  <c r="AK363" i="36"/>
  <c r="AL363" i="36" s="1"/>
  <c r="AJ363" i="36"/>
  <c r="AH363" i="36"/>
  <c r="Z363" i="36"/>
  <c r="Y363" i="36"/>
  <c r="U363" i="36"/>
  <c r="T363" i="36"/>
  <c r="S363" i="36"/>
  <c r="R363" i="36"/>
  <c r="Q363" i="36"/>
  <c r="N363" i="36"/>
  <c r="L363" i="36"/>
  <c r="J363" i="36"/>
  <c r="AK362" i="36"/>
  <c r="AL362" i="36" s="1"/>
  <c r="AJ362" i="36"/>
  <c r="AI362" i="36"/>
  <c r="AH362" i="36"/>
  <c r="Y362" i="36"/>
  <c r="Z362" i="36" s="1"/>
  <c r="U362" i="36"/>
  <c r="T362" i="36"/>
  <c r="S362" i="36"/>
  <c r="R362" i="36"/>
  <c r="Q362" i="36"/>
  <c r="O362" i="36"/>
  <c r="N362" i="36"/>
  <c r="L362" i="36"/>
  <c r="K362" i="36"/>
  <c r="J362" i="36"/>
  <c r="AL361" i="36"/>
  <c r="AK361" i="36"/>
  <c r="AH361" i="36"/>
  <c r="AJ361" i="36" s="1"/>
  <c r="Y361" i="36"/>
  <c r="Z361" i="36" s="1"/>
  <c r="U361" i="36"/>
  <c r="T361" i="36"/>
  <c r="S361" i="36"/>
  <c r="R361" i="36"/>
  <c r="Q361" i="36"/>
  <c r="O361" i="36"/>
  <c r="N361" i="36"/>
  <c r="J361" i="36"/>
  <c r="L361" i="36" s="1"/>
  <c r="K361" i="36" s="1"/>
  <c r="AK360" i="36"/>
  <c r="AL360" i="36" s="1"/>
  <c r="AH360" i="36"/>
  <c r="AJ360" i="36" s="1"/>
  <c r="Y360" i="36"/>
  <c r="Z360" i="36" s="1"/>
  <c r="U360" i="36"/>
  <c r="T360" i="36"/>
  <c r="S360" i="36"/>
  <c r="R360" i="36"/>
  <c r="Q360" i="36"/>
  <c r="N360" i="36"/>
  <c r="J360" i="36"/>
  <c r="L360" i="36" s="1"/>
  <c r="AL359" i="36"/>
  <c r="AK359" i="36"/>
  <c r="AJ359" i="36"/>
  <c r="AI359" i="36" s="1"/>
  <c r="AH359" i="36"/>
  <c r="Z359" i="36"/>
  <c r="Y359" i="36"/>
  <c r="U359" i="36"/>
  <c r="T359" i="36"/>
  <c r="S359" i="36"/>
  <c r="R359" i="36"/>
  <c r="Q359" i="36"/>
  <c r="N359" i="36"/>
  <c r="L359" i="36"/>
  <c r="O359" i="36" s="1"/>
  <c r="J359" i="36"/>
  <c r="AK358" i="36"/>
  <c r="AL358" i="36" s="1"/>
  <c r="AH358" i="36"/>
  <c r="AJ358" i="36" s="1"/>
  <c r="Y358" i="36"/>
  <c r="Z358" i="36" s="1"/>
  <c r="U358" i="36"/>
  <c r="T358" i="36"/>
  <c r="S358" i="36"/>
  <c r="R358" i="36"/>
  <c r="Q358" i="36"/>
  <c r="N358" i="36"/>
  <c r="J358" i="36"/>
  <c r="L358" i="36" s="1"/>
  <c r="AL357" i="36"/>
  <c r="AK357" i="36"/>
  <c r="AI357" i="36"/>
  <c r="AH357" i="36"/>
  <c r="AJ357" i="36" s="1"/>
  <c r="AM357" i="36" s="1"/>
  <c r="Z357" i="36"/>
  <c r="Y357" i="36"/>
  <c r="U357" i="36"/>
  <c r="T357" i="36"/>
  <c r="S357" i="36"/>
  <c r="R357" i="36"/>
  <c r="Q357" i="36"/>
  <c r="N357" i="36"/>
  <c r="J357" i="36"/>
  <c r="L357" i="36" s="1"/>
  <c r="O357" i="36" s="1"/>
  <c r="AK356" i="36"/>
  <c r="AL356" i="36" s="1"/>
  <c r="AJ356" i="36"/>
  <c r="AH356" i="36"/>
  <c r="Y356" i="36"/>
  <c r="Z356" i="36" s="1"/>
  <c r="U356" i="36"/>
  <c r="T356" i="36"/>
  <c r="S356" i="36"/>
  <c r="R356" i="36"/>
  <c r="Q356" i="36"/>
  <c r="N356" i="36"/>
  <c r="L356" i="36"/>
  <c r="J356" i="36"/>
  <c r="AK355" i="36"/>
  <c r="AL355" i="36" s="1"/>
  <c r="AJ355" i="36"/>
  <c r="AH355" i="36"/>
  <c r="Z355" i="36"/>
  <c r="Y355" i="36"/>
  <c r="U355" i="36"/>
  <c r="T355" i="36"/>
  <c r="S355" i="36"/>
  <c r="R355" i="36"/>
  <c r="Q355" i="36"/>
  <c r="N355" i="36"/>
  <c r="L355" i="36"/>
  <c r="J355" i="36"/>
  <c r="AK354" i="36"/>
  <c r="AL354" i="36" s="1"/>
  <c r="AH354" i="36"/>
  <c r="AJ354" i="36" s="1"/>
  <c r="Z354" i="36"/>
  <c r="Y354" i="36"/>
  <c r="U354" i="36"/>
  <c r="T354" i="36"/>
  <c r="S354" i="36"/>
  <c r="R354" i="36"/>
  <c r="Q354" i="36"/>
  <c r="N354" i="36"/>
  <c r="J354" i="36"/>
  <c r="L354" i="36" s="1"/>
  <c r="AL353" i="36"/>
  <c r="AK353" i="36"/>
  <c r="AH353" i="36"/>
  <c r="AJ353" i="36" s="1"/>
  <c r="AI353" i="36" s="1"/>
  <c r="Y353" i="36"/>
  <c r="Z353" i="36" s="1"/>
  <c r="U353" i="36"/>
  <c r="T353" i="36"/>
  <c r="S353" i="36"/>
  <c r="R353" i="36"/>
  <c r="Q353" i="36"/>
  <c r="O353" i="36"/>
  <c r="N353" i="36"/>
  <c r="J353" i="36"/>
  <c r="L353" i="36" s="1"/>
  <c r="K353" i="36" s="1"/>
  <c r="AM352" i="36"/>
  <c r="AK352" i="36"/>
  <c r="AL352" i="36" s="1"/>
  <c r="AJ352" i="36"/>
  <c r="AI352" i="36"/>
  <c r="AH352" i="36"/>
  <c r="Z352" i="36"/>
  <c r="Y352" i="36"/>
  <c r="U352" i="36"/>
  <c r="T352" i="36"/>
  <c r="S352" i="36"/>
  <c r="R352" i="36"/>
  <c r="Q352" i="36"/>
  <c r="V352" i="36" s="1"/>
  <c r="X352" i="36" s="1"/>
  <c r="N352" i="36"/>
  <c r="L352" i="36"/>
  <c r="O352" i="36" s="1"/>
  <c r="K352" i="36"/>
  <c r="J352" i="36"/>
  <c r="AL351" i="36"/>
  <c r="AK351" i="36"/>
  <c r="AJ351" i="36"/>
  <c r="AI351" i="36" s="1"/>
  <c r="AH351" i="36"/>
  <c r="Z351" i="36"/>
  <c r="Y351" i="36"/>
  <c r="U351" i="36"/>
  <c r="T351" i="36"/>
  <c r="S351" i="36"/>
  <c r="R351" i="36"/>
  <c r="Q351" i="36"/>
  <c r="N351" i="36"/>
  <c r="L351" i="36"/>
  <c r="O351" i="36" s="1"/>
  <c r="J351" i="36"/>
  <c r="AK350" i="36"/>
  <c r="AL350" i="36" s="1"/>
  <c r="AH350" i="36"/>
  <c r="AJ350" i="36" s="1"/>
  <c r="Y350" i="36"/>
  <c r="Z350" i="36" s="1"/>
  <c r="U350" i="36"/>
  <c r="T350" i="36"/>
  <c r="S350" i="36"/>
  <c r="R350" i="36"/>
  <c r="Q350" i="36"/>
  <c r="N350" i="36"/>
  <c r="J350" i="36"/>
  <c r="L350" i="36" s="1"/>
  <c r="AL349" i="36"/>
  <c r="AK349" i="36"/>
  <c r="AH349" i="36"/>
  <c r="AJ349" i="36" s="1"/>
  <c r="AM349" i="36" s="1"/>
  <c r="Z349" i="36"/>
  <c r="Y349" i="36"/>
  <c r="U349" i="36"/>
  <c r="T349" i="36"/>
  <c r="S349" i="36"/>
  <c r="R349" i="36"/>
  <c r="Q349" i="36"/>
  <c r="N349" i="36"/>
  <c r="K349" i="36"/>
  <c r="J349" i="36"/>
  <c r="L349" i="36" s="1"/>
  <c r="O349" i="36" s="1"/>
  <c r="AL348" i="36"/>
  <c r="AK348" i="36"/>
  <c r="AJ348" i="36"/>
  <c r="AM348" i="36" s="1"/>
  <c r="AH348" i="36"/>
  <c r="Y348" i="36"/>
  <c r="Z348" i="36" s="1"/>
  <c r="U348" i="36"/>
  <c r="T348" i="36"/>
  <c r="S348" i="36"/>
  <c r="R348" i="36"/>
  <c r="Q348" i="36"/>
  <c r="V348" i="36" s="1"/>
  <c r="X348" i="36" s="1"/>
  <c r="N348" i="36"/>
  <c r="L348" i="36"/>
  <c r="O348" i="36" s="1"/>
  <c r="K348" i="36"/>
  <c r="J348" i="36"/>
  <c r="AK347" i="36"/>
  <c r="AL347" i="36" s="1"/>
  <c r="AJ347" i="36"/>
  <c r="AH347" i="36"/>
  <c r="Z347" i="36"/>
  <c r="Y347" i="36"/>
  <c r="U347" i="36"/>
  <c r="T347" i="36"/>
  <c r="S347" i="36"/>
  <c r="R347" i="36"/>
  <c r="Q347" i="36"/>
  <c r="N347" i="36"/>
  <c r="L347" i="36"/>
  <c r="J347" i="36"/>
  <c r="AK346" i="36"/>
  <c r="AL346" i="36" s="1"/>
  <c r="AH346" i="36"/>
  <c r="AJ346" i="36" s="1"/>
  <c r="Z346" i="36"/>
  <c r="Y346" i="36"/>
  <c r="U346" i="36"/>
  <c r="T346" i="36"/>
  <c r="S346" i="36"/>
  <c r="R346" i="36"/>
  <c r="Q346" i="36"/>
  <c r="O346" i="36"/>
  <c r="N346" i="36"/>
  <c r="J346" i="36"/>
  <c r="L346" i="36" s="1"/>
  <c r="K346" i="36" s="1"/>
  <c r="AM345" i="36"/>
  <c r="AL345" i="36"/>
  <c r="AK345" i="36"/>
  <c r="AH345" i="36"/>
  <c r="AJ345" i="36" s="1"/>
  <c r="AI345" i="36" s="1"/>
  <c r="Y345" i="36"/>
  <c r="Z345" i="36" s="1"/>
  <c r="X345" i="36"/>
  <c r="U345" i="36"/>
  <c r="T345" i="36"/>
  <c r="S345" i="36"/>
  <c r="R345" i="36"/>
  <c r="Q345" i="36"/>
  <c r="V345" i="36" s="1"/>
  <c r="N345" i="36"/>
  <c r="J345" i="36"/>
  <c r="L345" i="36" s="1"/>
  <c r="AK344" i="36"/>
  <c r="AL344" i="36" s="1"/>
  <c r="AM344" i="36" s="1"/>
  <c r="AJ344" i="36"/>
  <c r="AI344" i="36"/>
  <c r="AH344" i="36"/>
  <c r="Y344" i="36"/>
  <c r="Z344" i="36" s="1"/>
  <c r="U344" i="36"/>
  <c r="T344" i="36"/>
  <c r="S344" i="36"/>
  <c r="R344" i="36"/>
  <c r="Q344" i="36"/>
  <c r="N344" i="36"/>
  <c r="L344" i="36"/>
  <c r="O344" i="36" s="1"/>
  <c r="K344" i="36"/>
  <c r="J344" i="36"/>
  <c r="AL343" i="36"/>
  <c r="AK343" i="36"/>
  <c r="AJ343" i="36"/>
  <c r="AI343" i="36" s="1"/>
  <c r="AH343" i="36"/>
  <c r="Z343" i="36"/>
  <c r="Y343" i="36"/>
  <c r="U343" i="36"/>
  <c r="T343" i="36"/>
  <c r="S343" i="36"/>
  <c r="R343" i="36"/>
  <c r="Q343" i="36"/>
  <c r="N343" i="36"/>
  <c r="L343" i="36"/>
  <c r="O343" i="36" s="1"/>
  <c r="J343" i="36"/>
  <c r="AK342" i="36"/>
  <c r="AL342" i="36" s="1"/>
  <c r="AH342" i="36"/>
  <c r="AJ342" i="36" s="1"/>
  <c r="Y342" i="36"/>
  <c r="Z342" i="36" s="1"/>
  <c r="U342" i="36"/>
  <c r="T342" i="36"/>
  <c r="S342" i="36"/>
  <c r="R342" i="36"/>
  <c r="Q342" i="36"/>
  <c r="N342" i="36"/>
  <c r="J342" i="36"/>
  <c r="L342" i="36" s="1"/>
  <c r="AL341" i="36"/>
  <c r="AK341" i="36"/>
  <c r="AI341" i="36"/>
  <c r="AH341" i="36"/>
  <c r="AJ341" i="36" s="1"/>
  <c r="AM341" i="36" s="1"/>
  <c r="Z341" i="36"/>
  <c r="Y341" i="36"/>
  <c r="U341" i="36"/>
  <c r="T341" i="36"/>
  <c r="S341" i="36"/>
  <c r="R341" i="36"/>
  <c r="Q341" i="36"/>
  <c r="N341" i="36"/>
  <c r="K341" i="36"/>
  <c r="J341" i="36"/>
  <c r="L341" i="36" s="1"/>
  <c r="O341" i="36" s="1"/>
  <c r="AL340" i="36"/>
  <c r="AK340" i="36"/>
  <c r="AJ340" i="36"/>
  <c r="AM340" i="36" s="1"/>
  <c r="AI340" i="36"/>
  <c r="AH340" i="36"/>
  <c r="Y340" i="36"/>
  <c r="Z340" i="36" s="1"/>
  <c r="U340" i="36"/>
  <c r="T340" i="36"/>
  <c r="S340" i="36"/>
  <c r="R340" i="36"/>
  <c r="Q340" i="36"/>
  <c r="N340" i="36"/>
  <c r="L340" i="36"/>
  <c r="O340" i="36" s="1"/>
  <c r="K340" i="36"/>
  <c r="J340" i="36"/>
  <c r="AK339" i="36"/>
  <c r="AL339" i="36" s="1"/>
  <c r="AJ339" i="36"/>
  <c r="AH339" i="36"/>
  <c r="Z339" i="36"/>
  <c r="Y339" i="36"/>
  <c r="U339" i="36"/>
  <c r="T339" i="36"/>
  <c r="S339" i="36"/>
  <c r="R339" i="36"/>
  <c r="Q339" i="36"/>
  <c r="N339" i="36"/>
  <c r="L339" i="36"/>
  <c r="J339" i="36"/>
  <c r="AK338" i="36"/>
  <c r="AL338" i="36" s="1"/>
  <c r="AH338" i="36"/>
  <c r="AJ338" i="36" s="1"/>
  <c r="Z338" i="36"/>
  <c r="Y338" i="36"/>
  <c r="U338" i="36"/>
  <c r="T338" i="36"/>
  <c r="S338" i="36"/>
  <c r="R338" i="36"/>
  <c r="Q338" i="36"/>
  <c r="N338" i="36"/>
  <c r="J338" i="36"/>
  <c r="L338" i="36" s="1"/>
  <c r="K338" i="36" s="1"/>
  <c r="AM337" i="36"/>
  <c r="AL337" i="36"/>
  <c r="AK337" i="36"/>
  <c r="AH337" i="36"/>
  <c r="AJ337" i="36" s="1"/>
  <c r="AI337" i="36" s="1"/>
  <c r="Y337" i="36"/>
  <c r="Z337" i="36" s="1"/>
  <c r="U337" i="36"/>
  <c r="T337" i="36"/>
  <c r="S337" i="36"/>
  <c r="R337" i="36"/>
  <c r="Q337" i="36"/>
  <c r="O337" i="36"/>
  <c r="N337" i="36"/>
  <c r="J337" i="36"/>
  <c r="L337" i="36" s="1"/>
  <c r="K337" i="36" s="1"/>
  <c r="AK336" i="36"/>
  <c r="AL336" i="36" s="1"/>
  <c r="AM336" i="36" s="1"/>
  <c r="AJ336" i="36"/>
  <c r="AI336" i="36"/>
  <c r="AH336" i="36"/>
  <c r="Y336" i="36"/>
  <c r="Z336" i="36" s="1"/>
  <c r="U336" i="36"/>
  <c r="T336" i="36"/>
  <c r="S336" i="36"/>
  <c r="R336" i="36"/>
  <c r="Q336" i="36"/>
  <c r="N336" i="36"/>
  <c r="L336" i="36"/>
  <c r="O336" i="36" s="1"/>
  <c r="K336" i="36"/>
  <c r="J336" i="36"/>
  <c r="AL335" i="36"/>
  <c r="AK335" i="36"/>
  <c r="AJ335" i="36"/>
  <c r="AH335" i="36"/>
  <c r="Z335" i="36"/>
  <c r="Y335" i="36"/>
  <c r="U335" i="36"/>
  <c r="T335" i="36"/>
  <c r="S335" i="36"/>
  <c r="R335" i="36"/>
  <c r="Q335" i="36"/>
  <c r="O335" i="36"/>
  <c r="N335" i="36"/>
  <c r="L335" i="36"/>
  <c r="K335" i="36" s="1"/>
  <c r="J335" i="36"/>
  <c r="AK334" i="36"/>
  <c r="AL334" i="36" s="1"/>
  <c r="AH334" i="36"/>
  <c r="AJ334" i="36" s="1"/>
  <c r="AI334" i="36" s="1"/>
  <c r="Y334" i="36"/>
  <c r="Z334" i="36" s="1"/>
  <c r="U334" i="36"/>
  <c r="T334" i="36"/>
  <c r="S334" i="36"/>
  <c r="R334" i="36"/>
  <c r="Q334" i="36"/>
  <c r="N334" i="36"/>
  <c r="J334" i="36"/>
  <c r="L334" i="36" s="1"/>
  <c r="AL333" i="36"/>
  <c r="AK333" i="36"/>
  <c r="AH333" i="36"/>
  <c r="AJ333" i="36" s="1"/>
  <c r="AM333" i="36" s="1"/>
  <c r="Z333" i="36"/>
  <c r="Y333" i="36"/>
  <c r="U333" i="36"/>
  <c r="T333" i="36"/>
  <c r="S333" i="36"/>
  <c r="R333" i="36"/>
  <c r="Q333" i="36"/>
  <c r="O333" i="36"/>
  <c r="N333" i="36"/>
  <c r="J333" i="36"/>
  <c r="L333" i="36" s="1"/>
  <c r="K333" i="36" s="1"/>
  <c r="AK332" i="36"/>
  <c r="AL332" i="36" s="1"/>
  <c r="AJ332" i="36"/>
  <c r="AM332" i="36" s="1"/>
  <c r="AI332" i="36"/>
  <c r="AH332" i="36"/>
  <c r="Y332" i="36"/>
  <c r="Z332" i="36" s="1"/>
  <c r="U332" i="36"/>
  <c r="T332" i="36"/>
  <c r="S332" i="36"/>
  <c r="R332" i="36"/>
  <c r="Q332" i="36"/>
  <c r="N332" i="36"/>
  <c r="L332" i="36"/>
  <c r="J332" i="36"/>
  <c r="AK331" i="36"/>
  <c r="AL331" i="36" s="1"/>
  <c r="AH331" i="36"/>
  <c r="AJ331" i="36" s="1"/>
  <c r="Z331" i="36"/>
  <c r="Y331" i="36"/>
  <c r="U331" i="36"/>
  <c r="T331" i="36"/>
  <c r="S331" i="36"/>
  <c r="R331" i="36"/>
  <c r="Q331" i="36"/>
  <c r="N331" i="36"/>
  <c r="J331" i="36"/>
  <c r="L331" i="36" s="1"/>
  <c r="AL330" i="36"/>
  <c r="AK330" i="36"/>
  <c r="AH330" i="36"/>
  <c r="AJ330" i="36" s="1"/>
  <c r="Z330" i="36"/>
  <c r="Y330" i="36"/>
  <c r="U330" i="36"/>
  <c r="T330" i="36"/>
  <c r="S330" i="36"/>
  <c r="R330" i="36"/>
  <c r="Q330" i="36"/>
  <c r="N330" i="36"/>
  <c r="O330" i="36" s="1"/>
  <c r="K330" i="36"/>
  <c r="J330" i="36"/>
  <c r="L330" i="36" s="1"/>
  <c r="AL329" i="36"/>
  <c r="AK329" i="36"/>
  <c r="AH329" i="36"/>
  <c r="AJ329" i="36" s="1"/>
  <c r="Y329" i="36"/>
  <c r="Z329" i="36" s="1"/>
  <c r="U329" i="36"/>
  <c r="T329" i="36"/>
  <c r="S329" i="36"/>
  <c r="R329" i="36"/>
  <c r="Q329" i="36"/>
  <c r="N329" i="36"/>
  <c r="J329" i="36"/>
  <c r="L329" i="36" s="1"/>
  <c r="K329" i="36" s="1"/>
  <c r="AK328" i="36"/>
  <c r="AL328" i="36" s="1"/>
  <c r="AJ328" i="36"/>
  <c r="AI328" i="36"/>
  <c r="AH328" i="36"/>
  <c r="Z328" i="36"/>
  <c r="Y328" i="36"/>
  <c r="U328" i="36"/>
  <c r="T328" i="36"/>
  <c r="S328" i="36"/>
  <c r="R328" i="36"/>
  <c r="Q328" i="36"/>
  <c r="N328" i="36"/>
  <c r="L328" i="36"/>
  <c r="O328" i="36" s="1"/>
  <c r="K328" i="36"/>
  <c r="J328" i="36"/>
  <c r="AL327" i="36"/>
  <c r="AK327" i="36"/>
  <c r="AJ327" i="36"/>
  <c r="AH327" i="36"/>
  <c r="Z327" i="36"/>
  <c r="Y327" i="36"/>
  <c r="U327" i="36"/>
  <c r="T327" i="36"/>
  <c r="S327" i="36"/>
  <c r="R327" i="36"/>
  <c r="Q327" i="36"/>
  <c r="N327" i="36"/>
  <c r="O327" i="36" s="1"/>
  <c r="L327" i="36"/>
  <c r="K327" i="36" s="1"/>
  <c r="J327" i="36"/>
  <c r="AK326" i="36"/>
  <c r="AL326" i="36" s="1"/>
  <c r="AH326" i="36"/>
  <c r="AJ326" i="36" s="1"/>
  <c r="Y326" i="36"/>
  <c r="Z326" i="36" s="1"/>
  <c r="U326" i="36"/>
  <c r="T326" i="36"/>
  <c r="S326" i="36"/>
  <c r="R326" i="36"/>
  <c r="Q326" i="36"/>
  <c r="O326" i="36"/>
  <c r="N326" i="36"/>
  <c r="J326" i="36"/>
  <c r="L326" i="36" s="1"/>
  <c r="K326" i="36" s="1"/>
  <c r="AL325" i="36"/>
  <c r="AK325" i="36"/>
  <c r="AI325" i="36"/>
  <c r="AH325" i="36"/>
  <c r="AJ325" i="36" s="1"/>
  <c r="Y325" i="36"/>
  <c r="Z325" i="36" s="1"/>
  <c r="U325" i="36"/>
  <c r="T325" i="36"/>
  <c r="S325" i="36"/>
  <c r="R325" i="36"/>
  <c r="Q325" i="36"/>
  <c r="N325" i="36"/>
  <c r="J325" i="36"/>
  <c r="L325" i="36" s="1"/>
  <c r="O325" i="36" s="1"/>
  <c r="AM324" i="36"/>
  <c r="AL324" i="36"/>
  <c r="AK324" i="36"/>
  <c r="AJ324" i="36"/>
  <c r="AI324" i="36"/>
  <c r="AH324" i="36"/>
  <c r="Y324" i="36"/>
  <c r="Z324" i="36" s="1"/>
  <c r="U324" i="36"/>
  <c r="T324" i="36"/>
  <c r="S324" i="36"/>
  <c r="R324" i="36"/>
  <c r="Q324" i="36"/>
  <c r="N324" i="36"/>
  <c r="L324" i="36"/>
  <c r="O324" i="36" s="1"/>
  <c r="K324" i="36"/>
  <c r="J324" i="36"/>
  <c r="AM323" i="36"/>
  <c r="AK323" i="36"/>
  <c r="AL323" i="36" s="1"/>
  <c r="AJ323" i="36"/>
  <c r="AI323" i="36"/>
  <c r="AH323" i="36"/>
  <c r="Y323" i="36"/>
  <c r="Z323" i="36" s="1"/>
  <c r="U323" i="36"/>
  <c r="T323" i="36"/>
  <c r="S323" i="36"/>
  <c r="R323" i="36"/>
  <c r="Q323" i="36"/>
  <c r="N323" i="36"/>
  <c r="J323" i="36"/>
  <c r="L323" i="36" s="1"/>
  <c r="AK322" i="36"/>
  <c r="AL322" i="36" s="1"/>
  <c r="AJ322" i="36"/>
  <c r="AH322" i="36"/>
  <c r="Y322" i="36"/>
  <c r="Z322" i="36" s="1"/>
  <c r="U322" i="36"/>
  <c r="T322" i="36"/>
  <c r="S322" i="36"/>
  <c r="R322" i="36"/>
  <c r="Q322" i="36"/>
  <c r="N322" i="36"/>
  <c r="J322" i="36"/>
  <c r="L322" i="36" s="1"/>
  <c r="AK321" i="36"/>
  <c r="AL321" i="36" s="1"/>
  <c r="AH321" i="36"/>
  <c r="AJ321" i="36" s="1"/>
  <c r="AM321" i="36" s="1"/>
  <c r="Y321" i="36"/>
  <c r="Z321" i="36" s="1"/>
  <c r="U321" i="36"/>
  <c r="T321" i="36"/>
  <c r="S321" i="36"/>
  <c r="R321" i="36"/>
  <c r="Q321" i="36"/>
  <c r="N321" i="36"/>
  <c r="J321" i="36"/>
  <c r="L321" i="36" s="1"/>
  <c r="AL320" i="36"/>
  <c r="AK320" i="36"/>
  <c r="AJ320" i="36"/>
  <c r="AH320" i="36"/>
  <c r="Y320" i="36"/>
  <c r="Z320" i="36" s="1"/>
  <c r="U320" i="36"/>
  <c r="T320" i="36"/>
  <c r="S320" i="36"/>
  <c r="R320" i="36"/>
  <c r="Q320" i="36"/>
  <c r="O320" i="36"/>
  <c r="N320" i="36"/>
  <c r="L320" i="36"/>
  <c r="K320" i="36" s="1"/>
  <c r="J320" i="36"/>
  <c r="AM319" i="36"/>
  <c r="AK319" i="36"/>
  <c r="AL319" i="36" s="1"/>
  <c r="AJ319" i="36"/>
  <c r="AI319" i="36" s="1"/>
  <c r="AH319" i="36"/>
  <c r="Y319" i="36"/>
  <c r="Z319" i="36" s="1"/>
  <c r="U319" i="36"/>
  <c r="T319" i="36"/>
  <c r="S319" i="36"/>
  <c r="R319" i="36"/>
  <c r="Q319" i="36"/>
  <c r="N319" i="36"/>
  <c r="L319" i="36"/>
  <c r="J319" i="36"/>
  <c r="AL318" i="36"/>
  <c r="AK318" i="36"/>
  <c r="AH318" i="36"/>
  <c r="AJ318" i="36" s="1"/>
  <c r="Z318" i="36"/>
  <c r="Y318" i="36"/>
  <c r="U318" i="36"/>
  <c r="T318" i="36"/>
  <c r="S318" i="36"/>
  <c r="R318" i="36"/>
  <c r="Q318" i="36"/>
  <c r="N318" i="36"/>
  <c r="J318" i="36"/>
  <c r="L318" i="36" s="1"/>
  <c r="K318" i="36" s="1"/>
  <c r="AM317" i="36"/>
  <c r="AL317" i="36"/>
  <c r="AK317" i="36"/>
  <c r="AH317" i="36"/>
  <c r="AJ317" i="36" s="1"/>
  <c r="AI317" i="36" s="1"/>
  <c r="Y317" i="36"/>
  <c r="Z317" i="36" s="1"/>
  <c r="U317" i="36"/>
  <c r="T317" i="36"/>
  <c r="S317" i="36"/>
  <c r="R317" i="36"/>
  <c r="Q317" i="36"/>
  <c r="N317" i="36"/>
  <c r="J317" i="36"/>
  <c r="L317" i="36" s="1"/>
  <c r="K317" i="36" s="1"/>
  <c r="AK316" i="36"/>
  <c r="AL316" i="36" s="1"/>
  <c r="AH316" i="36"/>
  <c r="AJ316" i="36" s="1"/>
  <c r="Y316" i="36"/>
  <c r="Z316" i="36" s="1"/>
  <c r="U316" i="36"/>
  <c r="T316" i="36"/>
  <c r="S316" i="36"/>
  <c r="R316" i="36"/>
  <c r="Q316" i="36"/>
  <c r="N316" i="36"/>
  <c r="J316" i="36"/>
  <c r="L316" i="36" s="1"/>
  <c r="AK315" i="36"/>
  <c r="AL315" i="36" s="1"/>
  <c r="AJ315" i="36"/>
  <c r="AM315" i="36" s="1"/>
  <c r="AI315" i="36"/>
  <c r="AH315" i="36"/>
  <c r="Z315" i="36"/>
  <c r="Y315" i="36"/>
  <c r="U315" i="36"/>
  <c r="T315" i="36"/>
  <c r="S315" i="36"/>
  <c r="R315" i="36"/>
  <c r="Q315" i="36"/>
  <c r="N315" i="36"/>
  <c r="L315" i="36"/>
  <c r="O315" i="36" s="1"/>
  <c r="K315" i="36"/>
  <c r="J315" i="36"/>
  <c r="AK314" i="36"/>
  <c r="AL314" i="36" s="1"/>
  <c r="AJ314" i="36"/>
  <c r="AH314" i="36"/>
  <c r="Y314" i="36"/>
  <c r="Z314" i="36" s="1"/>
  <c r="U314" i="36"/>
  <c r="T314" i="36"/>
  <c r="S314" i="36"/>
  <c r="R314" i="36"/>
  <c r="Q314" i="36"/>
  <c r="N314" i="36"/>
  <c r="J314" i="36"/>
  <c r="L314" i="36" s="1"/>
  <c r="AK313" i="36"/>
  <c r="AL313" i="36" s="1"/>
  <c r="AI313" i="36"/>
  <c r="AH313" i="36"/>
  <c r="AJ313" i="36" s="1"/>
  <c r="Y313" i="36"/>
  <c r="Z313" i="36" s="1"/>
  <c r="U313" i="36"/>
  <c r="T313" i="36"/>
  <c r="S313" i="36"/>
  <c r="R313" i="36"/>
  <c r="Q313" i="36"/>
  <c r="N313" i="36"/>
  <c r="J313" i="36"/>
  <c r="L313" i="36" s="1"/>
  <c r="AL312" i="36"/>
  <c r="AM312" i="36" s="1"/>
  <c r="AK312" i="36"/>
  <c r="AJ312" i="36"/>
  <c r="AI312" i="36"/>
  <c r="AH312" i="36"/>
  <c r="Y312" i="36"/>
  <c r="Z312" i="36" s="1"/>
  <c r="U312" i="36"/>
  <c r="T312" i="36"/>
  <c r="S312" i="36"/>
  <c r="R312" i="36"/>
  <c r="Q312" i="36"/>
  <c r="N312" i="36"/>
  <c r="L312" i="36"/>
  <c r="O312" i="36" s="1"/>
  <c r="K312" i="36"/>
  <c r="J312" i="36"/>
  <c r="AK311" i="36"/>
  <c r="AL311" i="36" s="1"/>
  <c r="AJ311" i="36"/>
  <c r="AI311" i="36" s="1"/>
  <c r="AH311" i="36"/>
  <c r="Y311" i="36"/>
  <c r="Z311" i="36" s="1"/>
  <c r="U311" i="36"/>
  <c r="T311" i="36"/>
  <c r="S311" i="36"/>
  <c r="R311" i="36"/>
  <c r="Q311" i="36"/>
  <c r="N311" i="36"/>
  <c r="L311" i="36"/>
  <c r="J311" i="36"/>
  <c r="AK310" i="36"/>
  <c r="AL310" i="36" s="1"/>
  <c r="AH310" i="36"/>
  <c r="AJ310" i="36" s="1"/>
  <c r="Z310" i="36"/>
  <c r="Y310" i="36"/>
  <c r="U310" i="36"/>
  <c r="T310" i="36"/>
  <c r="S310" i="36"/>
  <c r="R310" i="36"/>
  <c r="Q310" i="36"/>
  <c r="N310" i="36"/>
  <c r="J310" i="36"/>
  <c r="L310" i="36" s="1"/>
  <c r="K310" i="36" s="1"/>
  <c r="AL309" i="36"/>
  <c r="AM309" i="36" s="1"/>
  <c r="AK309" i="36"/>
  <c r="AH309" i="36"/>
  <c r="AJ309" i="36" s="1"/>
  <c r="AI309" i="36" s="1"/>
  <c r="Y309" i="36"/>
  <c r="Z309" i="36" s="1"/>
  <c r="U309" i="36"/>
  <c r="T309" i="36"/>
  <c r="S309" i="36"/>
  <c r="R309" i="36"/>
  <c r="Q309" i="36"/>
  <c r="N309" i="36"/>
  <c r="J309" i="36"/>
  <c r="L309" i="36" s="1"/>
  <c r="K309" i="36" s="1"/>
  <c r="AK308" i="36"/>
  <c r="AL308" i="36" s="1"/>
  <c r="AM308" i="36" s="1"/>
  <c r="AH308" i="36"/>
  <c r="AJ308" i="36" s="1"/>
  <c r="AI308" i="36" s="1"/>
  <c r="Y308" i="36"/>
  <c r="Z308" i="36" s="1"/>
  <c r="U308" i="36"/>
  <c r="T308" i="36"/>
  <c r="S308" i="36"/>
  <c r="R308" i="36"/>
  <c r="Q308" i="36"/>
  <c r="N308" i="36"/>
  <c r="J308" i="36"/>
  <c r="L308" i="36" s="1"/>
  <c r="O308" i="36" s="1"/>
  <c r="AK307" i="36"/>
  <c r="AL307" i="36" s="1"/>
  <c r="AJ307" i="36"/>
  <c r="AH307" i="36"/>
  <c r="Z307" i="36"/>
  <c r="Y307" i="36"/>
  <c r="U307" i="36"/>
  <c r="T307" i="36"/>
  <c r="S307" i="36"/>
  <c r="R307" i="36"/>
  <c r="Q307" i="36"/>
  <c r="N307" i="36"/>
  <c r="L307" i="36"/>
  <c r="J307" i="36"/>
  <c r="AK306" i="36"/>
  <c r="AL306" i="36" s="1"/>
  <c r="AH306" i="36"/>
  <c r="AJ306" i="36" s="1"/>
  <c r="Y306" i="36"/>
  <c r="Z306" i="36" s="1"/>
  <c r="U306" i="36"/>
  <c r="T306" i="36"/>
  <c r="S306" i="36"/>
  <c r="R306" i="36"/>
  <c r="Q306" i="36"/>
  <c r="N306" i="36"/>
  <c r="J306" i="36"/>
  <c r="L306" i="36" s="1"/>
  <c r="AL305" i="36"/>
  <c r="AK305" i="36"/>
  <c r="AH305" i="36"/>
  <c r="AJ305" i="36" s="1"/>
  <c r="Y305" i="36"/>
  <c r="Z305" i="36" s="1"/>
  <c r="U305" i="36"/>
  <c r="T305" i="36"/>
  <c r="S305" i="36"/>
  <c r="R305" i="36"/>
  <c r="Q305" i="36"/>
  <c r="N305" i="36"/>
  <c r="O305" i="36" s="1"/>
  <c r="K305" i="36"/>
  <c r="J305" i="36"/>
  <c r="L305" i="36" s="1"/>
  <c r="AL304" i="36"/>
  <c r="AK304" i="36"/>
  <c r="AJ304" i="36"/>
  <c r="AM304" i="36" s="1"/>
  <c r="AI304" i="36"/>
  <c r="AH304" i="36"/>
  <c r="Y304" i="36"/>
  <c r="Z304" i="36" s="1"/>
  <c r="U304" i="36"/>
  <c r="T304" i="36"/>
  <c r="S304" i="36"/>
  <c r="R304" i="36"/>
  <c r="Q304" i="36"/>
  <c r="N304" i="36"/>
  <c r="L304" i="36"/>
  <c r="O304" i="36" s="1"/>
  <c r="K304" i="36"/>
  <c r="J304" i="36"/>
  <c r="AK303" i="36"/>
  <c r="AL303" i="36" s="1"/>
  <c r="AJ303" i="36"/>
  <c r="AI303" i="36" s="1"/>
  <c r="AH303" i="36"/>
  <c r="Y303" i="36"/>
  <c r="U303" i="36"/>
  <c r="T303" i="36"/>
  <c r="S303" i="36"/>
  <c r="R303" i="36"/>
  <c r="Q303" i="36"/>
  <c r="N303" i="36"/>
  <c r="L303" i="36"/>
  <c r="J303" i="36"/>
  <c r="AL302" i="36"/>
  <c r="AK302" i="36"/>
  <c r="AH302" i="36"/>
  <c r="AJ302" i="36" s="1"/>
  <c r="Z302" i="36"/>
  <c r="Y302" i="36"/>
  <c r="U302" i="36"/>
  <c r="T302" i="36"/>
  <c r="S302" i="36"/>
  <c r="R302" i="36"/>
  <c r="Q302" i="36"/>
  <c r="N302" i="36"/>
  <c r="J302" i="36"/>
  <c r="L302" i="36" s="1"/>
  <c r="K302" i="36" s="1"/>
  <c r="AL301" i="36"/>
  <c r="AM301" i="36" s="1"/>
  <c r="AK301" i="36"/>
  <c r="AI301" i="36"/>
  <c r="AH301" i="36"/>
  <c r="AJ301" i="36" s="1"/>
  <c r="Y301" i="36"/>
  <c r="Z301" i="36" s="1"/>
  <c r="U301" i="36"/>
  <c r="T301" i="36"/>
  <c r="S301" i="36"/>
  <c r="R301" i="36"/>
  <c r="Q301" i="36"/>
  <c r="N301" i="36"/>
  <c r="J301" i="36"/>
  <c r="L301" i="36" s="1"/>
  <c r="AK300" i="36"/>
  <c r="AL300" i="36" s="1"/>
  <c r="AH300" i="36"/>
  <c r="AJ300" i="36" s="1"/>
  <c r="Y300" i="36"/>
  <c r="Z300" i="36" s="1"/>
  <c r="U300" i="36"/>
  <c r="T300" i="36"/>
  <c r="S300" i="36"/>
  <c r="R300" i="36"/>
  <c r="Q300" i="36"/>
  <c r="N300" i="36"/>
  <c r="J300" i="36"/>
  <c r="L300" i="36" s="1"/>
  <c r="AK299" i="36"/>
  <c r="AL299" i="36" s="1"/>
  <c r="AH299" i="36"/>
  <c r="AJ299" i="36" s="1"/>
  <c r="Z299" i="36"/>
  <c r="Y299" i="36"/>
  <c r="U299" i="36"/>
  <c r="T299" i="36"/>
  <c r="S299" i="36"/>
  <c r="R299" i="36"/>
  <c r="Q299" i="36"/>
  <c r="N299" i="36"/>
  <c r="L299" i="36"/>
  <c r="O299" i="36" s="1"/>
  <c r="K299" i="36"/>
  <c r="J299" i="36"/>
  <c r="AK298" i="36"/>
  <c r="AL298" i="36" s="1"/>
  <c r="AH298" i="36"/>
  <c r="AJ298" i="36" s="1"/>
  <c r="AM298" i="36" s="1"/>
  <c r="Y298" i="36"/>
  <c r="Z298" i="36" s="1"/>
  <c r="U298" i="36"/>
  <c r="T298" i="36"/>
  <c r="S298" i="36"/>
  <c r="R298" i="36"/>
  <c r="Q298" i="36"/>
  <c r="N298" i="36"/>
  <c r="J298" i="36"/>
  <c r="L298" i="36" s="1"/>
  <c r="AL297" i="36"/>
  <c r="AK297" i="36"/>
  <c r="AH297" i="36"/>
  <c r="AJ297" i="36" s="1"/>
  <c r="AM297" i="36" s="1"/>
  <c r="Y297" i="36"/>
  <c r="Z297" i="36" s="1"/>
  <c r="U297" i="36"/>
  <c r="T297" i="36"/>
  <c r="S297" i="36"/>
  <c r="R297" i="36"/>
  <c r="Q297" i="36"/>
  <c r="V297" i="36" s="1"/>
  <c r="X297" i="36" s="1"/>
  <c r="N297" i="36"/>
  <c r="J297" i="36"/>
  <c r="L297" i="36" s="1"/>
  <c r="AL296" i="36"/>
  <c r="AK296" i="36"/>
  <c r="AJ296" i="36"/>
  <c r="AI296" i="36"/>
  <c r="AH296" i="36"/>
  <c r="Y296" i="36"/>
  <c r="Z296" i="36" s="1"/>
  <c r="U296" i="36"/>
  <c r="T296" i="36"/>
  <c r="S296" i="36"/>
  <c r="R296" i="36"/>
  <c r="Q296" i="36"/>
  <c r="N296" i="36"/>
  <c r="L296" i="36"/>
  <c r="J296" i="36"/>
  <c r="AK295" i="36"/>
  <c r="AL295" i="36" s="1"/>
  <c r="AJ295" i="36"/>
  <c r="AI295" i="36" s="1"/>
  <c r="AH295" i="36"/>
  <c r="Y295" i="36"/>
  <c r="Z295" i="36" s="1"/>
  <c r="U295" i="36"/>
  <c r="T295" i="36"/>
  <c r="S295" i="36"/>
  <c r="R295" i="36"/>
  <c r="V295" i="36" s="1"/>
  <c r="X295" i="36" s="1"/>
  <c r="Q295" i="36"/>
  <c r="N295" i="36"/>
  <c r="L295" i="36"/>
  <c r="J295" i="36"/>
  <c r="AL294" i="36"/>
  <c r="AK294" i="36"/>
  <c r="AI294" i="36"/>
  <c r="AH294" i="36"/>
  <c r="AJ294" i="36" s="1"/>
  <c r="Z294" i="36"/>
  <c r="Y294" i="36"/>
  <c r="U294" i="36"/>
  <c r="T294" i="36"/>
  <c r="S294" i="36"/>
  <c r="R294" i="36"/>
  <c r="Q294" i="36"/>
  <c r="N294" i="36"/>
  <c r="K294" i="36"/>
  <c r="J294" i="36"/>
  <c r="L294" i="36" s="1"/>
  <c r="O294" i="36" s="1"/>
  <c r="AK293" i="36"/>
  <c r="AL293" i="36" s="1"/>
  <c r="AJ293" i="36"/>
  <c r="AH293" i="36"/>
  <c r="Y293" i="36"/>
  <c r="Z293" i="36" s="1"/>
  <c r="U293" i="36"/>
  <c r="T293" i="36"/>
  <c r="S293" i="36"/>
  <c r="R293" i="36"/>
  <c r="Q293" i="36"/>
  <c r="N293" i="36"/>
  <c r="J293" i="36"/>
  <c r="L293" i="36" s="1"/>
  <c r="AK292" i="36"/>
  <c r="AL292" i="36" s="1"/>
  <c r="AH292" i="36"/>
  <c r="AJ292" i="36" s="1"/>
  <c r="Z292" i="36"/>
  <c r="Y292" i="36"/>
  <c r="U292" i="36"/>
  <c r="T292" i="36"/>
  <c r="S292" i="36"/>
  <c r="R292" i="36"/>
  <c r="Q292" i="36"/>
  <c r="N292" i="36"/>
  <c r="J292" i="36"/>
  <c r="L292" i="36" s="1"/>
  <c r="O292" i="36" s="1"/>
  <c r="AL291" i="36"/>
  <c r="AK291" i="36"/>
  <c r="AJ291" i="36"/>
  <c r="AH291" i="36"/>
  <c r="Y291" i="36"/>
  <c r="Z291" i="36" s="1"/>
  <c r="U291" i="36"/>
  <c r="T291" i="36"/>
  <c r="S291" i="36"/>
  <c r="R291" i="36"/>
  <c r="Q291" i="36"/>
  <c r="N291" i="36"/>
  <c r="L291" i="36"/>
  <c r="O291" i="36" s="1"/>
  <c r="K291" i="36"/>
  <c r="J291" i="36"/>
  <c r="AK290" i="36"/>
  <c r="AL290" i="36" s="1"/>
  <c r="AJ290" i="36"/>
  <c r="AH290" i="36"/>
  <c r="Y290" i="36"/>
  <c r="Z290" i="36" s="1"/>
  <c r="U290" i="36"/>
  <c r="T290" i="36"/>
  <c r="S290" i="36"/>
  <c r="R290" i="36"/>
  <c r="Q290" i="36"/>
  <c r="N290" i="36"/>
  <c r="L290" i="36"/>
  <c r="J290" i="36"/>
  <c r="AL289" i="36"/>
  <c r="AK289" i="36"/>
  <c r="AH289" i="36"/>
  <c r="AJ289" i="36" s="1"/>
  <c r="Z289" i="36"/>
  <c r="Y289" i="36"/>
  <c r="U289" i="36"/>
  <c r="T289" i="36"/>
  <c r="S289" i="36"/>
  <c r="R289" i="36"/>
  <c r="Q289" i="36"/>
  <c r="N289" i="36"/>
  <c r="J289" i="36"/>
  <c r="L289" i="36" s="1"/>
  <c r="AL288" i="36"/>
  <c r="AM288" i="36" s="1"/>
  <c r="AK288" i="36"/>
  <c r="AH288" i="36"/>
  <c r="AJ288" i="36" s="1"/>
  <c r="AI288" i="36" s="1"/>
  <c r="Y288" i="36"/>
  <c r="Z288" i="36" s="1"/>
  <c r="U288" i="36"/>
  <c r="T288" i="36"/>
  <c r="S288" i="36"/>
  <c r="R288" i="36"/>
  <c r="Q288" i="36"/>
  <c r="N288" i="36"/>
  <c r="J288" i="36"/>
  <c r="L288" i="36" s="1"/>
  <c r="AK287" i="36"/>
  <c r="AL287" i="36" s="1"/>
  <c r="AM287" i="36" s="1"/>
  <c r="AH287" i="36"/>
  <c r="AJ287" i="36" s="1"/>
  <c r="AI287" i="36" s="1"/>
  <c r="Y287" i="36"/>
  <c r="Z287" i="36" s="1"/>
  <c r="U287" i="36"/>
  <c r="T287" i="36"/>
  <c r="S287" i="36"/>
  <c r="R287" i="36"/>
  <c r="Q287" i="36"/>
  <c r="N287" i="36"/>
  <c r="J287" i="36"/>
  <c r="L287" i="36" s="1"/>
  <c r="AL286" i="36"/>
  <c r="AK286" i="36"/>
  <c r="AI286" i="36"/>
  <c r="AH286" i="36"/>
  <c r="AJ286" i="36" s="1"/>
  <c r="AM286" i="36" s="1"/>
  <c r="Z286" i="36"/>
  <c r="Y286" i="36"/>
  <c r="U286" i="36"/>
  <c r="T286" i="36"/>
  <c r="S286" i="36"/>
  <c r="R286" i="36"/>
  <c r="Q286" i="36"/>
  <c r="N286" i="36"/>
  <c r="J286" i="36"/>
  <c r="L286" i="36" s="1"/>
  <c r="O286" i="36" s="1"/>
  <c r="AK285" i="36"/>
  <c r="AL285" i="36" s="1"/>
  <c r="AH285" i="36"/>
  <c r="AJ285" i="36" s="1"/>
  <c r="Y285" i="36"/>
  <c r="Z285" i="36" s="1"/>
  <c r="U285" i="36"/>
  <c r="T285" i="36"/>
  <c r="S285" i="36"/>
  <c r="R285" i="36"/>
  <c r="Q285" i="36"/>
  <c r="N285" i="36"/>
  <c r="J285" i="36"/>
  <c r="L285" i="36" s="1"/>
  <c r="AK284" i="36"/>
  <c r="AL284" i="36" s="1"/>
  <c r="AJ284" i="36"/>
  <c r="AI284" i="36"/>
  <c r="AH284" i="36"/>
  <c r="Z284" i="36"/>
  <c r="Y284" i="36"/>
  <c r="U284" i="36"/>
  <c r="T284" i="36"/>
  <c r="S284" i="36"/>
  <c r="R284" i="36"/>
  <c r="Q284" i="36"/>
  <c r="N284" i="36"/>
  <c r="J284" i="36"/>
  <c r="L284" i="36" s="1"/>
  <c r="AK283" i="36"/>
  <c r="AL283" i="36" s="1"/>
  <c r="AJ283" i="36"/>
  <c r="AI283" i="36"/>
  <c r="AH283" i="36"/>
  <c r="Y283" i="36"/>
  <c r="Z283" i="36" s="1"/>
  <c r="U283" i="36"/>
  <c r="T283" i="36"/>
  <c r="S283" i="36"/>
  <c r="R283" i="36"/>
  <c r="Q283" i="36"/>
  <c r="O283" i="36"/>
  <c r="N283" i="36"/>
  <c r="L283" i="36"/>
  <c r="K283" i="36"/>
  <c r="J283" i="36"/>
  <c r="AL282" i="36"/>
  <c r="AK282" i="36"/>
  <c r="AJ282" i="36"/>
  <c r="AH282" i="36"/>
  <c r="Z282" i="36"/>
  <c r="Y282" i="36"/>
  <c r="U282" i="36"/>
  <c r="T282" i="36"/>
  <c r="S282" i="36"/>
  <c r="R282" i="36"/>
  <c r="V282" i="36" s="1"/>
  <c r="X282" i="36" s="1"/>
  <c r="Q282" i="36"/>
  <c r="N282" i="36"/>
  <c r="L282" i="36"/>
  <c r="J282" i="36"/>
  <c r="AK281" i="36"/>
  <c r="AL281" i="36" s="1"/>
  <c r="AM281" i="36" s="1"/>
  <c r="AH281" i="36"/>
  <c r="AJ281" i="36" s="1"/>
  <c r="AI281" i="36" s="1"/>
  <c r="Z281" i="36"/>
  <c r="Y281" i="36"/>
  <c r="U281" i="36"/>
  <c r="T281" i="36"/>
  <c r="S281" i="36"/>
  <c r="R281" i="36"/>
  <c r="Q281" i="36"/>
  <c r="N281" i="36"/>
  <c r="J281" i="36"/>
  <c r="L281" i="36" s="1"/>
  <c r="AL280" i="36"/>
  <c r="AK280" i="36"/>
  <c r="AH280" i="36"/>
  <c r="AJ280" i="36" s="1"/>
  <c r="Y280" i="36"/>
  <c r="Z280" i="36" s="1"/>
  <c r="U280" i="36"/>
  <c r="T280" i="36"/>
  <c r="S280" i="36"/>
  <c r="R280" i="36"/>
  <c r="Q280" i="36"/>
  <c r="N280" i="36"/>
  <c r="J280" i="36"/>
  <c r="L280" i="36" s="1"/>
  <c r="AK279" i="36"/>
  <c r="AL279" i="36" s="1"/>
  <c r="AH279" i="36"/>
  <c r="AJ279" i="36" s="1"/>
  <c r="Y279" i="36"/>
  <c r="Z279" i="36" s="1"/>
  <c r="U279" i="36"/>
  <c r="T279" i="36"/>
  <c r="S279" i="36"/>
  <c r="R279" i="36"/>
  <c r="Q279" i="36"/>
  <c r="N279" i="36"/>
  <c r="J279" i="36"/>
  <c r="L279" i="36" s="1"/>
  <c r="AL278" i="36"/>
  <c r="AK278" i="36"/>
  <c r="AJ278" i="36"/>
  <c r="AM278" i="36" s="1"/>
  <c r="AI278" i="36"/>
  <c r="AH278" i="36"/>
  <c r="Z278" i="36"/>
  <c r="Y278" i="36"/>
  <c r="U278" i="36"/>
  <c r="T278" i="36"/>
  <c r="S278" i="36"/>
  <c r="R278" i="36"/>
  <c r="Q278" i="36"/>
  <c r="N278" i="36"/>
  <c r="L278" i="36"/>
  <c r="J278" i="36"/>
  <c r="AK277" i="36"/>
  <c r="AL277" i="36" s="1"/>
  <c r="AH277" i="36"/>
  <c r="AJ277" i="36" s="1"/>
  <c r="Y277" i="36"/>
  <c r="Z277" i="36" s="1"/>
  <c r="U277" i="36"/>
  <c r="T277" i="36"/>
  <c r="S277" i="36"/>
  <c r="R277" i="36"/>
  <c r="Q277" i="36"/>
  <c r="N277" i="36"/>
  <c r="J277" i="36"/>
  <c r="L277" i="36" s="1"/>
  <c r="AL276" i="36"/>
  <c r="AK276" i="36"/>
  <c r="AJ276" i="36"/>
  <c r="AH276" i="36"/>
  <c r="Z276" i="36"/>
  <c r="Y276" i="36"/>
  <c r="U276" i="36"/>
  <c r="T276" i="36"/>
  <c r="S276" i="36"/>
  <c r="R276" i="36"/>
  <c r="Q276" i="36"/>
  <c r="N276" i="36"/>
  <c r="L276" i="36"/>
  <c r="O276" i="36" s="1"/>
  <c r="K276" i="36"/>
  <c r="J276" i="36"/>
  <c r="AK275" i="36"/>
  <c r="AL275" i="36" s="1"/>
  <c r="AJ275" i="36"/>
  <c r="AH275" i="36"/>
  <c r="Y275" i="36"/>
  <c r="Z275" i="36" s="1"/>
  <c r="U275" i="36"/>
  <c r="T275" i="36"/>
  <c r="S275" i="36"/>
  <c r="R275" i="36"/>
  <c r="Q275" i="36"/>
  <c r="N275" i="36"/>
  <c r="L275" i="36"/>
  <c r="J275" i="36"/>
  <c r="AK274" i="36"/>
  <c r="AL274" i="36" s="1"/>
  <c r="AH274" i="36"/>
  <c r="AJ274" i="36" s="1"/>
  <c r="Z274" i="36"/>
  <c r="Y274" i="36"/>
  <c r="U274" i="36"/>
  <c r="T274" i="36"/>
  <c r="S274" i="36"/>
  <c r="R274" i="36"/>
  <c r="Q274" i="36"/>
  <c r="N274" i="36"/>
  <c r="J274" i="36"/>
  <c r="L274" i="36" s="1"/>
  <c r="AL273" i="36"/>
  <c r="AM273" i="36" s="1"/>
  <c r="AK273" i="36"/>
  <c r="AH273" i="36"/>
  <c r="AJ273" i="36" s="1"/>
  <c r="AI273" i="36" s="1"/>
  <c r="Y273" i="36"/>
  <c r="U273" i="36"/>
  <c r="T273" i="36"/>
  <c r="S273" i="36"/>
  <c r="R273" i="36"/>
  <c r="Q273" i="36"/>
  <c r="V273" i="36" s="1"/>
  <c r="X273" i="36" s="1"/>
  <c r="W273" i="36" s="1"/>
  <c r="O273" i="36"/>
  <c r="N273" i="36"/>
  <c r="K273" i="36"/>
  <c r="J273" i="36"/>
  <c r="L273" i="36" s="1"/>
  <c r="AL272" i="36"/>
  <c r="AK272" i="36"/>
  <c r="AJ272" i="36"/>
  <c r="AH272" i="36"/>
  <c r="Y272" i="36"/>
  <c r="Z272" i="36" s="1"/>
  <c r="U272" i="36"/>
  <c r="T272" i="36"/>
  <c r="S272" i="36"/>
  <c r="R272" i="36"/>
  <c r="Q272" i="36"/>
  <c r="V272" i="36" s="1"/>
  <c r="X272" i="36" s="1"/>
  <c r="N272" i="36"/>
  <c r="L272" i="36"/>
  <c r="J272" i="36"/>
  <c r="AK271" i="36"/>
  <c r="AL271" i="36" s="1"/>
  <c r="AI271" i="36"/>
  <c r="AH271" i="36"/>
  <c r="AJ271" i="36" s="1"/>
  <c r="Z271" i="36"/>
  <c r="Y271" i="36"/>
  <c r="U271" i="36"/>
  <c r="T271" i="36"/>
  <c r="S271" i="36"/>
  <c r="R271" i="36"/>
  <c r="Q271" i="36"/>
  <c r="N271" i="36"/>
  <c r="J271" i="36"/>
  <c r="L271" i="36" s="1"/>
  <c r="AM270" i="36"/>
  <c r="AL270" i="36"/>
  <c r="AK270" i="36"/>
  <c r="AH270" i="36"/>
  <c r="AJ270" i="36" s="1"/>
  <c r="AI270" i="36" s="1"/>
  <c r="Z270" i="36"/>
  <c r="Y270" i="36"/>
  <c r="U270" i="36"/>
  <c r="T270" i="36"/>
  <c r="S270" i="36"/>
  <c r="R270" i="36"/>
  <c r="Q270" i="36"/>
  <c r="N270" i="36"/>
  <c r="J270" i="36"/>
  <c r="L270" i="36" s="1"/>
  <c r="K270" i="36" s="1"/>
  <c r="AK269" i="36"/>
  <c r="AL269" i="36" s="1"/>
  <c r="AM269" i="36" s="1"/>
  <c r="AI269" i="36"/>
  <c r="AH269" i="36"/>
  <c r="AJ269" i="36" s="1"/>
  <c r="Y269" i="36"/>
  <c r="Z269" i="36" s="1"/>
  <c r="U269" i="36"/>
  <c r="T269" i="36"/>
  <c r="S269" i="36"/>
  <c r="R269" i="36"/>
  <c r="Q269" i="36"/>
  <c r="N269" i="36"/>
  <c r="J269" i="36"/>
  <c r="L269" i="36" s="1"/>
  <c r="O269" i="36" s="1"/>
  <c r="AK268" i="36"/>
  <c r="AL268" i="36" s="1"/>
  <c r="AI268" i="36"/>
  <c r="AH268" i="36"/>
  <c r="AJ268" i="36" s="1"/>
  <c r="AM268" i="36" s="1"/>
  <c r="Z268" i="36"/>
  <c r="Y268" i="36"/>
  <c r="U268" i="36"/>
  <c r="T268" i="36"/>
  <c r="S268" i="36"/>
  <c r="R268" i="36"/>
  <c r="Q268" i="36"/>
  <c r="N268" i="36"/>
  <c r="J268" i="36"/>
  <c r="L268" i="36" s="1"/>
  <c r="AK267" i="36"/>
  <c r="AL267" i="36" s="1"/>
  <c r="AJ267" i="36"/>
  <c r="AH267" i="36"/>
  <c r="Y267" i="36"/>
  <c r="Z267" i="36" s="1"/>
  <c r="U267" i="36"/>
  <c r="T267" i="36"/>
  <c r="S267" i="36"/>
  <c r="R267" i="36"/>
  <c r="Q267" i="36"/>
  <c r="N267" i="36"/>
  <c r="K267" i="36"/>
  <c r="J267" i="36"/>
  <c r="L267" i="36" s="1"/>
  <c r="O267" i="36" s="1"/>
  <c r="AL266" i="36"/>
  <c r="AK266" i="36"/>
  <c r="AJ266" i="36"/>
  <c r="AM266" i="36" s="1"/>
  <c r="AI266" i="36"/>
  <c r="AH266" i="36"/>
  <c r="Y266" i="36"/>
  <c r="Z266" i="36" s="1"/>
  <c r="U266" i="36"/>
  <c r="T266" i="36"/>
  <c r="S266" i="36"/>
  <c r="R266" i="36"/>
  <c r="Q266" i="36"/>
  <c r="O266" i="36"/>
  <c r="N266" i="36"/>
  <c r="J266" i="36"/>
  <c r="L266" i="36" s="1"/>
  <c r="K266" i="36" s="1"/>
  <c r="AK265" i="36"/>
  <c r="AL265" i="36" s="1"/>
  <c r="AJ265" i="36"/>
  <c r="AM265" i="36" s="1"/>
  <c r="AI265" i="36"/>
  <c r="AH265" i="36"/>
  <c r="Y265" i="36"/>
  <c r="Z265" i="36" s="1"/>
  <c r="U265" i="36"/>
  <c r="T265" i="36"/>
  <c r="S265" i="36"/>
  <c r="R265" i="36"/>
  <c r="Q265" i="36"/>
  <c r="N265" i="36"/>
  <c r="O265" i="36" s="1"/>
  <c r="L265" i="36"/>
  <c r="K265" i="36"/>
  <c r="J265" i="36"/>
  <c r="AK264" i="36"/>
  <c r="AL264" i="36" s="1"/>
  <c r="AJ264" i="36"/>
  <c r="AH264" i="36"/>
  <c r="Y264" i="36"/>
  <c r="Z264" i="36" s="1"/>
  <c r="U264" i="36"/>
  <c r="T264" i="36"/>
  <c r="S264" i="36"/>
  <c r="R264" i="36"/>
  <c r="Q264" i="36"/>
  <c r="O264" i="36"/>
  <c r="N264" i="36"/>
  <c r="L264" i="36"/>
  <c r="K264" i="36" s="1"/>
  <c r="J264" i="36"/>
  <c r="AK263" i="36"/>
  <c r="AH263" i="36"/>
  <c r="AJ263" i="36" s="1"/>
  <c r="AI263" i="36" s="1"/>
  <c r="Y263" i="36"/>
  <c r="Z263" i="36" s="1"/>
  <c r="U263" i="36"/>
  <c r="T263" i="36"/>
  <c r="S263" i="36"/>
  <c r="R263" i="36"/>
  <c r="Q263" i="36"/>
  <c r="N263" i="36"/>
  <c r="J263" i="36"/>
  <c r="L263" i="36" s="1"/>
  <c r="AL262" i="36"/>
  <c r="AM262" i="36" s="1"/>
  <c r="AK262" i="36"/>
  <c r="AH262" i="36"/>
  <c r="AJ262" i="36" s="1"/>
  <c r="AI262" i="36" s="1"/>
  <c r="Z262" i="36"/>
  <c r="Y262" i="36"/>
  <c r="U262" i="36"/>
  <c r="T262" i="36"/>
  <c r="S262" i="36"/>
  <c r="R262" i="36"/>
  <c r="Q262" i="36"/>
  <c r="O262" i="36"/>
  <c r="N262" i="36"/>
  <c r="J262" i="36"/>
  <c r="L262" i="36" s="1"/>
  <c r="K262" i="36" s="1"/>
  <c r="AK261" i="36"/>
  <c r="AL261" i="36" s="1"/>
  <c r="AH261" i="36"/>
  <c r="AJ261" i="36" s="1"/>
  <c r="AM261" i="36" s="1"/>
  <c r="Y261" i="36"/>
  <c r="Z261" i="36" s="1"/>
  <c r="U261" i="36"/>
  <c r="T261" i="36"/>
  <c r="S261" i="36"/>
  <c r="R261" i="36"/>
  <c r="Q261" i="36"/>
  <c r="N261" i="36"/>
  <c r="J261" i="36"/>
  <c r="L261" i="36" s="1"/>
  <c r="O261" i="36" s="1"/>
  <c r="AK260" i="36"/>
  <c r="AL260" i="36" s="1"/>
  <c r="AJ260" i="36"/>
  <c r="AH260" i="36"/>
  <c r="Z260" i="36"/>
  <c r="Y260" i="36"/>
  <c r="U260" i="36"/>
  <c r="T260" i="36"/>
  <c r="S260" i="36"/>
  <c r="R260" i="36"/>
  <c r="Q260" i="36"/>
  <c r="N260" i="36"/>
  <c r="J260" i="36"/>
  <c r="L260" i="36" s="1"/>
  <c r="O260" i="36" s="1"/>
  <c r="AK259" i="36"/>
  <c r="AL259" i="36" s="1"/>
  <c r="AJ259" i="36"/>
  <c r="AM259" i="36" s="1"/>
  <c r="AI259" i="36"/>
  <c r="AH259" i="36"/>
  <c r="Y259" i="36"/>
  <c r="Z259" i="36" s="1"/>
  <c r="U259" i="36"/>
  <c r="T259" i="36"/>
  <c r="S259" i="36"/>
  <c r="R259" i="36"/>
  <c r="Q259" i="36"/>
  <c r="N259" i="36"/>
  <c r="L259" i="36"/>
  <c r="J259" i="36"/>
  <c r="AL258" i="36"/>
  <c r="AK258" i="36"/>
  <c r="AJ258" i="36"/>
  <c r="AH258" i="36"/>
  <c r="Y258" i="36"/>
  <c r="Z258" i="36" s="1"/>
  <c r="U258" i="36"/>
  <c r="T258" i="36"/>
  <c r="S258" i="36"/>
  <c r="R258" i="36"/>
  <c r="Q258" i="36"/>
  <c r="N258" i="36"/>
  <c r="L258" i="36"/>
  <c r="J258" i="36"/>
  <c r="AL257" i="36"/>
  <c r="AM257" i="36" s="1"/>
  <c r="AK257" i="36"/>
  <c r="AJ257" i="36"/>
  <c r="AI257" i="36"/>
  <c r="AH257" i="36"/>
  <c r="Y257" i="36"/>
  <c r="Z257" i="36" s="1"/>
  <c r="U257" i="36"/>
  <c r="T257" i="36"/>
  <c r="S257" i="36"/>
  <c r="R257" i="36"/>
  <c r="Q257" i="36"/>
  <c r="V257" i="36" s="1"/>
  <c r="X257" i="36" s="1"/>
  <c r="N257" i="36"/>
  <c r="L257" i="36"/>
  <c r="K257" i="36" s="1"/>
  <c r="J257" i="36"/>
  <c r="AM256" i="36"/>
  <c r="AK256" i="36"/>
  <c r="AL256" i="36" s="1"/>
  <c r="AJ256" i="36"/>
  <c r="AI256" i="36" s="1"/>
  <c r="AH256" i="36"/>
  <c r="Z256" i="36"/>
  <c r="Y256" i="36"/>
  <c r="U256" i="36"/>
  <c r="T256" i="36"/>
  <c r="S256" i="36"/>
  <c r="R256" i="36"/>
  <c r="Q256" i="36"/>
  <c r="N256" i="36"/>
  <c r="O256" i="36" s="1"/>
  <c r="L256" i="36"/>
  <c r="K256" i="36" s="1"/>
  <c r="J256" i="36"/>
  <c r="AK255" i="36"/>
  <c r="AL255" i="36" s="1"/>
  <c r="AH255" i="36"/>
  <c r="AJ255" i="36" s="1"/>
  <c r="Z255" i="36"/>
  <c r="Y255" i="36"/>
  <c r="U255" i="36"/>
  <c r="T255" i="36"/>
  <c r="S255" i="36"/>
  <c r="R255" i="36"/>
  <c r="Q255" i="36"/>
  <c r="O255" i="36"/>
  <c r="N255" i="36"/>
  <c r="J255" i="36"/>
  <c r="L255" i="36" s="1"/>
  <c r="K255" i="36" s="1"/>
  <c r="AL254" i="36"/>
  <c r="AK254" i="36"/>
  <c r="AH254" i="36"/>
  <c r="AJ254" i="36" s="1"/>
  <c r="Y254" i="36"/>
  <c r="Z254" i="36" s="1"/>
  <c r="U254" i="36"/>
  <c r="T254" i="36"/>
  <c r="S254" i="36"/>
  <c r="R254" i="36"/>
  <c r="Q254" i="36"/>
  <c r="N254" i="36"/>
  <c r="J254" i="36"/>
  <c r="L254" i="36" s="1"/>
  <c r="AM253" i="36"/>
  <c r="AK253" i="36"/>
  <c r="AL253" i="36" s="1"/>
  <c r="AH253" i="36"/>
  <c r="AJ253" i="36" s="1"/>
  <c r="AI253" i="36" s="1"/>
  <c r="Y253" i="36"/>
  <c r="Z253" i="36" s="1"/>
  <c r="U253" i="36"/>
  <c r="T253" i="36"/>
  <c r="S253" i="36"/>
  <c r="R253" i="36"/>
  <c r="Q253" i="36"/>
  <c r="N253" i="36"/>
  <c r="J253" i="36"/>
  <c r="L253" i="36" s="1"/>
  <c r="AK252" i="36"/>
  <c r="AL252" i="36" s="1"/>
  <c r="AJ252" i="36"/>
  <c r="AM252" i="36" s="1"/>
  <c r="AI252" i="36"/>
  <c r="AH252" i="36"/>
  <c r="Z252" i="36"/>
  <c r="Y252" i="36"/>
  <c r="U252" i="36"/>
  <c r="T252" i="36"/>
  <c r="S252" i="36"/>
  <c r="R252" i="36"/>
  <c r="Q252" i="36"/>
  <c r="N252" i="36"/>
  <c r="L252" i="36"/>
  <c r="J252" i="36"/>
  <c r="AK251" i="36"/>
  <c r="AL251" i="36" s="1"/>
  <c r="AH251" i="36"/>
  <c r="AJ251" i="36" s="1"/>
  <c r="Y251" i="36"/>
  <c r="Z251" i="36" s="1"/>
  <c r="U251" i="36"/>
  <c r="T251" i="36"/>
  <c r="S251" i="36"/>
  <c r="R251" i="36"/>
  <c r="Q251" i="36"/>
  <c r="V251" i="36" s="1"/>
  <c r="X251" i="36" s="1"/>
  <c r="N251" i="36"/>
  <c r="L251" i="36"/>
  <c r="O251" i="36" s="1"/>
  <c r="K251" i="36"/>
  <c r="J251" i="36"/>
  <c r="AL250" i="36"/>
  <c r="AK250" i="36"/>
  <c r="AH250" i="36"/>
  <c r="AJ250" i="36" s="1"/>
  <c r="Y250" i="36"/>
  <c r="Z250" i="36" s="1"/>
  <c r="U250" i="36"/>
  <c r="T250" i="36"/>
  <c r="S250" i="36"/>
  <c r="R250" i="36"/>
  <c r="Q250" i="36"/>
  <c r="N250" i="36"/>
  <c r="L250" i="36"/>
  <c r="K250" i="36"/>
  <c r="J250" i="36"/>
  <c r="AK249" i="36"/>
  <c r="AL249" i="36" s="1"/>
  <c r="AJ249" i="36"/>
  <c r="AI249" i="36"/>
  <c r="AH249" i="36"/>
  <c r="Y249" i="36"/>
  <c r="Z249" i="36" s="1"/>
  <c r="U249" i="36"/>
  <c r="T249" i="36"/>
  <c r="S249" i="36"/>
  <c r="R249" i="36"/>
  <c r="Q249" i="36"/>
  <c r="N249" i="36"/>
  <c r="L249" i="36"/>
  <c r="O249" i="36" s="1"/>
  <c r="K249" i="36"/>
  <c r="J249" i="36"/>
  <c r="AM248" i="36"/>
  <c r="AL248" i="36"/>
  <c r="AK248" i="36"/>
  <c r="AJ248" i="36"/>
  <c r="AI248" i="36" s="1"/>
  <c r="AH248" i="36"/>
  <c r="Z248" i="36"/>
  <c r="Y248" i="36"/>
  <c r="U248" i="36"/>
  <c r="T248" i="36"/>
  <c r="S248" i="36"/>
  <c r="R248" i="36"/>
  <c r="Q248" i="36"/>
  <c r="V248" i="36" s="1"/>
  <c r="X248" i="36" s="1"/>
  <c r="N248" i="36"/>
  <c r="O248" i="36" s="1"/>
  <c r="L248" i="36"/>
  <c r="K248" i="36" s="1"/>
  <c r="J248" i="36"/>
  <c r="AK247" i="36"/>
  <c r="AL247" i="36" s="1"/>
  <c r="AH247" i="36"/>
  <c r="AJ247" i="36" s="1"/>
  <c r="AI247" i="36" s="1"/>
  <c r="Z247" i="36"/>
  <c r="Y247" i="36"/>
  <c r="U247" i="36"/>
  <c r="T247" i="36"/>
  <c r="S247" i="36"/>
  <c r="R247" i="36"/>
  <c r="Q247" i="36"/>
  <c r="N247" i="36"/>
  <c r="J247" i="36"/>
  <c r="L247" i="36" s="1"/>
  <c r="AL246" i="36"/>
  <c r="AK246" i="36"/>
  <c r="AH246" i="36"/>
  <c r="AJ246" i="36" s="1"/>
  <c r="AI246" i="36" s="1"/>
  <c r="Z246" i="36"/>
  <c r="Y246" i="36"/>
  <c r="U246" i="36"/>
  <c r="T246" i="36"/>
  <c r="S246" i="36"/>
  <c r="R246" i="36"/>
  <c r="Q246" i="36"/>
  <c r="O246" i="36"/>
  <c r="N246" i="36"/>
  <c r="K246" i="36"/>
  <c r="J246" i="36"/>
  <c r="L246" i="36" s="1"/>
  <c r="AK245" i="36"/>
  <c r="AL245" i="36" s="1"/>
  <c r="AJ245" i="36"/>
  <c r="AM245" i="36" s="1"/>
  <c r="AH245" i="36"/>
  <c r="Y245" i="36"/>
  <c r="Z245" i="36" s="1"/>
  <c r="U245" i="36"/>
  <c r="T245" i="36"/>
  <c r="S245" i="36"/>
  <c r="R245" i="36"/>
  <c r="Q245" i="36"/>
  <c r="N245" i="36"/>
  <c r="L245" i="36"/>
  <c r="J245" i="36"/>
  <c r="AK244" i="36"/>
  <c r="AL244" i="36" s="1"/>
  <c r="AH244" i="36"/>
  <c r="AJ244" i="36" s="1"/>
  <c r="Z244" i="36"/>
  <c r="Y244" i="36"/>
  <c r="U244" i="36"/>
  <c r="T244" i="36"/>
  <c r="S244" i="36"/>
  <c r="R244" i="36"/>
  <c r="Q244" i="36"/>
  <c r="N244" i="36"/>
  <c r="L244" i="36"/>
  <c r="J244" i="36"/>
  <c r="AK243" i="36"/>
  <c r="AL243" i="36" s="1"/>
  <c r="AJ243" i="36"/>
  <c r="AH243" i="36"/>
  <c r="Y243" i="36"/>
  <c r="Z243" i="36" s="1"/>
  <c r="U243" i="36"/>
  <c r="T243" i="36"/>
  <c r="S243" i="36"/>
  <c r="R243" i="36"/>
  <c r="Q243" i="36"/>
  <c r="N243" i="36"/>
  <c r="L243" i="36"/>
  <c r="J243" i="36"/>
  <c r="AL242" i="36"/>
  <c r="AK242" i="36"/>
  <c r="AJ242" i="36"/>
  <c r="AH242" i="36"/>
  <c r="Y242" i="36"/>
  <c r="Z242" i="36" s="1"/>
  <c r="U242" i="36"/>
  <c r="T242" i="36"/>
  <c r="S242" i="36"/>
  <c r="R242" i="36"/>
  <c r="Q242" i="36"/>
  <c r="N242" i="36"/>
  <c r="K242" i="36"/>
  <c r="J242" i="36"/>
  <c r="L242" i="36" s="1"/>
  <c r="O242" i="36" s="1"/>
  <c r="AM241" i="36"/>
  <c r="AL241" i="36"/>
  <c r="AK241" i="36"/>
  <c r="AJ241" i="36"/>
  <c r="AI241" i="36"/>
  <c r="AH241" i="36"/>
  <c r="Z241" i="36"/>
  <c r="Y241" i="36"/>
  <c r="U241" i="36"/>
  <c r="T241" i="36"/>
  <c r="S241" i="36"/>
  <c r="R241" i="36"/>
  <c r="Q241" i="36"/>
  <c r="N241" i="36"/>
  <c r="L241" i="36"/>
  <c r="O241" i="36" s="1"/>
  <c r="J241" i="36"/>
  <c r="AK240" i="36"/>
  <c r="AL240" i="36" s="1"/>
  <c r="AJ240" i="36"/>
  <c r="AH240" i="36"/>
  <c r="Y240" i="36"/>
  <c r="Z240" i="36" s="1"/>
  <c r="U240" i="36"/>
  <c r="T240" i="36"/>
  <c r="S240" i="36"/>
  <c r="R240" i="36"/>
  <c r="Q240" i="36"/>
  <c r="N240" i="36"/>
  <c r="L240" i="36"/>
  <c r="J240" i="36"/>
  <c r="AL239" i="36"/>
  <c r="AK239" i="36"/>
  <c r="AH239" i="36"/>
  <c r="AJ239" i="36" s="1"/>
  <c r="AM239" i="36" s="1"/>
  <c r="Z239" i="36"/>
  <c r="Y239" i="36"/>
  <c r="U239" i="36"/>
  <c r="T239" i="36"/>
  <c r="S239" i="36"/>
  <c r="R239" i="36"/>
  <c r="Q239" i="36"/>
  <c r="O239" i="36"/>
  <c r="N239" i="36"/>
  <c r="K239" i="36"/>
  <c r="J239" i="36"/>
  <c r="L239" i="36" s="1"/>
  <c r="AL238" i="36"/>
  <c r="AK238" i="36"/>
  <c r="AJ238" i="36"/>
  <c r="AI238" i="36" s="1"/>
  <c r="AH238" i="36"/>
  <c r="Y238" i="36"/>
  <c r="Z238" i="36" s="1"/>
  <c r="U238" i="36"/>
  <c r="T238" i="36"/>
  <c r="S238" i="36"/>
  <c r="R238" i="36"/>
  <c r="Q238" i="36"/>
  <c r="N238" i="36"/>
  <c r="L238" i="36"/>
  <c r="O238" i="36" s="1"/>
  <c r="K238" i="36"/>
  <c r="J238" i="36"/>
  <c r="AK237" i="36"/>
  <c r="AL237" i="36" s="1"/>
  <c r="AH237" i="36"/>
  <c r="AJ237" i="36" s="1"/>
  <c r="Z237" i="36"/>
  <c r="Y237" i="36"/>
  <c r="U237" i="36"/>
  <c r="T237" i="36"/>
  <c r="S237" i="36"/>
  <c r="R237" i="36"/>
  <c r="Q237" i="36"/>
  <c r="N237" i="36"/>
  <c r="J237" i="36"/>
  <c r="L237" i="36" s="1"/>
  <c r="AL236" i="36"/>
  <c r="AK236" i="36"/>
  <c r="AJ236" i="36"/>
  <c r="AI236" i="36" s="1"/>
  <c r="AH236" i="36"/>
  <c r="Z236" i="36"/>
  <c r="Y236" i="36"/>
  <c r="U236" i="36"/>
  <c r="T236" i="36"/>
  <c r="S236" i="36"/>
  <c r="R236" i="36"/>
  <c r="Q236" i="36"/>
  <c r="O236" i="36"/>
  <c r="N236" i="36"/>
  <c r="L236" i="36"/>
  <c r="K236" i="36" s="1"/>
  <c r="J236" i="36"/>
  <c r="AL235" i="36"/>
  <c r="AM235" i="36" s="1"/>
  <c r="AK235" i="36"/>
  <c r="AJ235" i="36"/>
  <c r="AI235" i="36" s="1"/>
  <c r="AH235" i="36"/>
  <c r="Y235" i="36"/>
  <c r="Z235" i="36" s="1"/>
  <c r="U235" i="36"/>
  <c r="T235" i="36"/>
  <c r="S235" i="36"/>
  <c r="R235" i="36"/>
  <c r="Q235" i="36"/>
  <c r="N235" i="36"/>
  <c r="L235" i="36"/>
  <c r="J235" i="36"/>
  <c r="AL234" i="36"/>
  <c r="AK234" i="36"/>
  <c r="AH234" i="36"/>
  <c r="AJ234" i="36" s="1"/>
  <c r="Z234" i="36"/>
  <c r="Y234" i="36"/>
  <c r="U234" i="36"/>
  <c r="T234" i="36"/>
  <c r="S234" i="36"/>
  <c r="R234" i="36"/>
  <c r="Q234" i="36"/>
  <c r="N234" i="36"/>
  <c r="J234" i="36"/>
  <c r="L234" i="36" s="1"/>
  <c r="O234" i="36" s="1"/>
  <c r="AM233" i="36"/>
  <c r="AL233" i="36"/>
  <c r="AK233" i="36"/>
  <c r="AJ233" i="36"/>
  <c r="AI233" i="36"/>
  <c r="AH233" i="36"/>
  <c r="Y233" i="36"/>
  <c r="Z233" i="36" s="1"/>
  <c r="U233" i="36"/>
  <c r="T233" i="36"/>
  <c r="S233" i="36"/>
  <c r="R233" i="36"/>
  <c r="Q233" i="36"/>
  <c r="V233" i="36" s="1"/>
  <c r="X233" i="36" s="1"/>
  <c r="O233" i="36"/>
  <c r="N233" i="36"/>
  <c r="L233" i="36"/>
  <c r="K233" i="36" s="1"/>
  <c r="J233" i="36"/>
  <c r="AM232" i="36"/>
  <c r="AK232" i="36"/>
  <c r="AL232" i="36" s="1"/>
  <c r="AJ232" i="36"/>
  <c r="AI232" i="36" s="1"/>
  <c r="AH232" i="36"/>
  <c r="Z232" i="36"/>
  <c r="Y232" i="36"/>
  <c r="U232" i="36"/>
  <c r="T232" i="36"/>
  <c r="S232" i="36"/>
  <c r="R232" i="36"/>
  <c r="Q232" i="36"/>
  <c r="N232" i="36"/>
  <c r="L232" i="36"/>
  <c r="J232" i="36"/>
  <c r="AK231" i="36"/>
  <c r="AL231" i="36" s="1"/>
  <c r="AH231" i="36"/>
  <c r="AJ231" i="36" s="1"/>
  <c r="Z231" i="36"/>
  <c r="Y231" i="36"/>
  <c r="U231" i="36"/>
  <c r="T231" i="36"/>
  <c r="S231" i="36"/>
  <c r="R231" i="36"/>
  <c r="Q231" i="36"/>
  <c r="N231" i="36"/>
  <c r="J231" i="36"/>
  <c r="L231" i="36" s="1"/>
  <c r="O231" i="36" s="1"/>
  <c r="AM230" i="36"/>
  <c r="AL230" i="36"/>
  <c r="AK230" i="36"/>
  <c r="AH230" i="36"/>
  <c r="AJ230" i="36" s="1"/>
  <c r="AI230" i="36" s="1"/>
  <c r="Y230" i="36"/>
  <c r="Z230" i="36" s="1"/>
  <c r="U230" i="36"/>
  <c r="T230" i="36"/>
  <c r="S230" i="36"/>
  <c r="R230" i="36"/>
  <c r="Q230" i="36"/>
  <c r="O230" i="36"/>
  <c r="N230" i="36"/>
  <c r="L230" i="36"/>
  <c r="K230" i="36" s="1"/>
  <c r="J230" i="36"/>
  <c r="AK229" i="36"/>
  <c r="AL229" i="36" s="1"/>
  <c r="AJ229" i="36"/>
  <c r="AH229" i="36"/>
  <c r="Y229" i="36"/>
  <c r="Z229" i="36" s="1"/>
  <c r="U229" i="36"/>
  <c r="T229" i="36"/>
  <c r="S229" i="36"/>
  <c r="R229" i="36"/>
  <c r="Q229" i="36"/>
  <c r="N229" i="36"/>
  <c r="J229" i="36"/>
  <c r="L229" i="36" s="1"/>
  <c r="AL228" i="36"/>
  <c r="AK228" i="36"/>
  <c r="AJ228" i="36"/>
  <c r="AI228" i="36"/>
  <c r="AH228" i="36"/>
  <c r="Z228" i="36"/>
  <c r="Y228" i="36"/>
  <c r="U228" i="36"/>
  <c r="T228" i="36"/>
  <c r="S228" i="36"/>
  <c r="R228" i="36"/>
  <c r="Q228" i="36"/>
  <c r="O228" i="36"/>
  <c r="N228" i="36"/>
  <c r="L228" i="36"/>
  <c r="K228" i="36"/>
  <c r="J228" i="36"/>
  <c r="AL227" i="36"/>
  <c r="AK227" i="36"/>
  <c r="AH227" i="36"/>
  <c r="AJ227" i="36" s="1"/>
  <c r="Y227" i="36"/>
  <c r="Z227" i="36" s="1"/>
  <c r="U227" i="36"/>
  <c r="T227" i="36"/>
  <c r="S227" i="36"/>
  <c r="R227" i="36"/>
  <c r="Q227" i="36"/>
  <c r="O227" i="36"/>
  <c r="N227" i="36"/>
  <c r="L227" i="36"/>
  <c r="K227" i="36" s="1"/>
  <c r="J227" i="36"/>
  <c r="AL226" i="36"/>
  <c r="AK226" i="36"/>
  <c r="AI226" i="36"/>
  <c r="AH226" i="36"/>
  <c r="AJ226" i="36" s="1"/>
  <c r="Y226" i="36"/>
  <c r="Z226" i="36" s="1"/>
  <c r="U226" i="36"/>
  <c r="T226" i="36"/>
  <c r="S226" i="36"/>
  <c r="R226" i="36"/>
  <c r="Q226" i="36"/>
  <c r="N226" i="36"/>
  <c r="J226" i="36"/>
  <c r="L226" i="36" s="1"/>
  <c r="AL225" i="36"/>
  <c r="AK225" i="36"/>
  <c r="AJ225" i="36"/>
  <c r="AM225" i="36" s="1"/>
  <c r="AH225" i="36"/>
  <c r="Z225" i="36"/>
  <c r="Y225" i="36"/>
  <c r="U225" i="36"/>
  <c r="T225" i="36"/>
  <c r="S225" i="36"/>
  <c r="R225" i="36"/>
  <c r="Q225" i="36"/>
  <c r="V225" i="36" s="1"/>
  <c r="X225" i="36" s="1"/>
  <c r="O225" i="36"/>
  <c r="N225" i="36"/>
  <c r="L225" i="36"/>
  <c r="K225" i="36"/>
  <c r="J225" i="36"/>
  <c r="AK224" i="36"/>
  <c r="AL224" i="36" s="1"/>
  <c r="AH224" i="36"/>
  <c r="AJ224" i="36" s="1"/>
  <c r="Y224" i="36"/>
  <c r="Z224" i="36" s="1"/>
  <c r="U224" i="36"/>
  <c r="T224" i="36"/>
  <c r="S224" i="36"/>
  <c r="R224" i="36"/>
  <c r="Q224" i="36"/>
  <c r="O224" i="36"/>
  <c r="N224" i="36"/>
  <c r="L224" i="36"/>
  <c r="K224" i="36" s="1"/>
  <c r="J224" i="36"/>
  <c r="AM223" i="36"/>
  <c r="AL223" i="36"/>
  <c r="AK223" i="36"/>
  <c r="AH223" i="36"/>
  <c r="AJ223" i="36" s="1"/>
  <c r="AI223" i="36" s="1"/>
  <c r="Z223" i="36"/>
  <c r="Y223" i="36"/>
  <c r="U223" i="36"/>
  <c r="T223" i="36"/>
  <c r="S223" i="36"/>
  <c r="R223" i="36"/>
  <c r="Q223" i="36"/>
  <c r="N223" i="36"/>
  <c r="J223" i="36"/>
  <c r="L223" i="36" s="1"/>
  <c r="AL222" i="36"/>
  <c r="AK222" i="36"/>
  <c r="AH222" i="36"/>
  <c r="AJ222" i="36" s="1"/>
  <c r="Z222" i="36"/>
  <c r="Y222" i="36"/>
  <c r="U222" i="36"/>
  <c r="T222" i="36"/>
  <c r="S222" i="36"/>
  <c r="R222" i="36"/>
  <c r="Q222" i="36"/>
  <c r="N222" i="36"/>
  <c r="J222" i="36"/>
  <c r="L222" i="36" s="1"/>
  <c r="AK221" i="36"/>
  <c r="AL221" i="36" s="1"/>
  <c r="AH221" i="36"/>
  <c r="AJ221" i="36" s="1"/>
  <c r="Z221" i="36"/>
  <c r="Y221" i="36"/>
  <c r="U221" i="36"/>
  <c r="T221" i="36"/>
  <c r="S221" i="36"/>
  <c r="R221" i="36"/>
  <c r="Q221" i="36"/>
  <c r="N221" i="36"/>
  <c r="J221" i="36"/>
  <c r="L221" i="36" s="1"/>
  <c r="AK220" i="36"/>
  <c r="AL220" i="36" s="1"/>
  <c r="AI220" i="36"/>
  <c r="AH220" i="36"/>
  <c r="AJ220" i="36" s="1"/>
  <c r="AM220" i="36" s="1"/>
  <c r="Z220" i="36"/>
  <c r="Y220" i="36"/>
  <c r="U220" i="36"/>
  <c r="T220" i="36"/>
  <c r="S220" i="36"/>
  <c r="R220" i="36"/>
  <c r="Q220" i="36"/>
  <c r="N220" i="36"/>
  <c r="K220" i="36"/>
  <c r="J220" i="36"/>
  <c r="L220" i="36" s="1"/>
  <c r="O220" i="36" s="1"/>
  <c r="AL219" i="36"/>
  <c r="AK219" i="36"/>
  <c r="AJ219" i="36"/>
  <c r="AH219" i="36"/>
  <c r="Z219" i="36"/>
  <c r="Y219" i="36"/>
  <c r="U219" i="36"/>
  <c r="T219" i="36"/>
  <c r="S219" i="36"/>
  <c r="R219" i="36"/>
  <c r="Q219" i="36"/>
  <c r="N219" i="36"/>
  <c r="L219" i="36"/>
  <c r="O219" i="36" s="1"/>
  <c r="J219" i="36"/>
  <c r="AK218" i="36"/>
  <c r="AL218" i="36" s="1"/>
  <c r="AJ218" i="36"/>
  <c r="AH218" i="36"/>
  <c r="Y218" i="36"/>
  <c r="Z218" i="36" s="1"/>
  <c r="U218" i="36"/>
  <c r="T218" i="36"/>
  <c r="S218" i="36"/>
  <c r="R218" i="36"/>
  <c r="Q218" i="36"/>
  <c r="N218" i="36"/>
  <c r="L218" i="36"/>
  <c r="J218" i="36"/>
  <c r="AK217" i="36"/>
  <c r="AL217" i="36" s="1"/>
  <c r="AJ217" i="36"/>
  <c r="AI217" i="36" s="1"/>
  <c r="AH217" i="36"/>
  <c r="Z217" i="36"/>
  <c r="Y217" i="36"/>
  <c r="U217" i="36"/>
  <c r="T217" i="36"/>
  <c r="S217" i="36"/>
  <c r="R217" i="36"/>
  <c r="Q217" i="36"/>
  <c r="O217" i="36"/>
  <c r="N217" i="36"/>
  <c r="L217" i="36"/>
  <c r="K217" i="36" s="1"/>
  <c r="J217" i="36"/>
  <c r="AL216" i="36"/>
  <c r="AM216" i="36" s="1"/>
  <c r="AK216" i="36"/>
  <c r="AJ216" i="36"/>
  <c r="AI216" i="36" s="1"/>
  <c r="AH216" i="36"/>
  <c r="Y216" i="36"/>
  <c r="Z216" i="36" s="1"/>
  <c r="U216" i="36"/>
  <c r="T216" i="36"/>
  <c r="S216" i="36"/>
  <c r="R216" i="36"/>
  <c r="Q216" i="36"/>
  <c r="O216" i="36"/>
  <c r="N216" i="36"/>
  <c r="L216" i="36"/>
  <c r="K216" i="36" s="1"/>
  <c r="J216" i="36"/>
  <c r="AL215" i="36"/>
  <c r="AK215" i="36"/>
  <c r="AH215" i="36"/>
  <c r="AJ215" i="36" s="1"/>
  <c r="Z215" i="36"/>
  <c r="Y215" i="36"/>
  <c r="U215" i="36"/>
  <c r="T215" i="36"/>
  <c r="S215" i="36"/>
  <c r="R215" i="36"/>
  <c r="Q215" i="36"/>
  <c r="N215" i="36"/>
  <c r="J215" i="36"/>
  <c r="L215" i="36" s="1"/>
  <c r="AL214" i="36"/>
  <c r="AK214" i="36"/>
  <c r="AH214" i="36"/>
  <c r="AJ214" i="36" s="1"/>
  <c r="Z214" i="36"/>
  <c r="Y214" i="36"/>
  <c r="U214" i="36"/>
  <c r="T214" i="36"/>
  <c r="S214" i="36"/>
  <c r="R214" i="36"/>
  <c r="Q214" i="36"/>
  <c r="N214" i="36"/>
  <c r="J214" i="36"/>
  <c r="L214" i="36" s="1"/>
  <c r="AK213" i="36"/>
  <c r="AL213" i="36" s="1"/>
  <c r="AH213" i="36"/>
  <c r="AJ213" i="36" s="1"/>
  <c r="Z213" i="36"/>
  <c r="Y213" i="36"/>
  <c r="U213" i="36"/>
  <c r="T213" i="36"/>
  <c r="S213" i="36"/>
  <c r="R213" i="36"/>
  <c r="Q213" i="36"/>
  <c r="N213" i="36"/>
  <c r="J213" i="36"/>
  <c r="L213" i="36" s="1"/>
  <c r="AK212" i="36"/>
  <c r="AL212" i="36" s="1"/>
  <c r="AI212" i="36"/>
  <c r="AH212" i="36"/>
  <c r="AJ212" i="36" s="1"/>
  <c r="Z212" i="36"/>
  <c r="Y212" i="36"/>
  <c r="U212" i="36"/>
  <c r="T212" i="36"/>
  <c r="S212" i="36"/>
  <c r="R212" i="36"/>
  <c r="Q212" i="36"/>
  <c r="N212" i="36"/>
  <c r="K212" i="36"/>
  <c r="J212" i="36"/>
  <c r="L212" i="36" s="1"/>
  <c r="O212" i="36" s="1"/>
  <c r="AL211" i="36"/>
  <c r="AK211" i="36"/>
  <c r="AJ211" i="36"/>
  <c r="AM211" i="36" s="1"/>
  <c r="AH211" i="36"/>
  <c r="Y211" i="36"/>
  <c r="Z211" i="36" s="1"/>
  <c r="U211" i="36"/>
  <c r="T211" i="36"/>
  <c r="S211" i="36"/>
  <c r="R211" i="36"/>
  <c r="Q211" i="36"/>
  <c r="N211" i="36"/>
  <c r="L211" i="36"/>
  <c r="O211" i="36" s="1"/>
  <c r="K211" i="36"/>
  <c r="J211" i="36"/>
  <c r="AK210" i="36"/>
  <c r="AL210" i="36" s="1"/>
  <c r="AJ210" i="36"/>
  <c r="AH210" i="36"/>
  <c r="Y210" i="36"/>
  <c r="Z210" i="36" s="1"/>
  <c r="U210" i="36"/>
  <c r="T210" i="36"/>
  <c r="S210" i="36"/>
  <c r="R210" i="36"/>
  <c r="Q210" i="36"/>
  <c r="N210" i="36"/>
  <c r="L210" i="36"/>
  <c r="J210" i="36"/>
  <c r="AL209" i="36"/>
  <c r="AK209" i="36"/>
  <c r="AJ209" i="36"/>
  <c r="AI209" i="36" s="1"/>
  <c r="AH209" i="36"/>
  <c r="Z209" i="36"/>
  <c r="Y209" i="36"/>
  <c r="U209" i="36"/>
  <c r="T209" i="36"/>
  <c r="S209" i="36"/>
  <c r="R209" i="36"/>
  <c r="Q209" i="36"/>
  <c r="O209" i="36"/>
  <c r="N209" i="36"/>
  <c r="L209" i="36"/>
  <c r="K209" i="36" s="1"/>
  <c r="J209" i="36"/>
  <c r="AM208" i="36"/>
  <c r="AL208" i="36"/>
  <c r="AK208" i="36"/>
  <c r="AJ208" i="36"/>
  <c r="AI208" i="36" s="1"/>
  <c r="AH208" i="36"/>
  <c r="Y208" i="36"/>
  <c r="Z208" i="36" s="1"/>
  <c r="U208" i="36"/>
  <c r="T208" i="36"/>
  <c r="S208" i="36"/>
  <c r="R208" i="36"/>
  <c r="Q208" i="36"/>
  <c r="O208" i="36"/>
  <c r="N208" i="36"/>
  <c r="L208" i="36"/>
  <c r="K208" i="36" s="1"/>
  <c r="J208" i="36"/>
  <c r="AL207" i="36"/>
  <c r="AK207" i="36"/>
  <c r="AH207" i="36"/>
  <c r="AJ207" i="36" s="1"/>
  <c r="AI207" i="36" s="1"/>
  <c r="Y207" i="36"/>
  <c r="Z207" i="36" s="1"/>
  <c r="U207" i="36"/>
  <c r="T207" i="36"/>
  <c r="S207" i="36"/>
  <c r="R207" i="36"/>
  <c r="Q207" i="36"/>
  <c r="N207" i="36"/>
  <c r="J207" i="36"/>
  <c r="L207" i="36" s="1"/>
  <c r="AL206" i="36"/>
  <c r="AK206" i="36"/>
  <c r="AH206" i="36"/>
  <c r="AJ206" i="36" s="1"/>
  <c r="Z206" i="36"/>
  <c r="Y206" i="36"/>
  <c r="U206" i="36"/>
  <c r="T206" i="36"/>
  <c r="S206" i="36"/>
  <c r="R206" i="36"/>
  <c r="Q206" i="36"/>
  <c r="N206" i="36"/>
  <c r="J206" i="36"/>
  <c r="L206" i="36" s="1"/>
  <c r="AK205" i="36"/>
  <c r="AL205" i="36" s="1"/>
  <c r="AH205" i="36"/>
  <c r="AJ205" i="36" s="1"/>
  <c r="Z205" i="36"/>
  <c r="Y205" i="36"/>
  <c r="U205" i="36"/>
  <c r="T205" i="36"/>
  <c r="S205" i="36"/>
  <c r="R205" i="36"/>
  <c r="Q205" i="36"/>
  <c r="N205" i="36"/>
  <c r="J205" i="36"/>
  <c r="L205" i="36" s="1"/>
  <c r="AK204" i="36"/>
  <c r="AL204" i="36" s="1"/>
  <c r="AH204" i="36"/>
  <c r="AJ204" i="36" s="1"/>
  <c r="Z204" i="36"/>
  <c r="Y204" i="36"/>
  <c r="U204" i="36"/>
  <c r="T204" i="36"/>
  <c r="S204" i="36"/>
  <c r="R204" i="36"/>
  <c r="Q204" i="36"/>
  <c r="N204" i="36"/>
  <c r="J204" i="36"/>
  <c r="L204" i="36" s="1"/>
  <c r="AL203" i="36"/>
  <c r="AK203" i="36"/>
  <c r="AJ203" i="36"/>
  <c r="AH203" i="36"/>
  <c r="Y203" i="36"/>
  <c r="Z203" i="36" s="1"/>
  <c r="U203" i="36"/>
  <c r="T203" i="36"/>
  <c r="S203" i="36"/>
  <c r="R203" i="36"/>
  <c r="Q203" i="36"/>
  <c r="N203" i="36"/>
  <c r="L203" i="36"/>
  <c r="O203" i="36" s="1"/>
  <c r="J203" i="36"/>
  <c r="AK202" i="36"/>
  <c r="AL202" i="36" s="1"/>
  <c r="AJ202" i="36"/>
  <c r="AH202" i="36"/>
  <c r="Y202" i="36"/>
  <c r="Z202" i="36" s="1"/>
  <c r="U202" i="36"/>
  <c r="T202" i="36"/>
  <c r="S202" i="36"/>
  <c r="R202" i="36"/>
  <c r="Q202" i="36"/>
  <c r="V202" i="36" s="1"/>
  <c r="X202" i="36" s="1"/>
  <c r="AA202" i="36" s="1"/>
  <c r="N202" i="36"/>
  <c r="L202" i="36"/>
  <c r="J202" i="36"/>
  <c r="AK201" i="36"/>
  <c r="AL201" i="36" s="1"/>
  <c r="AJ201" i="36"/>
  <c r="AI201" i="36" s="1"/>
  <c r="AH201" i="36"/>
  <c r="Z201" i="36"/>
  <c r="Y201" i="36"/>
  <c r="U201" i="36"/>
  <c r="T201" i="36"/>
  <c r="S201" i="36"/>
  <c r="R201" i="36"/>
  <c r="Q201" i="36"/>
  <c r="N201" i="36"/>
  <c r="O201" i="36" s="1"/>
  <c r="L201" i="36"/>
  <c r="K201" i="36" s="1"/>
  <c r="J201" i="36"/>
  <c r="AL200" i="36"/>
  <c r="AM200" i="36" s="1"/>
  <c r="AK200" i="36"/>
  <c r="AJ200" i="36"/>
  <c r="AI200" i="36" s="1"/>
  <c r="AH200" i="36"/>
  <c r="Y200" i="36"/>
  <c r="Z200" i="36" s="1"/>
  <c r="U200" i="36"/>
  <c r="T200" i="36"/>
  <c r="S200" i="36"/>
  <c r="R200" i="36"/>
  <c r="Q200" i="36"/>
  <c r="O200" i="36"/>
  <c r="N200" i="36"/>
  <c r="L200" i="36"/>
  <c r="K200" i="36" s="1"/>
  <c r="J200" i="36"/>
  <c r="AM199" i="36"/>
  <c r="AL199" i="36"/>
  <c r="AK199" i="36"/>
  <c r="AH199" i="36"/>
  <c r="AJ199" i="36" s="1"/>
  <c r="AI199" i="36" s="1"/>
  <c r="Z199" i="36"/>
  <c r="Y199" i="36"/>
  <c r="U199" i="36"/>
  <c r="T199" i="36"/>
  <c r="S199" i="36"/>
  <c r="R199" i="36"/>
  <c r="Q199" i="36"/>
  <c r="N199" i="36"/>
  <c r="J199" i="36"/>
  <c r="L199" i="36" s="1"/>
  <c r="AL198" i="36"/>
  <c r="AK198" i="36"/>
  <c r="AH198" i="36"/>
  <c r="AJ198" i="36" s="1"/>
  <c r="Z198" i="36"/>
  <c r="Y198" i="36"/>
  <c r="U198" i="36"/>
  <c r="T198" i="36"/>
  <c r="S198" i="36"/>
  <c r="R198" i="36"/>
  <c r="Q198" i="36"/>
  <c r="N198" i="36"/>
  <c r="J198" i="36"/>
  <c r="L198" i="36" s="1"/>
  <c r="AK197" i="36"/>
  <c r="AL197" i="36" s="1"/>
  <c r="AH197" i="36"/>
  <c r="AJ197" i="36" s="1"/>
  <c r="Z197" i="36"/>
  <c r="Y197" i="36"/>
  <c r="U197" i="36"/>
  <c r="T197" i="36"/>
  <c r="S197" i="36"/>
  <c r="R197" i="36"/>
  <c r="Q197" i="36"/>
  <c r="N197" i="36"/>
  <c r="J197" i="36"/>
  <c r="L197" i="36" s="1"/>
  <c r="AK196" i="36"/>
  <c r="AL196" i="36" s="1"/>
  <c r="AI196" i="36"/>
  <c r="AH196" i="36"/>
  <c r="AJ196" i="36" s="1"/>
  <c r="AM196" i="36" s="1"/>
  <c r="Z196" i="36"/>
  <c r="Y196" i="36"/>
  <c r="U196" i="36"/>
  <c r="T196" i="36"/>
  <c r="S196" i="36"/>
  <c r="R196" i="36"/>
  <c r="Q196" i="36"/>
  <c r="N196" i="36"/>
  <c r="J196" i="36"/>
  <c r="L196" i="36" s="1"/>
  <c r="AL195" i="36"/>
  <c r="AK195" i="36"/>
  <c r="AH195" i="36"/>
  <c r="AJ195" i="36" s="1"/>
  <c r="Z195" i="36"/>
  <c r="Y195" i="36"/>
  <c r="U195" i="36"/>
  <c r="T195" i="36"/>
  <c r="S195" i="36"/>
  <c r="R195" i="36"/>
  <c r="Q195" i="36"/>
  <c r="N195" i="36"/>
  <c r="L195" i="36"/>
  <c r="O195" i="36" s="1"/>
  <c r="K195" i="36"/>
  <c r="J195" i="36"/>
  <c r="AK194" i="36"/>
  <c r="AL194" i="36" s="1"/>
  <c r="AJ194" i="36"/>
  <c r="AM194" i="36" s="1"/>
  <c r="AH194" i="36"/>
  <c r="Y194" i="36"/>
  <c r="Z194" i="36" s="1"/>
  <c r="U194" i="36"/>
  <c r="T194" i="36"/>
  <c r="S194" i="36"/>
  <c r="R194" i="36"/>
  <c r="Q194" i="36"/>
  <c r="N194" i="36"/>
  <c r="L194" i="36"/>
  <c r="O194" i="36" s="1"/>
  <c r="K194" i="36"/>
  <c r="J194" i="36"/>
  <c r="AK193" i="36"/>
  <c r="AL193" i="36" s="1"/>
  <c r="AJ193" i="36"/>
  <c r="AH193" i="36"/>
  <c r="Z193" i="36"/>
  <c r="Y193" i="36"/>
  <c r="U193" i="36"/>
  <c r="T193" i="36"/>
  <c r="S193" i="36"/>
  <c r="R193" i="36"/>
  <c r="Q193" i="36"/>
  <c r="V193" i="36" s="1"/>
  <c r="X193" i="36" s="1"/>
  <c r="O193" i="36"/>
  <c r="N193" i="36"/>
  <c r="L193" i="36"/>
  <c r="K193" i="36" s="1"/>
  <c r="J193" i="36"/>
  <c r="AL192" i="36"/>
  <c r="AM192" i="36" s="1"/>
  <c r="AK192" i="36"/>
  <c r="AJ192" i="36"/>
  <c r="AI192" i="36" s="1"/>
  <c r="AH192" i="36"/>
  <c r="Y192" i="36"/>
  <c r="Z192" i="36" s="1"/>
  <c r="U192" i="36"/>
  <c r="T192" i="36"/>
  <c r="S192" i="36"/>
  <c r="R192" i="36"/>
  <c r="Q192" i="36"/>
  <c r="O192" i="36"/>
  <c r="N192" i="36"/>
  <c r="L192" i="36"/>
  <c r="K192" i="36" s="1"/>
  <c r="J192" i="36"/>
  <c r="AL191" i="36"/>
  <c r="AK191" i="36"/>
  <c r="AH191" i="36"/>
  <c r="AJ191" i="36" s="1"/>
  <c r="AI191" i="36" s="1"/>
  <c r="Y191" i="36"/>
  <c r="Z191" i="36" s="1"/>
  <c r="U191" i="36"/>
  <c r="T191" i="36"/>
  <c r="S191" i="36"/>
  <c r="R191" i="36"/>
  <c r="Q191" i="36"/>
  <c r="N191" i="36"/>
  <c r="J191" i="36"/>
  <c r="L191" i="36" s="1"/>
  <c r="K191" i="36" s="1"/>
  <c r="AM190" i="36"/>
  <c r="AL190" i="36"/>
  <c r="AK190" i="36"/>
  <c r="AH190" i="36"/>
  <c r="AJ190" i="36" s="1"/>
  <c r="AI190" i="36" s="1"/>
  <c r="Y190" i="36"/>
  <c r="Z190" i="36" s="1"/>
  <c r="U190" i="36"/>
  <c r="T190" i="36"/>
  <c r="S190" i="36"/>
  <c r="R190" i="36"/>
  <c r="Q190" i="36"/>
  <c r="N190" i="36"/>
  <c r="J190" i="36"/>
  <c r="L190" i="36" s="1"/>
  <c r="AL189" i="36"/>
  <c r="AK189" i="36"/>
  <c r="AH189" i="36"/>
  <c r="AJ189" i="36" s="1"/>
  <c r="Z189" i="36"/>
  <c r="Y189" i="36"/>
  <c r="U189" i="36"/>
  <c r="T189" i="36"/>
  <c r="S189" i="36"/>
  <c r="R189" i="36"/>
  <c r="Q189" i="36"/>
  <c r="N189" i="36"/>
  <c r="J189" i="36"/>
  <c r="L189" i="36" s="1"/>
  <c r="AK188" i="36"/>
  <c r="AL188" i="36" s="1"/>
  <c r="AI188" i="36"/>
  <c r="AH188" i="36"/>
  <c r="AJ188" i="36" s="1"/>
  <c r="Z188" i="36"/>
  <c r="Y188" i="36"/>
  <c r="U188" i="36"/>
  <c r="T188" i="36"/>
  <c r="S188" i="36"/>
  <c r="R188" i="36"/>
  <c r="Q188" i="36"/>
  <c r="N188" i="36"/>
  <c r="K188" i="36"/>
  <c r="J188" i="36"/>
  <c r="L188" i="36" s="1"/>
  <c r="AL187" i="36"/>
  <c r="AK187" i="36"/>
  <c r="AH187" i="36"/>
  <c r="AJ187" i="36" s="1"/>
  <c r="Z187" i="36"/>
  <c r="Y187" i="36"/>
  <c r="U187" i="36"/>
  <c r="T187" i="36"/>
  <c r="S187" i="36"/>
  <c r="R187" i="36"/>
  <c r="Q187" i="36"/>
  <c r="N187" i="36"/>
  <c r="L187" i="36"/>
  <c r="J187" i="36"/>
  <c r="AK186" i="36"/>
  <c r="AL186" i="36" s="1"/>
  <c r="AJ186" i="36"/>
  <c r="AH186" i="36"/>
  <c r="Y186" i="36"/>
  <c r="Z186" i="36" s="1"/>
  <c r="U186" i="36"/>
  <c r="T186" i="36"/>
  <c r="S186" i="36"/>
  <c r="R186" i="36"/>
  <c r="Q186" i="36"/>
  <c r="V186" i="36" s="1"/>
  <c r="X186" i="36" s="1"/>
  <c r="N186" i="36"/>
  <c r="L186" i="36"/>
  <c r="K186" i="36" s="1"/>
  <c r="J186" i="36"/>
  <c r="AL185" i="36"/>
  <c r="AK185" i="36"/>
  <c r="AJ185" i="36"/>
  <c r="AH185" i="36"/>
  <c r="Z185" i="36"/>
  <c r="Y185" i="36"/>
  <c r="U185" i="36"/>
  <c r="T185" i="36"/>
  <c r="S185" i="36"/>
  <c r="R185" i="36"/>
  <c r="Q185" i="36"/>
  <c r="N185" i="36"/>
  <c r="L185" i="36"/>
  <c r="J185" i="36"/>
  <c r="AM184" i="36"/>
  <c r="AL184" i="36"/>
  <c r="AK184" i="36"/>
  <c r="AJ184" i="36"/>
  <c r="AI184" i="36" s="1"/>
  <c r="AH184" i="36"/>
  <c r="Y184" i="36"/>
  <c r="Z184" i="36" s="1"/>
  <c r="U184" i="36"/>
  <c r="T184" i="36"/>
  <c r="S184" i="36"/>
  <c r="R184" i="36"/>
  <c r="Q184" i="36"/>
  <c r="N184" i="36"/>
  <c r="O184" i="36" s="1"/>
  <c r="L184" i="36"/>
  <c r="K184" i="36" s="1"/>
  <c r="J184" i="36"/>
  <c r="AL183" i="36"/>
  <c r="AK183" i="36"/>
  <c r="AH183" i="36"/>
  <c r="AJ183" i="36" s="1"/>
  <c r="Z183" i="36"/>
  <c r="Y183" i="36"/>
  <c r="U183" i="36"/>
  <c r="T183" i="36"/>
  <c r="S183" i="36"/>
  <c r="R183" i="36"/>
  <c r="Q183" i="36"/>
  <c r="O183" i="36"/>
  <c r="N183" i="36"/>
  <c r="J183" i="36"/>
  <c r="L183" i="36" s="1"/>
  <c r="K183" i="36" s="1"/>
  <c r="AM182" i="36"/>
  <c r="AL182" i="36"/>
  <c r="AK182" i="36"/>
  <c r="AI182" i="36"/>
  <c r="AH182" i="36"/>
  <c r="AJ182" i="36" s="1"/>
  <c r="Z182" i="36"/>
  <c r="Y182" i="36"/>
  <c r="U182" i="36"/>
  <c r="T182" i="36"/>
  <c r="S182" i="36"/>
  <c r="R182" i="36"/>
  <c r="Q182" i="36"/>
  <c r="N182" i="36"/>
  <c r="K182" i="36"/>
  <c r="J182" i="36"/>
  <c r="L182" i="36" s="1"/>
  <c r="O182" i="36" s="1"/>
  <c r="AL181" i="36"/>
  <c r="AK181" i="36"/>
  <c r="AH181" i="36"/>
  <c r="AJ181" i="36" s="1"/>
  <c r="Z181" i="36"/>
  <c r="Y181" i="36"/>
  <c r="U181" i="36"/>
  <c r="T181" i="36"/>
  <c r="S181" i="36"/>
  <c r="R181" i="36"/>
  <c r="Q181" i="36"/>
  <c r="V181" i="36" s="1"/>
  <c r="X181" i="36" s="1"/>
  <c r="N181" i="36"/>
  <c r="J181" i="36"/>
  <c r="L181" i="36" s="1"/>
  <c r="AK180" i="36"/>
  <c r="AL180" i="36" s="1"/>
  <c r="AI180" i="36"/>
  <c r="AH180" i="36"/>
  <c r="AJ180" i="36" s="1"/>
  <c r="AM180" i="36" s="1"/>
  <c r="Z180" i="36"/>
  <c r="Y180" i="36"/>
  <c r="U180" i="36"/>
  <c r="T180" i="36"/>
  <c r="S180" i="36"/>
  <c r="R180" i="36"/>
  <c r="Q180" i="36"/>
  <c r="N180" i="36"/>
  <c r="J180" i="36"/>
  <c r="L180" i="36" s="1"/>
  <c r="O180" i="36" s="1"/>
  <c r="AL179" i="36"/>
  <c r="AK179" i="36"/>
  <c r="AJ179" i="36"/>
  <c r="AM179" i="36" s="1"/>
  <c r="AI179" i="36"/>
  <c r="AH179" i="36"/>
  <c r="Z179" i="36"/>
  <c r="Y179" i="36"/>
  <c r="U179" i="36"/>
  <c r="T179" i="36"/>
  <c r="S179" i="36"/>
  <c r="R179" i="36"/>
  <c r="Q179" i="36"/>
  <c r="O179" i="36"/>
  <c r="N179" i="36"/>
  <c r="J179" i="36"/>
  <c r="L179" i="36" s="1"/>
  <c r="K179" i="36" s="1"/>
  <c r="AM178" i="36"/>
  <c r="AK178" i="36"/>
  <c r="AL178" i="36" s="1"/>
  <c r="AJ178" i="36"/>
  <c r="AI178" i="36" s="1"/>
  <c r="AH178" i="36"/>
  <c r="Y178" i="36"/>
  <c r="Z178" i="36" s="1"/>
  <c r="U178" i="36"/>
  <c r="T178" i="36"/>
  <c r="S178" i="36"/>
  <c r="R178" i="36"/>
  <c r="Q178" i="36"/>
  <c r="N178" i="36"/>
  <c r="L178" i="36"/>
  <c r="O178" i="36" s="1"/>
  <c r="J178" i="36"/>
  <c r="AL177" i="36"/>
  <c r="AK177" i="36"/>
  <c r="AJ177" i="36"/>
  <c r="AH177" i="36"/>
  <c r="Z177" i="36"/>
  <c r="Y177" i="36"/>
  <c r="U177" i="36"/>
  <c r="T177" i="36"/>
  <c r="S177" i="36"/>
  <c r="R177" i="36"/>
  <c r="Q177" i="36"/>
  <c r="N177" i="36"/>
  <c r="L177" i="36"/>
  <c r="J177" i="36"/>
  <c r="AL176" i="36"/>
  <c r="AK176" i="36"/>
  <c r="AM176" i="36" s="1"/>
  <c r="AJ176" i="36"/>
  <c r="AI176" i="36" s="1"/>
  <c r="AH176" i="36"/>
  <c r="Y176" i="36"/>
  <c r="Z176" i="36" s="1"/>
  <c r="U176" i="36"/>
  <c r="T176" i="36"/>
  <c r="S176" i="36"/>
  <c r="R176" i="36"/>
  <c r="Q176" i="36"/>
  <c r="O176" i="36"/>
  <c r="N176" i="36"/>
  <c r="L176" i="36"/>
  <c r="K176" i="36" s="1"/>
  <c r="J176" i="36"/>
  <c r="AL175" i="36"/>
  <c r="AM175" i="36" s="1"/>
  <c r="AK175" i="36"/>
  <c r="AH175" i="36"/>
  <c r="AJ175" i="36" s="1"/>
  <c r="AI175" i="36" s="1"/>
  <c r="Y175" i="36"/>
  <c r="Z175" i="36" s="1"/>
  <c r="U175" i="36"/>
  <c r="T175" i="36"/>
  <c r="S175" i="36"/>
  <c r="R175" i="36"/>
  <c r="Q175" i="36"/>
  <c r="O175" i="36"/>
  <c r="N175" i="36"/>
  <c r="J175" i="36"/>
  <c r="L175" i="36" s="1"/>
  <c r="K175" i="36" s="1"/>
  <c r="AL174" i="36"/>
  <c r="AK174" i="36"/>
  <c r="AI174" i="36"/>
  <c r="AH174" i="36"/>
  <c r="AJ174" i="36" s="1"/>
  <c r="AM174" i="36" s="1"/>
  <c r="Z174" i="36"/>
  <c r="Y174" i="36"/>
  <c r="U174" i="36"/>
  <c r="T174" i="36"/>
  <c r="S174" i="36"/>
  <c r="R174" i="36"/>
  <c r="Q174" i="36"/>
  <c r="O174" i="36"/>
  <c r="N174" i="36"/>
  <c r="J174" i="36"/>
  <c r="L174" i="36" s="1"/>
  <c r="K174" i="36" s="1"/>
  <c r="AM173" i="36"/>
  <c r="AL173" i="36"/>
  <c r="AK173" i="36"/>
  <c r="AH173" i="36"/>
  <c r="AJ173" i="36" s="1"/>
  <c r="AI173" i="36" s="1"/>
  <c r="Y173" i="36"/>
  <c r="Z173" i="36" s="1"/>
  <c r="U173" i="36"/>
  <c r="T173" i="36"/>
  <c r="S173" i="36"/>
  <c r="R173" i="36"/>
  <c r="Q173" i="36"/>
  <c r="N173" i="36"/>
  <c r="J173" i="36"/>
  <c r="L173" i="36" s="1"/>
  <c r="AL172" i="36"/>
  <c r="AK172" i="36"/>
  <c r="AH172" i="36"/>
  <c r="AJ172" i="36" s="1"/>
  <c r="AI172" i="36" s="1"/>
  <c r="Y172" i="36"/>
  <c r="Z172" i="36" s="1"/>
  <c r="U172" i="36"/>
  <c r="T172" i="36"/>
  <c r="S172" i="36"/>
  <c r="R172" i="36"/>
  <c r="Q172" i="36"/>
  <c r="N172" i="36"/>
  <c r="J172" i="36"/>
  <c r="L172" i="36" s="1"/>
  <c r="AK171" i="36"/>
  <c r="AJ171" i="36"/>
  <c r="AI171" i="36"/>
  <c r="AH171" i="36"/>
  <c r="Z171" i="36"/>
  <c r="Y171" i="36"/>
  <c r="U171" i="36"/>
  <c r="T171" i="36"/>
  <c r="S171" i="36"/>
  <c r="R171" i="36"/>
  <c r="Q171" i="36"/>
  <c r="N171" i="36"/>
  <c r="L171" i="36"/>
  <c r="O171" i="36" s="1"/>
  <c r="K171" i="36"/>
  <c r="J171" i="36"/>
  <c r="AL170" i="36"/>
  <c r="AK170" i="36"/>
  <c r="AJ170" i="36"/>
  <c r="AH170" i="36"/>
  <c r="Z170" i="36"/>
  <c r="Y170" i="36"/>
  <c r="U170" i="36"/>
  <c r="T170" i="36"/>
  <c r="S170" i="36"/>
  <c r="R170" i="36"/>
  <c r="Q170" i="36"/>
  <c r="N170" i="36"/>
  <c r="L170" i="36"/>
  <c r="J170" i="36"/>
  <c r="AK169" i="36"/>
  <c r="AL169" i="36" s="1"/>
  <c r="AI169" i="36"/>
  <c r="AH169" i="36"/>
  <c r="AJ169" i="36" s="1"/>
  <c r="Y169" i="36"/>
  <c r="Z169" i="36" s="1"/>
  <c r="U169" i="36"/>
  <c r="T169" i="36"/>
  <c r="S169" i="36"/>
  <c r="R169" i="36"/>
  <c r="Q169" i="36"/>
  <c r="N169" i="36"/>
  <c r="K169" i="36"/>
  <c r="J169" i="36"/>
  <c r="L169" i="36" s="1"/>
  <c r="O169" i="36" s="1"/>
  <c r="AL168" i="36"/>
  <c r="AK168" i="36"/>
  <c r="AJ168" i="36"/>
  <c r="AI168" i="36" s="1"/>
  <c r="AH168" i="36"/>
  <c r="Z168" i="36"/>
  <c r="Y168" i="36"/>
  <c r="U168" i="36"/>
  <c r="T168" i="36"/>
  <c r="S168" i="36"/>
  <c r="R168" i="36"/>
  <c r="Q168" i="36"/>
  <c r="V168" i="36" s="1"/>
  <c r="X168" i="36" s="1"/>
  <c r="O168" i="36"/>
  <c r="N168" i="36"/>
  <c r="L168" i="36"/>
  <c r="K168" i="36" s="1"/>
  <c r="J168" i="36"/>
  <c r="AK167" i="36"/>
  <c r="AL167" i="36" s="1"/>
  <c r="AJ167" i="36"/>
  <c r="AI167" i="36" s="1"/>
  <c r="AH167" i="36"/>
  <c r="Y167" i="36"/>
  <c r="Z167" i="36" s="1"/>
  <c r="U167" i="36"/>
  <c r="T167" i="36"/>
  <c r="S167" i="36"/>
  <c r="R167" i="36"/>
  <c r="Q167" i="36"/>
  <c r="V167" i="36" s="1"/>
  <c r="X167" i="36" s="1"/>
  <c r="N167" i="36"/>
  <c r="L167" i="36"/>
  <c r="J167" i="36"/>
  <c r="AK166" i="36"/>
  <c r="AL166" i="36" s="1"/>
  <c r="AH166" i="36"/>
  <c r="AJ166" i="36" s="1"/>
  <c r="Z166" i="36"/>
  <c r="Y166" i="36"/>
  <c r="U166" i="36"/>
  <c r="T166" i="36"/>
  <c r="S166" i="36"/>
  <c r="R166" i="36"/>
  <c r="Q166" i="36"/>
  <c r="O166" i="36"/>
  <c r="N166" i="36"/>
  <c r="J166" i="36"/>
  <c r="L166" i="36" s="1"/>
  <c r="K166" i="36" s="1"/>
  <c r="AL165" i="36"/>
  <c r="AK165" i="36"/>
  <c r="AH165" i="36"/>
  <c r="AJ165" i="36" s="1"/>
  <c r="Y165" i="36"/>
  <c r="Z165" i="36" s="1"/>
  <c r="U165" i="36"/>
  <c r="T165" i="36"/>
  <c r="S165" i="36"/>
  <c r="R165" i="36"/>
  <c r="Q165" i="36"/>
  <c r="O165" i="36"/>
  <c r="N165" i="36"/>
  <c r="J165" i="36"/>
  <c r="L165" i="36" s="1"/>
  <c r="K165" i="36" s="1"/>
  <c r="AL164" i="36"/>
  <c r="AK164" i="36"/>
  <c r="AH164" i="36"/>
  <c r="AJ164" i="36" s="1"/>
  <c r="Z164" i="36"/>
  <c r="Y164" i="36"/>
  <c r="U164" i="36"/>
  <c r="T164" i="36"/>
  <c r="S164" i="36"/>
  <c r="R164" i="36"/>
  <c r="Q164" i="36"/>
  <c r="N164" i="36"/>
  <c r="J164" i="36"/>
  <c r="L164" i="36" s="1"/>
  <c r="AK163" i="36"/>
  <c r="AL163" i="36" s="1"/>
  <c r="AM163" i="36" s="1"/>
  <c r="AJ163" i="36"/>
  <c r="AI163" i="36"/>
  <c r="AH163" i="36"/>
  <c r="Z163" i="36"/>
  <c r="Y163" i="36"/>
  <c r="U163" i="36"/>
  <c r="T163" i="36"/>
  <c r="S163" i="36"/>
  <c r="R163" i="36"/>
  <c r="Q163" i="36"/>
  <c r="N163" i="36"/>
  <c r="L163" i="36"/>
  <c r="O163" i="36" s="1"/>
  <c r="K163" i="36"/>
  <c r="J163" i="36"/>
  <c r="AL162" i="36"/>
  <c r="AK162" i="36"/>
  <c r="AJ162" i="36"/>
  <c r="AH162" i="36"/>
  <c r="Z162" i="36"/>
  <c r="Y162" i="36"/>
  <c r="U162" i="36"/>
  <c r="T162" i="36"/>
  <c r="S162" i="36"/>
  <c r="R162" i="36"/>
  <c r="Q162" i="36"/>
  <c r="N162" i="36"/>
  <c r="J162" i="36"/>
  <c r="L162" i="36" s="1"/>
  <c r="AK161" i="36"/>
  <c r="AL161" i="36" s="1"/>
  <c r="AI161" i="36"/>
  <c r="AH161" i="36"/>
  <c r="AJ161" i="36" s="1"/>
  <c r="Y161" i="36"/>
  <c r="Z161" i="36" s="1"/>
  <c r="U161" i="36"/>
  <c r="T161" i="36"/>
  <c r="S161" i="36"/>
  <c r="R161" i="36"/>
  <c r="Q161" i="36"/>
  <c r="N161" i="36"/>
  <c r="J161" i="36"/>
  <c r="L161" i="36" s="1"/>
  <c r="AL160" i="36"/>
  <c r="AK160" i="36"/>
  <c r="AJ160" i="36"/>
  <c r="AI160" i="36"/>
  <c r="AH160" i="36"/>
  <c r="Z160" i="36"/>
  <c r="Y160" i="36"/>
  <c r="U160" i="36"/>
  <c r="T160" i="36"/>
  <c r="S160" i="36"/>
  <c r="R160" i="36"/>
  <c r="Q160" i="36"/>
  <c r="N160" i="36"/>
  <c r="L160" i="36"/>
  <c r="O160" i="36" s="1"/>
  <c r="K160" i="36"/>
  <c r="J160" i="36"/>
  <c r="AM159" i="36"/>
  <c r="AK159" i="36"/>
  <c r="AL159" i="36" s="1"/>
  <c r="AJ159" i="36"/>
  <c r="AI159" i="36" s="1"/>
  <c r="AH159" i="36"/>
  <c r="Y159" i="36"/>
  <c r="Z159" i="36" s="1"/>
  <c r="U159" i="36"/>
  <c r="T159" i="36"/>
  <c r="S159" i="36"/>
  <c r="R159" i="36"/>
  <c r="Q159" i="36"/>
  <c r="V159" i="36" s="1"/>
  <c r="X159" i="36" s="1"/>
  <c r="N159" i="36"/>
  <c r="L159" i="36"/>
  <c r="J159" i="36"/>
  <c r="AK158" i="36"/>
  <c r="AL158" i="36" s="1"/>
  <c r="AJ158" i="36"/>
  <c r="AI158" i="36" s="1"/>
  <c r="AH158" i="36"/>
  <c r="Z158" i="36"/>
  <c r="Y158" i="36"/>
  <c r="U158" i="36"/>
  <c r="T158" i="36"/>
  <c r="S158" i="36"/>
  <c r="R158" i="36"/>
  <c r="Q158" i="36"/>
  <c r="N158" i="36"/>
  <c r="O158" i="36" s="1"/>
  <c r="L158" i="36"/>
  <c r="K158" i="36" s="1"/>
  <c r="J158" i="36"/>
  <c r="AM157" i="36"/>
  <c r="AL157" i="36"/>
  <c r="AK157" i="36"/>
  <c r="AH157" i="36"/>
  <c r="AJ157" i="36" s="1"/>
  <c r="AI157" i="36" s="1"/>
  <c r="Y157" i="36"/>
  <c r="Z157" i="36" s="1"/>
  <c r="U157" i="36"/>
  <c r="T157" i="36"/>
  <c r="S157" i="36"/>
  <c r="R157" i="36"/>
  <c r="Q157" i="36"/>
  <c r="N157" i="36"/>
  <c r="J157" i="36"/>
  <c r="L157" i="36" s="1"/>
  <c r="AL156" i="36"/>
  <c r="AK156" i="36"/>
  <c r="AH156" i="36"/>
  <c r="AJ156" i="36" s="1"/>
  <c r="AI156" i="36" s="1"/>
  <c r="Y156" i="36"/>
  <c r="Z156" i="36" s="1"/>
  <c r="U156" i="36"/>
  <c r="T156" i="36"/>
  <c r="S156" i="36"/>
  <c r="R156" i="36"/>
  <c r="Q156" i="36"/>
  <c r="N156" i="36"/>
  <c r="J156" i="36"/>
  <c r="L156" i="36" s="1"/>
  <c r="AK155" i="36"/>
  <c r="AL155" i="36" s="1"/>
  <c r="AH155" i="36"/>
  <c r="AJ155" i="36" s="1"/>
  <c r="Z155" i="36"/>
  <c r="Y155" i="36"/>
  <c r="U155" i="36"/>
  <c r="T155" i="36"/>
  <c r="S155" i="36"/>
  <c r="R155" i="36"/>
  <c r="Q155" i="36"/>
  <c r="N155" i="36"/>
  <c r="K155" i="36"/>
  <c r="J155" i="36"/>
  <c r="L155" i="36" s="1"/>
  <c r="O155" i="36" s="1"/>
  <c r="AL154" i="36"/>
  <c r="AK154" i="36"/>
  <c r="AJ154" i="36"/>
  <c r="AH154" i="36"/>
  <c r="Z154" i="36"/>
  <c r="Y154" i="36"/>
  <c r="U154" i="36"/>
  <c r="T154" i="36"/>
  <c r="S154" i="36"/>
  <c r="R154" i="36"/>
  <c r="Q154" i="36"/>
  <c r="N154" i="36"/>
  <c r="J154" i="36"/>
  <c r="L154" i="36" s="1"/>
  <c r="AK153" i="36"/>
  <c r="AL153" i="36" s="1"/>
  <c r="AI153" i="36"/>
  <c r="AH153" i="36"/>
  <c r="AJ153" i="36" s="1"/>
  <c r="AM153" i="36" s="1"/>
  <c r="Y153" i="36"/>
  <c r="Z153" i="36" s="1"/>
  <c r="U153" i="36"/>
  <c r="T153" i="36"/>
  <c r="S153" i="36"/>
  <c r="R153" i="36"/>
  <c r="Q153" i="36"/>
  <c r="N153" i="36"/>
  <c r="K153" i="36"/>
  <c r="J153" i="36"/>
  <c r="L153" i="36" s="1"/>
  <c r="AL152" i="36"/>
  <c r="AK152" i="36"/>
  <c r="AJ152" i="36"/>
  <c r="AI152" i="36" s="1"/>
  <c r="AH152" i="36"/>
  <c r="Z152" i="36"/>
  <c r="Y152" i="36"/>
  <c r="U152" i="36"/>
  <c r="T152" i="36"/>
  <c r="S152" i="36"/>
  <c r="R152" i="36"/>
  <c r="Q152" i="36"/>
  <c r="N152" i="36"/>
  <c r="L152" i="36"/>
  <c r="J152" i="36"/>
  <c r="AK151" i="36"/>
  <c r="AL151" i="36" s="1"/>
  <c r="AJ151" i="36"/>
  <c r="AI151" i="36" s="1"/>
  <c r="AH151" i="36"/>
  <c r="Y151" i="36"/>
  <c r="Z151" i="36" s="1"/>
  <c r="U151" i="36"/>
  <c r="T151" i="36"/>
  <c r="S151" i="36"/>
  <c r="R151" i="36"/>
  <c r="Q151" i="36"/>
  <c r="N151" i="36"/>
  <c r="L151" i="36"/>
  <c r="J151" i="36"/>
  <c r="AK150" i="36"/>
  <c r="AL150" i="36" s="1"/>
  <c r="AJ150" i="36"/>
  <c r="AI150" i="36" s="1"/>
  <c r="AH150" i="36"/>
  <c r="Z150" i="36"/>
  <c r="Y150" i="36"/>
  <c r="U150" i="36"/>
  <c r="T150" i="36"/>
  <c r="S150" i="36"/>
  <c r="R150" i="36"/>
  <c r="Q150" i="36"/>
  <c r="O150" i="36"/>
  <c r="N150" i="36"/>
  <c r="L150" i="36"/>
  <c r="K150" i="36" s="1"/>
  <c r="J150" i="36"/>
  <c r="AL149" i="36"/>
  <c r="AK149" i="36"/>
  <c r="AH149" i="36"/>
  <c r="AJ149" i="36" s="1"/>
  <c r="Y149" i="36"/>
  <c r="Z149" i="36" s="1"/>
  <c r="U149" i="36"/>
  <c r="T149" i="36"/>
  <c r="S149" i="36"/>
  <c r="R149" i="36"/>
  <c r="Q149" i="36"/>
  <c r="V149" i="36" s="1"/>
  <c r="X149" i="36" s="1"/>
  <c r="W149" i="36" s="1"/>
  <c r="O149" i="36"/>
  <c r="N149" i="36"/>
  <c r="J149" i="36"/>
  <c r="L149" i="36" s="1"/>
  <c r="K149" i="36" s="1"/>
  <c r="AL148" i="36"/>
  <c r="AK148" i="36"/>
  <c r="AH148" i="36"/>
  <c r="AJ148" i="36" s="1"/>
  <c r="Z148" i="36"/>
  <c r="Y148" i="36"/>
  <c r="U148" i="36"/>
  <c r="T148" i="36"/>
  <c r="S148" i="36"/>
  <c r="R148" i="36"/>
  <c r="Q148" i="36"/>
  <c r="N148" i="36"/>
  <c r="J148" i="36"/>
  <c r="L148" i="36" s="1"/>
  <c r="AK147" i="36"/>
  <c r="AL147" i="36" s="1"/>
  <c r="AI147" i="36"/>
  <c r="AH147" i="36"/>
  <c r="AJ147" i="36" s="1"/>
  <c r="Z147" i="36"/>
  <c r="Y147" i="36"/>
  <c r="U147" i="36"/>
  <c r="T147" i="36"/>
  <c r="S147" i="36"/>
  <c r="R147" i="36"/>
  <c r="Q147" i="36"/>
  <c r="N147" i="36"/>
  <c r="K147" i="36"/>
  <c r="J147" i="36"/>
  <c r="L147" i="36" s="1"/>
  <c r="O147" i="36" s="1"/>
  <c r="AL146" i="36"/>
  <c r="AK146" i="36"/>
  <c r="AH146" i="36"/>
  <c r="AJ146" i="36" s="1"/>
  <c r="Z146" i="36"/>
  <c r="Y146" i="36"/>
  <c r="U146" i="36"/>
  <c r="T146" i="36"/>
  <c r="S146" i="36"/>
  <c r="R146" i="36"/>
  <c r="Q146" i="36"/>
  <c r="N146" i="36"/>
  <c r="J146" i="36"/>
  <c r="L146" i="36" s="1"/>
  <c r="AK145" i="36"/>
  <c r="AL145" i="36" s="1"/>
  <c r="AH145" i="36"/>
  <c r="AJ145" i="36" s="1"/>
  <c r="Y145" i="36"/>
  <c r="Z145" i="36" s="1"/>
  <c r="U145" i="36"/>
  <c r="T145" i="36"/>
  <c r="S145" i="36"/>
  <c r="R145" i="36"/>
  <c r="Q145" i="36"/>
  <c r="N145" i="36"/>
  <c r="K145" i="36"/>
  <c r="J145" i="36"/>
  <c r="L145" i="36" s="1"/>
  <c r="AL144" i="36"/>
  <c r="AK144" i="36"/>
  <c r="AJ144" i="36"/>
  <c r="AM144" i="36" s="1"/>
  <c r="AI144" i="36"/>
  <c r="AH144" i="36"/>
  <c r="Z144" i="36"/>
  <c r="Y144" i="36"/>
  <c r="U144" i="36"/>
  <c r="T144" i="36"/>
  <c r="S144" i="36"/>
  <c r="R144" i="36"/>
  <c r="Q144" i="36"/>
  <c r="O144" i="36"/>
  <c r="N144" i="36"/>
  <c r="L144" i="36"/>
  <c r="K144" i="36"/>
  <c r="J144" i="36"/>
  <c r="AK143" i="36"/>
  <c r="AL143" i="36" s="1"/>
  <c r="AJ143" i="36"/>
  <c r="AH143" i="36"/>
  <c r="Y143" i="36"/>
  <c r="Z143" i="36" s="1"/>
  <c r="U143" i="36"/>
  <c r="T143" i="36"/>
  <c r="S143" i="36"/>
  <c r="R143" i="36"/>
  <c r="Q143" i="36"/>
  <c r="N143" i="36"/>
  <c r="L143" i="36"/>
  <c r="J143" i="36"/>
  <c r="AL142" i="36"/>
  <c r="AK142" i="36"/>
  <c r="AJ142" i="36"/>
  <c r="AI142" i="36" s="1"/>
  <c r="AH142" i="36"/>
  <c r="Z142" i="36"/>
  <c r="Y142" i="36"/>
  <c r="U142" i="36"/>
  <c r="T142" i="36"/>
  <c r="S142" i="36"/>
  <c r="R142" i="36"/>
  <c r="Q142" i="36"/>
  <c r="N142" i="36"/>
  <c r="O142" i="36" s="1"/>
  <c r="L142" i="36"/>
  <c r="K142" i="36" s="1"/>
  <c r="J142" i="36"/>
  <c r="AL141" i="36"/>
  <c r="AM141" i="36" s="1"/>
  <c r="AK141" i="36"/>
  <c r="AH141" i="36"/>
  <c r="AJ141" i="36" s="1"/>
  <c r="AI141" i="36" s="1"/>
  <c r="Y141" i="36"/>
  <c r="Z141" i="36" s="1"/>
  <c r="U141" i="36"/>
  <c r="T141" i="36"/>
  <c r="S141" i="36"/>
  <c r="R141" i="36"/>
  <c r="Q141" i="36"/>
  <c r="N141" i="36"/>
  <c r="J141" i="36"/>
  <c r="L141" i="36" s="1"/>
  <c r="K141" i="36" s="1"/>
  <c r="AM140" i="36"/>
  <c r="AL140" i="36"/>
  <c r="AK140" i="36"/>
  <c r="AH140" i="36"/>
  <c r="AJ140" i="36" s="1"/>
  <c r="AI140" i="36" s="1"/>
  <c r="Y140" i="36"/>
  <c r="Z140" i="36" s="1"/>
  <c r="U140" i="36"/>
  <c r="T140" i="36"/>
  <c r="S140" i="36"/>
  <c r="R140" i="36"/>
  <c r="Q140" i="36"/>
  <c r="N140" i="36"/>
  <c r="J140" i="36"/>
  <c r="L140" i="36" s="1"/>
  <c r="AK139" i="36"/>
  <c r="AL139" i="36" s="1"/>
  <c r="AM139" i="36" s="1"/>
  <c r="AJ139" i="36"/>
  <c r="AI139" i="36"/>
  <c r="AH139" i="36"/>
  <c r="Z139" i="36"/>
  <c r="Y139" i="36"/>
  <c r="U139" i="36"/>
  <c r="T139" i="36"/>
  <c r="S139" i="36"/>
  <c r="R139" i="36"/>
  <c r="Q139" i="36"/>
  <c r="N139" i="36"/>
  <c r="L139" i="36"/>
  <c r="O139" i="36" s="1"/>
  <c r="K139" i="36"/>
  <c r="J139" i="36"/>
  <c r="AL138" i="36"/>
  <c r="AK138" i="36"/>
  <c r="AJ138" i="36"/>
  <c r="AH138" i="36"/>
  <c r="Z138" i="36"/>
  <c r="Y138" i="36"/>
  <c r="U138" i="36"/>
  <c r="T138" i="36"/>
  <c r="S138" i="36"/>
  <c r="R138" i="36"/>
  <c r="Q138" i="36"/>
  <c r="N138" i="36"/>
  <c r="L138" i="36"/>
  <c r="J138" i="36"/>
  <c r="AK137" i="36"/>
  <c r="AL137" i="36" s="1"/>
  <c r="AI137" i="36"/>
  <c r="AH137" i="36"/>
  <c r="AJ137" i="36" s="1"/>
  <c r="AM137" i="36" s="1"/>
  <c r="Y137" i="36"/>
  <c r="Z137" i="36" s="1"/>
  <c r="U137" i="36"/>
  <c r="T137" i="36"/>
  <c r="S137" i="36"/>
  <c r="R137" i="36"/>
  <c r="Q137" i="36"/>
  <c r="N137" i="36"/>
  <c r="K137" i="36"/>
  <c r="J137" i="36"/>
  <c r="L137" i="36" s="1"/>
  <c r="AL136" i="36"/>
  <c r="AK136" i="36"/>
  <c r="AJ136" i="36"/>
  <c r="AI136" i="36" s="1"/>
  <c r="AH136" i="36"/>
  <c r="Z136" i="36"/>
  <c r="Y136" i="36"/>
  <c r="U136" i="36"/>
  <c r="T136" i="36"/>
  <c r="S136" i="36"/>
  <c r="R136" i="36"/>
  <c r="Q136" i="36"/>
  <c r="N136" i="36"/>
  <c r="L136" i="36"/>
  <c r="O136" i="36" s="1"/>
  <c r="K136" i="36"/>
  <c r="J136" i="36"/>
  <c r="AK135" i="36"/>
  <c r="AL135" i="36" s="1"/>
  <c r="AJ135" i="36"/>
  <c r="AI135" i="36" s="1"/>
  <c r="AH135" i="36"/>
  <c r="Y135" i="36"/>
  <c r="Z135" i="36" s="1"/>
  <c r="U135" i="36"/>
  <c r="T135" i="36"/>
  <c r="S135" i="36"/>
  <c r="R135" i="36"/>
  <c r="Q135" i="36"/>
  <c r="N135" i="36"/>
  <c r="L135" i="36"/>
  <c r="J135" i="36"/>
  <c r="AK134" i="36"/>
  <c r="AL134" i="36" s="1"/>
  <c r="AJ134" i="36"/>
  <c r="AI134" i="36" s="1"/>
  <c r="AH134" i="36"/>
  <c r="Z134" i="36"/>
  <c r="Y134" i="36"/>
  <c r="U134" i="36"/>
  <c r="T134" i="36"/>
  <c r="S134" i="36"/>
  <c r="R134" i="36"/>
  <c r="Q134" i="36"/>
  <c r="O134" i="36"/>
  <c r="N134" i="36"/>
  <c r="L134" i="36"/>
  <c r="K134" i="36" s="1"/>
  <c r="J134" i="36"/>
  <c r="AL133" i="36"/>
  <c r="AK133" i="36"/>
  <c r="AH133" i="36"/>
  <c r="AJ133" i="36" s="1"/>
  <c r="Y133" i="36"/>
  <c r="Z133" i="36" s="1"/>
  <c r="U133" i="36"/>
  <c r="T133" i="36"/>
  <c r="S133" i="36"/>
  <c r="R133" i="36"/>
  <c r="Q133" i="36"/>
  <c r="O133" i="36"/>
  <c r="N133" i="36"/>
  <c r="J133" i="36"/>
  <c r="L133" i="36" s="1"/>
  <c r="K133" i="36" s="1"/>
  <c r="AL132" i="36"/>
  <c r="AK132" i="36"/>
  <c r="AH132" i="36"/>
  <c r="AJ132" i="36" s="1"/>
  <c r="Z132" i="36"/>
  <c r="Y132" i="36"/>
  <c r="U132" i="36"/>
  <c r="T132" i="36"/>
  <c r="S132" i="36"/>
  <c r="R132" i="36"/>
  <c r="Q132" i="36"/>
  <c r="N132" i="36"/>
  <c r="J132" i="36"/>
  <c r="L132" i="36" s="1"/>
  <c r="AK131" i="36"/>
  <c r="AL131" i="36" s="1"/>
  <c r="AM131" i="36" s="1"/>
  <c r="AJ131" i="36"/>
  <c r="AI131" i="36"/>
  <c r="AH131" i="36"/>
  <c r="Z131" i="36"/>
  <c r="Y131" i="36"/>
  <c r="U131" i="36"/>
  <c r="T131" i="36"/>
  <c r="S131" i="36"/>
  <c r="R131" i="36"/>
  <c r="Q131" i="36"/>
  <c r="N131" i="36"/>
  <c r="L131" i="36"/>
  <c r="O131" i="36" s="1"/>
  <c r="K131" i="36"/>
  <c r="J131" i="36"/>
  <c r="AL130" i="36"/>
  <c r="AK130" i="36"/>
  <c r="AJ130" i="36"/>
  <c r="AH130" i="36"/>
  <c r="Z130" i="36"/>
  <c r="Y130" i="36"/>
  <c r="U130" i="36"/>
  <c r="T130" i="36"/>
  <c r="S130" i="36"/>
  <c r="R130" i="36"/>
  <c r="Q130" i="36"/>
  <c r="N130" i="36"/>
  <c r="J130" i="36"/>
  <c r="L130" i="36" s="1"/>
  <c r="AK129" i="36"/>
  <c r="AL129" i="36" s="1"/>
  <c r="AI129" i="36"/>
  <c r="AH129" i="36"/>
  <c r="AJ129" i="36" s="1"/>
  <c r="Y129" i="36"/>
  <c r="Z129" i="36" s="1"/>
  <c r="U129" i="36"/>
  <c r="T129" i="36"/>
  <c r="S129" i="36"/>
  <c r="R129" i="36"/>
  <c r="Q129" i="36"/>
  <c r="N129" i="36"/>
  <c r="J129" i="36"/>
  <c r="L129" i="36" s="1"/>
  <c r="AL128" i="36"/>
  <c r="AK128" i="36"/>
  <c r="AJ128" i="36"/>
  <c r="AI128" i="36"/>
  <c r="AH128" i="36"/>
  <c r="Z128" i="36"/>
  <c r="Y128" i="36"/>
  <c r="U128" i="36"/>
  <c r="T128" i="36"/>
  <c r="S128" i="36"/>
  <c r="R128" i="36"/>
  <c r="Q128" i="36"/>
  <c r="N128" i="36"/>
  <c r="L128" i="36"/>
  <c r="O128" i="36" s="1"/>
  <c r="K128" i="36"/>
  <c r="J128" i="36"/>
  <c r="AK127" i="36"/>
  <c r="AJ127" i="36"/>
  <c r="AI127" i="36" s="1"/>
  <c r="AH127" i="36"/>
  <c r="Y127" i="36"/>
  <c r="Z127" i="36" s="1"/>
  <c r="U127" i="36"/>
  <c r="T127" i="36"/>
  <c r="S127" i="36"/>
  <c r="R127" i="36"/>
  <c r="Q127" i="36"/>
  <c r="N127" i="36"/>
  <c r="L127" i="36"/>
  <c r="J127" i="36"/>
  <c r="AK126" i="36"/>
  <c r="AL126" i="36" s="1"/>
  <c r="AJ126" i="36"/>
  <c r="AI126" i="36" s="1"/>
  <c r="AH126" i="36"/>
  <c r="Z126" i="36"/>
  <c r="Y126" i="36"/>
  <c r="U126" i="36"/>
  <c r="T126" i="36"/>
  <c r="S126" i="36"/>
  <c r="R126" i="36"/>
  <c r="Q126" i="36"/>
  <c r="N126" i="36"/>
  <c r="O126" i="36" s="1"/>
  <c r="L126" i="36"/>
  <c r="K126" i="36" s="1"/>
  <c r="J126" i="36"/>
  <c r="AM125" i="36"/>
  <c r="AL125" i="36"/>
  <c r="AK125" i="36"/>
  <c r="AH125" i="36"/>
  <c r="AJ125" i="36" s="1"/>
  <c r="AI125" i="36" s="1"/>
  <c r="Y125" i="36"/>
  <c r="Z125" i="36" s="1"/>
  <c r="U125" i="36"/>
  <c r="T125" i="36"/>
  <c r="S125" i="36"/>
  <c r="R125" i="36"/>
  <c r="Q125" i="36"/>
  <c r="V125" i="36" s="1"/>
  <c r="X125" i="36" s="1"/>
  <c r="N125" i="36"/>
  <c r="J125" i="36"/>
  <c r="L125" i="36" s="1"/>
  <c r="AL124" i="36"/>
  <c r="AK124" i="36"/>
  <c r="AH124" i="36"/>
  <c r="AJ124" i="36" s="1"/>
  <c r="AI124" i="36" s="1"/>
  <c r="Y124" i="36"/>
  <c r="Z124" i="36" s="1"/>
  <c r="U124" i="36"/>
  <c r="T124" i="36"/>
  <c r="S124" i="36"/>
  <c r="R124" i="36"/>
  <c r="Q124" i="36"/>
  <c r="N124" i="36"/>
  <c r="J124" i="36"/>
  <c r="L124" i="36" s="1"/>
  <c r="AL123" i="36"/>
  <c r="AK123" i="36"/>
  <c r="AI123" i="36"/>
  <c r="AH123" i="36"/>
  <c r="AJ123" i="36" s="1"/>
  <c r="AM123" i="36" s="1"/>
  <c r="Z123" i="36"/>
  <c r="Y123" i="36"/>
  <c r="U123" i="36"/>
  <c r="T123" i="36"/>
  <c r="S123" i="36"/>
  <c r="R123" i="36"/>
  <c r="Q123" i="36"/>
  <c r="N123" i="36"/>
  <c r="J123" i="36"/>
  <c r="L123" i="36" s="1"/>
  <c r="AL122" i="36"/>
  <c r="AK122" i="36"/>
  <c r="AH122" i="36"/>
  <c r="AJ122" i="36" s="1"/>
  <c r="Z122" i="36"/>
  <c r="Y122" i="36"/>
  <c r="U122" i="36"/>
  <c r="T122" i="36"/>
  <c r="S122" i="36"/>
  <c r="R122" i="36"/>
  <c r="Q122" i="36"/>
  <c r="N122" i="36"/>
  <c r="L122" i="36"/>
  <c r="J122" i="36"/>
  <c r="AK121" i="36"/>
  <c r="AL121" i="36" s="1"/>
  <c r="AH121" i="36"/>
  <c r="AJ121" i="36" s="1"/>
  <c r="AM121" i="36" s="1"/>
  <c r="Z121" i="36"/>
  <c r="Y121" i="36"/>
  <c r="U121" i="36"/>
  <c r="T121" i="36"/>
  <c r="S121" i="36"/>
  <c r="R121" i="36"/>
  <c r="Q121" i="36"/>
  <c r="N121" i="36"/>
  <c r="J121" i="36"/>
  <c r="L121" i="36" s="1"/>
  <c r="AL120" i="36"/>
  <c r="AK120" i="36"/>
  <c r="AJ120" i="36"/>
  <c r="AI120" i="36" s="1"/>
  <c r="AH120" i="36"/>
  <c r="Z120" i="36"/>
  <c r="Y120" i="36"/>
  <c r="U120" i="36"/>
  <c r="T120" i="36"/>
  <c r="S120" i="36"/>
  <c r="R120" i="36"/>
  <c r="Q120" i="36"/>
  <c r="V120" i="36" s="1"/>
  <c r="X120" i="36" s="1"/>
  <c r="O120" i="36"/>
  <c r="N120" i="36"/>
  <c r="L120" i="36"/>
  <c r="K120" i="36" s="1"/>
  <c r="J120" i="36"/>
  <c r="AK119" i="36"/>
  <c r="AL119" i="36" s="1"/>
  <c r="AJ119" i="36"/>
  <c r="AI119" i="36" s="1"/>
  <c r="AH119" i="36"/>
  <c r="Y119" i="36"/>
  <c r="Z119" i="36" s="1"/>
  <c r="U119" i="36"/>
  <c r="T119" i="36"/>
  <c r="S119" i="36"/>
  <c r="R119" i="36"/>
  <c r="Q119" i="36"/>
  <c r="N119" i="36"/>
  <c r="L119" i="36"/>
  <c r="J119" i="36"/>
  <c r="AK118" i="36"/>
  <c r="AL118" i="36" s="1"/>
  <c r="AH118" i="36"/>
  <c r="AJ118" i="36" s="1"/>
  <c r="Z118" i="36"/>
  <c r="Y118" i="36"/>
  <c r="U118" i="36"/>
  <c r="T118" i="36"/>
  <c r="S118" i="36"/>
  <c r="R118" i="36"/>
  <c r="Q118" i="36"/>
  <c r="O118" i="36"/>
  <c r="N118" i="36"/>
  <c r="J118" i="36"/>
  <c r="L118" i="36" s="1"/>
  <c r="K118" i="36" s="1"/>
  <c r="AL117" i="36"/>
  <c r="AK117" i="36"/>
  <c r="AH117" i="36"/>
  <c r="AJ117" i="36" s="1"/>
  <c r="Y117" i="36"/>
  <c r="Z117" i="36" s="1"/>
  <c r="U117" i="36"/>
  <c r="T117" i="36"/>
  <c r="S117" i="36"/>
  <c r="R117" i="36"/>
  <c r="Q117" i="36"/>
  <c r="O117" i="36"/>
  <c r="N117" i="36"/>
  <c r="J117" i="36"/>
  <c r="L117" i="36" s="1"/>
  <c r="K117" i="36" s="1"/>
  <c r="AL116" i="36"/>
  <c r="AK116" i="36"/>
  <c r="AH116" i="36"/>
  <c r="AJ116" i="36" s="1"/>
  <c r="Z116" i="36"/>
  <c r="Y116" i="36"/>
  <c r="U116" i="36"/>
  <c r="T116" i="36"/>
  <c r="S116" i="36"/>
  <c r="R116" i="36"/>
  <c r="Q116" i="36"/>
  <c r="N116" i="36"/>
  <c r="J116" i="36"/>
  <c r="L116" i="36" s="1"/>
  <c r="AL115" i="36"/>
  <c r="AK115" i="36"/>
  <c r="AH115" i="36"/>
  <c r="AJ115" i="36" s="1"/>
  <c r="Z115" i="36"/>
  <c r="Y115" i="36"/>
  <c r="U115" i="36"/>
  <c r="T115" i="36"/>
  <c r="S115" i="36"/>
  <c r="R115" i="36"/>
  <c r="Q115" i="36"/>
  <c r="N115" i="36"/>
  <c r="K115" i="36"/>
  <c r="J115" i="36"/>
  <c r="L115" i="36" s="1"/>
  <c r="O115" i="36" s="1"/>
  <c r="AK114" i="36"/>
  <c r="AL114" i="36" s="1"/>
  <c r="AH114" i="36"/>
  <c r="AJ114" i="36" s="1"/>
  <c r="Z114" i="36"/>
  <c r="Y114" i="36"/>
  <c r="U114" i="36"/>
  <c r="T114" i="36"/>
  <c r="S114" i="36"/>
  <c r="R114" i="36"/>
  <c r="Q114" i="36"/>
  <c r="N114" i="36"/>
  <c r="J114" i="36"/>
  <c r="L114" i="36" s="1"/>
  <c r="AK113" i="36"/>
  <c r="AL113" i="36" s="1"/>
  <c r="AH113" i="36"/>
  <c r="AJ113" i="36" s="1"/>
  <c r="Z113" i="36"/>
  <c r="Y113" i="36"/>
  <c r="U113" i="36"/>
  <c r="T113" i="36"/>
  <c r="S113" i="36"/>
  <c r="R113" i="36"/>
  <c r="Q113" i="36"/>
  <c r="N113" i="36"/>
  <c r="K113" i="36"/>
  <c r="J113" i="36"/>
  <c r="L113" i="36" s="1"/>
  <c r="AL112" i="36"/>
  <c r="AK112" i="36"/>
  <c r="AJ112" i="36"/>
  <c r="AM112" i="36" s="1"/>
  <c r="AH112" i="36"/>
  <c r="Y112" i="36"/>
  <c r="Z112" i="36" s="1"/>
  <c r="U112" i="36"/>
  <c r="T112" i="36"/>
  <c r="S112" i="36"/>
  <c r="R112" i="36"/>
  <c r="Q112" i="36"/>
  <c r="O112" i="36"/>
  <c r="N112" i="36"/>
  <c r="L112" i="36"/>
  <c r="K112" i="36"/>
  <c r="J112" i="36"/>
  <c r="AK111" i="36"/>
  <c r="AL111" i="36" s="1"/>
  <c r="AJ111" i="36"/>
  <c r="AH111" i="36"/>
  <c r="Y111" i="36"/>
  <c r="Z111" i="36" s="1"/>
  <c r="U111" i="36"/>
  <c r="T111" i="36"/>
  <c r="S111" i="36"/>
  <c r="R111" i="36"/>
  <c r="Q111" i="36"/>
  <c r="V111" i="36" s="1"/>
  <c r="X111" i="36" s="1"/>
  <c r="N111" i="36"/>
  <c r="L111" i="36"/>
  <c r="J111" i="36"/>
  <c r="AL110" i="36"/>
  <c r="AK110" i="36"/>
  <c r="AH110" i="36"/>
  <c r="AJ110" i="36" s="1"/>
  <c r="Z110" i="36"/>
  <c r="Y110" i="36"/>
  <c r="U110" i="36"/>
  <c r="T110" i="36"/>
  <c r="S110" i="36"/>
  <c r="R110" i="36"/>
  <c r="Q110" i="36"/>
  <c r="O110" i="36"/>
  <c r="N110" i="36"/>
  <c r="J110" i="36"/>
  <c r="L110" i="36" s="1"/>
  <c r="K110" i="36" s="1"/>
  <c r="AL109" i="36"/>
  <c r="AK109" i="36"/>
  <c r="AH109" i="36"/>
  <c r="AJ109" i="36" s="1"/>
  <c r="Y109" i="36"/>
  <c r="Z109" i="36" s="1"/>
  <c r="U109" i="36"/>
  <c r="T109" i="36"/>
  <c r="S109" i="36"/>
  <c r="R109" i="36"/>
  <c r="Q109" i="36"/>
  <c r="O109" i="36"/>
  <c r="N109" i="36"/>
  <c r="J109" i="36"/>
  <c r="L109" i="36" s="1"/>
  <c r="K109" i="36" s="1"/>
  <c r="AL108" i="36"/>
  <c r="AK108" i="36"/>
  <c r="AH108" i="36"/>
  <c r="AJ108" i="36" s="1"/>
  <c r="AI108" i="36" s="1"/>
  <c r="Y108" i="36"/>
  <c r="Z108" i="36" s="1"/>
  <c r="U108" i="36"/>
  <c r="T108" i="36"/>
  <c r="S108" i="36"/>
  <c r="R108" i="36"/>
  <c r="Q108" i="36"/>
  <c r="N108" i="36"/>
  <c r="J108" i="36"/>
  <c r="L108" i="36" s="1"/>
  <c r="AK107" i="36"/>
  <c r="AL107" i="36" s="1"/>
  <c r="AH107" i="36"/>
  <c r="AJ107" i="36" s="1"/>
  <c r="Y107" i="36"/>
  <c r="Z107" i="36" s="1"/>
  <c r="U107" i="36"/>
  <c r="T107" i="36"/>
  <c r="S107" i="36"/>
  <c r="R107" i="36"/>
  <c r="Q107" i="36"/>
  <c r="N107" i="36"/>
  <c r="J107" i="36"/>
  <c r="L107" i="36" s="1"/>
  <c r="AK106" i="36"/>
  <c r="AL106" i="36" s="1"/>
  <c r="AH106" i="36"/>
  <c r="AJ106" i="36" s="1"/>
  <c r="Y106" i="36"/>
  <c r="Z106" i="36" s="1"/>
  <c r="U106" i="36"/>
  <c r="T106" i="36"/>
  <c r="S106" i="36"/>
  <c r="R106" i="36"/>
  <c r="Q106" i="36"/>
  <c r="N106" i="36"/>
  <c r="J106" i="36"/>
  <c r="L106" i="36" s="1"/>
  <c r="AK105" i="36"/>
  <c r="AL105" i="36" s="1"/>
  <c r="AH105" i="36"/>
  <c r="AJ105" i="36" s="1"/>
  <c r="AI105" i="36" s="1"/>
  <c r="Y105" i="36"/>
  <c r="Z105" i="36" s="1"/>
  <c r="U105" i="36"/>
  <c r="T105" i="36"/>
  <c r="S105" i="36"/>
  <c r="R105" i="36"/>
  <c r="Q105" i="36"/>
  <c r="N105" i="36"/>
  <c r="J105" i="36"/>
  <c r="L105" i="36" s="1"/>
  <c r="AK104" i="36"/>
  <c r="AL104" i="36" s="1"/>
  <c r="AH104" i="36"/>
  <c r="AJ104" i="36" s="1"/>
  <c r="AI104" i="36" s="1"/>
  <c r="Y104" i="36"/>
  <c r="Z104" i="36" s="1"/>
  <c r="U104" i="36"/>
  <c r="T104" i="36"/>
  <c r="S104" i="36"/>
  <c r="R104" i="36"/>
  <c r="Q104" i="36"/>
  <c r="N104" i="36"/>
  <c r="J104" i="36"/>
  <c r="L104" i="36" s="1"/>
  <c r="AK103" i="36"/>
  <c r="AL103" i="36" s="1"/>
  <c r="AH103" i="36"/>
  <c r="AJ103" i="36" s="1"/>
  <c r="Y103" i="36"/>
  <c r="Z103" i="36" s="1"/>
  <c r="U103" i="36"/>
  <c r="T103" i="36"/>
  <c r="S103" i="36"/>
  <c r="R103" i="36"/>
  <c r="Q103" i="36"/>
  <c r="N103" i="36"/>
  <c r="J103" i="36"/>
  <c r="L103" i="36" s="1"/>
  <c r="AK102" i="36"/>
  <c r="AL102" i="36" s="1"/>
  <c r="AH102" i="36"/>
  <c r="AJ102" i="36" s="1"/>
  <c r="Y102" i="36"/>
  <c r="Z102" i="36" s="1"/>
  <c r="U102" i="36"/>
  <c r="T102" i="36"/>
  <c r="S102" i="36"/>
  <c r="R102" i="36"/>
  <c r="Q102" i="36"/>
  <c r="N102" i="36"/>
  <c r="J102" i="36"/>
  <c r="L102" i="36" s="1"/>
  <c r="AK101" i="36"/>
  <c r="AL101" i="36" s="1"/>
  <c r="AH101" i="36"/>
  <c r="AJ101" i="36" s="1"/>
  <c r="AI101" i="36" s="1"/>
  <c r="Y101" i="36"/>
  <c r="Z101" i="36" s="1"/>
  <c r="U101" i="36"/>
  <c r="T101" i="36"/>
  <c r="S101" i="36"/>
  <c r="R101" i="36"/>
  <c r="Q101" i="36"/>
  <c r="N101" i="36"/>
  <c r="J101" i="36"/>
  <c r="L101" i="36" s="1"/>
  <c r="AK100" i="36"/>
  <c r="AL100" i="36" s="1"/>
  <c r="AH100" i="36"/>
  <c r="AJ100" i="36" s="1"/>
  <c r="Y100" i="36"/>
  <c r="Z100" i="36" s="1"/>
  <c r="U100" i="36"/>
  <c r="T100" i="36"/>
  <c r="S100" i="36"/>
  <c r="R100" i="36"/>
  <c r="Q100" i="36"/>
  <c r="N100" i="36"/>
  <c r="J100" i="36"/>
  <c r="L100" i="36" s="1"/>
  <c r="K100" i="36" s="1"/>
  <c r="AK99" i="36"/>
  <c r="AL99" i="36" s="1"/>
  <c r="AH99" i="36"/>
  <c r="AJ99" i="36" s="1"/>
  <c r="Y99" i="36"/>
  <c r="Z99" i="36" s="1"/>
  <c r="U99" i="36"/>
  <c r="T99" i="36"/>
  <c r="S99" i="36"/>
  <c r="R99" i="36"/>
  <c r="Q99" i="36"/>
  <c r="N99" i="36"/>
  <c r="J99" i="36"/>
  <c r="L99" i="36" s="1"/>
  <c r="AK98" i="36"/>
  <c r="AL98" i="36" s="1"/>
  <c r="AH98" i="36"/>
  <c r="AJ98" i="36" s="1"/>
  <c r="AI98" i="36" s="1"/>
  <c r="Y98" i="36"/>
  <c r="Z98" i="36" s="1"/>
  <c r="U98" i="36"/>
  <c r="T98" i="36"/>
  <c r="S98" i="36"/>
  <c r="R98" i="36"/>
  <c r="Q98" i="36"/>
  <c r="N98" i="36"/>
  <c r="J98" i="36"/>
  <c r="L98" i="36" s="1"/>
  <c r="O98" i="36" s="1"/>
  <c r="AK97" i="36"/>
  <c r="AL97" i="36" s="1"/>
  <c r="AH97" i="36"/>
  <c r="AJ97" i="36" s="1"/>
  <c r="Y97" i="36"/>
  <c r="Z97" i="36" s="1"/>
  <c r="U97" i="36"/>
  <c r="T97" i="36"/>
  <c r="S97" i="36"/>
  <c r="R97" i="36"/>
  <c r="Q97" i="36"/>
  <c r="N97" i="36"/>
  <c r="J97" i="36"/>
  <c r="L97" i="36" s="1"/>
  <c r="AK96" i="36"/>
  <c r="AL96" i="36" s="1"/>
  <c r="AH96" i="36"/>
  <c r="AJ96" i="36" s="1"/>
  <c r="Y96" i="36"/>
  <c r="Z96" i="36" s="1"/>
  <c r="U96" i="36"/>
  <c r="T96" i="36"/>
  <c r="S96" i="36"/>
  <c r="R96" i="36"/>
  <c r="Q96" i="36"/>
  <c r="N96" i="36"/>
  <c r="J96" i="36"/>
  <c r="L96" i="36" s="1"/>
  <c r="AK95" i="36"/>
  <c r="AL95" i="36" s="1"/>
  <c r="AH95" i="36"/>
  <c r="AJ95" i="36" s="1"/>
  <c r="Y95" i="36"/>
  <c r="Z95" i="36" s="1"/>
  <c r="U95" i="36"/>
  <c r="T95" i="36"/>
  <c r="S95" i="36"/>
  <c r="R95" i="36"/>
  <c r="Q95" i="36"/>
  <c r="N95" i="36"/>
  <c r="J95" i="36"/>
  <c r="L95" i="36" s="1"/>
  <c r="AK94" i="36"/>
  <c r="AL94" i="36" s="1"/>
  <c r="AH94" i="36"/>
  <c r="AJ94" i="36" s="1"/>
  <c r="Y94" i="36"/>
  <c r="Z94" i="36" s="1"/>
  <c r="U94" i="36"/>
  <c r="T94" i="36"/>
  <c r="S94" i="36"/>
  <c r="R94" i="36"/>
  <c r="Q94" i="36"/>
  <c r="N94" i="36"/>
  <c r="J94" i="36"/>
  <c r="L94" i="36" s="1"/>
  <c r="AK93" i="36"/>
  <c r="AL93" i="36" s="1"/>
  <c r="AH93" i="36"/>
  <c r="AJ93" i="36" s="1"/>
  <c r="AI93" i="36" s="1"/>
  <c r="Y93" i="36"/>
  <c r="Z93" i="36" s="1"/>
  <c r="U93" i="36"/>
  <c r="T93" i="36"/>
  <c r="S93" i="36"/>
  <c r="R93" i="36"/>
  <c r="Q93" i="36"/>
  <c r="N93" i="36"/>
  <c r="J93" i="36"/>
  <c r="L93" i="36" s="1"/>
  <c r="AK92" i="36"/>
  <c r="AH92" i="36"/>
  <c r="AJ92" i="36" s="1"/>
  <c r="AI92" i="36" s="1"/>
  <c r="Y92" i="36"/>
  <c r="Z92" i="36" s="1"/>
  <c r="U92" i="36"/>
  <c r="T92" i="36"/>
  <c r="S92" i="36"/>
  <c r="R92" i="36"/>
  <c r="Q92" i="36"/>
  <c r="N92" i="36"/>
  <c r="J92" i="36"/>
  <c r="L92" i="36" s="1"/>
  <c r="K92" i="36" s="1"/>
  <c r="AK91" i="36"/>
  <c r="AL91" i="36" s="1"/>
  <c r="AH91" i="36"/>
  <c r="AJ91" i="36" s="1"/>
  <c r="AI91" i="36" s="1"/>
  <c r="Y91" i="36"/>
  <c r="Z91" i="36" s="1"/>
  <c r="U91" i="36"/>
  <c r="T91" i="36"/>
  <c r="S91" i="36"/>
  <c r="R91" i="36"/>
  <c r="Q91" i="36"/>
  <c r="N91" i="36"/>
  <c r="J91" i="36"/>
  <c r="L91" i="36" s="1"/>
  <c r="AK90" i="36"/>
  <c r="AL90" i="36" s="1"/>
  <c r="AH90" i="36"/>
  <c r="AJ90" i="36" s="1"/>
  <c r="AI90" i="36" s="1"/>
  <c r="Y90" i="36"/>
  <c r="Z90" i="36" s="1"/>
  <c r="U90" i="36"/>
  <c r="T90" i="36"/>
  <c r="S90" i="36"/>
  <c r="R90" i="36"/>
  <c r="Q90" i="36"/>
  <c r="N90" i="36"/>
  <c r="J90" i="36"/>
  <c r="L90" i="36" s="1"/>
  <c r="K90" i="36" s="1"/>
  <c r="AK89" i="36"/>
  <c r="AL89" i="36" s="1"/>
  <c r="AH89" i="36"/>
  <c r="AJ89" i="36" s="1"/>
  <c r="Y89" i="36"/>
  <c r="Z89" i="36" s="1"/>
  <c r="U89" i="36"/>
  <c r="T89" i="36"/>
  <c r="S89" i="36"/>
  <c r="R89" i="36"/>
  <c r="Q89" i="36"/>
  <c r="N89" i="36"/>
  <c r="J89" i="36"/>
  <c r="L89" i="36" s="1"/>
  <c r="AK88" i="36"/>
  <c r="AL88" i="36" s="1"/>
  <c r="AH88" i="36"/>
  <c r="AJ88" i="36" s="1"/>
  <c r="Y88" i="36"/>
  <c r="Z88" i="36" s="1"/>
  <c r="U88" i="36"/>
  <c r="T88" i="36"/>
  <c r="S88" i="36"/>
  <c r="R88" i="36"/>
  <c r="Q88" i="36"/>
  <c r="N88" i="36"/>
  <c r="J88" i="36"/>
  <c r="L88" i="36" s="1"/>
  <c r="K88" i="36" s="1"/>
  <c r="AK87" i="36"/>
  <c r="AL87" i="36" s="1"/>
  <c r="AH87" i="36"/>
  <c r="AJ87" i="36" s="1"/>
  <c r="Y87" i="36"/>
  <c r="Z87" i="36" s="1"/>
  <c r="U87" i="36"/>
  <c r="T87" i="36"/>
  <c r="S87" i="36"/>
  <c r="R87" i="36"/>
  <c r="Q87" i="36"/>
  <c r="N87" i="36"/>
  <c r="J87" i="36"/>
  <c r="L87" i="36" s="1"/>
  <c r="K87" i="36" s="1"/>
  <c r="AK86" i="36"/>
  <c r="AL86" i="36" s="1"/>
  <c r="AH86" i="36"/>
  <c r="AJ86" i="36" s="1"/>
  <c r="Y86" i="36"/>
  <c r="Z86" i="36" s="1"/>
  <c r="U86" i="36"/>
  <c r="T86" i="36"/>
  <c r="S86" i="36"/>
  <c r="R86" i="36"/>
  <c r="Q86" i="36"/>
  <c r="N86" i="36"/>
  <c r="J86" i="36"/>
  <c r="L86" i="36" s="1"/>
  <c r="AK85" i="36"/>
  <c r="AL85" i="36" s="1"/>
  <c r="AH85" i="36"/>
  <c r="AJ85" i="36" s="1"/>
  <c r="AI85" i="36" s="1"/>
  <c r="Y85" i="36"/>
  <c r="Z85" i="36" s="1"/>
  <c r="U85" i="36"/>
  <c r="T85" i="36"/>
  <c r="S85" i="36"/>
  <c r="R85" i="36"/>
  <c r="Q85" i="36"/>
  <c r="N85" i="36"/>
  <c r="J85" i="36"/>
  <c r="L85" i="36" s="1"/>
  <c r="K85" i="36" s="1"/>
  <c r="AK84" i="36"/>
  <c r="AL84" i="36" s="1"/>
  <c r="AH84" i="36"/>
  <c r="AJ84" i="36" s="1"/>
  <c r="AI84" i="36" s="1"/>
  <c r="Y84" i="36"/>
  <c r="Z84" i="36" s="1"/>
  <c r="U84" i="36"/>
  <c r="T84" i="36"/>
  <c r="S84" i="36"/>
  <c r="R84" i="36"/>
  <c r="Q84" i="36"/>
  <c r="N84" i="36"/>
  <c r="J84" i="36"/>
  <c r="L84" i="36" s="1"/>
  <c r="AK83" i="36"/>
  <c r="AH83" i="36"/>
  <c r="AJ83" i="36" s="1"/>
  <c r="AI83" i="36" s="1"/>
  <c r="Y83" i="36"/>
  <c r="Z83" i="36" s="1"/>
  <c r="U83" i="36"/>
  <c r="T83" i="36"/>
  <c r="S83" i="36"/>
  <c r="R83" i="36"/>
  <c r="Q83" i="36"/>
  <c r="N83" i="36"/>
  <c r="J83" i="36"/>
  <c r="L83" i="36" s="1"/>
  <c r="B83" i="36"/>
  <c r="B95" i="36" s="1"/>
  <c r="B107" i="36" s="1"/>
  <c r="B119" i="36" s="1"/>
  <c r="B131" i="36" s="1"/>
  <c r="B143" i="36" s="1"/>
  <c r="B155" i="36" s="1"/>
  <c r="B167" i="36" s="1"/>
  <c r="B179" i="36" s="1"/>
  <c r="B191" i="36" s="1"/>
  <c r="B203" i="36" s="1"/>
  <c r="B215" i="36" s="1"/>
  <c r="B227" i="36" s="1"/>
  <c r="B239" i="36" s="1"/>
  <c r="B251" i="36" s="1"/>
  <c r="B263" i="36" s="1"/>
  <c r="B275" i="36" s="1"/>
  <c r="B287" i="36" s="1"/>
  <c r="B299" i="36" s="1"/>
  <c r="B311" i="36" s="1"/>
  <c r="B323" i="36" s="1"/>
  <c r="B335" i="36" s="1"/>
  <c r="B347" i="36" s="1"/>
  <c r="B359" i="36" s="1"/>
  <c r="AK82" i="36"/>
  <c r="AL82" i="36" s="1"/>
  <c r="AH82" i="36"/>
  <c r="AJ82" i="36" s="1"/>
  <c r="Y82" i="36"/>
  <c r="Z82" i="36" s="1"/>
  <c r="U82" i="36"/>
  <c r="T82" i="36"/>
  <c r="S82" i="36"/>
  <c r="R82" i="36"/>
  <c r="Q82" i="36"/>
  <c r="N82" i="36"/>
  <c r="J82" i="36"/>
  <c r="L82" i="36" s="1"/>
  <c r="AK81" i="36"/>
  <c r="AL81" i="36" s="1"/>
  <c r="AH81" i="36"/>
  <c r="AJ81" i="36" s="1"/>
  <c r="Y81" i="36"/>
  <c r="Z81" i="36" s="1"/>
  <c r="U81" i="36"/>
  <c r="T81" i="36"/>
  <c r="S81" i="36"/>
  <c r="R81" i="36"/>
  <c r="Q81" i="36"/>
  <c r="N81" i="36"/>
  <c r="J81" i="36"/>
  <c r="L81" i="36" s="1"/>
  <c r="AK80" i="36"/>
  <c r="AL80" i="36" s="1"/>
  <c r="AH80" i="36"/>
  <c r="AJ80" i="36" s="1"/>
  <c r="Y80" i="36"/>
  <c r="Z80" i="36" s="1"/>
  <c r="U80" i="36"/>
  <c r="T80" i="36"/>
  <c r="S80" i="36"/>
  <c r="R80" i="36"/>
  <c r="Q80" i="36"/>
  <c r="N80" i="36"/>
  <c r="J80" i="36"/>
  <c r="L80" i="36" s="1"/>
  <c r="AK79" i="36"/>
  <c r="AL79" i="36" s="1"/>
  <c r="AH79" i="36"/>
  <c r="AJ79" i="36" s="1"/>
  <c r="Y79" i="36"/>
  <c r="Z79" i="36" s="1"/>
  <c r="U79" i="36"/>
  <c r="T79" i="36"/>
  <c r="S79" i="36"/>
  <c r="R79" i="36"/>
  <c r="Q79" i="36"/>
  <c r="N79" i="36"/>
  <c r="J79" i="36"/>
  <c r="L79" i="36" s="1"/>
  <c r="AK78" i="36"/>
  <c r="AL78" i="36" s="1"/>
  <c r="AH78" i="36"/>
  <c r="AJ78" i="36" s="1"/>
  <c r="Y78" i="36"/>
  <c r="Z78" i="36" s="1"/>
  <c r="U78" i="36"/>
  <c r="T78" i="36"/>
  <c r="S78" i="36"/>
  <c r="R78" i="36"/>
  <c r="Q78" i="36"/>
  <c r="N78" i="36"/>
  <c r="J78" i="36"/>
  <c r="L78" i="36" s="1"/>
  <c r="AK77" i="36"/>
  <c r="AL77" i="36" s="1"/>
  <c r="AH77" i="36"/>
  <c r="AJ77" i="36" s="1"/>
  <c r="Y77" i="36"/>
  <c r="Z77" i="36" s="1"/>
  <c r="U77" i="36"/>
  <c r="T77" i="36"/>
  <c r="S77" i="36"/>
  <c r="R77" i="36"/>
  <c r="Q77" i="36"/>
  <c r="N77" i="36"/>
  <c r="J77" i="36"/>
  <c r="L77" i="36" s="1"/>
  <c r="AK76" i="36"/>
  <c r="AL76" i="36" s="1"/>
  <c r="AH76" i="36"/>
  <c r="AJ76" i="36" s="1"/>
  <c r="AI76" i="36" s="1"/>
  <c r="Y76" i="36"/>
  <c r="Z76" i="36" s="1"/>
  <c r="U76" i="36"/>
  <c r="T76" i="36"/>
  <c r="S76" i="36"/>
  <c r="R76" i="36"/>
  <c r="Q76" i="36"/>
  <c r="N76" i="36"/>
  <c r="J76" i="36"/>
  <c r="L76" i="36" s="1"/>
  <c r="K76" i="36" s="1"/>
  <c r="AK75" i="36"/>
  <c r="AL75" i="36" s="1"/>
  <c r="AH75" i="36"/>
  <c r="AJ75" i="36" s="1"/>
  <c r="AI75" i="36" s="1"/>
  <c r="Y75" i="36"/>
  <c r="Z75" i="36" s="1"/>
  <c r="U75" i="36"/>
  <c r="T75" i="36"/>
  <c r="S75" i="36"/>
  <c r="R75" i="36"/>
  <c r="Q75" i="36"/>
  <c r="N75" i="36"/>
  <c r="J75" i="36"/>
  <c r="L75" i="36" s="1"/>
  <c r="AK74" i="36"/>
  <c r="AL74" i="36" s="1"/>
  <c r="AH74" i="36"/>
  <c r="AJ74" i="36" s="1"/>
  <c r="Y74" i="36"/>
  <c r="Z74" i="36" s="1"/>
  <c r="U74" i="36"/>
  <c r="T74" i="36"/>
  <c r="S74" i="36"/>
  <c r="R74" i="36"/>
  <c r="Q74" i="36"/>
  <c r="N74" i="36"/>
  <c r="J74" i="36"/>
  <c r="L74" i="36" s="1"/>
  <c r="B74" i="36"/>
  <c r="B86" i="36" s="1"/>
  <c r="B98" i="36" s="1"/>
  <c r="B110" i="36" s="1"/>
  <c r="B122" i="36" s="1"/>
  <c r="B134" i="36" s="1"/>
  <c r="B146" i="36" s="1"/>
  <c r="B158" i="36" s="1"/>
  <c r="B170" i="36" s="1"/>
  <c r="B182" i="36" s="1"/>
  <c r="B194" i="36" s="1"/>
  <c r="B206" i="36" s="1"/>
  <c r="B218" i="36" s="1"/>
  <c r="B230" i="36" s="1"/>
  <c r="B242" i="36" s="1"/>
  <c r="B254" i="36" s="1"/>
  <c r="B266" i="36" s="1"/>
  <c r="B278" i="36" s="1"/>
  <c r="B290" i="36" s="1"/>
  <c r="B302" i="36" s="1"/>
  <c r="B314" i="36" s="1"/>
  <c r="B326" i="36" s="1"/>
  <c r="B338" i="36" s="1"/>
  <c r="B350" i="36" s="1"/>
  <c r="B362" i="36" s="1"/>
  <c r="AK73" i="36"/>
  <c r="AL73" i="36" s="1"/>
  <c r="AH73" i="36"/>
  <c r="AJ73" i="36" s="1"/>
  <c r="Y73" i="36"/>
  <c r="Z73" i="36" s="1"/>
  <c r="U73" i="36"/>
  <c r="T73" i="36"/>
  <c r="S73" i="36"/>
  <c r="R73" i="36"/>
  <c r="Q73" i="36"/>
  <c r="N73" i="36"/>
  <c r="J73" i="36"/>
  <c r="L73" i="36" s="1"/>
  <c r="AK72" i="36"/>
  <c r="AL72" i="36" s="1"/>
  <c r="AH72" i="36"/>
  <c r="AJ72" i="36" s="1"/>
  <c r="AI72" i="36" s="1"/>
  <c r="Y72" i="36"/>
  <c r="Z72" i="36" s="1"/>
  <c r="U72" i="36"/>
  <c r="T72" i="36"/>
  <c r="S72" i="36"/>
  <c r="R72" i="36"/>
  <c r="Q72" i="36"/>
  <c r="N72" i="36"/>
  <c r="J72" i="36"/>
  <c r="L72" i="36" s="1"/>
  <c r="AK71" i="36"/>
  <c r="AL71" i="36" s="1"/>
  <c r="AH71" i="36"/>
  <c r="AJ71" i="36" s="1"/>
  <c r="Y71" i="36"/>
  <c r="Z71" i="36" s="1"/>
  <c r="U71" i="36"/>
  <c r="T71" i="36"/>
  <c r="S71" i="36"/>
  <c r="R71" i="36"/>
  <c r="Q71" i="36"/>
  <c r="N71" i="36"/>
  <c r="J71" i="36"/>
  <c r="L71" i="36" s="1"/>
  <c r="AK70" i="36"/>
  <c r="AL70" i="36" s="1"/>
  <c r="AH70" i="36"/>
  <c r="AJ70" i="36" s="1"/>
  <c r="Y70" i="36"/>
  <c r="Z70" i="36" s="1"/>
  <c r="U70" i="36"/>
  <c r="T70" i="36"/>
  <c r="S70" i="36"/>
  <c r="R70" i="36"/>
  <c r="Q70" i="36"/>
  <c r="N70" i="36"/>
  <c r="J70" i="36"/>
  <c r="L70" i="36" s="1"/>
  <c r="AK69" i="36"/>
  <c r="AL69" i="36" s="1"/>
  <c r="AH69" i="36"/>
  <c r="AJ69" i="36" s="1"/>
  <c r="Y69" i="36"/>
  <c r="Z69" i="36" s="1"/>
  <c r="U69" i="36"/>
  <c r="T69" i="36"/>
  <c r="S69" i="36"/>
  <c r="R69" i="36"/>
  <c r="Q69" i="36"/>
  <c r="N69" i="36"/>
  <c r="J69" i="36"/>
  <c r="L69" i="36" s="1"/>
  <c r="K69" i="36" s="1"/>
  <c r="AK68" i="36"/>
  <c r="AL68" i="36" s="1"/>
  <c r="AH68" i="36"/>
  <c r="AJ68" i="36" s="1"/>
  <c r="Y68" i="36"/>
  <c r="Z68" i="36" s="1"/>
  <c r="U68" i="36"/>
  <c r="T68" i="36"/>
  <c r="S68" i="36"/>
  <c r="R68" i="36"/>
  <c r="Q68" i="36"/>
  <c r="N68" i="36"/>
  <c r="J68" i="36"/>
  <c r="L68" i="36" s="1"/>
  <c r="K68" i="36" s="1"/>
  <c r="AK67" i="36"/>
  <c r="AL67" i="36" s="1"/>
  <c r="AH67" i="36"/>
  <c r="AJ67" i="36" s="1"/>
  <c r="AI67" i="36" s="1"/>
  <c r="Y67" i="36"/>
  <c r="Z67" i="36" s="1"/>
  <c r="U67" i="36"/>
  <c r="T67" i="36"/>
  <c r="S67" i="36"/>
  <c r="R67" i="36"/>
  <c r="Q67" i="36"/>
  <c r="N67" i="36"/>
  <c r="J67" i="36"/>
  <c r="L67" i="36" s="1"/>
  <c r="O67" i="36" s="1"/>
  <c r="B67" i="36"/>
  <c r="B79" i="36" s="1"/>
  <c r="B91" i="36" s="1"/>
  <c r="B103" i="36" s="1"/>
  <c r="B115" i="36" s="1"/>
  <c r="B127" i="36" s="1"/>
  <c r="B139" i="36" s="1"/>
  <c r="B151" i="36" s="1"/>
  <c r="B163" i="36" s="1"/>
  <c r="B175" i="36" s="1"/>
  <c r="B187" i="36" s="1"/>
  <c r="B199" i="36" s="1"/>
  <c r="B211" i="36" s="1"/>
  <c r="B223" i="36" s="1"/>
  <c r="B235" i="36" s="1"/>
  <c r="B247" i="36" s="1"/>
  <c r="B259" i="36" s="1"/>
  <c r="B271" i="36" s="1"/>
  <c r="B283" i="36" s="1"/>
  <c r="B295" i="36" s="1"/>
  <c r="B307" i="36" s="1"/>
  <c r="B319" i="36" s="1"/>
  <c r="B331" i="36" s="1"/>
  <c r="B343" i="36" s="1"/>
  <c r="B355" i="36" s="1"/>
  <c r="A67" i="36"/>
  <c r="AK66" i="36"/>
  <c r="AL66" i="36" s="1"/>
  <c r="AH66" i="36"/>
  <c r="AJ66" i="36" s="1"/>
  <c r="Y66" i="36"/>
  <c r="Z66" i="36" s="1"/>
  <c r="U66" i="36"/>
  <c r="T66" i="36"/>
  <c r="S66" i="36"/>
  <c r="R66" i="36"/>
  <c r="Q66" i="36"/>
  <c r="N66" i="36"/>
  <c r="J66" i="36"/>
  <c r="L66" i="36" s="1"/>
  <c r="O66" i="36" s="1"/>
  <c r="B66" i="36"/>
  <c r="B78" i="36" s="1"/>
  <c r="B90" i="36" s="1"/>
  <c r="B102" i="36" s="1"/>
  <c r="B114" i="36" s="1"/>
  <c r="B126" i="36" s="1"/>
  <c r="B138" i="36" s="1"/>
  <c r="B150" i="36" s="1"/>
  <c r="B162" i="36" s="1"/>
  <c r="B174" i="36" s="1"/>
  <c r="B186" i="36" s="1"/>
  <c r="B198" i="36" s="1"/>
  <c r="B210" i="36" s="1"/>
  <c r="B222" i="36" s="1"/>
  <c r="B234" i="36" s="1"/>
  <c r="B246" i="36" s="1"/>
  <c r="B258" i="36" s="1"/>
  <c r="B270" i="36" s="1"/>
  <c r="B282" i="36" s="1"/>
  <c r="B294" i="36" s="1"/>
  <c r="B306" i="36" s="1"/>
  <c r="B318" i="36" s="1"/>
  <c r="B330" i="36" s="1"/>
  <c r="B342" i="36" s="1"/>
  <c r="B354" i="36" s="1"/>
  <c r="B366" i="36" s="1"/>
  <c r="AK65" i="36"/>
  <c r="AL65" i="36" s="1"/>
  <c r="AH65" i="36"/>
  <c r="AJ65" i="36" s="1"/>
  <c r="Y65" i="36"/>
  <c r="Z65" i="36" s="1"/>
  <c r="U65" i="36"/>
  <c r="T65" i="36"/>
  <c r="S65" i="36"/>
  <c r="R65" i="36"/>
  <c r="Q65" i="36"/>
  <c r="N65" i="36"/>
  <c r="J65" i="36"/>
  <c r="L65" i="36" s="1"/>
  <c r="B65" i="36"/>
  <c r="B77" i="36" s="1"/>
  <c r="B89" i="36" s="1"/>
  <c r="B101" i="36" s="1"/>
  <c r="B113" i="36" s="1"/>
  <c r="B125" i="36" s="1"/>
  <c r="B137" i="36" s="1"/>
  <c r="B149" i="36" s="1"/>
  <c r="B161" i="36" s="1"/>
  <c r="B173" i="36" s="1"/>
  <c r="B185" i="36" s="1"/>
  <c r="B197" i="36" s="1"/>
  <c r="B209" i="36" s="1"/>
  <c r="B221" i="36" s="1"/>
  <c r="B233" i="36" s="1"/>
  <c r="B245" i="36" s="1"/>
  <c r="B257" i="36" s="1"/>
  <c r="B269" i="36" s="1"/>
  <c r="B281" i="36" s="1"/>
  <c r="B293" i="36" s="1"/>
  <c r="B305" i="36" s="1"/>
  <c r="B317" i="36" s="1"/>
  <c r="B329" i="36" s="1"/>
  <c r="B341" i="36" s="1"/>
  <c r="B353" i="36" s="1"/>
  <c r="B365" i="36" s="1"/>
  <c r="AK64" i="36"/>
  <c r="AL64" i="36" s="1"/>
  <c r="AH64" i="36"/>
  <c r="AJ64" i="36" s="1"/>
  <c r="AI64" i="36" s="1"/>
  <c r="Y64" i="36"/>
  <c r="Z64" i="36" s="1"/>
  <c r="U64" i="36"/>
  <c r="T64" i="36"/>
  <c r="S64" i="36"/>
  <c r="R64" i="36"/>
  <c r="Q64" i="36"/>
  <c r="V64" i="36" s="1"/>
  <c r="X64" i="36" s="1"/>
  <c r="N64" i="36"/>
  <c r="J64" i="36"/>
  <c r="L64" i="36" s="1"/>
  <c r="O64" i="36" s="1"/>
  <c r="B64" i="36"/>
  <c r="B76" i="36" s="1"/>
  <c r="B88" i="36" s="1"/>
  <c r="B100" i="36" s="1"/>
  <c r="B112" i="36" s="1"/>
  <c r="B124" i="36" s="1"/>
  <c r="B136" i="36" s="1"/>
  <c r="B148" i="36" s="1"/>
  <c r="B160" i="36" s="1"/>
  <c r="B172" i="36" s="1"/>
  <c r="B184" i="36" s="1"/>
  <c r="B196" i="36" s="1"/>
  <c r="B208" i="36" s="1"/>
  <c r="B220" i="36" s="1"/>
  <c r="B232" i="36" s="1"/>
  <c r="B244" i="36" s="1"/>
  <c r="B256" i="36" s="1"/>
  <c r="B268" i="36" s="1"/>
  <c r="B280" i="36" s="1"/>
  <c r="B292" i="36" s="1"/>
  <c r="B304" i="36" s="1"/>
  <c r="B316" i="36" s="1"/>
  <c r="B328" i="36" s="1"/>
  <c r="B340" i="36" s="1"/>
  <c r="B352" i="36" s="1"/>
  <c r="B364" i="36" s="1"/>
  <c r="AK63" i="36"/>
  <c r="AL63" i="36" s="1"/>
  <c r="AH63" i="36"/>
  <c r="AJ63" i="36" s="1"/>
  <c r="Y63" i="36"/>
  <c r="Z63" i="36" s="1"/>
  <c r="U63" i="36"/>
  <c r="T63" i="36"/>
  <c r="S63" i="36"/>
  <c r="R63" i="36"/>
  <c r="Q63" i="36"/>
  <c r="N63" i="36"/>
  <c r="J63" i="36"/>
  <c r="L63" i="36" s="1"/>
  <c r="B63" i="36"/>
  <c r="B75" i="36" s="1"/>
  <c r="B87" i="36" s="1"/>
  <c r="B99" i="36" s="1"/>
  <c r="B111" i="36" s="1"/>
  <c r="B123" i="36" s="1"/>
  <c r="B135" i="36" s="1"/>
  <c r="B147" i="36" s="1"/>
  <c r="B159" i="36" s="1"/>
  <c r="B171" i="36" s="1"/>
  <c r="B183" i="36" s="1"/>
  <c r="B195" i="36" s="1"/>
  <c r="B207" i="36" s="1"/>
  <c r="B219" i="36" s="1"/>
  <c r="B231" i="36" s="1"/>
  <c r="B243" i="36" s="1"/>
  <c r="B255" i="36" s="1"/>
  <c r="B267" i="36" s="1"/>
  <c r="B279" i="36" s="1"/>
  <c r="B291" i="36" s="1"/>
  <c r="B303" i="36" s="1"/>
  <c r="B315" i="36" s="1"/>
  <c r="B327" i="36" s="1"/>
  <c r="B339" i="36" s="1"/>
  <c r="B351" i="36" s="1"/>
  <c r="B363" i="36" s="1"/>
  <c r="AK62" i="36"/>
  <c r="AL62" i="36" s="1"/>
  <c r="AH62" i="36"/>
  <c r="AJ62" i="36" s="1"/>
  <c r="Y62" i="36"/>
  <c r="Z62" i="36" s="1"/>
  <c r="U62" i="36"/>
  <c r="T62" i="36"/>
  <c r="S62" i="36"/>
  <c r="R62" i="36"/>
  <c r="Q62" i="36"/>
  <c r="N62" i="36"/>
  <c r="J62" i="36"/>
  <c r="L62" i="36" s="1"/>
  <c r="B62" i="36"/>
  <c r="AK61" i="36"/>
  <c r="AL61" i="36" s="1"/>
  <c r="AH61" i="36"/>
  <c r="AJ61" i="36" s="1"/>
  <c r="Y61" i="36"/>
  <c r="Z61" i="36" s="1"/>
  <c r="U61" i="36"/>
  <c r="T61" i="36"/>
  <c r="S61" i="36"/>
  <c r="R61" i="36"/>
  <c r="Q61" i="36"/>
  <c r="N61" i="36"/>
  <c r="J61" i="36"/>
  <c r="L61" i="36" s="1"/>
  <c r="K61" i="36" s="1"/>
  <c r="B61" i="36"/>
  <c r="B73" i="36" s="1"/>
  <c r="B85" i="36" s="1"/>
  <c r="B97" i="36" s="1"/>
  <c r="B109" i="36" s="1"/>
  <c r="B121" i="36" s="1"/>
  <c r="B133" i="36" s="1"/>
  <c r="B145" i="36" s="1"/>
  <c r="B157" i="36" s="1"/>
  <c r="B169" i="36" s="1"/>
  <c r="B181" i="36" s="1"/>
  <c r="B193" i="36" s="1"/>
  <c r="B205" i="36" s="1"/>
  <c r="B217" i="36" s="1"/>
  <c r="B229" i="36" s="1"/>
  <c r="B241" i="36" s="1"/>
  <c r="B253" i="36" s="1"/>
  <c r="B265" i="36" s="1"/>
  <c r="B277" i="36" s="1"/>
  <c r="B289" i="36" s="1"/>
  <c r="B301" i="36" s="1"/>
  <c r="B313" i="36" s="1"/>
  <c r="B325" i="36" s="1"/>
  <c r="B337" i="36" s="1"/>
  <c r="B349" i="36" s="1"/>
  <c r="B361" i="36" s="1"/>
  <c r="AK60" i="36"/>
  <c r="AL60" i="36" s="1"/>
  <c r="AH60" i="36"/>
  <c r="AJ60" i="36" s="1"/>
  <c r="Y60" i="36"/>
  <c r="Z60" i="36" s="1"/>
  <c r="U60" i="36"/>
  <c r="T60" i="36"/>
  <c r="S60" i="36"/>
  <c r="R60" i="36"/>
  <c r="Q60" i="36"/>
  <c r="N60" i="36"/>
  <c r="J60" i="36"/>
  <c r="L60" i="36" s="1"/>
  <c r="K60" i="36" s="1"/>
  <c r="B60" i="36"/>
  <c r="B72" i="36" s="1"/>
  <c r="B84" i="36" s="1"/>
  <c r="B96" i="36" s="1"/>
  <c r="B108" i="36" s="1"/>
  <c r="B120" i="36" s="1"/>
  <c r="B132" i="36" s="1"/>
  <c r="B144" i="36" s="1"/>
  <c r="B156" i="36" s="1"/>
  <c r="B168" i="36" s="1"/>
  <c r="B180" i="36" s="1"/>
  <c r="B192" i="36" s="1"/>
  <c r="B204" i="36" s="1"/>
  <c r="B216" i="36" s="1"/>
  <c r="B228" i="36" s="1"/>
  <c r="B240" i="36" s="1"/>
  <c r="B252" i="36" s="1"/>
  <c r="B264" i="36" s="1"/>
  <c r="B276" i="36" s="1"/>
  <c r="B288" i="36" s="1"/>
  <c r="B300" i="36" s="1"/>
  <c r="B312" i="36" s="1"/>
  <c r="B324" i="36" s="1"/>
  <c r="B336" i="36" s="1"/>
  <c r="B348" i="36" s="1"/>
  <c r="B360" i="36" s="1"/>
  <c r="AK59" i="36"/>
  <c r="AL59" i="36" s="1"/>
  <c r="AH59" i="36"/>
  <c r="AJ59" i="36" s="1"/>
  <c r="Y59" i="36"/>
  <c r="Z59" i="36" s="1"/>
  <c r="U59" i="36"/>
  <c r="T59" i="36"/>
  <c r="S59" i="36"/>
  <c r="R59" i="36"/>
  <c r="Q59" i="36"/>
  <c r="N59" i="36"/>
  <c r="J59" i="36"/>
  <c r="L59" i="36" s="1"/>
  <c r="B59" i="36"/>
  <c r="B71" i="36" s="1"/>
  <c r="AK58" i="36"/>
  <c r="AL58" i="36" s="1"/>
  <c r="AH58" i="36"/>
  <c r="AJ58" i="36" s="1"/>
  <c r="Y58" i="36"/>
  <c r="Z58" i="36" s="1"/>
  <c r="U58" i="36"/>
  <c r="T58" i="36"/>
  <c r="S58" i="36"/>
  <c r="R58" i="36"/>
  <c r="Q58" i="36"/>
  <c r="N58" i="36"/>
  <c r="J58" i="36"/>
  <c r="L58" i="36" s="1"/>
  <c r="B58" i="36"/>
  <c r="B70" i="36" s="1"/>
  <c r="B82" i="36" s="1"/>
  <c r="B94" i="36" s="1"/>
  <c r="B106" i="36" s="1"/>
  <c r="B118" i="36" s="1"/>
  <c r="B130" i="36" s="1"/>
  <c r="B142" i="36" s="1"/>
  <c r="B154" i="36" s="1"/>
  <c r="B166" i="36" s="1"/>
  <c r="B178" i="36" s="1"/>
  <c r="B190" i="36" s="1"/>
  <c r="B202" i="36" s="1"/>
  <c r="B214" i="36" s="1"/>
  <c r="B226" i="36" s="1"/>
  <c r="B238" i="36" s="1"/>
  <c r="B250" i="36" s="1"/>
  <c r="B262" i="36" s="1"/>
  <c r="B274" i="36" s="1"/>
  <c r="B286" i="36" s="1"/>
  <c r="B298" i="36" s="1"/>
  <c r="B310" i="36" s="1"/>
  <c r="B322" i="36" s="1"/>
  <c r="B334" i="36" s="1"/>
  <c r="B346" i="36" s="1"/>
  <c r="B358" i="36" s="1"/>
  <c r="AK57" i="36"/>
  <c r="AL57" i="36" s="1"/>
  <c r="AH57" i="36"/>
  <c r="AJ57" i="36" s="1"/>
  <c r="Y57" i="36"/>
  <c r="Z57" i="36" s="1"/>
  <c r="U57" i="36"/>
  <c r="T57" i="36"/>
  <c r="S57" i="36"/>
  <c r="R57" i="36"/>
  <c r="Q57" i="36"/>
  <c r="N57" i="36"/>
  <c r="J57" i="36"/>
  <c r="L57" i="36" s="1"/>
  <c r="B57" i="36"/>
  <c r="B69" i="36" s="1"/>
  <c r="B81" i="36" s="1"/>
  <c r="B93" i="36" s="1"/>
  <c r="B105" i="36" s="1"/>
  <c r="B117" i="36" s="1"/>
  <c r="B129" i="36" s="1"/>
  <c r="B141" i="36" s="1"/>
  <c r="B153" i="36" s="1"/>
  <c r="B165" i="36" s="1"/>
  <c r="B177" i="36" s="1"/>
  <c r="B189" i="36" s="1"/>
  <c r="B201" i="36" s="1"/>
  <c r="B213" i="36" s="1"/>
  <c r="B225" i="36" s="1"/>
  <c r="B237" i="36" s="1"/>
  <c r="B249" i="36" s="1"/>
  <c r="B261" i="36" s="1"/>
  <c r="B273" i="36" s="1"/>
  <c r="B285" i="36" s="1"/>
  <c r="B297" i="36" s="1"/>
  <c r="B309" i="36" s="1"/>
  <c r="B321" i="36" s="1"/>
  <c r="B333" i="36" s="1"/>
  <c r="B345" i="36" s="1"/>
  <c r="B357" i="36" s="1"/>
  <c r="AK56" i="36"/>
  <c r="AL56" i="36" s="1"/>
  <c r="AH56" i="36"/>
  <c r="AJ56" i="36" s="1"/>
  <c r="Y56" i="36"/>
  <c r="Z56" i="36" s="1"/>
  <c r="U56" i="36"/>
  <c r="T56" i="36"/>
  <c r="S56" i="36"/>
  <c r="R56" i="36"/>
  <c r="Q56" i="36"/>
  <c r="N56" i="36"/>
  <c r="J56" i="36"/>
  <c r="L56" i="36" s="1"/>
  <c r="O56" i="36" s="1"/>
  <c r="B56" i="36"/>
  <c r="B68" i="36" s="1"/>
  <c r="B80" i="36" s="1"/>
  <c r="B92" i="36" s="1"/>
  <c r="B104" i="36" s="1"/>
  <c r="B116" i="36" s="1"/>
  <c r="B128" i="36" s="1"/>
  <c r="B140" i="36" s="1"/>
  <c r="B152" i="36" s="1"/>
  <c r="B164" i="36" s="1"/>
  <c r="B176" i="36" s="1"/>
  <c r="B188" i="36" s="1"/>
  <c r="B200" i="36" s="1"/>
  <c r="B212" i="36" s="1"/>
  <c r="B224" i="36" s="1"/>
  <c r="B236" i="36" s="1"/>
  <c r="B248" i="36" s="1"/>
  <c r="B260" i="36" s="1"/>
  <c r="B272" i="36" s="1"/>
  <c r="B284" i="36" s="1"/>
  <c r="B296" i="36" s="1"/>
  <c r="B308" i="36" s="1"/>
  <c r="B320" i="36" s="1"/>
  <c r="B332" i="36" s="1"/>
  <c r="B344" i="36" s="1"/>
  <c r="B356" i="36" s="1"/>
  <c r="AK55" i="36"/>
  <c r="AL55" i="36" s="1"/>
  <c r="AH55" i="36"/>
  <c r="AJ55" i="36" s="1"/>
  <c r="Y55" i="36"/>
  <c r="Z55" i="36" s="1"/>
  <c r="U55" i="36"/>
  <c r="T55" i="36"/>
  <c r="S55" i="36"/>
  <c r="R55" i="36"/>
  <c r="Q55" i="36"/>
  <c r="N55" i="36"/>
  <c r="J55" i="36"/>
  <c r="L55" i="36" s="1"/>
  <c r="B55" i="36"/>
  <c r="A55" i="36"/>
  <c r="C55" i="36" s="1"/>
  <c r="AK46" i="36"/>
  <c r="AL46" i="36" s="1"/>
  <c r="AH46" i="36"/>
  <c r="AJ46" i="36" s="1"/>
  <c r="Y46" i="36"/>
  <c r="Z46" i="36" s="1"/>
  <c r="U46" i="36"/>
  <c r="T46" i="36"/>
  <c r="S46" i="36"/>
  <c r="R46" i="36"/>
  <c r="Q46" i="36"/>
  <c r="N46" i="36"/>
  <c r="J46" i="36"/>
  <c r="L46" i="36" s="1"/>
  <c r="AK45" i="36"/>
  <c r="AL45" i="36" s="1"/>
  <c r="AH45" i="36"/>
  <c r="AJ45" i="36" s="1"/>
  <c r="Y45" i="36"/>
  <c r="Z45" i="36" s="1"/>
  <c r="U45" i="36"/>
  <c r="T45" i="36"/>
  <c r="S45" i="36"/>
  <c r="R45" i="36"/>
  <c r="Q45" i="36"/>
  <c r="N45" i="36"/>
  <c r="J45" i="36"/>
  <c r="L45" i="36" s="1"/>
  <c r="AK44" i="36"/>
  <c r="AL44" i="36" s="1"/>
  <c r="AH44" i="36"/>
  <c r="AJ44" i="36" s="1"/>
  <c r="Y44" i="36"/>
  <c r="Z44" i="36" s="1"/>
  <c r="U44" i="36"/>
  <c r="T44" i="36"/>
  <c r="S44" i="36"/>
  <c r="R44" i="36"/>
  <c r="Q44" i="36"/>
  <c r="N44" i="36"/>
  <c r="J44" i="36"/>
  <c r="L44" i="36" s="1"/>
  <c r="AK43" i="36"/>
  <c r="AL43" i="36" s="1"/>
  <c r="AH43" i="36"/>
  <c r="AJ43" i="36" s="1"/>
  <c r="Y43" i="36"/>
  <c r="Z43" i="36" s="1"/>
  <c r="U43" i="36"/>
  <c r="T43" i="36"/>
  <c r="S43" i="36"/>
  <c r="R43" i="36"/>
  <c r="Q43" i="36"/>
  <c r="N43" i="36"/>
  <c r="J43" i="36"/>
  <c r="AK42" i="36"/>
  <c r="AL42" i="36" s="1"/>
  <c r="AH42" i="36"/>
  <c r="AJ42" i="36" s="1"/>
  <c r="Y42" i="36"/>
  <c r="Z42" i="36" s="1"/>
  <c r="U42" i="36"/>
  <c r="T42" i="36"/>
  <c r="S42" i="36"/>
  <c r="R42" i="36"/>
  <c r="Q42" i="36"/>
  <c r="N42" i="36"/>
  <c r="J42" i="36"/>
  <c r="AK41" i="36"/>
  <c r="AL41" i="36" s="1"/>
  <c r="AH41" i="36"/>
  <c r="AJ41" i="36" s="1"/>
  <c r="Y41" i="36"/>
  <c r="Z41" i="36" s="1"/>
  <c r="U41" i="36"/>
  <c r="T41" i="36"/>
  <c r="S41" i="36"/>
  <c r="R41" i="36"/>
  <c r="Q41" i="36"/>
  <c r="N41" i="36"/>
  <c r="J41" i="36"/>
  <c r="L41" i="36" s="1"/>
  <c r="AK40" i="36"/>
  <c r="AL40" i="36" s="1"/>
  <c r="AH40" i="36"/>
  <c r="AJ40" i="36" s="1"/>
  <c r="Y40" i="36"/>
  <c r="Z40" i="36" s="1"/>
  <c r="U40" i="36"/>
  <c r="T40" i="36"/>
  <c r="S40" i="36"/>
  <c r="R40" i="36"/>
  <c r="Q40" i="36"/>
  <c r="N40" i="36"/>
  <c r="J40" i="36"/>
  <c r="L40" i="36" s="1"/>
  <c r="AK39" i="36"/>
  <c r="AL39" i="36" s="1"/>
  <c r="AH39" i="36"/>
  <c r="AJ39" i="36" s="1"/>
  <c r="Y39" i="36"/>
  <c r="Z39" i="36" s="1"/>
  <c r="U39" i="36"/>
  <c r="T39" i="36"/>
  <c r="S39" i="36"/>
  <c r="R39" i="36"/>
  <c r="Q39" i="36"/>
  <c r="N39" i="36"/>
  <c r="J39" i="36"/>
  <c r="L39" i="36" s="1"/>
  <c r="AK38" i="36"/>
  <c r="AL38" i="36" s="1"/>
  <c r="AH38" i="36"/>
  <c r="AJ38" i="36" s="1"/>
  <c r="Y38" i="36"/>
  <c r="Z38" i="36" s="1"/>
  <c r="U38" i="36"/>
  <c r="T38" i="36"/>
  <c r="S38" i="36"/>
  <c r="R38" i="36"/>
  <c r="Q38" i="36"/>
  <c r="N38" i="36"/>
  <c r="J38" i="36"/>
  <c r="L38" i="36" s="1"/>
  <c r="AK37" i="36"/>
  <c r="AL37" i="36" s="1"/>
  <c r="AH37" i="36"/>
  <c r="AJ37" i="36" s="1"/>
  <c r="Y37" i="36"/>
  <c r="Z37" i="36" s="1"/>
  <c r="U37" i="36"/>
  <c r="T37" i="36"/>
  <c r="S37" i="36"/>
  <c r="R37" i="36"/>
  <c r="Q37" i="36"/>
  <c r="N37" i="36"/>
  <c r="J37" i="36"/>
  <c r="L37" i="36" s="1"/>
  <c r="AK36" i="36"/>
  <c r="AL36" i="36" s="1"/>
  <c r="AH36" i="36"/>
  <c r="AJ36" i="36" s="1"/>
  <c r="Y36" i="36"/>
  <c r="Z36" i="36" s="1"/>
  <c r="U36" i="36"/>
  <c r="T36" i="36"/>
  <c r="S36" i="36"/>
  <c r="R36" i="36"/>
  <c r="Q36" i="36"/>
  <c r="N36" i="36"/>
  <c r="J36" i="36"/>
  <c r="L36" i="36" s="1"/>
  <c r="A36" i="36"/>
  <c r="A56" i="36" s="1"/>
  <c r="C56" i="36" s="1"/>
  <c r="AK35" i="36"/>
  <c r="AL35" i="36" s="1"/>
  <c r="AJ35" i="36"/>
  <c r="AH35" i="36"/>
  <c r="Y35" i="36"/>
  <c r="Z35" i="36" s="1"/>
  <c r="U35" i="36"/>
  <c r="T35" i="36"/>
  <c r="S35" i="36"/>
  <c r="R35" i="36"/>
  <c r="Q35" i="36"/>
  <c r="N35" i="36"/>
  <c r="L35" i="36"/>
  <c r="J35" i="36"/>
  <c r="C35" i="36"/>
  <c r="A8" i="36"/>
  <c r="A9" i="36" s="1"/>
  <c r="A1" i="36"/>
  <c r="P360" i="35"/>
  <c r="O360" i="35"/>
  <c r="N360" i="35"/>
  <c r="Q360" i="35" s="1"/>
  <c r="S360" i="35" s="1"/>
  <c r="R360" i="35" s="1"/>
  <c r="P359" i="35"/>
  <c r="O359" i="35"/>
  <c r="N359" i="35"/>
  <c r="P358" i="35"/>
  <c r="O358" i="35"/>
  <c r="N358" i="35"/>
  <c r="P357" i="35"/>
  <c r="O357" i="35"/>
  <c r="N357" i="35"/>
  <c r="Q357" i="35" s="1"/>
  <c r="S357" i="35" s="1"/>
  <c r="R357" i="35" s="1"/>
  <c r="P356" i="35"/>
  <c r="O356" i="35"/>
  <c r="N356" i="35"/>
  <c r="P355" i="35"/>
  <c r="O355" i="35"/>
  <c r="N355" i="35"/>
  <c r="P354" i="35"/>
  <c r="O354" i="35"/>
  <c r="N354" i="35"/>
  <c r="Q354" i="35" s="1"/>
  <c r="S354" i="35" s="1"/>
  <c r="R354" i="35" s="1"/>
  <c r="P353" i="35"/>
  <c r="O353" i="35"/>
  <c r="N353" i="35"/>
  <c r="Q353" i="35" s="1"/>
  <c r="S353" i="35" s="1"/>
  <c r="R353" i="35" s="1"/>
  <c r="P352" i="35"/>
  <c r="O352" i="35"/>
  <c r="N352" i="35"/>
  <c r="Q352" i="35" s="1"/>
  <c r="S352" i="35" s="1"/>
  <c r="R352" i="35" s="1"/>
  <c r="S351" i="35"/>
  <c r="R351" i="35" s="1"/>
  <c r="P351" i="35"/>
  <c r="O351" i="35"/>
  <c r="N351" i="35"/>
  <c r="Q351" i="35" s="1"/>
  <c r="P350" i="35"/>
  <c r="O350" i="35"/>
  <c r="N350" i="35"/>
  <c r="P349" i="35"/>
  <c r="O349" i="35"/>
  <c r="Q349" i="35" s="1"/>
  <c r="S349" i="35" s="1"/>
  <c r="R349" i="35" s="1"/>
  <c r="N349" i="35"/>
  <c r="P348" i="35"/>
  <c r="O348" i="35"/>
  <c r="N348" i="35"/>
  <c r="P347" i="35"/>
  <c r="O347" i="35"/>
  <c r="N347" i="35"/>
  <c r="Q347" i="35" s="1"/>
  <c r="S347" i="35" s="1"/>
  <c r="R347" i="35" s="1"/>
  <c r="P346" i="35"/>
  <c r="O346" i="35"/>
  <c r="N346" i="35"/>
  <c r="Q346" i="35" s="1"/>
  <c r="S346" i="35" s="1"/>
  <c r="R346" i="35" s="1"/>
  <c r="P345" i="35"/>
  <c r="O345" i="35"/>
  <c r="N345" i="35"/>
  <c r="Q345" i="35" s="1"/>
  <c r="S345" i="35" s="1"/>
  <c r="R345" i="35" s="1"/>
  <c r="P344" i="35"/>
  <c r="O344" i="35"/>
  <c r="N344" i="35"/>
  <c r="P343" i="35"/>
  <c r="O343" i="35"/>
  <c r="N343" i="35"/>
  <c r="P342" i="35"/>
  <c r="O342" i="35"/>
  <c r="Q342" i="35" s="1"/>
  <c r="S342" i="35" s="1"/>
  <c r="R342" i="35" s="1"/>
  <c r="N342" i="35"/>
  <c r="P341" i="35"/>
  <c r="O341" i="35"/>
  <c r="N341" i="35"/>
  <c r="P340" i="35"/>
  <c r="O340" i="35"/>
  <c r="N340" i="35"/>
  <c r="P339" i="35"/>
  <c r="O339" i="35"/>
  <c r="N339" i="35"/>
  <c r="P338" i="35"/>
  <c r="O338" i="35"/>
  <c r="N338" i="35"/>
  <c r="Q338" i="35" s="1"/>
  <c r="S338" i="35" s="1"/>
  <c r="R338" i="35" s="1"/>
  <c r="P337" i="35"/>
  <c r="O337" i="35"/>
  <c r="N337" i="35"/>
  <c r="P336" i="35"/>
  <c r="O336" i="35"/>
  <c r="N336" i="35"/>
  <c r="P335" i="35"/>
  <c r="O335" i="35"/>
  <c r="N335" i="35"/>
  <c r="P334" i="35"/>
  <c r="O334" i="35"/>
  <c r="Q334" i="35" s="1"/>
  <c r="S334" i="35" s="1"/>
  <c r="R334" i="35" s="1"/>
  <c r="N334" i="35"/>
  <c r="P333" i="35"/>
  <c r="Q333" i="35" s="1"/>
  <c r="S333" i="35" s="1"/>
  <c r="R333" i="35" s="1"/>
  <c r="O333" i="35"/>
  <c r="N333" i="35"/>
  <c r="P332" i="35"/>
  <c r="O332" i="35"/>
  <c r="Q332" i="35" s="1"/>
  <c r="S332" i="35" s="1"/>
  <c r="R332" i="35" s="1"/>
  <c r="N332" i="35"/>
  <c r="P331" i="35"/>
  <c r="O331" i="35"/>
  <c r="N331" i="35"/>
  <c r="P330" i="35"/>
  <c r="O330" i="35"/>
  <c r="N330" i="35"/>
  <c r="P329" i="35"/>
  <c r="O329" i="35"/>
  <c r="Q329" i="35" s="1"/>
  <c r="S329" i="35" s="1"/>
  <c r="R329" i="35" s="1"/>
  <c r="N329" i="35"/>
  <c r="P328" i="35"/>
  <c r="O328" i="35"/>
  <c r="N328" i="35"/>
  <c r="P327" i="35"/>
  <c r="O327" i="35"/>
  <c r="N327" i="35"/>
  <c r="Q327" i="35" s="1"/>
  <c r="S327" i="35" s="1"/>
  <c r="R327" i="35" s="1"/>
  <c r="P326" i="35"/>
  <c r="O326" i="35"/>
  <c r="N326" i="35"/>
  <c r="P325" i="35"/>
  <c r="O325" i="35"/>
  <c r="Q325" i="35" s="1"/>
  <c r="S325" i="35" s="1"/>
  <c r="R325" i="35" s="1"/>
  <c r="N325" i="35"/>
  <c r="S324" i="35"/>
  <c r="R324" i="35" s="1"/>
  <c r="P324" i="35"/>
  <c r="O324" i="35"/>
  <c r="N324" i="35"/>
  <c r="Q324" i="35" s="1"/>
  <c r="P323" i="35"/>
  <c r="O323" i="35"/>
  <c r="N323" i="35"/>
  <c r="P322" i="35"/>
  <c r="O322" i="35"/>
  <c r="N322" i="35"/>
  <c r="P321" i="35"/>
  <c r="O321" i="35"/>
  <c r="N321" i="35"/>
  <c r="P320" i="35"/>
  <c r="O320" i="35"/>
  <c r="N320" i="35"/>
  <c r="Q320" i="35" s="1"/>
  <c r="S320" i="35" s="1"/>
  <c r="R320" i="35" s="1"/>
  <c r="P319" i="35"/>
  <c r="O319" i="35"/>
  <c r="N319" i="35"/>
  <c r="P318" i="35"/>
  <c r="O318" i="35"/>
  <c r="N318" i="35"/>
  <c r="P317" i="35"/>
  <c r="Q317" i="35" s="1"/>
  <c r="S317" i="35" s="1"/>
  <c r="R317" i="35" s="1"/>
  <c r="O317" i="35"/>
  <c r="N317" i="35"/>
  <c r="P316" i="35"/>
  <c r="O316" i="35"/>
  <c r="N316" i="35"/>
  <c r="P315" i="35"/>
  <c r="O315" i="35"/>
  <c r="N315" i="35"/>
  <c r="Q315" i="35" s="1"/>
  <c r="S315" i="35" s="1"/>
  <c r="R315" i="35" s="1"/>
  <c r="P314" i="35"/>
  <c r="O314" i="35"/>
  <c r="N314" i="35"/>
  <c r="P313" i="35"/>
  <c r="O313" i="35"/>
  <c r="N313" i="35"/>
  <c r="Q313" i="35" s="1"/>
  <c r="S313" i="35" s="1"/>
  <c r="R313" i="35" s="1"/>
  <c r="P312" i="35"/>
  <c r="O312" i="35"/>
  <c r="N312" i="35"/>
  <c r="Q312" i="35" s="1"/>
  <c r="S312" i="35" s="1"/>
  <c r="R312" i="35" s="1"/>
  <c r="P311" i="35"/>
  <c r="O311" i="35"/>
  <c r="N311" i="35"/>
  <c r="Q311" i="35" s="1"/>
  <c r="S311" i="35" s="1"/>
  <c r="R311" i="35" s="1"/>
  <c r="P310" i="35"/>
  <c r="O310" i="35"/>
  <c r="N310" i="35"/>
  <c r="S309" i="35"/>
  <c r="R309" i="35" s="1"/>
  <c r="P309" i="35"/>
  <c r="O309" i="35"/>
  <c r="N309" i="35"/>
  <c r="Q309" i="35" s="1"/>
  <c r="P308" i="35"/>
  <c r="O308" i="35"/>
  <c r="N308" i="35"/>
  <c r="P307" i="35"/>
  <c r="O307" i="35"/>
  <c r="N307" i="35"/>
  <c r="P306" i="35"/>
  <c r="O306" i="35"/>
  <c r="N306" i="35"/>
  <c r="P305" i="35"/>
  <c r="O305" i="35"/>
  <c r="N305" i="35"/>
  <c r="P304" i="35"/>
  <c r="O304" i="35"/>
  <c r="N304" i="35"/>
  <c r="P303" i="35"/>
  <c r="O303" i="35"/>
  <c r="N303" i="35"/>
  <c r="P302" i="35"/>
  <c r="O302" i="35"/>
  <c r="N302" i="35"/>
  <c r="P301" i="35"/>
  <c r="O301" i="35"/>
  <c r="N301" i="35"/>
  <c r="P300" i="35"/>
  <c r="O300" i="35"/>
  <c r="N300" i="35"/>
  <c r="Q300" i="35" s="1"/>
  <c r="S300" i="35" s="1"/>
  <c r="R300" i="35" s="1"/>
  <c r="P299" i="35"/>
  <c r="O299" i="35"/>
  <c r="N299" i="35"/>
  <c r="P298" i="35"/>
  <c r="O298" i="35"/>
  <c r="N298" i="35"/>
  <c r="P297" i="35"/>
  <c r="O297" i="35"/>
  <c r="N297" i="35"/>
  <c r="Q297" i="35" s="1"/>
  <c r="S297" i="35" s="1"/>
  <c r="R297" i="35" s="1"/>
  <c r="P296" i="35"/>
  <c r="O296" i="35"/>
  <c r="N296" i="35"/>
  <c r="Q296" i="35" s="1"/>
  <c r="S296" i="35" s="1"/>
  <c r="R296" i="35" s="1"/>
  <c r="P295" i="35"/>
  <c r="O295" i="35"/>
  <c r="N295" i="35"/>
  <c r="Q295" i="35" s="1"/>
  <c r="S295" i="35" s="1"/>
  <c r="R295" i="35" s="1"/>
  <c r="P294" i="35"/>
  <c r="Q294" i="35" s="1"/>
  <c r="S294" i="35" s="1"/>
  <c r="R294" i="35" s="1"/>
  <c r="O294" i="35"/>
  <c r="N294" i="35"/>
  <c r="Q293" i="35"/>
  <c r="S293" i="35" s="1"/>
  <c r="R293" i="35" s="1"/>
  <c r="P293" i="35"/>
  <c r="O293" i="35"/>
  <c r="N293" i="35"/>
  <c r="P292" i="35"/>
  <c r="O292" i="35"/>
  <c r="N292" i="35"/>
  <c r="P291" i="35"/>
  <c r="O291" i="35"/>
  <c r="N291" i="35"/>
  <c r="P290" i="35"/>
  <c r="O290" i="35"/>
  <c r="N290" i="35"/>
  <c r="P289" i="35"/>
  <c r="O289" i="35"/>
  <c r="N289" i="35"/>
  <c r="Q289" i="35" s="1"/>
  <c r="S289" i="35" s="1"/>
  <c r="R289" i="35" s="1"/>
  <c r="P288" i="35"/>
  <c r="O288" i="35"/>
  <c r="N288" i="35"/>
  <c r="P287" i="35"/>
  <c r="O287" i="35"/>
  <c r="N287" i="35"/>
  <c r="Q287" i="35" s="1"/>
  <c r="S287" i="35" s="1"/>
  <c r="R287" i="35" s="1"/>
  <c r="P286" i="35"/>
  <c r="O286" i="35"/>
  <c r="Q286" i="35" s="1"/>
  <c r="S286" i="35" s="1"/>
  <c r="R286" i="35" s="1"/>
  <c r="N286" i="35"/>
  <c r="Q285" i="35"/>
  <c r="S285" i="35" s="1"/>
  <c r="R285" i="35" s="1"/>
  <c r="P285" i="35"/>
  <c r="O285" i="35"/>
  <c r="N285" i="35"/>
  <c r="P284" i="35"/>
  <c r="O284" i="35"/>
  <c r="N284" i="35"/>
  <c r="P283" i="35"/>
  <c r="O283" i="35"/>
  <c r="N283" i="35"/>
  <c r="P282" i="35"/>
  <c r="O282" i="35"/>
  <c r="N282" i="35"/>
  <c r="Q282" i="35" s="1"/>
  <c r="S282" i="35" s="1"/>
  <c r="R282" i="35" s="1"/>
  <c r="P281" i="35"/>
  <c r="O281" i="35"/>
  <c r="N281" i="35"/>
  <c r="Q281" i="35" s="1"/>
  <c r="S281" i="35" s="1"/>
  <c r="R281" i="35" s="1"/>
  <c r="P280" i="35"/>
  <c r="O280" i="35"/>
  <c r="N280" i="35"/>
  <c r="Q280" i="35" s="1"/>
  <c r="S280" i="35" s="1"/>
  <c r="R280" i="35" s="1"/>
  <c r="P279" i="35"/>
  <c r="O279" i="35"/>
  <c r="N279" i="35"/>
  <c r="P278" i="35"/>
  <c r="O278" i="35"/>
  <c r="N278" i="35"/>
  <c r="P277" i="35"/>
  <c r="O277" i="35"/>
  <c r="N277" i="35"/>
  <c r="Q277" i="35" s="1"/>
  <c r="S277" i="35" s="1"/>
  <c r="R277" i="35" s="1"/>
  <c r="P276" i="35"/>
  <c r="O276" i="35"/>
  <c r="N276" i="35"/>
  <c r="Q276" i="35" s="1"/>
  <c r="S276" i="35" s="1"/>
  <c r="R276" i="35" s="1"/>
  <c r="P275" i="35"/>
  <c r="O275" i="35"/>
  <c r="N275" i="35"/>
  <c r="P274" i="35"/>
  <c r="O274" i="35"/>
  <c r="N274" i="35"/>
  <c r="P273" i="35"/>
  <c r="O273" i="35"/>
  <c r="N273" i="35"/>
  <c r="P272" i="35"/>
  <c r="O272" i="35"/>
  <c r="N272" i="35"/>
  <c r="P271" i="35"/>
  <c r="O271" i="35"/>
  <c r="N271" i="35"/>
  <c r="P270" i="35"/>
  <c r="O270" i="35"/>
  <c r="N270" i="35"/>
  <c r="Q269" i="35"/>
  <c r="S269" i="35" s="1"/>
  <c r="R269" i="35" s="1"/>
  <c r="P269" i="35"/>
  <c r="O269" i="35"/>
  <c r="N269" i="35"/>
  <c r="P268" i="35"/>
  <c r="O268" i="35"/>
  <c r="N268" i="35"/>
  <c r="Q268" i="35" s="1"/>
  <c r="S268" i="35" s="1"/>
  <c r="R268" i="35" s="1"/>
  <c r="P267" i="35"/>
  <c r="O267" i="35"/>
  <c r="N267" i="35"/>
  <c r="P266" i="35"/>
  <c r="O266" i="35"/>
  <c r="N266" i="35"/>
  <c r="P265" i="35"/>
  <c r="O265" i="35"/>
  <c r="N265" i="35"/>
  <c r="Q265" i="35" s="1"/>
  <c r="S265" i="35" s="1"/>
  <c r="R265" i="35" s="1"/>
  <c r="P264" i="35"/>
  <c r="O264" i="35"/>
  <c r="N264" i="35"/>
  <c r="Q264" i="35" s="1"/>
  <c r="S264" i="35" s="1"/>
  <c r="R264" i="35" s="1"/>
  <c r="P263" i="35"/>
  <c r="O263" i="35"/>
  <c r="N263" i="35"/>
  <c r="P262" i="35"/>
  <c r="Q262" i="35" s="1"/>
  <c r="S262" i="35" s="1"/>
  <c r="R262" i="35" s="1"/>
  <c r="O262" i="35"/>
  <c r="N262" i="35"/>
  <c r="P261" i="35"/>
  <c r="O261" i="35"/>
  <c r="N261" i="35"/>
  <c r="Q261" i="35" s="1"/>
  <c r="S261" i="35" s="1"/>
  <c r="R261" i="35" s="1"/>
  <c r="P260" i="35"/>
  <c r="O260" i="35"/>
  <c r="N260" i="35"/>
  <c r="P259" i="35"/>
  <c r="O259" i="35"/>
  <c r="N259" i="35"/>
  <c r="P258" i="35"/>
  <c r="O258" i="35"/>
  <c r="N258" i="35"/>
  <c r="P257" i="35"/>
  <c r="O257" i="35"/>
  <c r="N257" i="35"/>
  <c r="P256" i="35"/>
  <c r="O256" i="35"/>
  <c r="N256" i="35"/>
  <c r="P255" i="35"/>
  <c r="O255" i="35"/>
  <c r="N255" i="35"/>
  <c r="P254" i="35"/>
  <c r="O254" i="35"/>
  <c r="N254" i="35"/>
  <c r="P253" i="35"/>
  <c r="O253" i="35"/>
  <c r="N253" i="35"/>
  <c r="Q253" i="35" s="1"/>
  <c r="S253" i="35" s="1"/>
  <c r="R253" i="35" s="1"/>
  <c r="P252" i="35"/>
  <c r="O252" i="35"/>
  <c r="N252" i="35"/>
  <c r="Q252" i="35" s="1"/>
  <c r="S252" i="35" s="1"/>
  <c r="R252" i="35" s="1"/>
  <c r="P251" i="35"/>
  <c r="O251" i="35"/>
  <c r="N251" i="35"/>
  <c r="Q251" i="35" s="1"/>
  <c r="S251" i="35" s="1"/>
  <c r="R251" i="35" s="1"/>
  <c r="P250" i="35"/>
  <c r="O250" i="35"/>
  <c r="N250" i="35"/>
  <c r="P249" i="35"/>
  <c r="O249" i="35"/>
  <c r="N249" i="35"/>
  <c r="P248" i="35"/>
  <c r="O248" i="35"/>
  <c r="N248" i="35"/>
  <c r="P247" i="35"/>
  <c r="O247" i="35"/>
  <c r="N247" i="35"/>
  <c r="P246" i="35"/>
  <c r="O246" i="35"/>
  <c r="N246" i="35"/>
  <c r="P245" i="35"/>
  <c r="O245" i="35"/>
  <c r="N245" i="35"/>
  <c r="P244" i="35"/>
  <c r="O244" i="35"/>
  <c r="N244" i="35"/>
  <c r="P243" i="35"/>
  <c r="O243" i="35"/>
  <c r="N243" i="35"/>
  <c r="P242" i="35"/>
  <c r="O242" i="35"/>
  <c r="N242" i="35"/>
  <c r="P241" i="35"/>
  <c r="O241" i="35"/>
  <c r="N241" i="35"/>
  <c r="Q241" i="35" s="1"/>
  <c r="S241" i="35" s="1"/>
  <c r="R241" i="35" s="1"/>
  <c r="P240" i="35"/>
  <c r="O240" i="35"/>
  <c r="N240" i="35"/>
  <c r="P239" i="35"/>
  <c r="O239" i="35"/>
  <c r="N239" i="35"/>
  <c r="P238" i="35"/>
  <c r="O238" i="35"/>
  <c r="N238" i="35"/>
  <c r="P237" i="35"/>
  <c r="O237" i="35"/>
  <c r="N237" i="35"/>
  <c r="P236" i="35"/>
  <c r="O236" i="35"/>
  <c r="N236" i="35"/>
  <c r="P235" i="35"/>
  <c r="O235" i="35"/>
  <c r="N235" i="35"/>
  <c r="Q235" i="35" s="1"/>
  <c r="S235" i="35" s="1"/>
  <c r="R235" i="35" s="1"/>
  <c r="P234" i="35"/>
  <c r="O234" i="35"/>
  <c r="N234" i="35"/>
  <c r="Q233" i="35"/>
  <c r="S233" i="35" s="1"/>
  <c r="R233" i="35" s="1"/>
  <c r="P233" i="35"/>
  <c r="O233" i="35"/>
  <c r="N233" i="35"/>
  <c r="P232" i="35"/>
  <c r="O232" i="35"/>
  <c r="N232" i="35"/>
  <c r="Q232" i="35" s="1"/>
  <c r="S232" i="35" s="1"/>
  <c r="R232" i="35" s="1"/>
  <c r="P231" i="35"/>
  <c r="O231" i="35"/>
  <c r="N231" i="35"/>
  <c r="P230" i="35"/>
  <c r="O230" i="35"/>
  <c r="N230" i="35"/>
  <c r="P229" i="35"/>
  <c r="O229" i="35"/>
  <c r="N229" i="35"/>
  <c r="P228" i="35"/>
  <c r="O228" i="35"/>
  <c r="N228" i="35"/>
  <c r="Q228" i="35" s="1"/>
  <c r="S228" i="35" s="1"/>
  <c r="R228" i="35" s="1"/>
  <c r="P227" i="35"/>
  <c r="O227" i="35"/>
  <c r="N227" i="35"/>
  <c r="P226" i="35"/>
  <c r="O226" i="35"/>
  <c r="N226" i="35"/>
  <c r="Q226" i="35" s="1"/>
  <c r="S226" i="35" s="1"/>
  <c r="R226" i="35" s="1"/>
  <c r="P225" i="35"/>
  <c r="O225" i="35"/>
  <c r="N225" i="35"/>
  <c r="Q225" i="35" s="1"/>
  <c r="S225" i="35" s="1"/>
  <c r="R225" i="35" s="1"/>
  <c r="P224" i="35"/>
  <c r="O224" i="35"/>
  <c r="N224" i="35"/>
  <c r="P223" i="35"/>
  <c r="O223" i="35"/>
  <c r="N223" i="35"/>
  <c r="Q223" i="35" s="1"/>
  <c r="S223" i="35" s="1"/>
  <c r="R223" i="35" s="1"/>
  <c r="P222" i="35"/>
  <c r="O222" i="35"/>
  <c r="N222" i="35"/>
  <c r="Q222" i="35" s="1"/>
  <c r="S222" i="35" s="1"/>
  <c r="R222" i="35" s="1"/>
  <c r="P221" i="35"/>
  <c r="O221" i="35"/>
  <c r="N221" i="35"/>
  <c r="Q221" i="35" s="1"/>
  <c r="S221" i="35" s="1"/>
  <c r="R221" i="35" s="1"/>
  <c r="P220" i="35"/>
  <c r="O220" i="35"/>
  <c r="N220" i="35"/>
  <c r="P219" i="35"/>
  <c r="O219" i="35"/>
  <c r="N219" i="35"/>
  <c r="P218" i="35"/>
  <c r="O218" i="35"/>
  <c r="N218" i="35"/>
  <c r="Q218" i="35" s="1"/>
  <c r="S218" i="35" s="1"/>
  <c r="R218" i="35" s="1"/>
  <c r="Q217" i="35"/>
  <c r="S217" i="35" s="1"/>
  <c r="R217" i="35" s="1"/>
  <c r="P217" i="35"/>
  <c r="O217" i="35"/>
  <c r="N217" i="35"/>
  <c r="P216" i="35"/>
  <c r="O216" i="35"/>
  <c r="N216" i="35"/>
  <c r="P215" i="35"/>
  <c r="O215" i="35"/>
  <c r="N215" i="35"/>
  <c r="P214" i="35"/>
  <c r="O214" i="35"/>
  <c r="N214" i="35"/>
  <c r="P213" i="35"/>
  <c r="O213" i="35"/>
  <c r="N213" i="35"/>
  <c r="P212" i="35"/>
  <c r="O212" i="35"/>
  <c r="N212" i="35"/>
  <c r="P211" i="35"/>
  <c r="O211" i="35"/>
  <c r="N211" i="35"/>
  <c r="P210" i="35"/>
  <c r="O210" i="35"/>
  <c r="N210" i="35"/>
  <c r="P209" i="35"/>
  <c r="O209" i="35"/>
  <c r="Q209" i="35" s="1"/>
  <c r="S209" i="35" s="1"/>
  <c r="R209" i="35" s="1"/>
  <c r="N209" i="35"/>
  <c r="P208" i="35"/>
  <c r="O208" i="35"/>
  <c r="N208" i="35"/>
  <c r="P207" i="35"/>
  <c r="O207" i="35"/>
  <c r="N207" i="35"/>
  <c r="P206" i="35"/>
  <c r="O206" i="35"/>
  <c r="N206" i="35"/>
  <c r="P205" i="35"/>
  <c r="O205" i="35"/>
  <c r="N205" i="35"/>
  <c r="P204" i="35"/>
  <c r="O204" i="35"/>
  <c r="N204" i="35"/>
  <c r="Q203" i="35"/>
  <c r="S203" i="35" s="1"/>
  <c r="R203" i="35" s="1"/>
  <c r="P203" i="35"/>
  <c r="O203" i="35"/>
  <c r="N203" i="35"/>
  <c r="P202" i="35"/>
  <c r="O202" i="35"/>
  <c r="N202" i="35"/>
  <c r="Q202" i="35" s="1"/>
  <c r="S202" i="35" s="1"/>
  <c r="R202" i="35" s="1"/>
  <c r="Q201" i="35"/>
  <c r="S201" i="35" s="1"/>
  <c r="R201" i="35" s="1"/>
  <c r="P201" i="35"/>
  <c r="O201" i="35"/>
  <c r="N201" i="35"/>
  <c r="P200" i="35"/>
  <c r="O200" i="35"/>
  <c r="N200" i="35"/>
  <c r="Q200" i="35" s="1"/>
  <c r="S200" i="35" s="1"/>
  <c r="R200" i="35" s="1"/>
  <c r="P199" i="35"/>
  <c r="O199" i="35"/>
  <c r="N199" i="35"/>
  <c r="P198" i="35"/>
  <c r="O198" i="35"/>
  <c r="N198" i="35"/>
  <c r="P197" i="35"/>
  <c r="O197" i="35"/>
  <c r="N197" i="35"/>
  <c r="P196" i="35"/>
  <c r="O196" i="35"/>
  <c r="N196" i="35"/>
  <c r="P195" i="35"/>
  <c r="Q195" i="35" s="1"/>
  <c r="S195" i="35" s="1"/>
  <c r="R195" i="35" s="1"/>
  <c r="O195" i="35"/>
  <c r="N195" i="35"/>
  <c r="P194" i="35"/>
  <c r="O194" i="35"/>
  <c r="N194" i="35"/>
  <c r="P193" i="35"/>
  <c r="O193" i="35"/>
  <c r="N193" i="35"/>
  <c r="P192" i="35"/>
  <c r="O192" i="35"/>
  <c r="N192" i="35"/>
  <c r="P191" i="35"/>
  <c r="O191" i="35"/>
  <c r="N191" i="35"/>
  <c r="Q191" i="35" s="1"/>
  <c r="S191" i="35" s="1"/>
  <c r="R191" i="35" s="1"/>
  <c r="P190" i="35"/>
  <c r="O190" i="35"/>
  <c r="N190" i="35"/>
  <c r="P189" i="35"/>
  <c r="O189" i="35"/>
  <c r="N189" i="35"/>
  <c r="P188" i="35"/>
  <c r="O188" i="35"/>
  <c r="N188" i="35"/>
  <c r="P187" i="35"/>
  <c r="O187" i="35"/>
  <c r="N187" i="35"/>
  <c r="P186" i="35"/>
  <c r="O186" i="35"/>
  <c r="Q186" i="35" s="1"/>
  <c r="S186" i="35" s="1"/>
  <c r="R186" i="35" s="1"/>
  <c r="N186" i="35"/>
  <c r="P185" i="35"/>
  <c r="O185" i="35"/>
  <c r="N185" i="35"/>
  <c r="P184" i="35"/>
  <c r="O184" i="35"/>
  <c r="N184" i="35"/>
  <c r="P183" i="35"/>
  <c r="O183" i="35"/>
  <c r="N183" i="35"/>
  <c r="Q183" i="35" s="1"/>
  <c r="S183" i="35" s="1"/>
  <c r="R183" i="35" s="1"/>
  <c r="P182" i="35"/>
  <c r="O182" i="35"/>
  <c r="N182" i="35"/>
  <c r="P181" i="35"/>
  <c r="O181" i="35"/>
  <c r="N181" i="35"/>
  <c r="P180" i="35"/>
  <c r="O180" i="35"/>
  <c r="N180" i="35"/>
  <c r="P179" i="35"/>
  <c r="O179" i="35"/>
  <c r="N179" i="35"/>
  <c r="P178" i="35"/>
  <c r="O178" i="35"/>
  <c r="N178" i="35"/>
  <c r="P177" i="35"/>
  <c r="O177" i="35"/>
  <c r="N177" i="35"/>
  <c r="P176" i="35"/>
  <c r="O176" i="35"/>
  <c r="N176" i="35"/>
  <c r="P175" i="35"/>
  <c r="O175" i="35"/>
  <c r="N175" i="35"/>
  <c r="Q175" i="35" s="1"/>
  <c r="S175" i="35" s="1"/>
  <c r="R175" i="35" s="1"/>
  <c r="P174" i="35"/>
  <c r="O174" i="35"/>
  <c r="N174" i="35"/>
  <c r="P173" i="35"/>
  <c r="O173" i="35"/>
  <c r="N173" i="35"/>
  <c r="P172" i="35"/>
  <c r="O172" i="35"/>
  <c r="N172" i="35"/>
  <c r="P171" i="35"/>
  <c r="O171" i="35"/>
  <c r="N171" i="35"/>
  <c r="P170" i="35"/>
  <c r="O170" i="35"/>
  <c r="N170" i="35"/>
  <c r="P169" i="35"/>
  <c r="O169" i="35"/>
  <c r="N169" i="35"/>
  <c r="P168" i="35"/>
  <c r="O168" i="35"/>
  <c r="N168" i="35"/>
  <c r="P167" i="35"/>
  <c r="O167" i="35"/>
  <c r="N167" i="35"/>
  <c r="Q167" i="35" s="1"/>
  <c r="S167" i="35" s="1"/>
  <c r="R167" i="35" s="1"/>
  <c r="P166" i="35"/>
  <c r="O166" i="35"/>
  <c r="N166" i="35"/>
  <c r="P165" i="35"/>
  <c r="O165" i="35"/>
  <c r="N165" i="35"/>
  <c r="P164" i="35"/>
  <c r="O164" i="35"/>
  <c r="N164" i="35"/>
  <c r="P163" i="35"/>
  <c r="O163" i="35"/>
  <c r="N163" i="35"/>
  <c r="P162" i="35"/>
  <c r="O162" i="35"/>
  <c r="N162" i="35"/>
  <c r="P161" i="35"/>
  <c r="O161" i="35"/>
  <c r="N161" i="35"/>
  <c r="P160" i="35"/>
  <c r="O160" i="35"/>
  <c r="N160" i="35"/>
  <c r="Q160" i="35" s="1"/>
  <c r="S160" i="35" s="1"/>
  <c r="R160" i="35" s="1"/>
  <c r="Q159" i="35"/>
  <c r="S159" i="35" s="1"/>
  <c r="R159" i="35" s="1"/>
  <c r="P159" i="35"/>
  <c r="O159" i="35"/>
  <c r="N159" i="35"/>
  <c r="P158" i="35"/>
  <c r="O158" i="35"/>
  <c r="N158" i="35"/>
  <c r="P157" i="35"/>
  <c r="O157" i="35"/>
  <c r="N157" i="35"/>
  <c r="P156" i="35"/>
  <c r="O156" i="35"/>
  <c r="Q156" i="35" s="1"/>
  <c r="S156" i="35" s="1"/>
  <c r="R156" i="35" s="1"/>
  <c r="N156" i="35"/>
  <c r="P155" i="35"/>
  <c r="O155" i="35"/>
  <c r="N155" i="35"/>
  <c r="Q155" i="35" s="1"/>
  <c r="S155" i="35" s="1"/>
  <c r="R155" i="35" s="1"/>
  <c r="P154" i="35"/>
  <c r="O154" i="35"/>
  <c r="N154" i="35"/>
  <c r="P153" i="35"/>
  <c r="O153" i="35"/>
  <c r="N153" i="35"/>
  <c r="Q152" i="35"/>
  <c r="S152" i="35" s="1"/>
  <c r="R152" i="35" s="1"/>
  <c r="P152" i="35"/>
  <c r="O152" i="35"/>
  <c r="N152" i="35"/>
  <c r="P151" i="35"/>
  <c r="O151" i="35"/>
  <c r="N151" i="35"/>
  <c r="Q151" i="35" s="1"/>
  <c r="S151" i="35" s="1"/>
  <c r="R151" i="35" s="1"/>
  <c r="P150" i="35"/>
  <c r="O150" i="35"/>
  <c r="N150" i="35"/>
  <c r="P149" i="35"/>
  <c r="O149" i="35"/>
  <c r="N149" i="35"/>
  <c r="P148" i="35"/>
  <c r="O148" i="35"/>
  <c r="N148" i="35"/>
  <c r="P147" i="35"/>
  <c r="O147" i="35"/>
  <c r="N147" i="35"/>
  <c r="P146" i="35"/>
  <c r="O146" i="35"/>
  <c r="N146" i="35"/>
  <c r="P145" i="35"/>
  <c r="O145" i="35"/>
  <c r="N145" i="35"/>
  <c r="P144" i="35"/>
  <c r="O144" i="35"/>
  <c r="N144" i="35"/>
  <c r="Q144" i="35" s="1"/>
  <c r="S144" i="35" s="1"/>
  <c r="R144" i="35" s="1"/>
  <c r="Q143" i="35"/>
  <c r="S143" i="35" s="1"/>
  <c r="R143" i="35" s="1"/>
  <c r="P143" i="35"/>
  <c r="O143" i="35"/>
  <c r="N143" i="35"/>
  <c r="P142" i="35"/>
  <c r="O142" i="35"/>
  <c r="N142" i="35"/>
  <c r="P141" i="35"/>
  <c r="O141" i="35"/>
  <c r="N141" i="35"/>
  <c r="P140" i="35"/>
  <c r="O140" i="35"/>
  <c r="N140" i="35"/>
  <c r="P139" i="35"/>
  <c r="O139" i="35"/>
  <c r="N139" i="35"/>
  <c r="Q139" i="35" s="1"/>
  <c r="S139" i="35" s="1"/>
  <c r="R139" i="35" s="1"/>
  <c r="P138" i="35"/>
  <c r="O138" i="35"/>
  <c r="N138" i="35"/>
  <c r="Q138" i="35" s="1"/>
  <c r="S138" i="35" s="1"/>
  <c r="R138" i="35" s="1"/>
  <c r="P137" i="35"/>
  <c r="O137" i="35"/>
  <c r="N137" i="35"/>
  <c r="P136" i="35"/>
  <c r="O136" i="35"/>
  <c r="N136" i="35"/>
  <c r="P135" i="35"/>
  <c r="O135" i="35"/>
  <c r="N135" i="35"/>
  <c r="Q135" i="35" s="1"/>
  <c r="S135" i="35" s="1"/>
  <c r="R135" i="35" s="1"/>
  <c r="P134" i="35"/>
  <c r="O134" i="35"/>
  <c r="N134" i="35"/>
  <c r="Q134" i="35" s="1"/>
  <c r="S134" i="35" s="1"/>
  <c r="R134" i="35" s="1"/>
  <c r="P133" i="35"/>
  <c r="O133" i="35"/>
  <c r="N133" i="35"/>
  <c r="P132" i="35"/>
  <c r="O132" i="35"/>
  <c r="N132" i="35"/>
  <c r="P131" i="35"/>
  <c r="O131" i="35"/>
  <c r="N131" i="35"/>
  <c r="Q131" i="35" s="1"/>
  <c r="S131" i="35" s="1"/>
  <c r="R131" i="35" s="1"/>
  <c r="P130" i="35"/>
  <c r="O130" i="35"/>
  <c r="N130" i="35"/>
  <c r="P129" i="35"/>
  <c r="O129" i="35"/>
  <c r="N129" i="35"/>
  <c r="Q129" i="35" s="1"/>
  <c r="S129" i="35" s="1"/>
  <c r="R129" i="35" s="1"/>
  <c r="P128" i="35"/>
  <c r="O128" i="35"/>
  <c r="N128" i="35"/>
  <c r="Q127" i="35"/>
  <c r="S127" i="35" s="1"/>
  <c r="R127" i="35" s="1"/>
  <c r="P127" i="35"/>
  <c r="O127" i="35"/>
  <c r="N127" i="35"/>
  <c r="P126" i="35"/>
  <c r="O126" i="35"/>
  <c r="Q126" i="35" s="1"/>
  <c r="S126" i="35" s="1"/>
  <c r="R126" i="35" s="1"/>
  <c r="N126" i="35"/>
  <c r="P125" i="35"/>
  <c r="O125" i="35"/>
  <c r="Q125" i="35" s="1"/>
  <c r="S125" i="35" s="1"/>
  <c r="R125" i="35" s="1"/>
  <c r="N125" i="35"/>
  <c r="P124" i="35"/>
  <c r="O124" i="35"/>
  <c r="N124" i="35"/>
  <c r="P123" i="35"/>
  <c r="O123" i="35"/>
  <c r="N123" i="35"/>
  <c r="Q123" i="35" s="1"/>
  <c r="S123" i="35" s="1"/>
  <c r="R123" i="35" s="1"/>
  <c r="P122" i="35"/>
  <c r="O122" i="35"/>
  <c r="N122" i="35"/>
  <c r="Q122" i="35" s="1"/>
  <c r="S122" i="35" s="1"/>
  <c r="R122" i="35" s="1"/>
  <c r="P121" i="35"/>
  <c r="O121" i="35"/>
  <c r="N121" i="35"/>
  <c r="P120" i="35"/>
  <c r="O120" i="35"/>
  <c r="N120" i="35"/>
  <c r="Q120" i="35" s="1"/>
  <c r="S120" i="35" s="1"/>
  <c r="R120" i="35" s="1"/>
  <c r="P119" i="35"/>
  <c r="Q119" i="35" s="1"/>
  <c r="S119" i="35" s="1"/>
  <c r="R119" i="35" s="1"/>
  <c r="O119" i="35"/>
  <c r="N119" i="35"/>
  <c r="P118" i="35"/>
  <c r="O118" i="35"/>
  <c r="N118" i="35"/>
  <c r="P117" i="35"/>
  <c r="O117" i="35"/>
  <c r="N117" i="35"/>
  <c r="P116" i="35"/>
  <c r="O116" i="35"/>
  <c r="N116" i="35"/>
  <c r="Q115" i="35"/>
  <c r="S115" i="35" s="1"/>
  <c r="R115" i="35" s="1"/>
  <c r="P115" i="35"/>
  <c r="O115" i="35"/>
  <c r="N115" i="35"/>
  <c r="P114" i="35"/>
  <c r="O114" i="35"/>
  <c r="N114" i="35"/>
  <c r="S113" i="35"/>
  <c r="R113" i="35" s="1"/>
  <c r="P113" i="35"/>
  <c r="O113" i="35"/>
  <c r="N113" i="35"/>
  <c r="Q113" i="35" s="1"/>
  <c r="P112" i="35"/>
  <c r="O112" i="35"/>
  <c r="N112" i="35"/>
  <c r="Q112" i="35" s="1"/>
  <c r="S112" i="35" s="1"/>
  <c r="R112" i="35" s="1"/>
  <c r="P111" i="35"/>
  <c r="O111" i="35"/>
  <c r="N111" i="35"/>
  <c r="Q111" i="35" s="1"/>
  <c r="S111" i="35" s="1"/>
  <c r="R111" i="35" s="1"/>
  <c r="P110" i="35"/>
  <c r="O110" i="35"/>
  <c r="N110" i="35"/>
  <c r="P109" i="35"/>
  <c r="O109" i="35"/>
  <c r="N109" i="35"/>
  <c r="P108" i="35"/>
  <c r="O108" i="35"/>
  <c r="N108" i="35"/>
  <c r="P107" i="35"/>
  <c r="O107" i="35"/>
  <c r="N107" i="35"/>
  <c r="Q107" i="35" s="1"/>
  <c r="S107" i="35" s="1"/>
  <c r="R107" i="35" s="1"/>
  <c r="P106" i="35"/>
  <c r="O106" i="35"/>
  <c r="N106" i="35"/>
  <c r="P105" i="35"/>
  <c r="O105" i="35"/>
  <c r="N105" i="35"/>
  <c r="P104" i="35"/>
  <c r="O104" i="35"/>
  <c r="N104" i="35"/>
  <c r="P103" i="35"/>
  <c r="O103" i="35"/>
  <c r="N103" i="35"/>
  <c r="Q103" i="35" s="1"/>
  <c r="S103" i="35" s="1"/>
  <c r="R103" i="35" s="1"/>
  <c r="P102" i="35"/>
  <c r="O102" i="35"/>
  <c r="N102" i="35"/>
  <c r="P101" i="35"/>
  <c r="O101" i="35"/>
  <c r="Q101" i="35" s="1"/>
  <c r="S101" i="35" s="1"/>
  <c r="R101" i="35" s="1"/>
  <c r="N101" i="35"/>
  <c r="P100" i="35"/>
  <c r="O100" i="35"/>
  <c r="N100" i="35"/>
  <c r="P99" i="35"/>
  <c r="O99" i="35"/>
  <c r="N99" i="35"/>
  <c r="P98" i="35"/>
  <c r="O98" i="35"/>
  <c r="N98" i="35"/>
  <c r="P97" i="35"/>
  <c r="O97" i="35"/>
  <c r="N97" i="35"/>
  <c r="P96" i="35"/>
  <c r="O96" i="35"/>
  <c r="N96" i="35"/>
  <c r="P95" i="35"/>
  <c r="O95" i="35"/>
  <c r="N95" i="35"/>
  <c r="P94" i="35"/>
  <c r="O94" i="35"/>
  <c r="N94" i="35"/>
  <c r="P93" i="35"/>
  <c r="O93" i="35"/>
  <c r="N93" i="35"/>
  <c r="P92" i="35"/>
  <c r="O92" i="35"/>
  <c r="N92" i="35"/>
  <c r="P91" i="35"/>
  <c r="O91" i="35"/>
  <c r="N91" i="35"/>
  <c r="P90" i="35"/>
  <c r="O90" i="35"/>
  <c r="N90" i="35"/>
  <c r="P89" i="35"/>
  <c r="O89" i="35"/>
  <c r="N89" i="35"/>
  <c r="P88" i="35"/>
  <c r="O88" i="35"/>
  <c r="N88" i="35"/>
  <c r="P87" i="35"/>
  <c r="O87" i="35"/>
  <c r="N87" i="35"/>
  <c r="P86" i="35"/>
  <c r="O86" i="35"/>
  <c r="N86" i="35"/>
  <c r="P85" i="35"/>
  <c r="O85" i="35"/>
  <c r="N85" i="35"/>
  <c r="Q85" i="35" s="1"/>
  <c r="S85" i="35" s="1"/>
  <c r="R85" i="35" s="1"/>
  <c r="P84" i="35"/>
  <c r="O84" i="35"/>
  <c r="N84" i="35"/>
  <c r="P83" i="35"/>
  <c r="O83" i="35"/>
  <c r="N83" i="35"/>
  <c r="P82" i="35"/>
  <c r="O82" i="35"/>
  <c r="N82" i="35"/>
  <c r="P81" i="35"/>
  <c r="O81" i="35"/>
  <c r="N81" i="35"/>
  <c r="P80" i="35"/>
  <c r="O80" i="35"/>
  <c r="N80" i="35"/>
  <c r="P79" i="35"/>
  <c r="O79" i="35"/>
  <c r="N79" i="35"/>
  <c r="P78" i="35"/>
  <c r="O78" i="35"/>
  <c r="N78" i="35"/>
  <c r="P77" i="35"/>
  <c r="O77" i="35"/>
  <c r="N77" i="35"/>
  <c r="P76" i="35"/>
  <c r="O76" i="35"/>
  <c r="N76" i="35"/>
  <c r="P75" i="35"/>
  <c r="O75" i="35"/>
  <c r="N75" i="35"/>
  <c r="P74" i="35"/>
  <c r="O74" i="35"/>
  <c r="N74" i="35"/>
  <c r="P73" i="35"/>
  <c r="O73" i="35"/>
  <c r="N73" i="35"/>
  <c r="P72" i="35"/>
  <c r="O72" i="35"/>
  <c r="N72" i="35"/>
  <c r="P71" i="35"/>
  <c r="O71" i="35"/>
  <c r="N71" i="35"/>
  <c r="P70" i="35"/>
  <c r="O70" i="35"/>
  <c r="N70" i="35"/>
  <c r="P69" i="35"/>
  <c r="O69" i="35"/>
  <c r="N69" i="35"/>
  <c r="P68" i="35"/>
  <c r="O68" i="35"/>
  <c r="N68" i="35"/>
  <c r="P67" i="35"/>
  <c r="O67" i="35"/>
  <c r="N67" i="35"/>
  <c r="P66" i="35"/>
  <c r="O66" i="35"/>
  <c r="N66" i="35"/>
  <c r="P65" i="35"/>
  <c r="O65" i="35"/>
  <c r="N65" i="35"/>
  <c r="P64" i="35"/>
  <c r="O64" i="35"/>
  <c r="N64" i="35"/>
  <c r="P63" i="35"/>
  <c r="O63" i="35"/>
  <c r="N63" i="35"/>
  <c r="P62" i="35"/>
  <c r="O62" i="35"/>
  <c r="N62" i="35"/>
  <c r="P61" i="35"/>
  <c r="O61" i="35"/>
  <c r="N61" i="35"/>
  <c r="P60" i="35"/>
  <c r="O60" i="35"/>
  <c r="N60" i="35"/>
  <c r="P59" i="35"/>
  <c r="O59" i="35"/>
  <c r="N59" i="35"/>
  <c r="P58" i="35"/>
  <c r="O58" i="35"/>
  <c r="N58" i="35"/>
  <c r="P57" i="35"/>
  <c r="O57" i="35"/>
  <c r="N57" i="35"/>
  <c r="P56" i="35"/>
  <c r="O56" i="35"/>
  <c r="N56" i="35"/>
  <c r="P55" i="35"/>
  <c r="O55" i="35"/>
  <c r="N55" i="35"/>
  <c r="P54" i="35"/>
  <c r="O54" i="35"/>
  <c r="N54" i="35"/>
  <c r="P53" i="35"/>
  <c r="O53" i="35"/>
  <c r="N53" i="35"/>
  <c r="P52" i="35"/>
  <c r="O52" i="35"/>
  <c r="N52" i="35"/>
  <c r="P51" i="35"/>
  <c r="O51" i="35"/>
  <c r="N51" i="35"/>
  <c r="P50" i="35"/>
  <c r="O50" i="35"/>
  <c r="N50" i="35"/>
  <c r="P49" i="35"/>
  <c r="O49" i="35"/>
  <c r="N49" i="35"/>
  <c r="P47" i="35"/>
  <c r="O47" i="35"/>
  <c r="N47" i="35"/>
  <c r="P46" i="35"/>
  <c r="O46" i="35"/>
  <c r="N46" i="35"/>
  <c r="P45" i="35"/>
  <c r="O45" i="35"/>
  <c r="N45" i="35"/>
  <c r="P44" i="35"/>
  <c r="O44" i="35"/>
  <c r="N44" i="35"/>
  <c r="P43" i="35"/>
  <c r="O43" i="35"/>
  <c r="N43" i="35"/>
  <c r="P42" i="35"/>
  <c r="O42" i="35"/>
  <c r="N42" i="35"/>
  <c r="P41" i="35"/>
  <c r="O41" i="35"/>
  <c r="N41" i="35"/>
  <c r="P40" i="35"/>
  <c r="O40" i="35"/>
  <c r="N40" i="35"/>
  <c r="P39" i="35"/>
  <c r="O39" i="35"/>
  <c r="N39" i="35"/>
  <c r="P38" i="35"/>
  <c r="O38" i="35"/>
  <c r="N38" i="35"/>
  <c r="P37" i="35"/>
  <c r="O37" i="35"/>
  <c r="N37" i="35"/>
  <c r="B37" i="35"/>
  <c r="A37" i="35" s="1"/>
  <c r="P36" i="35"/>
  <c r="O36" i="35"/>
  <c r="N36" i="35"/>
  <c r="C36" i="35"/>
  <c r="A8" i="35"/>
  <c r="A9" i="35" s="1"/>
  <c r="A1" i="35"/>
  <c r="V324" i="36" l="1"/>
  <c r="X324" i="36" s="1"/>
  <c r="V342" i="36"/>
  <c r="X342" i="36" s="1"/>
  <c r="V347" i="36"/>
  <c r="X347" i="36" s="1"/>
  <c r="AA347" i="36" s="1"/>
  <c r="V68" i="36"/>
  <c r="X68" i="36" s="1"/>
  <c r="L42" i="36"/>
  <c r="L43" i="36"/>
  <c r="J51" i="36"/>
  <c r="L51" i="36" s="1"/>
  <c r="Q105" i="35"/>
  <c r="S105" i="35" s="1"/>
  <c r="R105" i="35" s="1"/>
  <c r="Q109" i="35"/>
  <c r="S109" i="35" s="1"/>
  <c r="R109" i="35" s="1"/>
  <c r="Q117" i="35"/>
  <c r="S117" i="35" s="1"/>
  <c r="R117" i="35" s="1"/>
  <c r="Q145" i="35"/>
  <c r="S145" i="35" s="1"/>
  <c r="R145" i="35" s="1"/>
  <c r="Q161" i="35"/>
  <c r="S161" i="35" s="1"/>
  <c r="R161" i="35" s="1"/>
  <c r="Q168" i="35"/>
  <c r="S168" i="35" s="1"/>
  <c r="R168" i="35" s="1"/>
  <c r="Q171" i="35"/>
  <c r="S171" i="35" s="1"/>
  <c r="R171" i="35" s="1"/>
  <c r="Q178" i="35"/>
  <c r="S178" i="35" s="1"/>
  <c r="R178" i="35" s="1"/>
  <c r="Q185" i="35"/>
  <c r="S185" i="35" s="1"/>
  <c r="R185" i="35" s="1"/>
  <c r="Q192" i="35"/>
  <c r="S192" i="35" s="1"/>
  <c r="R192" i="35" s="1"/>
  <c r="Q198" i="35"/>
  <c r="S198" i="35" s="1"/>
  <c r="R198" i="35" s="1"/>
  <c r="Q207" i="35"/>
  <c r="S207" i="35" s="1"/>
  <c r="R207" i="35" s="1"/>
  <c r="Q210" i="35"/>
  <c r="S210" i="35" s="1"/>
  <c r="R210" i="35" s="1"/>
  <c r="Q216" i="35"/>
  <c r="S216" i="35" s="1"/>
  <c r="R216" i="35" s="1"/>
  <c r="Q229" i="35"/>
  <c r="S229" i="35" s="1"/>
  <c r="R229" i="35" s="1"/>
  <c r="Q242" i="35"/>
  <c r="S242" i="35" s="1"/>
  <c r="R242" i="35" s="1"/>
  <c r="Q250" i="35"/>
  <c r="S250" i="35" s="1"/>
  <c r="R250" i="35" s="1"/>
  <c r="Q274" i="35"/>
  <c r="S274" i="35" s="1"/>
  <c r="R274" i="35" s="1"/>
  <c r="Q284" i="35"/>
  <c r="S284" i="35" s="1"/>
  <c r="R284" i="35" s="1"/>
  <c r="Q308" i="35"/>
  <c r="S308" i="35" s="1"/>
  <c r="R308" i="35" s="1"/>
  <c r="Q310" i="35"/>
  <c r="S310" i="35" s="1"/>
  <c r="R310" i="35" s="1"/>
  <c r="Q326" i="35"/>
  <c r="S326" i="35" s="1"/>
  <c r="R326" i="35" s="1"/>
  <c r="Q344" i="35"/>
  <c r="S344" i="35" s="1"/>
  <c r="R344" i="35" s="1"/>
  <c r="Q358" i="35"/>
  <c r="S358" i="35" s="1"/>
  <c r="R358" i="35" s="1"/>
  <c r="Q114" i="35"/>
  <c r="S114" i="35" s="1"/>
  <c r="R114" i="35" s="1"/>
  <c r="Q137" i="35"/>
  <c r="S137" i="35" s="1"/>
  <c r="R137" i="35" s="1"/>
  <c r="Q148" i="35"/>
  <c r="S148" i="35" s="1"/>
  <c r="R148" i="35" s="1"/>
  <c r="Q164" i="35"/>
  <c r="S164" i="35" s="1"/>
  <c r="R164" i="35" s="1"/>
  <c r="Q169" i="35"/>
  <c r="S169" i="35" s="1"/>
  <c r="R169" i="35" s="1"/>
  <c r="Q179" i="35"/>
  <c r="S179" i="35" s="1"/>
  <c r="R179" i="35" s="1"/>
  <c r="Q188" i="35"/>
  <c r="S188" i="35" s="1"/>
  <c r="R188" i="35" s="1"/>
  <c r="Q193" i="35"/>
  <c r="S193" i="35" s="1"/>
  <c r="R193" i="35" s="1"/>
  <c r="Q196" i="35"/>
  <c r="S196" i="35" s="1"/>
  <c r="R196" i="35" s="1"/>
  <c r="Q214" i="35"/>
  <c r="S214" i="35" s="1"/>
  <c r="R214" i="35" s="1"/>
  <c r="Q239" i="35"/>
  <c r="S239" i="35" s="1"/>
  <c r="R239" i="35" s="1"/>
  <c r="Q245" i="35"/>
  <c r="S245" i="35" s="1"/>
  <c r="R245" i="35" s="1"/>
  <c r="Q248" i="35"/>
  <c r="S248" i="35" s="1"/>
  <c r="R248" i="35" s="1"/>
  <c r="Q292" i="35"/>
  <c r="S292" i="35" s="1"/>
  <c r="R292" i="35" s="1"/>
  <c r="Q306" i="35"/>
  <c r="S306" i="35" s="1"/>
  <c r="R306" i="35" s="1"/>
  <c r="Q359" i="35"/>
  <c r="S359" i="35" s="1"/>
  <c r="R359" i="35" s="1"/>
  <c r="Q124" i="35"/>
  <c r="S124" i="35" s="1"/>
  <c r="R124" i="35" s="1"/>
  <c r="Q146" i="35"/>
  <c r="S146" i="35" s="1"/>
  <c r="R146" i="35" s="1"/>
  <c r="Q162" i="35"/>
  <c r="S162" i="35" s="1"/>
  <c r="R162" i="35" s="1"/>
  <c r="Q176" i="35"/>
  <c r="S176" i="35" s="1"/>
  <c r="R176" i="35" s="1"/>
  <c r="Q298" i="35"/>
  <c r="S298" i="35" s="1"/>
  <c r="R298" i="35" s="1"/>
  <c r="Q106" i="35"/>
  <c r="S106" i="35" s="1"/>
  <c r="R106" i="35" s="1"/>
  <c r="Q110" i="35"/>
  <c r="S110" i="35" s="1"/>
  <c r="R110" i="35" s="1"/>
  <c r="Q118" i="35"/>
  <c r="S118" i="35" s="1"/>
  <c r="R118" i="35" s="1"/>
  <c r="Q153" i="35"/>
  <c r="S153" i="35" s="1"/>
  <c r="R153" i="35" s="1"/>
  <c r="Q208" i="35"/>
  <c r="S208" i="35" s="1"/>
  <c r="R208" i="35" s="1"/>
  <c r="Q212" i="35"/>
  <c r="S212" i="35" s="1"/>
  <c r="R212" i="35" s="1"/>
  <c r="Q224" i="35"/>
  <c r="S224" i="35" s="1"/>
  <c r="R224" i="35" s="1"/>
  <c r="Q234" i="35"/>
  <c r="S234" i="35" s="1"/>
  <c r="R234" i="35" s="1"/>
  <c r="Q237" i="35"/>
  <c r="S237" i="35" s="1"/>
  <c r="R237" i="35" s="1"/>
  <c r="Q243" i="35"/>
  <c r="S243" i="35" s="1"/>
  <c r="R243" i="35" s="1"/>
  <c r="Q246" i="35"/>
  <c r="S246" i="35" s="1"/>
  <c r="R246" i="35" s="1"/>
  <c r="Q263" i="35"/>
  <c r="S263" i="35" s="1"/>
  <c r="R263" i="35" s="1"/>
  <c r="Q283" i="35"/>
  <c r="S283" i="35" s="1"/>
  <c r="R283" i="35" s="1"/>
  <c r="Q290" i="35"/>
  <c r="S290" i="35" s="1"/>
  <c r="R290" i="35" s="1"/>
  <c r="Q299" i="35"/>
  <c r="S299" i="35" s="1"/>
  <c r="R299" i="35" s="1"/>
  <c r="Q304" i="35"/>
  <c r="S304" i="35" s="1"/>
  <c r="R304" i="35" s="1"/>
  <c r="Q316" i="35"/>
  <c r="S316" i="35" s="1"/>
  <c r="R316" i="35" s="1"/>
  <c r="Q330" i="35"/>
  <c r="S330" i="35" s="1"/>
  <c r="R330" i="35" s="1"/>
  <c r="Q348" i="35"/>
  <c r="S348" i="35" s="1"/>
  <c r="R348" i="35" s="1"/>
  <c r="Q350" i="35"/>
  <c r="S350" i="35" s="1"/>
  <c r="R350" i="35" s="1"/>
  <c r="Q83" i="35"/>
  <c r="S83" i="35" s="1"/>
  <c r="R83" i="35" s="1"/>
  <c r="Q104" i="35"/>
  <c r="S104" i="35" s="1"/>
  <c r="R104" i="35" s="1"/>
  <c r="Q108" i="35"/>
  <c r="S108" i="35" s="1"/>
  <c r="R108" i="35" s="1"/>
  <c r="Q116" i="35"/>
  <c r="S116" i="35" s="1"/>
  <c r="R116" i="35" s="1"/>
  <c r="Q130" i="35"/>
  <c r="S130" i="35" s="1"/>
  <c r="R130" i="35" s="1"/>
  <c r="Q140" i="35"/>
  <c r="S140" i="35" s="1"/>
  <c r="R140" i="35" s="1"/>
  <c r="Q147" i="35"/>
  <c r="S147" i="35" s="1"/>
  <c r="R147" i="35" s="1"/>
  <c r="Q163" i="35"/>
  <c r="S163" i="35" s="1"/>
  <c r="R163" i="35" s="1"/>
  <c r="Q170" i="35"/>
  <c r="S170" i="35" s="1"/>
  <c r="R170" i="35" s="1"/>
  <c r="Q172" i="35"/>
  <c r="S172" i="35" s="1"/>
  <c r="R172" i="35" s="1"/>
  <c r="Q177" i="35"/>
  <c r="S177" i="35" s="1"/>
  <c r="R177" i="35" s="1"/>
  <c r="Q184" i="35"/>
  <c r="S184" i="35" s="1"/>
  <c r="R184" i="35" s="1"/>
  <c r="Q187" i="35"/>
  <c r="S187" i="35" s="1"/>
  <c r="R187" i="35" s="1"/>
  <c r="Q194" i="35"/>
  <c r="S194" i="35" s="1"/>
  <c r="R194" i="35" s="1"/>
  <c r="Q215" i="35"/>
  <c r="S215" i="35" s="1"/>
  <c r="R215" i="35" s="1"/>
  <c r="Q219" i="35"/>
  <c r="S219" i="35" s="1"/>
  <c r="R219" i="35" s="1"/>
  <c r="Q240" i="35"/>
  <c r="S240" i="35" s="1"/>
  <c r="R240" i="35" s="1"/>
  <c r="Q249" i="35"/>
  <c r="S249" i="35" s="1"/>
  <c r="R249" i="35" s="1"/>
  <c r="Q254" i="35"/>
  <c r="S254" i="35" s="1"/>
  <c r="R254" i="35" s="1"/>
  <c r="Q257" i="35"/>
  <c r="S257" i="35" s="1"/>
  <c r="R257" i="35" s="1"/>
  <c r="Q270" i="35"/>
  <c r="S270" i="35" s="1"/>
  <c r="R270" i="35" s="1"/>
  <c r="Q273" i="35"/>
  <c r="S273" i="35" s="1"/>
  <c r="R273" i="35" s="1"/>
  <c r="Q278" i="35"/>
  <c r="S278" i="35" s="1"/>
  <c r="R278" i="35" s="1"/>
  <c r="Q301" i="35"/>
  <c r="S301" i="35" s="1"/>
  <c r="R301" i="35" s="1"/>
  <c r="Q314" i="35"/>
  <c r="S314" i="35" s="1"/>
  <c r="R314" i="35" s="1"/>
  <c r="Q321" i="35"/>
  <c r="S321" i="35" s="1"/>
  <c r="R321" i="35" s="1"/>
  <c r="Q328" i="35"/>
  <c r="S328" i="35" s="1"/>
  <c r="R328" i="35" s="1"/>
  <c r="Q343" i="35"/>
  <c r="S343" i="35" s="1"/>
  <c r="R343" i="35" s="1"/>
  <c r="Q102" i="35"/>
  <c r="S102" i="35" s="1"/>
  <c r="R102" i="35" s="1"/>
  <c r="Q128" i="35"/>
  <c r="S128" i="35" s="1"/>
  <c r="R128" i="35" s="1"/>
  <c r="Q132" i="35"/>
  <c r="S132" i="35" s="1"/>
  <c r="R132" i="35" s="1"/>
  <c r="Q136" i="35"/>
  <c r="S136" i="35" s="1"/>
  <c r="R136" i="35" s="1"/>
  <c r="Q154" i="35"/>
  <c r="S154" i="35" s="1"/>
  <c r="R154" i="35" s="1"/>
  <c r="Q180" i="35"/>
  <c r="S180" i="35" s="1"/>
  <c r="R180" i="35" s="1"/>
  <c r="Q204" i="35"/>
  <c r="S204" i="35" s="1"/>
  <c r="R204" i="35" s="1"/>
  <c r="Q247" i="35"/>
  <c r="S247" i="35" s="1"/>
  <c r="R247" i="35" s="1"/>
  <c r="Q266" i="35"/>
  <c r="S266" i="35" s="1"/>
  <c r="R266" i="35" s="1"/>
  <c r="Q271" i="35"/>
  <c r="S271" i="35" s="1"/>
  <c r="R271" i="35" s="1"/>
  <c r="Q302" i="35"/>
  <c r="S302" i="35" s="1"/>
  <c r="R302" i="35" s="1"/>
  <c r="Q341" i="35"/>
  <c r="S341" i="35" s="1"/>
  <c r="R341" i="35" s="1"/>
  <c r="V103" i="36"/>
  <c r="X103" i="36" s="1"/>
  <c r="V151" i="36"/>
  <c r="X151" i="36" s="1"/>
  <c r="AA151" i="36" s="1"/>
  <c r="V104" i="36"/>
  <c r="X104" i="36" s="1"/>
  <c r="AA104" i="36" s="1"/>
  <c r="AM79" i="36"/>
  <c r="V218" i="36"/>
  <c r="X218" i="36" s="1"/>
  <c r="W218" i="36" s="1"/>
  <c r="V340" i="36"/>
  <c r="X340" i="36" s="1"/>
  <c r="V194" i="36"/>
  <c r="X194" i="36" s="1"/>
  <c r="V79" i="36"/>
  <c r="X79" i="36" s="1"/>
  <c r="AA79" i="36" s="1"/>
  <c r="O80" i="36"/>
  <c r="V102" i="36"/>
  <c r="X102" i="36" s="1"/>
  <c r="W102" i="36" s="1"/>
  <c r="O103" i="36"/>
  <c r="O107" i="36"/>
  <c r="V127" i="36"/>
  <c r="X127" i="36" s="1"/>
  <c r="AA127" i="36" s="1"/>
  <c r="V138" i="36"/>
  <c r="X138" i="36" s="1"/>
  <c r="V267" i="36"/>
  <c r="X267" i="36" s="1"/>
  <c r="V316" i="36"/>
  <c r="X316" i="36" s="1"/>
  <c r="W316" i="36" s="1"/>
  <c r="V337" i="36"/>
  <c r="X337" i="36" s="1"/>
  <c r="V339" i="36"/>
  <c r="X339" i="36" s="1"/>
  <c r="AA339" i="36" s="1"/>
  <c r="Q68" i="35"/>
  <c r="S68" i="35" s="1"/>
  <c r="R68" i="35" s="1"/>
  <c r="Q64" i="35"/>
  <c r="S64" i="35" s="1"/>
  <c r="R64" i="35" s="1"/>
  <c r="Q72" i="35"/>
  <c r="S72" i="35" s="1"/>
  <c r="R72" i="35" s="1"/>
  <c r="Q67" i="35"/>
  <c r="S67" i="35" s="1"/>
  <c r="R67" i="35" s="1"/>
  <c r="Q38" i="35"/>
  <c r="S38" i="35" s="1"/>
  <c r="R38" i="35" s="1"/>
  <c r="Q46" i="35"/>
  <c r="S46" i="35" s="1"/>
  <c r="R46" i="35" s="1"/>
  <c r="Q55" i="35"/>
  <c r="S55" i="35" s="1"/>
  <c r="R55" i="35" s="1"/>
  <c r="Q63" i="35"/>
  <c r="S63" i="35" s="1"/>
  <c r="R63" i="35" s="1"/>
  <c r="Q41" i="35"/>
  <c r="S41" i="35" s="1"/>
  <c r="R41" i="35" s="1"/>
  <c r="Q44" i="35"/>
  <c r="S44" i="35" s="1"/>
  <c r="R44" i="35" s="1"/>
  <c r="Q58" i="35"/>
  <c r="S58" i="35" s="1"/>
  <c r="R58" i="35" s="1"/>
  <c r="Q61" i="35"/>
  <c r="S61" i="35" s="1"/>
  <c r="R61" i="35" s="1"/>
  <c r="Q82" i="35"/>
  <c r="S82" i="35" s="1"/>
  <c r="R82" i="35" s="1"/>
  <c r="Q77" i="35"/>
  <c r="S77" i="35" s="1"/>
  <c r="R77" i="35" s="1"/>
  <c r="Q96" i="35"/>
  <c r="S96" i="35" s="1"/>
  <c r="R96" i="35" s="1"/>
  <c r="Q75" i="35"/>
  <c r="S75" i="35" s="1"/>
  <c r="R75" i="35" s="1"/>
  <c r="Q91" i="35"/>
  <c r="S91" i="35" s="1"/>
  <c r="R91" i="35" s="1"/>
  <c r="Q93" i="35"/>
  <c r="S93" i="35" s="1"/>
  <c r="R93" i="35" s="1"/>
  <c r="Q99" i="35"/>
  <c r="S99" i="35" s="1"/>
  <c r="R99" i="35" s="1"/>
  <c r="Q49" i="35"/>
  <c r="S49" i="35" s="1"/>
  <c r="R49" i="35" s="1"/>
  <c r="Q52" i="35"/>
  <c r="S52" i="35" s="1"/>
  <c r="R52" i="35" s="1"/>
  <c r="Q50" i="35"/>
  <c r="S50" i="35" s="1"/>
  <c r="R50" i="35" s="1"/>
  <c r="Q95" i="35"/>
  <c r="S95" i="35" s="1"/>
  <c r="R95" i="35" s="1"/>
  <c r="Q47" i="35"/>
  <c r="S47" i="35" s="1"/>
  <c r="R47" i="35" s="1"/>
  <c r="Q51" i="35"/>
  <c r="S51" i="35" s="1"/>
  <c r="R51" i="35" s="1"/>
  <c r="Q71" i="35"/>
  <c r="S71" i="35" s="1"/>
  <c r="R71" i="35" s="1"/>
  <c r="Q78" i="35"/>
  <c r="S78" i="35" s="1"/>
  <c r="R78" i="35" s="1"/>
  <c r="Q84" i="35"/>
  <c r="S84" i="35" s="1"/>
  <c r="R84" i="35" s="1"/>
  <c r="Q89" i="35"/>
  <c r="S89" i="35" s="1"/>
  <c r="R89" i="35" s="1"/>
  <c r="Q100" i="35"/>
  <c r="S100" i="35" s="1"/>
  <c r="R100" i="35" s="1"/>
  <c r="Q39" i="35"/>
  <c r="S39" i="35" s="1"/>
  <c r="R39" i="35" s="1"/>
  <c r="Q69" i="35"/>
  <c r="S69" i="35" s="1"/>
  <c r="R69" i="35" s="1"/>
  <c r="Q74" i="35"/>
  <c r="S74" i="35" s="1"/>
  <c r="R74" i="35" s="1"/>
  <c r="Q76" i="35"/>
  <c r="S76" i="35" s="1"/>
  <c r="R76" i="35" s="1"/>
  <c r="Q90" i="35"/>
  <c r="S90" i="35" s="1"/>
  <c r="R90" i="35" s="1"/>
  <c r="Q94" i="35"/>
  <c r="S94" i="35" s="1"/>
  <c r="R94" i="35" s="1"/>
  <c r="Q36" i="35"/>
  <c r="S36" i="35" s="1"/>
  <c r="B38" i="35"/>
  <c r="B39" i="35" s="1"/>
  <c r="Q42" i="35"/>
  <c r="S42" i="35" s="1"/>
  <c r="R42" i="35" s="1"/>
  <c r="Q56" i="35"/>
  <c r="S56" i="35" s="1"/>
  <c r="R56" i="35" s="1"/>
  <c r="Q59" i="35"/>
  <c r="S59" i="35" s="1"/>
  <c r="R59" i="35" s="1"/>
  <c r="Q40" i="35"/>
  <c r="S40" i="35" s="1"/>
  <c r="R40" i="35" s="1"/>
  <c r="Q57" i="35"/>
  <c r="S57" i="35" s="1"/>
  <c r="R57" i="35" s="1"/>
  <c r="Q70" i="35"/>
  <c r="S70" i="35" s="1"/>
  <c r="R70" i="35" s="1"/>
  <c r="Q92" i="35"/>
  <c r="S92" i="35" s="1"/>
  <c r="R92" i="35" s="1"/>
  <c r="Q43" i="35"/>
  <c r="S43" i="35" s="1"/>
  <c r="R43" i="35" s="1"/>
  <c r="Q53" i="35"/>
  <c r="S53" i="35" s="1"/>
  <c r="R53" i="35" s="1"/>
  <c r="Q60" i="35"/>
  <c r="S60" i="35" s="1"/>
  <c r="R60" i="35" s="1"/>
  <c r="Q98" i="35"/>
  <c r="S98" i="35" s="1"/>
  <c r="R98" i="35" s="1"/>
  <c r="V85" i="36"/>
  <c r="X85" i="36" s="1"/>
  <c r="V195" i="36"/>
  <c r="X195" i="36" s="1"/>
  <c r="AA195" i="36" s="1"/>
  <c r="V65" i="36"/>
  <c r="X65" i="36" s="1"/>
  <c r="W65" i="36" s="1"/>
  <c r="V217" i="36"/>
  <c r="X217" i="36" s="1"/>
  <c r="V71" i="36"/>
  <c r="X71" i="36" s="1"/>
  <c r="AA71" i="36" s="1"/>
  <c r="V185" i="36"/>
  <c r="X185" i="36" s="1"/>
  <c r="V192" i="36"/>
  <c r="X192" i="36" s="1"/>
  <c r="AA192" i="36" s="1"/>
  <c r="V208" i="36"/>
  <c r="X208" i="36" s="1"/>
  <c r="AA208" i="36" s="1"/>
  <c r="V216" i="36"/>
  <c r="X216" i="36" s="1"/>
  <c r="V303" i="36"/>
  <c r="X303" i="36" s="1"/>
  <c r="W303" i="36" s="1"/>
  <c r="V319" i="36"/>
  <c r="X319" i="36" s="1"/>
  <c r="V329" i="36"/>
  <c r="X329" i="36" s="1"/>
  <c r="V86" i="36"/>
  <c r="X86" i="36" s="1"/>
  <c r="AA86" i="36" s="1"/>
  <c r="V131" i="36"/>
  <c r="X131" i="36" s="1"/>
  <c r="V299" i="36"/>
  <c r="X299" i="36" s="1"/>
  <c r="W299" i="36" s="1"/>
  <c r="AM103" i="36"/>
  <c r="V201" i="36"/>
  <c r="X201" i="36" s="1"/>
  <c r="O63" i="36"/>
  <c r="V43" i="36"/>
  <c r="X43" i="36" s="1"/>
  <c r="AA43" i="36" s="1"/>
  <c r="V112" i="36"/>
  <c r="X112" i="36" s="1"/>
  <c r="AA112" i="36" s="1"/>
  <c r="V122" i="36"/>
  <c r="X122" i="36" s="1"/>
  <c r="W122" i="36" s="1"/>
  <c r="V230" i="36"/>
  <c r="X230" i="36" s="1"/>
  <c r="V46" i="36"/>
  <c r="X46" i="36" s="1"/>
  <c r="AA46" i="36" s="1"/>
  <c r="V87" i="36"/>
  <c r="X87" i="36" s="1"/>
  <c r="W87" i="36" s="1"/>
  <c r="V126" i="36"/>
  <c r="X126" i="36" s="1"/>
  <c r="AA126" i="36" s="1"/>
  <c r="V335" i="36"/>
  <c r="X335" i="36" s="1"/>
  <c r="AA335" i="36" s="1"/>
  <c r="V338" i="36"/>
  <c r="X338" i="36" s="1"/>
  <c r="AM91" i="36"/>
  <c r="V327" i="36"/>
  <c r="X327" i="36" s="1"/>
  <c r="AA327" i="36" s="1"/>
  <c r="V36" i="36"/>
  <c r="X36" i="36" s="1"/>
  <c r="AA36" i="36" s="1"/>
  <c r="V154" i="36"/>
  <c r="X154" i="36" s="1"/>
  <c r="W154" i="36" s="1"/>
  <c r="AM96" i="36"/>
  <c r="V187" i="36"/>
  <c r="X187" i="36" s="1"/>
  <c r="V209" i="36"/>
  <c r="X209" i="36" s="1"/>
  <c r="AA209" i="36" s="1"/>
  <c r="V240" i="36"/>
  <c r="X240" i="36" s="1"/>
  <c r="V243" i="36"/>
  <c r="X243" i="36" s="1"/>
  <c r="W243" i="36" s="1"/>
  <c r="V256" i="36"/>
  <c r="X256" i="36" s="1"/>
  <c r="AA256" i="36" s="1"/>
  <c r="V60" i="36"/>
  <c r="X60" i="36" s="1"/>
  <c r="W60" i="36" s="1"/>
  <c r="V77" i="36"/>
  <c r="X77" i="36" s="1"/>
  <c r="AA77" i="36" s="1"/>
  <c r="AM87" i="36"/>
  <c r="O104" i="36"/>
  <c r="V132" i="36"/>
  <c r="X132" i="36" s="1"/>
  <c r="W132" i="36" s="1"/>
  <c r="V173" i="36"/>
  <c r="X173" i="36" s="1"/>
  <c r="V211" i="36"/>
  <c r="X211" i="36" s="1"/>
  <c r="V235" i="36"/>
  <c r="X235" i="36" s="1"/>
  <c r="AA235" i="36" s="1"/>
  <c r="V238" i="36"/>
  <c r="X238" i="36" s="1"/>
  <c r="W238" i="36" s="1"/>
  <c r="V38" i="36"/>
  <c r="X38" i="36" s="1"/>
  <c r="AA38" i="36" s="1"/>
  <c r="V59" i="36"/>
  <c r="X59" i="36" s="1"/>
  <c r="AA59" i="36" s="1"/>
  <c r="V61" i="36"/>
  <c r="X61" i="36" s="1"/>
  <c r="AM88" i="36"/>
  <c r="V100" i="36"/>
  <c r="X100" i="36" s="1"/>
  <c r="V135" i="36"/>
  <c r="X135" i="36" s="1"/>
  <c r="AA135" i="36" s="1"/>
  <c r="V160" i="36"/>
  <c r="X160" i="36" s="1"/>
  <c r="W160" i="36" s="1"/>
  <c r="V200" i="36"/>
  <c r="X200" i="36" s="1"/>
  <c r="AA200" i="36" s="1"/>
  <c r="V210" i="36"/>
  <c r="X210" i="36" s="1"/>
  <c r="W210" i="36" s="1"/>
  <c r="V219" i="36"/>
  <c r="X219" i="36" s="1"/>
  <c r="AA219" i="36" s="1"/>
  <c r="V241" i="36"/>
  <c r="X241" i="36" s="1"/>
  <c r="W241" i="36" s="1"/>
  <c r="V283" i="36"/>
  <c r="X283" i="36" s="1"/>
  <c r="AA283" i="36" s="1"/>
  <c r="V286" i="36"/>
  <c r="X286" i="36" s="1"/>
  <c r="V296" i="36"/>
  <c r="X296" i="36" s="1"/>
  <c r="W296" i="36" s="1"/>
  <c r="V344" i="36"/>
  <c r="X344" i="36" s="1"/>
  <c r="AA344" i="36" s="1"/>
  <c r="V353" i="36"/>
  <c r="X353" i="36" s="1"/>
  <c r="AA353" i="36" s="1"/>
  <c r="V55" i="36"/>
  <c r="X55" i="36" s="1"/>
  <c r="AA55" i="36" s="1"/>
  <c r="AM56" i="36"/>
  <c r="V70" i="36"/>
  <c r="X70" i="36" s="1"/>
  <c r="AA70" i="36" s="1"/>
  <c r="K80" i="36"/>
  <c r="V93" i="36"/>
  <c r="X93" i="36" s="1"/>
  <c r="AA93" i="36" s="1"/>
  <c r="AI96" i="36"/>
  <c r="V117" i="36"/>
  <c r="X117" i="36" s="1"/>
  <c r="W117" i="36" s="1"/>
  <c r="V119" i="36"/>
  <c r="X119" i="36" s="1"/>
  <c r="AA119" i="36" s="1"/>
  <c r="V129" i="36"/>
  <c r="X129" i="36" s="1"/>
  <c r="W129" i="36" s="1"/>
  <c r="V161" i="36"/>
  <c r="X161" i="36" s="1"/>
  <c r="W161" i="36" s="1"/>
  <c r="V174" i="36"/>
  <c r="X174" i="36" s="1"/>
  <c r="W174" i="36" s="1"/>
  <c r="V177" i="36"/>
  <c r="X177" i="36" s="1"/>
  <c r="AA177" i="36" s="1"/>
  <c r="V244" i="36"/>
  <c r="X244" i="36" s="1"/>
  <c r="W244" i="36" s="1"/>
  <c r="V260" i="36"/>
  <c r="X260" i="36" s="1"/>
  <c r="V263" i="36"/>
  <c r="X263" i="36" s="1"/>
  <c r="W263" i="36" s="1"/>
  <c r="V298" i="36"/>
  <c r="X298" i="36" s="1"/>
  <c r="AA298" i="36" s="1"/>
  <c r="V306" i="36"/>
  <c r="X306" i="36" s="1"/>
  <c r="AA306" i="36" s="1"/>
  <c r="V320" i="36"/>
  <c r="X320" i="36" s="1"/>
  <c r="AA320" i="36" s="1"/>
  <c r="V332" i="36"/>
  <c r="X332" i="36" s="1"/>
  <c r="V363" i="36"/>
  <c r="X363" i="36" s="1"/>
  <c r="W363" i="36" s="1"/>
  <c r="V39" i="36"/>
  <c r="X39" i="36" s="1"/>
  <c r="AA39" i="36" s="1"/>
  <c r="V41" i="36"/>
  <c r="X41" i="36" s="1"/>
  <c r="AA41" i="36" s="1"/>
  <c r="AM75" i="36"/>
  <c r="V252" i="36"/>
  <c r="X252" i="36" s="1"/>
  <c r="W252" i="36" s="1"/>
  <c r="V91" i="36"/>
  <c r="X91" i="36" s="1"/>
  <c r="W91" i="36" s="1"/>
  <c r="V101" i="36"/>
  <c r="X101" i="36" s="1"/>
  <c r="W101" i="36" s="1"/>
  <c r="V35" i="36"/>
  <c r="X35" i="36" s="1"/>
  <c r="AA35" i="36" s="1"/>
  <c r="V37" i="36"/>
  <c r="X37" i="36" s="1"/>
  <c r="V45" i="36"/>
  <c r="X45" i="36" s="1"/>
  <c r="AA45" i="36" s="1"/>
  <c r="V62" i="36"/>
  <c r="X62" i="36" s="1"/>
  <c r="AA62" i="36" s="1"/>
  <c r="K64" i="36"/>
  <c r="V78" i="36"/>
  <c r="X78" i="36" s="1"/>
  <c r="AA78" i="36" s="1"/>
  <c r="V94" i="36"/>
  <c r="X94" i="36" s="1"/>
  <c r="W94" i="36" s="1"/>
  <c r="V99" i="36"/>
  <c r="X99" i="36" s="1"/>
  <c r="AA99" i="36" s="1"/>
  <c r="V152" i="36"/>
  <c r="X152" i="36" s="1"/>
  <c r="AA152" i="36" s="1"/>
  <c r="V232" i="36"/>
  <c r="X232" i="36" s="1"/>
  <c r="W232" i="36" s="1"/>
  <c r="V42" i="36"/>
  <c r="X42" i="36" s="1"/>
  <c r="AA42" i="36" s="1"/>
  <c r="V63" i="36"/>
  <c r="X63" i="36" s="1"/>
  <c r="AA63" i="36" s="1"/>
  <c r="V215" i="36"/>
  <c r="X215" i="36" s="1"/>
  <c r="V262" i="36"/>
  <c r="X262" i="36" s="1"/>
  <c r="W262" i="36" s="1"/>
  <c r="V264" i="36"/>
  <c r="X264" i="36" s="1"/>
  <c r="W264" i="36" s="1"/>
  <c r="V290" i="36"/>
  <c r="X290" i="36" s="1"/>
  <c r="AA290" i="36" s="1"/>
  <c r="V310" i="36"/>
  <c r="X310" i="36" s="1"/>
  <c r="W310" i="36" s="1"/>
  <c r="V40" i="36"/>
  <c r="X40" i="36" s="1"/>
  <c r="W40" i="36" s="1"/>
  <c r="V44" i="36"/>
  <c r="X44" i="36" s="1"/>
  <c r="AA44" i="36" s="1"/>
  <c r="V92" i="36"/>
  <c r="X92" i="36" s="1"/>
  <c r="W92" i="36" s="1"/>
  <c r="AL92" i="36"/>
  <c r="AM92" i="36" s="1"/>
  <c r="V130" i="36"/>
  <c r="X130" i="36" s="1"/>
  <c r="W130" i="36" s="1"/>
  <c r="V236" i="36"/>
  <c r="X236" i="36" s="1"/>
  <c r="AA236" i="36" s="1"/>
  <c r="V291" i="36"/>
  <c r="X291" i="36" s="1"/>
  <c r="AA291" i="36" s="1"/>
  <c r="V336" i="36"/>
  <c r="X336" i="36" s="1"/>
  <c r="W336" i="36" s="1"/>
  <c r="V355" i="36"/>
  <c r="X355" i="36" s="1"/>
  <c r="W355" i="36" s="1"/>
  <c r="V361" i="36"/>
  <c r="X361" i="36" s="1"/>
  <c r="AA361" i="36" s="1"/>
  <c r="AM63" i="36"/>
  <c r="AI63" i="36"/>
  <c r="K101" i="36"/>
  <c r="O101" i="36"/>
  <c r="K93" i="36"/>
  <c r="O93" i="36"/>
  <c r="AA201" i="36"/>
  <c r="W201" i="36"/>
  <c r="O71" i="36"/>
  <c r="K71" i="36"/>
  <c r="AA248" i="36"/>
  <c r="W248" i="36"/>
  <c r="O55" i="36"/>
  <c r="K55" i="36"/>
  <c r="AA85" i="36"/>
  <c r="W85" i="36"/>
  <c r="O95" i="36"/>
  <c r="K95" i="36"/>
  <c r="O79" i="36"/>
  <c r="K79" i="36"/>
  <c r="K56" i="36"/>
  <c r="AM72" i="36"/>
  <c r="O87" i="36"/>
  <c r="O90" i="36"/>
  <c r="V158" i="36"/>
  <c r="X158" i="36" s="1"/>
  <c r="W158" i="36" s="1"/>
  <c r="V179" i="36"/>
  <c r="X179" i="36" s="1"/>
  <c r="W179" i="36" s="1"/>
  <c r="V197" i="36"/>
  <c r="X197" i="36" s="1"/>
  <c r="W197" i="36" s="1"/>
  <c r="V259" i="36"/>
  <c r="X259" i="36" s="1"/>
  <c r="AA259" i="36" s="1"/>
  <c r="V266" i="36"/>
  <c r="X266" i="36" s="1"/>
  <c r="AA266" i="36" s="1"/>
  <c r="V276" i="36"/>
  <c r="X276" i="36" s="1"/>
  <c r="W276" i="36" s="1"/>
  <c r="V307" i="36"/>
  <c r="X307" i="36" s="1"/>
  <c r="V314" i="36"/>
  <c r="X314" i="36" s="1"/>
  <c r="V106" i="36"/>
  <c r="X106" i="36" s="1"/>
  <c r="W106" i="36" s="1"/>
  <c r="V157" i="36"/>
  <c r="X157" i="36" s="1"/>
  <c r="AA157" i="36" s="1"/>
  <c r="V164" i="36"/>
  <c r="X164" i="36" s="1"/>
  <c r="AA164" i="36" s="1"/>
  <c r="V184" i="36"/>
  <c r="X184" i="36" s="1"/>
  <c r="W184" i="36" s="1"/>
  <c r="V268" i="36"/>
  <c r="X268" i="36" s="1"/>
  <c r="W268" i="36" s="1"/>
  <c r="V275" i="36"/>
  <c r="X275" i="36" s="1"/>
  <c r="AA65" i="36"/>
  <c r="V69" i="36"/>
  <c r="X69" i="36" s="1"/>
  <c r="W69" i="36" s="1"/>
  <c r="V74" i="36"/>
  <c r="X74" i="36" s="1"/>
  <c r="W74" i="36" s="1"/>
  <c r="V83" i="36"/>
  <c r="X83" i="36" s="1"/>
  <c r="W83" i="36" s="1"/>
  <c r="AL83" i="36"/>
  <c r="AM83" i="36" s="1"/>
  <c r="O85" i="36"/>
  <c r="V90" i="36"/>
  <c r="X90" i="36" s="1"/>
  <c r="W90" i="36" s="1"/>
  <c r="O96" i="36"/>
  <c r="K98" i="36"/>
  <c r="V136" i="36"/>
  <c r="X136" i="36" s="1"/>
  <c r="AA136" i="36" s="1"/>
  <c r="V170" i="36"/>
  <c r="X170" i="36" s="1"/>
  <c r="V292" i="36"/>
  <c r="X292" i="36" s="1"/>
  <c r="AA292" i="36" s="1"/>
  <c r="V312" i="36"/>
  <c r="X312" i="36" s="1"/>
  <c r="W312" i="36" s="1"/>
  <c r="V317" i="36"/>
  <c r="X317" i="36" s="1"/>
  <c r="V322" i="36"/>
  <c r="X322" i="36" s="1"/>
  <c r="W322" i="36" s="1"/>
  <c r="V331" i="36"/>
  <c r="X331" i="36" s="1"/>
  <c r="V346" i="36"/>
  <c r="X346" i="36" s="1"/>
  <c r="V364" i="36"/>
  <c r="X364" i="36" s="1"/>
  <c r="AA364" i="36" s="1"/>
  <c r="AM98" i="36"/>
  <c r="AM55" i="36"/>
  <c r="AM67" i="36"/>
  <c r="O76" i="36"/>
  <c r="V95" i="36"/>
  <c r="X95" i="36" s="1"/>
  <c r="W95" i="36" s="1"/>
  <c r="K107" i="36"/>
  <c r="V116" i="36"/>
  <c r="X116" i="36" s="1"/>
  <c r="W116" i="36" s="1"/>
  <c r="V134" i="36"/>
  <c r="X134" i="36" s="1"/>
  <c r="AA134" i="36" s="1"/>
  <c r="V143" i="36"/>
  <c r="X143" i="36" s="1"/>
  <c r="AA143" i="36" s="1"/>
  <c r="V148" i="36"/>
  <c r="X148" i="36" s="1"/>
  <c r="W148" i="36" s="1"/>
  <c r="V166" i="36"/>
  <c r="X166" i="36" s="1"/>
  <c r="W166" i="36" s="1"/>
  <c r="V203" i="36"/>
  <c r="X203" i="36" s="1"/>
  <c r="AA203" i="36" s="1"/>
  <c r="V213" i="36"/>
  <c r="X213" i="36" s="1"/>
  <c r="V220" i="36"/>
  <c r="X220" i="36" s="1"/>
  <c r="V224" i="36"/>
  <c r="X224" i="36" s="1"/>
  <c r="AA224" i="36" s="1"/>
  <c r="V227" i="36"/>
  <c r="X227" i="36" s="1"/>
  <c r="W227" i="36" s="1"/>
  <c r="AA241" i="36"/>
  <c r="V284" i="36"/>
  <c r="X284" i="36" s="1"/>
  <c r="W284" i="36" s="1"/>
  <c r="V356" i="36"/>
  <c r="X356" i="36" s="1"/>
  <c r="AA356" i="36" s="1"/>
  <c r="V359" i="36"/>
  <c r="X359" i="36" s="1"/>
  <c r="V362" i="36"/>
  <c r="X362" i="36" s="1"/>
  <c r="AA362" i="36" s="1"/>
  <c r="O60" i="36"/>
  <c r="AM64" i="36"/>
  <c r="V76" i="36"/>
  <c r="X76" i="36" s="1"/>
  <c r="W76" i="36" s="1"/>
  <c r="AM80" i="36"/>
  <c r="AM90" i="36"/>
  <c r="V109" i="36"/>
  <c r="X109" i="36" s="1"/>
  <c r="W109" i="36" s="1"/>
  <c r="V133" i="36"/>
  <c r="X133" i="36" s="1"/>
  <c r="V163" i="36"/>
  <c r="X163" i="36" s="1"/>
  <c r="W163" i="36" s="1"/>
  <c r="V176" i="36"/>
  <c r="X176" i="36" s="1"/>
  <c r="W176" i="36" s="1"/>
  <c r="V183" i="36"/>
  <c r="X183" i="36" s="1"/>
  <c r="W183" i="36" s="1"/>
  <c r="V223" i="36"/>
  <c r="X223" i="36" s="1"/>
  <c r="W223" i="36" s="1"/>
  <c r="V239" i="36"/>
  <c r="X239" i="36" s="1"/>
  <c r="W239" i="36" s="1"/>
  <c r="V258" i="36"/>
  <c r="X258" i="36" s="1"/>
  <c r="AA258" i="36" s="1"/>
  <c r="V293" i="36"/>
  <c r="X293" i="36" s="1"/>
  <c r="W293" i="36" s="1"/>
  <c r="V305" i="36"/>
  <c r="X305" i="36" s="1"/>
  <c r="AA305" i="36" s="1"/>
  <c r="V354" i="36"/>
  <c r="X354" i="36" s="1"/>
  <c r="V144" i="36"/>
  <c r="X144" i="36" s="1"/>
  <c r="AA144" i="36" s="1"/>
  <c r="V146" i="36"/>
  <c r="X146" i="36" s="1"/>
  <c r="AA146" i="36" s="1"/>
  <c r="K67" i="36"/>
  <c r="O68" i="36"/>
  <c r="AM76" i="36"/>
  <c r="W77" i="36"/>
  <c r="V84" i="36"/>
  <c r="X84" i="36" s="1"/>
  <c r="W84" i="36" s="1"/>
  <c r="O88" i="36"/>
  <c r="O100" i="36"/>
  <c r="K103" i="36"/>
  <c r="V114" i="36"/>
  <c r="X114" i="36" s="1"/>
  <c r="W114" i="36" s="1"/>
  <c r="V118" i="36"/>
  <c r="X118" i="36" s="1"/>
  <c r="W118" i="36" s="1"/>
  <c r="V121" i="36"/>
  <c r="X121" i="36" s="1"/>
  <c r="V128" i="36"/>
  <c r="X128" i="36" s="1"/>
  <c r="AA128" i="36" s="1"/>
  <c r="V142" i="36"/>
  <c r="X142" i="36" s="1"/>
  <c r="AA142" i="36" s="1"/>
  <c r="V150" i="36"/>
  <c r="X150" i="36" s="1"/>
  <c r="AA150" i="36" s="1"/>
  <c r="V165" i="36"/>
  <c r="X165" i="36" s="1"/>
  <c r="W165" i="36" s="1"/>
  <c r="AA174" i="36"/>
  <c r="V250" i="36"/>
  <c r="X250" i="36" s="1"/>
  <c r="AA250" i="36" s="1"/>
  <c r="V278" i="36"/>
  <c r="X278" i="36" s="1"/>
  <c r="W278" i="36" s="1"/>
  <c r="V285" i="36"/>
  <c r="X285" i="36" s="1"/>
  <c r="W285" i="36" s="1"/>
  <c r="V318" i="36"/>
  <c r="X318" i="36" s="1"/>
  <c r="AA318" i="36" s="1"/>
  <c r="V321" i="36"/>
  <c r="X321" i="36" s="1"/>
  <c r="AA321" i="36" s="1"/>
  <c r="V334" i="36"/>
  <c r="X334" i="36" s="1"/>
  <c r="AI43" i="36"/>
  <c r="AM43" i="36"/>
  <c r="A10" i="36"/>
  <c r="K45" i="36"/>
  <c r="O45" i="36"/>
  <c r="K77" i="36"/>
  <c r="O77" i="36"/>
  <c r="K86" i="36"/>
  <c r="O86" i="36"/>
  <c r="AI100" i="36"/>
  <c r="AM100" i="36"/>
  <c r="AA101" i="36"/>
  <c r="AM122" i="36"/>
  <c r="AI122" i="36"/>
  <c r="W131" i="36"/>
  <c r="AA131" i="36"/>
  <c r="K151" i="36"/>
  <c r="O151" i="36"/>
  <c r="W151" i="36"/>
  <c r="O154" i="36"/>
  <c r="K154" i="36"/>
  <c r="AI215" i="36"/>
  <c r="AM215" i="36"/>
  <c r="AM65" i="36"/>
  <c r="AI65" i="36"/>
  <c r="AI116" i="36"/>
  <c r="AM116" i="36"/>
  <c r="AA276" i="36"/>
  <c r="AA345" i="36"/>
  <c r="W345" i="36"/>
  <c r="K40" i="36"/>
  <c r="O40" i="36"/>
  <c r="AI42" i="36"/>
  <c r="AM42" i="36"/>
  <c r="AA64" i="36"/>
  <c r="W64" i="36"/>
  <c r="AI68" i="36"/>
  <c r="AM68" i="36"/>
  <c r="AM74" i="36"/>
  <c r="AI74" i="36"/>
  <c r="K84" i="36"/>
  <c r="O84" i="36"/>
  <c r="AI94" i="36"/>
  <c r="AM94" i="36"/>
  <c r="AM107" i="36"/>
  <c r="AI107" i="36"/>
  <c r="AI111" i="36"/>
  <c r="AM111" i="36"/>
  <c r="O121" i="36"/>
  <c r="K121" i="36"/>
  <c r="AM130" i="36"/>
  <c r="AI130" i="36"/>
  <c r="AI133" i="36"/>
  <c r="AM133" i="36"/>
  <c r="AI148" i="36"/>
  <c r="AM148" i="36"/>
  <c r="W215" i="36"/>
  <c r="AA215" i="36"/>
  <c r="O245" i="36"/>
  <c r="K245" i="36"/>
  <c r="K46" i="36"/>
  <c r="O46" i="36"/>
  <c r="AI60" i="36"/>
  <c r="AM60" i="36"/>
  <c r="AM97" i="36"/>
  <c r="AI97" i="36"/>
  <c r="AI36" i="36"/>
  <c r="AM36" i="36"/>
  <c r="K39" i="36"/>
  <c r="O39" i="36"/>
  <c r="W39" i="36"/>
  <c r="AI41" i="36"/>
  <c r="AM41" i="36"/>
  <c r="AI59" i="36"/>
  <c r="AM59" i="36"/>
  <c r="AM71" i="36"/>
  <c r="AI71" i="36"/>
  <c r="O73" i="36"/>
  <c r="K73" i="36"/>
  <c r="W100" i="36"/>
  <c r="AA100" i="36"/>
  <c r="AA111" i="36"/>
  <c r="W111" i="36"/>
  <c r="AA167" i="36"/>
  <c r="W167" i="36"/>
  <c r="W195" i="36"/>
  <c r="AI102" i="36"/>
  <c r="AM102" i="36"/>
  <c r="O152" i="36"/>
  <c r="K152" i="36"/>
  <c r="AI88" i="36"/>
  <c r="AI35" i="36"/>
  <c r="AM35" i="36"/>
  <c r="K38" i="36"/>
  <c r="O38" i="36"/>
  <c r="AI62" i="36"/>
  <c r="AM62" i="36"/>
  <c r="W68" i="36"/>
  <c r="AA68" i="36"/>
  <c r="AM81" i="36"/>
  <c r="AI81" i="36"/>
  <c r="O99" i="36"/>
  <c r="K99" i="36"/>
  <c r="W125" i="36"/>
  <c r="AA125" i="36"/>
  <c r="AL127" i="36"/>
  <c r="AM127" i="36"/>
  <c r="AI164" i="36"/>
  <c r="AM164" i="36"/>
  <c r="O122" i="36"/>
  <c r="K122" i="36"/>
  <c r="K78" i="36"/>
  <c r="O78" i="36"/>
  <c r="W78" i="36"/>
  <c r="AI80" i="36"/>
  <c r="AM95" i="36"/>
  <c r="AI95" i="36"/>
  <c r="K235" i="36"/>
  <c r="O235" i="36"/>
  <c r="AA37" i="36"/>
  <c r="W37" i="36"/>
  <c r="O58" i="36"/>
  <c r="K58" i="36"/>
  <c r="AI61" i="36"/>
  <c r="AM61" i="36"/>
  <c r="AI70" i="36"/>
  <c r="AM70" i="36"/>
  <c r="O72" i="36"/>
  <c r="K72" i="36"/>
  <c r="V81" i="36"/>
  <c r="X81" i="36" s="1"/>
  <c r="V89" i="36"/>
  <c r="X89" i="36" s="1"/>
  <c r="AI99" i="36"/>
  <c r="AM99" i="36"/>
  <c r="AM106" i="36"/>
  <c r="AI106" i="36"/>
  <c r="K125" i="36"/>
  <c r="O125" i="36"/>
  <c r="W144" i="36"/>
  <c r="W146" i="36"/>
  <c r="AA194" i="36"/>
  <c r="W194" i="36"/>
  <c r="AA61" i="36"/>
  <c r="W61" i="36"/>
  <c r="V66" i="36"/>
  <c r="X66" i="36" s="1"/>
  <c r="AM66" i="36"/>
  <c r="V67" i="36"/>
  <c r="X67" i="36" s="1"/>
  <c r="AI69" i="36"/>
  <c r="AM69" i="36"/>
  <c r="O97" i="36"/>
  <c r="K97" i="36"/>
  <c r="AI103" i="36"/>
  <c r="O105" i="36"/>
  <c r="K105" i="36"/>
  <c r="AI37" i="36"/>
  <c r="AM37" i="36"/>
  <c r="AI44" i="36"/>
  <c r="AM44" i="36"/>
  <c r="O59" i="36"/>
  <c r="K59" i="36"/>
  <c r="O61" i="36"/>
  <c r="O65" i="36"/>
  <c r="K65" i="36"/>
  <c r="O74" i="36"/>
  <c r="K74" i="36"/>
  <c r="V75" i="36"/>
  <c r="X75" i="36" s="1"/>
  <c r="AM89" i="36"/>
  <c r="AI89" i="36"/>
  <c r="K102" i="36"/>
  <c r="O102" i="36"/>
  <c r="AM114" i="36"/>
  <c r="AI114" i="36"/>
  <c r="O130" i="36"/>
  <c r="K130" i="36"/>
  <c r="O138" i="36"/>
  <c r="K138" i="36"/>
  <c r="AI143" i="36"/>
  <c r="AM143" i="36"/>
  <c r="AM146" i="36"/>
  <c r="AI146" i="36"/>
  <c r="V162" i="36"/>
  <c r="X162" i="36" s="1"/>
  <c r="AI198" i="36"/>
  <c r="AM198" i="36"/>
  <c r="AA216" i="36"/>
  <c r="W216" i="36"/>
  <c r="AM237" i="36"/>
  <c r="AI237" i="36"/>
  <c r="K296" i="36"/>
  <c r="O296" i="36"/>
  <c r="K37" i="36"/>
  <c r="O37" i="36"/>
  <c r="AI40" i="36"/>
  <c r="AM40" i="36"/>
  <c r="K44" i="36"/>
  <c r="O44" i="36"/>
  <c r="O57" i="36"/>
  <c r="K57" i="36"/>
  <c r="V58" i="36"/>
  <c r="X58" i="36" s="1"/>
  <c r="AM58" i="36"/>
  <c r="AI58" i="36"/>
  <c r="A79" i="36"/>
  <c r="C67" i="36"/>
  <c r="V73" i="36"/>
  <c r="X73" i="36" s="1"/>
  <c r="AM73" i="36"/>
  <c r="AI73" i="36"/>
  <c r="V80" i="36"/>
  <c r="X80" i="36" s="1"/>
  <c r="O83" i="36"/>
  <c r="K83" i="36"/>
  <c r="V88" i="36"/>
  <c r="X88" i="36" s="1"/>
  <c r="V97" i="36"/>
  <c r="X97" i="36" s="1"/>
  <c r="V98" i="36"/>
  <c r="X98" i="36" s="1"/>
  <c r="W99" i="36"/>
  <c r="AI110" i="36"/>
  <c r="AM110" i="36"/>
  <c r="AM113" i="36"/>
  <c r="AI113" i="36"/>
  <c r="AA120" i="36"/>
  <c r="W120" i="36"/>
  <c r="AA130" i="36"/>
  <c r="AM145" i="36"/>
  <c r="AI145" i="36"/>
  <c r="O162" i="36"/>
  <c r="K162" i="36"/>
  <c r="W173" i="36"/>
  <c r="AA173" i="36"/>
  <c r="AA187" i="36"/>
  <c r="W187" i="36"/>
  <c r="V207" i="36"/>
  <c r="X207" i="36" s="1"/>
  <c r="O226" i="36"/>
  <c r="K226" i="36"/>
  <c r="AA227" i="36"/>
  <c r="K43" i="36"/>
  <c r="O43" i="36"/>
  <c r="W43" i="36"/>
  <c r="K70" i="36"/>
  <c r="O70" i="36"/>
  <c r="W70" i="36"/>
  <c r="AI79" i="36"/>
  <c r="O82" i="36"/>
  <c r="K82" i="36"/>
  <c r="AI87" i="36"/>
  <c r="W93" i="36"/>
  <c r="K96" i="36"/>
  <c r="V108" i="36"/>
  <c r="X108" i="36" s="1"/>
  <c r="V110" i="36"/>
  <c r="X110" i="36" s="1"/>
  <c r="AM115" i="36"/>
  <c r="AI115" i="36"/>
  <c r="AA168" i="36"/>
  <c r="W168" i="36"/>
  <c r="K173" i="36"/>
  <c r="O173" i="36"/>
  <c r="K36" i="36"/>
  <c r="O36" i="36"/>
  <c r="AI39" i="36"/>
  <c r="AM39" i="36"/>
  <c r="K42" i="36"/>
  <c r="O42" i="36"/>
  <c r="AI46" i="36"/>
  <c r="AM46" i="36"/>
  <c r="V57" i="36"/>
  <c r="X57" i="36" s="1"/>
  <c r="AM57" i="36"/>
  <c r="AI57" i="36"/>
  <c r="A68" i="36"/>
  <c r="V72" i="36"/>
  <c r="X72" i="36" s="1"/>
  <c r="O75" i="36"/>
  <c r="K75" i="36"/>
  <c r="AI77" i="36"/>
  <c r="AM77" i="36"/>
  <c r="AI78" i="36"/>
  <c r="AM78" i="36"/>
  <c r="AI86" i="36"/>
  <c r="AM86" i="36"/>
  <c r="O89" i="36"/>
  <c r="K89" i="36"/>
  <c r="K94" i="36"/>
  <c r="O94" i="36"/>
  <c r="AA103" i="36"/>
  <c r="W103" i="36"/>
  <c r="O114" i="36"/>
  <c r="K114" i="36"/>
  <c r="AI117" i="36"/>
  <c r="AM117" i="36"/>
  <c r="AI132" i="36"/>
  <c r="AM132" i="36"/>
  <c r="K135" i="36"/>
  <c r="O135" i="36"/>
  <c r="W135" i="36"/>
  <c r="O146" i="36"/>
  <c r="K146" i="36"/>
  <c r="AA149" i="36"/>
  <c r="K157" i="36"/>
  <c r="O157" i="36"/>
  <c r="AM162" i="36"/>
  <c r="AI162" i="36"/>
  <c r="AA165" i="36"/>
  <c r="K35" i="36"/>
  <c r="O35" i="36"/>
  <c r="AI38" i="36"/>
  <c r="AM38" i="36"/>
  <c r="K41" i="36"/>
  <c r="O41" i="36"/>
  <c r="W41" i="36"/>
  <c r="AI45" i="36"/>
  <c r="AM45" i="36"/>
  <c r="AI55" i="36"/>
  <c r="V56" i="36"/>
  <c r="X56" i="36" s="1"/>
  <c r="AI56" i="36"/>
  <c r="K62" i="36"/>
  <c r="O62" i="36"/>
  <c r="K63" i="36"/>
  <c r="O69" i="36"/>
  <c r="O81" i="36"/>
  <c r="K81" i="36"/>
  <c r="V82" i="36"/>
  <c r="X82" i="36" s="1"/>
  <c r="AM82" i="36"/>
  <c r="AI82" i="36"/>
  <c r="AM84" i="36"/>
  <c r="O91" i="36"/>
  <c r="K91" i="36"/>
  <c r="O92" i="36"/>
  <c r="V96" i="36"/>
  <c r="X96" i="36" s="1"/>
  <c r="K104" i="36"/>
  <c r="AM104" i="36"/>
  <c r="AI109" i="36"/>
  <c r="AM109" i="36"/>
  <c r="O123" i="36"/>
  <c r="K123" i="36"/>
  <c r="AA129" i="36"/>
  <c r="W134" i="36"/>
  <c r="W138" i="36"/>
  <c r="AA138" i="36"/>
  <c r="AI149" i="36"/>
  <c r="AM149" i="36"/>
  <c r="AI165" i="36"/>
  <c r="AM165" i="36"/>
  <c r="K177" i="36"/>
  <c r="O177" i="36"/>
  <c r="AM187" i="36"/>
  <c r="AI187" i="36"/>
  <c r="AM85" i="36"/>
  <c r="AM93" i="36"/>
  <c r="AM101" i="36"/>
  <c r="V107" i="36"/>
  <c r="X107" i="36" s="1"/>
  <c r="AM108" i="36"/>
  <c r="AI112" i="36"/>
  <c r="V113" i="36"/>
  <c r="X113" i="36" s="1"/>
  <c r="V115" i="36"/>
  <c r="X115" i="36" s="1"/>
  <c r="AI118" i="36"/>
  <c r="AM118" i="36"/>
  <c r="O124" i="36"/>
  <c r="K124" i="36"/>
  <c r="W126" i="36"/>
  <c r="AM128" i="36"/>
  <c r="O137" i="36"/>
  <c r="V145" i="36"/>
  <c r="X145" i="36" s="1"/>
  <c r="V147" i="36"/>
  <c r="X147" i="36" s="1"/>
  <c r="AM147" i="36"/>
  <c r="O153" i="36"/>
  <c r="O156" i="36"/>
  <c r="K156" i="36"/>
  <c r="AM160" i="36"/>
  <c r="AI166" i="36"/>
  <c r="AM166" i="36"/>
  <c r="AM169" i="36"/>
  <c r="O172" i="36"/>
  <c r="K172" i="36"/>
  <c r="AA176" i="36"/>
  <c r="AA185" i="36"/>
  <c r="W185" i="36"/>
  <c r="AA193" i="36"/>
  <c r="W193" i="36"/>
  <c r="V198" i="36"/>
  <c r="X198" i="36" s="1"/>
  <c r="O204" i="36"/>
  <c r="K204" i="36"/>
  <c r="O214" i="36"/>
  <c r="K214" i="36"/>
  <c r="AA251" i="36"/>
  <c r="W251" i="36"/>
  <c r="K263" i="36"/>
  <c r="O263" i="36"/>
  <c r="K66" i="36"/>
  <c r="AI66" i="36"/>
  <c r="AA158" i="36"/>
  <c r="AA159" i="36"/>
  <c r="V169" i="36"/>
  <c r="X169" i="36" s="1"/>
  <c r="AM170" i="36"/>
  <c r="AI170" i="36"/>
  <c r="V178" i="36"/>
  <c r="X178" i="36" s="1"/>
  <c r="K185" i="36"/>
  <c r="O185" i="36"/>
  <c r="AM186" i="36"/>
  <c r="AI186" i="36"/>
  <c r="O189" i="36"/>
  <c r="K189" i="36"/>
  <c r="AM195" i="36"/>
  <c r="AI195" i="36"/>
  <c r="AM202" i="36"/>
  <c r="AI202" i="36"/>
  <c r="V206" i="36"/>
  <c r="X206" i="36" s="1"/>
  <c r="AI206" i="36"/>
  <c r="AM206" i="36"/>
  <c r="O218" i="36"/>
  <c r="K218" i="36"/>
  <c r="AM219" i="36"/>
  <c r="AI219" i="36"/>
  <c r="W220" i="36"/>
  <c r="AA220" i="36"/>
  <c r="AM291" i="36"/>
  <c r="AI291" i="36"/>
  <c r="O298" i="36"/>
  <c r="K298" i="36"/>
  <c r="AM305" i="36"/>
  <c r="AI305" i="36"/>
  <c r="A37" i="36"/>
  <c r="AM119" i="36"/>
  <c r="AI121" i="36"/>
  <c r="V123" i="36"/>
  <c r="X123" i="36" s="1"/>
  <c r="V124" i="36"/>
  <c r="X124" i="36" s="1"/>
  <c r="K127" i="36"/>
  <c r="O127" i="36"/>
  <c r="O140" i="36"/>
  <c r="K140" i="36"/>
  <c r="V156" i="36"/>
  <c r="X156" i="36" s="1"/>
  <c r="K159" i="36"/>
  <c r="O159" i="36"/>
  <c r="W159" i="36"/>
  <c r="AM167" i="36"/>
  <c r="V171" i="36"/>
  <c r="X171" i="36" s="1"/>
  <c r="V172" i="36"/>
  <c r="X172" i="36" s="1"/>
  <c r="AA179" i="36"/>
  <c r="W181" i="36"/>
  <c r="AA181" i="36"/>
  <c r="AA186" i="36"/>
  <c r="W186" i="36"/>
  <c r="O197" i="36"/>
  <c r="K197" i="36"/>
  <c r="AI211" i="36"/>
  <c r="AA217" i="36"/>
  <c r="W217" i="36"/>
  <c r="O232" i="36"/>
  <c r="K232" i="36"/>
  <c r="O253" i="36"/>
  <c r="K253" i="36"/>
  <c r="K288" i="36"/>
  <c r="O288" i="36"/>
  <c r="C36" i="36"/>
  <c r="V105" i="36"/>
  <c r="X105" i="36" s="1"/>
  <c r="O106" i="36"/>
  <c r="K106" i="36"/>
  <c r="AM120" i="36"/>
  <c r="O129" i="36"/>
  <c r="V137" i="36"/>
  <c r="X137" i="36" s="1"/>
  <c r="AM138" i="36"/>
  <c r="AI138" i="36"/>
  <c r="O141" i="36"/>
  <c r="V153" i="36"/>
  <c r="X153" i="36" s="1"/>
  <c r="AM154" i="36"/>
  <c r="AI154" i="36"/>
  <c r="V155" i="36"/>
  <c r="X155" i="36" s="1"/>
  <c r="AM155" i="36"/>
  <c r="O161" i="36"/>
  <c r="AM168" i="36"/>
  <c r="O181" i="36"/>
  <c r="K181" i="36"/>
  <c r="AI183" i="36"/>
  <c r="AM183" i="36"/>
  <c r="V212" i="36"/>
  <c r="X212" i="36" s="1"/>
  <c r="AM234" i="36"/>
  <c r="AI234" i="36"/>
  <c r="AA240" i="36"/>
  <c r="W240" i="36"/>
  <c r="O243" i="36"/>
  <c r="K243" i="36"/>
  <c r="AM244" i="36"/>
  <c r="AI244" i="36"/>
  <c r="AA273" i="36"/>
  <c r="Z273" i="36"/>
  <c r="AA282" i="36"/>
  <c r="W282" i="36"/>
  <c r="AM105" i="36"/>
  <c r="O108" i="36"/>
  <c r="K108" i="36"/>
  <c r="K111" i="36"/>
  <c r="O111" i="36"/>
  <c r="O113" i="36"/>
  <c r="AM124" i="36"/>
  <c r="K129" i="36"/>
  <c r="AM135" i="36"/>
  <c r="V139" i="36"/>
  <c r="X139" i="36" s="1"/>
  <c r="V140" i="36"/>
  <c r="X140" i="36" s="1"/>
  <c r="V141" i="36"/>
  <c r="X141" i="36" s="1"/>
  <c r="K143" i="36"/>
  <c r="O143" i="36"/>
  <c r="AM151" i="36"/>
  <c r="AI155" i="36"/>
  <c r="AM156" i="36"/>
  <c r="K161" i="36"/>
  <c r="AM172" i="36"/>
  <c r="K180" i="36"/>
  <c r="AA183" i="36"/>
  <c r="AI185" i="36"/>
  <c r="AM185" i="36"/>
  <c r="K187" i="36"/>
  <c r="O187" i="36"/>
  <c r="O205" i="36"/>
  <c r="K205" i="36"/>
  <c r="AM218" i="36"/>
  <c r="AI218" i="36"/>
  <c r="W225" i="36"/>
  <c r="AA225" i="36"/>
  <c r="AM229" i="36"/>
  <c r="AI229" i="36"/>
  <c r="W272" i="36"/>
  <c r="AA272" i="36"/>
  <c r="O116" i="36"/>
  <c r="K116" i="36"/>
  <c r="K119" i="36"/>
  <c r="O119" i="36"/>
  <c r="AM129" i="36"/>
  <c r="O132" i="36"/>
  <c r="K132" i="36"/>
  <c r="AM136" i="36"/>
  <c r="O145" i="36"/>
  <c r="O148" i="36"/>
  <c r="K148" i="36"/>
  <c r="AM152" i="36"/>
  <c r="AM161" i="36"/>
  <c r="O164" i="36"/>
  <c r="K164" i="36"/>
  <c r="K167" i="36"/>
  <c r="O167" i="36"/>
  <c r="O170" i="36"/>
  <c r="K170" i="36"/>
  <c r="AM171" i="36"/>
  <c r="AM181" i="36"/>
  <c r="AI181" i="36"/>
  <c r="O196" i="36"/>
  <c r="K196" i="36"/>
  <c r="AM203" i="36"/>
  <c r="AI203" i="36"/>
  <c r="AM205" i="36"/>
  <c r="AI205" i="36"/>
  <c r="K223" i="36"/>
  <c r="O223" i="36"/>
  <c r="O237" i="36"/>
  <c r="K237" i="36"/>
  <c r="AM258" i="36"/>
  <c r="AI258" i="36"/>
  <c r="AM126" i="36"/>
  <c r="AM134" i="36"/>
  <c r="AM142" i="36"/>
  <c r="AM150" i="36"/>
  <c r="AM158" i="36"/>
  <c r="O188" i="36"/>
  <c r="AM191" i="36"/>
  <c r="AM197" i="36"/>
  <c r="AI197" i="36"/>
  <c r="AM207" i="36"/>
  <c r="AM210" i="36"/>
  <c r="AI210" i="36"/>
  <c r="O213" i="36"/>
  <c r="K213" i="36"/>
  <c r="V214" i="36"/>
  <c r="X214" i="36" s="1"/>
  <c r="AI214" i="36"/>
  <c r="AM214" i="36"/>
  <c r="O222" i="36"/>
  <c r="K222" i="36"/>
  <c r="AI224" i="36"/>
  <c r="AM224" i="36"/>
  <c r="AM226" i="36"/>
  <c r="V228" i="36"/>
  <c r="X228" i="36" s="1"/>
  <c r="V237" i="36"/>
  <c r="X237" i="36" s="1"/>
  <c r="AM251" i="36"/>
  <c r="AI251" i="36"/>
  <c r="AM260" i="36"/>
  <c r="AI260" i="36"/>
  <c r="AA267" i="36"/>
  <c r="W267" i="36"/>
  <c r="AM293" i="36"/>
  <c r="AI293" i="36"/>
  <c r="K178" i="36"/>
  <c r="V180" i="36"/>
  <c r="X180" i="36" s="1"/>
  <c r="O190" i="36"/>
  <c r="K190" i="36"/>
  <c r="AI193" i="36"/>
  <c r="AM193" i="36"/>
  <c r="AI194" i="36"/>
  <c r="K203" i="36"/>
  <c r="V205" i="36"/>
  <c r="X205" i="36" s="1"/>
  <c r="AM213" i="36"/>
  <c r="AI213" i="36"/>
  <c r="O221" i="36"/>
  <c r="K221" i="36"/>
  <c r="V222" i="36"/>
  <c r="X222" i="36" s="1"/>
  <c r="AI222" i="36"/>
  <c r="AM222" i="36"/>
  <c r="V229" i="36"/>
  <c r="X229" i="36" s="1"/>
  <c r="W230" i="36"/>
  <c r="AA230" i="36"/>
  <c r="W233" i="36"/>
  <c r="AA233" i="36"/>
  <c r="AM242" i="36"/>
  <c r="AI242" i="36"/>
  <c r="K247" i="36"/>
  <c r="O247" i="36"/>
  <c r="K274" i="36"/>
  <c r="O274" i="36"/>
  <c r="AA275" i="36"/>
  <c r="W275" i="36"/>
  <c r="O284" i="36"/>
  <c r="K284" i="36"/>
  <c r="V175" i="36"/>
  <c r="X175" i="36" s="1"/>
  <c r="V196" i="36"/>
  <c r="X196" i="36" s="1"/>
  <c r="K199" i="36"/>
  <c r="O199" i="36"/>
  <c r="AM204" i="36"/>
  <c r="AA211" i="36"/>
  <c r="W211" i="36"/>
  <c r="AM231" i="36"/>
  <c r="AI231" i="36"/>
  <c r="AM240" i="36"/>
  <c r="AI240" i="36"/>
  <c r="O252" i="36"/>
  <c r="K252" i="36"/>
  <c r="W260" i="36"/>
  <c r="AA260" i="36"/>
  <c r="AM263" i="36"/>
  <c r="AI274" i="36"/>
  <c r="AM274" i="36"/>
  <c r="AL171" i="36"/>
  <c r="V188" i="36"/>
  <c r="X188" i="36" s="1"/>
  <c r="AM188" i="36"/>
  <c r="AM189" i="36"/>
  <c r="AI189" i="36"/>
  <c r="V190" i="36"/>
  <c r="X190" i="36" s="1"/>
  <c r="O191" i="36"/>
  <c r="O198" i="36"/>
  <c r="K198" i="36"/>
  <c r="O202" i="36"/>
  <c r="K202" i="36"/>
  <c r="W202" i="36"/>
  <c r="AI204" i="36"/>
  <c r="K207" i="36"/>
  <c r="O207" i="36"/>
  <c r="AM212" i="36"/>
  <c r="K219" i="36"/>
  <c r="AM221" i="36"/>
  <c r="AI221" i="36"/>
  <c r="O244" i="36"/>
  <c r="K244" i="36"/>
  <c r="AA257" i="36"/>
  <c r="W257" i="36"/>
  <c r="AI177" i="36"/>
  <c r="AM177" i="36"/>
  <c r="V182" i="36"/>
  <c r="X182" i="36" s="1"/>
  <c r="O186" i="36"/>
  <c r="V189" i="36"/>
  <c r="X189" i="36" s="1"/>
  <c r="V191" i="36"/>
  <c r="X191" i="36" s="1"/>
  <c r="V199" i="36"/>
  <c r="X199" i="36" s="1"/>
  <c r="V204" i="36"/>
  <c r="X204" i="36" s="1"/>
  <c r="O206" i="36"/>
  <c r="K206" i="36"/>
  <c r="O210" i="36"/>
  <c r="K210" i="36"/>
  <c r="K215" i="36"/>
  <c r="O215" i="36"/>
  <c r="V221" i="36"/>
  <c r="X221" i="36" s="1"/>
  <c r="AI227" i="36"/>
  <c r="AM227" i="36"/>
  <c r="O229" i="36"/>
  <c r="K229" i="36"/>
  <c r="AA239" i="36"/>
  <c r="AI254" i="36"/>
  <c r="AM254" i="36"/>
  <c r="V231" i="36"/>
  <c r="X231" i="36" s="1"/>
  <c r="V234" i="36"/>
  <c r="X234" i="36" s="1"/>
  <c r="K254" i="36"/>
  <c r="O254" i="36"/>
  <c r="V255" i="36"/>
  <c r="X255" i="36" s="1"/>
  <c r="AI255" i="36"/>
  <c r="AM255" i="36"/>
  <c r="O278" i="36"/>
  <c r="K278" i="36"/>
  <c r="AM279" i="36"/>
  <c r="AI279" i="36"/>
  <c r="AI282" i="36"/>
  <c r="AM282" i="36"/>
  <c r="O293" i="36"/>
  <c r="K293" i="36"/>
  <c r="K297" i="36"/>
  <c r="O297" i="36"/>
  <c r="AM300" i="36"/>
  <c r="AI300" i="36"/>
  <c r="AA314" i="36"/>
  <c r="W314" i="36"/>
  <c r="AM201" i="36"/>
  <c r="AM209" i="36"/>
  <c r="AM217" i="36"/>
  <c r="AI225" i="36"/>
  <c r="AM238" i="36"/>
  <c r="AA244" i="36"/>
  <c r="AI245" i="36"/>
  <c r="O250" i="36"/>
  <c r="AA262" i="36"/>
  <c r="K272" i="36"/>
  <c r="O272" i="36"/>
  <c r="O277" i="36"/>
  <c r="K277" i="36"/>
  <c r="W286" i="36"/>
  <c r="AA286" i="36"/>
  <c r="K303" i="36"/>
  <c r="O303" i="36"/>
  <c r="Z303" i="36"/>
  <c r="W365" i="36"/>
  <c r="AA365" i="36"/>
  <c r="O240" i="36"/>
  <c r="K240" i="36"/>
  <c r="AM243" i="36"/>
  <c r="AI243" i="36"/>
  <c r="V245" i="36"/>
  <c r="X245" i="36" s="1"/>
  <c r="V265" i="36"/>
  <c r="X265" i="36" s="1"/>
  <c r="AM267" i="36"/>
  <c r="AI267" i="36"/>
  <c r="AM277" i="36"/>
  <c r="AI277" i="36"/>
  <c r="K280" i="36"/>
  <c r="O280" i="36"/>
  <c r="AI280" i="36"/>
  <c r="AM280" i="36"/>
  <c r="AM228" i="36"/>
  <c r="K231" i="36"/>
  <c r="K234" i="36"/>
  <c r="AI239" i="36"/>
  <c r="AM250" i="36"/>
  <c r="AI250" i="36"/>
  <c r="AL263" i="36"/>
  <c r="AI264" i="36"/>
  <c r="AM264" i="36"/>
  <c r="K269" i="36"/>
  <c r="AI272" i="36"/>
  <c r="AM272" i="36"/>
  <c r="O275" i="36"/>
  <c r="K275" i="36"/>
  <c r="AI290" i="36"/>
  <c r="AM290" i="36"/>
  <c r="AM314" i="36"/>
  <c r="AI314" i="36"/>
  <c r="AI318" i="36"/>
  <c r="AM318" i="36"/>
  <c r="AI321" i="36"/>
  <c r="AM330" i="36"/>
  <c r="AI330" i="36"/>
  <c r="V226" i="36"/>
  <c r="X226" i="36" s="1"/>
  <c r="AM246" i="36"/>
  <c r="AM247" i="36"/>
  <c r="O257" i="36"/>
  <c r="O259" i="36"/>
  <c r="K259" i="36"/>
  <c r="K260" i="36"/>
  <c r="AI261" i="36"/>
  <c r="O270" i="36"/>
  <c r="O285" i="36"/>
  <c r="K285" i="36"/>
  <c r="AM285" i="36"/>
  <c r="AI285" i="36"/>
  <c r="K289" i="36"/>
  <c r="O289" i="36"/>
  <c r="AM292" i="36"/>
  <c r="AI292" i="36"/>
  <c r="AM296" i="36"/>
  <c r="AM236" i="36"/>
  <c r="K241" i="36"/>
  <c r="V242" i="36"/>
  <c r="X242" i="36" s="1"/>
  <c r="V249" i="36"/>
  <c r="X249" i="36" s="1"/>
  <c r="AM249" i="36"/>
  <c r="O258" i="36"/>
  <c r="K258" i="36"/>
  <c r="V261" i="36"/>
  <c r="X261" i="36" s="1"/>
  <c r="O268" i="36"/>
  <c r="K268" i="36"/>
  <c r="AM275" i="36"/>
  <c r="AI275" i="36"/>
  <c r="O279" i="36"/>
  <c r="K279" i="36"/>
  <c r="V280" i="36"/>
  <c r="X280" i="36" s="1"/>
  <c r="K281" i="36"/>
  <c r="O281" i="36"/>
  <c r="AI289" i="36"/>
  <c r="AM289" i="36"/>
  <c r="AM295" i="36"/>
  <c r="V246" i="36"/>
  <c r="X246" i="36" s="1"/>
  <c r="V269" i="36"/>
  <c r="X269" i="36" s="1"/>
  <c r="V274" i="36"/>
  <c r="X274" i="36" s="1"/>
  <c r="AA297" i="36"/>
  <c r="W297" i="36"/>
  <c r="W307" i="36"/>
  <c r="AA307" i="36"/>
  <c r="K311" i="36"/>
  <c r="O311" i="36"/>
  <c r="AI316" i="36"/>
  <c r="AM316" i="36"/>
  <c r="AM339" i="36"/>
  <c r="AI339" i="36"/>
  <c r="V253" i="36"/>
  <c r="X253" i="36" s="1"/>
  <c r="V270" i="36"/>
  <c r="X270" i="36" s="1"/>
  <c r="O271" i="36"/>
  <c r="K271" i="36"/>
  <c r="AA295" i="36"/>
  <c r="W295" i="36"/>
  <c r="O300" i="36"/>
  <c r="K300" i="36"/>
  <c r="O313" i="36"/>
  <c r="K313" i="36"/>
  <c r="AM322" i="36"/>
  <c r="AI322" i="36"/>
  <c r="W332" i="36"/>
  <c r="AA332" i="36"/>
  <c r="W356" i="36"/>
  <c r="K261" i="36"/>
  <c r="V277" i="36"/>
  <c r="X277" i="36" s="1"/>
  <c r="K295" i="36"/>
  <c r="O295" i="36"/>
  <c r="AA299" i="36"/>
  <c r="AA312" i="36"/>
  <c r="AM320" i="36"/>
  <c r="AI320" i="36"/>
  <c r="W324" i="36"/>
  <c r="AA324" i="36"/>
  <c r="AA340" i="36"/>
  <c r="W340" i="36"/>
  <c r="W342" i="36"/>
  <c r="AA342" i="36"/>
  <c r="V247" i="36"/>
  <c r="X247" i="36" s="1"/>
  <c r="V254" i="36"/>
  <c r="X254" i="36" s="1"/>
  <c r="V271" i="36"/>
  <c r="X271" i="36" s="1"/>
  <c r="AM271" i="36"/>
  <c r="AM276" i="36"/>
  <c r="AI276" i="36"/>
  <c r="V279" i="36"/>
  <c r="X279" i="36" s="1"/>
  <c r="V281" i="36"/>
  <c r="X281" i="36" s="1"/>
  <c r="K282" i="36"/>
  <c r="O282" i="36"/>
  <c r="AM284" i="36"/>
  <c r="V287" i="36"/>
  <c r="X287" i="36" s="1"/>
  <c r="V300" i="36"/>
  <c r="X300" i="36" s="1"/>
  <c r="O306" i="36"/>
  <c r="K306" i="36"/>
  <c r="AM307" i="36"/>
  <c r="AI307" i="36"/>
  <c r="W317" i="36"/>
  <c r="AA317" i="36"/>
  <c r="O329" i="36"/>
  <c r="AI329" i="36"/>
  <c r="AM329" i="36"/>
  <c r="O314" i="36"/>
  <c r="K314" i="36"/>
  <c r="AM306" i="36"/>
  <c r="AI306" i="36"/>
  <c r="V311" i="36"/>
  <c r="X311" i="36" s="1"/>
  <c r="AA319" i="36"/>
  <c r="W319" i="36"/>
  <c r="O323" i="36"/>
  <c r="K323" i="36"/>
  <c r="O342" i="36"/>
  <c r="K342" i="36"/>
  <c r="AA346" i="36"/>
  <c r="W346" i="36"/>
  <c r="K290" i="36"/>
  <c r="O290" i="36"/>
  <c r="AM299" i="36"/>
  <c r="AI299" i="36"/>
  <c r="K286" i="36"/>
  <c r="O287" i="36"/>
  <c r="K287" i="36"/>
  <c r="K292" i="36"/>
  <c r="AI298" i="36"/>
  <c r="O301" i="36"/>
  <c r="K301" i="36"/>
  <c r="AI302" i="36"/>
  <c r="AM302" i="36"/>
  <c r="V304" i="36"/>
  <c r="X304" i="36" s="1"/>
  <c r="O307" i="36"/>
  <c r="K307" i="36"/>
  <c r="AA331" i="36"/>
  <c r="W331" i="36"/>
  <c r="AM283" i="36"/>
  <c r="V288" i="36"/>
  <c r="X288" i="36" s="1"/>
  <c r="V289" i="36"/>
  <c r="X289" i="36" s="1"/>
  <c r="AM294" i="36"/>
  <c r="AI297" i="36"/>
  <c r="O322" i="36"/>
  <c r="K322" i="36"/>
  <c r="AI326" i="36"/>
  <c r="AM326" i="36"/>
  <c r="O332" i="36"/>
  <c r="K332" i="36"/>
  <c r="O355" i="36"/>
  <c r="K355" i="36"/>
  <c r="AM356" i="36"/>
  <c r="AI356" i="36"/>
  <c r="AI310" i="36"/>
  <c r="AM310" i="36"/>
  <c r="V315" i="36"/>
  <c r="X315" i="36" s="1"/>
  <c r="AI335" i="36"/>
  <c r="AM335" i="36"/>
  <c r="AI338" i="36"/>
  <c r="AM338" i="36"/>
  <c r="K345" i="36"/>
  <c r="O345" i="36"/>
  <c r="O356" i="36"/>
  <c r="K356" i="36"/>
  <c r="AI361" i="36"/>
  <c r="AM361" i="36"/>
  <c r="AI327" i="36"/>
  <c r="AM327" i="36"/>
  <c r="AA338" i="36"/>
  <c r="W338" i="36"/>
  <c r="V301" i="36"/>
  <c r="X301" i="36" s="1"/>
  <c r="K308" i="36"/>
  <c r="AM325" i="36"/>
  <c r="O331" i="36"/>
  <c r="K331" i="36"/>
  <c r="AI348" i="36"/>
  <c r="K354" i="36"/>
  <c r="O354" i="36"/>
  <c r="O364" i="36"/>
  <c r="K364" i="36"/>
  <c r="V294" i="36"/>
  <c r="X294" i="36" s="1"/>
  <c r="O302" i="36"/>
  <c r="O309" i="36"/>
  <c r="AM311" i="36"/>
  <c r="K319" i="36"/>
  <c r="O319" i="36"/>
  <c r="O321" i="36"/>
  <c r="V323" i="36"/>
  <c r="X323" i="36" s="1"/>
  <c r="AM331" i="36"/>
  <c r="AI331" i="36"/>
  <c r="W335" i="36"/>
  <c r="O350" i="36"/>
  <c r="K350" i="36"/>
  <c r="O363" i="36"/>
  <c r="K363" i="36"/>
  <c r="AM364" i="36"/>
  <c r="AI364" i="36"/>
  <c r="V302" i="36"/>
  <c r="X302" i="36" s="1"/>
  <c r="AM303" i="36"/>
  <c r="V308" i="36"/>
  <c r="X308" i="36" s="1"/>
  <c r="V309" i="36"/>
  <c r="X309" i="36" s="1"/>
  <c r="O310" i="36"/>
  <c r="V313" i="36"/>
  <c r="X313" i="36" s="1"/>
  <c r="AM313" i="36"/>
  <c r="O316" i="36"/>
  <c r="K316" i="36"/>
  <c r="O317" i="36"/>
  <c r="O318" i="36"/>
  <c r="K321" i="36"/>
  <c r="V325" i="36"/>
  <c r="X325" i="36" s="1"/>
  <c r="AA329" i="36"/>
  <c r="W329" i="36"/>
  <c r="AA337" i="36"/>
  <c r="W337" i="36"/>
  <c r="V357" i="36"/>
  <c r="X357" i="36" s="1"/>
  <c r="AI360" i="36"/>
  <c r="AM360" i="36"/>
  <c r="V326" i="36"/>
  <c r="X326" i="36" s="1"/>
  <c r="V328" i="36"/>
  <c r="X328" i="36" s="1"/>
  <c r="O334" i="36"/>
  <c r="K334" i="36"/>
  <c r="AM342" i="36"/>
  <c r="AI342" i="36"/>
  <c r="V343" i="36"/>
  <c r="X343" i="36" s="1"/>
  <c r="AI346" i="36"/>
  <c r="AM346" i="36"/>
  <c r="AM347" i="36"/>
  <c r="AI347" i="36"/>
  <c r="K360" i="36"/>
  <c r="O360" i="36"/>
  <c r="V333" i="36"/>
  <c r="X333" i="36" s="1"/>
  <c r="O339" i="36"/>
  <c r="K339" i="36"/>
  <c r="AM350" i="36"/>
  <c r="AI350" i="36"/>
  <c r="V351" i="36"/>
  <c r="X351" i="36" s="1"/>
  <c r="AI354" i="36"/>
  <c r="AM354" i="36"/>
  <c r="AM355" i="36"/>
  <c r="AI355" i="36"/>
  <c r="O358" i="36"/>
  <c r="K358" i="36"/>
  <c r="V360" i="36"/>
  <c r="X360" i="36" s="1"/>
  <c r="AM362" i="36"/>
  <c r="AM363" i="36"/>
  <c r="AI363" i="36"/>
  <c r="K325" i="36"/>
  <c r="AI333" i="36"/>
  <c r="V341" i="36"/>
  <c r="X341" i="36" s="1"/>
  <c r="AA348" i="36"/>
  <c r="W348" i="36"/>
  <c r="V350" i="36"/>
  <c r="X350" i="36" s="1"/>
  <c r="W352" i="36"/>
  <c r="AA352" i="36"/>
  <c r="AM358" i="36"/>
  <c r="AI358" i="36"/>
  <c r="O366" i="36"/>
  <c r="K366" i="36"/>
  <c r="AM328" i="36"/>
  <c r="AM334" i="36"/>
  <c r="O338" i="36"/>
  <c r="O347" i="36"/>
  <c r="K347" i="36"/>
  <c r="W347" i="36"/>
  <c r="K357" i="36"/>
  <c r="V358" i="36"/>
  <c r="X358" i="36" s="1"/>
  <c r="AM366" i="36"/>
  <c r="AI366" i="36"/>
  <c r="V330" i="36"/>
  <c r="X330" i="36" s="1"/>
  <c r="V349" i="36"/>
  <c r="X349" i="36" s="1"/>
  <c r="AI349" i="36"/>
  <c r="AM353" i="36"/>
  <c r="K365" i="36"/>
  <c r="V366" i="36"/>
  <c r="X366" i="36" s="1"/>
  <c r="AM343" i="36"/>
  <c r="AM351" i="36"/>
  <c r="AM359" i="36"/>
  <c r="K343" i="36"/>
  <c r="K351" i="36"/>
  <c r="K359" i="36"/>
  <c r="Q86" i="35"/>
  <c r="S86" i="35" s="1"/>
  <c r="R86" i="35" s="1"/>
  <c r="A10" i="35"/>
  <c r="Q79" i="35"/>
  <c r="S79" i="35" s="1"/>
  <c r="R79" i="35" s="1"/>
  <c r="C37" i="35"/>
  <c r="Q141" i="35"/>
  <c r="S141" i="35" s="1"/>
  <c r="R141" i="35" s="1"/>
  <c r="Q37" i="35"/>
  <c r="S37" i="35" s="1"/>
  <c r="R37" i="35" s="1"/>
  <c r="Q45" i="35"/>
  <c r="S45" i="35" s="1"/>
  <c r="R45" i="35" s="1"/>
  <c r="Q54" i="35"/>
  <c r="S54" i="35" s="1"/>
  <c r="R54" i="35" s="1"/>
  <c r="Q62" i="35"/>
  <c r="S62" i="35" s="1"/>
  <c r="R62" i="35" s="1"/>
  <c r="Q87" i="35"/>
  <c r="S87" i="35" s="1"/>
  <c r="R87" i="35" s="1"/>
  <c r="Q121" i="35"/>
  <c r="S121" i="35" s="1"/>
  <c r="R121" i="35" s="1"/>
  <c r="Q97" i="35"/>
  <c r="S97" i="35" s="1"/>
  <c r="R97" i="35" s="1"/>
  <c r="Q73" i="35"/>
  <c r="S73" i="35" s="1"/>
  <c r="R73" i="35" s="1"/>
  <c r="Q81" i="35"/>
  <c r="S81" i="35" s="1"/>
  <c r="R81" i="35" s="1"/>
  <c r="Q88" i="35"/>
  <c r="S88" i="35" s="1"/>
  <c r="R88" i="35" s="1"/>
  <c r="Q65" i="35"/>
  <c r="S65" i="35" s="1"/>
  <c r="R65" i="35" s="1"/>
  <c r="Q66" i="35"/>
  <c r="S66" i="35" s="1"/>
  <c r="R66" i="35" s="1"/>
  <c r="Q80" i="35"/>
  <c r="S80" i="35" s="1"/>
  <c r="R80" i="35" s="1"/>
  <c r="Q149" i="35"/>
  <c r="S149" i="35" s="1"/>
  <c r="R149" i="35" s="1"/>
  <c r="Q157" i="35"/>
  <c r="S157" i="35" s="1"/>
  <c r="R157" i="35" s="1"/>
  <c r="Q165" i="35"/>
  <c r="S165" i="35" s="1"/>
  <c r="R165" i="35" s="1"/>
  <c r="Q173" i="35"/>
  <c r="S173" i="35" s="1"/>
  <c r="R173" i="35" s="1"/>
  <c r="Q181" i="35"/>
  <c r="S181" i="35" s="1"/>
  <c r="R181" i="35" s="1"/>
  <c r="Q189" i="35"/>
  <c r="S189" i="35" s="1"/>
  <c r="R189" i="35" s="1"/>
  <c r="Q220" i="35"/>
  <c r="S220" i="35" s="1"/>
  <c r="R220" i="35" s="1"/>
  <c r="Q227" i="35"/>
  <c r="S227" i="35" s="1"/>
  <c r="R227" i="35" s="1"/>
  <c r="Q133" i="35"/>
  <c r="S133" i="35" s="1"/>
  <c r="R133" i="35" s="1"/>
  <c r="Q197" i="35"/>
  <c r="S197" i="35" s="1"/>
  <c r="R197" i="35" s="1"/>
  <c r="Q205" i="35"/>
  <c r="S205" i="35" s="1"/>
  <c r="R205" i="35" s="1"/>
  <c r="Q230" i="35"/>
  <c r="S230" i="35" s="1"/>
  <c r="R230" i="35" s="1"/>
  <c r="Q236" i="35"/>
  <c r="S236" i="35" s="1"/>
  <c r="R236" i="35" s="1"/>
  <c r="Q244" i="35"/>
  <c r="S244" i="35" s="1"/>
  <c r="R244" i="35" s="1"/>
  <c r="Q142" i="35"/>
  <c r="S142" i="35" s="1"/>
  <c r="R142" i="35" s="1"/>
  <c r="Q150" i="35"/>
  <c r="S150" i="35" s="1"/>
  <c r="R150" i="35" s="1"/>
  <c r="Q158" i="35"/>
  <c r="S158" i="35" s="1"/>
  <c r="R158" i="35" s="1"/>
  <c r="Q166" i="35"/>
  <c r="S166" i="35" s="1"/>
  <c r="R166" i="35" s="1"/>
  <c r="Q174" i="35"/>
  <c r="S174" i="35" s="1"/>
  <c r="R174" i="35" s="1"/>
  <c r="Q182" i="35"/>
  <c r="S182" i="35" s="1"/>
  <c r="R182" i="35" s="1"/>
  <c r="Q190" i="35"/>
  <c r="S190" i="35" s="1"/>
  <c r="R190" i="35" s="1"/>
  <c r="Q211" i="35"/>
  <c r="S211" i="35" s="1"/>
  <c r="R211" i="35" s="1"/>
  <c r="Q213" i="35"/>
  <c r="S213" i="35" s="1"/>
  <c r="R213" i="35" s="1"/>
  <c r="Q255" i="35"/>
  <c r="S255" i="35" s="1"/>
  <c r="R255" i="35" s="1"/>
  <c r="Q335" i="35"/>
  <c r="S335" i="35" s="1"/>
  <c r="R335" i="35" s="1"/>
  <c r="Q256" i="35"/>
  <c r="S256" i="35" s="1"/>
  <c r="R256" i="35" s="1"/>
  <c r="Q199" i="35"/>
  <c r="S199" i="35" s="1"/>
  <c r="R199" i="35" s="1"/>
  <c r="Q206" i="35"/>
  <c r="S206" i="35" s="1"/>
  <c r="R206" i="35" s="1"/>
  <c r="Q231" i="35"/>
  <c r="S231" i="35" s="1"/>
  <c r="R231" i="35" s="1"/>
  <c r="Q238" i="35"/>
  <c r="S238" i="35" s="1"/>
  <c r="R238" i="35" s="1"/>
  <c r="Q260" i="35"/>
  <c r="S260" i="35" s="1"/>
  <c r="R260" i="35" s="1"/>
  <c r="Q267" i="35"/>
  <c r="S267" i="35" s="1"/>
  <c r="R267" i="35" s="1"/>
  <c r="Q336" i="35"/>
  <c r="S336" i="35" s="1"/>
  <c r="R336" i="35" s="1"/>
  <c r="Q259" i="35"/>
  <c r="S259" i="35" s="1"/>
  <c r="R259" i="35" s="1"/>
  <c r="Q275" i="35"/>
  <c r="S275" i="35" s="1"/>
  <c r="R275" i="35" s="1"/>
  <c r="Q279" i="35"/>
  <c r="S279" i="35" s="1"/>
  <c r="R279" i="35" s="1"/>
  <c r="Q288" i="35"/>
  <c r="S288" i="35" s="1"/>
  <c r="R288" i="35" s="1"/>
  <c r="Q319" i="35"/>
  <c r="S319" i="35" s="1"/>
  <c r="R319" i="35" s="1"/>
  <c r="Q258" i="35"/>
  <c r="S258" i="35" s="1"/>
  <c r="R258" i="35" s="1"/>
  <c r="Q272" i="35"/>
  <c r="S272" i="35" s="1"/>
  <c r="R272" i="35" s="1"/>
  <c r="Q303" i="35"/>
  <c r="S303" i="35" s="1"/>
  <c r="R303" i="35" s="1"/>
  <c r="Q305" i="35"/>
  <c r="S305" i="35" s="1"/>
  <c r="R305" i="35" s="1"/>
  <c r="Q307" i="35"/>
  <c r="S307" i="35" s="1"/>
  <c r="R307" i="35" s="1"/>
  <c r="Q322" i="35"/>
  <c r="S322" i="35" s="1"/>
  <c r="R322" i="35" s="1"/>
  <c r="Q337" i="35"/>
  <c r="S337" i="35" s="1"/>
  <c r="R337" i="35" s="1"/>
  <c r="Q318" i="35"/>
  <c r="S318" i="35" s="1"/>
  <c r="R318" i="35" s="1"/>
  <c r="Q331" i="35"/>
  <c r="S331" i="35" s="1"/>
  <c r="R331" i="35" s="1"/>
  <c r="Q340" i="35"/>
  <c r="S340" i="35" s="1"/>
  <c r="R340" i="35" s="1"/>
  <c r="Q356" i="35"/>
  <c r="S356" i="35" s="1"/>
  <c r="R356" i="35" s="1"/>
  <c r="Q291" i="35"/>
  <c r="S291" i="35" s="1"/>
  <c r="R291" i="35" s="1"/>
  <c r="Q323" i="35"/>
  <c r="S323" i="35" s="1"/>
  <c r="R323" i="35" s="1"/>
  <c r="Q355" i="35"/>
  <c r="S355" i="35" s="1"/>
  <c r="R355" i="35" s="1"/>
  <c r="Q339" i="35"/>
  <c r="S339" i="35" s="1"/>
  <c r="R339" i="35" s="1"/>
  <c r="AA69" i="36" l="1"/>
  <c r="W364" i="36"/>
  <c r="AA284" i="36"/>
  <c r="W224" i="36"/>
  <c r="AA166" i="36"/>
  <c r="W128" i="36"/>
  <c r="W339" i="36"/>
  <c r="W320" i="36"/>
  <c r="W290" i="36"/>
  <c r="AA293" i="36"/>
  <c r="W192" i="36"/>
  <c r="W46" i="36"/>
  <c r="W55" i="36"/>
  <c r="W306" i="36"/>
  <c r="W318" i="36"/>
  <c r="AA210" i="36"/>
  <c r="W104" i="36"/>
  <c r="AA154" i="36"/>
  <c r="W291" i="36"/>
  <c r="AA264" i="36"/>
  <c r="AA102" i="36"/>
  <c r="W38" i="36"/>
  <c r="AA355" i="36"/>
  <c r="AA303" i="36"/>
  <c r="W283" i="36"/>
  <c r="AA268" i="36"/>
  <c r="W292" i="36"/>
  <c r="W35" i="36"/>
  <c r="AA218" i="36"/>
  <c r="AA95" i="36"/>
  <c r="W79" i="36"/>
  <c r="W86" i="36"/>
  <c r="W209" i="36"/>
  <c r="W71" i="36"/>
  <c r="W127" i="36"/>
  <c r="W258" i="36"/>
  <c r="AA83" i="36"/>
  <c r="W152" i="36"/>
  <c r="W177" i="36"/>
  <c r="AA285" i="36"/>
  <c r="AA132" i="36"/>
  <c r="AA363" i="36"/>
  <c r="AA336" i="36"/>
  <c r="AA316" i="36"/>
  <c r="W164" i="36"/>
  <c r="AA184" i="36"/>
  <c r="A38" i="35"/>
  <c r="A39" i="35" s="1"/>
  <c r="AA87" i="36"/>
  <c r="AA322" i="36"/>
  <c r="W236" i="36"/>
  <c r="W208" i="36"/>
  <c r="W219" i="36"/>
  <c r="AA161" i="36"/>
  <c r="AA94" i="36"/>
  <c r="W59" i="36"/>
  <c r="W327" i="36"/>
  <c r="W259" i="36"/>
  <c r="AA90" i="36"/>
  <c r="W305" i="36"/>
  <c r="AA243" i="36"/>
  <c r="W142" i="36"/>
  <c r="W112" i="36"/>
  <c r="W63" i="36"/>
  <c r="W266" i="36"/>
  <c r="AA109" i="36"/>
  <c r="AA91" i="36"/>
  <c r="W321" i="36"/>
  <c r="AA122" i="36"/>
  <c r="AA40" i="36"/>
  <c r="AA232" i="36"/>
  <c r="W203" i="36"/>
  <c r="AA163" i="36"/>
  <c r="W45" i="36"/>
  <c r="W362" i="36"/>
  <c r="AA296" i="36"/>
  <c r="AA118" i="36"/>
  <c r="W200" i="36"/>
  <c r="AA106" i="36"/>
  <c r="AA60" i="36"/>
  <c r="W353" i="36"/>
  <c r="AA278" i="36"/>
  <c r="W119" i="36"/>
  <c r="AA238" i="36"/>
  <c r="AA197" i="36"/>
  <c r="AA92" i="36"/>
  <c r="W298" i="36"/>
  <c r="W250" i="36"/>
  <c r="W256" i="36"/>
  <c r="W36" i="36"/>
  <c r="AA116" i="36"/>
  <c r="AA84" i="36"/>
  <c r="W235" i="36"/>
  <c r="W344" i="36"/>
  <c r="AA160" i="36"/>
  <c r="AA117" i="36"/>
  <c r="AA263" i="36"/>
  <c r="W62" i="36"/>
  <c r="W157" i="36"/>
  <c r="AA148" i="36"/>
  <c r="W44" i="36"/>
  <c r="W42" i="36"/>
  <c r="W361" i="36"/>
  <c r="AA252" i="36"/>
  <c r="W143" i="36"/>
  <c r="AA310" i="36"/>
  <c r="AA223" i="36"/>
  <c r="AA76" i="36"/>
  <c r="W170" i="36"/>
  <c r="AA170" i="36"/>
  <c r="AA334" i="36"/>
  <c r="W334" i="36"/>
  <c r="AA354" i="36"/>
  <c r="W354" i="36"/>
  <c r="AA114" i="36"/>
  <c r="W136" i="36"/>
  <c r="W133" i="36"/>
  <c r="AA133" i="36"/>
  <c r="W359" i="36"/>
  <c r="AA359" i="36"/>
  <c r="W213" i="36"/>
  <c r="AA213" i="36"/>
  <c r="W150" i="36"/>
  <c r="AA121" i="36"/>
  <c r="W121" i="36"/>
  <c r="AA74" i="36"/>
  <c r="W182" i="36"/>
  <c r="AA182" i="36"/>
  <c r="W228" i="36"/>
  <c r="AA228" i="36"/>
  <c r="AA137" i="36"/>
  <c r="W137" i="36"/>
  <c r="W97" i="36"/>
  <c r="AA97" i="36"/>
  <c r="W67" i="36"/>
  <c r="AA67" i="36"/>
  <c r="W333" i="36"/>
  <c r="AA333" i="36"/>
  <c r="AA313" i="36"/>
  <c r="W313" i="36"/>
  <c r="AA323" i="36"/>
  <c r="W323" i="36"/>
  <c r="W315" i="36"/>
  <c r="AA315" i="36"/>
  <c r="W288" i="36"/>
  <c r="AA288" i="36"/>
  <c r="AA304" i="36"/>
  <c r="W304" i="36"/>
  <c r="W254" i="36"/>
  <c r="AA254" i="36"/>
  <c r="W269" i="36"/>
  <c r="AA269" i="36"/>
  <c r="W261" i="36"/>
  <c r="AA261" i="36"/>
  <c r="W180" i="36"/>
  <c r="AA180" i="36"/>
  <c r="W140" i="36"/>
  <c r="AA140" i="36"/>
  <c r="W155" i="36"/>
  <c r="AA155" i="36"/>
  <c r="W123" i="36"/>
  <c r="AA123" i="36"/>
  <c r="A80" i="36"/>
  <c r="C68" i="36"/>
  <c r="AA110" i="36"/>
  <c r="W110" i="36"/>
  <c r="AA88" i="36"/>
  <c r="W88" i="36"/>
  <c r="W73" i="36"/>
  <c r="AA73" i="36"/>
  <c r="W162" i="36"/>
  <c r="AA162" i="36"/>
  <c r="W81" i="36"/>
  <c r="AA81" i="36"/>
  <c r="W206" i="36"/>
  <c r="AA206" i="36"/>
  <c r="W343" i="36"/>
  <c r="AA343" i="36"/>
  <c r="AA294" i="36"/>
  <c r="W294" i="36"/>
  <c r="W271" i="36"/>
  <c r="AA271" i="36"/>
  <c r="AA274" i="36"/>
  <c r="W274" i="36"/>
  <c r="W231" i="36"/>
  <c r="AA231" i="36"/>
  <c r="W212" i="36"/>
  <c r="AA212" i="36"/>
  <c r="W107" i="36"/>
  <c r="AA107" i="36"/>
  <c r="W349" i="36"/>
  <c r="AA349" i="36"/>
  <c r="W325" i="36"/>
  <c r="AA325" i="36"/>
  <c r="W301" i="36"/>
  <c r="AA301" i="36"/>
  <c r="AA247" i="36"/>
  <c r="W247" i="36"/>
  <c r="W246" i="36"/>
  <c r="AA246" i="36"/>
  <c r="W280" i="36"/>
  <c r="AA280" i="36"/>
  <c r="AA226" i="36"/>
  <c r="W226" i="36"/>
  <c r="W196" i="36"/>
  <c r="AA196" i="36"/>
  <c r="AA229" i="36"/>
  <c r="W229" i="36"/>
  <c r="W205" i="36"/>
  <c r="AA205" i="36"/>
  <c r="W139" i="36"/>
  <c r="AA139" i="36"/>
  <c r="W156" i="36"/>
  <c r="AA156" i="36"/>
  <c r="AA178" i="36"/>
  <c r="W178" i="36"/>
  <c r="W198" i="36"/>
  <c r="AA198" i="36"/>
  <c r="W147" i="36"/>
  <c r="AA147" i="36"/>
  <c r="W82" i="36"/>
  <c r="AA82" i="36"/>
  <c r="W108" i="36"/>
  <c r="AA108" i="36"/>
  <c r="W75" i="36"/>
  <c r="AA75" i="36"/>
  <c r="W66" i="36"/>
  <c r="AA66" i="36"/>
  <c r="W287" i="36"/>
  <c r="AA287" i="36"/>
  <c r="AA289" i="36"/>
  <c r="W289" i="36"/>
  <c r="W245" i="36"/>
  <c r="AA245" i="36"/>
  <c r="W190" i="36"/>
  <c r="AA190" i="36"/>
  <c r="W214" i="36"/>
  <c r="AA214" i="36"/>
  <c r="W141" i="36"/>
  <c r="AA141" i="36"/>
  <c r="W124" i="36"/>
  <c r="AA124" i="36"/>
  <c r="AA72" i="36"/>
  <c r="W72" i="36"/>
  <c r="W89" i="36"/>
  <c r="AA89" i="36"/>
  <c r="AA330" i="36"/>
  <c r="W330" i="36"/>
  <c r="W357" i="36"/>
  <c r="AA357" i="36"/>
  <c r="W309" i="36"/>
  <c r="AA309" i="36"/>
  <c r="W281" i="36"/>
  <c r="AA281" i="36"/>
  <c r="W221" i="36"/>
  <c r="AA221" i="36"/>
  <c r="W204" i="36"/>
  <c r="AA204" i="36"/>
  <c r="W175" i="36"/>
  <c r="AA175" i="36"/>
  <c r="AA145" i="36"/>
  <c r="W145" i="36"/>
  <c r="AA96" i="36"/>
  <c r="W96" i="36"/>
  <c r="AA56" i="36"/>
  <c r="W56" i="36"/>
  <c r="C79" i="36"/>
  <c r="A91" i="36"/>
  <c r="A11" i="36"/>
  <c r="W172" i="36"/>
  <c r="AA172" i="36"/>
  <c r="W115" i="36"/>
  <c r="AA115" i="36"/>
  <c r="AA80" i="36"/>
  <c r="W80" i="36"/>
  <c r="W207" i="36"/>
  <c r="AA207" i="36"/>
  <c r="W308" i="36"/>
  <c r="AA308" i="36"/>
  <c r="W270" i="36"/>
  <c r="AA270" i="36"/>
  <c r="W255" i="36"/>
  <c r="AA255" i="36"/>
  <c r="AA188" i="36"/>
  <c r="W188" i="36"/>
  <c r="A57" i="36"/>
  <c r="C37" i="36"/>
  <c r="A38" i="36"/>
  <c r="W57" i="36"/>
  <c r="AA57" i="36"/>
  <c r="W360" i="36"/>
  <c r="AA360" i="36"/>
  <c r="AA328" i="36"/>
  <c r="W328" i="36"/>
  <c r="AA311" i="36"/>
  <c r="W311" i="36"/>
  <c r="W300" i="36"/>
  <c r="AA300" i="36"/>
  <c r="W253" i="36"/>
  <c r="AA253" i="36"/>
  <c r="AA249" i="36"/>
  <c r="W249" i="36"/>
  <c r="W191" i="36"/>
  <c r="AA191" i="36"/>
  <c r="W222" i="36"/>
  <c r="AA222" i="36"/>
  <c r="AA105" i="36"/>
  <c r="W105" i="36"/>
  <c r="W171" i="36"/>
  <c r="AA171" i="36"/>
  <c r="AA169" i="36"/>
  <c r="W169" i="36"/>
  <c r="AA113" i="36"/>
  <c r="W113" i="36"/>
  <c r="W341" i="36"/>
  <c r="AA341" i="36"/>
  <c r="AA234" i="36"/>
  <c r="W234" i="36"/>
  <c r="AA237" i="36"/>
  <c r="W237" i="36"/>
  <c r="W98" i="36"/>
  <c r="AA98" i="36"/>
  <c r="W350" i="36"/>
  <c r="AA350" i="36"/>
  <c r="W351" i="36"/>
  <c r="AA351" i="36"/>
  <c r="AA279" i="36"/>
  <c r="W279" i="36"/>
  <c r="W277" i="36"/>
  <c r="AA277" i="36"/>
  <c r="W199" i="36"/>
  <c r="AA199" i="36"/>
  <c r="AA153" i="36"/>
  <c r="W153" i="36"/>
  <c r="W366" i="36"/>
  <c r="AA366" i="36"/>
  <c r="W358" i="36"/>
  <c r="AA358" i="36"/>
  <c r="W326" i="36"/>
  <c r="AA326" i="36"/>
  <c r="W302" i="36"/>
  <c r="AA302" i="36"/>
  <c r="AA242" i="36"/>
  <c r="W242" i="36"/>
  <c r="AA265" i="36"/>
  <c r="W265" i="36"/>
  <c r="W189" i="36"/>
  <c r="AA189" i="36"/>
  <c r="W58" i="36"/>
  <c r="AA58" i="36"/>
  <c r="B40" i="35"/>
  <c r="R36" i="35"/>
  <c r="A11" i="35"/>
  <c r="C38" i="35" l="1"/>
  <c r="A12" i="36"/>
  <c r="A58" i="36"/>
  <c r="C38" i="36"/>
  <c r="A39" i="36"/>
  <c r="A69" i="36"/>
  <c r="C57" i="36"/>
  <c r="A103" i="36"/>
  <c r="C91" i="36"/>
  <c r="C80" i="36"/>
  <c r="A92" i="36"/>
  <c r="C39" i="35"/>
  <c r="A12" i="35"/>
  <c r="A40" i="35"/>
  <c r="B41" i="35"/>
  <c r="A81" i="36" l="1"/>
  <c r="C69" i="36"/>
  <c r="A115" i="36"/>
  <c r="C103" i="36"/>
  <c r="C39" i="36"/>
  <c r="A40" i="36"/>
  <c r="A59" i="36"/>
  <c r="A13" i="36"/>
  <c r="A104" i="36"/>
  <c r="C92" i="36"/>
  <c r="A70" i="36"/>
  <c r="C58" i="36"/>
  <c r="A13" i="35"/>
  <c r="B42" i="35"/>
  <c r="A41" i="35"/>
  <c r="C40" i="35"/>
  <c r="C104" i="36" l="1"/>
  <c r="A116" i="36"/>
  <c r="C115" i="36"/>
  <c r="A127" i="36"/>
  <c r="A82" i="36"/>
  <c r="C70" i="36"/>
  <c r="A14" i="36"/>
  <c r="A71" i="36"/>
  <c r="C59" i="36"/>
  <c r="A93" i="36"/>
  <c r="C81" i="36"/>
  <c r="C40" i="36"/>
  <c r="A41" i="36"/>
  <c r="A60" i="36"/>
  <c r="A14" i="35"/>
  <c r="B43" i="35"/>
  <c r="A42" i="35"/>
  <c r="C42" i="35" s="1"/>
  <c r="C41" i="35"/>
  <c r="A72" i="36" l="1"/>
  <c r="C60" i="36"/>
  <c r="C41" i="36"/>
  <c r="A42" i="36"/>
  <c r="A61" i="36"/>
  <c r="A139" i="36"/>
  <c r="C127" i="36"/>
  <c r="A105" i="36"/>
  <c r="C93" i="36"/>
  <c r="A15" i="36"/>
  <c r="A128" i="36"/>
  <c r="C116" i="36"/>
  <c r="A94" i="36"/>
  <c r="C82" i="36"/>
  <c r="C71" i="36"/>
  <c r="A83" i="36"/>
  <c r="A43" i="35"/>
  <c r="B44" i="35"/>
  <c r="A15" i="35"/>
  <c r="C42" i="36" l="1"/>
  <c r="A43" i="36"/>
  <c r="A62" i="36"/>
  <c r="A73" i="36"/>
  <c r="C61" i="36"/>
  <c r="C128" i="36"/>
  <c r="A140" i="36"/>
  <c r="A151" i="36"/>
  <c r="C139" i="36"/>
  <c r="C94" i="36"/>
  <c r="A106" i="36"/>
  <c r="A16" i="36"/>
  <c r="C72" i="36"/>
  <c r="A84" i="36"/>
  <c r="A95" i="36"/>
  <c r="C83" i="36"/>
  <c r="A117" i="36"/>
  <c r="C105" i="36"/>
  <c r="B45" i="35"/>
  <c r="A44" i="35"/>
  <c r="C43" i="35"/>
  <c r="A16" i="35"/>
  <c r="A107" i="36" l="1"/>
  <c r="C95" i="36"/>
  <c r="A96" i="36"/>
  <c r="C84" i="36"/>
  <c r="A118" i="36"/>
  <c r="C106" i="36"/>
  <c r="A85" i="36"/>
  <c r="C73" i="36"/>
  <c r="A152" i="36"/>
  <c r="C140" i="36"/>
  <c r="A74" i="36"/>
  <c r="C62" i="36"/>
  <c r="C43" i="36"/>
  <c r="A63" i="36"/>
  <c r="A44" i="36"/>
  <c r="A129" i="36"/>
  <c r="C117" i="36"/>
  <c r="A17" i="36"/>
  <c r="A163" i="36"/>
  <c r="C151" i="36"/>
  <c r="A17" i="35"/>
  <c r="C44" i="35"/>
  <c r="A45" i="35"/>
  <c r="B46" i="35"/>
  <c r="A175" i="36" l="1"/>
  <c r="C163" i="36"/>
  <c r="C63" i="36"/>
  <c r="A75" i="36"/>
  <c r="C129" i="36"/>
  <c r="A141" i="36"/>
  <c r="A130" i="36"/>
  <c r="C118" i="36"/>
  <c r="A18" i="36"/>
  <c r="A97" i="36"/>
  <c r="C85" i="36"/>
  <c r="A86" i="36"/>
  <c r="C74" i="36"/>
  <c r="C96" i="36"/>
  <c r="A108" i="36"/>
  <c r="A64" i="36"/>
  <c r="C44" i="36"/>
  <c r="A45" i="36"/>
  <c r="C152" i="36"/>
  <c r="A164" i="36"/>
  <c r="A119" i="36"/>
  <c r="C107" i="36"/>
  <c r="C45" i="35"/>
  <c r="A18" i="35"/>
  <c r="B47" i="35"/>
  <c r="A46" i="35"/>
  <c r="A176" i="36" l="1"/>
  <c r="C164" i="36"/>
  <c r="A98" i="36"/>
  <c r="C86" i="36"/>
  <c r="A65" i="36"/>
  <c r="C45" i="36"/>
  <c r="A46" i="36"/>
  <c r="A87" i="36"/>
  <c r="C75" i="36"/>
  <c r="A131" i="36"/>
  <c r="C119" i="36"/>
  <c r="A19" i="36"/>
  <c r="A153" i="36"/>
  <c r="C141" i="36"/>
  <c r="A187" i="36"/>
  <c r="C175" i="36"/>
  <c r="C64" i="36"/>
  <c r="A76" i="36"/>
  <c r="A109" i="36"/>
  <c r="C97" i="36"/>
  <c r="A120" i="36"/>
  <c r="C108" i="36"/>
  <c r="A142" i="36"/>
  <c r="C130" i="36"/>
  <c r="C46" i="35"/>
  <c r="B49" i="35"/>
  <c r="A47" i="35"/>
  <c r="A19" i="35"/>
  <c r="C153" i="36" l="1"/>
  <c r="A165" i="36"/>
  <c r="A143" i="36"/>
  <c r="C131" i="36"/>
  <c r="A154" i="36"/>
  <c r="C142" i="36"/>
  <c r="C187" i="36"/>
  <c r="A199" i="36"/>
  <c r="A66" i="36"/>
  <c r="C46" i="36"/>
  <c r="C120" i="36"/>
  <c r="A132" i="36"/>
  <c r="A121" i="36"/>
  <c r="C109" i="36"/>
  <c r="A110" i="36"/>
  <c r="C98" i="36"/>
  <c r="A88" i="36"/>
  <c r="C76" i="36"/>
  <c r="C87" i="36"/>
  <c r="A99" i="36"/>
  <c r="A77" i="36"/>
  <c r="C65" i="36"/>
  <c r="A188" i="36"/>
  <c r="C176" i="36"/>
  <c r="A20" i="36"/>
  <c r="A20" i="35"/>
  <c r="C47" i="35"/>
  <c r="A49" i="35"/>
  <c r="B50" i="35"/>
  <c r="A122" i="36" l="1"/>
  <c r="C110" i="36"/>
  <c r="A144" i="36"/>
  <c r="C132" i="36"/>
  <c r="A211" i="36"/>
  <c r="C199" i="36"/>
  <c r="A21" i="36"/>
  <c r="A89" i="36"/>
  <c r="C77" i="36"/>
  <c r="A78" i="36"/>
  <c r="C66" i="36"/>
  <c r="A200" i="36"/>
  <c r="C188" i="36"/>
  <c r="A166" i="36"/>
  <c r="C154" i="36"/>
  <c r="A177" i="36"/>
  <c r="C165" i="36"/>
  <c r="C88" i="36"/>
  <c r="A100" i="36"/>
  <c r="A111" i="36"/>
  <c r="C99" i="36"/>
  <c r="C121" i="36"/>
  <c r="A133" i="36"/>
  <c r="A155" i="36"/>
  <c r="C143" i="36"/>
  <c r="A21" i="35"/>
  <c r="B51" i="35"/>
  <c r="A50" i="35"/>
  <c r="C49" i="35"/>
  <c r="A112" i="36" l="1"/>
  <c r="C100" i="36"/>
  <c r="A189" i="36"/>
  <c r="C177" i="36"/>
  <c r="A90" i="36"/>
  <c r="C78" i="36"/>
  <c r="A22" i="36"/>
  <c r="C144" i="36"/>
  <c r="A156" i="36"/>
  <c r="C211" i="36"/>
  <c r="A223" i="36"/>
  <c r="A167" i="36"/>
  <c r="C155" i="36"/>
  <c r="A123" i="36"/>
  <c r="C111" i="36"/>
  <c r="A212" i="36"/>
  <c r="C200" i="36"/>
  <c r="A145" i="36"/>
  <c r="C133" i="36"/>
  <c r="C166" i="36"/>
  <c r="A178" i="36"/>
  <c r="A134" i="36"/>
  <c r="C122" i="36"/>
  <c r="A101" i="36"/>
  <c r="C89" i="36"/>
  <c r="A22" i="35"/>
  <c r="B52" i="35"/>
  <c r="A51" i="35"/>
  <c r="C50" i="35"/>
  <c r="A113" i="36" l="1"/>
  <c r="C101" i="36"/>
  <c r="C145" i="36"/>
  <c r="A157" i="36"/>
  <c r="A235" i="36"/>
  <c r="C223" i="36"/>
  <c r="A23" i="36"/>
  <c r="A168" i="36"/>
  <c r="C156" i="36"/>
  <c r="C212" i="36"/>
  <c r="A224" i="36"/>
  <c r="A102" i="36"/>
  <c r="C90" i="36"/>
  <c r="A179" i="36"/>
  <c r="C167" i="36"/>
  <c r="A146" i="36"/>
  <c r="C134" i="36"/>
  <c r="C112" i="36"/>
  <c r="A124" i="36"/>
  <c r="C178" i="36"/>
  <c r="A190" i="36"/>
  <c r="A135" i="36"/>
  <c r="C123" i="36"/>
  <c r="A201" i="36"/>
  <c r="C189" i="36"/>
  <c r="C51" i="35"/>
  <c r="A52" i="35"/>
  <c r="B53" i="35"/>
  <c r="A23" i="35"/>
  <c r="A247" i="36" l="1"/>
  <c r="C235" i="36"/>
  <c r="A136" i="36"/>
  <c r="C124" i="36"/>
  <c r="A158" i="36"/>
  <c r="C146" i="36"/>
  <c r="C179" i="36"/>
  <c r="A191" i="36"/>
  <c r="A169" i="36"/>
  <c r="C157" i="36"/>
  <c r="A236" i="36"/>
  <c r="C224" i="36"/>
  <c r="A213" i="36"/>
  <c r="C201" i="36"/>
  <c r="A147" i="36"/>
  <c r="C135" i="36"/>
  <c r="A114" i="36"/>
  <c r="C102" i="36"/>
  <c r="A180" i="36"/>
  <c r="C168" i="36"/>
  <c r="A202" i="36"/>
  <c r="C190" i="36"/>
  <c r="A24" i="36"/>
  <c r="C113" i="36"/>
  <c r="A125" i="36"/>
  <c r="B54" i="35"/>
  <c r="A53" i="35"/>
  <c r="A24" i="35"/>
  <c r="C52" i="35"/>
  <c r="A25" i="36" l="1"/>
  <c r="A126" i="36"/>
  <c r="C114" i="36"/>
  <c r="A181" i="36"/>
  <c r="C169" i="36"/>
  <c r="A259" i="36"/>
  <c r="C247" i="36"/>
  <c r="C147" i="36"/>
  <c r="A159" i="36"/>
  <c r="C180" i="36"/>
  <c r="A192" i="36"/>
  <c r="A203" i="36"/>
  <c r="C191" i="36"/>
  <c r="A225" i="36"/>
  <c r="C213" i="36"/>
  <c r="A170" i="36"/>
  <c r="C158" i="36"/>
  <c r="C202" i="36"/>
  <c r="A214" i="36"/>
  <c r="A137" i="36"/>
  <c r="C125" i="36"/>
  <c r="A248" i="36"/>
  <c r="C236" i="36"/>
  <c r="C136" i="36"/>
  <c r="A148" i="36"/>
  <c r="A54" i="35"/>
  <c r="B55" i="35"/>
  <c r="A25" i="35"/>
  <c r="C53" i="35"/>
  <c r="A193" i="36" l="1"/>
  <c r="C181" i="36"/>
  <c r="A26" i="36"/>
  <c r="A260" i="36"/>
  <c r="C248" i="36"/>
  <c r="C203" i="36"/>
  <c r="A215" i="36"/>
  <c r="A138" i="36"/>
  <c r="C126" i="36"/>
  <c r="A204" i="36"/>
  <c r="C192" i="36"/>
  <c r="C170" i="36"/>
  <c r="A182" i="36"/>
  <c r="A160" i="36"/>
  <c r="C148" i="36"/>
  <c r="C137" i="36"/>
  <c r="A149" i="36"/>
  <c r="A237" i="36"/>
  <c r="C225" i="36"/>
  <c r="C259" i="36"/>
  <c r="A271" i="36"/>
  <c r="A226" i="36"/>
  <c r="C214" i="36"/>
  <c r="A171" i="36"/>
  <c r="C159" i="36"/>
  <c r="A26" i="35"/>
  <c r="B56" i="35"/>
  <c r="A55" i="35"/>
  <c r="C54" i="35"/>
  <c r="A205" i="36" l="1"/>
  <c r="C193" i="36"/>
  <c r="A150" i="36"/>
  <c r="C138" i="36"/>
  <c r="C226" i="36"/>
  <c r="A238" i="36"/>
  <c r="A183" i="36"/>
  <c r="C171" i="36"/>
  <c r="A227" i="36"/>
  <c r="C215" i="36"/>
  <c r="C160" i="36"/>
  <c r="A172" i="36"/>
  <c r="C204" i="36"/>
  <c r="A216" i="36"/>
  <c r="C237" i="36"/>
  <c r="A249" i="36"/>
  <c r="A272" i="36"/>
  <c r="C260" i="36"/>
  <c r="A27" i="36"/>
  <c r="A283" i="36"/>
  <c r="C271" i="36"/>
  <c r="A161" i="36"/>
  <c r="C149" i="36"/>
  <c r="A194" i="36"/>
  <c r="C182" i="36"/>
  <c r="C55" i="35"/>
  <c r="A27" i="35"/>
  <c r="B57" i="35"/>
  <c r="A56" i="35"/>
  <c r="A284" i="36" l="1"/>
  <c r="C272" i="36"/>
  <c r="A228" i="36"/>
  <c r="C216" i="36"/>
  <c r="A239" i="36"/>
  <c r="C227" i="36"/>
  <c r="C194" i="36"/>
  <c r="A206" i="36"/>
  <c r="A162" i="36"/>
  <c r="C150" i="36"/>
  <c r="C161" i="36"/>
  <c r="A173" i="36"/>
  <c r="A184" i="36"/>
  <c r="C172" i="36"/>
  <c r="C283" i="36"/>
  <c r="A295" i="36"/>
  <c r="A28" i="36"/>
  <c r="C249" i="36"/>
  <c r="A261" i="36"/>
  <c r="A195" i="36"/>
  <c r="C183" i="36"/>
  <c r="A217" i="36"/>
  <c r="C205" i="36"/>
  <c r="A250" i="36"/>
  <c r="C238" i="36"/>
  <c r="A57" i="35"/>
  <c r="B58" i="35"/>
  <c r="A28" i="35"/>
  <c r="C56" i="35"/>
  <c r="A196" i="36" l="1"/>
  <c r="C184" i="36"/>
  <c r="A185" i="36"/>
  <c r="C173" i="36"/>
  <c r="C261" i="36"/>
  <c r="A273" i="36"/>
  <c r="A240" i="36"/>
  <c r="C228" i="36"/>
  <c r="A251" i="36"/>
  <c r="C239" i="36"/>
  <c r="C250" i="36"/>
  <c r="A262" i="36"/>
  <c r="A218" i="36"/>
  <c r="C206" i="36"/>
  <c r="A307" i="36"/>
  <c r="C295" i="36"/>
  <c r="C284" i="36"/>
  <c r="A296" i="36"/>
  <c r="C217" i="36"/>
  <c r="A229" i="36"/>
  <c r="C195" i="36"/>
  <c r="A207" i="36"/>
  <c r="A29" i="36"/>
  <c r="A174" i="36"/>
  <c r="C162" i="36"/>
  <c r="A29" i="35"/>
  <c r="B59" i="35"/>
  <c r="A58" i="35"/>
  <c r="C57" i="35"/>
  <c r="A285" i="36" l="1"/>
  <c r="C273" i="36"/>
  <c r="C229" i="36"/>
  <c r="A241" i="36"/>
  <c r="A319" i="36"/>
  <c r="C307" i="36"/>
  <c r="C218" i="36"/>
  <c r="A230" i="36"/>
  <c r="A197" i="36"/>
  <c r="C185" i="36"/>
  <c r="A30" i="36"/>
  <c r="A263" i="36"/>
  <c r="C251" i="36"/>
  <c r="A186" i="36"/>
  <c r="C174" i="36"/>
  <c r="C296" i="36"/>
  <c r="A308" i="36"/>
  <c r="A252" i="36"/>
  <c r="C240" i="36"/>
  <c r="A219" i="36"/>
  <c r="C207" i="36"/>
  <c r="C196" i="36"/>
  <c r="A208" i="36"/>
  <c r="A274" i="36"/>
  <c r="C262" i="36"/>
  <c r="A30" i="35"/>
  <c r="C58" i="35"/>
  <c r="B60" i="35"/>
  <c r="A59" i="35"/>
  <c r="A286" i="36" l="1"/>
  <c r="C274" i="36"/>
  <c r="C230" i="36"/>
  <c r="A242" i="36"/>
  <c r="A253" i="36"/>
  <c r="C241" i="36"/>
  <c r="A297" i="36"/>
  <c r="C285" i="36"/>
  <c r="A231" i="36"/>
  <c r="C219" i="36"/>
  <c r="A320" i="36"/>
  <c r="C308" i="36"/>
  <c r="A209" i="36"/>
  <c r="C197" i="36"/>
  <c r="A31" i="36"/>
  <c r="A220" i="36"/>
  <c r="C208" i="36"/>
  <c r="C186" i="36"/>
  <c r="A198" i="36"/>
  <c r="C252" i="36"/>
  <c r="A264" i="36"/>
  <c r="A331" i="36"/>
  <c r="C319" i="36"/>
  <c r="A275" i="36"/>
  <c r="C263" i="36"/>
  <c r="C59" i="35"/>
  <c r="A60" i="35"/>
  <c r="B61" i="35"/>
  <c r="A31" i="35"/>
  <c r="C275" i="36" l="1"/>
  <c r="A287" i="36"/>
  <c r="A276" i="36"/>
  <c r="C264" i="36"/>
  <c r="A232" i="36"/>
  <c r="C220" i="36"/>
  <c r="A243" i="36"/>
  <c r="C231" i="36"/>
  <c r="A221" i="36"/>
  <c r="C209" i="36"/>
  <c r="C297" i="36"/>
  <c r="A309" i="36"/>
  <c r="A32" i="36"/>
  <c r="C331" i="36"/>
  <c r="A343" i="36"/>
  <c r="A265" i="36"/>
  <c r="C253" i="36"/>
  <c r="A210" i="36"/>
  <c r="C198" i="36"/>
  <c r="C242" i="36"/>
  <c r="A254" i="36"/>
  <c r="A298" i="36"/>
  <c r="C286" i="36"/>
  <c r="C320" i="36"/>
  <c r="A332" i="36"/>
  <c r="B62" i="35"/>
  <c r="A61" i="35"/>
  <c r="A32" i="35"/>
  <c r="C60" i="35"/>
  <c r="A266" i="36" l="1"/>
  <c r="C254" i="36"/>
  <c r="C210" i="36"/>
  <c r="A222" i="36"/>
  <c r="A244" i="36"/>
  <c r="C232" i="36"/>
  <c r="A310" i="36"/>
  <c r="C298" i="36"/>
  <c r="C265" i="36"/>
  <c r="A277" i="36"/>
  <c r="C243" i="36"/>
  <c r="A255" i="36"/>
  <c r="C276" i="36"/>
  <c r="A288" i="36"/>
  <c r="A355" i="36"/>
  <c r="C355" i="36" s="1"/>
  <c r="C343" i="36"/>
  <c r="A33" i="36"/>
  <c r="A344" i="36"/>
  <c r="C332" i="36"/>
  <c r="A321" i="36"/>
  <c r="C309" i="36"/>
  <c r="A233" i="36"/>
  <c r="C221" i="36"/>
  <c r="A299" i="36"/>
  <c r="C287" i="36"/>
  <c r="C61" i="35"/>
  <c r="A33" i="35"/>
  <c r="A62" i="35"/>
  <c r="B63" i="35"/>
  <c r="A333" i="36" l="1"/>
  <c r="C321" i="36"/>
  <c r="A356" i="36"/>
  <c r="C356" i="36" s="1"/>
  <c r="C344" i="36"/>
  <c r="A267" i="36"/>
  <c r="C255" i="36"/>
  <c r="A289" i="36"/>
  <c r="C277" i="36"/>
  <c r="C299" i="36"/>
  <c r="A311" i="36"/>
  <c r="A234" i="36"/>
  <c r="C222" i="36"/>
  <c r="A300" i="36"/>
  <c r="C288" i="36"/>
  <c r="A278" i="36"/>
  <c r="C266" i="36"/>
  <c r="C244" i="36"/>
  <c r="A256" i="36"/>
  <c r="A245" i="36"/>
  <c r="C233" i="36"/>
  <c r="A322" i="36"/>
  <c r="C310" i="36"/>
  <c r="C62" i="35"/>
  <c r="B64" i="35"/>
  <c r="A63" i="35"/>
  <c r="C234" i="36" l="1"/>
  <c r="A246" i="36"/>
  <c r="A301" i="36"/>
  <c r="C289" i="36"/>
  <c r="A257" i="36"/>
  <c r="C245" i="36"/>
  <c r="A323" i="36"/>
  <c r="C311" i="36"/>
  <c r="A290" i="36"/>
  <c r="C278" i="36"/>
  <c r="A334" i="36"/>
  <c r="C322" i="36"/>
  <c r="A268" i="36"/>
  <c r="C256" i="36"/>
  <c r="A279" i="36"/>
  <c r="C267" i="36"/>
  <c r="C333" i="36"/>
  <c r="A345" i="36"/>
  <c r="A312" i="36"/>
  <c r="C300" i="36"/>
  <c r="C63" i="35"/>
  <c r="B65" i="35"/>
  <c r="A64" i="35"/>
  <c r="A291" i="36" l="1"/>
  <c r="C279" i="36"/>
  <c r="A346" i="36"/>
  <c r="C334" i="36"/>
  <c r="A302" i="36"/>
  <c r="C290" i="36"/>
  <c r="C312" i="36"/>
  <c r="A324" i="36"/>
  <c r="C257" i="36"/>
  <c r="A269" i="36"/>
  <c r="A357" i="36"/>
  <c r="C357" i="36" s="1"/>
  <c r="C345" i="36"/>
  <c r="A258" i="36"/>
  <c r="C246" i="36"/>
  <c r="A313" i="36"/>
  <c r="C301" i="36"/>
  <c r="C268" i="36"/>
  <c r="A280" i="36"/>
  <c r="A335" i="36"/>
  <c r="C323" i="36"/>
  <c r="C64" i="35"/>
  <c r="B66" i="35"/>
  <c r="A65" i="35"/>
  <c r="A281" i="36" l="1"/>
  <c r="C269" i="36"/>
  <c r="A314" i="36"/>
  <c r="C302" i="36"/>
  <c r="A347" i="36"/>
  <c r="C335" i="36"/>
  <c r="C258" i="36"/>
  <c r="A270" i="36"/>
  <c r="C324" i="36"/>
  <c r="A336" i="36"/>
  <c r="A292" i="36"/>
  <c r="C280" i="36"/>
  <c r="A358" i="36"/>
  <c r="C358" i="36" s="1"/>
  <c r="C346" i="36"/>
  <c r="C291" i="36"/>
  <c r="A303" i="36"/>
  <c r="C313" i="36"/>
  <c r="A325" i="36"/>
  <c r="B67" i="35"/>
  <c r="A66" i="35"/>
  <c r="C65" i="35"/>
  <c r="C325" i="36" l="1"/>
  <c r="A337" i="36"/>
  <c r="A315" i="36"/>
  <c r="C303" i="36"/>
  <c r="C347" i="36"/>
  <c r="A359" i="36"/>
  <c r="C359" i="36" s="1"/>
  <c r="C292" i="36"/>
  <c r="A304" i="36"/>
  <c r="A326" i="36"/>
  <c r="C314" i="36"/>
  <c r="A348" i="36"/>
  <c r="C336" i="36"/>
  <c r="A282" i="36"/>
  <c r="C270" i="36"/>
  <c r="A293" i="36"/>
  <c r="C281" i="36"/>
  <c r="C66" i="35"/>
  <c r="A67" i="35"/>
  <c r="B68" i="35"/>
  <c r="C304" i="36" l="1"/>
  <c r="A316" i="36"/>
  <c r="A294" i="36"/>
  <c r="C282" i="36"/>
  <c r="A305" i="36"/>
  <c r="C293" i="36"/>
  <c r="C348" i="36"/>
  <c r="A360" i="36"/>
  <c r="C360" i="36" s="1"/>
  <c r="A327" i="36"/>
  <c r="C315" i="36"/>
  <c r="A349" i="36"/>
  <c r="C337" i="36"/>
  <c r="A338" i="36"/>
  <c r="C326" i="36"/>
  <c r="C67" i="35"/>
  <c r="B69" i="35"/>
  <c r="A68" i="35"/>
  <c r="A350" i="36" l="1"/>
  <c r="C338" i="36"/>
  <c r="A328" i="36"/>
  <c r="C316" i="36"/>
  <c r="A339" i="36"/>
  <c r="C327" i="36"/>
  <c r="A306" i="36"/>
  <c r="C294" i="36"/>
  <c r="C349" i="36"/>
  <c r="A361" i="36"/>
  <c r="C361" i="36" s="1"/>
  <c r="C305" i="36"/>
  <c r="A317" i="36"/>
  <c r="C68" i="35"/>
  <c r="B70" i="35"/>
  <c r="A69" i="35"/>
  <c r="A318" i="36" l="1"/>
  <c r="C306" i="36"/>
  <c r="A362" i="36"/>
  <c r="C362" i="36" s="1"/>
  <c r="C350" i="36"/>
  <c r="A329" i="36"/>
  <c r="C317" i="36"/>
  <c r="A340" i="36"/>
  <c r="C328" i="36"/>
  <c r="C339" i="36"/>
  <c r="A351" i="36"/>
  <c r="C69" i="35"/>
  <c r="B71" i="35"/>
  <c r="A70" i="35"/>
  <c r="C70" i="35" s="1"/>
  <c r="A363" i="36" l="1"/>
  <c r="C363" i="36" s="1"/>
  <c r="C351" i="36"/>
  <c r="A330" i="36"/>
  <c r="C318" i="36"/>
  <c r="C340" i="36"/>
  <c r="A352" i="36"/>
  <c r="A341" i="36"/>
  <c r="C329" i="36"/>
  <c r="A71" i="35"/>
  <c r="C71" i="35" s="1"/>
  <c r="B72" i="35"/>
  <c r="A364" i="36" l="1"/>
  <c r="C364" i="36" s="1"/>
  <c r="C352" i="36"/>
  <c r="A342" i="36"/>
  <c r="C330" i="36"/>
  <c r="C341" i="36"/>
  <c r="A353" i="36"/>
  <c r="A72" i="35"/>
  <c r="C72" i="35" s="1"/>
  <c r="B73" i="35"/>
  <c r="A365" i="36" l="1"/>
  <c r="C365" i="36" s="1"/>
  <c r="C353" i="36"/>
  <c r="A354" i="36"/>
  <c r="C342" i="36"/>
  <c r="B74" i="35"/>
  <c r="A73" i="35"/>
  <c r="C73" i="35" s="1"/>
  <c r="A366" i="36" l="1"/>
  <c r="C354" i="36"/>
  <c r="A74" i="35"/>
  <c r="C74" i="35" s="1"/>
  <c r="B75" i="35"/>
  <c r="C366" i="36" l="1"/>
  <c r="AK9" i="36"/>
  <c r="AL8" i="36"/>
  <c r="L8" i="36"/>
  <c r="R9" i="36"/>
  <c r="AJ9" i="36"/>
  <c r="AI9" i="36"/>
  <c r="O7" i="36"/>
  <c r="H9" i="36"/>
  <c r="K9" i="36"/>
  <c r="G9" i="36"/>
  <c r="T8" i="36"/>
  <c r="AM7" i="36"/>
  <c r="Z9" i="36"/>
  <c r="AD9" i="36"/>
  <c r="AA9" i="36"/>
  <c r="I9" i="36"/>
  <c r="AL9" i="36"/>
  <c r="T9" i="36"/>
  <c r="V9" i="36"/>
  <c r="O9" i="36"/>
  <c r="Q9" i="36"/>
  <c r="AG9" i="36"/>
  <c r="G10" i="36"/>
  <c r="N11" i="36"/>
  <c r="Y8" i="36"/>
  <c r="N9" i="36"/>
  <c r="K7" i="36"/>
  <c r="R7" i="36"/>
  <c r="AF9" i="36"/>
  <c r="U9" i="36"/>
  <c r="AJ8" i="36"/>
  <c r="S8" i="36"/>
  <c r="Q8" i="36"/>
  <c r="L9" i="36"/>
  <c r="Z10" i="36"/>
  <c r="AD8" i="36"/>
  <c r="AC8" i="36"/>
  <c r="AK7" i="36"/>
  <c r="AM9" i="36"/>
  <c r="AE9" i="36"/>
  <c r="AM8" i="36"/>
  <c r="H8" i="36"/>
  <c r="AI7" i="36"/>
  <c r="AD10" i="36"/>
  <c r="AC9" i="36"/>
  <c r="X9" i="36"/>
  <c r="AH10" i="36"/>
  <c r="W9" i="36"/>
  <c r="O10" i="36"/>
  <c r="T7" i="36"/>
  <c r="E10" i="36"/>
  <c r="F10" i="36"/>
  <c r="S9" i="36"/>
  <c r="AE8" i="36"/>
  <c r="J10" i="36"/>
  <c r="E7" i="36"/>
  <c r="AH8" i="36"/>
  <c r="AA8" i="36"/>
  <c r="G8" i="36"/>
  <c r="F7" i="36"/>
  <c r="F9" i="36"/>
  <c r="U8" i="36"/>
  <c r="AG10" i="36"/>
  <c r="AF10" i="36"/>
  <c r="V8" i="36"/>
  <c r="V7" i="36"/>
  <c r="J9" i="36"/>
  <c r="U7" i="36"/>
  <c r="E9" i="36"/>
  <c r="Q10" i="36"/>
  <c r="S7" i="36"/>
  <c r="W7" i="36"/>
  <c r="Y9" i="36"/>
  <c r="M8" i="36"/>
  <c r="K8" i="36"/>
  <c r="M9" i="36"/>
  <c r="J8" i="36"/>
  <c r="AL10" i="36"/>
  <c r="AC10" i="36"/>
  <c r="Y7" i="36"/>
  <c r="AJ11" i="36"/>
  <c r="AC7" i="36"/>
  <c r="T10" i="36"/>
  <c r="N8" i="36"/>
  <c r="H7" i="36"/>
  <c r="AA10" i="36"/>
  <c r="N10" i="36"/>
  <c r="AG11" i="36"/>
  <c r="AH11" i="36"/>
  <c r="E8" i="36"/>
  <c r="Y10" i="36"/>
  <c r="AE11" i="36"/>
  <c r="F11" i="36"/>
  <c r="I11" i="36"/>
  <c r="AE10" i="36"/>
  <c r="O11" i="36"/>
  <c r="Y11" i="36"/>
  <c r="K10" i="36"/>
  <c r="AI10" i="36"/>
  <c r="F8" i="36"/>
  <c r="X8" i="36"/>
  <c r="H11" i="36"/>
  <c r="AJ10" i="36"/>
  <c r="AC11" i="36"/>
  <c r="AL7" i="36"/>
  <c r="O8" i="36"/>
  <c r="AF7" i="36"/>
  <c r="Z8" i="36"/>
  <c r="U10" i="36"/>
  <c r="AD7" i="36"/>
  <c r="M10" i="36"/>
  <c r="V10" i="36"/>
  <c r="X7" i="36"/>
  <c r="AK11" i="36"/>
  <c r="AD11" i="36"/>
  <c r="W10" i="36"/>
  <c r="M7" i="36"/>
  <c r="J7" i="36"/>
  <c r="AK10" i="36"/>
  <c r="AJ7" i="36"/>
  <c r="AI8" i="36"/>
  <c r="AH9" i="36"/>
  <c r="X10" i="36"/>
  <c r="AG8" i="36"/>
  <c r="U11" i="36"/>
  <c r="L11" i="36"/>
  <c r="I7" i="36"/>
  <c r="AG7" i="36"/>
  <c r="Q7" i="36"/>
  <c r="W8" i="36"/>
  <c r="AA7" i="36"/>
  <c r="I8" i="36"/>
  <c r="AF8" i="36"/>
  <c r="AK13" i="36"/>
  <c r="R10" i="36"/>
  <c r="H10" i="36"/>
  <c r="G7" i="36"/>
  <c r="Z7" i="36"/>
  <c r="AK8" i="36"/>
  <c r="K11" i="36"/>
  <c r="G11" i="36"/>
  <c r="AM10" i="36"/>
  <c r="L7" i="36"/>
  <c r="S10" i="36"/>
  <c r="R8" i="36"/>
  <c r="N7" i="36"/>
  <c r="L10" i="36"/>
  <c r="I10" i="36"/>
  <c r="AM11" i="36"/>
  <c r="M11" i="36"/>
  <c r="AA13" i="36"/>
  <c r="AG12" i="36"/>
  <c r="I13" i="36"/>
  <c r="AJ12" i="36"/>
  <c r="R13" i="36"/>
  <c r="U12" i="36"/>
  <c r="U13" i="36"/>
  <c r="AH13" i="36"/>
  <c r="H13" i="36"/>
  <c r="I12" i="36"/>
  <c r="S14" i="36"/>
  <c r="S13" i="36"/>
  <c r="S11" i="36"/>
  <c r="Z13" i="36"/>
  <c r="R11" i="36"/>
  <c r="W11" i="36"/>
  <c r="G12" i="36"/>
  <c r="AF12" i="36"/>
  <c r="AD13" i="36"/>
  <c r="AC12" i="36"/>
  <c r="AI12" i="36"/>
  <c r="AE7" i="36"/>
  <c r="R12" i="36"/>
  <c r="F12" i="36"/>
  <c r="T12" i="36"/>
  <c r="E11" i="36"/>
  <c r="X11" i="36"/>
  <c r="L13" i="36"/>
  <c r="AI11" i="36"/>
  <c r="E12" i="36"/>
  <c r="J11" i="36"/>
  <c r="AH12" i="36"/>
  <c r="AE12" i="36"/>
  <c r="G13" i="36"/>
  <c r="AH7" i="36"/>
  <c r="AL16" i="36"/>
  <c r="T11" i="36"/>
  <c r="H12" i="36"/>
  <c r="Z12" i="36"/>
  <c r="AK12" i="36"/>
  <c r="O12" i="36"/>
  <c r="AF13" i="36"/>
  <c r="Z11" i="36"/>
  <c r="S12" i="36"/>
  <c r="J12" i="36"/>
  <c r="AL12" i="36"/>
  <c r="AM12" i="36"/>
  <c r="O13" i="36"/>
  <c r="W12" i="36"/>
  <c r="M13" i="36"/>
  <c r="K12" i="36"/>
  <c r="N13" i="36"/>
  <c r="AD12" i="36"/>
  <c r="X13" i="36"/>
  <c r="AG13" i="36"/>
  <c r="O14" i="36"/>
  <c r="V11" i="36"/>
  <c r="Q11" i="36"/>
  <c r="Y12" i="36"/>
  <c r="Y14" i="36"/>
  <c r="AA12" i="36"/>
  <c r="K13" i="36"/>
  <c r="AJ13" i="36"/>
  <c r="AE13" i="36"/>
  <c r="L12" i="36"/>
  <c r="J13" i="36"/>
  <c r="E13" i="36"/>
  <c r="N12" i="36"/>
  <c r="AM13" i="36"/>
  <c r="AJ14" i="36"/>
  <c r="S16" i="36"/>
  <c r="AH14" i="36"/>
  <c r="K14" i="36"/>
  <c r="Q13" i="36"/>
  <c r="AI13" i="36"/>
  <c r="AA11" i="36"/>
  <c r="M12" i="36"/>
  <c r="X12" i="36"/>
  <c r="AL11" i="36"/>
  <c r="AC13" i="36"/>
  <c r="AL13" i="36"/>
  <c r="AF11" i="36"/>
  <c r="V12" i="36"/>
  <c r="F14" i="36"/>
  <c r="T13" i="36"/>
  <c r="W14" i="36"/>
  <c r="AC15" i="36"/>
  <c r="AL15" i="36"/>
  <c r="W13" i="36"/>
  <c r="H14" i="36"/>
  <c r="E14" i="36"/>
  <c r="AD14" i="36"/>
  <c r="AC14" i="36"/>
  <c r="Y13" i="36"/>
  <c r="AK16" i="36"/>
  <c r="Y16" i="36"/>
  <c r="N14" i="36"/>
  <c r="G15" i="36"/>
  <c r="Q12" i="36"/>
  <c r="T14" i="36"/>
  <c r="X14" i="36"/>
  <c r="Q16" i="36"/>
  <c r="Z14" i="36"/>
  <c r="J14" i="36"/>
  <c r="AL14" i="36"/>
  <c r="M15" i="36"/>
  <c r="AM14" i="36"/>
  <c r="L14" i="36"/>
  <c r="Q14" i="36"/>
  <c r="V14" i="36"/>
  <c r="R14" i="36"/>
  <c r="AG14" i="36"/>
  <c r="Z15" i="36"/>
  <c r="AA14" i="36"/>
  <c r="AF17" i="36"/>
  <c r="M14" i="36"/>
  <c r="V16" i="36"/>
  <c r="K15" i="36"/>
  <c r="AD15" i="36"/>
  <c r="G16" i="36"/>
  <c r="I16" i="36"/>
  <c r="G14" i="36"/>
  <c r="AA15" i="36"/>
  <c r="AC16" i="36"/>
  <c r="AA16" i="36"/>
  <c r="L15" i="36"/>
  <c r="AK14" i="36"/>
  <c r="I14" i="36"/>
  <c r="AH16" i="36"/>
  <c r="F13" i="36"/>
  <c r="U14" i="36"/>
  <c r="AI14" i="36"/>
  <c r="AE14" i="36"/>
  <c r="AJ15" i="36"/>
  <c r="H17" i="36"/>
  <c r="V13" i="36"/>
  <c r="W16" i="36"/>
  <c r="W15" i="36"/>
  <c r="H15" i="36"/>
  <c r="AF14" i="36"/>
  <c r="E18" i="36"/>
  <c r="AE16" i="36"/>
  <c r="AI17" i="36"/>
  <c r="AE15" i="36"/>
  <c r="AK15" i="36"/>
  <c r="U17" i="36"/>
  <c r="N15" i="36"/>
  <c r="V17" i="36"/>
  <c r="S15" i="36"/>
  <c r="F17" i="36"/>
  <c r="F16" i="36"/>
  <c r="T15" i="36"/>
  <c r="AD17" i="36"/>
  <c r="AG15" i="36"/>
  <c r="X15" i="36"/>
  <c r="L16" i="36"/>
  <c r="AD16" i="36"/>
  <c r="U15" i="36"/>
  <c r="E16" i="36"/>
  <c r="G17" i="36"/>
  <c r="E17" i="36"/>
  <c r="V15" i="36"/>
  <c r="AH15" i="36"/>
  <c r="AF15" i="36"/>
  <c r="O16" i="36"/>
  <c r="J17" i="36"/>
  <c r="T16" i="36"/>
  <c r="AA17" i="36"/>
  <c r="AG16" i="36"/>
  <c r="I15" i="36"/>
  <c r="H16" i="36"/>
  <c r="Z17" i="36"/>
  <c r="AJ17" i="36"/>
  <c r="J16" i="36"/>
  <c r="AI16" i="36"/>
  <c r="O15" i="36"/>
  <c r="AI15" i="36"/>
  <c r="X16" i="36"/>
  <c r="R15" i="36"/>
  <c r="AM17" i="36"/>
  <c r="M16" i="36"/>
  <c r="U16" i="36"/>
  <c r="E15" i="36"/>
  <c r="O17" i="36"/>
  <c r="N16" i="36"/>
  <c r="AG17" i="36"/>
  <c r="Q15" i="36"/>
  <c r="Z16" i="36"/>
  <c r="AM15" i="36"/>
  <c r="J15" i="36"/>
  <c r="AF16" i="36"/>
  <c r="AH17" i="36"/>
  <c r="Y15" i="36"/>
  <c r="K16" i="36"/>
  <c r="R18" i="36"/>
  <c r="T17" i="36"/>
  <c r="X17" i="36"/>
  <c r="F15" i="36"/>
  <c r="M20" i="36"/>
  <c r="I17" i="36"/>
  <c r="K17" i="36"/>
  <c r="J18" i="36"/>
  <c r="AI19" i="36"/>
  <c r="AE18" i="36"/>
  <c r="N18" i="36"/>
  <c r="AD18" i="36"/>
  <c r="Y17" i="36"/>
  <c r="L18" i="36"/>
  <c r="AJ16" i="36"/>
  <c r="F18" i="36"/>
  <c r="W17" i="36"/>
  <c r="L17" i="36"/>
  <c r="N17" i="36"/>
  <c r="L19" i="36"/>
  <c r="AL17" i="36"/>
  <c r="AE17" i="36"/>
  <c r="AA18" i="36"/>
  <c r="Q18" i="36"/>
  <c r="K18" i="36"/>
  <c r="G18" i="36"/>
  <c r="Z18" i="36"/>
  <c r="R17" i="36"/>
  <c r="U20" i="36"/>
  <c r="H20" i="36"/>
  <c r="AM20" i="36"/>
  <c r="AG18" i="36"/>
  <c r="S17" i="36"/>
  <c r="T18" i="36"/>
  <c r="AF18" i="36"/>
  <c r="R16" i="36"/>
  <c r="V19" i="36"/>
  <c r="Q17" i="36"/>
  <c r="AK17" i="36"/>
  <c r="Y18" i="36"/>
  <c r="G20" i="36"/>
  <c r="M17" i="36"/>
  <c r="AM16" i="36"/>
  <c r="W18" i="36"/>
  <c r="X19" i="36"/>
  <c r="AH19" i="36"/>
  <c r="AI18" i="36"/>
  <c r="AK18" i="36"/>
  <c r="O18" i="36"/>
  <c r="AK19" i="36"/>
  <c r="AA19" i="36"/>
  <c r="K19" i="36"/>
  <c r="AG20" i="36"/>
  <c r="F19" i="36"/>
  <c r="AD20" i="36"/>
  <c r="AJ19" i="36"/>
  <c r="S18" i="36"/>
  <c r="I18" i="36"/>
  <c r="AF19" i="36"/>
  <c r="AL19" i="36"/>
  <c r="U19" i="36"/>
  <c r="AC18" i="36"/>
  <c r="AC17" i="36"/>
  <c r="AC19" i="36"/>
  <c r="O19" i="36"/>
  <c r="Y19" i="36"/>
  <c r="X18" i="36"/>
  <c r="W19" i="36"/>
  <c r="N20" i="36"/>
  <c r="M19" i="36"/>
  <c r="I19" i="36"/>
  <c r="V20" i="36"/>
  <c r="N19" i="36"/>
  <c r="J20" i="36"/>
  <c r="R21" i="36"/>
  <c r="AG19" i="36"/>
  <c r="AM18" i="36"/>
  <c r="E19" i="36"/>
  <c r="H18" i="36"/>
  <c r="AK20" i="36"/>
  <c r="U18" i="36"/>
  <c r="Y21" i="36"/>
  <c r="M18" i="36"/>
  <c r="J19" i="36"/>
  <c r="S19" i="36"/>
  <c r="AJ18" i="36"/>
  <c r="AI20" i="36"/>
  <c r="W21" i="36"/>
  <c r="E21" i="36"/>
  <c r="M23" i="36"/>
  <c r="O21" i="36"/>
  <c r="Z20" i="36"/>
  <c r="AE19" i="36"/>
  <c r="AC20" i="36"/>
  <c r="AM19" i="36"/>
  <c r="Z19" i="36"/>
  <c r="F22" i="36"/>
  <c r="U21" i="36"/>
  <c r="G19" i="36"/>
  <c r="AA20" i="36"/>
  <c r="AF20" i="36"/>
  <c r="F20" i="36"/>
  <c r="T19" i="36"/>
  <c r="X21" i="36"/>
  <c r="L22" i="36"/>
  <c r="I22" i="36"/>
  <c r="G21" i="36"/>
  <c r="AH18" i="36"/>
  <c r="F21" i="36"/>
  <c r="S20" i="36"/>
  <c r="L20" i="36"/>
  <c r="V18" i="36"/>
  <c r="X20" i="36"/>
  <c r="AL18" i="36"/>
  <c r="Q19" i="36"/>
  <c r="AM21" i="36"/>
  <c r="E20" i="36"/>
  <c r="AM22" i="36"/>
  <c r="R19" i="36"/>
  <c r="AE20" i="36"/>
  <c r="E22" i="36"/>
  <c r="X22" i="36"/>
  <c r="AF22" i="36"/>
  <c r="AK21" i="36"/>
  <c r="M22" i="36"/>
  <c r="T20" i="36"/>
  <c r="G22" i="36"/>
  <c r="AL20" i="36"/>
  <c r="AG22" i="36"/>
  <c r="R20" i="36"/>
  <c r="Q21" i="36"/>
  <c r="Y22" i="36"/>
  <c r="H22" i="36"/>
  <c r="M21" i="36"/>
  <c r="H19" i="36"/>
  <c r="AH22" i="36"/>
  <c r="Q22" i="36"/>
  <c r="T22" i="36"/>
  <c r="N21" i="36"/>
  <c r="AI22" i="36"/>
  <c r="AC21" i="36"/>
  <c r="L23" i="36"/>
  <c r="W23" i="36"/>
  <c r="AA21" i="36"/>
  <c r="AD19" i="36"/>
  <c r="R22" i="36"/>
  <c r="AH21" i="36"/>
  <c r="W22" i="36"/>
  <c r="Z21" i="36"/>
  <c r="Q20" i="36"/>
  <c r="AD21" i="36"/>
  <c r="AJ20" i="36"/>
  <c r="AL22" i="36"/>
  <c r="K20" i="36"/>
  <c r="I20" i="36"/>
  <c r="H21" i="36"/>
  <c r="W20" i="36"/>
  <c r="O20" i="36"/>
  <c r="J23" i="36"/>
  <c r="AI21" i="36"/>
  <c r="I21" i="36"/>
  <c r="AG21" i="36"/>
  <c r="J22" i="36"/>
  <c r="T21" i="36"/>
  <c r="AH20" i="36"/>
  <c r="N23" i="36"/>
  <c r="AC22" i="36"/>
  <c r="L21" i="36"/>
  <c r="K21" i="36"/>
  <c r="AE21" i="36"/>
  <c r="S21" i="36"/>
  <c r="AL21" i="36"/>
  <c r="L24" i="36"/>
  <c r="AI23" i="36"/>
  <c r="U23" i="36"/>
  <c r="G23" i="36"/>
  <c r="AD22" i="36"/>
  <c r="Y23" i="36"/>
  <c r="O23" i="36"/>
  <c r="J21" i="36"/>
  <c r="Q23" i="36"/>
  <c r="N22" i="36"/>
  <c r="AE22" i="36"/>
  <c r="Y20" i="36"/>
  <c r="S22" i="36"/>
  <c r="AC23" i="36"/>
  <c r="AJ24" i="36"/>
  <c r="V21" i="36"/>
  <c r="I24" i="36"/>
  <c r="O22" i="36"/>
  <c r="K23" i="36"/>
  <c r="AA22" i="36"/>
  <c r="AK22" i="36"/>
  <c r="AG23" i="36"/>
  <c r="S24" i="36"/>
  <c r="AM23" i="36"/>
  <c r="F23" i="36"/>
  <c r="AF21" i="36"/>
  <c r="U22" i="36"/>
  <c r="AA23" i="36"/>
  <c r="AL23" i="36"/>
  <c r="AJ22" i="36"/>
  <c r="H23" i="36"/>
  <c r="AD23" i="36"/>
  <c r="AJ21" i="36"/>
  <c r="X23" i="36"/>
  <c r="AF23" i="36"/>
  <c r="T23" i="36"/>
  <c r="F24" i="36"/>
  <c r="AI25" i="36"/>
  <c r="E23" i="36"/>
  <c r="AD24" i="36"/>
  <c r="AA24" i="36"/>
  <c r="R24" i="36"/>
  <c r="Z25" i="36"/>
  <c r="J24" i="36"/>
  <c r="AI24" i="36"/>
  <c r="L25" i="36"/>
  <c r="V23" i="36"/>
  <c r="Z23" i="36"/>
  <c r="AE23" i="36"/>
  <c r="AL24" i="36"/>
  <c r="S23" i="36"/>
  <c r="H24" i="36"/>
  <c r="M24" i="36"/>
  <c r="AA25" i="36"/>
  <c r="AH24" i="36"/>
  <c r="Y24" i="36"/>
  <c r="K22" i="36"/>
  <c r="AJ25" i="36"/>
  <c r="N25" i="36"/>
  <c r="R25" i="36"/>
  <c r="R23" i="36"/>
  <c r="AH23" i="36"/>
  <c r="AJ23" i="36"/>
  <c r="AC24" i="36"/>
  <c r="J25" i="36"/>
  <c r="O25" i="36"/>
  <c r="K27" i="36"/>
  <c r="E25" i="36"/>
  <c r="AM25" i="36"/>
  <c r="AG25" i="36"/>
  <c r="AF24" i="36"/>
  <c r="X24" i="36"/>
  <c r="R26" i="36"/>
  <c r="Z22" i="36"/>
  <c r="V22" i="36"/>
  <c r="I23" i="36"/>
  <c r="K25" i="36"/>
  <c r="T25" i="36"/>
  <c r="AE24" i="36"/>
  <c r="T24" i="36"/>
  <c r="Q24" i="36"/>
  <c r="AH25" i="36"/>
  <c r="K24" i="36"/>
  <c r="AL26" i="36"/>
  <c r="U26" i="36"/>
  <c r="Z24" i="36"/>
  <c r="E24" i="36"/>
  <c r="L26" i="36"/>
  <c r="V26" i="36"/>
  <c r="W25" i="36"/>
  <c r="AM24" i="36"/>
  <c r="V24" i="36"/>
  <c r="G24" i="36"/>
  <c r="AI26" i="36"/>
  <c r="S25" i="36"/>
  <c r="AK24" i="36"/>
  <c r="U25" i="36"/>
  <c r="K26" i="36"/>
  <c r="W26" i="36"/>
  <c r="AJ26" i="36"/>
  <c r="E26" i="36"/>
  <c r="AK23" i="36"/>
  <c r="Q26" i="36"/>
  <c r="AD25" i="36"/>
  <c r="AC26" i="36"/>
  <c r="I25" i="36"/>
  <c r="T27" i="36"/>
  <c r="AM26" i="36"/>
  <c r="N24" i="36"/>
  <c r="AE25" i="36"/>
  <c r="AF25" i="36"/>
  <c r="U24" i="36"/>
  <c r="Y25" i="36"/>
  <c r="AF26" i="36"/>
  <c r="W24" i="36"/>
  <c r="F25" i="36"/>
  <c r="O24" i="36"/>
  <c r="AK25" i="36"/>
  <c r="X25" i="36"/>
  <c r="G26" i="36"/>
  <c r="G25" i="36"/>
  <c r="AH27" i="36"/>
  <c r="V25" i="36"/>
  <c r="T26" i="36"/>
  <c r="J26" i="36"/>
  <c r="Z26" i="36"/>
  <c r="X26" i="36"/>
  <c r="M25" i="36"/>
  <c r="O27" i="36"/>
  <c r="Q25" i="36"/>
  <c r="AG26" i="36"/>
  <c r="AL25" i="36"/>
  <c r="AD27" i="36"/>
  <c r="AD29" i="36"/>
  <c r="AC25" i="36"/>
  <c r="H25" i="36"/>
  <c r="AH26" i="36"/>
  <c r="AG24" i="36"/>
  <c r="M27" i="36"/>
  <c r="W29" i="36"/>
  <c r="AF27" i="36"/>
  <c r="W27" i="36"/>
  <c r="F26" i="36"/>
  <c r="U30" i="36"/>
  <c r="Q28" i="36"/>
  <c r="AH29" i="36"/>
  <c r="R28" i="36"/>
  <c r="E27" i="36"/>
  <c r="N27" i="36"/>
  <c r="X27" i="36"/>
  <c r="M26" i="36"/>
  <c r="I26" i="36"/>
  <c r="AE26" i="36"/>
  <c r="F27" i="36"/>
  <c r="Y26" i="36"/>
  <c r="AM27" i="36"/>
  <c r="Q27" i="36"/>
  <c r="AJ27" i="36"/>
  <c r="H26" i="36"/>
  <c r="Z27" i="36"/>
  <c r="U27" i="36"/>
  <c r="AD26" i="36"/>
  <c r="N26" i="36"/>
  <c r="AK29" i="36"/>
  <c r="G27" i="36"/>
  <c r="L27" i="36"/>
  <c r="O26" i="36"/>
  <c r="AG27" i="36"/>
  <c r="H27" i="36"/>
  <c r="S27" i="36"/>
  <c r="AD28" i="36"/>
  <c r="R27" i="36"/>
  <c r="AA27" i="36"/>
  <c r="AK26" i="36"/>
  <c r="K28" i="36"/>
  <c r="I28" i="36"/>
  <c r="AF30" i="36"/>
  <c r="S26" i="36"/>
  <c r="AE29" i="36"/>
  <c r="Z28" i="36"/>
  <c r="V27" i="36"/>
  <c r="J28" i="36"/>
  <c r="G28" i="36"/>
  <c r="M28" i="36"/>
  <c r="E28" i="36"/>
  <c r="I27" i="36"/>
  <c r="AL27" i="36"/>
  <c r="J27" i="36"/>
  <c r="X28" i="36"/>
  <c r="AE27" i="36"/>
  <c r="AL28" i="36"/>
  <c r="AK28" i="36"/>
  <c r="AG28" i="36"/>
  <c r="AA28" i="36"/>
  <c r="AE28" i="36"/>
  <c r="N28" i="36"/>
  <c r="S29" i="36"/>
  <c r="K29" i="36"/>
  <c r="H28" i="36"/>
  <c r="AC27" i="36"/>
  <c r="F28" i="36"/>
  <c r="N29" i="36"/>
  <c r="AI29" i="36"/>
  <c r="AI27" i="36"/>
  <c r="L28" i="36"/>
  <c r="T28" i="36"/>
  <c r="AA26" i="36"/>
  <c r="AG30" i="36"/>
  <c r="O28" i="36"/>
  <c r="O29" i="36"/>
  <c r="R29" i="36"/>
  <c r="AM29" i="36"/>
  <c r="I30" i="36"/>
  <c r="AI28" i="36"/>
  <c r="AK27" i="36"/>
  <c r="M29" i="36"/>
  <c r="Q29" i="36"/>
  <c r="M30" i="36"/>
  <c r="AD31" i="36"/>
  <c r="Y27" i="36"/>
  <c r="AJ29" i="36"/>
  <c r="W28" i="36"/>
  <c r="AA31" i="36"/>
  <c r="S28" i="36"/>
  <c r="H29" i="36"/>
  <c r="Y28" i="36"/>
  <c r="AJ28" i="36"/>
  <c r="V28" i="36"/>
  <c r="AC28" i="36"/>
  <c r="U28" i="36"/>
  <c r="AA29" i="36"/>
  <c r="AL29" i="36"/>
  <c r="J29" i="36"/>
  <c r="O30" i="36"/>
  <c r="F29" i="36"/>
  <c r="AM28" i="36"/>
  <c r="R30" i="36"/>
  <c r="Q31" i="36"/>
  <c r="AF28" i="36"/>
  <c r="AH30" i="36"/>
  <c r="T31" i="36"/>
  <c r="AM30" i="36"/>
  <c r="AG29" i="36"/>
  <c r="AA30" i="36"/>
  <c r="V29" i="36"/>
  <c r="Y31" i="36"/>
  <c r="AH28" i="36"/>
  <c r="S31" i="36"/>
  <c r="E30" i="36"/>
  <c r="L29" i="36"/>
  <c r="AC29" i="36"/>
  <c r="Y30" i="36"/>
  <c r="K30" i="36"/>
  <c r="U31" i="36"/>
  <c r="W30" i="36"/>
  <c r="T29" i="36"/>
  <c r="V30" i="36"/>
  <c r="O31" i="36"/>
  <c r="I29" i="36"/>
  <c r="G30" i="36"/>
  <c r="AF29" i="36"/>
  <c r="X30" i="36"/>
  <c r="R31" i="36"/>
  <c r="G29" i="36"/>
  <c r="AE30" i="36"/>
  <c r="AK30" i="36"/>
  <c r="AC30" i="36"/>
  <c r="AJ30" i="36"/>
  <c r="H30" i="36"/>
  <c r="E31" i="36"/>
  <c r="AI30" i="36"/>
  <c r="AD30" i="36"/>
  <c r="M31" i="36"/>
  <c r="N31" i="36"/>
  <c r="F31" i="36"/>
  <c r="E29" i="36"/>
  <c r="J30" i="36"/>
  <c r="L30" i="36"/>
  <c r="AC31" i="36"/>
  <c r="AL31" i="36"/>
  <c r="F30" i="36"/>
  <c r="AG31" i="36"/>
  <c r="G32" i="36"/>
  <c r="S30" i="36"/>
  <c r="T30" i="36"/>
  <c r="U29" i="36"/>
  <c r="Z29" i="36"/>
  <c r="AK32" i="36"/>
  <c r="N30" i="36"/>
  <c r="Z30" i="36"/>
  <c r="Q30" i="36"/>
  <c r="Y29" i="36"/>
  <c r="X29" i="36"/>
  <c r="T32" i="36"/>
  <c r="Z31" i="36"/>
  <c r="AI31" i="36"/>
  <c r="AE31" i="36"/>
  <c r="X32" i="36"/>
  <c r="N32" i="36"/>
  <c r="K32" i="36"/>
  <c r="H32" i="36"/>
  <c r="Y32" i="36"/>
  <c r="Z32" i="36"/>
  <c r="J32" i="36"/>
  <c r="U32" i="36"/>
  <c r="AJ32" i="36"/>
  <c r="AL30" i="36"/>
  <c r="AM32" i="36"/>
  <c r="AH32" i="36"/>
  <c r="V31" i="36"/>
  <c r="U33" i="36"/>
  <c r="I33" i="36"/>
  <c r="I32" i="36"/>
  <c r="E32" i="36"/>
  <c r="AL32" i="36"/>
  <c r="AI32" i="36"/>
  <c r="R32" i="36"/>
  <c r="X31" i="36"/>
  <c r="AG32" i="36"/>
  <c r="V32" i="36"/>
  <c r="J31" i="36"/>
  <c r="S32" i="36"/>
  <c r="AH31" i="36"/>
  <c r="W32" i="36"/>
  <c r="AE32" i="36"/>
  <c r="G31" i="36"/>
  <c r="M32" i="36"/>
  <c r="AM31" i="36"/>
  <c r="AJ31" i="36"/>
  <c r="I31" i="36"/>
  <c r="AF32" i="36"/>
  <c r="W31" i="36"/>
  <c r="AA32" i="36"/>
  <c r="AK31" i="36"/>
  <c r="L31" i="36"/>
  <c r="AD32" i="36"/>
  <c r="AC32" i="36"/>
  <c r="O32" i="36"/>
  <c r="AF31" i="36"/>
  <c r="F33" i="36"/>
  <c r="L33" i="36"/>
  <c r="J33" i="36"/>
  <c r="X33" i="36"/>
  <c r="K31" i="36"/>
  <c r="T33" i="36"/>
  <c r="Q33" i="36"/>
  <c r="K33" i="36"/>
  <c r="AD33" i="36"/>
  <c r="Z33" i="36"/>
  <c r="Y33" i="36"/>
  <c r="M33" i="36"/>
  <c r="AG33" i="36"/>
  <c r="AI33" i="36"/>
  <c r="F32" i="36"/>
  <c r="AH33" i="36"/>
  <c r="AL33" i="36"/>
  <c r="N33" i="36"/>
  <c r="H33" i="36"/>
  <c r="G33" i="36"/>
  <c r="H31" i="36"/>
  <c r="AA33" i="36"/>
  <c r="E33" i="36"/>
  <c r="R33" i="36"/>
  <c r="Q32" i="36"/>
  <c r="AF33" i="36"/>
  <c r="AE33" i="36"/>
  <c r="W33" i="36"/>
  <c r="O33" i="36"/>
  <c r="AK33" i="36"/>
  <c r="V33" i="36"/>
  <c r="AC33" i="36"/>
  <c r="L32" i="36"/>
  <c r="S33" i="36"/>
  <c r="AM33" i="36"/>
  <c r="AJ33" i="36"/>
  <c r="B76" i="35"/>
  <c r="A75" i="35"/>
  <c r="C75" i="35" s="1"/>
  <c r="A76" i="35" l="1"/>
  <c r="C76" i="35" s="1"/>
  <c r="B77" i="35"/>
  <c r="B78" i="35" l="1"/>
  <c r="A77" i="35"/>
  <c r="C77" i="35" s="1"/>
  <c r="B79" i="35" l="1"/>
  <c r="A78" i="35"/>
  <c r="C78" i="35" s="1"/>
  <c r="A79" i="35" l="1"/>
  <c r="C79" i="35" s="1"/>
  <c r="B80" i="35"/>
  <c r="A80" i="35" l="1"/>
  <c r="C80" i="35" s="1"/>
  <c r="B81" i="35"/>
  <c r="B82" i="35" l="1"/>
  <c r="A81" i="35"/>
  <c r="C81" i="35" s="1"/>
  <c r="B83" i="35" l="1"/>
  <c r="A82" i="35"/>
  <c r="C82" i="35" s="1"/>
  <c r="B84" i="35" l="1"/>
  <c r="A83" i="35"/>
  <c r="C83" i="35" s="1"/>
  <c r="B85" i="35" l="1"/>
  <c r="A84" i="35"/>
  <c r="C84" i="35" s="1"/>
  <c r="B86" i="35" l="1"/>
  <c r="A85" i="35"/>
  <c r="C85" i="35" s="1"/>
  <c r="B87" i="35" l="1"/>
  <c r="A86" i="35"/>
  <c r="C86" i="35" s="1"/>
  <c r="A87" i="35" l="1"/>
  <c r="C87" i="35" s="1"/>
  <c r="B88" i="35"/>
  <c r="A88" i="35" l="1"/>
  <c r="C88" i="35" s="1"/>
  <c r="B89" i="35"/>
  <c r="A89" i="35" l="1"/>
  <c r="C89" i="35" s="1"/>
  <c r="B90" i="35"/>
  <c r="A90" i="35" l="1"/>
  <c r="C90" i="35" s="1"/>
  <c r="B91" i="35"/>
  <c r="A91" i="35" l="1"/>
  <c r="C91" i="35" s="1"/>
  <c r="B92" i="35"/>
  <c r="B93" i="35" l="1"/>
  <c r="A92" i="35"/>
  <c r="C92" i="35" s="1"/>
  <c r="B94" i="35" l="1"/>
  <c r="A93" i="35"/>
  <c r="C93" i="35" s="1"/>
  <c r="B95" i="35" l="1"/>
  <c r="A94" i="35"/>
  <c r="C94" i="35" s="1"/>
  <c r="A95" i="35" l="1"/>
  <c r="C95" i="35" s="1"/>
  <c r="B96" i="35"/>
  <c r="A96" i="35" l="1"/>
  <c r="C96" i="35" s="1"/>
  <c r="B97" i="35"/>
  <c r="B98" i="35" l="1"/>
  <c r="A97" i="35"/>
  <c r="C97" i="35" s="1"/>
  <c r="A98" i="35" l="1"/>
  <c r="C98" i="35" s="1"/>
  <c r="B99" i="35"/>
  <c r="A99" i="35" l="1"/>
  <c r="C99" i="35" s="1"/>
  <c r="B100" i="35"/>
  <c r="B101" i="35" l="1"/>
  <c r="A100" i="35"/>
  <c r="C100" i="35" s="1"/>
  <c r="B102" i="35" l="1"/>
  <c r="A101" i="35"/>
  <c r="C101" i="35" s="1"/>
  <c r="B103" i="35" l="1"/>
  <c r="A102" i="35"/>
  <c r="C102" i="35" s="1"/>
  <c r="A103" i="35" l="1"/>
  <c r="C103" i="35" s="1"/>
  <c r="B104" i="35"/>
  <c r="A104" i="35" l="1"/>
  <c r="C104" i="35" s="1"/>
  <c r="B105" i="35"/>
  <c r="B106" i="35" l="1"/>
  <c r="A105" i="35"/>
  <c r="C105" i="35" s="1"/>
  <c r="A106" i="35" l="1"/>
  <c r="C106" i="35" s="1"/>
  <c r="B107" i="35"/>
  <c r="A107" i="35" l="1"/>
  <c r="C107" i="35" s="1"/>
  <c r="B108" i="35"/>
  <c r="B109" i="35" l="1"/>
  <c r="A108" i="35"/>
  <c r="C108" i="35" s="1"/>
  <c r="B110" i="35" l="1"/>
  <c r="A109" i="35"/>
  <c r="C109" i="35" s="1"/>
  <c r="B111" i="35" l="1"/>
  <c r="A110" i="35"/>
  <c r="C110" i="35" s="1"/>
  <c r="A111" i="35" l="1"/>
  <c r="C111" i="35" s="1"/>
  <c r="B112" i="35"/>
  <c r="A112" i="35" l="1"/>
  <c r="C112" i="35" s="1"/>
  <c r="B113" i="35"/>
  <c r="B114" i="35" l="1"/>
  <c r="A113" i="35"/>
  <c r="C113" i="35" s="1"/>
  <c r="A114" i="35" l="1"/>
  <c r="C114" i="35" s="1"/>
  <c r="B115" i="35"/>
  <c r="A115" i="35" l="1"/>
  <c r="C115" i="35" s="1"/>
  <c r="B116" i="35"/>
  <c r="B117" i="35" l="1"/>
  <c r="A116" i="35"/>
  <c r="C116" i="35" s="1"/>
  <c r="B118" i="35" l="1"/>
  <c r="A117" i="35"/>
  <c r="C117" i="35" s="1"/>
  <c r="B119" i="35" l="1"/>
  <c r="A118" i="35"/>
  <c r="C118" i="35" s="1"/>
  <c r="A119" i="35" l="1"/>
  <c r="C119" i="35" s="1"/>
  <c r="B120" i="35"/>
  <c r="A120" i="35" l="1"/>
  <c r="C120" i="35" s="1"/>
  <c r="B121" i="35"/>
  <c r="B122" i="35" l="1"/>
  <c r="A121" i="35"/>
  <c r="C121" i="35" s="1"/>
  <c r="A122" i="35" l="1"/>
  <c r="C122" i="35" s="1"/>
  <c r="B123" i="35"/>
  <c r="A123" i="35" l="1"/>
  <c r="C123" i="35" s="1"/>
  <c r="B124" i="35"/>
  <c r="B125" i="35" l="1"/>
  <c r="A124" i="35"/>
  <c r="C124" i="35" s="1"/>
  <c r="B126" i="35" l="1"/>
  <c r="A125" i="35"/>
  <c r="C125" i="35" s="1"/>
  <c r="B127" i="35" l="1"/>
  <c r="A126" i="35"/>
  <c r="C126" i="35" s="1"/>
  <c r="A127" i="35" l="1"/>
  <c r="C127" i="35" s="1"/>
  <c r="B128" i="35"/>
  <c r="A128" i="35" l="1"/>
  <c r="C128" i="35" s="1"/>
  <c r="B129" i="35"/>
  <c r="B130" i="35" l="1"/>
  <c r="A129" i="35"/>
  <c r="C129" i="35" s="1"/>
  <c r="A130" i="35" l="1"/>
  <c r="C130" i="35" s="1"/>
  <c r="B131" i="35"/>
  <c r="A131" i="35" l="1"/>
  <c r="C131" i="35" s="1"/>
  <c r="B132" i="35"/>
  <c r="A132" i="35" l="1"/>
  <c r="C132" i="35" s="1"/>
  <c r="B133" i="35"/>
  <c r="A133" i="35" l="1"/>
  <c r="C133" i="35" s="1"/>
  <c r="B134" i="35"/>
  <c r="A134" i="35" l="1"/>
  <c r="C134" i="35" s="1"/>
  <c r="B135" i="35"/>
  <c r="A135" i="35" l="1"/>
  <c r="C135" i="35" s="1"/>
  <c r="B136" i="35"/>
  <c r="B137" i="35" l="1"/>
  <c r="A136" i="35"/>
  <c r="C136" i="35" s="1"/>
  <c r="B138" i="35" l="1"/>
  <c r="A137" i="35"/>
  <c r="C137" i="35" s="1"/>
  <c r="B139" i="35" l="1"/>
  <c r="A138" i="35"/>
  <c r="C138" i="35" s="1"/>
  <c r="A139" i="35" l="1"/>
  <c r="C139" i="35" s="1"/>
  <c r="B140" i="35"/>
  <c r="A140" i="35" l="1"/>
  <c r="C140" i="35" s="1"/>
  <c r="B141" i="35"/>
  <c r="B142" i="35" l="1"/>
  <c r="A141" i="35"/>
  <c r="C141" i="35" s="1"/>
  <c r="A142" i="35" l="1"/>
  <c r="C142" i="35" s="1"/>
  <c r="B143" i="35"/>
  <c r="B144" i="35" l="1"/>
  <c r="A143" i="35"/>
  <c r="C143" i="35" s="1"/>
  <c r="A144" i="35" l="1"/>
  <c r="C144" i="35" s="1"/>
  <c r="B145" i="35"/>
  <c r="B146" i="35" l="1"/>
  <c r="A145" i="35"/>
  <c r="C145" i="35" s="1"/>
  <c r="B147" i="35" l="1"/>
  <c r="A146" i="35"/>
  <c r="C146" i="35" s="1"/>
  <c r="A147" i="35" l="1"/>
  <c r="C147" i="35" s="1"/>
  <c r="B148" i="35"/>
  <c r="A148" i="35" l="1"/>
  <c r="C148" i="35" s="1"/>
  <c r="B149" i="35"/>
  <c r="B150" i="35" l="1"/>
  <c r="A149" i="35"/>
  <c r="C149" i="35" s="1"/>
  <c r="A150" i="35" l="1"/>
  <c r="C150" i="35" s="1"/>
  <c r="B151" i="35"/>
  <c r="B152" i="35" l="1"/>
  <c r="A151" i="35"/>
  <c r="C151" i="35" s="1"/>
  <c r="A152" i="35" l="1"/>
  <c r="C152" i="35" s="1"/>
  <c r="B153" i="35"/>
  <c r="B154" i="35" l="1"/>
  <c r="A153" i="35"/>
  <c r="C153" i="35" s="1"/>
  <c r="B155" i="35" l="1"/>
  <c r="A154" i="35"/>
  <c r="C154" i="35" s="1"/>
  <c r="A155" i="35" l="1"/>
  <c r="C155" i="35" s="1"/>
  <c r="B156" i="35"/>
  <c r="A156" i="35" l="1"/>
  <c r="C156" i="35" s="1"/>
  <c r="B157" i="35"/>
  <c r="B158" i="35" l="1"/>
  <c r="A157" i="35"/>
  <c r="C157" i="35" s="1"/>
  <c r="A158" i="35" l="1"/>
  <c r="C158" i="35" s="1"/>
  <c r="B159" i="35"/>
  <c r="B160" i="35" l="1"/>
  <c r="A159" i="35"/>
  <c r="C159" i="35" s="1"/>
  <c r="A160" i="35" l="1"/>
  <c r="C160" i="35" s="1"/>
  <c r="B161" i="35"/>
  <c r="B162" i="35" l="1"/>
  <c r="A161" i="35"/>
  <c r="C161" i="35" s="1"/>
  <c r="B163" i="35" l="1"/>
  <c r="A162" i="35"/>
  <c r="C162" i="35" s="1"/>
  <c r="A163" i="35" l="1"/>
  <c r="C163" i="35" s="1"/>
  <c r="B164" i="35"/>
  <c r="A164" i="35" l="1"/>
  <c r="C164" i="35" s="1"/>
  <c r="B165" i="35"/>
  <c r="B166" i="35" l="1"/>
  <c r="A165" i="35"/>
  <c r="C165" i="35" s="1"/>
  <c r="A166" i="35" l="1"/>
  <c r="C166" i="35" s="1"/>
  <c r="B167" i="35"/>
  <c r="B168" i="35" l="1"/>
  <c r="A167" i="35"/>
  <c r="C167" i="35" s="1"/>
  <c r="A168" i="35" l="1"/>
  <c r="C168" i="35" s="1"/>
  <c r="B169" i="35"/>
  <c r="B170" i="35" l="1"/>
  <c r="A169" i="35"/>
  <c r="C169" i="35" s="1"/>
  <c r="B171" i="35" l="1"/>
  <c r="A170" i="35"/>
  <c r="C170" i="35" s="1"/>
  <c r="A171" i="35" l="1"/>
  <c r="C171" i="35" s="1"/>
  <c r="B172" i="35"/>
  <c r="A172" i="35" l="1"/>
  <c r="C172" i="35" s="1"/>
  <c r="B173" i="35"/>
  <c r="B174" i="35" l="1"/>
  <c r="A173" i="35"/>
  <c r="C173" i="35" s="1"/>
  <c r="A174" i="35" l="1"/>
  <c r="C174" i="35" s="1"/>
  <c r="B175" i="35"/>
  <c r="B176" i="35" l="1"/>
  <c r="A175" i="35"/>
  <c r="C175" i="35" s="1"/>
  <c r="A176" i="35" l="1"/>
  <c r="C176" i="35" s="1"/>
  <c r="B177" i="35"/>
  <c r="B178" i="35" l="1"/>
  <c r="A177" i="35"/>
  <c r="C177" i="35" s="1"/>
  <c r="B179" i="35" l="1"/>
  <c r="A178" i="35"/>
  <c r="C178" i="35" s="1"/>
  <c r="A179" i="35" l="1"/>
  <c r="C179" i="35" s="1"/>
  <c r="B180" i="35"/>
  <c r="A180" i="35" l="1"/>
  <c r="C180" i="35" s="1"/>
  <c r="B181" i="35"/>
  <c r="B182" i="35" l="1"/>
  <c r="A181" i="35"/>
  <c r="C181" i="35" s="1"/>
  <c r="A182" i="35" l="1"/>
  <c r="C182" i="35" s="1"/>
  <c r="B183" i="35"/>
  <c r="B184" i="35" l="1"/>
  <c r="A183" i="35"/>
  <c r="C183" i="35" s="1"/>
  <c r="A184" i="35" l="1"/>
  <c r="C184" i="35" s="1"/>
  <c r="B185" i="35"/>
  <c r="B186" i="35" l="1"/>
  <c r="A185" i="35"/>
  <c r="C185" i="35" s="1"/>
  <c r="B187" i="35" l="1"/>
  <c r="A186" i="35"/>
  <c r="C186" i="35" s="1"/>
  <c r="A187" i="35" l="1"/>
  <c r="C187" i="35" s="1"/>
  <c r="B188" i="35"/>
  <c r="A188" i="35" l="1"/>
  <c r="C188" i="35" s="1"/>
  <c r="B189" i="35"/>
  <c r="B190" i="35" l="1"/>
  <c r="A189" i="35"/>
  <c r="C189" i="35" s="1"/>
  <c r="A190" i="35" l="1"/>
  <c r="C190" i="35" s="1"/>
  <c r="B191" i="35"/>
  <c r="B192" i="35" l="1"/>
  <c r="A191" i="35"/>
  <c r="C191" i="35" s="1"/>
  <c r="A192" i="35" l="1"/>
  <c r="C192" i="35" s="1"/>
  <c r="B193" i="35"/>
  <c r="B194" i="35" l="1"/>
  <c r="A193" i="35"/>
  <c r="C193" i="35" s="1"/>
  <c r="B195" i="35" l="1"/>
  <c r="A194" i="35"/>
  <c r="C194" i="35" s="1"/>
  <c r="B196" i="35" l="1"/>
  <c r="A195" i="35"/>
  <c r="C195" i="35" s="1"/>
  <c r="B197" i="35" l="1"/>
  <c r="A196" i="35"/>
  <c r="C196" i="35" s="1"/>
  <c r="A197" i="35" l="1"/>
  <c r="C197" i="35" s="1"/>
  <c r="B198" i="35"/>
  <c r="A198" i="35" l="1"/>
  <c r="C198" i="35" s="1"/>
  <c r="B199" i="35"/>
  <c r="B200" i="35" l="1"/>
  <c r="A199" i="35"/>
  <c r="C199" i="35" s="1"/>
  <c r="B201" i="35" l="1"/>
  <c r="A200" i="35"/>
  <c r="C200" i="35" s="1"/>
  <c r="B202" i="35" l="1"/>
  <c r="A201" i="35"/>
  <c r="C201" i="35" s="1"/>
  <c r="B203" i="35" l="1"/>
  <c r="A202" i="35"/>
  <c r="C202" i="35" s="1"/>
  <c r="B204" i="35" l="1"/>
  <c r="A203" i="35"/>
  <c r="C203" i="35" s="1"/>
  <c r="B205" i="35" l="1"/>
  <c r="A204" i="35"/>
  <c r="C204" i="35" s="1"/>
  <c r="A205" i="35" l="1"/>
  <c r="C205" i="35" s="1"/>
  <c r="B206" i="35"/>
  <c r="A206" i="35" l="1"/>
  <c r="C206" i="35" s="1"/>
  <c r="B207" i="35"/>
  <c r="B208" i="35" l="1"/>
  <c r="A207" i="35"/>
  <c r="C207" i="35" s="1"/>
  <c r="B209" i="35" l="1"/>
  <c r="A208" i="35"/>
  <c r="C208" i="35" s="1"/>
  <c r="B210" i="35" l="1"/>
  <c r="A209" i="35"/>
  <c r="C209" i="35" s="1"/>
  <c r="B211" i="35" l="1"/>
  <c r="A210" i="35"/>
  <c r="C210" i="35" s="1"/>
  <c r="B212" i="35" l="1"/>
  <c r="A211" i="35"/>
  <c r="C211" i="35" s="1"/>
  <c r="B213" i="35" l="1"/>
  <c r="A212" i="35"/>
  <c r="C212" i="35" s="1"/>
  <c r="A213" i="35" l="1"/>
  <c r="C213" i="35" s="1"/>
  <c r="B214" i="35"/>
  <c r="A214" i="35" l="1"/>
  <c r="C214" i="35" s="1"/>
  <c r="B215" i="35"/>
  <c r="A215" i="35" l="1"/>
  <c r="C215" i="35" s="1"/>
  <c r="B216" i="35"/>
  <c r="A216" i="35" l="1"/>
  <c r="C216" i="35" s="1"/>
  <c r="B217" i="35"/>
  <c r="A217" i="35" l="1"/>
  <c r="C217" i="35" s="1"/>
  <c r="B218" i="35"/>
  <c r="B219" i="35" l="1"/>
  <c r="A218" i="35"/>
  <c r="C218" i="35" s="1"/>
  <c r="B220" i="35" l="1"/>
  <c r="A219" i="35"/>
  <c r="C219" i="35" s="1"/>
  <c r="B221" i="35" l="1"/>
  <c r="A220" i="35"/>
  <c r="C220" i="35" s="1"/>
  <c r="A221" i="35" l="1"/>
  <c r="C221" i="35" s="1"/>
  <c r="B222" i="35"/>
  <c r="A222" i="35" l="1"/>
  <c r="C222" i="35" s="1"/>
  <c r="B223" i="35"/>
  <c r="B224" i="35" l="1"/>
  <c r="A223" i="35"/>
  <c r="C223" i="35" s="1"/>
  <c r="B225" i="35" l="1"/>
  <c r="A224" i="35"/>
  <c r="C224" i="35" s="1"/>
  <c r="B226" i="35" l="1"/>
  <c r="A225" i="35"/>
  <c r="C225" i="35" s="1"/>
  <c r="B227" i="35" l="1"/>
  <c r="A226" i="35"/>
  <c r="C226" i="35" s="1"/>
  <c r="B228" i="35" l="1"/>
  <c r="A227" i="35"/>
  <c r="C227" i="35" s="1"/>
  <c r="B229" i="35" l="1"/>
  <c r="A228" i="35"/>
  <c r="C228" i="35" s="1"/>
  <c r="A229" i="35" l="1"/>
  <c r="C229" i="35" s="1"/>
  <c r="B230" i="35"/>
  <c r="A230" i="35" l="1"/>
  <c r="C230" i="35" s="1"/>
  <c r="B231" i="35"/>
  <c r="B232" i="35" l="1"/>
  <c r="A231" i="35"/>
  <c r="C231" i="35" s="1"/>
  <c r="B233" i="35" l="1"/>
  <c r="A232" i="35"/>
  <c r="C232" i="35" s="1"/>
  <c r="A233" i="35" l="1"/>
  <c r="C233" i="35" s="1"/>
  <c r="B234" i="35"/>
  <c r="B235" i="35" l="1"/>
  <c r="A234" i="35"/>
  <c r="C234" i="35" s="1"/>
  <c r="B236" i="35" l="1"/>
  <c r="A235" i="35"/>
  <c r="C235" i="35" s="1"/>
  <c r="B237" i="35" l="1"/>
  <c r="A236" i="35"/>
  <c r="C236" i="35" s="1"/>
  <c r="A237" i="35" l="1"/>
  <c r="C237" i="35" s="1"/>
  <c r="B238" i="35"/>
  <c r="A238" i="35" l="1"/>
  <c r="C238" i="35" s="1"/>
  <c r="B239" i="35"/>
  <c r="B240" i="35" l="1"/>
  <c r="A239" i="35"/>
  <c r="C239" i="35" s="1"/>
  <c r="B241" i="35" l="1"/>
  <c r="A240" i="35"/>
  <c r="C240" i="35" s="1"/>
  <c r="B242" i="35" l="1"/>
  <c r="A241" i="35"/>
  <c r="C241" i="35" s="1"/>
  <c r="B243" i="35" l="1"/>
  <c r="A242" i="35"/>
  <c r="C242" i="35" s="1"/>
  <c r="B244" i="35" l="1"/>
  <c r="A243" i="35"/>
  <c r="C243" i="35" s="1"/>
  <c r="B245" i="35" l="1"/>
  <c r="A244" i="35"/>
  <c r="C244" i="35" s="1"/>
  <c r="A245" i="35" l="1"/>
  <c r="C245" i="35" s="1"/>
  <c r="B246" i="35"/>
  <c r="A246" i="35" l="1"/>
  <c r="C246" i="35" s="1"/>
  <c r="B247" i="35"/>
  <c r="B248" i="35" l="1"/>
  <c r="A247" i="35"/>
  <c r="C247" i="35" s="1"/>
  <c r="A248" i="35" l="1"/>
  <c r="C248" i="35" s="1"/>
  <c r="B249" i="35"/>
  <c r="A249" i="35" l="1"/>
  <c r="C249" i="35" s="1"/>
  <c r="B250" i="35"/>
  <c r="A250" i="35" l="1"/>
  <c r="C250" i="35" s="1"/>
  <c r="B251" i="35"/>
  <c r="B252" i="35" l="1"/>
  <c r="A251" i="35"/>
  <c r="C251" i="35" s="1"/>
  <c r="A252" i="35" l="1"/>
  <c r="C252" i="35" s="1"/>
  <c r="B253" i="35"/>
  <c r="A253" i="35" l="1"/>
  <c r="C253" i="35" s="1"/>
  <c r="B254" i="35"/>
  <c r="A254" i="35" l="1"/>
  <c r="C254" i="35" s="1"/>
  <c r="B255" i="35"/>
  <c r="B256" i="35" l="1"/>
  <c r="A255" i="35"/>
  <c r="C255" i="35" s="1"/>
  <c r="A256" i="35" l="1"/>
  <c r="C256" i="35" s="1"/>
  <c r="B257" i="35"/>
  <c r="A257" i="35" l="1"/>
  <c r="C257" i="35" s="1"/>
  <c r="B258" i="35"/>
  <c r="B259" i="35" l="1"/>
  <c r="A258" i="35"/>
  <c r="C258" i="35" s="1"/>
  <c r="B260" i="35" l="1"/>
  <c r="A259" i="35"/>
  <c r="C259" i="35" s="1"/>
  <c r="B261" i="35" l="1"/>
  <c r="A260" i="35"/>
  <c r="C260" i="35" s="1"/>
  <c r="B262" i="35" l="1"/>
  <c r="A261" i="35"/>
  <c r="C261" i="35" s="1"/>
  <c r="B263" i="35" l="1"/>
  <c r="A262" i="35"/>
  <c r="C262" i="35" s="1"/>
  <c r="B264" i="35" l="1"/>
  <c r="A263" i="35"/>
  <c r="C263" i="35" s="1"/>
  <c r="B265" i="35" l="1"/>
  <c r="A264" i="35"/>
  <c r="C264" i="35" s="1"/>
  <c r="A265" i="35" l="1"/>
  <c r="C265" i="35" s="1"/>
  <c r="B266" i="35"/>
  <c r="B267" i="35" l="1"/>
  <c r="A266" i="35"/>
  <c r="C266" i="35" s="1"/>
  <c r="B268" i="35" l="1"/>
  <c r="A267" i="35"/>
  <c r="C267" i="35" s="1"/>
  <c r="B269" i="35" l="1"/>
  <c r="A268" i="35"/>
  <c r="C268" i="35" s="1"/>
  <c r="B270" i="35" l="1"/>
  <c r="A269" i="35"/>
  <c r="C269" i="35" s="1"/>
  <c r="B271" i="35" l="1"/>
  <c r="A270" i="35"/>
  <c r="C270" i="35" s="1"/>
  <c r="B272" i="35" l="1"/>
  <c r="A271" i="35"/>
  <c r="C271" i="35" s="1"/>
  <c r="A272" i="35" l="1"/>
  <c r="C272" i="35" s="1"/>
  <c r="B273" i="35"/>
  <c r="A273" i="35" l="1"/>
  <c r="C273" i="35" s="1"/>
  <c r="B274" i="35"/>
  <c r="A274" i="35" l="1"/>
  <c r="C274" i="35" s="1"/>
  <c r="B275" i="35"/>
  <c r="A275" i="35" l="1"/>
  <c r="C275" i="35" s="1"/>
  <c r="B276" i="35"/>
  <c r="B277" i="35" l="1"/>
  <c r="A276" i="35"/>
  <c r="C276" i="35" s="1"/>
  <c r="A277" i="35" l="1"/>
  <c r="C277" i="35" s="1"/>
  <c r="B278" i="35"/>
  <c r="A278" i="35" l="1"/>
  <c r="C278" i="35" s="1"/>
  <c r="B279" i="35"/>
  <c r="B280" i="35" l="1"/>
  <c r="A279" i="35"/>
  <c r="C279" i="35" s="1"/>
  <c r="A280" i="35" l="1"/>
  <c r="C280" i="35" s="1"/>
  <c r="B281" i="35"/>
  <c r="A281" i="35" l="1"/>
  <c r="C281" i="35" s="1"/>
  <c r="B282" i="35"/>
  <c r="A282" i="35" l="1"/>
  <c r="C282" i="35" s="1"/>
  <c r="B283" i="35"/>
  <c r="A283" i="35" l="1"/>
  <c r="C283" i="35" s="1"/>
  <c r="B284" i="35"/>
  <c r="A284" i="35" l="1"/>
  <c r="C284" i="35" s="1"/>
  <c r="B285" i="35"/>
  <c r="B286" i="35" l="1"/>
  <c r="A285" i="35"/>
  <c r="C285" i="35" s="1"/>
  <c r="B287" i="35" l="1"/>
  <c r="A286" i="35"/>
  <c r="C286" i="35" s="1"/>
  <c r="B288" i="35" l="1"/>
  <c r="A287" i="35"/>
  <c r="C287" i="35" s="1"/>
  <c r="A288" i="35" l="1"/>
  <c r="C288" i="35" s="1"/>
  <c r="B289" i="35"/>
  <c r="A289" i="35" l="1"/>
  <c r="C289" i="35" s="1"/>
  <c r="B290" i="35"/>
  <c r="B291" i="35" l="1"/>
  <c r="A290" i="35"/>
  <c r="C290" i="35" s="1"/>
  <c r="A291" i="35" l="1"/>
  <c r="C291" i="35" s="1"/>
  <c r="B292" i="35"/>
  <c r="B293" i="35" l="1"/>
  <c r="A292" i="35"/>
  <c r="C292" i="35" s="1"/>
  <c r="B294" i="35" l="1"/>
  <c r="A293" i="35"/>
  <c r="C293" i="35" s="1"/>
  <c r="B295" i="35" l="1"/>
  <c r="A294" i="35"/>
  <c r="C294" i="35" s="1"/>
  <c r="B296" i="35" l="1"/>
  <c r="A295" i="35"/>
  <c r="C295" i="35" s="1"/>
  <c r="B297" i="35" l="1"/>
  <c r="A296" i="35"/>
  <c r="C296" i="35" s="1"/>
  <c r="A297" i="35" l="1"/>
  <c r="C297" i="35" s="1"/>
  <c r="B298" i="35"/>
  <c r="B299" i="35" l="1"/>
  <c r="A298" i="35"/>
  <c r="C298" i="35" s="1"/>
  <c r="B300" i="35" l="1"/>
  <c r="A299" i="35"/>
  <c r="C299" i="35" s="1"/>
  <c r="B301" i="35" l="1"/>
  <c r="A300" i="35"/>
  <c r="C300" i="35" s="1"/>
  <c r="A301" i="35" l="1"/>
  <c r="C301" i="35" s="1"/>
  <c r="B302" i="35"/>
  <c r="B303" i="35" l="1"/>
  <c r="A302" i="35"/>
  <c r="C302" i="35" s="1"/>
  <c r="B304" i="35" l="1"/>
  <c r="A303" i="35"/>
  <c r="C303" i="35" s="1"/>
  <c r="B305" i="35" l="1"/>
  <c r="A304" i="35"/>
  <c r="C304" i="35" s="1"/>
  <c r="A305" i="35" l="1"/>
  <c r="C305" i="35" s="1"/>
  <c r="B306" i="35"/>
  <c r="A306" i="35" l="1"/>
  <c r="C306" i="35" s="1"/>
  <c r="B307" i="35"/>
  <c r="A307" i="35" l="1"/>
  <c r="C307" i="35" s="1"/>
  <c r="B308" i="35"/>
  <c r="B309" i="35" l="1"/>
  <c r="A308" i="35"/>
  <c r="C308" i="35" s="1"/>
  <c r="A309" i="35" l="1"/>
  <c r="C309" i="35" s="1"/>
  <c r="B310" i="35"/>
  <c r="A310" i="35" l="1"/>
  <c r="C310" i="35" s="1"/>
  <c r="B311" i="35"/>
  <c r="B312" i="35" l="1"/>
  <c r="A311" i="35"/>
  <c r="C311" i="35" s="1"/>
  <c r="A312" i="35" l="1"/>
  <c r="C312" i="35" s="1"/>
  <c r="B313" i="35"/>
  <c r="A313" i="35" l="1"/>
  <c r="C313" i="35" s="1"/>
  <c r="B314" i="35"/>
  <c r="A314" i="35" l="1"/>
  <c r="C314" i="35" s="1"/>
  <c r="B315" i="35"/>
  <c r="A315" i="35" l="1"/>
  <c r="C315" i="35" s="1"/>
  <c r="B316" i="35"/>
  <c r="A316" i="35" l="1"/>
  <c r="C316" i="35" s="1"/>
  <c r="B317" i="35"/>
  <c r="B318" i="35" l="1"/>
  <c r="A317" i="35"/>
  <c r="C317" i="35" s="1"/>
  <c r="B319" i="35" l="1"/>
  <c r="A318" i="35"/>
  <c r="C318" i="35" s="1"/>
  <c r="B320" i="35" l="1"/>
  <c r="A319" i="35"/>
  <c r="C319" i="35" s="1"/>
  <c r="B321" i="35" l="1"/>
  <c r="A320" i="35"/>
  <c r="C320" i="35" s="1"/>
  <c r="A321" i="35" l="1"/>
  <c r="C321" i="35" s="1"/>
  <c r="B322" i="35"/>
  <c r="A322" i="35" l="1"/>
  <c r="C322" i="35" s="1"/>
  <c r="B323" i="35"/>
  <c r="A323" i="35" l="1"/>
  <c r="C323" i="35" s="1"/>
  <c r="B324" i="35"/>
  <c r="B325" i="35" l="1"/>
  <c r="A324" i="35"/>
  <c r="C324" i="35" s="1"/>
  <c r="B326" i="35" l="1"/>
  <c r="A325" i="35"/>
  <c r="C325" i="35" s="1"/>
  <c r="B327" i="35" l="1"/>
  <c r="A326" i="35"/>
  <c r="C326" i="35" s="1"/>
  <c r="B328" i="35" l="1"/>
  <c r="A327" i="35"/>
  <c r="C327" i="35" s="1"/>
  <c r="B329" i="35" l="1"/>
  <c r="A328" i="35"/>
  <c r="C328" i="35" s="1"/>
  <c r="A329" i="35" l="1"/>
  <c r="C329" i="35" s="1"/>
  <c r="B330" i="35"/>
  <c r="B331" i="35" l="1"/>
  <c r="A330" i="35"/>
  <c r="C330" i="35" s="1"/>
  <c r="B332" i="35" l="1"/>
  <c r="A331" i="35"/>
  <c r="C331" i="35" s="1"/>
  <c r="B333" i="35" l="1"/>
  <c r="A332" i="35"/>
  <c r="C332" i="35" s="1"/>
  <c r="B334" i="35" l="1"/>
  <c r="A333" i="35"/>
  <c r="C333" i="35" s="1"/>
  <c r="B335" i="35" l="1"/>
  <c r="A334" i="35"/>
  <c r="C334" i="35" s="1"/>
  <c r="B336" i="35" l="1"/>
  <c r="A335" i="35"/>
  <c r="C335" i="35" s="1"/>
  <c r="B337" i="35" l="1"/>
  <c r="A336" i="35"/>
  <c r="C336" i="35" s="1"/>
  <c r="A337" i="35" l="1"/>
  <c r="C337" i="35" s="1"/>
  <c r="B338" i="35"/>
  <c r="B339" i="35" l="1"/>
  <c r="A338" i="35"/>
  <c r="C338" i="35" s="1"/>
  <c r="B340" i="35" l="1"/>
  <c r="A339" i="35"/>
  <c r="C339" i="35" s="1"/>
  <c r="B341" i="35" l="1"/>
  <c r="A340" i="35"/>
  <c r="C340" i="35" s="1"/>
  <c r="B342" i="35" l="1"/>
  <c r="A341" i="35"/>
  <c r="C341" i="35" s="1"/>
  <c r="A342" i="35" l="1"/>
  <c r="C342" i="35" s="1"/>
  <c r="B343" i="35"/>
  <c r="B344" i="35" l="1"/>
  <c r="A343" i="35"/>
  <c r="C343" i="35" s="1"/>
  <c r="B345" i="35" l="1"/>
  <c r="A344" i="35"/>
  <c r="C344" i="35" s="1"/>
  <c r="A345" i="35" l="1"/>
  <c r="C345" i="35" s="1"/>
  <c r="B346" i="35"/>
  <c r="B347" i="35" l="1"/>
  <c r="A346" i="35"/>
  <c r="C346" i="35" s="1"/>
  <c r="B348" i="35" l="1"/>
  <c r="A347" i="35"/>
  <c r="C347" i="35" s="1"/>
  <c r="A348" i="35" l="1"/>
  <c r="C348" i="35" s="1"/>
  <c r="B349" i="35"/>
  <c r="A349" i="35" l="1"/>
  <c r="C349" i="35" s="1"/>
  <c r="B350" i="35"/>
  <c r="B351" i="35" l="1"/>
  <c r="A350" i="35"/>
  <c r="C350" i="35" s="1"/>
  <c r="B352" i="35" l="1"/>
  <c r="A351" i="35"/>
  <c r="C351" i="35" s="1"/>
  <c r="B353" i="35" l="1"/>
  <c r="A352" i="35"/>
  <c r="C352" i="35" s="1"/>
  <c r="A353" i="35" l="1"/>
  <c r="C353" i="35" s="1"/>
  <c r="B354" i="35"/>
  <c r="A354" i="35" l="1"/>
  <c r="C354" i="35" s="1"/>
  <c r="B355" i="35"/>
  <c r="B356" i="35" l="1"/>
  <c r="A355" i="35"/>
  <c r="C355" i="35" s="1"/>
  <c r="A356" i="35" l="1"/>
  <c r="C356" i="35" s="1"/>
  <c r="B357" i="35"/>
  <c r="A357" i="35" l="1"/>
  <c r="C357" i="35" s="1"/>
  <c r="B358" i="35"/>
  <c r="B359" i="35" l="1"/>
  <c r="A358" i="35"/>
  <c r="C358" i="35" s="1"/>
  <c r="B360" i="35" l="1"/>
  <c r="A359" i="35"/>
  <c r="C359" i="35" s="1"/>
  <c r="A360" i="35" l="1"/>
  <c r="C360" i="35" l="1"/>
  <c r="P8" i="35"/>
  <c r="O7" i="35"/>
  <c r="M9" i="35"/>
  <c r="I9" i="35"/>
  <c r="R7" i="35"/>
  <c r="R8" i="35"/>
  <c r="R9" i="35"/>
  <c r="M8" i="35"/>
  <c r="F10" i="35"/>
  <c r="E7" i="35"/>
  <c r="S9" i="35"/>
  <c r="G9" i="35"/>
  <c r="P7" i="35"/>
  <c r="E10" i="35"/>
  <c r="O8" i="35"/>
  <c r="K8" i="35"/>
  <c r="S8" i="35"/>
  <c r="H8" i="35"/>
  <c r="J8" i="35"/>
  <c r="E8" i="35"/>
  <c r="E9" i="35"/>
  <c r="P9" i="35"/>
  <c r="F8" i="35"/>
  <c r="N8" i="35"/>
  <c r="K10" i="35"/>
  <c r="Q7" i="35"/>
  <c r="Q9" i="35"/>
  <c r="J7" i="35"/>
  <c r="H9" i="35"/>
  <c r="M7" i="35"/>
  <c r="I8" i="35"/>
  <c r="Q8" i="35"/>
  <c r="Q10" i="35"/>
  <c r="O9" i="35"/>
  <c r="L7" i="35"/>
  <c r="J9" i="35"/>
  <c r="O11" i="35"/>
  <c r="H7" i="35"/>
  <c r="N9" i="35"/>
  <c r="G8" i="35"/>
  <c r="P10" i="35"/>
  <c r="I7" i="35"/>
  <c r="G10" i="35"/>
  <c r="O10" i="35"/>
  <c r="L10" i="35"/>
  <c r="K11" i="35"/>
  <c r="I11" i="35"/>
  <c r="S7" i="35"/>
  <c r="S10" i="35"/>
  <c r="F9" i="35"/>
  <c r="J10" i="35"/>
  <c r="K9" i="35"/>
  <c r="R10" i="35"/>
  <c r="G7" i="35"/>
  <c r="H10" i="35"/>
  <c r="L11" i="35"/>
  <c r="I10" i="35"/>
  <c r="E11" i="35"/>
  <c r="F7" i="35"/>
  <c r="K7" i="35"/>
  <c r="M10" i="35"/>
  <c r="L9" i="35"/>
  <c r="N10" i="35"/>
  <c r="N11" i="35"/>
  <c r="M12" i="35"/>
  <c r="S11" i="35"/>
  <c r="F11" i="35"/>
  <c r="E12" i="35"/>
  <c r="L8" i="35"/>
  <c r="O12" i="35"/>
  <c r="G11" i="35"/>
  <c r="N7" i="35"/>
  <c r="P12" i="35"/>
  <c r="J12" i="35"/>
  <c r="N12" i="35"/>
  <c r="S12" i="35"/>
  <c r="R12" i="35"/>
  <c r="K12" i="35"/>
  <c r="P11" i="35"/>
  <c r="N13" i="35"/>
  <c r="M13" i="35"/>
  <c r="I12" i="35"/>
  <c r="R13" i="35"/>
  <c r="J11" i="35"/>
  <c r="L13" i="35"/>
  <c r="Q12" i="35"/>
  <c r="M11" i="35"/>
  <c r="G12" i="35"/>
  <c r="H12" i="35"/>
  <c r="F12" i="35"/>
  <c r="Q13" i="35"/>
  <c r="L12" i="35"/>
  <c r="H11" i="35"/>
  <c r="J13" i="35"/>
  <c r="H14" i="35"/>
  <c r="Q11" i="35"/>
  <c r="I13" i="35"/>
  <c r="G14" i="35"/>
  <c r="S13" i="35"/>
  <c r="R11" i="35"/>
  <c r="F13" i="35"/>
  <c r="H13" i="35"/>
  <c r="E13" i="35"/>
  <c r="K13" i="35"/>
  <c r="P13" i="35"/>
  <c r="M14" i="35"/>
  <c r="O13" i="35"/>
  <c r="G13" i="35"/>
  <c r="K15" i="35"/>
  <c r="I14" i="35"/>
  <c r="Q14" i="35"/>
  <c r="E14" i="35"/>
  <c r="N17" i="35"/>
  <c r="N16" i="35"/>
  <c r="H15" i="35"/>
  <c r="M15" i="35"/>
  <c r="P16" i="35"/>
  <c r="J16" i="35"/>
  <c r="J14" i="35"/>
  <c r="R16" i="35"/>
  <c r="E15" i="35"/>
  <c r="K14" i="35"/>
  <c r="O15" i="35"/>
  <c r="G15" i="35"/>
  <c r="E16" i="35"/>
  <c r="R14" i="35"/>
  <c r="S15" i="35"/>
  <c r="N14" i="35"/>
  <c r="F14" i="35"/>
  <c r="S14" i="35"/>
  <c r="O14" i="35"/>
  <c r="Q15" i="35"/>
  <c r="N15" i="35"/>
  <c r="L14" i="35"/>
  <c r="S16" i="35"/>
  <c r="H17" i="35"/>
  <c r="I16" i="35"/>
  <c r="P15" i="35"/>
  <c r="F16" i="35"/>
  <c r="P14" i="35"/>
  <c r="L15" i="35"/>
  <c r="O16" i="35"/>
  <c r="K16" i="35"/>
  <c r="M16" i="35"/>
  <c r="P17" i="35"/>
  <c r="G17" i="35"/>
  <c r="M17" i="35"/>
  <c r="Q17" i="35"/>
  <c r="J17" i="35"/>
  <c r="E17" i="35"/>
  <c r="J15" i="35"/>
  <c r="Q16" i="35"/>
  <c r="H16" i="35"/>
  <c r="R15" i="35"/>
  <c r="L17" i="35"/>
  <c r="I15" i="35"/>
  <c r="L16" i="35"/>
  <c r="F15" i="35"/>
  <c r="K17" i="35"/>
  <c r="O19" i="35"/>
  <c r="S17" i="35"/>
  <c r="G16" i="35"/>
  <c r="L18" i="35"/>
  <c r="N18" i="35"/>
  <c r="I17" i="35"/>
  <c r="Q18" i="35"/>
  <c r="E18" i="35"/>
  <c r="F18" i="35"/>
  <c r="G18" i="35"/>
  <c r="J18" i="35"/>
  <c r="F17" i="35"/>
  <c r="J19" i="35"/>
  <c r="I19" i="35"/>
  <c r="S18" i="35"/>
  <c r="H18" i="35"/>
  <c r="K18" i="35"/>
  <c r="E19" i="35"/>
  <c r="O18" i="35"/>
  <c r="M19" i="35"/>
  <c r="O17" i="35"/>
  <c r="P18" i="35"/>
  <c r="R17" i="35"/>
  <c r="K19" i="35"/>
  <c r="I18" i="35"/>
  <c r="L19" i="35"/>
  <c r="G19" i="35"/>
  <c r="M18" i="35"/>
  <c r="R18" i="35"/>
  <c r="G22" i="35"/>
  <c r="L20" i="35"/>
  <c r="F19" i="35"/>
  <c r="M20" i="35"/>
  <c r="R19" i="35"/>
  <c r="L21" i="35"/>
  <c r="P20" i="35"/>
  <c r="S19" i="35"/>
  <c r="N20" i="35"/>
  <c r="J20" i="35"/>
  <c r="H20" i="35"/>
  <c r="H19" i="35"/>
  <c r="E20" i="35"/>
  <c r="Q19" i="35"/>
  <c r="F22" i="35"/>
  <c r="G20" i="35"/>
  <c r="N19" i="35"/>
  <c r="J21" i="35"/>
  <c r="Q21" i="35"/>
  <c r="Q20" i="35"/>
  <c r="R20" i="35"/>
  <c r="O20" i="35"/>
  <c r="P19" i="35"/>
  <c r="I20" i="35"/>
  <c r="H21" i="35"/>
  <c r="I21" i="35"/>
  <c r="K20" i="35"/>
  <c r="F20" i="35"/>
  <c r="S20" i="35"/>
  <c r="L24" i="35"/>
  <c r="K22" i="35"/>
  <c r="P22" i="35"/>
  <c r="E22" i="35"/>
  <c r="O21" i="35"/>
  <c r="R21" i="35"/>
  <c r="R22" i="35"/>
  <c r="N21" i="35"/>
  <c r="O22" i="35"/>
  <c r="L22" i="35"/>
  <c r="N22" i="35"/>
  <c r="J22" i="35"/>
  <c r="P21" i="35"/>
  <c r="S22" i="35"/>
  <c r="I22" i="35"/>
  <c r="M22" i="35"/>
  <c r="E21" i="35"/>
  <c r="Q22" i="35"/>
  <c r="F21" i="35"/>
  <c r="H22" i="35"/>
  <c r="S21" i="35"/>
  <c r="M21" i="35"/>
  <c r="G21" i="35"/>
  <c r="K21" i="35"/>
  <c r="S24" i="35"/>
  <c r="O24" i="35"/>
  <c r="Q25" i="35"/>
  <c r="I23" i="35"/>
  <c r="N23" i="35"/>
  <c r="H23" i="35"/>
  <c r="R24" i="35"/>
  <c r="H24" i="35"/>
  <c r="K24" i="35"/>
  <c r="M23" i="35"/>
  <c r="J23" i="35"/>
  <c r="F23" i="35"/>
  <c r="E23" i="35"/>
  <c r="N24" i="35"/>
  <c r="G24" i="35"/>
  <c r="L23" i="35"/>
  <c r="J24" i="35"/>
  <c r="K23" i="35"/>
  <c r="M25" i="35"/>
  <c r="J26" i="35"/>
  <c r="G23" i="35"/>
  <c r="P24" i="35"/>
  <c r="I25" i="35"/>
  <c r="E24" i="35"/>
  <c r="I24" i="35"/>
  <c r="M24" i="35"/>
  <c r="K25" i="35"/>
  <c r="R23" i="35"/>
  <c r="P23" i="35"/>
  <c r="Q24" i="35"/>
  <c r="O23" i="35"/>
  <c r="Q23" i="35"/>
  <c r="S23" i="35"/>
  <c r="F24" i="35"/>
  <c r="J25" i="35"/>
  <c r="H26" i="35"/>
  <c r="K26" i="35"/>
  <c r="F26" i="35"/>
  <c r="G26" i="35"/>
  <c r="E26" i="35"/>
  <c r="Q27" i="35"/>
  <c r="L25" i="35"/>
  <c r="E25" i="35"/>
  <c r="S25" i="35"/>
  <c r="M26" i="35"/>
  <c r="G25" i="35"/>
  <c r="M29" i="35"/>
  <c r="S26" i="35"/>
  <c r="P26" i="35"/>
  <c r="L27" i="35"/>
  <c r="O26" i="35"/>
  <c r="F25" i="35"/>
  <c r="H25" i="35"/>
  <c r="O25" i="35"/>
  <c r="N25" i="35"/>
  <c r="I26" i="35"/>
  <c r="I29" i="35"/>
  <c r="Q26" i="35"/>
  <c r="N26" i="35"/>
  <c r="K27" i="35"/>
  <c r="R25" i="35"/>
  <c r="O27" i="35"/>
  <c r="P25" i="35"/>
  <c r="S27" i="35"/>
  <c r="R26" i="35"/>
  <c r="P27" i="35"/>
  <c r="L26" i="35"/>
  <c r="M27" i="35"/>
  <c r="I27" i="35"/>
  <c r="R29" i="35"/>
  <c r="J27" i="35"/>
  <c r="I28" i="35"/>
  <c r="M30" i="35"/>
  <c r="H29" i="35"/>
  <c r="N28" i="35"/>
  <c r="S28" i="35"/>
  <c r="K28" i="35"/>
  <c r="E27" i="35"/>
  <c r="Q29" i="35"/>
  <c r="G29" i="35"/>
  <c r="J28" i="35"/>
  <c r="N29" i="35"/>
  <c r="P28" i="35"/>
  <c r="M28" i="35"/>
  <c r="R28" i="35"/>
  <c r="R27" i="35"/>
  <c r="O28" i="35"/>
  <c r="F28" i="35"/>
  <c r="F29" i="35"/>
  <c r="J29" i="35"/>
  <c r="F27" i="35"/>
  <c r="H28" i="35"/>
  <c r="Q28" i="35"/>
  <c r="M31" i="35"/>
  <c r="L29" i="35"/>
  <c r="R31" i="35"/>
  <c r="P29" i="35"/>
  <c r="E28" i="35"/>
  <c r="E29" i="35"/>
  <c r="G27" i="35"/>
  <c r="L28" i="35"/>
  <c r="N27" i="35"/>
  <c r="H27" i="35"/>
  <c r="G28" i="35"/>
  <c r="S30" i="35"/>
  <c r="Q31" i="35"/>
  <c r="O29" i="35"/>
  <c r="K29" i="35"/>
  <c r="H30" i="35"/>
  <c r="I30" i="35"/>
  <c r="S29" i="35"/>
  <c r="N30" i="35"/>
  <c r="E30" i="35"/>
  <c r="E31" i="35"/>
  <c r="F30" i="35"/>
  <c r="L30" i="35"/>
  <c r="G30" i="35"/>
  <c r="O30" i="35"/>
  <c r="K30" i="35"/>
  <c r="N33" i="35"/>
  <c r="P32" i="35"/>
  <c r="N31" i="35"/>
  <c r="Q30" i="35"/>
  <c r="K31" i="35"/>
  <c r="P30" i="35"/>
  <c r="R30" i="35"/>
  <c r="O31" i="35"/>
  <c r="S31" i="35"/>
  <c r="K32" i="35"/>
  <c r="R33" i="35"/>
  <c r="I31" i="35"/>
  <c r="S32" i="35"/>
  <c r="H31" i="35"/>
  <c r="L32" i="35"/>
  <c r="F32" i="35"/>
  <c r="G32" i="35"/>
  <c r="Q32" i="35"/>
  <c r="P31" i="35"/>
  <c r="F31" i="35"/>
  <c r="G33" i="35"/>
  <c r="J31" i="35"/>
  <c r="L31" i="35"/>
  <c r="R32" i="35"/>
  <c r="I32" i="35"/>
  <c r="E32" i="35"/>
  <c r="G31" i="35"/>
  <c r="J32" i="35"/>
  <c r="J30" i="35"/>
  <c r="M33" i="35"/>
  <c r="N32" i="35"/>
  <c r="I33" i="35"/>
  <c r="Q33" i="35"/>
  <c r="F33" i="35"/>
  <c r="M32" i="35"/>
  <c r="E33" i="35"/>
  <c r="J33" i="35"/>
  <c r="K33" i="35"/>
  <c r="H33" i="35"/>
  <c r="S33" i="35"/>
  <c r="P33" i="35"/>
  <c r="O33" i="35"/>
  <c r="H32" i="35"/>
  <c r="O32" i="35"/>
  <c r="L33" i="35"/>
  <c r="U33" i="34" l="1"/>
  <c r="S33" i="34"/>
  <c r="R33" i="34"/>
  <c r="Q33" i="34"/>
  <c r="P33" i="34"/>
  <c r="O33" i="34"/>
  <c r="N33" i="34"/>
  <c r="M33" i="34"/>
  <c r="L33" i="34"/>
  <c r="K33" i="34"/>
  <c r="J33" i="34"/>
  <c r="I33" i="34"/>
  <c r="G33" i="34"/>
  <c r="F33" i="34"/>
  <c r="E33" i="34"/>
  <c r="D33" i="34"/>
  <c r="U32" i="34"/>
  <c r="S32" i="34"/>
  <c r="R32" i="34"/>
  <c r="Q32" i="34"/>
  <c r="P32" i="34"/>
  <c r="O32" i="34"/>
  <c r="N32" i="34"/>
  <c r="M32" i="34"/>
  <c r="L32" i="34"/>
  <c r="K32" i="34"/>
  <c r="J32" i="34"/>
  <c r="I32" i="34"/>
  <c r="G32" i="34"/>
  <c r="E32" i="34"/>
  <c r="F32" i="34"/>
  <c r="D32" i="34"/>
  <c r="R31" i="34"/>
  <c r="Q31" i="34"/>
  <c r="P31" i="34"/>
  <c r="O31" i="34"/>
  <c r="N31" i="34"/>
  <c r="M31" i="34"/>
  <c r="L31" i="34"/>
  <c r="K31" i="34"/>
  <c r="J31" i="34"/>
  <c r="I31" i="34"/>
  <c r="G31" i="34"/>
  <c r="F31" i="34"/>
  <c r="E31" i="34"/>
  <c r="D31" i="34"/>
  <c r="U30" i="34"/>
  <c r="S30" i="34"/>
  <c r="R30" i="34"/>
  <c r="Q30" i="34"/>
  <c r="P30" i="34"/>
  <c r="O30" i="34"/>
  <c r="N30" i="34"/>
  <c r="M30" i="34"/>
  <c r="L30" i="34"/>
  <c r="K30" i="34"/>
  <c r="J30" i="34"/>
  <c r="I30" i="34"/>
  <c r="G30" i="34"/>
  <c r="E30" i="34"/>
  <c r="F30" i="34"/>
  <c r="D30" i="34"/>
  <c r="R29" i="34"/>
  <c r="Q29" i="34"/>
  <c r="P29" i="34"/>
  <c r="O29" i="34"/>
  <c r="N29" i="34"/>
  <c r="M29" i="34"/>
  <c r="L29" i="34"/>
  <c r="K29" i="34"/>
  <c r="J29" i="34"/>
  <c r="I29" i="34"/>
  <c r="G29" i="34"/>
  <c r="F29" i="34"/>
  <c r="E29" i="34"/>
  <c r="D29" i="34"/>
  <c r="R28" i="34"/>
  <c r="R34" i="34"/>
  <c r="Q28" i="34"/>
  <c r="P28" i="34"/>
  <c r="O28" i="34"/>
  <c r="O34" i="34"/>
  <c r="N28" i="34"/>
  <c r="M28" i="34"/>
  <c r="L28" i="34"/>
  <c r="K28" i="34"/>
  <c r="J28" i="34"/>
  <c r="J34" i="34"/>
  <c r="I28" i="34"/>
  <c r="G28" i="34"/>
  <c r="G34" i="34"/>
  <c r="E28" i="34"/>
  <c r="F28" i="34"/>
  <c r="D28" i="34"/>
  <c r="R27" i="34"/>
  <c r="Q27" i="34"/>
  <c r="Q34" i="34"/>
  <c r="P27" i="34"/>
  <c r="P34" i="34"/>
  <c r="O27" i="34"/>
  <c r="N27" i="34"/>
  <c r="N34" i="34"/>
  <c r="M27" i="34"/>
  <c r="M34" i="34"/>
  <c r="L27" i="34"/>
  <c r="L34" i="34"/>
  <c r="K27" i="34"/>
  <c r="K34" i="34"/>
  <c r="J27" i="34"/>
  <c r="I27" i="34"/>
  <c r="I34" i="34"/>
  <c r="G27" i="34"/>
  <c r="E27" i="34"/>
  <c r="E34" i="34"/>
  <c r="D27" i="34"/>
  <c r="D34" i="34"/>
  <c r="R24" i="34"/>
  <c r="Q24" i="34"/>
  <c r="P24" i="34"/>
  <c r="O24" i="34"/>
  <c r="N24" i="34"/>
  <c r="M24" i="34"/>
  <c r="L24" i="34"/>
  <c r="K24" i="34"/>
  <c r="J24" i="34"/>
  <c r="I24" i="34"/>
  <c r="G24" i="34"/>
  <c r="E24" i="34"/>
  <c r="F24" i="34"/>
  <c r="D24" i="34"/>
  <c r="Y23" i="34"/>
  <c r="Z23" i="34" s="1"/>
  <c r="H23" i="34"/>
  <c r="H33" i="34"/>
  <c r="F23" i="34"/>
  <c r="Y22" i="34"/>
  <c r="H22" i="34"/>
  <c r="T22" i="34"/>
  <c r="F22" i="34"/>
  <c r="Y21" i="34"/>
  <c r="Y27" i="34" s="1"/>
  <c r="U21" i="34"/>
  <c r="S21" i="34"/>
  <c r="F21" i="34"/>
  <c r="H21" i="34"/>
  <c r="T21" i="34"/>
  <c r="V21" i="34" s="1"/>
  <c r="X21" i="34"/>
  <c r="Y20" i="34"/>
  <c r="F20" i="34"/>
  <c r="H20" i="34"/>
  <c r="T20" i="34"/>
  <c r="Y19" i="34"/>
  <c r="U19" i="34"/>
  <c r="S19" i="34"/>
  <c r="T19" i="34" s="1"/>
  <c r="X19" i="34" s="1"/>
  <c r="Z19" i="34" s="1"/>
  <c r="F19" i="34"/>
  <c r="H19" i="34"/>
  <c r="Y18" i="34"/>
  <c r="U18" i="34"/>
  <c r="S18" i="34"/>
  <c r="F18" i="34"/>
  <c r="H18" i="34"/>
  <c r="T18" i="34"/>
  <c r="X18" i="34" s="1"/>
  <c r="Z18" i="34" s="1"/>
  <c r="Y17" i="34"/>
  <c r="Z17" i="34" s="1"/>
  <c r="F17" i="34"/>
  <c r="H17" i="34"/>
  <c r="Y16" i="34"/>
  <c r="U16" i="34"/>
  <c r="S16" i="34"/>
  <c r="S31" i="34" s="1"/>
  <c r="H16" i="34"/>
  <c r="F16" i="34"/>
  <c r="Y15" i="34"/>
  <c r="Z15" i="34" s="1"/>
  <c r="H15" i="34"/>
  <c r="H30" i="34"/>
  <c r="F15" i="34"/>
  <c r="Y14" i="34"/>
  <c r="U14" i="34"/>
  <c r="U29" i="34"/>
  <c r="S14" i="34"/>
  <c r="S29" i="34" s="1"/>
  <c r="F14" i="34"/>
  <c r="H14" i="34"/>
  <c r="Y13" i="34"/>
  <c r="Y26" i="34"/>
  <c r="U13" i="34"/>
  <c r="U28" i="34"/>
  <c r="S13" i="34"/>
  <c r="T13" i="34" s="1"/>
  <c r="S28" i="34"/>
  <c r="F13" i="34"/>
  <c r="H13" i="34"/>
  <c r="Y12" i="34"/>
  <c r="F12" i="34"/>
  <c r="H12" i="34"/>
  <c r="T12" i="34"/>
  <c r="A12" i="34"/>
  <c r="A13" i="34"/>
  <c r="A14" i="34"/>
  <c r="A15" i="34"/>
  <c r="A16" i="34"/>
  <c r="A17" i="34"/>
  <c r="A18" i="34"/>
  <c r="A19" i="34"/>
  <c r="A20" i="34"/>
  <c r="A21" i="34"/>
  <c r="A22" i="34"/>
  <c r="A23" i="34"/>
  <c r="A24" i="34"/>
  <c r="A27" i="34"/>
  <c r="A28" i="34"/>
  <c r="A29" i="34"/>
  <c r="A30" i="34"/>
  <c r="A31" i="34"/>
  <c r="A32" i="34"/>
  <c r="A33" i="34"/>
  <c r="A34" i="34"/>
  <c r="Y11" i="34"/>
  <c r="Y25" i="34"/>
  <c r="U11" i="34"/>
  <c r="U24" i="34" s="1"/>
  <c r="S11" i="34"/>
  <c r="S27" i="34"/>
  <c r="S34" i="34" s="1"/>
  <c r="F11" i="34"/>
  <c r="H11" i="34"/>
  <c r="Z7" i="34"/>
  <c r="E7" i="34"/>
  <c r="H29" i="34"/>
  <c r="H31" i="34"/>
  <c r="X12" i="34"/>
  <c r="Z12" i="34"/>
  <c r="V12" i="34"/>
  <c r="H28" i="34"/>
  <c r="T17" i="34"/>
  <c r="H32" i="34"/>
  <c r="F34" i="34"/>
  <c r="H27" i="34"/>
  <c r="H24" i="34"/>
  <c r="T11" i="34"/>
  <c r="X11" i="34" s="1"/>
  <c r="Z11" i="34" s="1"/>
  <c r="Z25" i="34" s="1"/>
  <c r="X22" i="34"/>
  <c r="Z22" i="34"/>
  <c r="V22" i="34"/>
  <c r="V18" i="34"/>
  <c r="X20" i="34"/>
  <c r="Z20" i="34"/>
  <c r="V20" i="34"/>
  <c r="T15" i="34"/>
  <c r="T23" i="34"/>
  <c r="F27" i="34"/>
  <c r="T16" i="34"/>
  <c r="X16" i="34" s="1"/>
  <c r="Z16" i="34" s="1"/>
  <c r="U31" i="34"/>
  <c r="S24" i="34"/>
  <c r="X15" i="34"/>
  <c r="T30" i="34"/>
  <c r="V30" i="34"/>
  <c r="V15" i="34"/>
  <c r="T27" i="34"/>
  <c r="T32" i="34"/>
  <c r="V32" i="34"/>
  <c r="X17" i="34"/>
  <c r="V17" i="34"/>
  <c r="H34" i="34"/>
  <c r="X23" i="34"/>
  <c r="V23" i="34"/>
  <c r="T33" i="34"/>
  <c r="V33" i="34"/>
  <c r="V16" i="34"/>
  <c r="V11" i="34"/>
  <c r="E11" i="23" s="1"/>
  <c r="P46" i="33"/>
  <c r="P45" i="33"/>
  <c r="P44" i="33"/>
  <c r="J44" i="33"/>
  <c r="I44" i="33"/>
  <c r="H44" i="33"/>
  <c r="G44" i="33"/>
  <c r="P43" i="33"/>
  <c r="P42" i="33"/>
  <c r="P41" i="33"/>
  <c r="K37" i="33"/>
  <c r="F37" i="33"/>
  <c r="B37" i="33"/>
  <c r="J35" i="33"/>
  <c r="I35" i="33"/>
  <c r="H35" i="33"/>
  <c r="G35" i="33"/>
  <c r="C35" i="33"/>
  <c r="B35" i="33"/>
  <c r="Q33" i="33"/>
  <c r="R33" i="33" s="1"/>
  <c r="R44" i="33" s="1"/>
  <c r="Q44" i="33"/>
  <c r="P33" i="33"/>
  <c r="J33" i="33"/>
  <c r="I33" i="33"/>
  <c r="H33" i="33"/>
  <c r="L33" i="33" s="1"/>
  <c r="M33" i="33" s="1"/>
  <c r="N33" i="33" s="1"/>
  <c r="G33" i="33"/>
  <c r="C33" i="33"/>
  <c r="B33" i="33"/>
  <c r="J31" i="33"/>
  <c r="I31" i="33"/>
  <c r="H31" i="33"/>
  <c r="G31" i="33"/>
  <c r="C31" i="33"/>
  <c r="B31" i="33"/>
  <c r="K28" i="33"/>
  <c r="F28" i="33"/>
  <c r="E28" i="33"/>
  <c r="B28" i="33"/>
  <c r="J27" i="33"/>
  <c r="J28" i="33" s="1"/>
  <c r="I27" i="33"/>
  <c r="H27" i="33"/>
  <c r="G27" i="33"/>
  <c r="C27" i="33"/>
  <c r="B27" i="33"/>
  <c r="J26" i="33"/>
  <c r="I26" i="33"/>
  <c r="I28" i="33" s="1"/>
  <c r="H26" i="33"/>
  <c r="H28" i="33" s="1"/>
  <c r="G26" i="33"/>
  <c r="G28" i="33"/>
  <c r="C26" i="33"/>
  <c r="B26" i="33"/>
  <c r="B25" i="33"/>
  <c r="K23" i="33"/>
  <c r="F23" i="33"/>
  <c r="E23" i="33"/>
  <c r="B23" i="33"/>
  <c r="Q22" i="33"/>
  <c r="R22" i="33" s="1"/>
  <c r="P22" i="33"/>
  <c r="J22" i="33"/>
  <c r="I22" i="33"/>
  <c r="H22" i="33"/>
  <c r="G22" i="33"/>
  <c r="C22" i="33"/>
  <c r="B22" i="33"/>
  <c r="Q21" i="33"/>
  <c r="R21" i="33" s="1"/>
  <c r="P21" i="33"/>
  <c r="J21" i="33"/>
  <c r="I21" i="33"/>
  <c r="H21" i="33"/>
  <c r="G21" i="33"/>
  <c r="C21" i="33"/>
  <c r="B21" i="33"/>
  <c r="R20" i="33"/>
  <c r="R46" i="33" s="1"/>
  <c r="Q20" i="33"/>
  <c r="Q46" i="33" s="1"/>
  <c r="P20" i="33"/>
  <c r="J20" i="33"/>
  <c r="I20" i="33"/>
  <c r="H20" i="33"/>
  <c r="G20" i="33"/>
  <c r="C20" i="33"/>
  <c r="B20" i="33"/>
  <c r="B19" i="33"/>
  <c r="K17" i="33"/>
  <c r="F17" i="33"/>
  <c r="E17" i="33"/>
  <c r="E37" i="33"/>
  <c r="B17" i="33"/>
  <c r="Q16" i="33"/>
  <c r="R16" i="33" s="1"/>
  <c r="P16" i="33"/>
  <c r="J16" i="33"/>
  <c r="I16" i="33"/>
  <c r="H16" i="33"/>
  <c r="G16" i="33"/>
  <c r="L16" i="33" s="1"/>
  <c r="M16" i="33" s="1"/>
  <c r="N16" i="33" s="1"/>
  <c r="C16" i="33"/>
  <c r="B16" i="33"/>
  <c r="Q15" i="33"/>
  <c r="Q45" i="33" s="1"/>
  <c r="P15" i="33"/>
  <c r="J15" i="33"/>
  <c r="I15" i="33"/>
  <c r="H15" i="33"/>
  <c r="G15" i="33"/>
  <c r="C15" i="33"/>
  <c r="B15" i="33"/>
  <c r="R14" i="33"/>
  <c r="Q14" i="33"/>
  <c r="Q43" i="33" s="1"/>
  <c r="P14" i="33"/>
  <c r="J14" i="33"/>
  <c r="I14" i="33"/>
  <c r="H14" i="33"/>
  <c r="G14" i="33"/>
  <c r="B14" i="33"/>
  <c r="Q13" i="33"/>
  <c r="R13" i="33" s="1"/>
  <c r="R42" i="33" s="1"/>
  <c r="P13" i="33"/>
  <c r="J13" i="33"/>
  <c r="I13" i="33"/>
  <c r="H13" i="33"/>
  <c r="L13" i="33" s="1"/>
  <c r="M13" i="33" s="1"/>
  <c r="G13" i="33"/>
  <c r="C13" i="33"/>
  <c r="B13" i="33"/>
  <c r="B12" i="33"/>
  <c r="Q10" i="33"/>
  <c r="Q41" i="33" s="1"/>
  <c r="P10" i="33"/>
  <c r="J10" i="33"/>
  <c r="I10" i="33"/>
  <c r="L10" i="33" s="1"/>
  <c r="H10" i="33"/>
  <c r="G10" i="33"/>
  <c r="C10" i="33"/>
  <c r="B10" i="33"/>
  <c r="A10" i="33"/>
  <c r="A11" i="33"/>
  <c r="A12" i="33"/>
  <c r="A13" i="33"/>
  <c r="A14" i="33"/>
  <c r="A15" i="33"/>
  <c r="A16" i="33"/>
  <c r="A17" i="33"/>
  <c r="A18" i="33"/>
  <c r="A19" i="33"/>
  <c r="A20" i="33"/>
  <c r="A21" i="33"/>
  <c r="A22" i="33"/>
  <c r="A23" i="33"/>
  <c r="A24" i="33"/>
  <c r="A25" i="33"/>
  <c r="A26" i="33"/>
  <c r="A27" i="33"/>
  <c r="A28" i="33"/>
  <c r="A29" i="33"/>
  <c r="A30" i="33"/>
  <c r="A31" i="33"/>
  <c r="A32" i="33"/>
  <c r="A33" i="33"/>
  <c r="A34" i="33"/>
  <c r="A35" i="33"/>
  <c r="A36" i="33"/>
  <c r="A37" i="33"/>
  <c r="A38" i="33"/>
  <c r="A39" i="33"/>
  <c r="A40" i="33"/>
  <c r="A41" i="33"/>
  <c r="A42" i="33"/>
  <c r="A43" i="33"/>
  <c r="A44" i="33"/>
  <c r="A45" i="33"/>
  <c r="A46" i="33"/>
  <c r="A47" i="33"/>
  <c r="A48" i="33"/>
  <c r="H32" i="28"/>
  <c r="L36" i="28"/>
  <c r="L38" i="28" s="1"/>
  <c r="L39" i="28" s="1"/>
  <c r="J38" i="28"/>
  <c r="J39" i="28" s="1"/>
  <c r="H36" i="27"/>
  <c r="J42" i="27"/>
  <c r="J43" i="27" s="1"/>
  <c r="L41" i="27"/>
  <c r="K38" i="28"/>
  <c r="K39" i="28" s="1"/>
  <c r="K42" i="27"/>
  <c r="K43" i="27" s="1"/>
  <c r="L40" i="27"/>
  <c r="G25" i="23"/>
  <c r="D10" i="23"/>
  <c r="E10" i="23"/>
  <c r="F38" i="23"/>
  <c r="H38" i="23" s="1"/>
  <c r="F39" i="23"/>
  <c r="G39" i="23"/>
  <c r="F37" i="23"/>
  <c r="H37" i="23" s="1"/>
  <c r="H18" i="23"/>
  <c r="A22" i="25"/>
  <c r="A21" i="25"/>
  <c r="A20" i="25"/>
  <c r="A19" i="25"/>
  <c r="A18" i="25"/>
  <c r="A17" i="25"/>
  <c r="G20" i="25"/>
  <c r="F20" i="25"/>
  <c r="A16" i="25"/>
  <c r="A15" i="25"/>
  <c r="A14" i="25"/>
  <c r="G13" i="25"/>
  <c r="F13" i="25"/>
  <c r="H13" i="25" s="1"/>
  <c r="H9" i="23" s="1"/>
  <c r="A13" i="25"/>
  <c r="A12" i="25"/>
  <c r="H11" i="25"/>
  <c r="A11" i="25"/>
  <c r="H47" i="24"/>
  <c r="H46" i="24"/>
  <c r="H45" i="24"/>
  <c r="H44" i="24"/>
  <c r="H43" i="24"/>
  <c r="H42" i="24"/>
  <c r="H41" i="24"/>
  <c r="H40" i="24"/>
  <c r="G48" i="24"/>
  <c r="H32" i="24"/>
  <c r="G28" i="24"/>
  <c r="F28" i="24"/>
  <c r="G19" i="24"/>
  <c r="F19" i="24"/>
  <c r="G18" i="24"/>
  <c r="H17" i="24"/>
  <c r="H16" i="24"/>
  <c r="G12" i="24"/>
  <c r="F12" i="24"/>
  <c r="H12" i="24"/>
  <c r="F11" i="24"/>
  <c r="G11" i="24"/>
  <c r="A10" i="24"/>
  <c r="A11" i="24"/>
  <c r="A12" i="24"/>
  <c r="A13" i="24"/>
  <c r="A14" i="24"/>
  <c r="A15" i="24"/>
  <c r="A16" i="24"/>
  <c r="A17" i="24"/>
  <c r="A18" i="24"/>
  <c r="A19" i="24"/>
  <c r="A20" i="24"/>
  <c r="A21" i="24"/>
  <c r="A22" i="24"/>
  <c r="A23" i="24"/>
  <c r="A24" i="24"/>
  <c r="A25" i="24"/>
  <c r="A26" i="24"/>
  <c r="A27" i="24"/>
  <c r="A28" i="24"/>
  <c r="A29" i="24"/>
  <c r="A30" i="24"/>
  <c r="A31" i="24"/>
  <c r="A32" i="24"/>
  <c r="A33" i="24"/>
  <c r="A34" i="24"/>
  <c r="H48" i="24"/>
  <c r="H11" i="24"/>
  <c r="H14" i="24"/>
  <c r="F48" i="24"/>
  <c r="F18" i="24"/>
  <c r="H21" i="24"/>
  <c r="G14" i="24"/>
  <c r="F14" i="24"/>
  <c r="F13" i="24"/>
  <c r="F15" i="24"/>
  <c r="F21" i="24"/>
  <c r="F30" i="24"/>
  <c r="G13" i="24"/>
  <c r="G15" i="24"/>
  <c r="G21" i="24"/>
  <c r="G30" i="24"/>
  <c r="G34" i="24"/>
  <c r="F34" i="24"/>
  <c r="H30" i="24"/>
  <c r="H34" i="24"/>
  <c r="H13" i="24"/>
  <c r="G26" i="23"/>
  <c r="F26" i="23"/>
  <c r="F25" i="23"/>
  <c r="G24" i="23"/>
  <c r="F24" i="23"/>
  <c r="F28" i="23" s="1"/>
  <c r="H19" i="23"/>
  <c r="G19" i="23" s="1"/>
  <c r="G35" i="10"/>
  <c r="K56" i="18"/>
  <c r="L56" i="18"/>
  <c r="L54" i="18"/>
  <c r="K54" i="18"/>
  <c r="J43" i="2"/>
  <c r="K41" i="2"/>
  <c r="J41" i="2"/>
  <c r="M46" i="18"/>
  <c r="M45" i="18"/>
  <c r="N34" i="2"/>
  <c r="N33" i="2"/>
  <c r="N35" i="2"/>
  <c r="J42" i="2"/>
  <c r="I43" i="7"/>
  <c r="F9" i="1"/>
  <c r="M47" i="18"/>
  <c r="K55" i="18"/>
  <c r="L55" i="18"/>
  <c r="L57" i="18"/>
  <c r="L58" i="18"/>
  <c r="G9" i="1"/>
  <c r="H47" i="8"/>
  <c r="K57" i="18"/>
  <c r="K58" i="18"/>
  <c r="M59" i="18"/>
  <c r="H50" i="18"/>
  <c r="G47" i="8"/>
  <c r="F47" i="8"/>
  <c r="H49" i="18"/>
  <c r="H38" i="2"/>
  <c r="E11" i="1"/>
  <c r="D11" i="1"/>
  <c r="F37" i="17"/>
  <c r="E37" i="17"/>
  <c r="C22" i="17"/>
  <c r="M21" i="17"/>
  <c r="C19" i="17"/>
  <c r="F40" i="17"/>
  <c r="E40" i="17"/>
  <c r="C15" i="17"/>
  <c r="M14" i="17"/>
  <c r="C12" i="17"/>
  <c r="J11" i="17"/>
  <c r="N11" i="17"/>
  <c r="I11" i="17"/>
  <c r="M11" i="17"/>
  <c r="C24" i="17"/>
  <c r="C25" i="17"/>
  <c r="M7" i="17"/>
  <c r="N37" i="17"/>
  <c r="N12" i="17"/>
  <c r="M37" i="17"/>
  <c r="M12" i="17"/>
  <c r="I18" i="17"/>
  <c r="M18" i="17"/>
  <c r="M24" i="17"/>
  <c r="M25" i="17"/>
  <c r="J18" i="17"/>
  <c r="N18" i="17"/>
  <c r="N40" i="17"/>
  <c r="N19" i="17"/>
  <c r="M40" i="17"/>
  <c r="M19" i="17"/>
  <c r="N24" i="17"/>
  <c r="N25" i="17"/>
  <c r="J42" i="7"/>
  <c r="I42" i="7"/>
  <c r="J41" i="7"/>
  <c r="I41" i="7"/>
  <c r="K42" i="2"/>
  <c r="K51" i="14"/>
  <c r="K50" i="14"/>
  <c r="J51" i="14"/>
  <c r="J50" i="14"/>
  <c r="L50" i="14"/>
  <c r="P371" i="15"/>
  <c r="O371" i="15"/>
  <c r="N371" i="15"/>
  <c r="Q371" i="15"/>
  <c r="S371" i="15"/>
  <c r="R371" i="15"/>
  <c r="P370" i="15"/>
  <c r="O370" i="15"/>
  <c r="N370" i="15"/>
  <c r="Q370" i="15"/>
  <c r="S370" i="15"/>
  <c r="R370" i="15"/>
  <c r="P369" i="15"/>
  <c r="O369" i="15"/>
  <c r="N369" i="15"/>
  <c r="Q368" i="15"/>
  <c r="S368" i="15"/>
  <c r="R368" i="15"/>
  <c r="P368" i="15"/>
  <c r="O368" i="15"/>
  <c r="N368" i="15"/>
  <c r="Q367" i="15"/>
  <c r="S367" i="15"/>
  <c r="R367" i="15"/>
  <c r="P367" i="15"/>
  <c r="O367" i="15"/>
  <c r="N367" i="15"/>
  <c r="P366" i="15"/>
  <c r="O366" i="15"/>
  <c r="N366" i="15"/>
  <c r="Q366" i="15"/>
  <c r="S366" i="15"/>
  <c r="R366" i="15"/>
  <c r="S365" i="15"/>
  <c r="R365" i="15"/>
  <c r="Q365" i="15"/>
  <c r="P365" i="15"/>
  <c r="O365" i="15"/>
  <c r="N365" i="15"/>
  <c r="P364" i="15"/>
  <c r="Q364" i="15"/>
  <c r="S364" i="15"/>
  <c r="R364" i="15"/>
  <c r="O364" i="15"/>
  <c r="N364" i="15"/>
  <c r="P363" i="15"/>
  <c r="O363" i="15"/>
  <c r="N363" i="15"/>
  <c r="Q363" i="15"/>
  <c r="S363" i="15"/>
  <c r="R363" i="15"/>
  <c r="P362" i="15"/>
  <c r="O362" i="15"/>
  <c r="N362" i="15"/>
  <c r="P361" i="15"/>
  <c r="O361" i="15"/>
  <c r="N361" i="15"/>
  <c r="Q361" i="15"/>
  <c r="S361" i="15"/>
  <c r="R361" i="15"/>
  <c r="Q360" i="15"/>
  <c r="S360" i="15"/>
  <c r="R360" i="15"/>
  <c r="P360" i="15"/>
  <c r="O360" i="15"/>
  <c r="N360" i="15"/>
  <c r="Q359" i="15"/>
  <c r="S359" i="15"/>
  <c r="R359" i="15"/>
  <c r="P359" i="15"/>
  <c r="O359" i="15"/>
  <c r="N359" i="15"/>
  <c r="P358" i="15"/>
  <c r="O358" i="15"/>
  <c r="N358" i="15"/>
  <c r="Q358" i="15"/>
  <c r="S358" i="15"/>
  <c r="R358" i="15"/>
  <c r="S357" i="15"/>
  <c r="R357" i="15"/>
  <c r="Q357" i="15"/>
  <c r="P357" i="15"/>
  <c r="O357" i="15"/>
  <c r="N357" i="15"/>
  <c r="P356" i="15"/>
  <c r="O356" i="15"/>
  <c r="Q356" i="15"/>
  <c r="S356" i="15"/>
  <c r="R356" i="15"/>
  <c r="N356" i="15"/>
  <c r="P355" i="15"/>
  <c r="O355" i="15"/>
  <c r="N355" i="15"/>
  <c r="Q355" i="15"/>
  <c r="S355" i="15"/>
  <c r="R355" i="15"/>
  <c r="P354" i="15"/>
  <c r="O354" i="15"/>
  <c r="N354" i="15"/>
  <c r="P353" i="15"/>
  <c r="O353" i="15"/>
  <c r="N353" i="15"/>
  <c r="Q352" i="15"/>
  <c r="S352" i="15"/>
  <c r="R352" i="15"/>
  <c r="P352" i="15"/>
  <c r="O352" i="15"/>
  <c r="N352" i="15"/>
  <c r="Q351" i="15"/>
  <c r="S351" i="15"/>
  <c r="R351" i="15"/>
  <c r="P351" i="15"/>
  <c r="O351" i="15"/>
  <c r="N351" i="15"/>
  <c r="S350" i="15"/>
  <c r="R350" i="15"/>
  <c r="P350" i="15"/>
  <c r="O350" i="15"/>
  <c r="N350" i="15"/>
  <c r="Q350" i="15"/>
  <c r="S349" i="15"/>
  <c r="R349" i="15"/>
  <c r="Q349" i="15"/>
  <c r="P349" i="15"/>
  <c r="O349" i="15"/>
  <c r="N349" i="15"/>
  <c r="P348" i="15"/>
  <c r="O348" i="15"/>
  <c r="Q348" i="15"/>
  <c r="S348" i="15"/>
  <c r="R348" i="15"/>
  <c r="N348" i="15"/>
  <c r="P347" i="15"/>
  <c r="O347" i="15"/>
  <c r="N347" i="15"/>
  <c r="Q347" i="15"/>
  <c r="S347" i="15"/>
  <c r="R347" i="15"/>
  <c r="P346" i="15"/>
  <c r="O346" i="15"/>
  <c r="N346" i="15"/>
  <c r="P345" i="15"/>
  <c r="O345" i="15"/>
  <c r="N345" i="15"/>
  <c r="Q344" i="15"/>
  <c r="S344" i="15"/>
  <c r="R344" i="15"/>
  <c r="P344" i="15"/>
  <c r="O344" i="15"/>
  <c r="N344" i="15"/>
  <c r="Q343" i="15"/>
  <c r="S343" i="15"/>
  <c r="R343" i="15"/>
  <c r="P343" i="15"/>
  <c r="O343" i="15"/>
  <c r="N343" i="15"/>
  <c r="P342" i="15"/>
  <c r="O342" i="15"/>
  <c r="N342" i="15"/>
  <c r="Q342" i="15"/>
  <c r="S342" i="15"/>
  <c r="R342" i="15"/>
  <c r="S341" i="15"/>
  <c r="R341" i="15"/>
  <c r="Q341" i="15"/>
  <c r="P341" i="15"/>
  <c r="O341" i="15"/>
  <c r="N341" i="15"/>
  <c r="P340" i="15"/>
  <c r="O340" i="15"/>
  <c r="N340" i="15"/>
  <c r="Q340" i="15"/>
  <c r="S340" i="15"/>
  <c r="R340" i="15"/>
  <c r="P339" i="15"/>
  <c r="O339" i="15"/>
  <c r="N339" i="15"/>
  <c r="Q339" i="15"/>
  <c r="S339" i="15"/>
  <c r="R339" i="15"/>
  <c r="P338" i="15"/>
  <c r="O338" i="15"/>
  <c r="N338" i="15"/>
  <c r="P337" i="15"/>
  <c r="O337" i="15"/>
  <c r="Q337" i="15"/>
  <c r="S337" i="15"/>
  <c r="R337" i="15"/>
  <c r="N337" i="15"/>
  <c r="P336" i="15"/>
  <c r="Q336" i="15"/>
  <c r="S336" i="15"/>
  <c r="R336" i="15"/>
  <c r="O336" i="15"/>
  <c r="N336" i="15"/>
  <c r="Q335" i="15"/>
  <c r="S335" i="15"/>
  <c r="R335" i="15"/>
  <c r="P335" i="15"/>
  <c r="O335" i="15"/>
  <c r="N335" i="15"/>
  <c r="S334" i="15"/>
  <c r="R334" i="15"/>
  <c r="P334" i="15"/>
  <c r="O334" i="15"/>
  <c r="N334" i="15"/>
  <c r="Q334" i="15"/>
  <c r="S333" i="15"/>
  <c r="R333" i="15"/>
  <c r="Q333" i="15"/>
  <c r="P333" i="15"/>
  <c r="O333" i="15"/>
  <c r="N333" i="15"/>
  <c r="P332" i="15"/>
  <c r="O332" i="15"/>
  <c r="N332" i="15"/>
  <c r="Q332" i="15"/>
  <c r="S332" i="15"/>
  <c r="R332" i="15"/>
  <c r="P331" i="15"/>
  <c r="O331" i="15"/>
  <c r="N331" i="15"/>
  <c r="Q331" i="15"/>
  <c r="S331" i="15"/>
  <c r="R331" i="15"/>
  <c r="P330" i="15"/>
  <c r="O330" i="15"/>
  <c r="N330" i="15"/>
  <c r="Q330" i="15"/>
  <c r="S330" i="15"/>
  <c r="R330" i="15"/>
  <c r="P329" i="15"/>
  <c r="O329" i="15"/>
  <c r="Q329" i="15"/>
  <c r="S329" i="15"/>
  <c r="R329" i="15"/>
  <c r="N329" i="15"/>
  <c r="P328" i="15"/>
  <c r="Q328" i="15"/>
  <c r="S328" i="15"/>
  <c r="R328" i="15"/>
  <c r="O328" i="15"/>
  <c r="N328" i="15"/>
  <c r="R327" i="15"/>
  <c r="Q327" i="15"/>
  <c r="S327" i="15"/>
  <c r="P327" i="15"/>
  <c r="O327" i="15"/>
  <c r="N327" i="15"/>
  <c r="S326" i="15"/>
  <c r="R326" i="15"/>
  <c r="P326" i="15"/>
  <c r="O326" i="15"/>
  <c r="N326" i="15"/>
  <c r="Q326" i="15"/>
  <c r="S325" i="15"/>
  <c r="R325" i="15"/>
  <c r="Q325" i="15"/>
  <c r="P325" i="15"/>
  <c r="O325" i="15"/>
  <c r="N325" i="15"/>
  <c r="P324" i="15"/>
  <c r="O324" i="15"/>
  <c r="N324" i="15"/>
  <c r="Q324" i="15"/>
  <c r="S324" i="15"/>
  <c r="R324" i="15"/>
  <c r="P323" i="15"/>
  <c r="O323" i="15"/>
  <c r="N323" i="15"/>
  <c r="Q323" i="15"/>
  <c r="S323" i="15"/>
  <c r="R323" i="15"/>
  <c r="P322" i="15"/>
  <c r="O322" i="15"/>
  <c r="N322" i="15"/>
  <c r="Q322" i="15"/>
  <c r="S322" i="15"/>
  <c r="R322" i="15"/>
  <c r="P321" i="15"/>
  <c r="O321" i="15"/>
  <c r="Q321" i="15"/>
  <c r="S321" i="15"/>
  <c r="R321" i="15"/>
  <c r="N321" i="15"/>
  <c r="P320" i="15"/>
  <c r="Q320" i="15"/>
  <c r="S320" i="15"/>
  <c r="R320" i="15"/>
  <c r="O320" i="15"/>
  <c r="N320" i="15"/>
  <c r="R319" i="15"/>
  <c r="Q319" i="15"/>
  <c r="S319" i="15"/>
  <c r="P319" i="15"/>
  <c r="O319" i="15"/>
  <c r="N319" i="15"/>
  <c r="P318" i="15"/>
  <c r="O318" i="15"/>
  <c r="N318" i="15"/>
  <c r="Q318" i="15"/>
  <c r="S318" i="15"/>
  <c r="R318" i="15"/>
  <c r="S317" i="15"/>
  <c r="R317" i="15"/>
  <c r="Q317" i="15"/>
  <c r="P317" i="15"/>
  <c r="O317" i="15"/>
  <c r="N317" i="15"/>
  <c r="P316" i="15"/>
  <c r="Q316" i="15"/>
  <c r="S316" i="15"/>
  <c r="R316" i="15"/>
  <c r="O316" i="15"/>
  <c r="N316" i="15"/>
  <c r="P315" i="15"/>
  <c r="O315" i="15"/>
  <c r="N315" i="15"/>
  <c r="Q315" i="15"/>
  <c r="S315" i="15"/>
  <c r="R315" i="15"/>
  <c r="P314" i="15"/>
  <c r="O314" i="15"/>
  <c r="N314" i="15"/>
  <c r="Q314" i="15"/>
  <c r="S314" i="15"/>
  <c r="R314" i="15"/>
  <c r="P313" i="15"/>
  <c r="O313" i="15"/>
  <c r="Q313" i="15"/>
  <c r="S313" i="15"/>
  <c r="R313" i="15"/>
  <c r="N313" i="15"/>
  <c r="P312" i="15"/>
  <c r="Q312" i="15"/>
  <c r="S312" i="15"/>
  <c r="R312" i="15"/>
  <c r="O312" i="15"/>
  <c r="N312" i="15"/>
  <c r="R311" i="15"/>
  <c r="Q311" i="15"/>
  <c r="S311" i="15"/>
  <c r="P311" i="15"/>
  <c r="O311" i="15"/>
  <c r="N311" i="15"/>
  <c r="S310" i="15"/>
  <c r="R310" i="15"/>
  <c r="P310" i="15"/>
  <c r="O310" i="15"/>
  <c r="N310" i="15"/>
  <c r="Q310" i="15"/>
  <c r="S309" i="15"/>
  <c r="R309" i="15"/>
  <c r="Q309" i="15"/>
  <c r="P309" i="15"/>
  <c r="O309" i="15"/>
  <c r="N309" i="15"/>
  <c r="P308" i="15"/>
  <c r="Q308" i="15"/>
  <c r="S308" i="15"/>
  <c r="R308" i="15"/>
  <c r="O308" i="15"/>
  <c r="N308" i="15"/>
  <c r="P307" i="15"/>
  <c r="O307" i="15"/>
  <c r="N307" i="15"/>
  <c r="Q307" i="15"/>
  <c r="S307" i="15"/>
  <c r="R307" i="15"/>
  <c r="P306" i="15"/>
  <c r="O306" i="15"/>
  <c r="N306" i="15"/>
  <c r="Q306" i="15"/>
  <c r="S306" i="15"/>
  <c r="R306" i="15"/>
  <c r="P305" i="15"/>
  <c r="O305" i="15"/>
  <c r="N305" i="15"/>
  <c r="P304" i="15"/>
  <c r="Q304" i="15"/>
  <c r="S304" i="15"/>
  <c r="R304" i="15"/>
  <c r="O304" i="15"/>
  <c r="N304" i="15"/>
  <c r="Q303" i="15"/>
  <c r="S303" i="15"/>
  <c r="R303" i="15"/>
  <c r="P303" i="15"/>
  <c r="O303" i="15"/>
  <c r="N303" i="15"/>
  <c r="P302" i="15"/>
  <c r="O302" i="15"/>
  <c r="N302" i="15"/>
  <c r="Q302" i="15"/>
  <c r="S302" i="15"/>
  <c r="R302" i="15"/>
  <c r="S301" i="15"/>
  <c r="R301" i="15"/>
  <c r="Q301" i="15"/>
  <c r="P301" i="15"/>
  <c r="O301" i="15"/>
  <c r="N301" i="15"/>
  <c r="P300" i="15"/>
  <c r="Q300" i="15"/>
  <c r="S300" i="15"/>
  <c r="R300" i="15"/>
  <c r="O300" i="15"/>
  <c r="N300" i="15"/>
  <c r="P299" i="15"/>
  <c r="O299" i="15"/>
  <c r="N299" i="15"/>
  <c r="Q299" i="15"/>
  <c r="S299" i="15"/>
  <c r="R299" i="15"/>
  <c r="P298" i="15"/>
  <c r="O298" i="15"/>
  <c r="N298" i="15"/>
  <c r="Q298" i="15"/>
  <c r="S298" i="15"/>
  <c r="R298" i="15"/>
  <c r="P297" i="15"/>
  <c r="O297" i="15"/>
  <c r="N297" i="15"/>
  <c r="Q296" i="15"/>
  <c r="S296" i="15"/>
  <c r="R296" i="15"/>
  <c r="P296" i="15"/>
  <c r="O296" i="15"/>
  <c r="N296" i="15"/>
  <c r="Q295" i="15"/>
  <c r="S295" i="15"/>
  <c r="R295" i="15"/>
  <c r="P295" i="15"/>
  <c r="O295" i="15"/>
  <c r="N295" i="15"/>
  <c r="P294" i="15"/>
  <c r="O294" i="15"/>
  <c r="N294" i="15"/>
  <c r="Q294" i="15"/>
  <c r="S294" i="15"/>
  <c r="R294" i="15"/>
  <c r="S293" i="15"/>
  <c r="R293" i="15"/>
  <c r="Q293" i="15"/>
  <c r="P293" i="15"/>
  <c r="O293" i="15"/>
  <c r="N293" i="15"/>
  <c r="P292" i="15"/>
  <c r="Q292" i="15"/>
  <c r="S292" i="15"/>
  <c r="R292" i="15"/>
  <c r="O292" i="15"/>
  <c r="N292" i="15"/>
  <c r="P291" i="15"/>
  <c r="O291" i="15"/>
  <c r="N291" i="15"/>
  <c r="Q291" i="15"/>
  <c r="S291" i="15"/>
  <c r="R291" i="15"/>
  <c r="P290" i="15"/>
  <c r="O290" i="15"/>
  <c r="N290" i="15"/>
  <c r="P289" i="15"/>
  <c r="O289" i="15"/>
  <c r="N289" i="15"/>
  <c r="Q289" i="15"/>
  <c r="S289" i="15"/>
  <c r="R289" i="15"/>
  <c r="Q288" i="15"/>
  <c r="S288" i="15"/>
  <c r="R288" i="15"/>
  <c r="P288" i="15"/>
  <c r="O288" i="15"/>
  <c r="N288" i="15"/>
  <c r="Q287" i="15"/>
  <c r="S287" i="15"/>
  <c r="R287" i="15"/>
  <c r="P287" i="15"/>
  <c r="O287" i="15"/>
  <c r="N287" i="15"/>
  <c r="R286" i="15"/>
  <c r="P286" i="15"/>
  <c r="O286" i="15"/>
  <c r="N286" i="15"/>
  <c r="Q286" i="15"/>
  <c r="S286" i="15"/>
  <c r="S285" i="15"/>
  <c r="R285" i="15"/>
  <c r="Q285" i="15"/>
  <c r="P285" i="15"/>
  <c r="O285" i="15"/>
  <c r="N285" i="15"/>
  <c r="P284" i="15"/>
  <c r="Q284" i="15"/>
  <c r="S284" i="15"/>
  <c r="R284" i="15"/>
  <c r="O284" i="15"/>
  <c r="N284" i="15"/>
  <c r="P283" i="15"/>
  <c r="O283" i="15"/>
  <c r="N283" i="15"/>
  <c r="Q283" i="15"/>
  <c r="S283" i="15"/>
  <c r="R283" i="15"/>
  <c r="P282" i="15"/>
  <c r="O282" i="15"/>
  <c r="N282" i="15"/>
  <c r="Q282" i="15"/>
  <c r="S282" i="15"/>
  <c r="R282" i="15"/>
  <c r="P281" i="15"/>
  <c r="O281" i="15"/>
  <c r="Q281" i="15"/>
  <c r="S281" i="15"/>
  <c r="R281" i="15"/>
  <c r="N281" i="15"/>
  <c r="Q280" i="15"/>
  <c r="S280" i="15"/>
  <c r="R280" i="15"/>
  <c r="P280" i="15"/>
  <c r="O280" i="15"/>
  <c r="N280" i="15"/>
  <c r="Q279" i="15"/>
  <c r="S279" i="15"/>
  <c r="R279" i="15"/>
  <c r="P279" i="15"/>
  <c r="O279" i="15"/>
  <c r="N279" i="15"/>
  <c r="P278" i="15"/>
  <c r="O278" i="15"/>
  <c r="N278" i="15"/>
  <c r="Q277" i="15"/>
  <c r="S277" i="15"/>
  <c r="R277" i="15"/>
  <c r="P277" i="15"/>
  <c r="O277" i="15"/>
  <c r="N277" i="15"/>
  <c r="Q276" i="15"/>
  <c r="S276" i="15"/>
  <c r="R276" i="15"/>
  <c r="P276" i="15"/>
  <c r="O276" i="15"/>
  <c r="N276" i="15"/>
  <c r="P275" i="15"/>
  <c r="O275" i="15"/>
  <c r="N275" i="15"/>
  <c r="Q275" i="15"/>
  <c r="S275" i="15"/>
  <c r="R275" i="15"/>
  <c r="P274" i="15"/>
  <c r="O274" i="15"/>
  <c r="N274" i="15"/>
  <c r="Q274" i="15"/>
  <c r="S274" i="15"/>
  <c r="R274" i="15"/>
  <c r="P273" i="15"/>
  <c r="O273" i="15"/>
  <c r="Q273" i="15"/>
  <c r="S273" i="15"/>
  <c r="R273" i="15"/>
  <c r="N273" i="15"/>
  <c r="Q272" i="15"/>
  <c r="S272" i="15"/>
  <c r="R272" i="15"/>
  <c r="P272" i="15"/>
  <c r="O272" i="15"/>
  <c r="N272" i="15"/>
  <c r="P271" i="15"/>
  <c r="O271" i="15"/>
  <c r="Q271" i="15"/>
  <c r="S271" i="15"/>
  <c r="R271" i="15"/>
  <c r="N271" i="15"/>
  <c r="P270" i="15"/>
  <c r="O270" i="15"/>
  <c r="N270" i="15"/>
  <c r="Q270" i="15"/>
  <c r="S270" i="15"/>
  <c r="R270" i="15"/>
  <c r="Q269" i="15"/>
  <c r="S269" i="15"/>
  <c r="R269" i="15"/>
  <c r="P269" i="15"/>
  <c r="O269" i="15"/>
  <c r="N269" i="15"/>
  <c r="Q268" i="15"/>
  <c r="S268" i="15"/>
  <c r="R268" i="15"/>
  <c r="P268" i="15"/>
  <c r="O268" i="15"/>
  <c r="N268" i="15"/>
  <c r="P267" i="15"/>
  <c r="O267" i="15"/>
  <c r="N267" i="15"/>
  <c r="Q267" i="15"/>
  <c r="S267" i="15"/>
  <c r="R267" i="15"/>
  <c r="P266" i="15"/>
  <c r="O266" i="15"/>
  <c r="N266" i="15"/>
  <c r="Q266" i="15"/>
  <c r="S266" i="15"/>
  <c r="R266" i="15"/>
  <c r="P265" i="15"/>
  <c r="O265" i="15"/>
  <c r="N265" i="15"/>
  <c r="P264" i="15"/>
  <c r="O264" i="15"/>
  <c r="N264" i="15"/>
  <c r="Q264" i="15"/>
  <c r="S264" i="15"/>
  <c r="R264" i="15"/>
  <c r="R263" i="15"/>
  <c r="Q263" i="15"/>
  <c r="S263" i="15"/>
  <c r="P263" i="15"/>
  <c r="O263" i="15"/>
  <c r="N263" i="15"/>
  <c r="P262" i="15"/>
  <c r="O262" i="15"/>
  <c r="N262" i="15"/>
  <c r="Q262" i="15"/>
  <c r="S262" i="15"/>
  <c r="R262" i="15"/>
  <c r="P261" i="15"/>
  <c r="Q261" i="15"/>
  <c r="S261" i="15"/>
  <c r="R261" i="15"/>
  <c r="O261" i="15"/>
  <c r="N261" i="15"/>
  <c r="P260" i="15"/>
  <c r="O260" i="15"/>
  <c r="N260" i="15"/>
  <c r="Q260" i="15"/>
  <c r="S260" i="15"/>
  <c r="R260" i="15"/>
  <c r="P259" i="15"/>
  <c r="O259" i="15"/>
  <c r="N259" i="15"/>
  <c r="P258" i="15"/>
  <c r="O258" i="15"/>
  <c r="N258" i="15"/>
  <c r="Q258" i="15"/>
  <c r="S258" i="15"/>
  <c r="R258" i="15"/>
  <c r="P257" i="15"/>
  <c r="O257" i="15"/>
  <c r="N257" i="15"/>
  <c r="Q257" i="15"/>
  <c r="S257" i="15"/>
  <c r="R257" i="15"/>
  <c r="P256" i="15"/>
  <c r="O256" i="15"/>
  <c r="Q256" i="15"/>
  <c r="S256" i="15"/>
  <c r="R256" i="15"/>
  <c r="N256" i="15"/>
  <c r="P255" i="15"/>
  <c r="Q255" i="15"/>
  <c r="S255" i="15"/>
  <c r="R255" i="15"/>
  <c r="O255" i="15"/>
  <c r="N255" i="15"/>
  <c r="Q254" i="15"/>
  <c r="S254" i="15"/>
  <c r="R254" i="15"/>
  <c r="P254" i="15"/>
  <c r="O254" i="15"/>
  <c r="N254" i="15"/>
  <c r="S253" i="15"/>
  <c r="R253" i="15"/>
  <c r="P253" i="15"/>
  <c r="O253" i="15"/>
  <c r="N253" i="15"/>
  <c r="Q253" i="15"/>
  <c r="P252" i="15"/>
  <c r="O252" i="15"/>
  <c r="N252" i="15"/>
  <c r="Q252" i="15"/>
  <c r="S252" i="15"/>
  <c r="R252" i="15"/>
  <c r="P251" i="15"/>
  <c r="O251" i="15"/>
  <c r="N251" i="15"/>
  <c r="P250" i="15"/>
  <c r="O250" i="15"/>
  <c r="N250" i="15"/>
  <c r="P249" i="15"/>
  <c r="O249" i="15"/>
  <c r="N249" i="15"/>
  <c r="Q249" i="15"/>
  <c r="S249" i="15"/>
  <c r="R249" i="15"/>
  <c r="P248" i="15"/>
  <c r="O248" i="15"/>
  <c r="N248" i="15"/>
  <c r="P247" i="15"/>
  <c r="Q247" i="15"/>
  <c r="S247" i="15"/>
  <c r="R247" i="15"/>
  <c r="O247" i="15"/>
  <c r="N247" i="15"/>
  <c r="R246" i="15"/>
  <c r="Q246" i="15"/>
  <c r="S246" i="15"/>
  <c r="P246" i="15"/>
  <c r="O246" i="15"/>
  <c r="N246" i="15"/>
  <c r="S245" i="15"/>
  <c r="R245" i="15"/>
  <c r="P245" i="15"/>
  <c r="O245" i="15"/>
  <c r="N245" i="15"/>
  <c r="Q245" i="15"/>
  <c r="S244" i="15"/>
  <c r="R244" i="15"/>
  <c r="P244" i="15"/>
  <c r="O244" i="15"/>
  <c r="N244" i="15"/>
  <c r="Q244" i="15"/>
  <c r="P243" i="15"/>
  <c r="O243" i="15"/>
  <c r="N243" i="15"/>
  <c r="Q243" i="15"/>
  <c r="S243" i="15"/>
  <c r="R243" i="15"/>
  <c r="P242" i="15"/>
  <c r="O242" i="15"/>
  <c r="N242" i="15"/>
  <c r="P241" i="15"/>
  <c r="O241" i="15"/>
  <c r="N241" i="15"/>
  <c r="Q241" i="15"/>
  <c r="S241" i="15"/>
  <c r="R241" i="15"/>
  <c r="R240" i="15"/>
  <c r="P240" i="15"/>
  <c r="O240" i="15"/>
  <c r="Q240" i="15"/>
  <c r="S240" i="15"/>
  <c r="N240" i="15"/>
  <c r="P239" i="15"/>
  <c r="Q239" i="15"/>
  <c r="S239" i="15"/>
  <c r="R239" i="15"/>
  <c r="O239" i="15"/>
  <c r="N239" i="15"/>
  <c r="R238" i="15"/>
  <c r="Q238" i="15"/>
  <c r="S238" i="15"/>
  <c r="P238" i="15"/>
  <c r="O238" i="15"/>
  <c r="N238" i="15"/>
  <c r="P237" i="15"/>
  <c r="O237" i="15"/>
  <c r="N237" i="15"/>
  <c r="Q237" i="15"/>
  <c r="S237" i="15"/>
  <c r="R237" i="15"/>
  <c r="S236" i="15"/>
  <c r="R236" i="15"/>
  <c r="P236" i="15"/>
  <c r="O236" i="15"/>
  <c r="N236" i="15"/>
  <c r="Q236" i="15"/>
  <c r="P235" i="15"/>
  <c r="O235" i="15"/>
  <c r="N235" i="15"/>
  <c r="Q235" i="15"/>
  <c r="S235" i="15"/>
  <c r="R235" i="15"/>
  <c r="P234" i="15"/>
  <c r="O234" i="15"/>
  <c r="N234" i="15"/>
  <c r="Q234" i="15"/>
  <c r="S234" i="15"/>
  <c r="R234" i="15"/>
  <c r="Q233" i="15"/>
  <c r="S233" i="15"/>
  <c r="R233" i="15"/>
  <c r="P233" i="15"/>
  <c r="O233" i="15"/>
  <c r="N233" i="15"/>
  <c r="P232" i="15"/>
  <c r="O232" i="15"/>
  <c r="Q232" i="15"/>
  <c r="S232" i="15"/>
  <c r="R232" i="15"/>
  <c r="N232" i="15"/>
  <c r="Q231" i="15"/>
  <c r="S231" i="15"/>
  <c r="R231" i="15"/>
  <c r="P231" i="15"/>
  <c r="O231" i="15"/>
  <c r="N231" i="15"/>
  <c r="Q230" i="15"/>
  <c r="S230" i="15"/>
  <c r="R230" i="15"/>
  <c r="P230" i="15"/>
  <c r="O230" i="15"/>
  <c r="N230" i="15"/>
  <c r="P229" i="15"/>
  <c r="O229" i="15"/>
  <c r="N229" i="15"/>
  <c r="Q229" i="15"/>
  <c r="S229" i="15"/>
  <c r="R229" i="15"/>
  <c r="P228" i="15"/>
  <c r="O228" i="15"/>
  <c r="N228" i="15"/>
  <c r="Q228" i="15"/>
  <c r="S228" i="15"/>
  <c r="R228" i="15"/>
  <c r="P227" i="15"/>
  <c r="O227" i="15"/>
  <c r="N227" i="15"/>
  <c r="P226" i="15"/>
  <c r="O226" i="15"/>
  <c r="N226" i="15"/>
  <c r="Q226" i="15"/>
  <c r="S226" i="15"/>
  <c r="R226" i="15"/>
  <c r="Q225" i="15"/>
  <c r="S225" i="15"/>
  <c r="R225" i="15"/>
  <c r="P225" i="15"/>
  <c r="O225" i="15"/>
  <c r="N225" i="15"/>
  <c r="P224" i="15"/>
  <c r="O224" i="15"/>
  <c r="N224" i="15"/>
  <c r="P223" i="15"/>
  <c r="O223" i="15"/>
  <c r="Q223" i="15"/>
  <c r="S223" i="15"/>
  <c r="R223" i="15"/>
  <c r="N223" i="15"/>
  <c r="R222" i="15"/>
  <c r="Q222" i="15"/>
  <c r="S222" i="15"/>
  <c r="P222" i="15"/>
  <c r="O222" i="15"/>
  <c r="N222" i="15"/>
  <c r="Q221" i="15"/>
  <c r="S221" i="15"/>
  <c r="R221" i="15"/>
  <c r="P221" i="15"/>
  <c r="O221" i="15"/>
  <c r="N221" i="15"/>
  <c r="S220" i="15"/>
  <c r="R220" i="15"/>
  <c r="P220" i="15"/>
  <c r="O220" i="15"/>
  <c r="N220" i="15"/>
  <c r="Q220" i="15"/>
  <c r="P219" i="15"/>
  <c r="O219" i="15"/>
  <c r="N219" i="15"/>
  <c r="Q219" i="15"/>
  <c r="S219" i="15"/>
  <c r="R219" i="15"/>
  <c r="P218" i="15"/>
  <c r="O218" i="15"/>
  <c r="N218" i="15"/>
  <c r="Q218" i="15"/>
  <c r="S218" i="15"/>
  <c r="R218" i="15"/>
  <c r="Q217" i="15"/>
  <c r="S217" i="15"/>
  <c r="R217" i="15"/>
  <c r="P217" i="15"/>
  <c r="O217" i="15"/>
  <c r="N217" i="15"/>
  <c r="P216" i="15"/>
  <c r="O216" i="15"/>
  <c r="N216" i="15"/>
  <c r="P215" i="15"/>
  <c r="O215" i="15"/>
  <c r="Q215" i="15"/>
  <c r="S215" i="15"/>
  <c r="R215" i="15"/>
  <c r="N215" i="15"/>
  <c r="R214" i="15"/>
  <c r="Q214" i="15"/>
  <c r="S214" i="15"/>
  <c r="P214" i="15"/>
  <c r="O214" i="15"/>
  <c r="N214" i="15"/>
  <c r="Q213" i="15"/>
  <c r="S213" i="15"/>
  <c r="R213" i="15"/>
  <c r="P213" i="15"/>
  <c r="O213" i="15"/>
  <c r="N213" i="15"/>
  <c r="S212" i="15"/>
  <c r="R212" i="15"/>
  <c r="P212" i="15"/>
  <c r="O212" i="15"/>
  <c r="N212" i="15"/>
  <c r="Q212" i="15"/>
  <c r="P211" i="15"/>
  <c r="O211" i="15"/>
  <c r="N211" i="15"/>
  <c r="Q211" i="15"/>
  <c r="S211" i="15"/>
  <c r="R211" i="15"/>
  <c r="P210" i="15"/>
  <c r="O210" i="15"/>
  <c r="N210" i="15"/>
  <c r="Q210" i="15"/>
  <c r="S210" i="15"/>
  <c r="R210" i="15"/>
  <c r="Q209" i="15"/>
  <c r="S209" i="15"/>
  <c r="R209" i="15"/>
  <c r="P209" i="15"/>
  <c r="O209" i="15"/>
  <c r="N209" i="15"/>
  <c r="P208" i="15"/>
  <c r="O208" i="15"/>
  <c r="N208" i="15"/>
  <c r="P207" i="15"/>
  <c r="O207" i="15"/>
  <c r="Q207" i="15"/>
  <c r="S207" i="15"/>
  <c r="R207" i="15"/>
  <c r="N207" i="15"/>
  <c r="R206" i="15"/>
  <c r="Q206" i="15"/>
  <c r="S206" i="15"/>
  <c r="P206" i="15"/>
  <c r="O206" i="15"/>
  <c r="N206" i="15"/>
  <c r="Q205" i="15"/>
  <c r="S205" i="15"/>
  <c r="R205" i="15"/>
  <c r="P205" i="15"/>
  <c r="O205" i="15"/>
  <c r="N205" i="15"/>
  <c r="S204" i="15"/>
  <c r="R204" i="15"/>
  <c r="P204" i="15"/>
  <c r="O204" i="15"/>
  <c r="N204" i="15"/>
  <c r="Q204" i="15"/>
  <c r="P203" i="15"/>
  <c r="O203" i="15"/>
  <c r="N203" i="15"/>
  <c r="Q203" i="15"/>
  <c r="S203" i="15"/>
  <c r="R203" i="15"/>
  <c r="P202" i="15"/>
  <c r="O202" i="15"/>
  <c r="N202" i="15"/>
  <c r="Q202" i="15"/>
  <c r="S202" i="15"/>
  <c r="R202" i="15"/>
  <c r="P201" i="15"/>
  <c r="O201" i="15"/>
  <c r="N201" i="15"/>
  <c r="Q201" i="15"/>
  <c r="S201" i="15"/>
  <c r="R201" i="15"/>
  <c r="P200" i="15"/>
  <c r="O200" i="15"/>
  <c r="N200" i="15"/>
  <c r="P199" i="15"/>
  <c r="Q199" i="15"/>
  <c r="S199" i="15"/>
  <c r="R199" i="15"/>
  <c r="O199" i="15"/>
  <c r="N199" i="15"/>
  <c r="P198" i="15"/>
  <c r="O198" i="15"/>
  <c r="Q198" i="15"/>
  <c r="S198" i="15"/>
  <c r="R198" i="15"/>
  <c r="N198" i="15"/>
  <c r="P197" i="15"/>
  <c r="Q197" i="15"/>
  <c r="S197" i="15"/>
  <c r="R197" i="15"/>
  <c r="O197" i="15"/>
  <c r="N197" i="15"/>
  <c r="P196" i="15"/>
  <c r="O196" i="15"/>
  <c r="N196" i="15"/>
  <c r="Q196" i="15"/>
  <c r="S196" i="15"/>
  <c r="R196" i="15"/>
  <c r="P195" i="15"/>
  <c r="O195" i="15"/>
  <c r="N195" i="15"/>
  <c r="Q195" i="15"/>
  <c r="S195" i="15"/>
  <c r="R195" i="15"/>
  <c r="P194" i="15"/>
  <c r="O194" i="15"/>
  <c r="N194" i="15"/>
  <c r="Q194" i="15"/>
  <c r="S194" i="15"/>
  <c r="R194" i="15"/>
  <c r="Q193" i="15"/>
  <c r="S193" i="15"/>
  <c r="R193" i="15"/>
  <c r="P193" i="15"/>
  <c r="O193" i="15"/>
  <c r="N193" i="15"/>
  <c r="P192" i="15"/>
  <c r="O192" i="15"/>
  <c r="N192" i="15"/>
  <c r="P191" i="15"/>
  <c r="O191" i="15"/>
  <c r="N191" i="15"/>
  <c r="Q191" i="15"/>
  <c r="S191" i="15"/>
  <c r="R191" i="15"/>
  <c r="P190" i="15"/>
  <c r="O190" i="15"/>
  <c r="Q190" i="15"/>
  <c r="S190" i="15"/>
  <c r="R190" i="15"/>
  <c r="N190" i="15"/>
  <c r="S189" i="15"/>
  <c r="R189" i="15"/>
  <c r="Q189" i="15"/>
  <c r="P189" i="15"/>
  <c r="O189" i="15"/>
  <c r="N189" i="15"/>
  <c r="S188" i="15"/>
  <c r="R188" i="15"/>
  <c r="P188" i="15"/>
  <c r="O188" i="15"/>
  <c r="N188" i="15"/>
  <c r="Q188" i="15"/>
  <c r="S187" i="15"/>
  <c r="R187" i="15"/>
  <c r="P187" i="15"/>
  <c r="O187" i="15"/>
  <c r="N187" i="15"/>
  <c r="Q187" i="15"/>
  <c r="P186" i="15"/>
  <c r="O186" i="15"/>
  <c r="N186" i="15"/>
  <c r="P185" i="15"/>
  <c r="Q185" i="15"/>
  <c r="S185" i="15"/>
  <c r="R185" i="15"/>
  <c r="O185" i="15"/>
  <c r="N185" i="15"/>
  <c r="P184" i="15"/>
  <c r="Q184" i="15"/>
  <c r="S184" i="15"/>
  <c r="R184" i="15"/>
  <c r="O184" i="15"/>
  <c r="N184" i="15"/>
  <c r="P183" i="15"/>
  <c r="Q183" i="15"/>
  <c r="S183" i="15"/>
  <c r="R183" i="15"/>
  <c r="O183" i="15"/>
  <c r="N183" i="15"/>
  <c r="P182" i="15"/>
  <c r="Q182" i="15"/>
  <c r="S182" i="15"/>
  <c r="R182" i="15"/>
  <c r="O182" i="15"/>
  <c r="N182" i="15"/>
  <c r="Q181" i="15"/>
  <c r="S181" i="15"/>
  <c r="R181" i="15"/>
  <c r="P181" i="15"/>
  <c r="O181" i="15"/>
  <c r="N181" i="15"/>
  <c r="S180" i="15"/>
  <c r="R180" i="15"/>
  <c r="Q180" i="15"/>
  <c r="P180" i="15"/>
  <c r="O180" i="15"/>
  <c r="N180" i="15"/>
  <c r="P179" i="15"/>
  <c r="O179" i="15"/>
  <c r="N179" i="15"/>
  <c r="S178" i="15"/>
  <c r="R178" i="15"/>
  <c r="Q178" i="15"/>
  <c r="P178" i="15"/>
  <c r="O178" i="15"/>
  <c r="N178" i="15"/>
  <c r="R177" i="15"/>
  <c r="Q177" i="15"/>
  <c r="S177" i="15"/>
  <c r="P177" i="15"/>
  <c r="O177" i="15"/>
  <c r="N177" i="15"/>
  <c r="S176" i="15"/>
  <c r="R176" i="15"/>
  <c r="Q176" i="15"/>
  <c r="P176" i="15"/>
  <c r="O176" i="15"/>
  <c r="N176" i="15"/>
  <c r="S175" i="15"/>
  <c r="R175" i="15"/>
  <c r="Q175" i="15"/>
  <c r="P175" i="15"/>
  <c r="O175" i="15"/>
  <c r="N175" i="15"/>
  <c r="S174" i="15"/>
  <c r="R174" i="15"/>
  <c r="P174" i="15"/>
  <c r="O174" i="15"/>
  <c r="N174" i="15"/>
  <c r="Q174" i="15"/>
  <c r="P173" i="15"/>
  <c r="O173" i="15"/>
  <c r="N173" i="15"/>
  <c r="Q173" i="15"/>
  <c r="S173" i="15"/>
  <c r="R173" i="15"/>
  <c r="P172" i="15"/>
  <c r="O172" i="15"/>
  <c r="N172" i="15"/>
  <c r="Q172" i="15"/>
  <c r="S172" i="15"/>
  <c r="R172" i="15"/>
  <c r="P171" i="15"/>
  <c r="O171" i="15"/>
  <c r="N171" i="15"/>
  <c r="Q171" i="15"/>
  <c r="S171" i="15"/>
  <c r="R171" i="15"/>
  <c r="P170" i="15"/>
  <c r="O170" i="15"/>
  <c r="N170" i="15"/>
  <c r="Q169" i="15"/>
  <c r="S169" i="15"/>
  <c r="R169" i="15"/>
  <c r="P169" i="15"/>
  <c r="O169" i="15"/>
  <c r="N169" i="15"/>
  <c r="R168" i="15"/>
  <c r="Q168" i="15"/>
  <c r="S168" i="15"/>
  <c r="P168" i="15"/>
  <c r="O168" i="15"/>
  <c r="N168" i="15"/>
  <c r="S167" i="15"/>
  <c r="R167" i="15"/>
  <c r="Q167" i="15"/>
  <c r="P167" i="15"/>
  <c r="O167" i="15"/>
  <c r="N167" i="15"/>
  <c r="S166" i="15"/>
  <c r="R166" i="15"/>
  <c r="P166" i="15"/>
  <c r="O166" i="15"/>
  <c r="N166" i="15"/>
  <c r="Q166" i="15"/>
  <c r="P165" i="15"/>
  <c r="O165" i="15"/>
  <c r="N165" i="15"/>
  <c r="Q165" i="15"/>
  <c r="S165" i="15"/>
  <c r="R165" i="15"/>
  <c r="P164" i="15"/>
  <c r="O164" i="15"/>
  <c r="N164" i="15"/>
  <c r="Q164" i="15"/>
  <c r="S164" i="15"/>
  <c r="R164" i="15"/>
  <c r="P163" i="15"/>
  <c r="O163" i="15"/>
  <c r="N163" i="15"/>
  <c r="P162" i="15"/>
  <c r="O162" i="15"/>
  <c r="Q162" i="15"/>
  <c r="S162" i="15"/>
  <c r="R162" i="15"/>
  <c r="N162" i="15"/>
  <c r="Q161" i="15"/>
  <c r="S161" i="15"/>
  <c r="R161" i="15"/>
  <c r="P161" i="15"/>
  <c r="O161" i="15"/>
  <c r="N161" i="15"/>
  <c r="R160" i="15"/>
  <c r="Q160" i="15"/>
  <c r="S160" i="15"/>
  <c r="P160" i="15"/>
  <c r="O160" i="15"/>
  <c r="N160" i="15"/>
  <c r="S159" i="15"/>
  <c r="R159" i="15"/>
  <c r="Q159" i="15"/>
  <c r="P159" i="15"/>
  <c r="O159" i="15"/>
  <c r="N159" i="15"/>
  <c r="P158" i="15"/>
  <c r="O158" i="15"/>
  <c r="N158" i="15"/>
  <c r="Q158" i="15"/>
  <c r="S158" i="15"/>
  <c r="R158" i="15"/>
  <c r="P157" i="15"/>
  <c r="O157" i="15"/>
  <c r="N157" i="15"/>
  <c r="Q157" i="15"/>
  <c r="S157" i="15"/>
  <c r="R157" i="15"/>
  <c r="P156" i="15"/>
  <c r="O156" i="15"/>
  <c r="N156" i="15"/>
  <c r="Q156" i="15"/>
  <c r="S156" i="15"/>
  <c r="R156" i="15"/>
  <c r="P155" i="15"/>
  <c r="O155" i="15"/>
  <c r="N155" i="15"/>
  <c r="P154" i="15"/>
  <c r="O154" i="15"/>
  <c r="Q154" i="15"/>
  <c r="S154" i="15"/>
  <c r="R154" i="15"/>
  <c r="N154" i="15"/>
  <c r="P153" i="15"/>
  <c r="Q153" i="15"/>
  <c r="S153" i="15"/>
  <c r="R153" i="15"/>
  <c r="O153" i="15"/>
  <c r="N153" i="15"/>
  <c r="R152" i="15"/>
  <c r="Q152" i="15"/>
  <c r="S152" i="15"/>
  <c r="P152" i="15"/>
  <c r="O152" i="15"/>
  <c r="N152" i="15"/>
  <c r="S151" i="15"/>
  <c r="R151" i="15"/>
  <c r="Q151" i="15"/>
  <c r="P151" i="15"/>
  <c r="O151" i="15"/>
  <c r="N151" i="15"/>
  <c r="P150" i="15"/>
  <c r="O150" i="15"/>
  <c r="N150" i="15"/>
  <c r="Q150" i="15"/>
  <c r="S150" i="15"/>
  <c r="R150" i="15"/>
  <c r="P149" i="15"/>
  <c r="O149" i="15"/>
  <c r="N149" i="15"/>
  <c r="Q149" i="15"/>
  <c r="S149" i="15"/>
  <c r="R149" i="15"/>
  <c r="P148" i="15"/>
  <c r="O148" i="15"/>
  <c r="N148" i="15"/>
  <c r="Q148" i="15"/>
  <c r="S148" i="15"/>
  <c r="R148" i="15"/>
  <c r="P147" i="15"/>
  <c r="O147" i="15"/>
  <c r="N147" i="15"/>
  <c r="Q147" i="15"/>
  <c r="S147" i="15"/>
  <c r="R147" i="15"/>
  <c r="P146" i="15"/>
  <c r="O146" i="15"/>
  <c r="Q146" i="15"/>
  <c r="S146" i="15"/>
  <c r="R146" i="15"/>
  <c r="N146" i="15"/>
  <c r="P145" i="15"/>
  <c r="Q145" i="15"/>
  <c r="S145" i="15"/>
  <c r="R145" i="15"/>
  <c r="O145" i="15"/>
  <c r="N145" i="15"/>
  <c r="Q144" i="15"/>
  <c r="S144" i="15"/>
  <c r="R144" i="15"/>
  <c r="P144" i="15"/>
  <c r="O144" i="15"/>
  <c r="N144" i="15"/>
  <c r="S143" i="15"/>
  <c r="R143" i="15"/>
  <c r="Q143" i="15"/>
  <c r="P143" i="15"/>
  <c r="O143" i="15"/>
  <c r="N143" i="15"/>
  <c r="S142" i="15"/>
  <c r="R142" i="15"/>
  <c r="P142" i="15"/>
  <c r="O142" i="15"/>
  <c r="N142" i="15"/>
  <c r="Q142" i="15"/>
  <c r="P141" i="15"/>
  <c r="O141" i="15"/>
  <c r="N141" i="15"/>
  <c r="Q141" i="15"/>
  <c r="S141" i="15"/>
  <c r="R141" i="15"/>
  <c r="P140" i="15"/>
  <c r="O140" i="15"/>
  <c r="N140" i="15"/>
  <c r="Q140" i="15"/>
  <c r="S140" i="15"/>
  <c r="R140" i="15"/>
  <c r="P139" i="15"/>
  <c r="O139" i="15"/>
  <c r="N139" i="15"/>
  <c r="Q139" i="15"/>
  <c r="S139" i="15"/>
  <c r="R139" i="15"/>
  <c r="P138" i="15"/>
  <c r="O138" i="15"/>
  <c r="Q138" i="15"/>
  <c r="S138" i="15"/>
  <c r="R138" i="15"/>
  <c r="N138" i="15"/>
  <c r="Q137" i="15"/>
  <c r="S137" i="15"/>
  <c r="R137" i="15"/>
  <c r="P137" i="15"/>
  <c r="O137" i="15"/>
  <c r="N137" i="15"/>
  <c r="Q136" i="15"/>
  <c r="S136" i="15"/>
  <c r="R136" i="15"/>
  <c r="P136" i="15"/>
  <c r="O136" i="15"/>
  <c r="N136" i="15"/>
  <c r="S135" i="15"/>
  <c r="R135" i="15"/>
  <c r="Q135" i="15"/>
  <c r="P135" i="15"/>
  <c r="O135" i="15"/>
  <c r="N135" i="15"/>
  <c r="S134" i="15"/>
  <c r="R134" i="15"/>
  <c r="P134" i="15"/>
  <c r="O134" i="15"/>
  <c r="N134" i="15"/>
  <c r="Q134" i="15"/>
  <c r="P133" i="15"/>
  <c r="O133" i="15"/>
  <c r="N133" i="15"/>
  <c r="Q133" i="15"/>
  <c r="S133" i="15"/>
  <c r="R133" i="15"/>
  <c r="P132" i="15"/>
  <c r="O132" i="15"/>
  <c r="N132" i="15"/>
  <c r="P131" i="15"/>
  <c r="O131" i="15"/>
  <c r="N131" i="15"/>
  <c r="P130" i="15"/>
  <c r="Q130" i="15"/>
  <c r="S130" i="15"/>
  <c r="R130" i="15"/>
  <c r="O130" i="15"/>
  <c r="N130" i="15"/>
  <c r="P129" i="15"/>
  <c r="O129" i="15"/>
  <c r="Q129" i="15"/>
  <c r="S129" i="15"/>
  <c r="R129" i="15"/>
  <c r="N129" i="15"/>
  <c r="P128" i="15"/>
  <c r="Q128" i="15"/>
  <c r="S128" i="15"/>
  <c r="R128" i="15"/>
  <c r="O128" i="15"/>
  <c r="N128" i="15"/>
  <c r="S127" i="15"/>
  <c r="R127" i="15"/>
  <c r="Q127" i="15"/>
  <c r="P127" i="15"/>
  <c r="O127" i="15"/>
  <c r="N127" i="15"/>
  <c r="P126" i="15"/>
  <c r="O126" i="15"/>
  <c r="N126" i="15"/>
  <c r="Q126" i="15"/>
  <c r="S126" i="15"/>
  <c r="R126" i="15"/>
  <c r="S125" i="15"/>
  <c r="R125" i="15"/>
  <c r="P125" i="15"/>
  <c r="O125" i="15"/>
  <c r="N125" i="15"/>
  <c r="Q125" i="15"/>
  <c r="P124" i="15"/>
  <c r="O124" i="15"/>
  <c r="N124" i="15"/>
  <c r="Q124" i="15"/>
  <c r="S124" i="15"/>
  <c r="R124" i="15"/>
  <c r="P123" i="15"/>
  <c r="O123" i="15"/>
  <c r="N123" i="15"/>
  <c r="P122" i="15"/>
  <c r="Q122" i="15"/>
  <c r="S122" i="15"/>
  <c r="R122" i="15"/>
  <c r="O122" i="15"/>
  <c r="N122" i="15"/>
  <c r="P121" i="15"/>
  <c r="O121" i="15"/>
  <c r="Q121" i="15"/>
  <c r="S121" i="15"/>
  <c r="R121" i="15"/>
  <c r="N121" i="15"/>
  <c r="P120" i="15"/>
  <c r="Q120" i="15"/>
  <c r="S120" i="15"/>
  <c r="R120" i="15"/>
  <c r="O120" i="15"/>
  <c r="N120" i="15"/>
  <c r="S119" i="15"/>
  <c r="R119" i="15"/>
  <c r="Q119" i="15"/>
  <c r="P119" i="15"/>
  <c r="O119" i="15"/>
  <c r="N119" i="15"/>
  <c r="P118" i="15"/>
  <c r="O118" i="15"/>
  <c r="N118" i="15"/>
  <c r="Q118" i="15"/>
  <c r="S118" i="15"/>
  <c r="R118" i="15"/>
  <c r="S117" i="15"/>
  <c r="R117" i="15"/>
  <c r="P117" i="15"/>
  <c r="O117" i="15"/>
  <c r="N117" i="15"/>
  <c r="Q117" i="15"/>
  <c r="P116" i="15"/>
  <c r="O116" i="15"/>
  <c r="N116" i="15"/>
  <c r="Q116" i="15"/>
  <c r="S116" i="15"/>
  <c r="R116" i="15"/>
  <c r="P115" i="15"/>
  <c r="O115" i="15"/>
  <c r="N115" i="15"/>
  <c r="P114" i="15"/>
  <c r="O114" i="15"/>
  <c r="N114" i="15"/>
  <c r="Q114" i="15"/>
  <c r="S114" i="15"/>
  <c r="R114" i="15"/>
  <c r="P113" i="15"/>
  <c r="O113" i="15"/>
  <c r="Q113" i="15"/>
  <c r="S113" i="15"/>
  <c r="R113" i="15"/>
  <c r="N113" i="15"/>
  <c r="P112" i="15"/>
  <c r="Q112" i="15"/>
  <c r="S112" i="15"/>
  <c r="R112" i="15"/>
  <c r="O112" i="15"/>
  <c r="N112" i="15"/>
  <c r="S111" i="15"/>
  <c r="R111" i="15"/>
  <c r="P111" i="15"/>
  <c r="Q111" i="15"/>
  <c r="O111" i="15"/>
  <c r="N111" i="15"/>
  <c r="P110" i="15"/>
  <c r="O110" i="15"/>
  <c r="N110" i="15"/>
  <c r="Q110" i="15"/>
  <c r="S110" i="15"/>
  <c r="R110" i="15"/>
  <c r="P109" i="15"/>
  <c r="O109" i="15"/>
  <c r="N109" i="15"/>
  <c r="P108" i="15"/>
  <c r="O108" i="15"/>
  <c r="N108" i="15"/>
  <c r="Q108" i="15"/>
  <c r="S108" i="15"/>
  <c r="R108" i="15"/>
  <c r="P107" i="15"/>
  <c r="O107" i="15"/>
  <c r="N107" i="15"/>
  <c r="Q107" i="15"/>
  <c r="S107" i="15"/>
  <c r="R107" i="15"/>
  <c r="P106" i="15"/>
  <c r="O106" i="15"/>
  <c r="N106" i="15"/>
  <c r="Q106" i="15"/>
  <c r="S106" i="15"/>
  <c r="R106" i="15"/>
  <c r="P105" i="15"/>
  <c r="O105" i="15"/>
  <c r="N105" i="15"/>
  <c r="Q105" i="15"/>
  <c r="S105" i="15"/>
  <c r="R105" i="15"/>
  <c r="P104" i="15"/>
  <c r="O104" i="15"/>
  <c r="Q104" i="15"/>
  <c r="S104" i="15"/>
  <c r="R104" i="15"/>
  <c r="N104" i="15"/>
  <c r="P103" i="15"/>
  <c r="O103" i="15"/>
  <c r="N103" i="15"/>
  <c r="Q103" i="15"/>
  <c r="S103" i="15"/>
  <c r="R103" i="15"/>
  <c r="P102" i="15"/>
  <c r="Q102" i="15"/>
  <c r="S102" i="15"/>
  <c r="R102" i="15"/>
  <c r="O102" i="15"/>
  <c r="N102" i="15"/>
  <c r="P101" i="15"/>
  <c r="O101" i="15"/>
  <c r="N101" i="15"/>
  <c r="Q101" i="15"/>
  <c r="S101" i="15"/>
  <c r="R101" i="15"/>
  <c r="P100" i="15"/>
  <c r="O100" i="15"/>
  <c r="Q100" i="15"/>
  <c r="S100" i="15"/>
  <c r="R100" i="15"/>
  <c r="N100" i="15"/>
  <c r="P99" i="15"/>
  <c r="Q99" i="15"/>
  <c r="S99" i="15"/>
  <c r="R99" i="15"/>
  <c r="O99" i="15"/>
  <c r="N99" i="15"/>
  <c r="Q98" i="15"/>
  <c r="S98" i="15"/>
  <c r="R98" i="15"/>
  <c r="P98" i="15"/>
  <c r="O98" i="15"/>
  <c r="N98" i="15"/>
  <c r="R97" i="15"/>
  <c r="P97" i="15"/>
  <c r="O97" i="15"/>
  <c r="N97" i="15"/>
  <c r="Q97" i="15"/>
  <c r="S97" i="15"/>
  <c r="P96" i="15"/>
  <c r="O96" i="15"/>
  <c r="N96" i="15"/>
  <c r="Q96" i="15"/>
  <c r="S96" i="15"/>
  <c r="R96" i="15"/>
  <c r="P95" i="15"/>
  <c r="O95" i="15"/>
  <c r="N95" i="15"/>
  <c r="Q95" i="15"/>
  <c r="S95" i="15"/>
  <c r="R95" i="15"/>
  <c r="P94" i="15"/>
  <c r="Q94" i="15"/>
  <c r="S94" i="15"/>
  <c r="R94" i="15"/>
  <c r="O94" i="15"/>
  <c r="N94" i="15"/>
  <c r="P93" i="15"/>
  <c r="O93" i="15"/>
  <c r="N93" i="15"/>
  <c r="Q93" i="15"/>
  <c r="S93" i="15"/>
  <c r="R93" i="15"/>
  <c r="P92" i="15"/>
  <c r="O92" i="15"/>
  <c r="Q92" i="15"/>
  <c r="S92" i="15"/>
  <c r="R92" i="15"/>
  <c r="N92" i="15"/>
  <c r="P91" i="15"/>
  <c r="Q91" i="15"/>
  <c r="S91" i="15"/>
  <c r="R91" i="15"/>
  <c r="O91" i="15"/>
  <c r="N91" i="15"/>
  <c r="Q90" i="15"/>
  <c r="S90" i="15"/>
  <c r="R90" i="15"/>
  <c r="P90" i="15"/>
  <c r="O90" i="15"/>
  <c r="N90" i="15"/>
  <c r="P89" i="15"/>
  <c r="O89" i="15"/>
  <c r="N89" i="15"/>
  <c r="Q89" i="15"/>
  <c r="S89" i="15"/>
  <c r="R89" i="15"/>
  <c r="P88" i="15"/>
  <c r="O88" i="15"/>
  <c r="N88" i="15"/>
  <c r="Q88" i="15"/>
  <c r="S88" i="15"/>
  <c r="R88" i="15"/>
  <c r="P87" i="15"/>
  <c r="O87" i="15"/>
  <c r="N87" i="15"/>
  <c r="Q87" i="15"/>
  <c r="S87" i="15"/>
  <c r="R87" i="15"/>
  <c r="P86" i="15"/>
  <c r="Q86" i="15"/>
  <c r="S86" i="15"/>
  <c r="R86" i="15"/>
  <c r="O86" i="15"/>
  <c r="N86" i="15"/>
  <c r="P85" i="15"/>
  <c r="O85" i="15"/>
  <c r="N85" i="15"/>
  <c r="Q85" i="15"/>
  <c r="S85" i="15"/>
  <c r="R85" i="15"/>
  <c r="P84" i="15"/>
  <c r="O84" i="15"/>
  <c r="Q84" i="15"/>
  <c r="S84" i="15"/>
  <c r="R84" i="15"/>
  <c r="N84" i="15"/>
  <c r="P83" i="15"/>
  <c r="Q83" i="15"/>
  <c r="S83" i="15"/>
  <c r="R83" i="15"/>
  <c r="O83" i="15"/>
  <c r="N83" i="15"/>
  <c r="Q82" i="15"/>
  <c r="S82" i="15"/>
  <c r="R82" i="15"/>
  <c r="P82" i="15"/>
  <c r="O82" i="15"/>
  <c r="N82" i="15"/>
  <c r="P81" i="15"/>
  <c r="O81" i="15"/>
  <c r="N81" i="15"/>
  <c r="Q81" i="15"/>
  <c r="S81" i="15"/>
  <c r="R81" i="15"/>
  <c r="S80" i="15"/>
  <c r="R80" i="15"/>
  <c r="P80" i="15"/>
  <c r="O80" i="15"/>
  <c r="N80" i="15"/>
  <c r="Q80" i="15"/>
  <c r="P79" i="15"/>
  <c r="O79" i="15"/>
  <c r="N79" i="15"/>
  <c r="Q79" i="15"/>
  <c r="S79" i="15"/>
  <c r="R79" i="15"/>
  <c r="P78" i="15"/>
  <c r="Q78" i="15"/>
  <c r="S78" i="15"/>
  <c r="R78" i="15"/>
  <c r="O78" i="15"/>
  <c r="N78" i="15"/>
  <c r="P77" i="15"/>
  <c r="O77" i="15"/>
  <c r="N77" i="15"/>
  <c r="Q77" i="15"/>
  <c r="S77" i="15"/>
  <c r="R77" i="15"/>
  <c r="P76" i="15"/>
  <c r="O76" i="15"/>
  <c r="Q76" i="15"/>
  <c r="S76" i="15"/>
  <c r="R76" i="15"/>
  <c r="N76" i="15"/>
  <c r="P75" i="15"/>
  <c r="Q75" i="15"/>
  <c r="S75" i="15"/>
  <c r="R75" i="15"/>
  <c r="O75" i="15"/>
  <c r="N75" i="15"/>
  <c r="Q74" i="15"/>
  <c r="S74" i="15"/>
  <c r="R74" i="15"/>
  <c r="P74" i="15"/>
  <c r="O74" i="15"/>
  <c r="N74" i="15"/>
  <c r="R73" i="15"/>
  <c r="P73" i="15"/>
  <c r="O73" i="15"/>
  <c r="N73" i="15"/>
  <c r="Q73" i="15"/>
  <c r="S73" i="15"/>
  <c r="P72" i="15"/>
  <c r="O72" i="15"/>
  <c r="N72" i="15"/>
  <c r="Q72" i="15"/>
  <c r="S72" i="15"/>
  <c r="R72" i="15"/>
  <c r="P71" i="15"/>
  <c r="O71" i="15"/>
  <c r="N71" i="15"/>
  <c r="Q71" i="15"/>
  <c r="S71" i="15"/>
  <c r="R71" i="15"/>
  <c r="P70" i="15"/>
  <c r="Q70" i="15"/>
  <c r="S70" i="15"/>
  <c r="R70" i="15"/>
  <c r="O70" i="15"/>
  <c r="N70" i="15"/>
  <c r="P69" i="15"/>
  <c r="O69" i="15"/>
  <c r="N69" i="15"/>
  <c r="Q69" i="15"/>
  <c r="S69" i="15"/>
  <c r="R69" i="15"/>
  <c r="P68" i="15"/>
  <c r="O68" i="15"/>
  <c r="Q68" i="15"/>
  <c r="S68" i="15"/>
  <c r="R68" i="15"/>
  <c r="N68" i="15"/>
  <c r="P67" i="15"/>
  <c r="Q67" i="15"/>
  <c r="S67" i="15"/>
  <c r="R67" i="15"/>
  <c r="O67" i="15"/>
  <c r="N67" i="15"/>
  <c r="Q66" i="15"/>
  <c r="S66" i="15"/>
  <c r="R66" i="15"/>
  <c r="P66" i="15"/>
  <c r="O66" i="15"/>
  <c r="N66" i="15"/>
  <c r="R65" i="15"/>
  <c r="P65" i="15"/>
  <c r="O65" i="15"/>
  <c r="N65" i="15"/>
  <c r="Q65" i="15"/>
  <c r="S65" i="15"/>
  <c r="P64" i="15"/>
  <c r="O64" i="15"/>
  <c r="N64" i="15"/>
  <c r="Q64" i="15"/>
  <c r="S64" i="15"/>
  <c r="R64" i="15"/>
  <c r="P63" i="15"/>
  <c r="O63" i="15"/>
  <c r="N63" i="15"/>
  <c r="P62" i="15"/>
  <c r="O62" i="15"/>
  <c r="N62" i="15"/>
  <c r="Q62" i="15"/>
  <c r="S62" i="15"/>
  <c r="R62" i="15"/>
  <c r="Q61" i="15"/>
  <c r="S61" i="15"/>
  <c r="R61" i="15"/>
  <c r="P61" i="15"/>
  <c r="O61" i="15"/>
  <c r="N61" i="15"/>
  <c r="P60" i="15"/>
  <c r="O60" i="15"/>
  <c r="Q60" i="15"/>
  <c r="S60" i="15"/>
  <c r="R60" i="15"/>
  <c r="N60" i="15"/>
  <c r="S59" i="15"/>
  <c r="R59" i="15"/>
  <c r="P59" i="15"/>
  <c r="Q59" i="15"/>
  <c r="O59" i="15"/>
  <c r="N59" i="15"/>
  <c r="Q58" i="15"/>
  <c r="S58" i="15"/>
  <c r="R58" i="15"/>
  <c r="P58" i="15"/>
  <c r="O58" i="15"/>
  <c r="N58" i="15"/>
  <c r="P57" i="15"/>
  <c r="O57" i="15"/>
  <c r="N57" i="15"/>
  <c r="Q57" i="15"/>
  <c r="S57" i="15"/>
  <c r="R57" i="15"/>
  <c r="S56" i="15"/>
  <c r="R56" i="15"/>
  <c r="P56" i="15"/>
  <c r="O56" i="15"/>
  <c r="N56" i="15"/>
  <c r="Q56" i="15"/>
  <c r="P55" i="15"/>
  <c r="O55" i="15"/>
  <c r="N55" i="15"/>
  <c r="Q55" i="15"/>
  <c r="S55" i="15"/>
  <c r="R55" i="15"/>
  <c r="P54" i="15"/>
  <c r="O54" i="15"/>
  <c r="N54" i="15"/>
  <c r="Q53" i="15"/>
  <c r="S53" i="15"/>
  <c r="R53" i="15"/>
  <c r="P53" i="15"/>
  <c r="O53" i="15"/>
  <c r="N53" i="15"/>
  <c r="R52" i="15"/>
  <c r="P52" i="15"/>
  <c r="O52" i="15"/>
  <c r="Q52" i="15"/>
  <c r="S52" i="15"/>
  <c r="N52" i="15"/>
  <c r="S51" i="15"/>
  <c r="R51" i="15"/>
  <c r="P51" i="15"/>
  <c r="Q51" i="15"/>
  <c r="O51" i="15"/>
  <c r="N51" i="15"/>
  <c r="R50" i="15"/>
  <c r="Q50" i="15"/>
  <c r="S50" i="15"/>
  <c r="P50" i="15"/>
  <c r="O50" i="15"/>
  <c r="N50" i="15"/>
  <c r="S49" i="15"/>
  <c r="R49" i="15"/>
  <c r="P49" i="15"/>
  <c r="O49" i="15"/>
  <c r="N49" i="15"/>
  <c r="Q49" i="15"/>
  <c r="P48" i="15"/>
  <c r="O48" i="15"/>
  <c r="N48" i="15"/>
  <c r="Q48" i="15"/>
  <c r="S48" i="15"/>
  <c r="R48" i="15"/>
  <c r="P47" i="15"/>
  <c r="O47" i="15"/>
  <c r="N47" i="15"/>
  <c r="Q47" i="15"/>
  <c r="S47" i="15"/>
  <c r="R47" i="15"/>
  <c r="Q46" i="15"/>
  <c r="S46" i="15"/>
  <c r="R46" i="15"/>
  <c r="P46" i="15"/>
  <c r="O46" i="15"/>
  <c r="N46" i="15"/>
  <c r="P45" i="15"/>
  <c r="O45" i="15"/>
  <c r="Q45" i="15"/>
  <c r="S45" i="15"/>
  <c r="R45" i="15"/>
  <c r="N45" i="15"/>
  <c r="P44" i="15"/>
  <c r="O44" i="15"/>
  <c r="Q44" i="15"/>
  <c r="S44" i="15"/>
  <c r="R44" i="15"/>
  <c r="N44" i="15"/>
  <c r="P43" i="15"/>
  <c r="Q43" i="15"/>
  <c r="S43" i="15"/>
  <c r="R43" i="15"/>
  <c r="O43" i="15"/>
  <c r="N43" i="15"/>
  <c r="S42" i="15"/>
  <c r="R42" i="15"/>
  <c r="Q42" i="15"/>
  <c r="P42" i="15"/>
  <c r="O42" i="15"/>
  <c r="N42" i="15"/>
  <c r="P41" i="15"/>
  <c r="O41" i="15"/>
  <c r="N41" i="15"/>
  <c r="Q41" i="15"/>
  <c r="S41" i="15"/>
  <c r="R41" i="15"/>
  <c r="P40" i="15"/>
  <c r="O40" i="15"/>
  <c r="N40" i="15"/>
  <c r="P39" i="15"/>
  <c r="O39" i="15"/>
  <c r="N39" i="15"/>
  <c r="P38" i="15"/>
  <c r="O38" i="15"/>
  <c r="N38" i="15"/>
  <c r="Q38" i="15"/>
  <c r="S38" i="15"/>
  <c r="R38" i="15"/>
  <c r="P37" i="15"/>
  <c r="O37" i="15"/>
  <c r="Q37" i="15"/>
  <c r="S37" i="15"/>
  <c r="R37" i="15"/>
  <c r="N37" i="15"/>
  <c r="B37" i="15"/>
  <c r="B38" i="15"/>
  <c r="P36" i="15"/>
  <c r="O36" i="15"/>
  <c r="Q36" i="15"/>
  <c r="N36" i="15"/>
  <c r="C36" i="15"/>
  <c r="A8" i="15"/>
  <c r="Z377" i="14"/>
  <c r="Y377" i="14"/>
  <c r="U377" i="14"/>
  <c r="T377" i="14"/>
  <c r="V377" i="14"/>
  <c r="X377" i="14"/>
  <c r="S377" i="14"/>
  <c r="N377" i="14"/>
  <c r="L377" i="14"/>
  <c r="J377" i="14"/>
  <c r="Y376" i="14"/>
  <c r="Z376" i="14"/>
  <c r="U376" i="14"/>
  <c r="V376" i="14"/>
  <c r="X376" i="14"/>
  <c r="T376" i="14"/>
  <c r="S376" i="14"/>
  <c r="N376" i="14"/>
  <c r="L376" i="14"/>
  <c r="J376" i="14"/>
  <c r="Z375" i="14"/>
  <c r="Y375" i="14"/>
  <c r="V375" i="14"/>
  <c r="X375" i="14"/>
  <c r="U375" i="14"/>
  <c r="T375" i="14"/>
  <c r="S375" i="14"/>
  <c r="N375" i="14"/>
  <c r="J375" i="14"/>
  <c r="L375" i="14"/>
  <c r="K375" i="14"/>
  <c r="AA374" i="14"/>
  <c r="Z374" i="14"/>
  <c r="Y374" i="14"/>
  <c r="W374" i="14"/>
  <c r="U374" i="14"/>
  <c r="T374" i="14"/>
  <c r="S374" i="14"/>
  <c r="V374" i="14"/>
  <c r="X374" i="14"/>
  <c r="O374" i="14"/>
  <c r="N374" i="14"/>
  <c r="L374" i="14"/>
  <c r="K374" i="14"/>
  <c r="J374" i="14"/>
  <c r="Z373" i="14"/>
  <c r="Y373" i="14"/>
  <c r="U373" i="14"/>
  <c r="T373" i="14"/>
  <c r="S373" i="14"/>
  <c r="N373" i="14"/>
  <c r="L373" i="14"/>
  <c r="J373" i="14"/>
  <c r="Y372" i="14"/>
  <c r="Z372" i="14"/>
  <c r="U372" i="14"/>
  <c r="T372" i="14"/>
  <c r="S372" i="14"/>
  <c r="N372" i="14"/>
  <c r="O372" i="14"/>
  <c r="L372" i="14"/>
  <c r="K372" i="14"/>
  <c r="J372" i="14"/>
  <c r="Z371" i="14"/>
  <c r="Y371" i="14"/>
  <c r="V371" i="14"/>
  <c r="X371" i="14"/>
  <c r="U371" i="14"/>
  <c r="T371" i="14"/>
  <c r="S371" i="14"/>
  <c r="N371" i="14"/>
  <c r="J371" i="14"/>
  <c r="L371" i="14"/>
  <c r="K371" i="14"/>
  <c r="AA370" i="14"/>
  <c r="Z370" i="14"/>
  <c r="Y370" i="14"/>
  <c r="W370" i="14"/>
  <c r="U370" i="14"/>
  <c r="T370" i="14"/>
  <c r="S370" i="14"/>
  <c r="V370" i="14"/>
  <c r="X370" i="14"/>
  <c r="N370" i="14"/>
  <c r="K370" i="14"/>
  <c r="J370" i="14"/>
  <c r="L370" i="14"/>
  <c r="O370" i="14"/>
  <c r="Z369" i="14"/>
  <c r="Y369" i="14"/>
  <c r="U369" i="14"/>
  <c r="T369" i="14"/>
  <c r="V369" i="14"/>
  <c r="X369" i="14"/>
  <c r="S369" i="14"/>
  <c r="N369" i="14"/>
  <c r="L369" i="14"/>
  <c r="J369" i="14"/>
  <c r="Y368" i="14"/>
  <c r="Z368" i="14"/>
  <c r="U368" i="14"/>
  <c r="V368" i="14"/>
  <c r="X368" i="14"/>
  <c r="T368" i="14"/>
  <c r="S368" i="14"/>
  <c r="N368" i="14"/>
  <c r="L368" i="14"/>
  <c r="J368" i="14"/>
  <c r="Z367" i="14"/>
  <c r="Y367" i="14"/>
  <c r="V367" i="14"/>
  <c r="X367" i="14"/>
  <c r="U367" i="14"/>
  <c r="T367" i="14"/>
  <c r="S367" i="14"/>
  <c r="O367" i="14"/>
  <c r="N367" i="14"/>
  <c r="J367" i="14"/>
  <c r="L367" i="14"/>
  <c r="K367" i="14"/>
  <c r="Z366" i="14"/>
  <c r="Y366" i="14"/>
  <c r="U366" i="14"/>
  <c r="T366" i="14"/>
  <c r="S366" i="14"/>
  <c r="V366" i="14"/>
  <c r="X366" i="14"/>
  <c r="AA366" i="14"/>
  <c r="O366" i="14"/>
  <c r="N366" i="14"/>
  <c r="L366" i="14"/>
  <c r="K366" i="14"/>
  <c r="J366" i="14"/>
  <c r="Z365" i="14"/>
  <c r="Y365" i="14"/>
  <c r="U365" i="14"/>
  <c r="T365" i="14"/>
  <c r="S365" i="14"/>
  <c r="V365" i="14"/>
  <c r="X365" i="14"/>
  <c r="N365" i="14"/>
  <c r="L365" i="14"/>
  <c r="J365" i="14"/>
  <c r="Y364" i="14"/>
  <c r="Z364" i="14"/>
  <c r="U364" i="14"/>
  <c r="T364" i="14"/>
  <c r="S364" i="14"/>
  <c r="V364" i="14"/>
  <c r="X364" i="14"/>
  <c r="N364" i="14"/>
  <c r="O364" i="14"/>
  <c r="L364" i="14"/>
  <c r="K364" i="14"/>
  <c r="J364" i="14"/>
  <c r="Z363" i="14"/>
  <c r="Y363" i="14"/>
  <c r="V363" i="14"/>
  <c r="X363" i="14"/>
  <c r="U363" i="14"/>
  <c r="T363" i="14"/>
  <c r="S363" i="14"/>
  <c r="O363" i="14"/>
  <c r="N363" i="14"/>
  <c r="J363" i="14"/>
  <c r="L363" i="14"/>
  <c r="K363" i="14"/>
  <c r="Z362" i="14"/>
  <c r="Y362" i="14"/>
  <c r="U362" i="14"/>
  <c r="T362" i="14"/>
  <c r="S362" i="14"/>
  <c r="V362" i="14"/>
  <c r="X362" i="14"/>
  <c r="AA362" i="14"/>
  <c r="N362" i="14"/>
  <c r="J362" i="14"/>
  <c r="L362" i="14"/>
  <c r="O362" i="14"/>
  <c r="Z361" i="14"/>
  <c r="Y361" i="14"/>
  <c r="X361" i="14"/>
  <c r="U361" i="14"/>
  <c r="T361" i="14"/>
  <c r="V361" i="14"/>
  <c r="S361" i="14"/>
  <c r="N361" i="14"/>
  <c r="L361" i="14"/>
  <c r="J361" i="14"/>
  <c r="Y360" i="14"/>
  <c r="Z360" i="14"/>
  <c r="U360" i="14"/>
  <c r="V360" i="14"/>
  <c r="X360" i="14"/>
  <c r="T360" i="14"/>
  <c r="S360" i="14"/>
  <c r="N360" i="14"/>
  <c r="L360" i="14"/>
  <c r="O360" i="14"/>
  <c r="J360" i="14"/>
  <c r="Z359" i="14"/>
  <c r="Y359" i="14"/>
  <c r="V359" i="14"/>
  <c r="X359" i="14"/>
  <c r="U359" i="14"/>
  <c r="T359" i="14"/>
  <c r="S359" i="14"/>
  <c r="N359" i="14"/>
  <c r="J359" i="14"/>
  <c r="L359" i="14"/>
  <c r="AA358" i="14"/>
  <c r="Z358" i="14"/>
  <c r="Y358" i="14"/>
  <c r="W358" i="14"/>
  <c r="U358" i="14"/>
  <c r="T358" i="14"/>
  <c r="S358" i="14"/>
  <c r="V358" i="14"/>
  <c r="X358" i="14"/>
  <c r="O358" i="14"/>
  <c r="N358" i="14"/>
  <c r="L358" i="14"/>
  <c r="K358" i="14"/>
  <c r="J358" i="14"/>
  <c r="Z357" i="14"/>
  <c r="Y357" i="14"/>
  <c r="X357" i="14"/>
  <c r="U357" i="14"/>
  <c r="T357" i="14"/>
  <c r="S357" i="14"/>
  <c r="V357" i="14"/>
  <c r="N357" i="14"/>
  <c r="L357" i="14"/>
  <c r="J357" i="14"/>
  <c r="Y356" i="14"/>
  <c r="Z356" i="14"/>
  <c r="U356" i="14"/>
  <c r="T356" i="14"/>
  <c r="S356" i="14"/>
  <c r="N356" i="14"/>
  <c r="O356" i="14"/>
  <c r="L356" i="14"/>
  <c r="K356" i="14"/>
  <c r="J356" i="14"/>
  <c r="Z355" i="14"/>
  <c r="Y355" i="14"/>
  <c r="V355" i="14"/>
  <c r="X355" i="14"/>
  <c r="U355" i="14"/>
  <c r="T355" i="14"/>
  <c r="S355" i="14"/>
  <c r="N355" i="14"/>
  <c r="J355" i="14"/>
  <c r="L355" i="14"/>
  <c r="AA354" i="14"/>
  <c r="Z354" i="14"/>
  <c r="Y354" i="14"/>
  <c r="W354" i="14"/>
  <c r="U354" i="14"/>
  <c r="T354" i="14"/>
  <c r="S354" i="14"/>
  <c r="V354" i="14"/>
  <c r="X354" i="14"/>
  <c r="N354" i="14"/>
  <c r="K354" i="14"/>
  <c r="J354" i="14"/>
  <c r="L354" i="14"/>
  <c r="O354" i="14"/>
  <c r="Z353" i="14"/>
  <c r="Y353" i="14"/>
  <c r="U353" i="14"/>
  <c r="T353" i="14"/>
  <c r="V353" i="14"/>
  <c r="X353" i="14"/>
  <c r="S353" i="14"/>
  <c r="N353" i="14"/>
  <c r="L353" i="14"/>
  <c r="J353" i="14"/>
  <c r="Y352" i="14"/>
  <c r="Z352" i="14"/>
  <c r="U352" i="14"/>
  <c r="V352" i="14"/>
  <c r="X352" i="14"/>
  <c r="T352" i="14"/>
  <c r="S352" i="14"/>
  <c r="N352" i="14"/>
  <c r="L352" i="14"/>
  <c r="J352" i="14"/>
  <c r="Z351" i="14"/>
  <c r="Y351" i="14"/>
  <c r="V351" i="14"/>
  <c r="X351" i="14"/>
  <c r="U351" i="14"/>
  <c r="T351" i="14"/>
  <c r="S351" i="14"/>
  <c r="O351" i="14"/>
  <c r="N351" i="14"/>
  <c r="J351" i="14"/>
  <c r="L351" i="14"/>
  <c r="K351" i="14"/>
  <c r="Z350" i="14"/>
  <c r="Y350" i="14"/>
  <c r="U350" i="14"/>
  <c r="T350" i="14"/>
  <c r="S350" i="14"/>
  <c r="V350" i="14"/>
  <c r="X350" i="14"/>
  <c r="W350" i="14"/>
  <c r="O350" i="14"/>
  <c r="N350" i="14"/>
  <c r="L350" i="14"/>
  <c r="K350" i="14"/>
  <c r="J350" i="14"/>
  <c r="Z349" i="14"/>
  <c r="Y349" i="14"/>
  <c r="U349" i="14"/>
  <c r="T349" i="14"/>
  <c r="S349" i="14"/>
  <c r="N349" i="14"/>
  <c r="L349" i="14"/>
  <c r="J349" i="14"/>
  <c r="Y348" i="14"/>
  <c r="Z348" i="14"/>
  <c r="U348" i="14"/>
  <c r="T348" i="14"/>
  <c r="S348" i="14"/>
  <c r="V348" i="14"/>
  <c r="X348" i="14"/>
  <c r="N348" i="14"/>
  <c r="O348" i="14"/>
  <c r="L348" i="14"/>
  <c r="K348" i="14"/>
  <c r="J348" i="14"/>
  <c r="Z347" i="14"/>
  <c r="Y347" i="14"/>
  <c r="V347" i="14"/>
  <c r="X347" i="14"/>
  <c r="U347" i="14"/>
  <c r="T347" i="14"/>
  <c r="S347" i="14"/>
  <c r="N347" i="14"/>
  <c r="J347" i="14"/>
  <c r="L347" i="14"/>
  <c r="K347" i="14"/>
  <c r="Z346" i="14"/>
  <c r="Y346" i="14"/>
  <c r="U346" i="14"/>
  <c r="T346" i="14"/>
  <c r="S346" i="14"/>
  <c r="V346" i="14"/>
  <c r="X346" i="14"/>
  <c r="W346" i="14"/>
  <c r="N346" i="14"/>
  <c r="J346" i="14"/>
  <c r="L346" i="14"/>
  <c r="Z345" i="14"/>
  <c r="Y345" i="14"/>
  <c r="U345" i="14"/>
  <c r="T345" i="14"/>
  <c r="V345" i="14"/>
  <c r="X345" i="14"/>
  <c r="S345" i="14"/>
  <c r="N345" i="14"/>
  <c r="L345" i="14"/>
  <c r="O345" i="14"/>
  <c r="J345" i="14"/>
  <c r="Y344" i="14"/>
  <c r="Z344" i="14"/>
  <c r="U344" i="14"/>
  <c r="V344" i="14"/>
  <c r="X344" i="14"/>
  <c r="T344" i="14"/>
  <c r="S344" i="14"/>
  <c r="N344" i="14"/>
  <c r="L344" i="14"/>
  <c r="J344" i="14"/>
  <c r="Y343" i="14"/>
  <c r="Z343" i="14"/>
  <c r="V343" i="14"/>
  <c r="X343" i="14"/>
  <c r="U343" i="14"/>
  <c r="T343" i="14"/>
  <c r="S343" i="14"/>
  <c r="O343" i="14"/>
  <c r="N343" i="14"/>
  <c r="J343" i="14"/>
  <c r="L343" i="14"/>
  <c r="K343" i="14"/>
  <c r="AA342" i="14"/>
  <c r="Z342" i="14"/>
  <c r="Y342" i="14"/>
  <c r="U342" i="14"/>
  <c r="T342" i="14"/>
  <c r="S342" i="14"/>
  <c r="V342" i="14"/>
  <c r="X342" i="14"/>
  <c r="W342" i="14"/>
  <c r="O342" i="14"/>
  <c r="N342" i="14"/>
  <c r="L342" i="14"/>
  <c r="K342" i="14"/>
  <c r="J342" i="14"/>
  <c r="Z341" i="14"/>
  <c r="Y341" i="14"/>
  <c r="U341" i="14"/>
  <c r="T341" i="14"/>
  <c r="S341" i="14"/>
  <c r="N341" i="14"/>
  <c r="L341" i="14"/>
  <c r="J341" i="14"/>
  <c r="Y340" i="14"/>
  <c r="Z340" i="14"/>
  <c r="U340" i="14"/>
  <c r="T340" i="14"/>
  <c r="S340" i="14"/>
  <c r="V340" i="14"/>
  <c r="X340" i="14"/>
  <c r="N340" i="14"/>
  <c r="O340" i="14"/>
  <c r="L340" i="14"/>
  <c r="K340" i="14"/>
  <c r="J340" i="14"/>
  <c r="Z339" i="14"/>
  <c r="Y339" i="14"/>
  <c r="U339" i="14"/>
  <c r="V339" i="14"/>
  <c r="X339" i="14"/>
  <c r="T339" i="14"/>
  <c r="S339" i="14"/>
  <c r="O339" i="14"/>
  <c r="N339" i="14"/>
  <c r="J339" i="14"/>
  <c r="L339" i="14"/>
  <c r="K339" i="14"/>
  <c r="Z338" i="14"/>
  <c r="Y338" i="14"/>
  <c r="V338" i="14"/>
  <c r="X338" i="14"/>
  <c r="U338" i="14"/>
  <c r="T338" i="14"/>
  <c r="S338" i="14"/>
  <c r="N338" i="14"/>
  <c r="K338" i="14"/>
  <c r="J338" i="14"/>
  <c r="L338" i="14"/>
  <c r="O338" i="14"/>
  <c r="Z337" i="14"/>
  <c r="Y337" i="14"/>
  <c r="U337" i="14"/>
  <c r="T337" i="14"/>
  <c r="V337" i="14"/>
  <c r="X337" i="14"/>
  <c r="S337" i="14"/>
  <c r="N337" i="14"/>
  <c r="L337" i="14"/>
  <c r="J337" i="14"/>
  <c r="Y336" i="14"/>
  <c r="Z336" i="14"/>
  <c r="X336" i="14"/>
  <c r="U336" i="14"/>
  <c r="V336" i="14"/>
  <c r="T336" i="14"/>
  <c r="S336" i="14"/>
  <c r="N336" i="14"/>
  <c r="L336" i="14"/>
  <c r="J336" i="14"/>
  <c r="Z335" i="14"/>
  <c r="Y335" i="14"/>
  <c r="V335" i="14"/>
  <c r="X335" i="14"/>
  <c r="U335" i="14"/>
  <c r="T335" i="14"/>
  <c r="S335" i="14"/>
  <c r="N335" i="14"/>
  <c r="J335" i="14"/>
  <c r="L335" i="14"/>
  <c r="K335" i="14"/>
  <c r="AA334" i="14"/>
  <c r="Z334" i="14"/>
  <c r="Y334" i="14"/>
  <c r="W334" i="14"/>
  <c r="U334" i="14"/>
  <c r="T334" i="14"/>
  <c r="S334" i="14"/>
  <c r="V334" i="14"/>
  <c r="X334" i="14"/>
  <c r="O334" i="14"/>
  <c r="N334" i="14"/>
  <c r="L334" i="14"/>
  <c r="K334" i="14"/>
  <c r="J334" i="14"/>
  <c r="Z333" i="14"/>
  <c r="Y333" i="14"/>
  <c r="U333" i="14"/>
  <c r="T333" i="14"/>
  <c r="S333" i="14"/>
  <c r="N333" i="14"/>
  <c r="L333" i="14"/>
  <c r="J333" i="14"/>
  <c r="Y332" i="14"/>
  <c r="Z332" i="14"/>
  <c r="U332" i="14"/>
  <c r="T332" i="14"/>
  <c r="S332" i="14"/>
  <c r="N332" i="14"/>
  <c r="O332" i="14"/>
  <c r="L332" i="14"/>
  <c r="K332" i="14"/>
  <c r="J332" i="14"/>
  <c r="Z331" i="14"/>
  <c r="Y331" i="14"/>
  <c r="U331" i="14"/>
  <c r="T331" i="14"/>
  <c r="V331" i="14"/>
  <c r="X331" i="14"/>
  <c r="S331" i="14"/>
  <c r="O331" i="14"/>
  <c r="N331" i="14"/>
  <c r="J331" i="14"/>
  <c r="L331" i="14"/>
  <c r="K331" i="14"/>
  <c r="Z330" i="14"/>
  <c r="Y330" i="14"/>
  <c r="W330" i="14"/>
  <c r="V330" i="14"/>
  <c r="X330" i="14"/>
  <c r="AA330" i="14"/>
  <c r="U330" i="14"/>
  <c r="T330" i="14"/>
  <c r="S330" i="14"/>
  <c r="N330" i="14"/>
  <c r="K330" i="14"/>
  <c r="J330" i="14"/>
  <c r="L330" i="14"/>
  <c r="O330" i="14"/>
  <c r="Z329" i="14"/>
  <c r="Y329" i="14"/>
  <c r="U329" i="14"/>
  <c r="T329" i="14"/>
  <c r="V329" i="14"/>
  <c r="X329" i="14"/>
  <c r="S329" i="14"/>
  <c r="N329" i="14"/>
  <c r="J329" i="14"/>
  <c r="L329" i="14"/>
  <c r="Y328" i="14"/>
  <c r="Z328" i="14"/>
  <c r="X328" i="14"/>
  <c r="U328" i="14"/>
  <c r="V328" i="14"/>
  <c r="T328" i="14"/>
  <c r="S328" i="14"/>
  <c r="N328" i="14"/>
  <c r="L328" i="14"/>
  <c r="K328" i="14"/>
  <c r="J328" i="14"/>
  <c r="Z327" i="14"/>
  <c r="Y327" i="14"/>
  <c r="V327" i="14"/>
  <c r="X327" i="14"/>
  <c r="U327" i="14"/>
  <c r="T327" i="14"/>
  <c r="S327" i="14"/>
  <c r="N327" i="14"/>
  <c r="J327" i="14"/>
  <c r="L327" i="14"/>
  <c r="AA326" i="14"/>
  <c r="Z326" i="14"/>
  <c r="Y326" i="14"/>
  <c r="W326" i="14"/>
  <c r="U326" i="14"/>
  <c r="T326" i="14"/>
  <c r="S326" i="14"/>
  <c r="V326" i="14"/>
  <c r="X326" i="14"/>
  <c r="N326" i="14"/>
  <c r="K326" i="14"/>
  <c r="J326" i="14"/>
  <c r="L326" i="14"/>
  <c r="O326" i="14"/>
  <c r="Z325" i="14"/>
  <c r="Y325" i="14"/>
  <c r="U325" i="14"/>
  <c r="T325" i="14"/>
  <c r="S325" i="14"/>
  <c r="O325" i="14"/>
  <c r="N325" i="14"/>
  <c r="L325" i="14"/>
  <c r="K325" i="14"/>
  <c r="J325" i="14"/>
  <c r="Y324" i="14"/>
  <c r="Z324" i="14"/>
  <c r="U324" i="14"/>
  <c r="T324" i="14"/>
  <c r="S324" i="14"/>
  <c r="N324" i="14"/>
  <c r="O324" i="14"/>
  <c r="L324" i="14"/>
  <c r="K324" i="14"/>
  <c r="J324" i="14"/>
  <c r="Z323" i="14"/>
  <c r="Y323" i="14"/>
  <c r="U323" i="14"/>
  <c r="T323" i="14"/>
  <c r="V323" i="14"/>
  <c r="X323" i="14"/>
  <c r="S323" i="14"/>
  <c r="N323" i="14"/>
  <c r="J323" i="14"/>
  <c r="L323" i="14"/>
  <c r="K323" i="14"/>
  <c r="Z322" i="14"/>
  <c r="Y322" i="14"/>
  <c r="V322" i="14"/>
  <c r="X322" i="14"/>
  <c r="U322" i="14"/>
  <c r="T322" i="14"/>
  <c r="S322" i="14"/>
  <c r="N322" i="14"/>
  <c r="K322" i="14"/>
  <c r="J322" i="14"/>
  <c r="L322" i="14"/>
  <c r="O322" i="14"/>
  <c r="Z321" i="14"/>
  <c r="Y321" i="14"/>
  <c r="V321" i="14"/>
  <c r="X321" i="14"/>
  <c r="U321" i="14"/>
  <c r="T321" i="14"/>
  <c r="S321" i="14"/>
  <c r="N321" i="14"/>
  <c r="L321" i="14"/>
  <c r="O321" i="14"/>
  <c r="J321" i="14"/>
  <c r="Y320" i="14"/>
  <c r="Z320" i="14"/>
  <c r="U320" i="14"/>
  <c r="T320" i="14"/>
  <c r="S320" i="14"/>
  <c r="N320" i="14"/>
  <c r="L320" i="14"/>
  <c r="O320" i="14"/>
  <c r="J320" i="14"/>
  <c r="Z319" i="14"/>
  <c r="Y319" i="14"/>
  <c r="V319" i="14"/>
  <c r="X319" i="14"/>
  <c r="U319" i="14"/>
  <c r="T319" i="14"/>
  <c r="S319" i="14"/>
  <c r="N319" i="14"/>
  <c r="J319" i="14"/>
  <c r="L319" i="14"/>
  <c r="Z318" i="14"/>
  <c r="Y318" i="14"/>
  <c r="U318" i="14"/>
  <c r="T318" i="14"/>
  <c r="S318" i="14"/>
  <c r="V318" i="14"/>
  <c r="X318" i="14"/>
  <c r="O318" i="14"/>
  <c r="N318" i="14"/>
  <c r="L318" i="14"/>
  <c r="K318" i="14"/>
  <c r="J318" i="14"/>
  <c r="Y317" i="14"/>
  <c r="Z317" i="14"/>
  <c r="U317" i="14"/>
  <c r="T317" i="14"/>
  <c r="S317" i="14"/>
  <c r="V317" i="14"/>
  <c r="X317" i="14"/>
  <c r="N317" i="14"/>
  <c r="L317" i="14"/>
  <c r="J317" i="14"/>
  <c r="Z316" i="14"/>
  <c r="Y316" i="14"/>
  <c r="U316" i="14"/>
  <c r="T316" i="14"/>
  <c r="S316" i="14"/>
  <c r="N316" i="14"/>
  <c r="L316" i="14"/>
  <c r="O316" i="14"/>
  <c r="J316" i="14"/>
  <c r="Z315" i="14"/>
  <c r="Y315" i="14"/>
  <c r="V315" i="14"/>
  <c r="X315" i="14"/>
  <c r="U315" i="14"/>
  <c r="T315" i="14"/>
  <c r="S315" i="14"/>
  <c r="N315" i="14"/>
  <c r="J315" i="14"/>
  <c r="L315" i="14"/>
  <c r="Z314" i="14"/>
  <c r="Y314" i="14"/>
  <c r="W314" i="14"/>
  <c r="V314" i="14"/>
  <c r="X314" i="14"/>
  <c r="AA314" i="14"/>
  <c r="U314" i="14"/>
  <c r="T314" i="14"/>
  <c r="S314" i="14"/>
  <c r="N314" i="14"/>
  <c r="K314" i="14"/>
  <c r="J314" i="14"/>
  <c r="L314" i="14"/>
  <c r="O314" i="14"/>
  <c r="Z313" i="14"/>
  <c r="Y313" i="14"/>
  <c r="U313" i="14"/>
  <c r="T313" i="14"/>
  <c r="S313" i="14"/>
  <c r="V313" i="14"/>
  <c r="X313" i="14"/>
  <c r="N313" i="14"/>
  <c r="L313" i="14"/>
  <c r="J313" i="14"/>
  <c r="Y312" i="14"/>
  <c r="Z312" i="14"/>
  <c r="U312" i="14"/>
  <c r="T312" i="14"/>
  <c r="S312" i="14"/>
  <c r="V312" i="14"/>
  <c r="X312" i="14"/>
  <c r="N312" i="14"/>
  <c r="L312" i="14"/>
  <c r="K312" i="14"/>
  <c r="J312" i="14"/>
  <c r="Z311" i="14"/>
  <c r="Y311" i="14"/>
  <c r="U311" i="14"/>
  <c r="T311" i="14"/>
  <c r="S311" i="14"/>
  <c r="V311" i="14"/>
  <c r="X311" i="14"/>
  <c r="O311" i="14"/>
  <c r="N311" i="14"/>
  <c r="L311" i="14"/>
  <c r="K311" i="14"/>
  <c r="J311" i="14"/>
  <c r="AA310" i="14"/>
  <c r="Z310" i="14"/>
  <c r="Y310" i="14"/>
  <c r="U310" i="14"/>
  <c r="T310" i="14"/>
  <c r="S310" i="14"/>
  <c r="V310" i="14"/>
  <c r="X310" i="14"/>
  <c r="W310" i="14"/>
  <c r="N310" i="14"/>
  <c r="J310" i="14"/>
  <c r="L310" i="14"/>
  <c r="Z309" i="14"/>
  <c r="Y309" i="14"/>
  <c r="U309" i="14"/>
  <c r="T309" i="14"/>
  <c r="S309" i="14"/>
  <c r="V309" i="14"/>
  <c r="X309" i="14"/>
  <c r="N309" i="14"/>
  <c r="J309" i="14"/>
  <c r="L309" i="14"/>
  <c r="Y308" i="14"/>
  <c r="Z308" i="14"/>
  <c r="U308" i="14"/>
  <c r="T308" i="14"/>
  <c r="S308" i="14"/>
  <c r="V308" i="14"/>
  <c r="X308" i="14"/>
  <c r="N308" i="14"/>
  <c r="L308" i="14"/>
  <c r="O308" i="14"/>
  <c r="J308" i="14"/>
  <c r="Y307" i="14"/>
  <c r="Z307" i="14"/>
  <c r="V307" i="14"/>
  <c r="X307" i="14"/>
  <c r="U307" i="14"/>
  <c r="T307" i="14"/>
  <c r="S307" i="14"/>
  <c r="N307" i="14"/>
  <c r="J307" i="14"/>
  <c r="L307" i="14"/>
  <c r="Z306" i="14"/>
  <c r="Y306" i="14"/>
  <c r="V306" i="14"/>
  <c r="X306" i="14"/>
  <c r="AA306" i="14"/>
  <c r="U306" i="14"/>
  <c r="T306" i="14"/>
  <c r="S306" i="14"/>
  <c r="N306" i="14"/>
  <c r="K306" i="14"/>
  <c r="J306" i="14"/>
  <c r="L306" i="14"/>
  <c r="O306" i="14"/>
  <c r="Z305" i="14"/>
  <c r="Y305" i="14"/>
  <c r="U305" i="14"/>
  <c r="T305" i="14"/>
  <c r="S305" i="14"/>
  <c r="V305" i="14"/>
  <c r="X305" i="14"/>
  <c r="N305" i="14"/>
  <c r="L305" i="14"/>
  <c r="J305" i="14"/>
  <c r="Y304" i="14"/>
  <c r="Z304" i="14"/>
  <c r="U304" i="14"/>
  <c r="T304" i="14"/>
  <c r="S304" i="14"/>
  <c r="V304" i="14"/>
  <c r="X304" i="14"/>
  <c r="N304" i="14"/>
  <c r="L304" i="14"/>
  <c r="K304" i="14"/>
  <c r="J304" i="14"/>
  <c r="Z303" i="14"/>
  <c r="Y303" i="14"/>
  <c r="U303" i="14"/>
  <c r="T303" i="14"/>
  <c r="S303" i="14"/>
  <c r="V303" i="14"/>
  <c r="X303" i="14"/>
  <c r="O303" i="14"/>
  <c r="N303" i="14"/>
  <c r="L303" i="14"/>
  <c r="K303" i="14"/>
  <c r="J303" i="14"/>
  <c r="Z302" i="14"/>
  <c r="Y302" i="14"/>
  <c r="U302" i="14"/>
  <c r="T302" i="14"/>
  <c r="S302" i="14"/>
  <c r="V302" i="14"/>
  <c r="X302" i="14"/>
  <c r="N302" i="14"/>
  <c r="J302" i="14"/>
  <c r="L302" i="14"/>
  <c r="Z301" i="14"/>
  <c r="Y301" i="14"/>
  <c r="U301" i="14"/>
  <c r="T301" i="14"/>
  <c r="S301" i="14"/>
  <c r="V301" i="14"/>
  <c r="X301" i="14"/>
  <c r="N301" i="14"/>
  <c r="J301" i="14"/>
  <c r="L301" i="14"/>
  <c r="Y300" i="14"/>
  <c r="Z300" i="14"/>
  <c r="U300" i="14"/>
  <c r="T300" i="14"/>
  <c r="S300" i="14"/>
  <c r="N300" i="14"/>
  <c r="L300" i="14"/>
  <c r="O300" i="14"/>
  <c r="J300" i="14"/>
  <c r="Y299" i="14"/>
  <c r="Z299" i="14"/>
  <c r="V299" i="14"/>
  <c r="X299" i="14"/>
  <c r="U299" i="14"/>
  <c r="T299" i="14"/>
  <c r="S299" i="14"/>
  <c r="N299" i="14"/>
  <c r="J299" i="14"/>
  <c r="L299" i="14"/>
  <c r="Z298" i="14"/>
  <c r="Y298" i="14"/>
  <c r="W298" i="14"/>
  <c r="V298" i="14"/>
  <c r="X298" i="14"/>
  <c r="AA298" i="14"/>
  <c r="U298" i="14"/>
  <c r="T298" i="14"/>
  <c r="S298" i="14"/>
  <c r="N298" i="14"/>
  <c r="J298" i="14"/>
  <c r="L298" i="14"/>
  <c r="O298" i="14"/>
  <c r="Z297" i="14"/>
  <c r="Y297" i="14"/>
  <c r="X297" i="14"/>
  <c r="U297" i="14"/>
  <c r="T297" i="14"/>
  <c r="S297" i="14"/>
  <c r="V297" i="14"/>
  <c r="N297" i="14"/>
  <c r="L297" i="14"/>
  <c r="J297" i="14"/>
  <c r="Y296" i="14"/>
  <c r="Z296" i="14"/>
  <c r="U296" i="14"/>
  <c r="T296" i="14"/>
  <c r="S296" i="14"/>
  <c r="V296" i="14"/>
  <c r="X296" i="14"/>
  <c r="N296" i="14"/>
  <c r="L296" i="14"/>
  <c r="K296" i="14"/>
  <c r="J296" i="14"/>
  <c r="Z295" i="14"/>
  <c r="Y295" i="14"/>
  <c r="U295" i="14"/>
  <c r="T295" i="14"/>
  <c r="S295" i="14"/>
  <c r="V295" i="14"/>
  <c r="X295" i="14"/>
  <c r="O295" i="14"/>
  <c r="N295" i="14"/>
  <c r="L295" i="14"/>
  <c r="K295" i="14"/>
  <c r="J295" i="14"/>
  <c r="AA294" i="14"/>
  <c r="Z294" i="14"/>
  <c r="Y294" i="14"/>
  <c r="U294" i="14"/>
  <c r="T294" i="14"/>
  <c r="S294" i="14"/>
  <c r="V294" i="14"/>
  <c r="X294" i="14"/>
  <c r="W294" i="14"/>
  <c r="N294" i="14"/>
  <c r="J294" i="14"/>
  <c r="L294" i="14"/>
  <c r="Z293" i="14"/>
  <c r="Y293" i="14"/>
  <c r="U293" i="14"/>
  <c r="T293" i="14"/>
  <c r="S293" i="14"/>
  <c r="V293" i="14"/>
  <c r="X293" i="14"/>
  <c r="N293" i="14"/>
  <c r="J293" i="14"/>
  <c r="L293" i="14"/>
  <c r="Y292" i="14"/>
  <c r="Z292" i="14"/>
  <c r="U292" i="14"/>
  <c r="T292" i="14"/>
  <c r="S292" i="14"/>
  <c r="N292" i="14"/>
  <c r="L292" i="14"/>
  <c r="O292" i="14"/>
  <c r="J292" i="14"/>
  <c r="Y291" i="14"/>
  <c r="Z291" i="14"/>
  <c r="V291" i="14"/>
  <c r="X291" i="14"/>
  <c r="U291" i="14"/>
  <c r="T291" i="14"/>
  <c r="S291" i="14"/>
  <c r="N291" i="14"/>
  <c r="J291" i="14"/>
  <c r="L291" i="14"/>
  <c r="Z290" i="14"/>
  <c r="Y290" i="14"/>
  <c r="W290" i="14"/>
  <c r="V290" i="14"/>
  <c r="X290" i="14"/>
  <c r="AA290" i="14"/>
  <c r="U290" i="14"/>
  <c r="T290" i="14"/>
  <c r="S290" i="14"/>
  <c r="N290" i="14"/>
  <c r="J290" i="14"/>
  <c r="L290" i="14"/>
  <c r="Z289" i="14"/>
  <c r="Y289" i="14"/>
  <c r="U289" i="14"/>
  <c r="T289" i="14"/>
  <c r="S289" i="14"/>
  <c r="V289" i="14"/>
  <c r="X289" i="14"/>
  <c r="N289" i="14"/>
  <c r="L289" i="14"/>
  <c r="J289" i="14"/>
  <c r="Y288" i="14"/>
  <c r="Z288" i="14"/>
  <c r="U288" i="14"/>
  <c r="T288" i="14"/>
  <c r="S288" i="14"/>
  <c r="V288" i="14"/>
  <c r="X288" i="14"/>
  <c r="N288" i="14"/>
  <c r="L288" i="14"/>
  <c r="K288" i="14"/>
  <c r="J288" i="14"/>
  <c r="Z287" i="14"/>
  <c r="Y287" i="14"/>
  <c r="U287" i="14"/>
  <c r="T287" i="14"/>
  <c r="S287" i="14"/>
  <c r="V287" i="14"/>
  <c r="X287" i="14"/>
  <c r="O287" i="14"/>
  <c r="N287" i="14"/>
  <c r="L287" i="14"/>
  <c r="K287" i="14"/>
  <c r="J287" i="14"/>
  <c r="Y286" i="14"/>
  <c r="Z286" i="14"/>
  <c r="V286" i="14"/>
  <c r="X286" i="14"/>
  <c r="W286" i="14"/>
  <c r="U286" i="14"/>
  <c r="T286" i="14"/>
  <c r="S286" i="14"/>
  <c r="N286" i="14"/>
  <c r="J286" i="14"/>
  <c r="L286" i="14"/>
  <c r="K286" i="14"/>
  <c r="Z285" i="14"/>
  <c r="Y285" i="14"/>
  <c r="U285" i="14"/>
  <c r="T285" i="14"/>
  <c r="S285" i="14"/>
  <c r="V285" i="14"/>
  <c r="X285" i="14"/>
  <c r="W285" i="14"/>
  <c r="N285" i="14"/>
  <c r="J285" i="14"/>
  <c r="L285" i="14"/>
  <c r="O285" i="14"/>
  <c r="Z284" i="14"/>
  <c r="Y284" i="14"/>
  <c r="U284" i="14"/>
  <c r="T284" i="14"/>
  <c r="S284" i="14"/>
  <c r="N284" i="14"/>
  <c r="L284" i="14"/>
  <c r="J284" i="14"/>
  <c r="Y283" i="14"/>
  <c r="Z283" i="14"/>
  <c r="U283" i="14"/>
  <c r="T283" i="14"/>
  <c r="V283" i="14"/>
  <c r="X283" i="14"/>
  <c r="S283" i="14"/>
  <c r="N283" i="14"/>
  <c r="J283" i="14"/>
  <c r="L283" i="14"/>
  <c r="Z282" i="14"/>
  <c r="Y282" i="14"/>
  <c r="U282" i="14"/>
  <c r="V282" i="14"/>
  <c r="X282" i="14"/>
  <c r="T282" i="14"/>
  <c r="S282" i="14"/>
  <c r="O282" i="14"/>
  <c r="N282" i="14"/>
  <c r="J282" i="14"/>
  <c r="L282" i="14"/>
  <c r="K282" i="14"/>
  <c r="Z281" i="14"/>
  <c r="Y281" i="14"/>
  <c r="X281" i="14"/>
  <c r="W281" i="14"/>
  <c r="U281" i="14"/>
  <c r="T281" i="14"/>
  <c r="S281" i="14"/>
  <c r="V281" i="14"/>
  <c r="N281" i="14"/>
  <c r="L281" i="14"/>
  <c r="J281" i="14"/>
  <c r="Y280" i="14"/>
  <c r="X280" i="14"/>
  <c r="W280" i="14"/>
  <c r="U280" i="14"/>
  <c r="T280" i="14"/>
  <c r="S280" i="14"/>
  <c r="V280" i="14"/>
  <c r="N280" i="14"/>
  <c r="L280" i="14"/>
  <c r="J280" i="14"/>
  <c r="Y279" i="14"/>
  <c r="Z279" i="14"/>
  <c r="U279" i="14"/>
  <c r="T279" i="14"/>
  <c r="S279" i="14"/>
  <c r="N279" i="14"/>
  <c r="L279" i="14"/>
  <c r="K279" i="14"/>
  <c r="J279" i="14"/>
  <c r="Y278" i="14"/>
  <c r="Z278" i="14"/>
  <c r="AA278" i="14"/>
  <c r="U278" i="14"/>
  <c r="T278" i="14"/>
  <c r="S278" i="14"/>
  <c r="V278" i="14"/>
  <c r="X278" i="14"/>
  <c r="W278" i="14"/>
  <c r="N278" i="14"/>
  <c r="O278" i="14"/>
  <c r="J278" i="14"/>
  <c r="L278" i="14"/>
  <c r="K278" i="14"/>
  <c r="Y277" i="14"/>
  <c r="Z277" i="14"/>
  <c r="U277" i="14"/>
  <c r="T277" i="14"/>
  <c r="S277" i="14"/>
  <c r="V277" i="14"/>
  <c r="X277" i="14"/>
  <c r="N277" i="14"/>
  <c r="L277" i="14"/>
  <c r="J277" i="14"/>
  <c r="Z276" i="14"/>
  <c r="Y276" i="14"/>
  <c r="U276" i="14"/>
  <c r="T276" i="14"/>
  <c r="S276" i="14"/>
  <c r="V276" i="14"/>
  <c r="X276" i="14"/>
  <c r="O276" i="14"/>
  <c r="N276" i="14"/>
  <c r="J276" i="14"/>
  <c r="L276" i="14"/>
  <c r="K276" i="14"/>
  <c r="Z275" i="14"/>
  <c r="Y275" i="14"/>
  <c r="U275" i="14"/>
  <c r="T275" i="14"/>
  <c r="S275" i="14"/>
  <c r="O275" i="14"/>
  <c r="N275" i="14"/>
  <c r="J275" i="14"/>
  <c r="L275" i="14"/>
  <c r="K275" i="14"/>
  <c r="AA274" i="14"/>
  <c r="Y274" i="14"/>
  <c r="Z274" i="14"/>
  <c r="V274" i="14"/>
  <c r="X274" i="14"/>
  <c r="W274" i="14"/>
  <c r="U274" i="14"/>
  <c r="T274" i="14"/>
  <c r="S274" i="14"/>
  <c r="N274" i="14"/>
  <c r="J274" i="14"/>
  <c r="L274" i="14"/>
  <c r="Y273" i="14"/>
  <c r="Z273" i="14"/>
  <c r="U273" i="14"/>
  <c r="T273" i="14"/>
  <c r="S273" i="14"/>
  <c r="N273" i="14"/>
  <c r="K273" i="14"/>
  <c r="J273" i="14"/>
  <c r="L273" i="14"/>
  <c r="O273" i="14"/>
  <c r="Y272" i="14"/>
  <c r="Z272" i="14"/>
  <c r="U272" i="14"/>
  <c r="V272" i="14"/>
  <c r="X272" i="14"/>
  <c r="T272" i="14"/>
  <c r="S272" i="14"/>
  <c r="N272" i="14"/>
  <c r="L272" i="14"/>
  <c r="J272" i="14"/>
  <c r="Y271" i="14"/>
  <c r="Z271" i="14"/>
  <c r="V271" i="14"/>
  <c r="X271" i="14"/>
  <c r="AA271" i="14"/>
  <c r="U271" i="14"/>
  <c r="T271" i="14"/>
  <c r="S271" i="14"/>
  <c r="N271" i="14"/>
  <c r="J271" i="14"/>
  <c r="L271" i="14"/>
  <c r="O271" i="14"/>
  <c r="Z270" i="14"/>
  <c r="Y270" i="14"/>
  <c r="X270" i="14"/>
  <c r="U270" i="14"/>
  <c r="T270" i="14"/>
  <c r="S270" i="14"/>
  <c r="V270" i="14"/>
  <c r="N270" i="14"/>
  <c r="L270" i="14"/>
  <c r="O270" i="14"/>
  <c r="J270" i="14"/>
  <c r="Y269" i="14"/>
  <c r="Z269" i="14"/>
  <c r="U269" i="14"/>
  <c r="T269" i="14"/>
  <c r="S269" i="14"/>
  <c r="V269" i="14"/>
  <c r="X269" i="14"/>
  <c r="N269" i="14"/>
  <c r="L269" i="14"/>
  <c r="J269" i="14"/>
  <c r="Y268" i="14"/>
  <c r="Z268" i="14"/>
  <c r="U268" i="14"/>
  <c r="T268" i="14"/>
  <c r="S268" i="14"/>
  <c r="N268" i="14"/>
  <c r="O268" i="14"/>
  <c r="J268" i="14"/>
  <c r="L268" i="14"/>
  <c r="K268" i="14"/>
  <c r="Z267" i="14"/>
  <c r="Y267" i="14"/>
  <c r="U267" i="14"/>
  <c r="T267" i="14"/>
  <c r="S267" i="14"/>
  <c r="V267" i="14"/>
  <c r="X267" i="14"/>
  <c r="N267" i="14"/>
  <c r="J267" i="14"/>
  <c r="L267" i="14"/>
  <c r="K267" i="14"/>
  <c r="Y266" i="14"/>
  <c r="Z266" i="14"/>
  <c r="V266" i="14"/>
  <c r="X266" i="14"/>
  <c r="U266" i="14"/>
  <c r="T266" i="14"/>
  <c r="S266" i="14"/>
  <c r="N266" i="14"/>
  <c r="J266" i="14"/>
  <c r="L266" i="14"/>
  <c r="Y265" i="14"/>
  <c r="Z265" i="14"/>
  <c r="U265" i="14"/>
  <c r="T265" i="14"/>
  <c r="V265" i="14"/>
  <c r="X265" i="14"/>
  <c r="S265" i="14"/>
  <c r="N265" i="14"/>
  <c r="K265" i="14"/>
  <c r="J265" i="14"/>
  <c r="L265" i="14"/>
  <c r="O265" i="14"/>
  <c r="Y264" i="14"/>
  <c r="Z264" i="14"/>
  <c r="V264" i="14"/>
  <c r="X264" i="14"/>
  <c r="U264" i="14"/>
  <c r="T264" i="14"/>
  <c r="S264" i="14"/>
  <c r="N264" i="14"/>
  <c r="L264" i="14"/>
  <c r="J264" i="14"/>
  <c r="Y263" i="14"/>
  <c r="Z263" i="14"/>
  <c r="W263" i="14"/>
  <c r="V263" i="14"/>
  <c r="X263" i="14"/>
  <c r="AA263" i="14"/>
  <c r="U263" i="14"/>
  <c r="T263" i="14"/>
  <c r="S263" i="14"/>
  <c r="N263" i="14"/>
  <c r="J263" i="14"/>
  <c r="L263" i="14"/>
  <c r="Z262" i="14"/>
  <c r="Y262" i="14"/>
  <c r="X262" i="14"/>
  <c r="W262" i="14"/>
  <c r="U262" i="14"/>
  <c r="T262" i="14"/>
  <c r="S262" i="14"/>
  <c r="V262" i="14"/>
  <c r="N262" i="14"/>
  <c r="L262" i="14"/>
  <c r="J262" i="14"/>
  <c r="Y261" i="14"/>
  <c r="Z261" i="14"/>
  <c r="U261" i="14"/>
  <c r="T261" i="14"/>
  <c r="S261" i="14"/>
  <c r="V261" i="14"/>
  <c r="X261" i="14"/>
  <c r="N261" i="14"/>
  <c r="L261" i="14"/>
  <c r="J261" i="14"/>
  <c r="Y260" i="14"/>
  <c r="Z260" i="14"/>
  <c r="U260" i="14"/>
  <c r="T260" i="14"/>
  <c r="S260" i="14"/>
  <c r="O260" i="14"/>
  <c r="N260" i="14"/>
  <c r="J260" i="14"/>
  <c r="L260" i="14"/>
  <c r="K260" i="14"/>
  <c r="Z259" i="14"/>
  <c r="Y259" i="14"/>
  <c r="U259" i="14"/>
  <c r="T259" i="14"/>
  <c r="S259" i="14"/>
  <c r="N259" i="14"/>
  <c r="J259" i="14"/>
  <c r="L259" i="14"/>
  <c r="Z258" i="14"/>
  <c r="Y258" i="14"/>
  <c r="U258" i="14"/>
  <c r="T258" i="14"/>
  <c r="S258" i="14"/>
  <c r="N258" i="14"/>
  <c r="J258" i="14"/>
  <c r="L258" i="14"/>
  <c r="Y257" i="14"/>
  <c r="Z257" i="14"/>
  <c r="U257" i="14"/>
  <c r="T257" i="14"/>
  <c r="S257" i="14"/>
  <c r="N257" i="14"/>
  <c r="K257" i="14"/>
  <c r="J257" i="14"/>
  <c r="L257" i="14"/>
  <c r="O257" i="14"/>
  <c r="Y256" i="14"/>
  <c r="Z256" i="14"/>
  <c r="V256" i="14"/>
  <c r="X256" i="14"/>
  <c r="U256" i="14"/>
  <c r="T256" i="14"/>
  <c r="S256" i="14"/>
  <c r="N256" i="14"/>
  <c r="J256" i="14"/>
  <c r="L256" i="14"/>
  <c r="Y255" i="14"/>
  <c r="Z255" i="14"/>
  <c r="V255" i="14"/>
  <c r="X255" i="14"/>
  <c r="U255" i="14"/>
  <c r="T255" i="14"/>
  <c r="S255" i="14"/>
  <c r="N255" i="14"/>
  <c r="K255" i="14"/>
  <c r="J255" i="14"/>
  <c r="L255" i="14"/>
  <c r="O255" i="14"/>
  <c r="Z254" i="14"/>
  <c r="Y254" i="14"/>
  <c r="U254" i="14"/>
  <c r="T254" i="14"/>
  <c r="S254" i="14"/>
  <c r="V254" i="14"/>
  <c r="X254" i="14"/>
  <c r="N254" i="14"/>
  <c r="L254" i="14"/>
  <c r="K254" i="14"/>
  <c r="J254" i="14"/>
  <c r="Y253" i="14"/>
  <c r="Z253" i="14"/>
  <c r="U253" i="14"/>
  <c r="T253" i="14"/>
  <c r="S253" i="14"/>
  <c r="V253" i="14"/>
  <c r="X253" i="14"/>
  <c r="N253" i="14"/>
  <c r="L253" i="14"/>
  <c r="J253" i="14"/>
  <c r="Z252" i="14"/>
  <c r="Y252" i="14"/>
  <c r="U252" i="14"/>
  <c r="T252" i="14"/>
  <c r="S252" i="14"/>
  <c r="N252" i="14"/>
  <c r="J252" i="14"/>
  <c r="L252" i="14"/>
  <c r="AA251" i="14"/>
  <c r="Z251" i="14"/>
  <c r="Y251" i="14"/>
  <c r="U251" i="14"/>
  <c r="T251" i="14"/>
  <c r="S251" i="14"/>
  <c r="V251" i="14"/>
  <c r="X251" i="14"/>
  <c r="W251" i="14"/>
  <c r="O251" i="14"/>
  <c r="N251" i="14"/>
  <c r="J251" i="14"/>
  <c r="L251" i="14"/>
  <c r="K251" i="14"/>
  <c r="Z250" i="14"/>
  <c r="Y250" i="14"/>
  <c r="V250" i="14"/>
  <c r="X250" i="14"/>
  <c r="U250" i="14"/>
  <c r="T250" i="14"/>
  <c r="S250" i="14"/>
  <c r="N250" i="14"/>
  <c r="J250" i="14"/>
  <c r="L250" i="14"/>
  <c r="Y249" i="14"/>
  <c r="Z249" i="14"/>
  <c r="U249" i="14"/>
  <c r="T249" i="14"/>
  <c r="S249" i="14"/>
  <c r="N249" i="14"/>
  <c r="J249" i="14"/>
  <c r="L249" i="14"/>
  <c r="O249" i="14"/>
  <c r="Y248" i="14"/>
  <c r="Z248" i="14"/>
  <c r="V248" i="14"/>
  <c r="X248" i="14"/>
  <c r="U248" i="14"/>
  <c r="T248" i="14"/>
  <c r="S248" i="14"/>
  <c r="N248" i="14"/>
  <c r="J248" i="14"/>
  <c r="L248" i="14"/>
  <c r="Y247" i="14"/>
  <c r="Z247" i="14"/>
  <c r="W247" i="14"/>
  <c r="V247" i="14"/>
  <c r="X247" i="14"/>
  <c r="U247" i="14"/>
  <c r="T247" i="14"/>
  <c r="S247" i="14"/>
  <c r="N247" i="14"/>
  <c r="J247" i="14"/>
  <c r="L247" i="14"/>
  <c r="Z246" i="14"/>
  <c r="Y246" i="14"/>
  <c r="W246" i="14"/>
  <c r="U246" i="14"/>
  <c r="T246" i="14"/>
  <c r="S246" i="14"/>
  <c r="V246" i="14"/>
  <c r="X246" i="14"/>
  <c r="AA246" i="14"/>
  <c r="O246" i="14"/>
  <c r="N246" i="14"/>
  <c r="L246" i="14"/>
  <c r="K246" i="14"/>
  <c r="J246" i="14"/>
  <c r="Y245" i="14"/>
  <c r="X245" i="14"/>
  <c r="W245" i="14"/>
  <c r="U245" i="14"/>
  <c r="T245" i="14"/>
  <c r="S245" i="14"/>
  <c r="V245" i="14"/>
  <c r="N245" i="14"/>
  <c r="L245" i="14"/>
  <c r="J245" i="14"/>
  <c r="Y244" i="14"/>
  <c r="Z244" i="14"/>
  <c r="U244" i="14"/>
  <c r="T244" i="14"/>
  <c r="S244" i="14"/>
  <c r="V244" i="14"/>
  <c r="X244" i="14"/>
  <c r="O244" i="14"/>
  <c r="N244" i="14"/>
  <c r="J244" i="14"/>
  <c r="L244" i="14"/>
  <c r="K244" i="14"/>
  <c r="Z243" i="14"/>
  <c r="Y243" i="14"/>
  <c r="U243" i="14"/>
  <c r="T243" i="14"/>
  <c r="S243" i="14"/>
  <c r="V243" i="14"/>
  <c r="X243" i="14"/>
  <c r="N243" i="14"/>
  <c r="J243" i="14"/>
  <c r="L243" i="14"/>
  <c r="Z242" i="14"/>
  <c r="Y242" i="14"/>
  <c r="U242" i="14"/>
  <c r="T242" i="14"/>
  <c r="V242" i="14"/>
  <c r="X242" i="14"/>
  <c r="S242" i="14"/>
  <c r="N242" i="14"/>
  <c r="J242" i="14"/>
  <c r="L242" i="14"/>
  <c r="Z241" i="14"/>
  <c r="Y241" i="14"/>
  <c r="U241" i="14"/>
  <c r="T241" i="14"/>
  <c r="S241" i="14"/>
  <c r="N241" i="14"/>
  <c r="J241" i="14"/>
  <c r="L241" i="14"/>
  <c r="O241" i="14"/>
  <c r="Y240" i="14"/>
  <c r="Z240" i="14"/>
  <c r="U240" i="14"/>
  <c r="V240" i="14"/>
  <c r="X240" i="14"/>
  <c r="T240" i="14"/>
  <c r="S240" i="14"/>
  <c r="N240" i="14"/>
  <c r="L240" i="14"/>
  <c r="J240" i="14"/>
  <c r="Y239" i="14"/>
  <c r="Z239" i="14"/>
  <c r="W239" i="14"/>
  <c r="V239" i="14"/>
  <c r="X239" i="14"/>
  <c r="AA239" i="14"/>
  <c r="U239" i="14"/>
  <c r="T239" i="14"/>
  <c r="S239" i="14"/>
  <c r="N239" i="14"/>
  <c r="J239" i="14"/>
  <c r="L239" i="14"/>
  <c r="O239" i="14"/>
  <c r="Z238" i="14"/>
  <c r="Y238" i="14"/>
  <c r="X238" i="14"/>
  <c r="U238" i="14"/>
  <c r="T238" i="14"/>
  <c r="S238" i="14"/>
  <c r="V238" i="14"/>
  <c r="N238" i="14"/>
  <c r="L238" i="14"/>
  <c r="O238" i="14"/>
  <c r="K238" i="14"/>
  <c r="J238" i="14"/>
  <c r="AA237" i="14"/>
  <c r="Y237" i="14"/>
  <c r="Z237" i="14"/>
  <c r="U237" i="14"/>
  <c r="T237" i="14"/>
  <c r="S237" i="14"/>
  <c r="V237" i="14"/>
  <c r="X237" i="14"/>
  <c r="W237" i="14"/>
  <c r="N237" i="14"/>
  <c r="L237" i="14"/>
  <c r="J237" i="14"/>
  <c r="Y236" i="14"/>
  <c r="Z236" i="14"/>
  <c r="U236" i="14"/>
  <c r="T236" i="14"/>
  <c r="S236" i="14"/>
  <c r="N236" i="14"/>
  <c r="O236" i="14"/>
  <c r="J236" i="14"/>
  <c r="L236" i="14"/>
  <c r="K236" i="14"/>
  <c r="Z235" i="14"/>
  <c r="Y235" i="14"/>
  <c r="U235" i="14"/>
  <c r="T235" i="14"/>
  <c r="S235" i="14"/>
  <c r="V235" i="14"/>
  <c r="X235" i="14"/>
  <c r="N235" i="14"/>
  <c r="J235" i="14"/>
  <c r="L235" i="14"/>
  <c r="K235" i="14"/>
  <c r="AA234" i="14"/>
  <c r="Z234" i="14"/>
  <c r="Y234" i="14"/>
  <c r="U234" i="14"/>
  <c r="T234" i="14"/>
  <c r="S234" i="14"/>
  <c r="V234" i="14"/>
  <c r="X234" i="14"/>
  <c r="W234" i="14"/>
  <c r="N234" i="14"/>
  <c r="J234" i="14"/>
  <c r="L234" i="14"/>
  <c r="Z233" i="14"/>
  <c r="Y233" i="14"/>
  <c r="U233" i="14"/>
  <c r="T233" i="14"/>
  <c r="S233" i="14"/>
  <c r="N233" i="14"/>
  <c r="K233" i="14"/>
  <c r="J233" i="14"/>
  <c r="L233" i="14"/>
  <c r="O233" i="14"/>
  <c r="Y232" i="14"/>
  <c r="Z232" i="14"/>
  <c r="V232" i="14"/>
  <c r="X232" i="14"/>
  <c r="U232" i="14"/>
  <c r="T232" i="14"/>
  <c r="S232" i="14"/>
  <c r="N232" i="14"/>
  <c r="J232" i="14"/>
  <c r="L232" i="14"/>
  <c r="Y231" i="14"/>
  <c r="Z231" i="14"/>
  <c r="V231" i="14"/>
  <c r="X231" i="14"/>
  <c r="U231" i="14"/>
  <c r="T231" i="14"/>
  <c r="S231" i="14"/>
  <c r="N231" i="14"/>
  <c r="K231" i="14"/>
  <c r="J231" i="14"/>
  <c r="L231" i="14"/>
  <c r="O231" i="14"/>
  <c r="Z230" i="14"/>
  <c r="Y230" i="14"/>
  <c r="U230" i="14"/>
  <c r="T230" i="14"/>
  <c r="S230" i="14"/>
  <c r="V230" i="14"/>
  <c r="X230" i="14"/>
  <c r="N230" i="14"/>
  <c r="L230" i="14"/>
  <c r="K230" i="14"/>
  <c r="J230" i="14"/>
  <c r="Z229" i="14"/>
  <c r="Y229" i="14"/>
  <c r="X229" i="14"/>
  <c r="U229" i="14"/>
  <c r="T229" i="14"/>
  <c r="S229" i="14"/>
  <c r="V229" i="14"/>
  <c r="N229" i="14"/>
  <c r="L229" i="14"/>
  <c r="J229" i="14"/>
  <c r="Z228" i="14"/>
  <c r="Y228" i="14"/>
  <c r="U228" i="14"/>
  <c r="T228" i="14"/>
  <c r="S228" i="14"/>
  <c r="O228" i="14"/>
  <c r="N228" i="14"/>
  <c r="K228" i="14"/>
  <c r="J228" i="14"/>
  <c r="L228" i="14"/>
  <c r="Z227" i="14"/>
  <c r="Y227" i="14"/>
  <c r="X227" i="14"/>
  <c r="W227" i="14"/>
  <c r="U227" i="14"/>
  <c r="T227" i="14"/>
  <c r="S227" i="14"/>
  <c r="V227" i="14"/>
  <c r="N227" i="14"/>
  <c r="L227" i="14"/>
  <c r="J227" i="14"/>
  <c r="Y226" i="14"/>
  <c r="Z226" i="14"/>
  <c r="U226" i="14"/>
  <c r="T226" i="14"/>
  <c r="S226" i="14"/>
  <c r="V226" i="14"/>
  <c r="X226" i="14"/>
  <c r="N226" i="14"/>
  <c r="J226" i="14"/>
  <c r="L226" i="14"/>
  <c r="Z225" i="14"/>
  <c r="Y225" i="14"/>
  <c r="V225" i="14"/>
  <c r="X225" i="14"/>
  <c r="U225" i="14"/>
  <c r="T225" i="14"/>
  <c r="S225" i="14"/>
  <c r="N225" i="14"/>
  <c r="J225" i="14"/>
  <c r="L225" i="14"/>
  <c r="K225" i="14"/>
  <c r="Z224" i="14"/>
  <c r="Y224" i="14"/>
  <c r="U224" i="14"/>
  <c r="T224" i="14"/>
  <c r="S224" i="14"/>
  <c r="N224" i="14"/>
  <c r="J224" i="14"/>
  <c r="L224" i="14"/>
  <c r="O224" i="14"/>
  <c r="Y223" i="14"/>
  <c r="Z223" i="14"/>
  <c r="U223" i="14"/>
  <c r="V223" i="14"/>
  <c r="X223" i="14"/>
  <c r="T223" i="14"/>
  <c r="S223" i="14"/>
  <c r="N223" i="14"/>
  <c r="J223" i="14"/>
  <c r="L223" i="14"/>
  <c r="Y222" i="14"/>
  <c r="Z222" i="14"/>
  <c r="V222" i="14"/>
  <c r="X222" i="14"/>
  <c r="U222" i="14"/>
  <c r="T222" i="14"/>
  <c r="S222" i="14"/>
  <c r="N222" i="14"/>
  <c r="J222" i="14"/>
  <c r="L222" i="14"/>
  <c r="Y221" i="14"/>
  <c r="Z221" i="14"/>
  <c r="X221" i="14"/>
  <c r="W221" i="14"/>
  <c r="V221" i="14"/>
  <c r="U221" i="14"/>
  <c r="T221" i="14"/>
  <c r="S221" i="14"/>
  <c r="N221" i="14"/>
  <c r="O221" i="14"/>
  <c r="L221" i="14"/>
  <c r="K221" i="14"/>
  <c r="J221" i="14"/>
  <c r="Y220" i="14"/>
  <c r="Z220" i="14"/>
  <c r="X220" i="14"/>
  <c r="W220" i="14"/>
  <c r="U220" i="14"/>
  <c r="T220" i="14"/>
  <c r="S220" i="14"/>
  <c r="V220" i="14"/>
  <c r="N220" i="14"/>
  <c r="L220" i="14"/>
  <c r="J220" i="14"/>
  <c r="Y219" i="14"/>
  <c r="Z219" i="14"/>
  <c r="X219" i="14"/>
  <c r="U219" i="14"/>
  <c r="T219" i="14"/>
  <c r="S219" i="14"/>
  <c r="V219" i="14"/>
  <c r="N219" i="14"/>
  <c r="O219" i="14"/>
  <c r="L219" i="14"/>
  <c r="K219" i="14"/>
  <c r="J219" i="14"/>
  <c r="Z218" i="14"/>
  <c r="Y218" i="14"/>
  <c r="U218" i="14"/>
  <c r="T218" i="14"/>
  <c r="S218" i="14"/>
  <c r="O218" i="14"/>
  <c r="N218" i="14"/>
  <c r="J218" i="14"/>
  <c r="L218" i="14"/>
  <c r="K218" i="14"/>
  <c r="Z217" i="14"/>
  <c r="Y217" i="14"/>
  <c r="U217" i="14"/>
  <c r="T217" i="14"/>
  <c r="V217" i="14"/>
  <c r="X217" i="14"/>
  <c r="S217" i="14"/>
  <c r="N217" i="14"/>
  <c r="J217" i="14"/>
  <c r="L217" i="14"/>
  <c r="K217" i="14"/>
  <c r="AA216" i="14"/>
  <c r="Z216" i="14"/>
  <c r="Y216" i="14"/>
  <c r="U216" i="14"/>
  <c r="T216" i="14"/>
  <c r="S216" i="14"/>
  <c r="V216" i="14"/>
  <c r="X216" i="14"/>
  <c r="W216" i="14"/>
  <c r="N216" i="14"/>
  <c r="J216" i="14"/>
  <c r="L216" i="14"/>
  <c r="O216" i="14"/>
  <c r="Y215" i="14"/>
  <c r="Z215" i="14"/>
  <c r="W215" i="14"/>
  <c r="U215" i="14"/>
  <c r="V215" i="14"/>
  <c r="X215" i="14"/>
  <c r="AA215" i="14"/>
  <c r="T215" i="14"/>
  <c r="S215" i="14"/>
  <c r="N215" i="14"/>
  <c r="J215" i="14"/>
  <c r="L215" i="14"/>
  <c r="Y214" i="14"/>
  <c r="Z214" i="14"/>
  <c r="W214" i="14"/>
  <c r="V214" i="14"/>
  <c r="X214" i="14"/>
  <c r="AA214" i="14"/>
  <c r="U214" i="14"/>
  <c r="T214" i="14"/>
  <c r="S214" i="14"/>
  <c r="N214" i="14"/>
  <c r="J214" i="14"/>
  <c r="L214" i="14"/>
  <c r="Y213" i="14"/>
  <c r="Z213" i="14"/>
  <c r="V213" i="14"/>
  <c r="X213" i="14"/>
  <c r="U213" i="14"/>
  <c r="T213" i="14"/>
  <c r="S213" i="14"/>
  <c r="N213" i="14"/>
  <c r="J213" i="14"/>
  <c r="L213" i="14"/>
  <c r="Y212" i="14"/>
  <c r="Z212" i="14"/>
  <c r="X212" i="14"/>
  <c r="W212" i="14"/>
  <c r="U212" i="14"/>
  <c r="T212" i="14"/>
  <c r="S212" i="14"/>
  <c r="V212" i="14"/>
  <c r="N212" i="14"/>
  <c r="L212" i="14"/>
  <c r="J212" i="14"/>
  <c r="Y211" i="14"/>
  <c r="Z211" i="14"/>
  <c r="U211" i="14"/>
  <c r="T211" i="14"/>
  <c r="S211" i="14"/>
  <c r="V211" i="14"/>
  <c r="X211" i="14"/>
  <c r="N211" i="14"/>
  <c r="L211" i="14"/>
  <c r="K211" i="14"/>
  <c r="J211" i="14"/>
  <c r="Z210" i="14"/>
  <c r="Y210" i="14"/>
  <c r="U210" i="14"/>
  <c r="T210" i="14"/>
  <c r="S210" i="14"/>
  <c r="O210" i="14"/>
  <c r="N210" i="14"/>
  <c r="J210" i="14"/>
  <c r="L210" i="14"/>
  <c r="K210" i="14"/>
  <c r="Z209" i="14"/>
  <c r="Y209" i="14"/>
  <c r="V209" i="14"/>
  <c r="X209" i="14"/>
  <c r="U209" i="14"/>
  <c r="T209" i="14"/>
  <c r="S209" i="14"/>
  <c r="O209" i="14"/>
  <c r="N209" i="14"/>
  <c r="J209" i="14"/>
  <c r="L209" i="14"/>
  <c r="K209" i="14"/>
  <c r="Z208" i="14"/>
  <c r="Y208" i="14"/>
  <c r="U208" i="14"/>
  <c r="T208" i="14"/>
  <c r="S208" i="14"/>
  <c r="N208" i="14"/>
  <c r="J208" i="14"/>
  <c r="L208" i="14"/>
  <c r="O208" i="14"/>
  <c r="Y207" i="14"/>
  <c r="Z207" i="14"/>
  <c r="U207" i="14"/>
  <c r="T207" i="14"/>
  <c r="V207" i="14"/>
  <c r="X207" i="14"/>
  <c r="S207" i="14"/>
  <c r="N207" i="14"/>
  <c r="L207" i="14"/>
  <c r="J207" i="14"/>
  <c r="Y206" i="14"/>
  <c r="Z206" i="14"/>
  <c r="V206" i="14"/>
  <c r="X206" i="14"/>
  <c r="U206" i="14"/>
  <c r="T206" i="14"/>
  <c r="S206" i="14"/>
  <c r="N206" i="14"/>
  <c r="J206" i="14"/>
  <c r="L206" i="14"/>
  <c r="Y205" i="14"/>
  <c r="Z205" i="14"/>
  <c r="V205" i="14"/>
  <c r="X205" i="14"/>
  <c r="U205" i="14"/>
  <c r="T205" i="14"/>
  <c r="S205" i="14"/>
  <c r="N205" i="14"/>
  <c r="J205" i="14"/>
  <c r="L205" i="14"/>
  <c r="Z204" i="14"/>
  <c r="Y204" i="14"/>
  <c r="X204" i="14"/>
  <c r="AA204" i="14"/>
  <c r="W204" i="14"/>
  <c r="U204" i="14"/>
  <c r="T204" i="14"/>
  <c r="S204" i="14"/>
  <c r="V204" i="14"/>
  <c r="N204" i="14"/>
  <c r="L204" i="14"/>
  <c r="J204" i="14"/>
  <c r="Y203" i="14"/>
  <c r="Z203" i="14"/>
  <c r="U203" i="14"/>
  <c r="T203" i="14"/>
  <c r="S203" i="14"/>
  <c r="N203" i="14"/>
  <c r="L203" i="14"/>
  <c r="K203" i="14"/>
  <c r="J203" i="14"/>
  <c r="Z202" i="14"/>
  <c r="Y202" i="14"/>
  <c r="U202" i="14"/>
  <c r="T202" i="14"/>
  <c r="S202" i="14"/>
  <c r="O202" i="14"/>
  <c r="N202" i="14"/>
  <c r="J202" i="14"/>
  <c r="L202" i="14"/>
  <c r="K202" i="14"/>
  <c r="Z201" i="14"/>
  <c r="Y201" i="14"/>
  <c r="U201" i="14"/>
  <c r="T201" i="14"/>
  <c r="V201" i="14"/>
  <c r="X201" i="14"/>
  <c r="S201" i="14"/>
  <c r="O201" i="14"/>
  <c r="N201" i="14"/>
  <c r="J201" i="14"/>
  <c r="L201" i="14"/>
  <c r="K201" i="14"/>
  <c r="Z200" i="14"/>
  <c r="Y200" i="14"/>
  <c r="U200" i="14"/>
  <c r="T200" i="14"/>
  <c r="S200" i="14"/>
  <c r="V200" i="14"/>
  <c r="X200" i="14"/>
  <c r="N200" i="14"/>
  <c r="J200" i="14"/>
  <c r="L200" i="14"/>
  <c r="O200" i="14"/>
  <c r="Y199" i="14"/>
  <c r="Z199" i="14"/>
  <c r="X199" i="14"/>
  <c r="U199" i="14"/>
  <c r="T199" i="14"/>
  <c r="V199" i="14"/>
  <c r="S199" i="14"/>
  <c r="N199" i="14"/>
  <c r="J199" i="14"/>
  <c r="L199" i="14"/>
  <c r="Y198" i="14"/>
  <c r="Z198" i="14"/>
  <c r="V198" i="14"/>
  <c r="X198" i="14"/>
  <c r="U198" i="14"/>
  <c r="T198" i="14"/>
  <c r="S198" i="14"/>
  <c r="N198" i="14"/>
  <c r="J198" i="14"/>
  <c r="L198" i="14"/>
  <c r="Y197" i="14"/>
  <c r="Z197" i="14"/>
  <c r="V197" i="14"/>
  <c r="X197" i="14"/>
  <c r="U197" i="14"/>
  <c r="T197" i="14"/>
  <c r="S197" i="14"/>
  <c r="O197" i="14"/>
  <c r="N197" i="14"/>
  <c r="J197" i="14"/>
  <c r="L197" i="14"/>
  <c r="K197" i="14"/>
  <c r="Z196" i="14"/>
  <c r="Y196" i="14"/>
  <c r="X196" i="14"/>
  <c r="AA196" i="14"/>
  <c r="U196" i="14"/>
  <c r="T196" i="14"/>
  <c r="S196" i="14"/>
  <c r="V196" i="14"/>
  <c r="N196" i="14"/>
  <c r="L196" i="14"/>
  <c r="J196" i="14"/>
  <c r="Y195" i="14"/>
  <c r="Z195" i="14"/>
  <c r="U195" i="14"/>
  <c r="T195" i="14"/>
  <c r="S195" i="14"/>
  <c r="N195" i="14"/>
  <c r="L195" i="14"/>
  <c r="K195" i="14"/>
  <c r="J195" i="14"/>
  <c r="Z194" i="14"/>
  <c r="Y194" i="14"/>
  <c r="U194" i="14"/>
  <c r="T194" i="14"/>
  <c r="S194" i="14"/>
  <c r="O194" i="14"/>
  <c r="N194" i="14"/>
  <c r="J194" i="14"/>
  <c r="L194" i="14"/>
  <c r="K194" i="14"/>
  <c r="Z193" i="14"/>
  <c r="Y193" i="14"/>
  <c r="U193" i="14"/>
  <c r="T193" i="14"/>
  <c r="V193" i="14"/>
  <c r="X193" i="14"/>
  <c r="S193" i="14"/>
  <c r="O193" i="14"/>
  <c r="N193" i="14"/>
  <c r="J193" i="14"/>
  <c r="L193" i="14"/>
  <c r="K193" i="14"/>
  <c r="Z192" i="14"/>
  <c r="Y192" i="14"/>
  <c r="U192" i="14"/>
  <c r="T192" i="14"/>
  <c r="S192" i="14"/>
  <c r="V192" i="14"/>
  <c r="X192" i="14"/>
  <c r="N192" i="14"/>
  <c r="J192" i="14"/>
  <c r="L192" i="14"/>
  <c r="O192" i="14"/>
  <c r="Y191" i="14"/>
  <c r="Z191" i="14"/>
  <c r="U191" i="14"/>
  <c r="T191" i="14"/>
  <c r="V191" i="14"/>
  <c r="X191" i="14"/>
  <c r="S191" i="14"/>
  <c r="N191" i="14"/>
  <c r="J191" i="14"/>
  <c r="L191" i="14"/>
  <c r="Y190" i="14"/>
  <c r="Z190" i="14"/>
  <c r="V190" i="14"/>
  <c r="X190" i="14"/>
  <c r="U190" i="14"/>
  <c r="T190" i="14"/>
  <c r="S190" i="14"/>
  <c r="N190" i="14"/>
  <c r="J190" i="14"/>
  <c r="L190" i="14"/>
  <c r="Y189" i="14"/>
  <c r="Z189" i="14"/>
  <c r="V189" i="14"/>
  <c r="X189" i="14"/>
  <c r="U189" i="14"/>
  <c r="T189" i="14"/>
  <c r="S189" i="14"/>
  <c r="O189" i="14"/>
  <c r="N189" i="14"/>
  <c r="J189" i="14"/>
  <c r="L189" i="14"/>
  <c r="K189" i="14"/>
  <c r="Z188" i="14"/>
  <c r="Y188" i="14"/>
  <c r="X188" i="14"/>
  <c r="W188" i="14"/>
  <c r="U188" i="14"/>
  <c r="T188" i="14"/>
  <c r="S188" i="14"/>
  <c r="V188" i="14"/>
  <c r="N188" i="14"/>
  <c r="L188" i="14"/>
  <c r="J188" i="14"/>
  <c r="Y187" i="14"/>
  <c r="Z187" i="14"/>
  <c r="U187" i="14"/>
  <c r="T187" i="14"/>
  <c r="S187" i="14"/>
  <c r="N187" i="14"/>
  <c r="L187" i="14"/>
  <c r="K187" i="14"/>
  <c r="J187" i="14"/>
  <c r="Z186" i="14"/>
  <c r="Y186" i="14"/>
  <c r="U186" i="14"/>
  <c r="T186" i="14"/>
  <c r="S186" i="14"/>
  <c r="V186" i="14"/>
  <c r="X186" i="14"/>
  <c r="W186" i="14"/>
  <c r="N186" i="14"/>
  <c r="J186" i="14"/>
  <c r="L186" i="14"/>
  <c r="K186" i="14"/>
  <c r="Z185" i="14"/>
  <c r="Y185" i="14"/>
  <c r="W185" i="14"/>
  <c r="V185" i="14"/>
  <c r="X185" i="14"/>
  <c r="U185" i="14"/>
  <c r="T185" i="14"/>
  <c r="S185" i="14"/>
  <c r="N185" i="14"/>
  <c r="K185" i="14"/>
  <c r="J185" i="14"/>
  <c r="L185" i="14"/>
  <c r="O185" i="14"/>
  <c r="Z184" i="14"/>
  <c r="Y184" i="14"/>
  <c r="X184" i="14"/>
  <c r="V184" i="14"/>
  <c r="U184" i="14"/>
  <c r="T184" i="14"/>
  <c r="S184" i="14"/>
  <c r="N184" i="14"/>
  <c r="L184" i="14"/>
  <c r="O184" i="14"/>
  <c r="K184" i="14"/>
  <c r="J184" i="14"/>
  <c r="Y183" i="14"/>
  <c r="Z183" i="14"/>
  <c r="U183" i="14"/>
  <c r="T183" i="14"/>
  <c r="V183" i="14"/>
  <c r="X183" i="14"/>
  <c r="S183" i="14"/>
  <c r="N183" i="14"/>
  <c r="J183" i="14"/>
  <c r="L183" i="14"/>
  <c r="Z182" i="14"/>
  <c r="Y182" i="14"/>
  <c r="U182" i="14"/>
  <c r="V182" i="14"/>
  <c r="X182" i="14"/>
  <c r="T182" i="14"/>
  <c r="S182" i="14"/>
  <c r="O182" i="14"/>
  <c r="N182" i="14"/>
  <c r="L182" i="14"/>
  <c r="K182" i="14"/>
  <c r="J182" i="14"/>
  <c r="AA181" i="14"/>
  <c r="Z181" i="14"/>
  <c r="Y181" i="14"/>
  <c r="U181" i="14"/>
  <c r="T181" i="14"/>
  <c r="S181" i="14"/>
  <c r="V181" i="14"/>
  <c r="X181" i="14"/>
  <c r="W181" i="14"/>
  <c r="N181" i="14"/>
  <c r="J181" i="14"/>
  <c r="L181" i="14"/>
  <c r="Y180" i="14"/>
  <c r="Z180" i="14"/>
  <c r="X180" i="14"/>
  <c r="W180" i="14"/>
  <c r="U180" i="14"/>
  <c r="T180" i="14"/>
  <c r="S180" i="14"/>
  <c r="V180" i="14"/>
  <c r="N180" i="14"/>
  <c r="O180" i="14"/>
  <c r="L180" i="14"/>
  <c r="K180" i="14"/>
  <c r="J180" i="14"/>
  <c r="Y179" i="14"/>
  <c r="Z179" i="14"/>
  <c r="U179" i="14"/>
  <c r="T179" i="14"/>
  <c r="S179" i="14"/>
  <c r="N179" i="14"/>
  <c r="L179" i="14"/>
  <c r="J179" i="14"/>
  <c r="Y178" i="14"/>
  <c r="Z178" i="14"/>
  <c r="U178" i="14"/>
  <c r="T178" i="14"/>
  <c r="V178" i="14"/>
  <c r="X178" i="14"/>
  <c r="S178" i="14"/>
  <c r="N178" i="14"/>
  <c r="J178" i="14"/>
  <c r="L178" i="14"/>
  <c r="K178" i="14"/>
  <c r="Z177" i="14"/>
  <c r="Y177" i="14"/>
  <c r="U177" i="14"/>
  <c r="T177" i="14"/>
  <c r="S177" i="14"/>
  <c r="O177" i="14"/>
  <c r="N177" i="14"/>
  <c r="L177" i="14"/>
  <c r="K177" i="14"/>
  <c r="J177" i="14"/>
  <c r="Y176" i="14"/>
  <c r="Z176" i="14"/>
  <c r="U176" i="14"/>
  <c r="T176" i="14"/>
  <c r="S176" i="14"/>
  <c r="V176" i="14"/>
  <c r="X176" i="14"/>
  <c r="N176" i="14"/>
  <c r="J176" i="14"/>
  <c r="L176" i="14"/>
  <c r="Z175" i="14"/>
  <c r="Y175" i="14"/>
  <c r="U175" i="14"/>
  <c r="T175" i="14"/>
  <c r="V175" i="14"/>
  <c r="X175" i="14"/>
  <c r="S175" i="14"/>
  <c r="N175" i="14"/>
  <c r="J175" i="14"/>
  <c r="L175" i="14"/>
  <c r="K175" i="14"/>
  <c r="Y174" i="14"/>
  <c r="Z174" i="14"/>
  <c r="X174" i="14"/>
  <c r="U174" i="14"/>
  <c r="T174" i="14"/>
  <c r="S174" i="14"/>
  <c r="V174" i="14"/>
  <c r="N174" i="14"/>
  <c r="K174" i="14"/>
  <c r="J174" i="14"/>
  <c r="L174" i="14"/>
  <c r="O174" i="14"/>
  <c r="Y173" i="14"/>
  <c r="Z173" i="14"/>
  <c r="U173" i="14"/>
  <c r="T173" i="14"/>
  <c r="V173" i="14"/>
  <c r="X173" i="14"/>
  <c r="S173" i="14"/>
  <c r="N173" i="14"/>
  <c r="J173" i="14"/>
  <c r="L173" i="14"/>
  <c r="Z172" i="14"/>
  <c r="Y172" i="14"/>
  <c r="W172" i="14"/>
  <c r="U172" i="14"/>
  <c r="T172" i="14"/>
  <c r="S172" i="14"/>
  <c r="V172" i="14"/>
  <c r="X172" i="14"/>
  <c r="AA172" i="14"/>
  <c r="N172" i="14"/>
  <c r="L172" i="14"/>
  <c r="J172" i="14"/>
  <c r="Z171" i="14"/>
  <c r="Y171" i="14"/>
  <c r="V171" i="14"/>
  <c r="X171" i="14"/>
  <c r="U171" i="14"/>
  <c r="T171" i="14"/>
  <c r="S171" i="14"/>
  <c r="N171" i="14"/>
  <c r="J171" i="14"/>
  <c r="L171" i="14"/>
  <c r="Z170" i="14"/>
  <c r="Y170" i="14"/>
  <c r="U170" i="14"/>
  <c r="T170" i="14"/>
  <c r="S170" i="14"/>
  <c r="V170" i="14"/>
  <c r="X170" i="14"/>
  <c r="N170" i="14"/>
  <c r="J170" i="14"/>
  <c r="L170" i="14"/>
  <c r="Z169" i="14"/>
  <c r="Y169" i="14"/>
  <c r="U169" i="14"/>
  <c r="T169" i="14"/>
  <c r="S169" i="14"/>
  <c r="N169" i="14"/>
  <c r="L169" i="14"/>
  <c r="J169" i="14"/>
  <c r="Y168" i="14"/>
  <c r="Z168" i="14"/>
  <c r="U168" i="14"/>
  <c r="T168" i="14"/>
  <c r="S168" i="14"/>
  <c r="N168" i="14"/>
  <c r="J168" i="14"/>
  <c r="L168" i="14"/>
  <c r="Z167" i="14"/>
  <c r="Y167" i="14"/>
  <c r="V167" i="14"/>
  <c r="X167" i="14"/>
  <c r="U167" i="14"/>
  <c r="T167" i="14"/>
  <c r="S167" i="14"/>
  <c r="O167" i="14"/>
  <c r="N167" i="14"/>
  <c r="K167" i="14"/>
  <c r="J167" i="14"/>
  <c r="L167" i="14"/>
  <c r="Y166" i="14"/>
  <c r="Z166" i="14"/>
  <c r="W166" i="14"/>
  <c r="V166" i="14"/>
  <c r="X166" i="14"/>
  <c r="U166" i="14"/>
  <c r="T166" i="14"/>
  <c r="S166" i="14"/>
  <c r="N166" i="14"/>
  <c r="J166" i="14"/>
  <c r="L166" i="14"/>
  <c r="Y165" i="14"/>
  <c r="Z165" i="14"/>
  <c r="V165" i="14"/>
  <c r="X165" i="14"/>
  <c r="U165" i="14"/>
  <c r="T165" i="14"/>
  <c r="S165" i="14"/>
  <c r="N165" i="14"/>
  <c r="L165" i="14"/>
  <c r="J165" i="14"/>
  <c r="Y164" i="14"/>
  <c r="Z164" i="14"/>
  <c r="U164" i="14"/>
  <c r="T164" i="14"/>
  <c r="S164" i="14"/>
  <c r="N164" i="14"/>
  <c r="L164" i="14"/>
  <c r="J164" i="14"/>
  <c r="Z163" i="14"/>
  <c r="Y163" i="14"/>
  <c r="U163" i="14"/>
  <c r="V163" i="14"/>
  <c r="X163" i="14"/>
  <c r="T163" i="14"/>
  <c r="S163" i="14"/>
  <c r="N163" i="14"/>
  <c r="L163" i="14"/>
  <c r="J163" i="14"/>
  <c r="Y162" i="14"/>
  <c r="Z162" i="14"/>
  <c r="U162" i="14"/>
  <c r="T162" i="14"/>
  <c r="S162" i="14"/>
  <c r="O162" i="14"/>
  <c r="N162" i="14"/>
  <c r="K162" i="14"/>
  <c r="J162" i="14"/>
  <c r="L162" i="14"/>
  <c r="Z161" i="14"/>
  <c r="Y161" i="14"/>
  <c r="U161" i="14"/>
  <c r="T161" i="14"/>
  <c r="S161" i="14"/>
  <c r="N161" i="14"/>
  <c r="L161" i="14"/>
  <c r="O161" i="14"/>
  <c r="J161" i="14"/>
  <c r="Y160" i="14"/>
  <c r="Z160" i="14"/>
  <c r="W160" i="14"/>
  <c r="U160" i="14"/>
  <c r="T160" i="14"/>
  <c r="S160" i="14"/>
  <c r="V160" i="14"/>
  <c r="X160" i="14"/>
  <c r="AA160" i="14"/>
  <c r="N160" i="14"/>
  <c r="J160" i="14"/>
  <c r="L160" i="14"/>
  <c r="Y159" i="14"/>
  <c r="Z159" i="14"/>
  <c r="V159" i="14"/>
  <c r="X159" i="14"/>
  <c r="U159" i="14"/>
  <c r="T159" i="14"/>
  <c r="S159" i="14"/>
  <c r="N159" i="14"/>
  <c r="K159" i="14"/>
  <c r="J159" i="14"/>
  <c r="L159" i="14"/>
  <c r="O159" i="14"/>
  <c r="AA158" i="14"/>
  <c r="Y158" i="14"/>
  <c r="Z158" i="14"/>
  <c r="V158" i="14"/>
  <c r="X158" i="14"/>
  <c r="W158" i="14"/>
  <c r="U158" i="14"/>
  <c r="T158" i="14"/>
  <c r="S158" i="14"/>
  <c r="N158" i="14"/>
  <c r="J158" i="14"/>
  <c r="L158" i="14"/>
  <c r="Y157" i="14"/>
  <c r="Z157" i="14"/>
  <c r="U157" i="14"/>
  <c r="T157" i="14"/>
  <c r="V157" i="14"/>
  <c r="X157" i="14"/>
  <c r="S157" i="14"/>
  <c r="N157" i="14"/>
  <c r="K157" i="14"/>
  <c r="J157" i="14"/>
  <c r="L157" i="14"/>
  <c r="O157" i="14"/>
  <c r="Z156" i="14"/>
  <c r="Y156" i="14"/>
  <c r="U156" i="14"/>
  <c r="T156" i="14"/>
  <c r="S156" i="14"/>
  <c r="O156" i="14"/>
  <c r="N156" i="14"/>
  <c r="L156" i="14"/>
  <c r="K156" i="14"/>
  <c r="J156" i="14"/>
  <c r="Y155" i="14"/>
  <c r="Z155" i="14"/>
  <c r="V155" i="14"/>
  <c r="X155" i="14"/>
  <c r="W155" i="14"/>
  <c r="U155" i="14"/>
  <c r="T155" i="14"/>
  <c r="S155" i="14"/>
  <c r="N155" i="14"/>
  <c r="L155" i="14"/>
  <c r="J155" i="14"/>
  <c r="Z154" i="14"/>
  <c r="Y154" i="14"/>
  <c r="W154" i="14"/>
  <c r="U154" i="14"/>
  <c r="T154" i="14"/>
  <c r="V154" i="14"/>
  <c r="X154" i="14"/>
  <c r="S154" i="14"/>
  <c r="N154" i="14"/>
  <c r="J154" i="14"/>
  <c r="L154" i="14"/>
  <c r="K154" i="14"/>
  <c r="AA153" i="14"/>
  <c r="Z153" i="14"/>
  <c r="Y153" i="14"/>
  <c r="X153" i="14"/>
  <c r="W153" i="14"/>
  <c r="U153" i="14"/>
  <c r="T153" i="14"/>
  <c r="S153" i="14"/>
  <c r="V153" i="14"/>
  <c r="O153" i="14"/>
  <c r="N153" i="14"/>
  <c r="L153" i="14"/>
  <c r="K153" i="14"/>
  <c r="J153" i="14"/>
  <c r="Y152" i="14"/>
  <c r="Z152" i="14"/>
  <c r="X152" i="14"/>
  <c r="U152" i="14"/>
  <c r="T152" i="14"/>
  <c r="V152" i="14"/>
  <c r="S152" i="14"/>
  <c r="N152" i="14"/>
  <c r="J152" i="14"/>
  <c r="L152" i="14"/>
  <c r="Y151" i="14"/>
  <c r="Z151" i="14"/>
  <c r="U151" i="14"/>
  <c r="T151" i="14"/>
  <c r="S151" i="14"/>
  <c r="N151" i="14"/>
  <c r="K151" i="14"/>
  <c r="J151" i="14"/>
  <c r="L151" i="14"/>
  <c r="O151" i="14"/>
  <c r="Z150" i="14"/>
  <c r="Y150" i="14"/>
  <c r="V150" i="14"/>
  <c r="X150" i="14"/>
  <c r="U150" i="14"/>
  <c r="T150" i="14"/>
  <c r="S150" i="14"/>
  <c r="N150" i="14"/>
  <c r="L150" i="14"/>
  <c r="J150" i="14"/>
  <c r="Y149" i="14"/>
  <c r="Z149" i="14"/>
  <c r="V149" i="14"/>
  <c r="X149" i="14"/>
  <c r="U149" i="14"/>
  <c r="T149" i="14"/>
  <c r="S149" i="14"/>
  <c r="N149" i="14"/>
  <c r="J149" i="14"/>
  <c r="L149" i="14"/>
  <c r="Z148" i="14"/>
  <c r="Y148" i="14"/>
  <c r="U148" i="14"/>
  <c r="T148" i="14"/>
  <c r="S148" i="14"/>
  <c r="O148" i="14"/>
  <c r="N148" i="14"/>
  <c r="L148" i="14"/>
  <c r="K148" i="14"/>
  <c r="J148" i="14"/>
  <c r="Y147" i="14"/>
  <c r="Z147" i="14"/>
  <c r="U147" i="14"/>
  <c r="V147" i="14"/>
  <c r="X147" i="14"/>
  <c r="T147" i="14"/>
  <c r="S147" i="14"/>
  <c r="N147" i="14"/>
  <c r="J147" i="14"/>
  <c r="L147" i="14"/>
  <c r="Z146" i="14"/>
  <c r="Y146" i="14"/>
  <c r="U146" i="14"/>
  <c r="T146" i="14"/>
  <c r="V146" i="14"/>
  <c r="X146" i="14"/>
  <c r="S146" i="14"/>
  <c r="N146" i="14"/>
  <c r="O146" i="14"/>
  <c r="K146" i="14"/>
  <c r="J146" i="14"/>
  <c r="L146" i="14"/>
  <c r="Z145" i="14"/>
  <c r="Y145" i="14"/>
  <c r="W145" i="14"/>
  <c r="U145" i="14"/>
  <c r="T145" i="14"/>
  <c r="S145" i="14"/>
  <c r="V145" i="14"/>
  <c r="X145" i="14"/>
  <c r="AA145" i="14"/>
  <c r="N145" i="14"/>
  <c r="L145" i="14"/>
  <c r="J145" i="14"/>
  <c r="Y144" i="14"/>
  <c r="Z144" i="14"/>
  <c r="V144" i="14"/>
  <c r="X144" i="14"/>
  <c r="W144" i="14"/>
  <c r="U144" i="14"/>
  <c r="T144" i="14"/>
  <c r="S144" i="14"/>
  <c r="N144" i="14"/>
  <c r="L144" i="14"/>
  <c r="J144" i="14"/>
  <c r="Y143" i="14"/>
  <c r="Z143" i="14"/>
  <c r="U143" i="14"/>
  <c r="T143" i="14"/>
  <c r="S143" i="14"/>
  <c r="O143" i="14"/>
  <c r="N143" i="14"/>
  <c r="K143" i="14"/>
  <c r="J143" i="14"/>
  <c r="L143" i="14"/>
  <c r="Z142" i="14"/>
  <c r="Y142" i="14"/>
  <c r="W142" i="14"/>
  <c r="V142" i="14"/>
  <c r="X142" i="14"/>
  <c r="U142" i="14"/>
  <c r="T142" i="14"/>
  <c r="S142" i="14"/>
  <c r="N142" i="14"/>
  <c r="J142" i="14"/>
  <c r="L142" i="14"/>
  <c r="Y141" i="14"/>
  <c r="Z141" i="14"/>
  <c r="X141" i="14"/>
  <c r="V141" i="14"/>
  <c r="U141" i="14"/>
  <c r="T141" i="14"/>
  <c r="S141" i="14"/>
  <c r="N141" i="14"/>
  <c r="L141" i="14"/>
  <c r="O141" i="14"/>
  <c r="J141" i="14"/>
  <c r="Y140" i="14"/>
  <c r="Z140" i="14"/>
  <c r="U140" i="14"/>
  <c r="T140" i="14"/>
  <c r="S140" i="14"/>
  <c r="O140" i="14"/>
  <c r="N140" i="14"/>
  <c r="L140" i="14"/>
  <c r="K140" i="14"/>
  <c r="J140" i="14"/>
  <c r="AA139" i="14"/>
  <c r="Z139" i="14"/>
  <c r="Y139" i="14"/>
  <c r="X139" i="14"/>
  <c r="W139" i="14"/>
  <c r="U139" i="14"/>
  <c r="V139" i="14"/>
  <c r="T139" i="14"/>
  <c r="S139" i="14"/>
  <c r="N139" i="14"/>
  <c r="J139" i="14"/>
  <c r="L139" i="14"/>
  <c r="K139" i="14"/>
  <c r="Y138" i="14"/>
  <c r="Z138" i="14"/>
  <c r="U138" i="14"/>
  <c r="T138" i="14"/>
  <c r="S138" i="14"/>
  <c r="V138" i="14"/>
  <c r="X138" i="14"/>
  <c r="W138" i="14"/>
  <c r="O138" i="14"/>
  <c r="N138" i="14"/>
  <c r="K138" i="14"/>
  <c r="J138" i="14"/>
  <c r="L138" i="14"/>
  <c r="Z137" i="14"/>
  <c r="Y137" i="14"/>
  <c r="U137" i="14"/>
  <c r="T137" i="14"/>
  <c r="S137" i="14"/>
  <c r="V137" i="14"/>
  <c r="X137" i="14"/>
  <c r="AA137" i="14"/>
  <c r="N137" i="14"/>
  <c r="L137" i="14"/>
  <c r="J137" i="14"/>
  <c r="Y136" i="14"/>
  <c r="Z136" i="14"/>
  <c r="U136" i="14"/>
  <c r="T136" i="14"/>
  <c r="S136" i="14"/>
  <c r="N136" i="14"/>
  <c r="J136" i="14"/>
  <c r="L136" i="14"/>
  <c r="Z135" i="14"/>
  <c r="Y135" i="14"/>
  <c r="U135" i="14"/>
  <c r="T135" i="14"/>
  <c r="V135" i="14"/>
  <c r="X135" i="14"/>
  <c r="AA135" i="14"/>
  <c r="S135" i="14"/>
  <c r="O135" i="14"/>
  <c r="N135" i="14"/>
  <c r="J135" i="14"/>
  <c r="L135" i="14"/>
  <c r="K135" i="14"/>
  <c r="Z134" i="14"/>
  <c r="Y134" i="14"/>
  <c r="V134" i="14"/>
  <c r="X134" i="14"/>
  <c r="U134" i="14"/>
  <c r="T134" i="14"/>
  <c r="S134" i="14"/>
  <c r="N134" i="14"/>
  <c r="J134" i="14"/>
  <c r="L134" i="14"/>
  <c r="Y133" i="14"/>
  <c r="Z133" i="14"/>
  <c r="W133" i="14"/>
  <c r="U133" i="14"/>
  <c r="T133" i="14"/>
  <c r="S133" i="14"/>
  <c r="V133" i="14"/>
  <c r="X133" i="14"/>
  <c r="AA133" i="14"/>
  <c r="N133" i="14"/>
  <c r="K133" i="14"/>
  <c r="J133" i="14"/>
  <c r="L133" i="14"/>
  <c r="O133" i="14"/>
  <c r="Y132" i="14"/>
  <c r="Z132" i="14"/>
  <c r="U132" i="14"/>
  <c r="T132" i="14"/>
  <c r="S132" i="14"/>
  <c r="O132" i="14"/>
  <c r="N132" i="14"/>
  <c r="L132" i="14"/>
  <c r="K132" i="14"/>
  <c r="J132" i="14"/>
  <c r="Z131" i="14"/>
  <c r="Y131" i="14"/>
  <c r="X131" i="14"/>
  <c r="V131" i="14"/>
  <c r="U131" i="14"/>
  <c r="T131" i="14"/>
  <c r="S131" i="14"/>
  <c r="N131" i="14"/>
  <c r="J131" i="14"/>
  <c r="L131" i="14"/>
  <c r="Z130" i="14"/>
  <c r="Y130" i="14"/>
  <c r="U130" i="14"/>
  <c r="T130" i="14"/>
  <c r="V130" i="14"/>
  <c r="X130" i="14"/>
  <c r="AA130" i="14"/>
  <c r="S130" i="14"/>
  <c r="O130" i="14"/>
  <c r="N130" i="14"/>
  <c r="J130" i="14"/>
  <c r="L130" i="14"/>
  <c r="K130" i="14"/>
  <c r="Z129" i="14"/>
  <c r="Y129" i="14"/>
  <c r="U129" i="14"/>
  <c r="T129" i="14"/>
  <c r="S129" i="14"/>
  <c r="O129" i="14"/>
  <c r="N129" i="14"/>
  <c r="L129" i="14"/>
  <c r="K129" i="14"/>
  <c r="J129" i="14"/>
  <c r="Y128" i="14"/>
  <c r="Z128" i="14"/>
  <c r="X128" i="14"/>
  <c r="W128" i="14"/>
  <c r="V128" i="14"/>
  <c r="U128" i="14"/>
  <c r="T128" i="14"/>
  <c r="S128" i="14"/>
  <c r="N128" i="14"/>
  <c r="J128" i="14"/>
  <c r="L128" i="14"/>
  <c r="Y127" i="14"/>
  <c r="Z127" i="14"/>
  <c r="V127" i="14"/>
  <c r="X127" i="14"/>
  <c r="U127" i="14"/>
  <c r="T127" i="14"/>
  <c r="S127" i="14"/>
  <c r="N127" i="14"/>
  <c r="J127" i="14"/>
  <c r="L127" i="14"/>
  <c r="Y126" i="14"/>
  <c r="Z126" i="14"/>
  <c r="V126" i="14"/>
  <c r="X126" i="14"/>
  <c r="W126" i="14"/>
  <c r="U126" i="14"/>
  <c r="T126" i="14"/>
  <c r="S126" i="14"/>
  <c r="N126" i="14"/>
  <c r="L126" i="14"/>
  <c r="J126" i="14"/>
  <c r="Y125" i="14"/>
  <c r="Z125" i="14"/>
  <c r="V125" i="14"/>
  <c r="X125" i="14"/>
  <c r="W125" i="14"/>
  <c r="U125" i="14"/>
  <c r="T125" i="14"/>
  <c r="S125" i="14"/>
  <c r="N125" i="14"/>
  <c r="L125" i="14"/>
  <c r="J125" i="14"/>
  <c r="Y124" i="14"/>
  <c r="Z124" i="14"/>
  <c r="U124" i="14"/>
  <c r="T124" i="14"/>
  <c r="S124" i="14"/>
  <c r="N124" i="14"/>
  <c r="L124" i="14"/>
  <c r="K124" i="14"/>
  <c r="J124" i="14"/>
  <c r="Y123" i="14"/>
  <c r="Z123" i="14"/>
  <c r="U123" i="14"/>
  <c r="T123" i="14"/>
  <c r="S123" i="14"/>
  <c r="N123" i="14"/>
  <c r="L123" i="14"/>
  <c r="J123" i="14"/>
  <c r="Z122" i="14"/>
  <c r="Y122" i="14"/>
  <c r="U122" i="14"/>
  <c r="T122" i="14"/>
  <c r="S122" i="14"/>
  <c r="N122" i="14"/>
  <c r="L122" i="14"/>
  <c r="J122" i="14"/>
  <c r="Y121" i="14"/>
  <c r="Z121" i="14"/>
  <c r="U121" i="14"/>
  <c r="T121" i="14"/>
  <c r="S121" i="14"/>
  <c r="V121" i="14"/>
  <c r="X121" i="14"/>
  <c r="N121" i="14"/>
  <c r="J121" i="14"/>
  <c r="L121" i="14"/>
  <c r="Z120" i="14"/>
  <c r="Y120" i="14"/>
  <c r="U120" i="14"/>
  <c r="T120" i="14"/>
  <c r="V120" i="14"/>
  <c r="X120" i="14"/>
  <c r="AA120" i="14"/>
  <c r="S120" i="14"/>
  <c r="N120" i="14"/>
  <c r="J120" i="14"/>
  <c r="L120" i="14"/>
  <c r="K120" i="14"/>
  <c r="Z119" i="14"/>
  <c r="Y119" i="14"/>
  <c r="X119" i="14"/>
  <c r="U119" i="14"/>
  <c r="T119" i="14"/>
  <c r="S119" i="14"/>
  <c r="V119" i="14"/>
  <c r="N119" i="14"/>
  <c r="L119" i="14"/>
  <c r="O119" i="14"/>
  <c r="K119" i="14"/>
  <c r="J119" i="14"/>
  <c r="Y118" i="14"/>
  <c r="Z118" i="14"/>
  <c r="U118" i="14"/>
  <c r="T118" i="14"/>
  <c r="S118" i="14"/>
  <c r="V118" i="14"/>
  <c r="X118" i="14"/>
  <c r="N118" i="14"/>
  <c r="L118" i="14"/>
  <c r="J118" i="14"/>
  <c r="Z117" i="14"/>
  <c r="Y117" i="14"/>
  <c r="U117" i="14"/>
  <c r="T117" i="14"/>
  <c r="S117" i="14"/>
  <c r="O117" i="14"/>
  <c r="N117" i="14"/>
  <c r="K117" i="14"/>
  <c r="J117" i="14"/>
  <c r="L117" i="14"/>
  <c r="Z116" i="14"/>
  <c r="Y116" i="14"/>
  <c r="V116" i="14"/>
  <c r="X116" i="14"/>
  <c r="U116" i="14"/>
  <c r="T116" i="14"/>
  <c r="S116" i="14"/>
  <c r="N116" i="14"/>
  <c r="L116" i="14"/>
  <c r="K116" i="14"/>
  <c r="J116" i="14"/>
  <c r="Y115" i="14"/>
  <c r="Z115" i="14"/>
  <c r="U115" i="14"/>
  <c r="T115" i="14"/>
  <c r="S115" i="14"/>
  <c r="V115" i="14"/>
  <c r="X115" i="14"/>
  <c r="N115" i="14"/>
  <c r="J115" i="14"/>
  <c r="L115" i="14"/>
  <c r="Z114" i="14"/>
  <c r="Y114" i="14"/>
  <c r="U114" i="14"/>
  <c r="T114" i="14"/>
  <c r="S114" i="14"/>
  <c r="O114" i="14"/>
  <c r="N114" i="14"/>
  <c r="L114" i="14"/>
  <c r="K114" i="14"/>
  <c r="J114" i="14"/>
  <c r="Y113" i="14"/>
  <c r="Z113" i="14"/>
  <c r="U113" i="14"/>
  <c r="T113" i="14"/>
  <c r="S113" i="14"/>
  <c r="V113" i="14"/>
  <c r="X113" i="14"/>
  <c r="N113" i="14"/>
  <c r="L113" i="14"/>
  <c r="J113" i="14"/>
  <c r="Z112" i="14"/>
  <c r="Y112" i="14"/>
  <c r="V112" i="14"/>
  <c r="X112" i="14"/>
  <c r="U112" i="14"/>
  <c r="T112" i="14"/>
  <c r="S112" i="14"/>
  <c r="N112" i="14"/>
  <c r="K112" i="14"/>
  <c r="J112" i="14"/>
  <c r="L112" i="14"/>
  <c r="O112" i="14"/>
  <c r="Z111" i="14"/>
  <c r="Y111" i="14"/>
  <c r="W111" i="14"/>
  <c r="U111" i="14"/>
  <c r="T111" i="14"/>
  <c r="S111" i="14"/>
  <c r="V111" i="14"/>
  <c r="X111" i="14"/>
  <c r="AA111" i="14"/>
  <c r="N111" i="14"/>
  <c r="L111" i="14"/>
  <c r="K111" i="14"/>
  <c r="J111" i="14"/>
  <c r="AA110" i="14"/>
  <c r="Y110" i="14"/>
  <c r="Z110" i="14"/>
  <c r="U110" i="14"/>
  <c r="T110" i="14"/>
  <c r="V110" i="14"/>
  <c r="X110" i="14"/>
  <c r="W110" i="14"/>
  <c r="S110" i="14"/>
  <c r="N110" i="14"/>
  <c r="L110" i="14"/>
  <c r="J110" i="14"/>
  <c r="Y109" i="14"/>
  <c r="Z109" i="14"/>
  <c r="U109" i="14"/>
  <c r="T109" i="14"/>
  <c r="V109" i="14"/>
  <c r="X109" i="14"/>
  <c r="S109" i="14"/>
  <c r="N109" i="14"/>
  <c r="J109" i="14"/>
  <c r="L109" i="14"/>
  <c r="Z108" i="14"/>
  <c r="Y108" i="14"/>
  <c r="U108" i="14"/>
  <c r="T108" i="14"/>
  <c r="S108" i="14"/>
  <c r="O108" i="14"/>
  <c r="N108" i="14"/>
  <c r="L108" i="14"/>
  <c r="K108" i="14"/>
  <c r="J108" i="14"/>
  <c r="Y107" i="14"/>
  <c r="Z107" i="14"/>
  <c r="U107" i="14"/>
  <c r="T107" i="14"/>
  <c r="V107" i="14"/>
  <c r="X107" i="14"/>
  <c r="S107" i="14"/>
  <c r="N107" i="14"/>
  <c r="L107" i="14"/>
  <c r="J107" i="14"/>
  <c r="Y106" i="14"/>
  <c r="Z106" i="14"/>
  <c r="U106" i="14"/>
  <c r="T106" i="14"/>
  <c r="S106" i="14"/>
  <c r="N106" i="14"/>
  <c r="L106" i="14"/>
  <c r="O106" i="14"/>
  <c r="J106" i="14"/>
  <c r="Y105" i="14"/>
  <c r="Z105" i="14"/>
  <c r="U105" i="14"/>
  <c r="V105" i="14"/>
  <c r="X105" i="14"/>
  <c r="T105" i="14"/>
  <c r="S105" i="14"/>
  <c r="N105" i="14"/>
  <c r="J105" i="14"/>
  <c r="L105" i="14"/>
  <c r="Y104" i="14"/>
  <c r="Z104" i="14"/>
  <c r="U104" i="14"/>
  <c r="T104" i="14"/>
  <c r="S104" i="14"/>
  <c r="V104" i="14"/>
  <c r="X104" i="14"/>
  <c r="N104" i="14"/>
  <c r="O104" i="14"/>
  <c r="J104" i="14"/>
  <c r="L104" i="14"/>
  <c r="K104" i="14"/>
  <c r="Y103" i="14"/>
  <c r="Z103" i="14"/>
  <c r="U103" i="14"/>
  <c r="T103" i="14"/>
  <c r="S103" i="14"/>
  <c r="N103" i="14"/>
  <c r="J103" i="14"/>
  <c r="L103" i="14"/>
  <c r="K103" i="14"/>
  <c r="Y102" i="14"/>
  <c r="Z102" i="14"/>
  <c r="U102" i="14"/>
  <c r="T102" i="14"/>
  <c r="S102" i="14"/>
  <c r="V102" i="14"/>
  <c r="X102" i="14"/>
  <c r="N102" i="14"/>
  <c r="J102" i="14"/>
  <c r="L102" i="14"/>
  <c r="Y101" i="14"/>
  <c r="Z101" i="14"/>
  <c r="U101" i="14"/>
  <c r="T101" i="14"/>
  <c r="S101" i="14"/>
  <c r="N101" i="14"/>
  <c r="J101" i="14"/>
  <c r="L101" i="14"/>
  <c r="K101" i="14"/>
  <c r="Z100" i="14"/>
  <c r="Y100" i="14"/>
  <c r="V100" i="14"/>
  <c r="X100" i="14"/>
  <c r="U100" i="14"/>
  <c r="T100" i="14"/>
  <c r="S100" i="14"/>
  <c r="N100" i="14"/>
  <c r="J100" i="14"/>
  <c r="L100" i="14"/>
  <c r="O100" i="14"/>
  <c r="Y99" i="14"/>
  <c r="Z99" i="14"/>
  <c r="U99" i="14"/>
  <c r="T99" i="14"/>
  <c r="S99" i="14"/>
  <c r="V99" i="14"/>
  <c r="X99" i="14"/>
  <c r="N99" i="14"/>
  <c r="J99" i="14"/>
  <c r="L99" i="14"/>
  <c r="K99" i="14"/>
  <c r="Y98" i="14"/>
  <c r="Z98" i="14"/>
  <c r="U98" i="14"/>
  <c r="T98" i="14"/>
  <c r="S98" i="14"/>
  <c r="N98" i="14"/>
  <c r="J98" i="14"/>
  <c r="L98" i="14"/>
  <c r="Y97" i="14"/>
  <c r="Z97" i="14"/>
  <c r="V97" i="14"/>
  <c r="X97" i="14"/>
  <c r="W97" i="14"/>
  <c r="U97" i="14"/>
  <c r="T97" i="14"/>
  <c r="S97" i="14"/>
  <c r="N97" i="14"/>
  <c r="J97" i="14"/>
  <c r="L97" i="14"/>
  <c r="K97" i="14"/>
  <c r="Y96" i="14"/>
  <c r="Z96" i="14"/>
  <c r="U96" i="14"/>
  <c r="T96" i="14"/>
  <c r="V96" i="14"/>
  <c r="X96" i="14"/>
  <c r="S96" i="14"/>
  <c r="N96" i="14"/>
  <c r="J96" i="14"/>
  <c r="L96" i="14"/>
  <c r="O96" i="14"/>
  <c r="Y95" i="14"/>
  <c r="Z95" i="14"/>
  <c r="U95" i="14"/>
  <c r="T95" i="14"/>
  <c r="S95" i="14"/>
  <c r="V95" i="14"/>
  <c r="X95" i="14"/>
  <c r="N95" i="14"/>
  <c r="J95" i="14"/>
  <c r="L95" i="14"/>
  <c r="K95" i="14"/>
  <c r="Y94" i="14"/>
  <c r="Z94" i="14"/>
  <c r="U94" i="14"/>
  <c r="T94" i="14"/>
  <c r="S94" i="14"/>
  <c r="V94" i="14"/>
  <c r="X94" i="14"/>
  <c r="N94" i="14"/>
  <c r="J94" i="14"/>
  <c r="L94" i="14"/>
  <c r="Y93" i="14"/>
  <c r="Z93" i="14"/>
  <c r="U93" i="14"/>
  <c r="T93" i="14"/>
  <c r="V93" i="14"/>
  <c r="X93" i="14"/>
  <c r="W93" i="14"/>
  <c r="S93" i="14"/>
  <c r="N93" i="14"/>
  <c r="J93" i="14"/>
  <c r="L93" i="14"/>
  <c r="K93" i="14"/>
  <c r="Y92" i="14"/>
  <c r="Z92" i="14"/>
  <c r="V92" i="14"/>
  <c r="X92" i="14"/>
  <c r="U92" i="14"/>
  <c r="T92" i="14"/>
  <c r="S92" i="14"/>
  <c r="N92" i="14"/>
  <c r="J92" i="14"/>
  <c r="L92" i="14"/>
  <c r="Y91" i="14"/>
  <c r="Z91" i="14"/>
  <c r="U91" i="14"/>
  <c r="T91" i="14"/>
  <c r="V91" i="14"/>
  <c r="X91" i="14"/>
  <c r="S91" i="14"/>
  <c r="N91" i="14"/>
  <c r="J91" i="14"/>
  <c r="L91" i="14"/>
  <c r="Y90" i="14"/>
  <c r="Z90" i="14"/>
  <c r="U90" i="14"/>
  <c r="T90" i="14"/>
  <c r="S90" i="14"/>
  <c r="N90" i="14"/>
  <c r="J90" i="14"/>
  <c r="L90" i="14"/>
  <c r="Y89" i="14"/>
  <c r="Z89" i="14"/>
  <c r="V89" i="14"/>
  <c r="X89" i="14"/>
  <c r="U89" i="14"/>
  <c r="T89" i="14"/>
  <c r="S89" i="14"/>
  <c r="N89" i="14"/>
  <c r="J89" i="14"/>
  <c r="L89" i="14"/>
  <c r="K89" i="14"/>
  <c r="Y88" i="14"/>
  <c r="Z88" i="14"/>
  <c r="U88" i="14"/>
  <c r="T88" i="14"/>
  <c r="V88" i="14"/>
  <c r="X88" i="14"/>
  <c r="S88" i="14"/>
  <c r="N88" i="14"/>
  <c r="J88" i="14"/>
  <c r="L88" i="14"/>
  <c r="K88" i="14"/>
  <c r="Y87" i="14"/>
  <c r="Z87" i="14"/>
  <c r="U87" i="14"/>
  <c r="T87" i="14"/>
  <c r="S87" i="14"/>
  <c r="N87" i="14"/>
  <c r="J87" i="14"/>
  <c r="L87" i="14"/>
  <c r="Y86" i="14"/>
  <c r="Z86" i="14"/>
  <c r="U86" i="14"/>
  <c r="T86" i="14"/>
  <c r="V86" i="14"/>
  <c r="X86" i="14"/>
  <c r="S86" i="14"/>
  <c r="N86" i="14"/>
  <c r="J86" i="14"/>
  <c r="L86" i="14"/>
  <c r="Y85" i="14"/>
  <c r="Z85" i="14"/>
  <c r="U85" i="14"/>
  <c r="T85" i="14"/>
  <c r="V85" i="14"/>
  <c r="X85" i="14"/>
  <c r="S85" i="14"/>
  <c r="N85" i="14"/>
  <c r="J85" i="14"/>
  <c r="L85" i="14"/>
  <c r="K85" i="14"/>
  <c r="Z84" i="14"/>
  <c r="Y84" i="14"/>
  <c r="U84" i="14"/>
  <c r="T84" i="14"/>
  <c r="S84" i="14"/>
  <c r="V84" i="14"/>
  <c r="X84" i="14"/>
  <c r="W84" i="14"/>
  <c r="N84" i="14"/>
  <c r="J84" i="14"/>
  <c r="L84" i="14"/>
  <c r="Y83" i="14"/>
  <c r="Z83" i="14"/>
  <c r="U83" i="14"/>
  <c r="T83" i="14"/>
  <c r="V83" i="14"/>
  <c r="X83" i="14"/>
  <c r="S83" i="14"/>
  <c r="N83" i="14"/>
  <c r="J83" i="14"/>
  <c r="L83" i="14"/>
  <c r="Y82" i="14"/>
  <c r="Z82" i="14"/>
  <c r="U82" i="14"/>
  <c r="T82" i="14"/>
  <c r="S82" i="14"/>
  <c r="N82" i="14"/>
  <c r="J82" i="14"/>
  <c r="L82" i="14"/>
  <c r="K82" i="14"/>
  <c r="Y81" i="14"/>
  <c r="Z81" i="14"/>
  <c r="U81" i="14"/>
  <c r="T81" i="14"/>
  <c r="S81" i="14"/>
  <c r="V81" i="14"/>
  <c r="X81" i="14"/>
  <c r="N81" i="14"/>
  <c r="J81" i="14"/>
  <c r="L81" i="14"/>
  <c r="K81" i="14"/>
  <c r="Y80" i="14"/>
  <c r="Z80" i="14"/>
  <c r="U80" i="14"/>
  <c r="T80" i="14"/>
  <c r="V80" i="14"/>
  <c r="X80" i="14"/>
  <c r="S80" i="14"/>
  <c r="N80" i="14"/>
  <c r="J80" i="14"/>
  <c r="L80" i="14"/>
  <c r="K80" i="14"/>
  <c r="Y79" i="14"/>
  <c r="Z79" i="14"/>
  <c r="U79" i="14"/>
  <c r="T79" i="14"/>
  <c r="S79" i="14"/>
  <c r="N79" i="14"/>
  <c r="L79" i="14"/>
  <c r="O79" i="14"/>
  <c r="J79" i="14"/>
  <c r="Y78" i="14"/>
  <c r="Z78" i="14"/>
  <c r="V78" i="14"/>
  <c r="X78" i="14"/>
  <c r="W78" i="14"/>
  <c r="U78" i="14"/>
  <c r="T78" i="14"/>
  <c r="S78" i="14"/>
  <c r="N78" i="14"/>
  <c r="L78" i="14"/>
  <c r="J78" i="14"/>
  <c r="Y77" i="14"/>
  <c r="Z77" i="14"/>
  <c r="V77" i="14"/>
  <c r="X77" i="14"/>
  <c r="U77" i="14"/>
  <c r="T77" i="14"/>
  <c r="S77" i="14"/>
  <c r="N77" i="14"/>
  <c r="J77" i="14"/>
  <c r="L77" i="14"/>
  <c r="K77" i="14"/>
  <c r="Y76" i="14"/>
  <c r="Z76" i="14"/>
  <c r="U76" i="14"/>
  <c r="T76" i="14"/>
  <c r="S76" i="14"/>
  <c r="N76" i="14"/>
  <c r="J76" i="14"/>
  <c r="L76" i="14"/>
  <c r="A76" i="14"/>
  <c r="A88" i="14"/>
  <c r="A100" i="14"/>
  <c r="Y75" i="14"/>
  <c r="Z75" i="14"/>
  <c r="U75" i="14"/>
  <c r="T75" i="14"/>
  <c r="V75" i="14"/>
  <c r="X75" i="14"/>
  <c r="S75" i="14"/>
  <c r="N75" i="14"/>
  <c r="J75" i="14"/>
  <c r="L75" i="14"/>
  <c r="B75" i="14"/>
  <c r="B87" i="14"/>
  <c r="B99" i="14"/>
  <c r="B111" i="14"/>
  <c r="B123" i="14"/>
  <c r="B135" i="14"/>
  <c r="B147" i="14"/>
  <c r="B159" i="14"/>
  <c r="B171" i="14"/>
  <c r="B183" i="14"/>
  <c r="B195" i="14"/>
  <c r="B207" i="14"/>
  <c r="B219" i="14"/>
  <c r="B231" i="14"/>
  <c r="B243" i="14"/>
  <c r="B255" i="14"/>
  <c r="B267" i="14"/>
  <c r="B279" i="14"/>
  <c r="B291" i="14"/>
  <c r="B303" i="14"/>
  <c r="B315" i="14"/>
  <c r="B327" i="14"/>
  <c r="B339" i="14"/>
  <c r="B351" i="14"/>
  <c r="B363" i="14"/>
  <c r="B375" i="14"/>
  <c r="Y74" i="14"/>
  <c r="Z74" i="14"/>
  <c r="W74" i="14"/>
  <c r="U74" i="14"/>
  <c r="T74" i="14"/>
  <c r="S74" i="14"/>
  <c r="V74" i="14"/>
  <c r="X74" i="14"/>
  <c r="N74" i="14"/>
  <c r="J74" i="14"/>
  <c r="L74" i="14"/>
  <c r="Y73" i="14"/>
  <c r="Z73" i="14"/>
  <c r="U73" i="14"/>
  <c r="V73" i="14"/>
  <c r="X73" i="14"/>
  <c r="T73" i="14"/>
  <c r="S73" i="14"/>
  <c r="N73" i="14"/>
  <c r="J73" i="14"/>
  <c r="L73" i="14"/>
  <c r="Y72" i="14"/>
  <c r="Z72" i="14"/>
  <c r="V72" i="14"/>
  <c r="X72" i="14"/>
  <c r="U72" i="14"/>
  <c r="T72" i="14"/>
  <c r="S72" i="14"/>
  <c r="N72" i="14"/>
  <c r="J72" i="14"/>
  <c r="L72" i="14"/>
  <c r="K72" i="14"/>
  <c r="Y71" i="14"/>
  <c r="Z71" i="14"/>
  <c r="U71" i="14"/>
  <c r="T71" i="14"/>
  <c r="S71" i="14"/>
  <c r="N71" i="14"/>
  <c r="J71" i="14"/>
  <c r="L71" i="14"/>
  <c r="K71" i="14"/>
  <c r="Y70" i="14"/>
  <c r="Z70" i="14"/>
  <c r="U70" i="14"/>
  <c r="T70" i="14"/>
  <c r="S70" i="14"/>
  <c r="V70" i="14"/>
  <c r="X70" i="14"/>
  <c r="N70" i="14"/>
  <c r="J70" i="14"/>
  <c r="L70" i="14"/>
  <c r="Y69" i="14"/>
  <c r="Z69" i="14"/>
  <c r="U69" i="14"/>
  <c r="T69" i="14"/>
  <c r="V69" i="14"/>
  <c r="X69" i="14"/>
  <c r="S69" i="14"/>
  <c r="N69" i="14"/>
  <c r="J69" i="14"/>
  <c r="L69" i="14"/>
  <c r="K69" i="14"/>
  <c r="Y68" i="14"/>
  <c r="Z68" i="14"/>
  <c r="V68" i="14"/>
  <c r="X68" i="14"/>
  <c r="W68" i="14"/>
  <c r="U68" i="14"/>
  <c r="T68" i="14"/>
  <c r="S68" i="14"/>
  <c r="N68" i="14"/>
  <c r="J68" i="14"/>
  <c r="L68" i="14"/>
  <c r="A68" i="14"/>
  <c r="Y67" i="14"/>
  <c r="Z67" i="14"/>
  <c r="V67" i="14"/>
  <c r="X67" i="14"/>
  <c r="U67" i="14"/>
  <c r="T67" i="14"/>
  <c r="S67" i="14"/>
  <c r="N67" i="14"/>
  <c r="J67" i="14"/>
  <c r="L67" i="14"/>
  <c r="K67" i="14"/>
  <c r="B67" i="14"/>
  <c r="B79" i="14"/>
  <c r="B91" i="14"/>
  <c r="B103" i="14"/>
  <c r="B115" i="14"/>
  <c r="B127" i="14"/>
  <c r="B139" i="14"/>
  <c r="B151" i="14"/>
  <c r="B163" i="14"/>
  <c r="B175" i="14"/>
  <c r="B187" i="14"/>
  <c r="B199" i="14"/>
  <c r="B211" i="14"/>
  <c r="B223" i="14"/>
  <c r="B235" i="14"/>
  <c r="B247" i="14"/>
  <c r="B259" i="14"/>
  <c r="B271" i="14"/>
  <c r="B283" i="14"/>
  <c r="B295" i="14"/>
  <c r="B307" i="14"/>
  <c r="B319" i="14"/>
  <c r="B331" i="14"/>
  <c r="B343" i="14"/>
  <c r="B355" i="14"/>
  <c r="B367" i="14"/>
  <c r="Y66" i="14"/>
  <c r="Z66" i="14"/>
  <c r="U66" i="14"/>
  <c r="T66" i="14"/>
  <c r="S66" i="14"/>
  <c r="N66" i="14"/>
  <c r="J66" i="14"/>
  <c r="L66" i="14"/>
  <c r="Y65" i="14"/>
  <c r="Z65" i="14"/>
  <c r="V65" i="14"/>
  <c r="X65" i="14"/>
  <c r="U65" i="14"/>
  <c r="T65" i="14"/>
  <c r="S65" i="14"/>
  <c r="N65" i="14"/>
  <c r="J65" i="14"/>
  <c r="L65" i="14"/>
  <c r="K65" i="14"/>
  <c r="B65" i="14"/>
  <c r="B77" i="14"/>
  <c r="B89" i="14"/>
  <c r="B101" i="14"/>
  <c r="B113" i="14"/>
  <c r="B125" i="14"/>
  <c r="B137" i="14"/>
  <c r="B149" i="14"/>
  <c r="B161" i="14"/>
  <c r="B173" i="14"/>
  <c r="B185" i="14"/>
  <c r="B197" i="14"/>
  <c r="B209" i="14"/>
  <c r="B221" i="14"/>
  <c r="B233" i="14"/>
  <c r="B245" i="14"/>
  <c r="B257" i="14"/>
  <c r="B269" i="14"/>
  <c r="B281" i="14"/>
  <c r="B293" i="14"/>
  <c r="B305" i="14"/>
  <c r="B317" i="14"/>
  <c r="B329" i="14"/>
  <c r="B341" i="14"/>
  <c r="B353" i="14"/>
  <c r="B365" i="14"/>
  <c r="B377" i="14"/>
  <c r="A65" i="14"/>
  <c r="A77" i="14"/>
  <c r="A89" i="14"/>
  <c r="Y64" i="14"/>
  <c r="Z64" i="14"/>
  <c r="U64" i="14"/>
  <c r="T64" i="14"/>
  <c r="V64" i="14"/>
  <c r="X64" i="14"/>
  <c r="S64" i="14"/>
  <c r="N64" i="14"/>
  <c r="J64" i="14"/>
  <c r="L64" i="14"/>
  <c r="B64" i="14"/>
  <c r="B76" i="14"/>
  <c r="B88" i="14"/>
  <c r="B100" i="14"/>
  <c r="B112" i="14"/>
  <c r="B124" i="14"/>
  <c r="B136" i="14"/>
  <c r="B148" i="14"/>
  <c r="B160" i="14"/>
  <c r="B172" i="14"/>
  <c r="B184" i="14"/>
  <c r="B196" i="14"/>
  <c r="B208" i="14"/>
  <c r="B220" i="14"/>
  <c r="B232" i="14"/>
  <c r="B244" i="14"/>
  <c r="B256" i="14"/>
  <c r="B268" i="14"/>
  <c r="B280" i="14"/>
  <c r="B292" i="14"/>
  <c r="B304" i="14"/>
  <c r="B316" i="14"/>
  <c r="B328" i="14"/>
  <c r="B340" i="14"/>
  <c r="B352" i="14"/>
  <c r="B364" i="14"/>
  <c r="B376" i="14"/>
  <c r="A64" i="14"/>
  <c r="Y63" i="14"/>
  <c r="Z63" i="14"/>
  <c r="U63" i="14"/>
  <c r="T63" i="14"/>
  <c r="S63" i="14"/>
  <c r="V63" i="14"/>
  <c r="X63" i="14"/>
  <c r="N63" i="14"/>
  <c r="J63" i="14"/>
  <c r="L63" i="14"/>
  <c r="B63" i="14"/>
  <c r="A63" i="14"/>
  <c r="Y62" i="14"/>
  <c r="Z62" i="14"/>
  <c r="U62" i="14"/>
  <c r="T62" i="14"/>
  <c r="V62" i="14"/>
  <c r="X62" i="14"/>
  <c r="S62" i="14"/>
  <c r="N62" i="14"/>
  <c r="J62" i="14"/>
  <c r="L62" i="14"/>
  <c r="B62" i="14"/>
  <c r="B74" i="14"/>
  <c r="B86" i="14"/>
  <c r="B98" i="14"/>
  <c r="B110" i="14"/>
  <c r="B122" i="14"/>
  <c r="B134" i="14"/>
  <c r="B146" i="14"/>
  <c r="B158" i="14"/>
  <c r="B170" i="14"/>
  <c r="B182" i="14"/>
  <c r="B194" i="14"/>
  <c r="B206" i="14"/>
  <c r="B218" i="14"/>
  <c r="B230" i="14"/>
  <c r="B242" i="14"/>
  <c r="B254" i="14"/>
  <c r="B266" i="14"/>
  <c r="B278" i="14"/>
  <c r="B290" i="14"/>
  <c r="B302" i="14"/>
  <c r="B314" i="14"/>
  <c r="B326" i="14"/>
  <c r="B338" i="14"/>
  <c r="B350" i="14"/>
  <c r="B362" i="14"/>
  <c r="B374" i="14"/>
  <c r="A62" i="14"/>
  <c r="A74" i="14"/>
  <c r="A86" i="14"/>
  <c r="A98" i="14"/>
  <c r="Y61" i="14"/>
  <c r="Z61" i="14"/>
  <c r="U61" i="14"/>
  <c r="T61" i="14"/>
  <c r="S61" i="14"/>
  <c r="V61" i="14"/>
  <c r="X61" i="14"/>
  <c r="N61" i="14"/>
  <c r="J61" i="14"/>
  <c r="L61" i="14"/>
  <c r="C61" i="14"/>
  <c r="B61" i="14"/>
  <c r="B73" i="14"/>
  <c r="B85" i="14"/>
  <c r="B97" i="14"/>
  <c r="B109" i="14"/>
  <c r="B121" i="14"/>
  <c r="B133" i="14"/>
  <c r="B145" i="14"/>
  <c r="B157" i="14"/>
  <c r="B169" i="14"/>
  <c r="B181" i="14"/>
  <c r="B193" i="14"/>
  <c r="B205" i="14"/>
  <c r="B217" i="14"/>
  <c r="B229" i="14"/>
  <c r="B241" i="14"/>
  <c r="B253" i="14"/>
  <c r="B265" i="14"/>
  <c r="B277" i="14"/>
  <c r="B289" i="14"/>
  <c r="B301" i="14"/>
  <c r="B313" i="14"/>
  <c r="B325" i="14"/>
  <c r="B337" i="14"/>
  <c r="B349" i="14"/>
  <c r="B361" i="14"/>
  <c r="B373" i="14"/>
  <c r="A61" i="14"/>
  <c r="A73" i="14"/>
  <c r="Y60" i="14"/>
  <c r="Z60" i="14"/>
  <c r="U60" i="14"/>
  <c r="T60" i="14"/>
  <c r="S60" i="14"/>
  <c r="V60" i="14"/>
  <c r="X60" i="14"/>
  <c r="N60" i="14"/>
  <c r="J60" i="14"/>
  <c r="L60" i="14"/>
  <c r="B60" i="14"/>
  <c r="B72" i="14"/>
  <c r="B84" i="14"/>
  <c r="B96" i="14"/>
  <c r="B108" i="14"/>
  <c r="B120" i="14"/>
  <c r="B132" i="14"/>
  <c r="B144" i="14"/>
  <c r="B156" i="14"/>
  <c r="B168" i="14"/>
  <c r="B180" i="14"/>
  <c r="B192" i="14"/>
  <c r="B204" i="14"/>
  <c r="B216" i="14"/>
  <c r="B228" i="14"/>
  <c r="B240" i="14"/>
  <c r="B252" i="14"/>
  <c r="B264" i="14"/>
  <c r="B276" i="14"/>
  <c r="B288" i="14"/>
  <c r="B300" i="14"/>
  <c r="B312" i="14"/>
  <c r="B324" i="14"/>
  <c r="B336" i="14"/>
  <c r="B348" i="14"/>
  <c r="B360" i="14"/>
  <c r="B372" i="14"/>
  <c r="A60" i="14"/>
  <c r="Y59" i="14"/>
  <c r="Z59" i="14"/>
  <c r="U59" i="14"/>
  <c r="T59" i="14"/>
  <c r="V59" i="14"/>
  <c r="X59" i="14"/>
  <c r="S59" i="14"/>
  <c r="N59" i="14"/>
  <c r="J59" i="14"/>
  <c r="L59" i="14"/>
  <c r="K59" i="14"/>
  <c r="B59" i="14"/>
  <c r="B71" i="14"/>
  <c r="B83" i="14"/>
  <c r="B95" i="14"/>
  <c r="B107" i="14"/>
  <c r="B119" i="14"/>
  <c r="B131" i="14"/>
  <c r="B143" i="14"/>
  <c r="B155" i="14"/>
  <c r="B167" i="14"/>
  <c r="B179" i="14"/>
  <c r="B191" i="14"/>
  <c r="B203" i="14"/>
  <c r="B215" i="14"/>
  <c r="B227" i="14"/>
  <c r="B239" i="14"/>
  <c r="B251" i="14"/>
  <c r="B263" i="14"/>
  <c r="B275" i="14"/>
  <c r="B287" i="14"/>
  <c r="B299" i="14"/>
  <c r="B311" i="14"/>
  <c r="B323" i="14"/>
  <c r="B335" i="14"/>
  <c r="B347" i="14"/>
  <c r="B359" i="14"/>
  <c r="B371" i="14"/>
  <c r="A59" i="14"/>
  <c r="A71" i="14"/>
  <c r="Y58" i="14"/>
  <c r="Z58" i="14"/>
  <c r="U58" i="14"/>
  <c r="T58" i="14"/>
  <c r="S58" i="14"/>
  <c r="N58" i="14"/>
  <c r="J58" i="14"/>
  <c r="L58" i="14"/>
  <c r="B58" i="14"/>
  <c r="B70" i="14"/>
  <c r="B82" i="14"/>
  <c r="B94" i="14"/>
  <c r="B106" i="14"/>
  <c r="B118" i="14"/>
  <c r="B130" i="14"/>
  <c r="B142" i="14"/>
  <c r="B154" i="14"/>
  <c r="B166" i="14"/>
  <c r="B178" i="14"/>
  <c r="B190" i="14"/>
  <c r="B202" i="14"/>
  <c r="B214" i="14"/>
  <c r="B226" i="14"/>
  <c r="B238" i="14"/>
  <c r="B250" i="14"/>
  <c r="B262" i="14"/>
  <c r="B274" i="14"/>
  <c r="B286" i="14"/>
  <c r="B298" i="14"/>
  <c r="B310" i="14"/>
  <c r="B322" i="14"/>
  <c r="B334" i="14"/>
  <c r="B346" i="14"/>
  <c r="B358" i="14"/>
  <c r="B370" i="14"/>
  <c r="A58" i="14"/>
  <c r="A70" i="14"/>
  <c r="A82" i="14"/>
  <c r="A94" i="14"/>
  <c r="Y57" i="14"/>
  <c r="Z57" i="14"/>
  <c r="U57" i="14"/>
  <c r="T57" i="14"/>
  <c r="S57" i="14"/>
  <c r="N57" i="14"/>
  <c r="J57" i="14"/>
  <c r="L57" i="14"/>
  <c r="B57" i="14"/>
  <c r="B69" i="14"/>
  <c r="B81" i="14"/>
  <c r="B93" i="14"/>
  <c r="B105" i="14"/>
  <c r="B117" i="14"/>
  <c r="B129" i="14"/>
  <c r="B141" i="14"/>
  <c r="B153" i="14"/>
  <c r="B165" i="14"/>
  <c r="B177" i="14"/>
  <c r="B189" i="14"/>
  <c r="B201" i="14"/>
  <c r="B213" i="14"/>
  <c r="B225" i="14"/>
  <c r="B237" i="14"/>
  <c r="B249" i="14"/>
  <c r="B261" i="14"/>
  <c r="B273" i="14"/>
  <c r="B285" i="14"/>
  <c r="B297" i="14"/>
  <c r="B309" i="14"/>
  <c r="B321" i="14"/>
  <c r="B333" i="14"/>
  <c r="B345" i="14"/>
  <c r="B357" i="14"/>
  <c r="B369" i="14"/>
  <c r="A57" i="14"/>
  <c r="Y56" i="14"/>
  <c r="Z56" i="14"/>
  <c r="U56" i="14"/>
  <c r="T56" i="14"/>
  <c r="S56" i="14"/>
  <c r="N56" i="14"/>
  <c r="J56" i="14"/>
  <c r="L56" i="14"/>
  <c r="B56" i="14"/>
  <c r="A56" i="14"/>
  <c r="Y55" i="14"/>
  <c r="Z55" i="14"/>
  <c r="U55" i="14"/>
  <c r="T55" i="14"/>
  <c r="S55" i="14"/>
  <c r="N55" i="14"/>
  <c r="J55" i="14"/>
  <c r="L55" i="14"/>
  <c r="B55" i="14"/>
  <c r="A55" i="14"/>
  <c r="A67" i="14"/>
  <c r="Y54" i="14"/>
  <c r="Z54" i="14"/>
  <c r="U54" i="14"/>
  <c r="T54" i="14"/>
  <c r="S54" i="14"/>
  <c r="N54" i="14"/>
  <c r="J54" i="14"/>
  <c r="L54" i="14"/>
  <c r="B54" i="14"/>
  <c r="B66" i="14"/>
  <c r="A54" i="14"/>
  <c r="A66" i="14"/>
  <c r="A78" i="14"/>
  <c r="Y47" i="14"/>
  <c r="Z47" i="14"/>
  <c r="U47" i="14"/>
  <c r="T47" i="14"/>
  <c r="S47" i="14"/>
  <c r="N47" i="14"/>
  <c r="J47" i="14"/>
  <c r="L47" i="14"/>
  <c r="C47" i="14"/>
  <c r="Y46" i="14"/>
  <c r="Z46" i="14"/>
  <c r="U46" i="14"/>
  <c r="T46" i="14"/>
  <c r="S46" i="14"/>
  <c r="N46" i="14"/>
  <c r="J46" i="14"/>
  <c r="L46" i="14"/>
  <c r="C46" i="14"/>
  <c r="Y45" i="14"/>
  <c r="Z45" i="14"/>
  <c r="U45" i="14"/>
  <c r="T45" i="14"/>
  <c r="S45" i="14"/>
  <c r="N45" i="14"/>
  <c r="J45" i="14"/>
  <c r="L45" i="14"/>
  <c r="C45" i="14"/>
  <c r="Y44" i="14"/>
  <c r="Z44" i="14"/>
  <c r="U44" i="14"/>
  <c r="T44" i="14"/>
  <c r="S44" i="14"/>
  <c r="N44" i="14"/>
  <c r="J44" i="14"/>
  <c r="L44" i="14"/>
  <c r="K44" i="14"/>
  <c r="C44" i="14"/>
  <c r="Y43" i="14"/>
  <c r="Z43" i="14"/>
  <c r="U43" i="14"/>
  <c r="T43" i="14"/>
  <c r="S43" i="14"/>
  <c r="N43" i="14"/>
  <c r="J43" i="14"/>
  <c r="L43" i="14"/>
  <c r="C43" i="14"/>
  <c r="Y42" i="14"/>
  <c r="Z42" i="14"/>
  <c r="U42" i="14"/>
  <c r="T42" i="14"/>
  <c r="S42" i="14"/>
  <c r="N42" i="14"/>
  <c r="J42" i="14"/>
  <c r="L42" i="14"/>
  <c r="C42" i="14"/>
  <c r="Y41" i="14"/>
  <c r="Z41" i="14"/>
  <c r="U41" i="14"/>
  <c r="T41" i="14"/>
  <c r="S41" i="14"/>
  <c r="N41" i="14"/>
  <c r="J41" i="14"/>
  <c r="L41" i="14"/>
  <c r="K41" i="14"/>
  <c r="C41" i="14"/>
  <c r="Y40" i="14"/>
  <c r="Z40" i="14"/>
  <c r="U40" i="14"/>
  <c r="T40" i="14"/>
  <c r="S40" i="14"/>
  <c r="V40" i="14"/>
  <c r="X40" i="14"/>
  <c r="N40" i="14"/>
  <c r="J40" i="14"/>
  <c r="L40" i="14"/>
  <c r="C40" i="14"/>
  <c r="Y39" i="14"/>
  <c r="Z39" i="14"/>
  <c r="U39" i="14"/>
  <c r="T39" i="14"/>
  <c r="S39" i="14"/>
  <c r="N39" i="14"/>
  <c r="J39" i="14"/>
  <c r="L39" i="14"/>
  <c r="C39" i="14"/>
  <c r="Y38" i="14"/>
  <c r="Z38" i="14"/>
  <c r="U38" i="14"/>
  <c r="T38" i="14"/>
  <c r="S38" i="14"/>
  <c r="N38" i="14"/>
  <c r="J38" i="14"/>
  <c r="L38" i="14"/>
  <c r="C38" i="14"/>
  <c r="Y37" i="14"/>
  <c r="Z37" i="14"/>
  <c r="U37" i="14"/>
  <c r="T37" i="14"/>
  <c r="S37" i="14"/>
  <c r="N37" i="14"/>
  <c r="J37" i="14"/>
  <c r="L37" i="14"/>
  <c r="C37" i="14"/>
  <c r="Z36" i="14"/>
  <c r="Y36" i="14"/>
  <c r="U36" i="14"/>
  <c r="T36" i="14"/>
  <c r="S36" i="14"/>
  <c r="O36" i="14"/>
  <c r="N36" i="14"/>
  <c r="L36" i="14"/>
  <c r="K36" i="14"/>
  <c r="J36" i="14"/>
  <c r="C36" i="14"/>
  <c r="A8" i="14"/>
  <c r="L51" i="14"/>
  <c r="K79" i="14"/>
  <c r="O76" i="14"/>
  <c r="K76" i="14"/>
  <c r="V41" i="14"/>
  <c r="X41" i="14"/>
  <c r="W41" i="14"/>
  <c r="O91" i="14"/>
  <c r="K42" i="14"/>
  <c r="O42" i="14"/>
  <c r="O77" i="14"/>
  <c r="O72" i="14"/>
  <c r="O69" i="14"/>
  <c r="V57" i="14"/>
  <c r="X57" i="14"/>
  <c r="W57" i="14"/>
  <c r="V45" i="14"/>
  <c r="X45" i="14"/>
  <c r="W45" i="14"/>
  <c r="V46" i="14"/>
  <c r="X46" i="14"/>
  <c r="W46" i="14"/>
  <c r="V42" i="14"/>
  <c r="X42" i="14"/>
  <c r="W42" i="14"/>
  <c r="V43" i="14"/>
  <c r="X43" i="14"/>
  <c r="W43" i="14"/>
  <c r="AA59" i="14"/>
  <c r="AA100" i="14"/>
  <c r="K100" i="14"/>
  <c r="AA83" i="14"/>
  <c r="O47" i="14"/>
  <c r="K47" i="14"/>
  <c r="K39" i="14"/>
  <c r="O39" i="14"/>
  <c r="O61" i="14"/>
  <c r="K61" i="14"/>
  <c r="W65" i="14"/>
  <c r="AA65" i="14"/>
  <c r="O90" i="14"/>
  <c r="K90" i="14"/>
  <c r="K58" i="14"/>
  <c r="O58" i="14"/>
  <c r="AA64" i="14"/>
  <c r="C58" i="14"/>
  <c r="AA68" i="14"/>
  <c r="O101" i="14"/>
  <c r="O68" i="14"/>
  <c r="AA88" i="14"/>
  <c r="K91" i="14"/>
  <c r="W100" i="14"/>
  <c r="C76" i="14"/>
  <c r="V56" i="14"/>
  <c r="X56" i="14"/>
  <c r="C66" i="14"/>
  <c r="W59" i="14"/>
  <c r="O80" i="14"/>
  <c r="O82" i="14"/>
  <c r="O85" i="14"/>
  <c r="V38" i="14"/>
  <c r="X38" i="14"/>
  <c r="AA38" i="14"/>
  <c r="O59" i="14"/>
  <c r="C77" i="14"/>
  <c r="O93" i="14"/>
  <c r="K96" i="14"/>
  <c r="O56" i="14"/>
  <c r="W83" i="14"/>
  <c r="O97" i="14"/>
  <c r="O41" i="14"/>
  <c r="V54" i="14"/>
  <c r="X54" i="14"/>
  <c r="W54" i="14"/>
  <c r="K56" i="14"/>
  <c r="O64" i="14"/>
  <c r="AA93" i="14"/>
  <c r="AA95" i="14"/>
  <c r="S36" i="15"/>
  <c r="A9" i="15"/>
  <c r="B39" i="15"/>
  <c r="Q40" i="15"/>
  <c r="S40" i="15"/>
  <c r="R40" i="15"/>
  <c r="Q39" i="15"/>
  <c r="S39" i="15"/>
  <c r="R39" i="15"/>
  <c r="Q54" i="15"/>
  <c r="S54" i="15"/>
  <c r="R54" i="15"/>
  <c r="Q63" i="15"/>
  <c r="S63" i="15"/>
  <c r="R63" i="15"/>
  <c r="Q109" i="15"/>
  <c r="S109" i="15"/>
  <c r="R109" i="15"/>
  <c r="Q132" i="15"/>
  <c r="S132" i="15"/>
  <c r="R132" i="15"/>
  <c r="Q155" i="15"/>
  <c r="S155" i="15"/>
  <c r="R155" i="15"/>
  <c r="Q170" i="15"/>
  <c r="S170" i="15"/>
  <c r="R170" i="15"/>
  <c r="A37" i="15"/>
  <c r="Q115" i="15"/>
  <c r="S115" i="15"/>
  <c r="R115" i="15"/>
  <c r="Q123" i="15"/>
  <c r="S123" i="15"/>
  <c r="R123" i="15"/>
  <c r="Q131" i="15"/>
  <c r="S131" i="15"/>
  <c r="R131" i="15"/>
  <c r="Q163" i="15"/>
  <c r="S163" i="15"/>
  <c r="R163" i="15"/>
  <c r="Q179" i="15"/>
  <c r="S179" i="15"/>
  <c r="R179" i="15"/>
  <c r="Q200" i="15"/>
  <c r="S200" i="15"/>
  <c r="R200" i="15"/>
  <c r="Q251" i="15"/>
  <c r="S251" i="15"/>
  <c r="R251" i="15"/>
  <c r="Q186" i="15"/>
  <c r="S186" i="15"/>
  <c r="R186" i="15"/>
  <c r="Q242" i="15"/>
  <c r="S242" i="15"/>
  <c r="R242" i="15"/>
  <c r="Q259" i="15"/>
  <c r="S259" i="15"/>
  <c r="R259" i="15"/>
  <c r="Q265" i="15"/>
  <c r="S265" i="15"/>
  <c r="R265" i="15"/>
  <c r="Q192" i="15"/>
  <c r="S192" i="15"/>
  <c r="R192" i="15"/>
  <c r="Q227" i="15"/>
  <c r="S227" i="15"/>
  <c r="R227" i="15"/>
  <c r="Q208" i="15"/>
  <c r="S208" i="15"/>
  <c r="R208" i="15"/>
  <c r="Q216" i="15"/>
  <c r="S216" i="15"/>
  <c r="R216" i="15"/>
  <c r="Q224" i="15"/>
  <c r="S224" i="15"/>
  <c r="R224" i="15"/>
  <c r="Q248" i="15"/>
  <c r="S248" i="15"/>
  <c r="R248" i="15"/>
  <c r="Q250" i="15"/>
  <c r="S250" i="15"/>
  <c r="R250" i="15"/>
  <c r="Q297" i="15"/>
  <c r="S297" i="15"/>
  <c r="R297" i="15"/>
  <c r="Q346" i="15"/>
  <c r="S346" i="15"/>
  <c r="R346" i="15"/>
  <c r="Q353" i="15"/>
  <c r="S353" i="15"/>
  <c r="R353" i="15"/>
  <c r="Q362" i="15"/>
  <c r="S362" i="15"/>
  <c r="R362" i="15"/>
  <c r="Q338" i="15"/>
  <c r="S338" i="15"/>
  <c r="R338" i="15"/>
  <c r="Q278" i="15"/>
  <c r="S278" i="15"/>
  <c r="R278" i="15"/>
  <c r="Q369" i="15"/>
  <c r="S369" i="15"/>
  <c r="R369" i="15"/>
  <c r="Q290" i="15"/>
  <c r="S290" i="15"/>
  <c r="R290" i="15"/>
  <c r="Q305" i="15"/>
  <c r="S305" i="15"/>
  <c r="R305" i="15"/>
  <c r="Q345" i="15"/>
  <c r="S345" i="15"/>
  <c r="R345" i="15"/>
  <c r="Q354" i="15"/>
  <c r="S354" i="15"/>
  <c r="R354" i="15"/>
  <c r="W81" i="14"/>
  <c r="AA81" i="14"/>
  <c r="W40" i="14"/>
  <c r="AA40" i="14"/>
  <c r="W104" i="14"/>
  <c r="AA104" i="14"/>
  <c r="W121" i="14"/>
  <c r="AA121" i="14"/>
  <c r="W63" i="14"/>
  <c r="AA63" i="14"/>
  <c r="A112" i="14"/>
  <c r="C100" i="14"/>
  <c r="W60" i="14"/>
  <c r="AA60" i="14"/>
  <c r="W99" i="14"/>
  <c r="AA99" i="14"/>
  <c r="AA45" i="14"/>
  <c r="C67" i="14"/>
  <c r="A79" i="14"/>
  <c r="O66" i="14"/>
  <c r="K66" i="14"/>
  <c r="W94" i="14"/>
  <c r="AA94" i="14"/>
  <c r="W113" i="14"/>
  <c r="AA113" i="14"/>
  <c r="K127" i="14"/>
  <c r="O127" i="14"/>
  <c r="K38" i="14"/>
  <c r="V39" i="14"/>
  <c r="X39" i="14"/>
  <c r="O44" i="14"/>
  <c r="V47" i="14"/>
  <c r="X47" i="14"/>
  <c r="K54" i="14"/>
  <c r="O54" i="14"/>
  <c r="A69" i="14"/>
  <c r="C57" i="14"/>
  <c r="K64" i="14"/>
  <c r="AA69" i="14"/>
  <c r="W69" i="14"/>
  <c r="AA74" i="14"/>
  <c r="O75" i="14"/>
  <c r="K75" i="14"/>
  <c r="O84" i="14"/>
  <c r="K84" i="14"/>
  <c r="AA84" i="14"/>
  <c r="W86" i="14"/>
  <c r="AA86" i="14"/>
  <c r="AA91" i="14"/>
  <c r="W91" i="14"/>
  <c r="AA97" i="14"/>
  <c r="W102" i="14"/>
  <c r="AA102" i="14"/>
  <c r="AA119" i="14"/>
  <c r="W119" i="14"/>
  <c r="AA138" i="14"/>
  <c r="W171" i="14"/>
  <c r="AA171" i="14"/>
  <c r="O78" i="14"/>
  <c r="K78" i="14"/>
  <c r="V44" i="14"/>
  <c r="X44" i="14"/>
  <c r="O45" i="14"/>
  <c r="K45" i="14"/>
  <c r="C55" i="14"/>
  <c r="AA57" i="14"/>
  <c r="V58" i="14"/>
  <c r="X58" i="14"/>
  <c r="A72" i="14"/>
  <c r="C60" i="14"/>
  <c r="A110" i="14"/>
  <c r="C98" i="14"/>
  <c r="C63" i="14"/>
  <c r="A75" i="14"/>
  <c r="A101" i="14"/>
  <c r="C89" i="14"/>
  <c r="K68" i="14"/>
  <c r="C86" i="14"/>
  <c r="W88" i="14"/>
  <c r="K105" i="14"/>
  <c r="O105" i="14"/>
  <c r="O107" i="14"/>
  <c r="K107" i="14"/>
  <c r="AA112" i="14"/>
  <c r="W112" i="14"/>
  <c r="AA115" i="14"/>
  <c r="W115" i="14"/>
  <c r="W120" i="14"/>
  <c r="W141" i="14"/>
  <c r="AA141" i="14"/>
  <c r="AA157" i="14"/>
  <c r="W157" i="14"/>
  <c r="AA165" i="14"/>
  <c r="W165" i="14"/>
  <c r="AA174" i="14"/>
  <c r="W174" i="14"/>
  <c r="V37" i="14"/>
  <c r="X37" i="14"/>
  <c r="O38" i="14"/>
  <c r="K40" i="14"/>
  <c r="O40" i="14"/>
  <c r="AA41" i="14"/>
  <c r="AA42" i="14"/>
  <c r="O57" i="14"/>
  <c r="K57" i="14"/>
  <c r="O92" i="14"/>
  <c r="K92" i="14"/>
  <c r="W95" i="14"/>
  <c r="O98" i="14"/>
  <c r="K98" i="14"/>
  <c r="O110" i="14"/>
  <c r="K110" i="14"/>
  <c r="W80" i="14"/>
  <c r="AA80" i="14"/>
  <c r="AA92" i="14"/>
  <c r="W92" i="14"/>
  <c r="K46" i="14"/>
  <c r="O46" i="14"/>
  <c r="O55" i="14"/>
  <c r="K55" i="14"/>
  <c r="AA56" i="14"/>
  <c r="K60" i="14"/>
  <c r="O60" i="14"/>
  <c r="K62" i="14"/>
  <c r="O62" i="14"/>
  <c r="C82" i="14"/>
  <c r="W72" i="14"/>
  <c r="AA72" i="14"/>
  <c r="W73" i="14"/>
  <c r="AA73" i="14"/>
  <c r="W75" i="14"/>
  <c r="AA75" i="14"/>
  <c r="AA77" i="14"/>
  <c r="W77" i="14"/>
  <c r="W89" i="14"/>
  <c r="AA89" i="14"/>
  <c r="A106" i="14"/>
  <c r="C94" i="14"/>
  <c r="AA96" i="14"/>
  <c r="W96" i="14"/>
  <c r="V101" i="14"/>
  <c r="X101" i="14"/>
  <c r="O109" i="14"/>
  <c r="K109" i="14"/>
  <c r="W134" i="14"/>
  <c r="AA134" i="14"/>
  <c r="O142" i="14"/>
  <c r="K142" i="14"/>
  <c r="AA146" i="14"/>
  <c r="W146" i="14"/>
  <c r="W147" i="14"/>
  <c r="AA147" i="14"/>
  <c r="K155" i="14"/>
  <c r="O155" i="14"/>
  <c r="K171" i="14"/>
  <c r="O171" i="14"/>
  <c r="A80" i="14"/>
  <c r="C68" i="14"/>
  <c r="O115" i="14"/>
  <c r="K115" i="14"/>
  <c r="A9" i="14"/>
  <c r="V36" i="14"/>
  <c r="O43" i="14"/>
  <c r="K43" i="14"/>
  <c r="W61" i="14"/>
  <c r="AA61" i="14"/>
  <c r="O63" i="14"/>
  <c r="K63" i="14"/>
  <c r="O70" i="14"/>
  <c r="K70" i="14"/>
  <c r="O87" i="14"/>
  <c r="K87" i="14"/>
  <c r="W107" i="14"/>
  <c r="AA107" i="14"/>
  <c r="W116" i="14"/>
  <c r="AA116" i="14"/>
  <c r="W118" i="14"/>
  <c r="AA118" i="14"/>
  <c r="AA127" i="14"/>
  <c r="W127" i="14"/>
  <c r="AA149" i="14"/>
  <c r="W149" i="14"/>
  <c r="O158" i="14"/>
  <c r="K158" i="14"/>
  <c r="W176" i="14"/>
  <c r="AA176" i="14"/>
  <c r="AA183" i="14"/>
  <c r="W183" i="14"/>
  <c r="O83" i="14"/>
  <c r="K83" i="14"/>
  <c r="K126" i="14"/>
  <c r="O126" i="14"/>
  <c r="O37" i="14"/>
  <c r="K37" i="14"/>
  <c r="V55" i="14"/>
  <c r="X55" i="14"/>
  <c r="B68" i="14"/>
  <c r="B80" i="14"/>
  <c r="B92" i="14"/>
  <c r="B104" i="14"/>
  <c r="B116" i="14"/>
  <c r="B128" i="14"/>
  <c r="B140" i="14"/>
  <c r="B152" i="14"/>
  <c r="B164" i="14"/>
  <c r="B176" i="14"/>
  <c r="B188" i="14"/>
  <c r="B200" i="14"/>
  <c r="B212" i="14"/>
  <c r="B224" i="14"/>
  <c r="B236" i="14"/>
  <c r="B248" i="14"/>
  <c r="B260" i="14"/>
  <c r="B272" i="14"/>
  <c r="B284" i="14"/>
  <c r="B296" i="14"/>
  <c r="B308" i="14"/>
  <c r="B320" i="14"/>
  <c r="B332" i="14"/>
  <c r="B344" i="14"/>
  <c r="B356" i="14"/>
  <c r="B368" i="14"/>
  <c r="C56" i="14"/>
  <c r="W56" i="14"/>
  <c r="O65" i="14"/>
  <c r="W67" i="14"/>
  <c r="AA67" i="14"/>
  <c r="A85" i="14"/>
  <c r="C73" i="14"/>
  <c r="V76" i="14"/>
  <c r="X76" i="14"/>
  <c r="B78" i="14"/>
  <c r="B90" i="14"/>
  <c r="B102" i="14"/>
  <c r="B114" i="14"/>
  <c r="B126" i="14"/>
  <c r="B138" i="14"/>
  <c r="B150" i="14"/>
  <c r="B162" i="14"/>
  <c r="B174" i="14"/>
  <c r="B186" i="14"/>
  <c r="B198" i="14"/>
  <c r="B210" i="14"/>
  <c r="B222" i="14"/>
  <c r="B234" i="14"/>
  <c r="B246" i="14"/>
  <c r="B258" i="14"/>
  <c r="B270" i="14"/>
  <c r="B282" i="14"/>
  <c r="B294" i="14"/>
  <c r="B306" i="14"/>
  <c r="B318" i="14"/>
  <c r="B330" i="14"/>
  <c r="B342" i="14"/>
  <c r="B354" i="14"/>
  <c r="B366" i="14"/>
  <c r="AA85" i="14"/>
  <c r="W85" i="14"/>
  <c r="O88" i="14"/>
  <c r="W105" i="14"/>
  <c r="AA105" i="14"/>
  <c r="V108" i="14"/>
  <c r="X108" i="14"/>
  <c r="O120" i="14"/>
  <c r="K121" i="14"/>
  <c r="O121" i="14"/>
  <c r="AA125" i="14"/>
  <c r="W137" i="14"/>
  <c r="AA144" i="14"/>
  <c r="W178" i="14"/>
  <c r="AA178" i="14"/>
  <c r="A83" i="14"/>
  <c r="C71" i="14"/>
  <c r="K73" i="14"/>
  <c r="O73" i="14"/>
  <c r="A90" i="14"/>
  <c r="W62" i="14"/>
  <c r="AA62" i="14"/>
  <c r="W64" i="14"/>
  <c r="W70" i="14"/>
  <c r="AA70" i="14"/>
  <c r="O74" i="14"/>
  <c r="C88" i="14"/>
  <c r="AA78" i="14"/>
  <c r="O102" i="14"/>
  <c r="K102" i="14"/>
  <c r="AA109" i="14"/>
  <c r="W109" i="14"/>
  <c r="O122" i="14"/>
  <c r="K122" i="14"/>
  <c r="K123" i="14"/>
  <c r="O123" i="14"/>
  <c r="K125" i="14"/>
  <c r="O125" i="14"/>
  <c r="AA126" i="14"/>
  <c r="O128" i="14"/>
  <c r="K128" i="14"/>
  <c r="O134" i="14"/>
  <c r="K134" i="14"/>
  <c r="O144" i="14"/>
  <c r="K144" i="14"/>
  <c r="O152" i="14"/>
  <c r="K152" i="14"/>
  <c r="AA175" i="14"/>
  <c r="W175" i="14"/>
  <c r="AA191" i="14"/>
  <c r="W191" i="14"/>
  <c r="W211" i="14"/>
  <c r="AA211" i="14"/>
  <c r="C65" i="14"/>
  <c r="C70" i="14"/>
  <c r="C74" i="14"/>
  <c r="O81" i="14"/>
  <c r="V82" i="14"/>
  <c r="X82" i="14"/>
  <c r="O94" i="14"/>
  <c r="K94" i="14"/>
  <c r="O95" i="14"/>
  <c r="O111" i="14"/>
  <c r="K113" i="14"/>
  <c r="O113" i="14"/>
  <c r="V114" i="14"/>
  <c r="X114" i="14"/>
  <c r="O116" i="14"/>
  <c r="V117" i="14"/>
  <c r="X117" i="14"/>
  <c r="O118" i="14"/>
  <c r="K118" i="14"/>
  <c r="V122" i="14"/>
  <c r="X122" i="14"/>
  <c r="O124" i="14"/>
  <c r="W130" i="14"/>
  <c r="W135" i="14"/>
  <c r="V136" i="14"/>
  <c r="X136" i="14"/>
  <c r="K161" i="14"/>
  <c r="O166" i="14"/>
  <c r="K166" i="14"/>
  <c r="AA167" i="14"/>
  <c r="W167" i="14"/>
  <c r="W193" i="14"/>
  <c r="AA193" i="14"/>
  <c r="W200" i="14"/>
  <c r="AA200" i="14"/>
  <c r="O204" i="14"/>
  <c r="K204" i="14"/>
  <c r="K227" i="14"/>
  <c r="O227" i="14"/>
  <c r="AA231" i="14"/>
  <c r="W231" i="14"/>
  <c r="K150" i="14"/>
  <c r="O150" i="14"/>
  <c r="W152" i="14"/>
  <c r="AA152" i="14"/>
  <c r="O207" i="14"/>
  <c r="K207" i="14"/>
  <c r="O214" i="14"/>
  <c r="K214" i="14"/>
  <c r="O215" i="14"/>
  <c r="K215" i="14"/>
  <c r="C59" i="14"/>
  <c r="O71" i="14"/>
  <c r="K74" i="14"/>
  <c r="O89" i="14"/>
  <c r="V90" i="14"/>
  <c r="X90" i="14"/>
  <c r="O103" i="14"/>
  <c r="K106" i="14"/>
  <c r="AA128" i="14"/>
  <c r="V129" i="14"/>
  <c r="X129" i="14"/>
  <c r="V140" i="14"/>
  <c r="X140" i="14"/>
  <c r="K141" i="14"/>
  <c r="K147" i="14"/>
  <c r="O147" i="14"/>
  <c r="V156" i="14"/>
  <c r="X156" i="14"/>
  <c r="W163" i="14"/>
  <c r="AA163" i="14"/>
  <c r="AA188" i="14"/>
  <c r="W201" i="14"/>
  <c r="AA201" i="14"/>
  <c r="V71" i="14"/>
  <c r="X71" i="14"/>
  <c r="V103" i="14"/>
  <c r="X103" i="14"/>
  <c r="W131" i="14"/>
  <c r="AA131" i="14"/>
  <c r="AA142" i="14"/>
  <c r="O154" i="14"/>
  <c r="AA155" i="14"/>
  <c r="AA159" i="14"/>
  <c r="W159" i="14"/>
  <c r="AA186" i="14"/>
  <c r="W196" i="14"/>
  <c r="O188" i="14"/>
  <c r="K188" i="14"/>
  <c r="AA199" i="14"/>
  <c r="W199" i="14"/>
  <c r="W217" i="14"/>
  <c r="AA217" i="14"/>
  <c r="O223" i="14"/>
  <c r="K223" i="14"/>
  <c r="C54" i="14"/>
  <c r="C62" i="14"/>
  <c r="V66" i="14"/>
  <c r="X66" i="14"/>
  <c r="V79" i="14"/>
  <c r="X79" i="14"/>
  <c r="V98" i="14"/>
  <c r="X98" i="14"/>
  <c r="V123" i="14"/>
  <c r="X123" i="14"/>
  <c r="K131" i="14"/>
  <c r="O131" i="14"/>
  <c r="O136" i="14"/>
  <c r="K136" i="14"/>
  <c r="O139" i="14"/>
  <c r="V143" i="14"/>
  <c r="X143" i="14"/>
  <c r="AA154" i="14"/>
  <c r="K169" i="14"/>
  <c r="O169" i="14"/>
  <c r="O170" i="14"/>
  <c r="K170" i="14"/>
  <c r="K181" i="14"/>
  <c r="O181" i="14"/>
  <c r="AA184" i="14"/>
  <c r="W184" i="14"/>
  <c r="O186" i="14"/>
  <c r="O191" i="14"/>
  <c r="K191" i="14"/>
  <c r="W209" i="14"/>
  <c r="AA209" i="14"/>
  <c r="O86" i="14"/>
  <c r="K86" i="14"/>
  <c r="W150" i="14"/>
  <c r="AA150" i="14"/>
  <c r="O160" i="14"/>
  <c r="K160" i="14"/>
  <c r="K172" i="14"/>
  <c r="O172" i="14"/>
  <c r="O173" i="14"/>
  <c r="K173" i="14"/>
  <c r="O183" i="14"/>
  <c r="K183" i="14"/>
  <c r="W192" i="14"/>
  <c r="AA192" i="14"/>
  <c r="O196" i="14"/>
  <c r="K196" i="14"/>
  <c r="AA205" i="14"/>
  <c r="W205" i="14"/>
  <c r="AA206" i="14"/>
  <c r="W206" i="14"/>
  <c r="C64" i="14"/>
  <c r="O67" i="14"/>
  <c r="V87" i="14"/>
  <c r="X87" i="14"/>
  <c r="O99" i="14"/>
  <c r="V106" i="14"/>
  <c r="X106" i="14"/>
  <c r="K137" i="14"/>
  <c r="O137" i="14"/>
  <c r="K145" i="14"/>
  <c r="O145" i="14"/>
  <c r="O149" i="14"/>
  <c r="K149" i="14"/>
  <c r="V162" i="14"/>
  <c r="X162" i="14"/>
  <c r="K164" i="14"/>
  <c r="O164" i="14"/>
  <c r="O165" i="14"/>
  <c r="K165" i="14"/>
  <c r="AA170" i="14"/>
  <c r="W170" i="14"/>
  <c r="O199" i="14"/>
  <c r="K199" i="14"/>
  <c r="W243" i="14"/>
  <c r="AA243" i="14"/>
  <c r="V148" i="14"/>
  <c r="X148" i="14"/>
  <c r="V151" i="14"/>
  <c r="X151" i="14"/>
  <c r="K163" i="14"/>
  <c r="O163" i="14"/>
  <c r="V168" i="14"/>
  <c r="X168" i="14"/>
  <c r="AA173" i="14"/>
  <c r="O190" i="14"/>
  <c r="K190" i="14"/>
  <c r="O198" i="14"/>
  <c r="K198" i="14"/>
  <c r="O256" i="14"/>
  <c r="K256" i="14"/>
  <c r="V124" i="14"/>
  <c r="X124" i="14"/>
  <c r="V132" i="14"/>
  <c r="X132" i="14"/>
  <c r="V161" i="14"/>
  <c r="X161" i="14"/>
  <c r="W173" i="14"/>
  <c r="O175" i="14"/>
  <c r="V177" i="14"/>
  <c r="X177" i="14"/>
  <c r="K179" i="14"/>
  <c r="O179" i="14"/>
  <c r="AA180" i="14"/>
  <c r="AA182" i="14"/>
  <c r="W182" i="14"/>
  <c r="AA207" i="14"/>
  <c r="W207" i="14"/>
  <c r="K213" i="14"/>
  <c r="O213" i="14"/>
  <c r="O222" i="14"/>
  <c r="K222" i="14"/>
  <c r="AA264" i="14"/>
  <c r="W264" i="14"/>
  <c r="W269" i="14"/>
  <c r="AA269" i="14"/>
  <c r="W219" i="14"/>
  <c r="AA219" i="14"/>
  <c r="W242" i="14"/>
  <c r="AA242" i="14"/>
  <c r="W250" i="14"/>
  <c r="AA250" i="14"/>
  <c r="W253" i="14"/>
  <c r="AA253" i="14"/>
  <c r="V164" i="14"/>
  <c r="X164" i="14"/>
  <c r="AA166" i="14"/>
  <c r="O168" i="14"/>
  <c r="K168" i="14"/>
  <c r="AA190" i="14"/>
  <c r="W190" i="14"/>
  <c r="AA198" i="14"/>
  <c r="W198" i="14"/>
  <c r="AA223" i="14"/>
  <c r="W223" i="14"/>
  <c r="W235" i="14"/>
  <c r="AA235" i="14"/>
  <c r="W225" i="14"/>
  <c r="AA225" i="14"/>
  <c r="Z245" i="14"/>
  <c r="AA245" i="14"/>
  <c r="AA255" i="14"/>
  <c r="W255" i="14"/>
  <c r="AA222" i="14"/>
  <c r="W222" i="14"/>
  <c r="O272" i="14"/>
  <c r="K272" i="14"/>
  <c r="AA185" i="14"/>
  <c r="AA189" i="14"/>
  <c r="W189" i="14"/>
  <c r="AA197" i="14"/>
  <c r="W197" i="14"/>
  <c r="AA212" i="14"/>
  <c r="AA213" i="14"/>
  <c r="W213" i="14"/>
  <c r="AA220" i="14"/>
  <c r="AA256" i="14"/>
  <c r="W256" i="14"/>
  <c r="K262" i="14"/>
  <c r="O262" i="14"/>
  <c r="V169" i="14"/>
  <c r="X169" i="14"/>
  <c r="O176" i="14"/>
  <c r="K176" i="14"/>
  <c r="V187" i="14"/>
  <c r="X187" i="14"/>
  <c r="V195" i="14"/>
  <c r="X195" i="14"/>
  <c r="V203" i="14"/>
  <c r="X203" i="14"/>
  <c r="K205" i="14"/>
  <c r="O205" i="14"/>
  <c r="O206" i="14"/>
  <c r="K206" i="14"/>
  <c r="O212" i="14"/>
  <c r="K212" i="14"/>
  <c r="O220" i="14"/>
  <c r="K220" i="14"/>
  <c r="V224" i="14"/>
  <c r="X224" i="14"/>
  <c r="AA232" i="14"/>
  <c r="W232" i="14"/>
  <c r="K243" i="14"/>
  <c r="O243" i="14"/>
  <c r="AA248" i="14"/>
  <c r="W248" i="14"/>
  <c r="AA297" i="14"/>
  <c r="W297" i="14"/>
  <c r="V208" i="14"/>
  <c r="X208" i="14"/>
  <c r="W226" i="14"/>
  <c r="AA226" i="14"/>
  <c r="O232" i="14"/>
  <c r="K232" i="14"/>
  <c r="O248" i="14"/>
  <c r="K248" i="14"/>
  <c r="W266" i="14"/>
  <c r="AA266" i="14"/>
  <c r="K226" i="14"/>
  <c r="O226" i="14"/>
  <c r="K229" i="14"/>
  <c r="O229" i="14"/>
  <c r="K252" i="14"/>
  <c r="O252" i="14"/>
  <c r="V268" i="14"/>
  <c r="X268" i="14"/>
  <c r="O274" i="14"/>
  <c r="K274" i="14"/>
  <c r="AA345" i="14"/>
  <c r="W345" i="14"/>
  <c r="W347" i="14"/>
  <c r="AA347" i="14"/>
  <c r="AA353" i="14"/>
  <c r="W353" i="14"/>
  <c r="V228" i="14"/>
  <c r="X228" i="14"/>
  <c r="AA238" i="14"/>
  <c r="W238" i="14"/>
  <c r="AA240" i="14"/>
  <c r="W240" i="14"/>
  <c r="K245" i="14"/>
  <c r="O245" i="14"/>
  <c r="W267" i="14"/>
  <c r="AA267" i="14"/>
  <c r="AA291" i="14"/>
  <c r="W291" i="14"/>
  <c r="K294" i="14"/>
  <c r="O294" i="14"/>
  <c r="O337" i="14"/>
  <c r="K337" i="14"/>
  <c r="K277" i="14"/>
  <c r="O277" i="14"/>
  <c r="O293" i="14"/>
  <c r="K293" i="14"/>
  <c r="W302" i="14"/>
  <c r="AA302" i="14"/>
  <c r="AA305" i="14"/>
  <c r="W305" i="14"/>
  <c r="W309" i="14"/>
  <c r="AA309" i="14"/>
  <c r="V194" i="14"/>
  <c r="X194" i="14"/>
  <c r="V202" i="14"/>
  <c r="X202" i="14"/>
  <c r="V210" i="14"/>
  <c r="X210" i="14"/>
  <c r="V218" i="14"/>
  <c r="X218" i="14"/>
  <c r="AA227" i="14"/>
  <c r="O230" i="14"/>
  <c r="O234" i="14"/>
  <c r="K234" i="14"/>
  <c r="O254" i="14"/>
  <c r="K259" i="14"/>
  <c r="O259" i="14"/>
  <c r="K261" i="14"/>
  <c r="O261" i="14"/>
  <c r="AA270" i="14"/>
  <c r="W270" i="14"/>
  <c r="AA272" i="14"/>
  <c r="W272" i="14"/>
  <c r="W276" i="14"/>
  <c r="AA276" i="14"/>
  <c r="K285" i="14"/>
  <c r="AA230" i="14"/>
  <c r="W230" i="14"/>
  <c r="O247" i="14"/>
  <c r="K247" i="14"/>
  <c r="AA254" i="14"/>
  <c r="W254" i="14"/>
  <c r="V258" i="14"/>
  <c r="X258" i="14"/>
  <c r="O263" i="14"/>
  <c r="K263" i="14"/>
  <c r="W271" i="14"/>
  <c r="W277" i="14"/>
  <c r="AA277" i="14"/>
  <c r="V179" i="14"/>
  <c r="X179" i="14"/>
  <c r="O217" i="14"/>
  <c r="O225" i="14"/>
  <c r="W229" i="14"/>
  <c r="AA229" i="14"/>
  <c r="O240" i="14"/>
  <c r="K240" i="14"/>
  <c r="K241" i="14"/>
  <c r="W261" i="14"/>
  <c r="AA261" i="14"/>
  <c r="O266" i="14"/>
  <c r="K266" i="14"/>
  <c r="K270" i="14"/>
  <c r="O178" i="14"/>
  <c r="O187" i="14"/>
  <c r="K192" i="14"/>
  <c r="O195" i="14"/>
  <c r="K200" i="14"/>
  <c r="O203" i="14"/>
  <c r="K208" i="14"/>
  <c r="O211" i="14"/>
  <c r="K216" i="14"/>
  <c r="AA221" i="14"/>
  <c r="K224" i="14"/>
  <c r="V233" i="14"/>
  <c r="X233" i="14"/>
  <c r="V236" i="14"/>
  <c r="X236" i="14"/>
  <c r="V257" i="14"/>
  <c r="X257" i="14"/>
  <c r="K237" i="14"/>
  <c r="O237" i="14"/>
  <c r="V249" i="14"/>
  <c r="X249" i="14"/>
  <c r="O258" i="14"/>
  <c r="K258" i="14"/>
  <c r="V260" i="14"/>
  <c r="X260" i="14"/>
  <c r="AA262" i="14"/>
  <c r="K269" i="14"/>
  <c r="O269" i="14"/>
  <c r="V275" i="14"/>
  <c r="X275" i="14"/>
  <c r="AA299" i="14"/>
  <c r="W299" i="14"/>
  <c r="O307" i="14"/>
  <c r="K307" i="14"/>
  <c r="O309" i="14"/>
  <c r="K309" i="14"/>
  <c r="K310" i="14"/>
  <c r="O310" i="14"/>
  <c r="O290" i="14"/>
  <c r="K290" i="14"/>
  <c r="W301" i="14"/>
  <c r="AA301" i="14"/>
  <c r="AA313" i="14"/>
  <c r="W313" i="14"/>
  <c r="O242" i="14"/>
  <c r="K242" i="14"/>
  <c r="W244" i="14"/>
  <c r="AA244" i="14"/>
  <c r="AA265" i="14"/>
  <c r="Z280" i="14"/>
  <c r="AA280" i="14"/>
  <c r="AA282" i="14"/>
  <c r="W282" i="14"/>
  <c r="AA283" i="14"/>
  <c r="W283" i="14"/>
  <c r="O289" i="14"/>
  <c r="K289" i="14"/>
  <c r="O291" i="14"/>
  <c r="K291" i="14"/>
  <c r="K239" i="14"/>
  <c r="V241" i="14"/>
  <c r="X241" i="14"/>
  <c r="AA247" i="14"/>
  <c r="K249" i="14"/>
  <c r="K253" i="14"/>
  <c r="O253" i="14"/>
  <c r="K271" i="14"/>
  <c r="V273" i="14"/>
  <c r="X273" i="14"/>
  <c r="O280" i="14"/>
  <c r="K280" i="14"/>
  <c r="V300" i="14"/>
  <c r="X300" i="14"/>
  <c r="W317" i="14"/>
  <c r="AA317" i="14"/>
  <c r="W318" i="14"/>
  <c r="AA318" i="14"/>
  <c r="O235" i="14"/>
  <c r="O250" i="14"/>
  <c r="K250" i="14"/>
  <c r="V252" i="14"/>
  <c r="X252" i="14"/>
  <c r="V259" i="14"/>
  <c r="X259" i="14"/>
  <c r="O264" i="14"/>
  <c r="K264" i="14"/>
  <c r="W265" i="14"/>
  <c r="O267" i="14"/>
  <c r="V279" i="14"/>
  <c r="X279" i="14"/>
  <c r="K281" i="14"/>
  <c r="O281" i="14"/>
  <c r="AA281" i="14"/>
  <c r="W287" i="14"/>
  <c r="AA287" i="14"/>
  <c r="AA289" i="14"/>
  <c r="W289" i="14"/>
  <c r="O283" i="14"/>
  <c r="K283" i="14"/>
  <c r="AA285" i="14"/>
  <c r="O288" i="14"/>
  <c r="W303" i="14"/>
  <c r="AA303" i="14"/>
  <c r="W304" i="14"/>
  <c r="AA304" i="14"/>
  <c r="O313" i="14"/>
  <c r="K313" i="14"/>
  <c r="AA319" i="14"/>
  <c r="W319" i="14"/>
  <c r="AA328" i="14"/>
  <c r="W328" i="14"/>
  <c r="W331" i="14"/>
  <c r="AA331" i="14"/>
  <c r="AA361" i="14"/>
  <c r="W361" i="14"/>
  <c r="AA369" i="14"/>
  <c r="W369" i="14"/>
  <c r="W288" i="14"/>
  <c r="AA288" i="14"/>
  <c r="O297" i="14"/>
  <c r="K297" i="14"/>
  <c r="AA308" i="14"/>
  <c r="W308" i="14"/>
  <c r="O315" i="14"/>
  <c r="K315" i="14"/>
  <c r="AA321" i="14"/>
  <c r="W321" i="14"/>
  <c r="W323" i="14"/>
  <c r="AA323" i="14"/>
  <c r="K327" i="14"/>
  <c r="O327" i="14"/>
  <c r="O329" i="14"/>
  <c r="K329" i="14"/>
  <c r="O284" i="14"/>
  <c r="K284" i="14"/>
  <c r="AA286" i="14"/>
  <c r="W293" i="14"/>
  <c r="AA293" i="14"/>
  <c r="K298" i="14"/>
  <c r="W311" i="14"/>
  <c r="AA311" i="14"/>
  <c r="W312" i="14"/>
  <c r="AA312" i="14"/>
  <c r="K319" i="14"/>
  <c r="O319" i="14"/>
  <c r="AA344" i="14"/>
  <c r="W344" i="14"/>
  <c r="AA351" i="14"/>
  <c r="W351" i="14"/>
  <c r="K359" i="14"/>
  <c r="O359" i="14"/>
  <c r="O286" i="14"/>
  <c r="V292" i="14"/>
  <c r="X292" i="14"/>
  <c r="O299" i="14"/>
  <c r="K299" i="14"/>
  <c r="O301" i="14"/>
  <c r="K301" i="14"/>
  <c r="K302" i="14"/>
  <c r="O302" i="14"/>
  <c r="W306" i="14"/>
  <c r="AA307" i="14"/>
  <c r="W307" i="14"/>
  <c r="O317" i="14"/>
  <c r="K317" i="14"/>
  <c r="AA322" i="14"/>
  <c r="W322" i="14"/>
  <c r="AA337" i="14"/>
  <c r="W337" i="14"/>
  <c r="W357" i="14"/>
  <c r="AA357" i="14"/>
  <c r="AA377" i="14"/>
  <c r="W377" i="14"/>
  <c r="O279" i="14"/>
  <c r="V284" i="14"/>
  <c r="X284" i="14"/>
  <c r="W295" i="14"/>
  <c r="AA295" i="14"/>
  <c r="W296" i="14"/>
  <c r="AA296" i="14"/>
  <c r="O305" i="14"/>
  <c r="K305" i="14"/>
  <c r="AA329" i="14"/>
  <c r="W329" i="14"/>
  <c r="O346" i="14"/>
  <c r="K346" i="14"/>
  <c r="W365" i="14"/>
  <c r="AA365" i="14"/>
  <c r="AA338" i="14"/>
  <c r="W338" i="14"/>
  <c r="W339" i="14"/>
  <c r="AA339" i="14"/>
  <c r="W315" i="14"/>
  <c r="AA315" i="14"/>
  <c r="AA327" i="14"/>
  <c r="W327" i="14"/>
  <c r="K355" i="14"/>
  <c r="O355" i="14"/>
  <c r="V333" i="14"/>
  <c r="X333" i="14"/>
  <c r="AA343" i="14"/>
  <c r="W343" i="14"/>
  <c r="W348" i="14"/>
  <c r="AA348" i="14"/>
  <c r="V349" i="14"/>
  <c r="X349" i="14"/>
  <c r="AA360" i="14"/>
  <c r="W360" i="14"/>
  <c r="K373" i="14"/>
  <c r="O373" i="14"/>
  <c r="O376" i="14"/>
  <c r="O377" i="14"/>
  <c r="K377" i="14"/>
  <c r="O296" i="14"/>
  <c r="O304" i="14"/>
  <c r="O312" i="14"/>
  <c r="K316" i="14"/>
  <c r="O323" i="14"/>
  <c r="V325" i="14"/>
  <c r="X325" i="14"/>
  <c r="AA335" i="14"/>
  <c r="W335" i="14"/>
  <c r="AA346" i="14"/>
  <c r="AA350" i="14"/>
  <c r="AA352" i="14"/>
  <c r="W352" i="14"/>
  <c r="K365" i="14"/>
  <c r="O365" i="14"/>
  <c r="O368" i="14"/>
  <c r="O369" i="14"/>
  <c r="K369" i="14"/>
  <c r="V372" i="14"/>
  <c r="X372" i="14"/>
  <c r="V373" i="14"/>
  <c r="X373" i="14"/>
  <c r="K292" i="14"/>
  <c r="K300" i="14"/>
  <c r="K308" i="14"/>
  <c r="K320" i="14"/>
  <c r="O328" i="14"/>
  <c r="W362" i="14"/>
  <c r="W366" i="14"/>
  <c r="W371" i="14"/>
  <c r="AA371" i="14"/>
  <c r="AA375" i="14"/>
  <c r="W375" i="14"/>
  <c r="AA336" i="14"/>
  <c r="W336" i="14"/>
  <c r="K341" i="14"/>
  <c r="O341" i="14"/>
  <c r="K357" i="14"/>
  <c r="O357" i="14"/>
  <c r="O361" i="14"/>
  <c r="K361" i="14"/>
  <c r="W364" i="14"/>
  <c r="AA364" i="14"/>
  <c r="AA376" i="14"/>
  <c r="W376" i="14"/>
  <c r="W340" i="14"/>
  <c r="AA340" i="14"/>
  <c r="O344" i="14"/>
  <c r="K344" i="14"/>
  <c r="O347" i="14"/>
  <c r="W363" i="14"/>
  <c r="AA363" i="14"/>
  <c r="AA367" i="14"/>
  <c r="W367" i="14"/>
  <c r="V316" i="14"/>
  <c r="X316" i="14"/>
  <c r="K321" i="14"/>
  <c r="V332" i="14"/>
  <c r="X332" i="14"/>
  <c r="K333" i="14"/>
  <c r="O333" i="14"/>
  <c r="O335" i="14"/>
  <c r="V341" i="14"/>
  <c r="X341" i="14"/>
  <c r="K345" i="14"/>
  <c r="K349" i="14"/>
  <c r="O349" i="14"/>
  <c r="O352" i="14"/>
  <c r="O353" i="14"/>
  <c r="K353" i="14"/>
  <c r="V356" i="14"/>
  <c r="X356" i="14"/>
  <c r="K362" i="14"/>
  <c r="AA368" i="14"/>
  <c r="W368" i="14"/>
  <c r="V320" i="14"/>
  <c r="X320" i="14"/>
  <c r="V324" i="14"/>
  <c r="X324" i="14"/>
  <c r="O336" i="14"/>
  <c r="K336" i="14"/>
  <c r="W355" i="14"/>
  <c r="AA355" i="14"/>
  <c r="AA359" i="14"/>
  <c r="W359" i="14"/>
  <c r="O371" i="14"/>
  <c r="O375" i="14"/>
  <c r="K352" i="14"/>
  <c r="K360" i="14"/>
  <c r="K368" i="14"/>
  <c r="K376" i="14"/>
  <c r="AA43" i="14"/>
  <c r="W38" i="14"/>
  <c r="AA46" i="14"/>
  <c r="AA54" i="14"/>
  <c r="C37" i="15"/>
  <c r="A10" i="15"/>
  <c r="A38" i="15"/>
  <c r="A39" i="15"/>
  <c r="C39" i="15"/>
  <c r="B40" i="15"/>
  <c r="R36" i="15"/>
  <c r="AA249" i="14"/>
  <c r="W249" i="14"/>
  <c r="AA320" i="14"/>
  <c r="W320" i="14"/>
  <c r="W284" i="14"/>
  <c r="AA284" i="14"/>
  <c r="W268" i="14"/>
  <c r="AA268" i="14"/>
  <c r="W224" i="14"/>
  <c r="AA224" i="14"/>
  <c r="W103" i="14"/>
  <c r="AA103" i="14"/>
  <c r="AA90" i="14"/>
  <c r="W90" i="14"/>
  <c r="C72" i="14"/>
  <c r="A84" i="14"/>
  <c r="W259" i="14"/>
  <c r="AA259" i="14"/>
  <c r="W252" i="14"/>
  <c r="AA252" i="14"/>
  <c r="AA148" i="14"/>
  <c r="W148" i="14"/>
  <c r="AA98" i="14"/>
  <c r="W98" i="14"/>
  <c r="AA122" i="14"/>
  <c r="W122" i="14"/>
  <c r="X36" i="14"/>
  <c r="A113" i="14"/>
  <c r="C101" i="14"/>
  <c r="W39" i="14"/>
  <c r="AA39" i="14"/>
  <c r="W203" i="14"/>
  <c r="AA203" i="14"/>
  <c r="C79" i="14"/>
  <c r="A91" i="14"/>
  <c r="W275" i="14"/>
  <c r="AA275" i="14"/>
  <c r="AA143" i="14"/>
  <c r="W143" i="14"/>
  <c r="W79" i="14"/>
  <c r="AA79" i="14"/>
  <c r="AA140" i="14"/>
  <c r="W140" i="14"/>
  <c r="A10" i="14"/>
  <c r="AA101" i="14"/>
  <c r="W101" i="14"/>
  <c r="C75" i="14"/>
  <c r="A87" i="14"/>
  <c r="A81" i="14"/>
  <c r="C69" i="14"/>
  <c r="AA151" i="14"/>
  <c r="W151" i="14"/>
  <c r="AA300" i="14"/>
  <c r="W300" i="14"/>
  <c r="W372" i="14"/>
  <c r="AA372" i="14"/>
  <c r="W356" i="14"/>
  <c r="AA356" i="14"/>
  <c r="W279" i="14"/>
  <c r="AA279" i="14"/>
  <c r="AA257" i="14"/>
  <c r="W257" i="14"/>
  <c r="W258" i="14"/>
  <c r="AA258" i="14"/>
  <c r="W210" i="14"/>
  <c r="AA210" i="14"/>
  <c r="AA161" i="14"/>
  <c r="W161" i="14"/>
  <c r="AA106" i="14"/>
  <c r="W106" i="14"/>
  <c r="AA66" i="14"/>
  <c r="W66" i="14"/>
  <c r="W129" i="14"/>
  <c r="AA129" i="14"/>
  <c r="C78" i="14"/>
  <c r="C83" i="14"/>
  <c r="A95" i="14"/>
  <c r="W76" i="14"/>
  <c r="AA76" i="14"/>
  <c r="C80" i="14"/>
  <c r="A92" i="14"/>
  <c r="W316" i="14"/>
  <c r="AA316" i="14"/>
  <c r="AA164" i="14"/>
  <c r="W164" i="14"/>
  <c r="W71" i="14"/>
  <c r="AA71" i="14"/>
  <c r="W341" i="14"/>
  <c r="AA341" i="14"/>
  <c r="AA292" i="14"/>
  <c r="W292" i="14"/>
  <c r="AA273" i="14"/>
  <c r="W273" i="14"/>
  <c r="W236" i="14"/>
  <c r="AA236" i="14"/>
  <c r="W202" i="14"/>
  <c r="AA202" i="14"/>
  <c r="AA132" i="14"/>
  <c r="W132" i="14"/>
  <c r="W162" i="14"/>
  <c r="AA162" i="14"/>
  <c r="AA117" i="14"/>
  <c r="W117" i="14"/>
  <c r="A102" i="14"/>
  <c r="C90" i="14"/>
  <c r="W108" i="14"/>
  <c r="AA108" i="14"/>
  <c r="W55" i="14"/>
  <c r="AA55" i="14"/>
  <c r="W333" i="14"/>
  <c r="AA333" i="14"/>
  <c r="W123" i="14"/>
  <c r="AA123" i="14"/>
  <c r="AA58" i="14"/>
  <c r="W58" i="14"/>
  <c r="W373" i="14"/>
  <c r="AA373" i="14"/>
  <c r="AA241" i="14"/>
  <c r="W241" i="14"/>
  <c r="W218" i="14"/>
  <c r="AA218" i="14"/>
  <c r="W349" i="14"/>
  <c r="AA349" i="14"/>
  <c r="W260" i="14"/>
  <c r="AA260" i="14"/>
  <c r="AA233" i="14"/>
  <c r="W233" i="14"/>
  <c r="W179" i="14"/>
  <c r="AA179" i="14"/>
  <c r="W194" i="14"/>
  <c r="AA194" i="14"/>
  <c r="W169" i="14"/>
  <c r="AA169" i="14"/>
  <c r="W124" i="14"/>
  <c r="AA124" i="14"/>
  <c r="W168" i="14"/>
  <c r="AA168" i="14"/>
  <c r="AA87" i="14"/>
  <c r="W87" i="14"/>
  <c r="W136" i="14"/>
  <c r="AA136" i="14"/>
  <c r="AA82" i="14"/>
  <c r="W82" i="14"/>
  <c r="A97" i="14"/>
  <c r="C85" i="14"/>
  <c r="A122" i="14"/>
  <c r="C110" i="14"/>
  <c r="AA44" i="14"/>
  <c r="W44" i="14"/>
  <c r="AA47" i="14"/>
  <c r="W47" i="14"/>
  <c r="A124" i="14"/>
  <c r="C112" i="14"/>
  <c r="W177" i="14"/>
  <c r="AA177" i="14"/>
  <c r="W195" i="14"/>
  <c r="AA195" i="14"/>
  <c r="W187" i="14"/>
  <c r="AA187" i="14"/>
  <c r="W324" i="14"/>
  <c r="AA324" i="14"/>
  <c r="W332" i="14"/>
  <c r="AA332" i="14"/>
  <c r="W325" i="14"/>
  <c r="AA325" i="14"/>
  <c r="W228" i="14"/>
  <c r="AA228" i="14"/>
  <c r="W208" i="14"/>
  <c r="AA208" i="14"/>
  <c r="AA156" i="14"/>
  <c r="W156" i="14"/>
  <c r="AA114" i="14"/>
  <c r="W114" i="14"/>
  <c r="A118" i="14"/>
  <c r="C106" i="14"/>
  <c r="W37" i="14"/>
  <c r="AA37" i="14"/>
  <c r="B41" i="15"/>
  <c r="A40" i="15"/>
  <c r="A11" i="15"/>
  <c r="C38" i="15"/>
  <c r="A109" i="14"/>
  <c r="C97" i="14"/>
  <c r="C91" i="14"/>
  <c r="A103" i="14"/>
  <c r="C84" i="14"/>
  <c r="A96" i="14"/>
  <c r="C118" i="14"/>
  <c r="A130" i="14"/>
  <c r="A114" i="14"/>
  <c r="C102" i="14"/>
  <c r="A93" i="14"/>
  <c r="C81" i="14"/>
  <c r="A99" i="14"/>
  <c r="C87" i="14"/>
  <c r="A134" i="14"/>
  <c r="C122" i="14"/>
  <c r="A104" i="14"/>
  <c r="C92" i="14"/>
  <c r="A136" i="14"/>
  <c r="C124" i="14"/>
  <c r="A11" i="14"/>
  <c r="A107" i="14"/>
  <c r="C95" i="14"/>
  <c r="AA36" i="14"/>
  <c r="W36" i="14"/>
  <c r="A125" i="14"/>
  <c r="C113" i="14"/>
  <c r="A12" i="15"/>
  <c r="C40" i="15"/>
  <c r="A41" i="15"/>
  <c r="B42" i="15"/>
  <c r="A12" i="14"/>
  <c r="A126" i="14"/>
  <c r="C114" i="14"/>
  <c r="C130" i="14"/>
  <c r="A142" i="14"/>
  <c r="A148" i="14"/>
  <c r="C136" i="14"/>
  <c r="C104" i="14"/>
  <c r="A116" i="14"/>
  <c r="C107" i="14"/>
  <c r="A119" i="14"/>
  <c r="C99" i="14"/>
  <c r="A111" i="14"/>
  <c r="C96" i="14"/>
  <c r="A108" i="14"/>
  <c r="C125" i="14"/>
  <c r="A137" i="14"/>
  <c r="A146" i="14"/>
  <c r="C134" i="14"/>
  <c r="C109" i="14"/>
  <c r="A121" i="14"/>
  <c r="A115" i="14"/>
  <c r="C103" i="14"/>
  <c r="C93" i="14"/>
  <c r="A105" i="14"/>
  <c r="A13" i="15"/>
  <c r="A42" i="15"/>
  <c r="B43" i="15"/>
  <c r="C41" i="15"/>
  <c r="C148" i="14"/>
  <c r="A160" i="14"/>
  <c r="A131" i="14"/>
  <c r="C119" i="14"/>
  <c r="A154" i="14"/>
  <c r="C142" i="14"/>
  <c r="A13" i="14"/>
  <c r="A120" i="14"/>
  <c r="C108" i="14"/>
  <c r="A149" i="14"/>
  <c r="C137" i="14"/>
  <c r="C146" i="14"/>
  <c r="A158" i="14"/>
  <c r="C121" i="14"/>
  <c r="A133" i="14"/>
  <c r="A117" i="14"/>
  <c r="C105" i="14"/>
  <c r="A127" i="14"/>
  <c r="C115" i="14"/>
  <c r="A123" i="14"/>
  <c r="C111" i="14"/>
  <c r="A128" i="14"/>
  <c r="C116" i="14"/>
  <c r="A138" i="14"/>
  <c r="C126" i="14"/>
  <c r="A14" i="15"/>
  <c r="B44" i="15"/>
  <c r="A43" i="15"/>
  <c r="C42" i="15"/>
  <c r="C149" i="14"/>
  <c r="A161" i="14"/>
  <c r="C158" i="14"/>
  <c r="A170" i="14"/>
  <c r="A14" i="14"/>
  <c r="A132" i="14"/>
  <c r="C120" i="14"/>
  <c r="C127" i="14"/>
  <c r="A139" i="14"/>
  <c r="C133" i="14"/>
  <c r="A145" i="14"/>
  <c r="A172" i="14"/>
  <c r="C160" i="14"/>
  <c r="A140" i="14"/>
  <c r="C128" i="14"/>
  <c r="A166" i="14"/>
  <c r="C154" i="14"/>
  <c r="C138" i="14"/>
  <c r="A150" i="14"/>
  <c r="A135" i="14"/>
  <c r="C123" i="14"/>
  <c r="A129" i="14"/>
  <c r="C117" i="14"/>
  <c r="A143" i="14"/>
  <c r="C131" i="14"/>
  <c r="A15" i="15"/>
  <c r="C43" i="15"/>
  <c r="B45" i="15"/>
  <c r="A44" i="15"/>
  <c r="C132" i="14"/>
  <c r="A144" i="14"/>
  <c r="A151" i="14"/>
  <c r="C139" i="14"/>
  <c r="C145" i="14"/>
  <c r="A157" i="14"/>
  <c r="A152" i="14"/>
  <c r="C140" i="14"/>
  <c r="A173" i="14"/>
  <c r="C161" i="14"/>
  <c r="A147" i="14"/>
  <c r="C135" i="14"/>
  <c r="A141" i="14"/>
  <c r="C129" i="14"/>
  <c r="C150" i="14"/>
  <c r="A162" i="14"/>
  <c r="A15" i="14"/>
  <c r="A182" i="14"/>
  <c r="C170" i="14"/>
  <c r="C143" i="14"/>
  <c r="A155" i="14"/>
  <c r="A178" i="14"/>
  <c r="C166" i="14"/>
  <c r="A184" i="14"/>
  <c r="C172" i="14"/>
  <c r="B46" i="15"/>
  <c r="A45" i="15"/>
  <c r="A16" i="15"/>
  <c r="C44" i="15"/>
  <c r="A190" i="14"/>
  <c r="C178" i="14"/>
  <c r="A159" i="14"/>
  <c r="C147" i="14"/>
  <c r="C152" i="14"/>
  <c r="A164" i="14"/>
  <c r="A16" i="14"/>
  <c r="A194" i="14"/>
  <c r="C182" i="14"/>
  <c r="C141" i="14"/>
  <c r="A153" i="14"/>
  <c r="C162" i="14"/>
  <c r="A174" i="14"/>
  <c r="A196" i="14"/>
  <c r="C184" i="14"/>
  <c r="A167" i="14"/>
  <c r="C155" i="14"/>
  <c r="C173" i="14"/>
  <c r="A185" i="14"/>
  <c r="C157" i="14"/>
  <c r="A169" i="14"/>
  <c r="A156" i="14"/>
  <c r="C144" i="14"/>
  <c r="A163" i="14"/>
  <c r="C151" i="14"/>
  <c r="A17" i="15"/>
  <c r="C45" i="15"/>
  <c r="A46" i="15"/>
  <c r="B47" i="15"/>
  <c r="A176" i="14"/>
  <c r="C164" i="14"/>
  <c r="A186" i="14"/>
  <c r="C174" i="14"/>
  <c r="A17" i="14"/>
  <c r="A175" i="14"/>
  <c r="C163" i="14"/>
  <c r="A197" i="14"/>
  <c r="C185" i="14"/>
  <c r="A165" i="14"/>
  <c r="C153" i="14"/>
  <c r="A206" i="14"/>
  <c r="C194" i="14"/>
  <c r="A179" i="14"/>
  <c r="C167" i="14"/>
  <c r="C159" i="14"/>
  <c r="A171" i="14"/>
  <c r="A202" i="14"/>
  <c r="C190" i="14"/>
  <c r="A181" i="14"/>
  <c r="C169" i="14"/>
  <c r="A168" i="14"/>
  <c r="C156" i="14"/>
  <c r="C196" i="14"/>
  <c r="A208" i="14"/>
  <c r="A18" i="15"/>
  <c r="C46" i="15"/>
  <c r="A47" i="15"/>
  <c r="C47" i="15"/>
  <c r="B48" i="15"/>
  <c r="A198" i="14"/>
  <c r="C186" i="14"/>
  <c r="A180" i="14"/>
  <c r="C168" i="14"/>
  <c r="A214" i="14"/>
  <c r="C202" i="14"/>
  <c r="A183" i="14"/>
  <c r="C171" i="14"/>
  <c r="A191" i="14"/>
  <c r="C179" i="14"/>
  <c r="C197" i="14"/>
  <c r="A209" i="14"/>
  <c r="A188" i="14"/>
  <c r="C176" i="14"/>
  <c r="C165" i="14"/>
  <c r="A177" i="14"/>
  <c r="A187" i="14"/>
  <c r="C175" i="14"/>
  <c r="A220" i="14"/>
  <c r="C208" i="14"/>
  <c r="A218" i="14"/>
  <c r="C206" i="14"/>
  <c r="C181" i="14"/>
  <c r="A193" i="14"/>
  <c r="A18" i="14"/>
  <c r="A19" i="15"/>
  <c r="B49" i="15"/>
  <c r="A48" i="15"/>
  <c r="C48" i="15"/>
  <c r="A232" i="14"/>
  <c r="C220" i="14"/>
  <c r="A199" i="14"/>
  <c r="C187" i="14"/>
  <c r="A19" i="14"/>
  <c r="A226" i="14"/>
  <c r="C214" i="14"/>
  <c r="A221" i="14"/>
  <c r="C209" i="14"/>
  <c r="C180" i="14"/>
  <c r="A192" i="14"/>
  <c r="A195" i="14"/>
  <c r="C183" i="14"/>
  <c r="A205" i="14"/>
  <c r="C193" i="14"/>
  <c r="C188" i="14"/>
  <c r="A200" i="14"/>
  <c r="C191" i="14"/>
  <c r="A203" i="14"/>
  <c r="A189" i="14"/>
  <c r="C177" i="14"/>
  <c r="A210" i="14"/>
  <c r="C198" i="14"/>
  <c r="A230" i="14"/>
  <c r="C218" i="14"/>
  <c r="A49" i="15"/>
  <c r="B50" i="15"/>
  <c r="A20" i="15"/>
  <c r="A222" i="14"/>
  <c r="C210" i="14"/>
  <c r="C189" i="14"/>
  <c r="A201" i="14"/>
  <c r="A20" i="14"/>
  <c r="A244" i="14"/>
  <c r="C232" i="14"/>
  <c r="C205" i="14"/>
  <c r="A217" i="14"/>
  <c r="C199" i="14"/>
  <c r="A211" i="14"/>
  <c r="A212" i="14"/>
  <c r="C200" i="14"/>
  <c r="A204" i="14"/>
  <c r="C192" i="14"/>
  <c r="A233" i="14"/>
  <c r="C221" i="14"/>
  <c r="C230" i="14"/>
  <c r="A242" i="14"/>
  <c r="A215" i="14"/>
  <c r="C203" i="14"/>
  <c r="A207" i="14"/>
  <c r="C195" i="14"/>
  <c r="A238" i="14"/>
  <c r="C226" i="14"/>
  <c r="A21" i="15"/>
  <c r="B51" i="15"/>
  <c r="A50" i="15"/>
  <c r="C49" i="15"/>
  <c r="C204" i="14"/>
  <c r="A216" i="14"/>
  <c r="C207" i="14"/>
  <c r="A219" i="14"/>
  <c r="A254" i="14"/>
  <c r="C242" i="14"/>
  <c r="C233" i="14"/>
  <c r="A245" i="14"/>
  <c r="C215" i="14"/>
  <c r="A227" i="14"/>
  <c r="C212" i="14"/>
  <c r="A224" i="14"/>
  <c r="A229" i="14"/>
  <c r="C217" i="14"/>
  <c r="A234" i="14"/>
  <c r="C222" i="14"/>
  <c r="A223" i="14"/>
  <c r="C211" i="14"/>
  <c r="A213" i="14"/>
  <c r="C201" i="14"/>
  <c r="C238" i="14"/>
  <c r="A250" i="14"/>
  <c r="A256" i="14"/>
  <c r="C244" i="14"/>
  <c r="A21" i="14"/>
  <c r="B52" i="15"/>
  <c r="A51" i="15"/>
  <c r="A22" i="15"/>
  <c r="C50" i="15"/>
  <c r="A22" i="14"/>
  <c r="C213" i="14"/>
  <c r="A225" i="14"/>
  <c r="A241" i="14"/>
  <c r="C229" i="14"/>
  <c r="A257" i="14"/>
  <c r="C245" i="14"/>
  <c r="A268" i="14"/>
  <c r="C256" i="14"/>
  <c r="A246" i="14"/>
  <c r="C234" i="14"/>
  <c r="A236" i="14"/>
  <c r="C224" i="14"/>
  <c r="A239" i="14"/>
  <c r="C227" i="14"/>
  <c r="A228" i="14"/>
  <c r="C216" i="14"/>
  <c r="A262" i="14"/>
  <c r="C250" i="14"/>
  <c r="C254" i="14"/>
  <c r="A266" i="14"/>
  <c r="A231" i="14"/>
  <c r="C219" i="14"/>
  <c r="C223" i="14"/>
  <c r="A235" i="14"/>
  <c r="C51" i="15"/>
  <c r="A23" i="15"/>
  <c r="B53" i="15"/>
  <c r="A52" i="15"/>
  <c r="A247" i="14"/>
  <c r="C235" i="14"/>
  <c r="A240" i="14"/>
  <c r="C228" i="14"/>
  <c r="C246" i="14"/>
  <c r="A258" i="14"/>
  <c r="A269" i="14"/>
  <c r="C257" i="14"/>
  <c r="A23" i="14"/>
  <c r="C241" i="14"/>
  <c r="A253" i="14"/>
  <c r="A278" i="14"/>
  <c r="C266" i="14"/>
  <c r="C239" i="14"/>
  <c r="A251" i="14"/>
  <c r="A280" i="14"/>
  <c r="C268" i="14"/>
  <c r="C231" i="14"/>
  <c r="A243" i="14"/>
  <c r="C262" i="14"/>
  <c r="A274" i="14"/>
  <c r="A248" i="14"/>
  <c r="C236" i="14"/>
  <c r="A237" i="14"/>
  <c r="C225" i="14"/>
  <c r="C52" i="15"/>
  <c r="B54" i="15"/>
  <c r="A53" i="15"/>
  <c r="A24" i="15"/>
  <c r="A255" i="14"/>
  <c r="C243" i="14"/>
  <c r="A292" i="14"/>
  <c r="C280" i="14"/>
  <c r="A260" i="14"/>
  <c r="C248" i="14"/>
  <c r="A263" i="14"/>
  <c r="C251" i="14"/>
  <c r="A281" i="14"/>
  <c r="C269" i="14"/>
  <c r="A249" i="14"/>
  <c r="C237" i="14"/>
  <c r="A24" i="14"/>
  <c r="C247" i="14"/>
  <c r="A259" i="14"/>
  <c r="C274" i="14"/>
  <c r="A286" i="14"/>
  <c r="A270" i="14"/>
  <c r="C258" i="14"/>
  <c r="A290" i="14"/>
  <c r="C278" i="14"/>
  <c r="A265" i="14"/>
  <c r="C253" i="14"/>
  <c r="A252" i="14"/>
  <c r="C240" i="14"/>
  <c r="A25" i="15"/>
  <c r="C53" i="15"/>
  <c r="A54" i="15"/>
  <c r="B55" i="15"/>
  <c r="A264" i="14"/>
  <c r="C252" i="14"/>
  <c r="A261" i="14"/>
  <c r="C249" i="14"/>
  <c r="A271" i="14"/>
  <c r="C259" i="14"/>
  <c r="C255" i="14"/>
  <c r="A267" i="14"/>
  <c r="C290" i="14"/>
  <c r="A302" i="14"/>
  <c r="A25" i="14"/>
  <c r="C281" i="14"/>
  <c r="A293" i="14"/>
  <c r="A304" i="14"/>
  <c r="C292" i="14"/>
  <c r="A282" i="14"/>
  <c r="C270" i="14"/>
  <c r="A298" i="14"/>
  <c r="C286" i="14"/>
  <c r="C265" i="14"/>
  <c r="A277" i="14"/>
  <c r="C263" i="14"/>
  <c r="A275" i="14"/>
  <c r="A272" i="14"/>
  <c r="C260" i="14"/>
  <c r="A26" i="15"/>
  <c r="A55" i="15"/>
  <c r="B56" i="15"/>
  <c r="C54" i="15"/>
  <c r="C298" i="14"/>
  <c r="A310" i="14"/>
  <c r="A305" i="14"/>
  <c r="C293" i="14"/>
  <c r="A316" i="14"/>
  <c r="C304" i="14"/>
  <c r="C272" i="14"/>
  <c r="A284" i="14"/>
  <c r="C282" i="14"/>
  <c r="A294" i="14"/>
  <c r="A273" i="14"/>
  <c r="C261" i="14"/>
  <c r="A276" i="14"/>
  <c r="C264" i="14"/>
  <c r="A283" i="14"/>
  <c r="C271" i="14"/>
  <c r="A279" i="14"/>
  <c r="C267" i="14"/>
  <c r="A26" i="14"/>
  <c r="A314" i="14"/>
  <c r="C302" i="14"/>
  <c r="A287" i="14"/>
  <c r="C275" i="14"/>
  <c r="A289" i="14"/>
  <c r="C277" i="14"/>
  <c r="A27" i="15"/>
  <c r="B57" i="15"/>
  <c r="A56" i="15"/>
  <c r="C55" i="15"/>
  <c r="C310" i="14"/>
  <c r="A322" i="14"/>
  <c r="A27" i="14"/>
  <c r="A299" i="14"/>
  <c r="C287" i="14"/>
  <c r="A285" i="14"/>
  <c r="C273" i="14"/>
  <c r="A306" i="14"/>
  <c r="C294" i="14"/>
  <c r="A291" i="14"/>
  <c r="C279" i="14"/>
  <c r="C314" i="14"/>
  <c r="A326" i="14"/>
  <c r="C305" i="14"/>
  <c r="A317" i="14"/>
  <c r="A288" i="14"/>
  <c r="C276" i="14"/>
  <c r="A295" i="14"/>
  <c r="C283" i="14"/>
  <c r="A328" i="14"/>
  <c r="C316" i="14"/>
  <c r="C289" i="14"/>
  <c r="A301" i="14"/>
  <c r="A296" i="14"/>
  <c r="C284" i="14"/>
  <c r="A28" i="15"/>
  <c r="C56" i="15"/>
  <c r="A57" i="15"/>
  <c r="B58" i="15"/>
  <c r="A329" i="14"/>
  <c r="C317" i="14"/>
  <c r="A334" i="14"/>
  <c r="C322" i="14"/>
  <c r="A311" i="14"/>
  <c r="C299" i="14"/>
  <c r="A340" i="14"/>
  <c r="C328" i="14"/>
  <c r="A300" i="14"/>
  <c r="C288" i="14"/>
  <c r="A308" i="14"/>
  <c r="C296" i="14"/>
  <c r="A297" i="14"/>
  <c r="C285" i="14"/>
  <c r="A307" i="14"/>
  <c r="C295" i="14"/>
  <c r="C326" i="14"/>
  <c r="A338" i="14"/>
  <c r="A313" i="14"/>
  <c r="C301" i="14"/>
  <c r="A303" i="14"/>
  <c r="C291" i="14"/>
  <c r="C306" i="14"/>
  <c r="A318" i="14"/>
  <c r="A28" i="14"/>
  <c r="A29" i="15"/>
  <c r="B59" i="15"/>
  <c r="A58" i="15"/>
  <c r="C57" i="15"/>
  <c r="A320" i="14"/>
  <c r="C308" i="14"/>
  <c r="C318" i="14"/>
  <c r="A330" i="14"/>
  <c r="A319" i="14"/>
  <c r="C307" i="14"/>
  <c r="C297" i="14"/>
  <c r="A309" i="14"/>
  <c r="A323" i="14"/>
  <c r="C311" i="14"/>
  <c r="C334" i="14"/>
  <c r="A346" i="14"/>
  <c r="A352" i="14"/>
  <c r="C340" i="14"/>
  <c r="A29" i="14"/>
  <c r="C313" i="14"/>
  <c r="A325" i="14"/>
  <c r="C329" i="14"/>
  <c r="A341" i="14"/>
  <c r="A312" i="14"/>
  <c r="C300" i="14"/>
  <c r="A315" i="14"/>
  <c r="C303" i="14"/>
  <c r="C338" i="14"/>
  <c r="A350" i="14"/>
  <c r="A30" i="15"/>
  <c r="C58" i="15"/>
  <c r="B60" i="15"/>
  <c r="A59" i="15"/>
  <c r="A30" i="14"/>
  <c r="A335" i="14"/>
  <c r="C323" i="14"/>
  <c r="A364" i="14"/>
  <c r="C352" i="14"/>
  <c r="C350" i="14"/>
  <c r="A362" i="14"/>
  <c r="C346" i="14"/>
  <c r="A358" i="14"/>
  <c r="A337" i="14"/>
  <c r="C325" i="14"/>
  <c r="A342" i="14"/>
  <c r="C330" i="14"/>
  <c r="A331" i="14"/>
  <c r="C319" i="14"/>
  <c r="C312" i="14"/>
  <c r="A324" i="14"/>
  <c r="A327" i="14"/>
  <c r="C315" i="14"/>
  <c r="A332" i="14"/>
  <c r="C320" i="14"/>
  <c r="A353" i="14"/>
  <c r="C341" i="14"/>
  <c r="A321" i="14"/>
  <c r="C309" i="14"/>
  <c r="B61" i="15"/>
  <c r="A60" i="15"/>
  <c r="C59" i="15"/>
  <c r="A31" i="15"/>
  <c r="A365" i="14"/>
  <c r="C353" i="14"/>
  <c r="A31" i="14"/>
  <c r="A336" i="14"/>
  <c r="C324" i="14"/>
  <c r="A344" i="14"/>
  <c r="C332" i="14"/>
  <c r="A349" i="14"/>
  <c r="C337" i="14"/>
  <c r="C335" i="14"/>
  <c r="A347" i="14"/>
  <c r="C321" i="14"/>
  <c r="A333" i="14"/>
  <c r="A343" i="14"/>
  <c r="C331" i="14"/>
  <c r="C358" i="14"/>
  <c r="A370" i="14"/>
  <c r="C370" i="14"/>
  <c r="A376" i="14"/>
  <c r="C376" i="14"/>
  <c r="C364" i="14"/>
  <c r="C327" i="14"/>
  <c r="A339" i="14"/>
  <c r="C342" i="14"/>
  <c r="A354" i="14"/>
  <c r="C362" i="14"/>
  <c r="A374" i="14"/>
  <c r="C374" i="14"/>
  <c r="C60" i="15"/>
  <c r="A32" i="15"/>
  <c r="B62" i="15"/>
  <c r="A61" i="15"/>
  <c r="A377" i="14"/>
  <c r="C365" i="14"/>
  <c r="A351" i="14"/>
  <c r="C339" i="14"/>
  <c r="A359" i="14"/>
  <c r="C347" i="14"/>
  <c r="A361" i="14"/>
  <c r="C349" i="14"/>
  <c r="C343" i="14"/>
  <c r="A355" i="14"/>
  <c r="A356" i="14"/>
  <c r="C344" i="14"/>
  <c r="A348" i="14"/>
  <c r="C336" i="14"/>
  <c r="A32" i="14"/>
  <c r="C354" i="14"/>
  <c r="A366" i="14"/>
  <c r="C366" i="14"/>
  <c r="A345" i="14"/>
  <c r="C333" i="14"/>
  <c r="A62" i="15"/>
  <c r="B63" i="15"/>
  <c r="A33" i="15"/>
  <c r="C61" i="15"/>
  <c r="A33" i="14"/>
  <c r="A367" i="14"/>
  <c r="C367" i="14"/>
  <c r="C355" i="14"/>
  <c r="A360" i="14"/>
  <c r="C348" i="14"/>
  <c r="C351" i="14"/>
  <c r="A363" i="14"/>
  <c r="A357" i="14"/>
  <c r="C345" i="14"/>
  <c r="A368" i="14"/>
  <c r="C368" i="14"/>
  <c r="C356" i="14"/>
  <c r="C377" i="14"/>
  <c r="C359" i="14"/>
  <c r="A371" i="14"/>
  <c r="C371" i="14"/>
  <c r="A373" i="14"/>
  <c r="C373" i="14"/>
  <c r="C361" i="14"/>
  <c r="A63" i="15"/>
  <c r="B64" i="15"/>
  <c r="A34" i="15"/>
  <c r="C62" i="15"/>
  <c r="A375" i="14"/>
  <c r="C363" i="14"/>
  <c r="T32" i="14"/>
  <c r="S31" i="14"/>
  <c r="A34" i="14"/>
  <c r="G32" i="14"/>
  <c r="R29" i="14"/>
  <c r="A372" i="14"/>
  <c r="C372" i="14"/>
  <c r="C360" i="14"/>
  <c r="R32" i="14"/>
  <c r="A369" i="14"/>
  <c r="E33" i="14"/>
  <c r="C357" i="14"/>
  <c r="O30" i="14"/>
  <c r="I31" i="14"/>
  <c r="H31" i="14"/>
  <c r="T29" i="14"/>
  <c r="T31" i="14"/>
  <c r="AA31" i="14"/>
  <c r="Z29" i="14"/>
  <c r="M28" i="14"/>
  <c r="AA30" i="14"/>
  <c r="S28" i="14"/>
  <c r="M31" i="14"/>
  <c r="X28" i="14"/>
  <c r="W29" i="14"/>
  <c r="F30" i="14"/>
  <c r="W30" i="14"/>
  <c r="Z27" i="14"/>
  <c r="AA29" i="14"/>
  <c r="G28" i="14"/>
  <c r="I29" i="14"/>
  <c r="AA27" i="14"/>
  <c r="V29" i="14"/>
  <c r="Z28" i="14"/>
  <c r="U31" i="14"/>
  <c r="E31" i="14"/>
  <c r="K31" i="14"/>
  <c r="R28" i="14"/>
  <c r="J30" i="14"/>
  <c r="N29" i="14"/>
  <c r="V31" i="14"/>
  <c r="Q31" i="14"/>
  <c r="X31" i="14"/>
  <c r="F27" i="14"/>
  <c r="O27" i="14"/>
  <c r="L30" i="14"/>
  <c r="R31" i="14"/>
  <c r="E30" i="14"/>
  <c r="G29" i="14"/>
  <c r="Z31" i="14"/>
  <c r="J31" i="14"/>
  <c r="H27" i="14"/>
  <c r="Y28" i="14"/>
  <c r="O31" i="14"/>
  <c r="Z30" i="14"/>
  <c r="I30" i="14"/>
  <c r="F32" i="14"/>
  <c r="S32" i="14"/>
  <c r="I32" i="14"/>
  <c r="T27" i="14"/>
  <c r="G31" i="14"/>
  <c r="W31" i="14"/>
  <c r="T30" i="14"/>
  <c r="Q29" i="14"/>
  <c r="R33" i="14"/>
  <c r="I27" i="14"/>
  <c r="M30" i="14"/>
  <c r="G30" i="14"/>
  <c r="W32" i="14"/>
  <c r="V33" i="14"/>
  <c r="J28" i="14"/>
  <c r="V27" i="14"/>
  <c r="Q32" i="14"/>
  <c r="L28" i="14"/>
  <c r="E28" i="14"/>
  <c r="J32" i="14"/>
  <c r="M27" i="14"/>
  <c r="F33" i="14"/>
  <c r="B65" i="15"/>
  <c r="A64" i="15"/>
  <c r="C63" i="15"/>
  <c r="J33" i="14"/>
  <c r="N33" i="14"/>
  <c r="V32" i="14"/>
  <c r="L32" i="14"/>
  <c r="S33" i="14"/>
  <c r="X33" i="14"/>
  <c r="W33" i="14"/>
  <c r="U32" i="14"/>
  <c r="K30" i="14"/>
  <c r="M33" i="14"/>
  <c r="L33" i="14"/>
  <c r="H33" i="14"/>
  <c r="N32" i="14"/>
  <c r="X30" i="14"/>
  <c r="G33" i="14"/>
  <c r="Z33" i="14"/>
  <c r="Q33" i="14"/>
  <c r="X29" i="14"/>
  <c r="C375" i="14"/>
  <c r="K26" i="14"/>
  <c r="L26" i="14"/>
  <c r="M26" i="14"/>
  <c r="J27" i="14"/>
  <c r="L25" i="14"/>
  <c r="S26" i="14"/>
  <c r="V26" i="14"/>
  <c r="G27" i="14"/>
  <c r="K25" i="14"/>
  <c r="K27" i="14"/>
  <c r="Q26" i="14"/>
  <c r="R26" i="14"/>
  <c r="N28" i="14"/>
  <c r="X27" i="14"/>
  <c r="U26" i="14"/>
  <c r="Q27" i="14"/>
  <c r="Q28" i="14"/>
  <c r="L27" i="14"/>
  <c r="N27" i="14"/>
  <c r="H28" i="14"/>
  <c r="U27" i="14"/>
  <c r="F26" i="14"/>
  <c r="Y26" i="14"/>
  <c r="W27" i="14"/>
  <c r="H26" i="14"/>
  <c r="Y25" i="14"/>
  <c r="E26" i="14"/>
  <c r="S27" i="14"/>
  <c r="R27" i="14"/>
  <c r="AA28" i="14"/>
  <c r="U33" i="14"/>
  <c r="K33" i="14"/>
  <c r="Y33" i="14"/>
  <c r="N30" i="14"/>
  <c r="K28" i="14"/>
  <c r="AA33" i="14"/>
  <c r="T33" i="14"/>
  <c r="Q30" i="14"/>
  <c r="M29" i="14"/>
  <c r="C369" i="14"/>
  <c r="E27" i="14"/>
  <c r="V28" i="14"/>
  <c r="E29" i="14"/>
  <c r="I8" i="14"/>
  <c r="T7" i="14"/>
  <c r="U9" i="14"/>
  <c r="O7" i="14"/>
  <c r="V8" i="14"/>
  <c r="N9" i="14"/>
  <c r="R8" i="14"/>
  <c r="W8" i="14"/>
  <c r="H12" i="14"/>
  <c r="H10" i="14"/>
  <c r="Y11" i="14"/>
  <c r="M8" i="14"/>
  <c r="W11" i="14"/>
  <c r="N11" i="14"/>
  <c r="X12" i="14"/>
  <c r="N14" i="14"/>
  <c r="V12" i="14"/>
  <c r="R13" i="14"/>
  <c r="T13" i="14"/>
  <c r="F13" i="14"/>
  <c r="E14" i="14"/>
  <c r="N13" i="14"/>
  <c r="R14" i="14"/>
  <c r="K16" i="14"/>
  <c r="AA15" i="14"/>
  <c r="V16" i="14"/>
  <c r="T17" i="14"/>
  <c r="H17" i="14"/>
  <c r="E17" i="14"/>
  <c r="W17" i="14"/>
  <c r="T15" i="14"/>
  <c r="J18" i="14"/>
  <c r="K19" i="14"/>
  <c r="W18" i="14"/>
  <c r="E19" i="14"/>
  <c r="V19" i="14"/>
  <c r="W20" i="14"/>
  <c r="X20" i="14"/>
  <c r="H21" i="14"/>
  <c r="M21" i="14"/>
  <c r="V20" i="14"/>
  <c r="S20" i="14"/>
  <c r="H22" i="14"/>
  <c r="Z22" i="14"/>
  <c r="E23" i="14"/>
  <c r="I23" i="14"/>
  <c r="J24" i="14"/>
  <c r="K23" i="14"/>
  <c r="S24" i="14"/>
  <c r="I25" i="14"/>
  <c r="N24" i="14"/>
  <c r="AA25" i="14"/>
  <c r="N25" i="14"/>
  <c r="W26" i="14"/>
  <c r="J19" i="14"/>
  <c r="Y20" i="14"/>
  <c r="Z23" i="14"/>
  <c r="Q25" i="14"/>
  <c r="Y30" i="14"/>
  <c r="V7" i="14"/>
  <c r="J9" i="14"/>
  <c r="Y14" i="14"/>
  <c r="T14" i="14"/>
  <c r="Z18" i="14"/>
  <c r="G22" i="14"/>
  <c r="AA24" i="14"/>
  <c r="F29" i="14"/>
  <c r="N31" i="14"/>
  <c r="Q7" i="14"/>
  <c r="U8" i="14"/>
  <c r="T9" i="14"/>
  <c r="V9" i="14"/>
  <c r="I7" i="14"/>
  <c r="R11" i="14"/>
  <c r="Y8" i="14"/>
  <c r="F9" i="14"/>
  <c r="E11" i="14"/>
  <c r="G10" i="14"/>
  <c r="J11" i="14"/>
  <c r="F10" i="14"/>
  <c r="O10" i="14"/>
  <c r="O11" i="14"/>
  <c r="E10" i="14"/>
  <c r="W13" i="14"/>
  <c r="AA12" i="14"/>
  <c r="Q13" i="14"/>
  <c r="F15" i="14"/>
  <c r="K13" i="14"/>
  <c r="H14" i="14"/>
  <c r="W15" i="14"/>
  <c r="AA13" i="14"/>
  <c r="S14" i="14"/>
  <c r="Y16" i="14"/>
  <c r="AA16" i="14"/>
  <c r="K15" i="14"/>
  <c r="Z15" i="14"/>
  <c r="E15" i="14"/>
  <c r="U16" i="14"/>
  <c r="U18" i="14"/>
  <c r="G17" i="14"/>
  <c r="K18" i="14"/>
  <c r="L19" i="14"/>
  <c r="U19" i="14"/>
  <c r="N19" i="14"/>
  <c r="R21" i="14"/>
  <c r="V21" i="14"/>
  <c r="U21" i="14"/>
  <c r="N20" i="14"/>
  <c r="Z20" i="14"/>
  <c r="Z21" i="14"/>
  <c r="M22" i="14"/>
  <c r="K22" i="14"/>
  <c r="Q20" i="14"/>
  <c r="F22" i="14"/>
  <c r="Y24" i="14"/>
  <c r="T23" i="14"/>
  <c r="V25" i="14"/>
  <c r="AA23" i="14"/>
  <c r="R25" i="14"/>
  <c r="X24" i="14"/>
  <c r="AA26" i="14"/>
  <c r="N26" i="14"/>
  <c r="I13" i="14"/>
  <c r="F16" i="14"/>
  <c r="S18" i="14"/>
  <c r="Q21" i="14"/>
  <c r="U24" i="14"/>
  <c r="F28" i="14"/>
  <c r="R30" i="14"/>
  <c r="S10" i="14"/>
  <c r="W10" i="14"/>
  <c r="Q14" i="14"/>
  <c r="F17" i="14"/>
  <c r="Q19" i="14"/>
  <c r="X22" i="14"/>
  <c r="Z26" i="14"/>
  <c r="Y31" i="14"/>
  <c r="H29" i="14"/>
  <c r="G7" i="14"/>
  <c r="O8" i="14"/>
  <c r="R7" i="14"/>
  <c r="L8" i="14"/>
  <c r="AA9" i="14"/>
  <c r="N8" i="14"/>
  <c r="F8" i="14"/>
  <c r="I9" i="14"/>
  <c r="Y10" i="14"/>
  <c r="Q11" i="14"/>
  <c r="N10" i="14"/>
  <c r="S12" i="14"/>
  <c r="L12" i="14"/>
  <c r="J12" i="14"/>
  <c r="U11" i="14"/>
  <c r="G13" i="14"/>
  <c r="K12" i="14"/>
  <c r="U12" i="14"/>
  <c r="G14" i="14"/>
  <c r="U14" i="14"/>
  <c r="M14" i="14"/>
  <c r="AA14" i="14"/>
  <c r="E13" i="14"/>
  <c r="W14" i="14"/>
  <c r="J15" i="14"/>
  <c r="V15" i="14"/>
  <c r="V17" i="14"/>
  <c r="R15" i="14"/>
  <c r="F18" i="14"/>
  <c r="M18" i="14"/>
  <c r="W16" i="14"/>
  <c r="AA18" i="14"/>
  <c r="L18" i="14"/>
  <c r="T18" i="14"/>
  <c r="T19" i="14"/>
  <c r="K21" i="14"/>
  <c r="T20" i="14"/>
  <c r="J20" i="14"/>
  <c r="Y21" i="14"/>
  <c r="AA20" i="14"/>
  <c r="Q22" i="14"/>
  <c r="G21" i="14"/>
  <c r="J21" i="14"/>
  <c r="F23" i="14"/>
  <c r="Y22" i="14"/>
  <c r="L20" i="14"/>
  <c r="Z25" i="14"/>
  <c r="F24" i="14"/>
  <c r="F25" i="14"/>
  <c r="Q24" i="14"/>
  <c r="M25" i="14"/>
  <c r="Y27" i="14"/>
  <c r="G26" i="14"/>
  <c r="O24" i="14"/>
  <c r="U25" i="14"/>
  <c r="T26" i="14"/>
  <c r="U7" i="14"/>
  <c r="N7" i="14"/>
  <c r="AA7" i="14"/>
  <c r="E12" i="14"/>
  <c r="O14" i="14"/>
  <c r="L17" i="14"/>
  <c r="W19" i="14"/>
  <c r="W22" i="14"/>
  <c r="W24" i="14"/>
  <c r="K32" i="14"/>
  <c r="K8" i="14"/>
  <c r="M7" i="14"/>
  <c r="V10" i="14"/>
  <c r="J14" i="14"/>
  <c r="Y18" i="14"/>
  <c r="S19" i="14"/>
  <c r="L22" i="14"/>
  <c r="T24" i="14"/>
  <c r="H8" i="14"/>
  <c r="S7" i="14"/>
  <c r="T8" i="14"/>
  <c r="F7" i="14"/>
  <c r="Z9" i="14"/>
  <c r="X9" i="14"/>
  <c r="E9" i="14"/>
  <c r="Y9" i="14"/>
  <c r="S8" i="14"/>
  <c r="M10" i="14"/>
  <c r="T10" i="14"/>
  <c r="O12" i="14"/>
  <c r="Z12" i="14"/>
  <c r="X10" i="14"/>
  <c r="M11" i="14"/>
  <c r="N12" i="14"/>
  <c r="S13" i="14"/>
  <c r="L13" i="14"/>
  <c r="V14" i="14"/>
  <c r="K11" i="14"/>
  <c r="L14" i="14"/>
  <c r="I14" i="14"/>
  <c r="H15" i="14"/>
  <c r="J16" i="14"/>
  <c r="O15" i="14"/>
  <c r="I15" i="14"/>
  <c r="AA17" i="14"/>
  <c r="U17" i="14"/>
  <c r="L16" i="14"/>
  <c r="I16" i="14"/>
  <c r="H18" i="14"/>
  <c r="O18" i="14"/>
  <c r="M19" i="14"/>
  <c r="N18" i="14"/>
  <c r="H19" i="14"/>
  <c r="X18" i="14"/>
  <c r="U20" i="14"/>
  <c r="H20" i="14"/>
  <c r="R20" i="14"/>
  <c r="AA22" i="14"/>
  <c r="R22" i="14"/>
  <c r="S21" i="14"/>
  <c r="E20" i="14"/>
  <c r="U23" i="14"/>
  <c r="Y23" i="14"/>
  <c r="M24" i="14"/>
  <c r="L23" i="14"/>
  <c r="X25" i="14"/>
  <c r="H25" i="14"/>
  <c r="H23" i="14"/>
  <c r="V24" i="14"/>
  <c r="G24" i="14"/>
  <c r="I26" i="14"/>
  <c r="F21" i="14"/>
  <c r="O20" i="14"/>
  <c r="E22" i="14"/>
  <c r="AA21" i="14"/>
  <c r="H30" i="14"/>
  <c r="K29" i="14"/>
  <c r="L7" i="14"/>
  <c r="O9" i="14"/>
  <c r="G9" i="14"/>
  <c r="Q10" i="14"/>
  <c r="F11" i="14"/>
  <c r="R12" i="14"/>
  <c r="X14" i="14"/>
  <c r="H16" i="14"/>
  <c r="E18" i="14"/>
  <c r="Z19" i="14"/>
  <c r="I21" i="14"/>
  <c r="G23" i="14"/>
  <c r="X26" i="14"/>
  <c r="E32" i="14"/>
  <c r="U28" i="14"/>
  <c r="E7" i="14"/>
  <c r="X11" i="14"/>
  <c r="Y12" i="14"/>
  <c r="Y13" i="14"/>
  <c r="S15" i="14"/>
  <c r="U15" i="14"/>
  <c r="X19" i="14"/>
  <c r="W21" i="14"/>
  <c r="M20" i="14"/>
  <c r="E25" i="14"/>
  <c r="J29" i="14"/>
  <c r="W28" i="14"/>
  <c r="F31" i="14"/>
  <c r="H9" i="14"/>
  <c r="AA11" i="14"/>
  <c r="Z8" i="14"/>
  <c r="Y7" i="14"/>
  <c r="L9" i="14"/>
  <c r="W7" i="14"/>
  <c r="R9" i="14"/>
  <c r="E8" i="14"/>
  <c r="S11" i="14"/>
  <c r="G11" i="14"/>
  <c r="K10" i="14"/>
  <c r="G12" i="14"/>
  <c r="J10" i="14"/>
  <c r="U10" i="14"/>
  <c r="I11" i="14"/>
  <c r="V11" i="14"/>
  <c r="J13" i="14"/>
  <c r="O13" i="14"/>
  <c r="Z14" i="14"/>
  <c r="W12" i="14"/>
  <c r="F14" i="14"/>
  <c r="X13" i="14"/>
  <c r="G16" i="14"/>
  <c r="R16" i="14"/>
  <c r="X15" i="14"/>
  <c r="N16" i="14"/>
  <c r="M17" i="14"/>
  <c r="S17" i="14"/>
  <c r="V18" i="14"/>
  <c r="N17" i="14"/>
  <c r="E16" i="14"/>
  <c r="G18" i="14"/>
  <c r="R18" i="14"/>
  <c r="Y19" i="14"/>
  <c r="AA19" i="14"/>
  <c r="G19" i="14"/>
  <c r="T21" i="14"/>
  <c r="V23" i="14"/>
  <c r="N21" i="14"/>
  <c r="J23" i="14"/>
  <c r="O21" i="14"/>
  <c r="Z24" i="14"/>
  <c r="M23" i="14"/>
  <c r="L24" i="14"/>
  <c r="W25" i="14"/>
  <c r="S25" i="14"/>
  <c r="S29" i="14"/>
  <c r="Y29" i="14"/>
  <c r="W9" i="14"/>
  <c r="Z11" i="14"/>
  <c r="M12" i="14"/>
  <c r="H13" i="14"/>
  <c r="G15" i="14"/>
  <c r="Q16" i="14"/>
  <c r="G20" i="14"/>
  <c r="S23" i="14"/>
  <c r="G25" i="14"/>
  <c r="J8" i="14"/>
  <c r="G8" i="14"/>
  <c r="Z13" i="14"/>
  <c r="S16" i="14"/>
  <c r="R17" i="14"/>
  <c r="I20" i="14"/>
  <c r="N23" i="14"/>
  <c r="O25" i="14"/>
  <c r="M32" i="14"/>
  <c r="H32" i="14"/>
  <c r="Y32" i="14"/>
  <c r="L31" i="14"/>
  <c r="U29" i="14"/>
  <c r="L29" i="14"/>
  <c r="I28" i="14"/>
  <c r="J7" i="14"/>
  <c r="S9" i="14"/>
  <c r="Q12" i="14"/>
  <c r="T12" i="14"/>
  <c r="N15" i="14"/>
  <c r="Z17" i="14"/>
  <c r="Q17" i="14"/>
  <c r="V22" i="14"/>
  <c r="O23" i="14"/>
  <c r="Z32" i="14"/>
  <c r="L11" i="14"/>
  <c r="I12" i="14"/>
  <c r="M15" i="14"/>
  <c r="F19" i="14"/>
  <c r="F20" i="14"/>
  <c r="W23" i="14"/>
  <c r="J26" i="14"/>
  <c r="T28" i="14"/>
  <c r="U30" i="14"/>
  <c r="X8" i="14"/>
  <c r="K7" i="14"/>
  <c r="H7" i="14"/>
  <c r="Q8" i="14"/>
  <c r="K9" i="14"/>
  <c r="Q9" i="14"/>
  <c r="AA8" i="14"/>
  <c r="M9" i="14"/>
  <c r="T11" i="14"/>
  <c r="Z10" i="14"/>
  <c r="I10" i="14"/>
  <c r="L10" i="14"/>
  <c r="F12" i="14"/>
  <c r="AA10" i="14"/>
  <c r="R10" i="14"/>
  <c r="H11" i="14"/>
  <c r="V13" i="14"/>
  <c r="M13" i="14"/>
  <c r="U13" i="14"/>
  <c r="Q15" i="14"/>
  <c r="O16" i="14"/>
  <c r="M16" i="14"/>
  <c r="L15" i="14"/>
  <c r="Y15" i="14"/>
  <c r="X16" i="14"/>
  <c r="T16" i="14"/>
  <c r="I17" i="14"/>
  <c r="J17" i="14"/>
  <c r="X17" i="14"/>
  <c r="O17" i="14"/>
  <c r="Q18" i="14"/>
  <c r="I18" i="14"/>
  <c r="K17" i="14"/>
  <c r="O19" i="14"/>
  <c r="I19" i="14"/>
  <c r="X21" i="14"/>
  <c r="I22" i="14"/>
  <c r="E21" i="14"/>
  <c r="K20" i="14"/>
  <c r="N22" i="14"/>
  <c r="J22" i="14"/>
  <c r="S22" i="14"/>
  <c r="O22" i="14"/>
  <c r="R23" i="14"/>
  <c r="Q23" i="14"/>
  <c r="X23" i="14"/>
  <c r="T22" i="14"/>
  <c r="E24" i="14"/>
  <c r="J25" i="14"/>
  <c r="K24" i="14"/>
  <c r="R24" i="14"/>
  <c r="H24" i="14"/>
  <c r="O26" i="14"/>
  <c r="Z16" i="14"/>
  <c r="L21" i="14"/>
  <c r="U22" i="14"/>
  <c r="T25" i="14"/>
  <c r="O29" i="14"/>
  <c r="O28" i="14"/>
  <c r="Z7" i="14"/>
  <c r="X7" i="14"/>
  <c r="K14" i="14"/>
  <c r="Y17" i="14"/>
  <c r="R19" i="14"/>
  <c r="I24" i="14"/>
  <c r="V30" i="14"/>
  <c r="O32" i="14"/>
  <c r="O33" i="14"/>
  <c r="I33" i="14"/>
  <c r="Z34" i="14"/>
  <c r="R34" i="14"/>
  <c r="I34" i="14"/>
  <c r="X34" i="14"/>
  <c r="O34" i="14"/>
  <c r="G34" i="14"/>
  <c r="U34" i="14"/>
  <c r="L34" i="14"/>
  <c r="N34" i="14"/>
  <c r="Q34" i="14"/>
  <c r="AA34" i="14"/>
  <c r="M34" i="14"/>
  <c r="Y34" i="14"/>
  <c r="K34" i="14"/>
  <c r="W34" i="14"/>
  <c r="J34" i="14"/>
  <c r="V34" i="14"/>
  <c r="H34" i="14"/>
  <c r="T34" i="14"/>
  <c r="F34" i="14"/>
  <c r="S34" i="14"/>
  <c r="E34" i="14"/>
  <c r="S30" i="14"/>
  <c r="AA32" i="14"/>
  <c r="X32" i="14"/>
  <c r="B66" i="15"/>
  <c r="A65" i="15"/>
  <c r="C64" i="15"/>
  <c r="C65" i="15"/>
  <c r="B67" i="15"/>
  <c r="A66" i="15"/>
  <c r="C66" i="15"/>
  <c r="B68" i="15"/>
  <c r="A67" i="15"/>
  <c r="C67" i="15"/>
  <c r="B69" i="15"/>
  <c r="A68" i="15"/>
  <c r="C68" i="15"/>
  <c r="B70" i="15"/>
  <c r="A69" i="15"/>
  <c r="C69" i="15"/>
  <c r="A70" i="15"/>
  <c r="B71" i="15"/>
  <c r="A71" i="15"/>
  <c r="C71" i="15"/>
  <c r="B72" i="15"/>
  <c r="C70" i="15"/>
  <c r="B73" i="15"/>
  <c r="A72" i="15"/>
  <c r="C72" i="15"/>
  <c r="B74" i="15"/>
  <c r="A73" i="15"/>
  <c r="C73" i="15"/>
  <c r="B75" i="15"/>
  <c r="A74" i="15"/>
  <c r="C74" i="15"/>
  <c r="B76" i="15"/>
  <c r="A75" i="15"/>
  <c r="C75" i="15"/>
  <c r="B77" i="15"/>
  <c r="A76" i="15"/>
  <c r="C76" i="15"/>
  <c r="B78" i="15"/>
  <c r="A77" i="15"/>
  <c r="C77" i="15"/>
  <c r="A78" i="15"/>
  <c r="C78" i="15"/>
  <c r="B79" i="15"/>
  <c r="A79" i="15"/>
  <c r="C79" i="15"/>
  <c r="B80" i="15"/>
  <c r="B81" i="15"/>
  <c r="A80" i="15"/>
  <c r="C80" i="15"/>
  <c r="B82" i="15"/>
  <c r="A81" i="15"/>
  <c r="C81" i="15"/>
  <c r="B83" i="15"/>
  <c r="A82" i="15"/>
  <c r="C82" i="15"/>
  <c r="B84" i="15"/>
  <c r="A83" i="15"/>
  <c r="C83" i="15"/>
  <c r="B85" i="15"/>
  <c r="A84" i="15"/>
  <c r="C84" i="15"/>
  <c r="B86" i="15"/>
  <c r="A85" i="15"/>
  <c r="C85" i="15"/>
  <c r="A86" i="15"/>
  <c r="C86" i="15"/>
  <c r="B87" i="15"/>
  <c r="A87" i="15"/>
  <c r="C87" i="15"/>
  <c r="B88" i="15"/>
  <c r="B89" i="15"/>
  <c r="A88" i="15"/>
  <c r="C88" i="15"/>
  <c r="B90" i="15"/>
  <c r="A89" i="15"/>
  <c r="C89" i="15"/>
  <c r="B91" i="15"/>
  <c r="A90" i="15"/>
  <c r="C90" i="15"/>
  <c r="B92" i="15"/>
  <c r="A91" i="15"/>
  <c r="C91" i="15"/>
  <c r="B93" i="15"/>
  <c r="A92" i="15"/>
  <c r="C92" i="15"/>
  <c r="B94" i="15"/>
  <c r="A93" i="15"/>
  <c r="C93" i="15"/>
  <c r="A94" i="15"/>
  <c r="C94" i="15"/>
  <c r="B95" i="15"/>
  <c r="A95" i="15"/>
  <c r="C95" i="15"/>
  <c r="B96" i="15"/>
  <c r="B97" i="15"/>
  <c r="A96" i="15"/>
  <c r="C96" i="15"/>
  <c r="B98" i="15"/>
  <c r="A97" i="15"/>
  <c r="C97" i="15"/>
  <c r="B99" i="15"/>
  <c r="A98" i="15"/>
  <c r="C98" i="15"/>
  <c r="B100" i="15"/>
  <c r="A99" i="15"/>
  <c r="C99" i="15"/>
  <c r="B101" i="15"/>
  <c r="A100" i="15"/>
  <c r="C100" i="15"/>
  <c r="B102" i="15"/>
  <c r="A101" i="15"/>
  <c r="C101" i="15"/>
  <c r="A102" i="15"/>
  <c r="C102" i="15"/>
  <c r="B103" i="15"/>
  <c r="A103" i="15"/>
  <c r="C103" i="15"/>
  <c r="B104" i="15"/>
  <c r="B105" i="15"/>
  <c r="A104" i="15"/>
  <c r="C104" i="15"/>
  <c r="B106" i="15"/>
  <c r="A105" i="15"/>
  <c r="C105" i="15"/>
  <c r="B107" i="15"/>
  <c r="A106" i="15"/>
  <c r="C106" i="15"/>
  <c r="A107" i="15"/>
  <c r="C107" i="15"/>
  <c r="B108" i="15"/>
  <c r="A108" i="15"/>
  <c r="C108" i="15"/>
  <c r="B109" i="15"/>
  <c r="A109" i="15"/>
  <c r="C109" i="15"/>
  <c r="B110" i="15"/>
  <c r="A110" i="15"/>
  <c r="C110" i="15"/>
  <c r="B111" i="15"/>
  <c r="B112" i="15"/>
  <c r="A111" i="15"/>
  <c r="C111" i="15"/>
  <c r="B113" i="15"/>
  <c r="A112" i="15"/>
  <c r="C112" i="15"/>
  <c r="B114" i="15"/>
  <c r="A113" i="15"/>
  <c r="C113" i="15"/>
  <c r="B115" i="15"/>
  <c r="A114" i="15"/>
  <c r="C114" i="15"/>
  <c r="A115" i="15"/>
  <c r="C115" i="15"/>
  <c r="B116" i="15"/>
  <c r="A116" i="15"/>
  <c r="C116" i="15"/>
  <c r="B117" i="15"/>
  <c r="B118" i="15"/>
  <c r="A117" i="15"/>
  <c r="C117" i="15"/>
  <c r="B119" i="15"/>
  <c r="A118" i="15"/>
  <c r="C118" i="15"/>
  <c r="B120" i="15"/>
  <c r="A119" i="15"/>
  <c r="C119" i="15"/>
  <c r="B121" i="15"/>
  <c r="A120" i="15"/>
  <c r="C120" i="15"/>
  <c r="B122" i="15"/>
  <c r="A121" i="15"/>
  <c r="C121" i="15"/>
  <c r="B123" i="15"/>
  <c r="A122" i="15"/>
  <c r="C122" i="15"/>
  <c r="A123" i="15"/>
  <c r="C123" i="15"/>
  <c r="B124" i="15"/>
  <c r="A124" i="15"/>
  <c r="C124" i="15"/>
  <c r="B125" i="15"/>
  <c r="B126" i="15"/>
  <c r="A125" i="15"/>
  <c r="C125" i="15"/>
  <c r="B127" i="15"/>
  <c r="A126" i="15"/>
  <c r="C126" i="15"/>
  <c r="B128" i="15"/>
  <c r="A127" i="15"/>
  <c r="C127" i="15"/>
  <c r="B129" i="15"/>
  <c r="A128" i="15"/>
  <c r="C128" i="15"/>
  <c r="B130" i="15"/>
  <c r="A129" i="15"/>
  <c r="C129" i="15"/>
  <c r="B131" i="15"/>
  <c r="A130" i="15"/>
  <c r="C130" i="15"/>
  <c r="B132" i="15"/>
  <c r="A131" i="15"/>
  <c r="C131" i="15"/>
  <c r="A132" i="15"/>
  <c r="C132" i="15"/>
  <c r="B133" i="15"/>
  <c r="A133" i="15"/>
  <c r="C133" i="15"/>
  <c r="B134" i="15"/>
  <c r="B135" i="15"/>
  <c r="A134" i="15"/>
  <c r="C134" i="15"/>
  <c r="B136" i="15"/>
  <c r="A135" i="15"/>
  <c r="C135" i="15"/>
  <c r="B137" i="15"/>
  <c r="A136" i="15"/>
  <c r="C136" i="15"/>
  <c r="B138" i="15"/>
  <c r="A137" i="15"/>
  <c r="C137" i="15"/>
  <c r="B139" i="15"/>
  <c r="A138" i="15"/>
  <c r="C138" i="15"/>
  <c r="B140" i="15"/>
  <c r="A139" i="15"/>
  <c r="C139" i="15"/>
  <c r="A140" i="15"/>
  <c r="C140" i="15"/>
  <c r="B141" i="15"/>
  <c r="A141" i="15"/>
  <c r="C141" i="15"/>
  <c r="B142" i="15"/>
  <c r="B143" i="15"/>
  <c r="A142" i="15"/>
  <c r="C142" i="15"/>
  <c r="B144" i="15"/>
  <c r="A143" i="15"/>
  <c r="C143" i="15"/>
  <c r="B145" i="15"/>
  <c r="A144" i="15"/>
  <c r="C144" i="15"/>
  <c r="B146" i="15"/>
  <c r="A145" i="15"/>
  <c r="C145" i="15"/>
  <c r="B147" i="15"/>
  <c r="A146" i="15"/>
  <c r="C146" i="15"/>
  <c r="B148" i="15"/>
  <c r="A147" i="15"/>
  <c r="C147" i="15"/>
  <c r="A148" i="15"/>
  <c r="C148" i="15"/>
  <c r="B149" i="15"/>
  <c r="A149" i="15"/>
  <c r="C149" i="15"/>
  <c r="B150" i="15"/>
  <c r="B151" i="15"/>
  <c r="A150" i="15"/>
  <c r="C150" i="15"/>
  <c r="B152" i="15"/>
  <c r="A151" i="15"/>
  <c r="C151" i="15"/>
  <c r="B153" i="15"/>
  <c r="A152" i="15"/>
  <c r="C152" i="15"/>
  <c r="B154" i="15"/>
  <c r="A153" i="15"/>
  <c r="C153" i="15"/>
  <c r="B155" i="15"/>
  <c r="A154" i="15"/>
  <c r="C154" i="15"/>
  <c r="B156" i="15"/>
  <c r="A155" i="15"/>
  <c r="C155" i="15"/>
  <c r="A156" i="15"/>
  <c r="C156" i="15"/>
  <c r="B157" i="15"/>
  <c r="A157" i="15"/>
  <c r="C157" i="15"/>
  <c r="B158" i="15"/>
  <c r="B159" i="15"/>
  <c r="A158" i="15"/>
  <c r="C158" i="15"/>
  <c r="B160" i="15"/>
  <c r="A159" i="15"/>
  <c r="C159" i="15"/>
  <c r="B161" i="15"/>
  <c r="A160" i="15"/>
  <c r="C160" i="15"/>
  <c r="B162" i="15"/>
  <c r="A161" i="15"/>
  <c r="C161" i="15"/>
  <c r="B163" i="15"/>
  <c r="A162" i="15"/>
  <c r="C162" i="15"/>
  <c r="B164" i="15"/>
  <c r="A163" i="15"/>
  <c r="C163" i="15"/>
  <c r="A164" i="15"/>
  <c r="C164" i="15"/>
  <c r="B165" i="15"/>
  <c r="A165" i="15"/>
  <c r="C165" i="15"/>
  <c r="B166" i="15"/>
  <c r="B167" i="15"/>
  <c r="A166" i="15"/>
  <c r="C166" i="15"/>
  <c r="B168" i="15"/>
  <c r="A167" i="15"/>
  <c r="C167" i="15"/>
  <c r="B169" i="15"/>
  <c r="A168" i="15"/>
  <c r="C168" i="15"/>
  <c r="B170" i="15"/>
  <c r="A169" i="15"/>
  <c r="C169" i="15"/>
  <c r="B171" i="15"/>
  <c r="A170" i="15"/>
  <c r="C170" i="15"/>
  <c r="B172" i="15"/>
  <c r="A171" i="15"/>
  <c r="C171" i="15"/>
  <c r="A172" i="15"/>
  <c r="C172" i="15"/>
  <c r="B173" i="15"/>
  <c r="A173" i="15"/>
  <c r="C173" i="15"/>
  <c r="B174" i="15"/>
  <c r="B175" i="15"/>
  <c r="A174" i="15"/>
  <c r="C174" i="15"/>
  <c r="B176" i="15"/>
  <c r="A175" i="15"/>
  <c r="C175" i="15"/>
  <c r="B177" i="15"/>
  <c r="A176" i="15"/>
  <c r="C176" i="15"/>
  <c r="A177" i="15"/>
  <c r="C177" i="15"/>
  <c r="B178" i="15"/>
  <c r="B179" i="15"/>
  <c r="A178" i="15"/>
  <c r="C178" i="15"/>
  <c r="B180" i="15"/>
  <c r="A179" i="15"/>
  <c r="C179" i="15"/>
  <c r="B181" i="15"/>
  <c r="A180" i="15"/>
  <c r="C180" i="15"/>
  <c r="B182" i="15"/>
  <c r="A181" i="15"/>
  <c r="C181" i="15"/>
  <c r="B183" i="15"/>
  <c r="A182" i="15"/>
  <c r="C182" i="15"/>
  <c r="B184" i="15"/>
  <c r="A183" i="15"/>
  <c r="C183" i="15"/>
  <c r="B185" i="15"/>
  <c r="A184" i="15"/>
  <c r="C184" i="15"/>
  <c r="A185" i="15"/>
  <c r="C185" i="15"/>
  <c r="B186" i="15"/>
  <c r="B187" i="15"/>
  <c r="A186" i="15"/>
  <c r="C186" i="15"/>
  <c r="B188" i="15"/>
  <c r="A187" i="15"/>
  <c r="C187" i="15"/>
  <c r="B189" i="15"/>
  <c r="A188" i="15"/>
  <c r="C188" i="15"/>
  <c r="B190" i="15"/>
  <c r="A189" i="15"/>
  <c r="C189" i="15"/>
  <c r="B191" i="15"/>
  <c r="A190" i="15"/>
  <c r="C190" i="15"/>
  <c r="B192" i="15"/>
  <c r="A191" i="15"/>
  <c r="C191" i="15"/>
  <c r="A192" i="15"/>
  <c r="C192" i="15"/>
  <c r="B193" i="15"/>
  <c r="A193" i="15"/>
  <c r="C193" i="15"/>
  <c r="B194" i="15"/>
  <c r="B195" i="15"/>
  <c r="A194" i="15"/>
  <c r="C194" i="15"/>
  <c r="A195" i="15"/>
  <c r="C195" i="15"/>
  <c r="B196" i="15"/>
  <c r="B197" i="15"/>
  <c r="A196" i="15"/>
  <c r="C196" i="15"/>
  <c r="B198" i="15"/>
  <c r="A197" i="15"/>
  <c r="C197" i="15"/>
  <c r="B199" i="15"/>
  <c r="A198" i="15"/>
  <c r="C198" i="15"/>
  <c r="B200" i="15"/>
  <c r="A199" i="15"/>
  <c r="C199" i="15"/>
  <c r="A200" i="15"/>
  <c r="C200" i="15"/>
  <c r="B201" i="15"/>
  <c r="A201" i="15"/>
  <c r="C201" i="15"/>
  <c r="B202" i="15"/>
  <c r="B203" i="15"/>
  <c r="A202" i="15"/>
  <c r="C202" i="15"/>
  <c r="B204" i="15"/>
  <c r="A203" i="15"/>
  <c r="C203" i="15"/>
  <c r="B205" i="15"/>
  <c r="A204" i="15"/>
  <c r="C204" i="15"/>
  <c r="B206" i="15"/>
  <c r="A205" i="15"/>
  <c r="C205" i="15"/>
  <c r="B207" i="15"/>
  <c r="A206" i="15"/>
  <c r="C206" i="15"/>
  <c r="B208" i="15"/>
  <c r="A207" i="15"/>
  <c r="C207" i="15"/>
  <c r="B209" i="15"/>
  <c r="A208" i="15"/>
  <c r="C208" i="15"/>
  <c r="A209" i="15"/>
  <c r="C209" i="15"/>
  <c r="B210" i="15"/>
  <c r="A210" i="15"/>
  <c r="C210" i="15"/>
  <c r="B211" i="15"/>
  <c r="B212" i="15"/>
  <c r="A211" i="15"/>
  <c r="C211" i="15"/>
  <c r="B213" i="15"/>
  <c r="A212" i="15"/>
  <c r="C212" i="15"/>
  <c r="B214" i="15"/>
  <c r="A213" i="15"/>
  <c r="C213" i="15"/>
  <c r="B215" i="15"/>
  <c r="A214" i="15"/>
  <c r="C214" i="15"/>
  <c r="B216" i="15"/>
  <c r="A215" i="15"/>
  <c r="C215" i="15"/>
  <c r="B217" i="15"/>
  <c r="A216" i="15"/>
  <c r="C216" i="15"/>
  <c r="A217" i="15"/>
  <c r="C217" i="15"/>
  <c r="B218" i="15"/>
  <c r="A218" i="15"/>
  <c r="C218" i="15"/>
  <c r="B219" i="15"/>
  <c r="B220" i="15"/>
  <c r="A219" i="15"/>
  <c r="C219" i="15"/>
  <c r="B221" i="15"/>
  <c r="A220" i="15"/>
  <c r="C220" i="15"/>
  <c r="B222" i="15"/>
  <c r="A221" i="15"/>
  <c r="C221" i="15"/>
  <c r="B223" i="15"/>
  <c r="A222" i="15"/>
  <c r="C222" i="15"/>
  <c r="B224" i="15"/>
  <c r="A223" i="15"/>
  <c r="C223" i="15"/>
  <c r="B225" i="15"/>
  <c r="A224" i="15"/>
  <c r="C224" i="15"/>
  <c r="B226" i="15"/>
  <c r="A225" i="15"/>
  <c r="C225" i="15"/>
  <c r="A226" i="15"/>
  <c r="C226" i="15"/>
  <c r="B227" i="15"/>
  <c r="A227" i="15"/>
  <c r="C227" i="15"/>
  <c r="B228" i="15"/>
  <c r="B229" i="15"/>
  <c r="A228" i="15"/>
  <c r="C228" i="15"/>
  <c r="A229" i="15"/>
  <c r="C229" i="15"/>
  <c r="B230" i="15"/>
  <c r="B231" i="15"/>
  <c r="A230" i="15"/>
  <c r="C230" i="15"/>
  <c r="B232" i="15"/>
  <c r="A231" i="15"/>
  <c r="C231" i="15"/>
  <c r="B233" i="15"/>
  <c r="A232" i="15"/>
  <c r="C232" i="15"/>
  <c r="B234" i="15"/>
  <c r="A233" i="15"/>
  <c r="C233" i="15"/>
  <c r="A234" i="15"/>
  <c r="C234" i="15"/>
  <c r="B235" i="15"/>
  <c r="A235" i="15"/>
  <c r="C235" i="15"/>
  <c r="B236" i="15"/>
  <c r="B237" i="15"/>
  <c r="A236" i="15"/>
  <c r="C236" i="15"/>
  <c r="A237" i="15"/>
  <c r="C237" i="15"/>
  <c r="B238" i="15"/>
  <c r="B239" i="15"/>
  <c r="A238" i="15"/>
  <c r="C238" i="15"/>
  <c r="B240" i="15"/>
  <c r="A239" i="15"/>
  <c r="C239" i="15"/>
  <c r="B241" i="15"/>
  <c r="A240" i="15"/>
  <c r="C240" i="15"/>
  <c r="B242" i="15"/>
  <c r="A241" i="15"/>
  <c r="C241" i="15"/>
  <c r="A242" i="15"/>
  <c r="C242" i="15"/>
  <c r="B243" i="15"/>
  <c r="A243" i="15"/>
  <c r="C243" i="15"/>
  <c r="B244" i="15"/>
  <c r="B245" i="15"/>
  <c r="A244" i="15"/>
  <c r="C244" i="15"/>
  <c r="A245" i="15"/>
  <c r="C245" i="15"/>
  <c r="B246" i="15"/>
  <c r="B247" i="15"/>
  <c r="A246" i="15"/>
  <c r="C246" i="15"/>
  <c r="B248" i="15"/>
  <c r="A247" i="15"/>
  <c r="C247" i="15"/>
  <c r="B249" i="15"/>
  <c r="A248" i="15"/>
  <c r="C248" i="15"/>
  <c r="B250" i="15"/>
  <c r="A249" i="15"/>
  <c r="C249" i="15"/>
  <c r="A250" i="15"/>
  <c r="C250" i="15"/>
  <c r="B251" i="15"/>
  <c r="A251" i="15"/>
  <c r="C251" i="15"/>
  <c r="B252" i="15"/>
  <c r="B253" i="15"/>
  <c r="A252" i="15"/>
  <c r="C252" i="15"/>
  <c r="A253" i="15"/>
  <c r="C253" i="15"/>
  <c r="B254" i="15"/>
  <c r="B255" i="15"/>
  <c r="A254" i="15"/>
  <c r="C254" i="15"/>
  <c r="B256" i="15"/>
  <c r="A255" i="15"/>
  <c r="C255" i="15"/>
  <c r="B257" i="15"/>
  <c r="A256" i="15"/>
  <c r="C256" i="15"/>
  <c r="B258" i="15"/>
  <c r="A257" i="15"/>
  <c r="C257" i="15"/>
  <c r="B259" i="15"/>
  <c r="A258" i="15"/>
  <c r="C258" i="15"/>
  <c r="B260" i="15"/>
  <c r="A259" i="15"/>
  <c r="C259" i="15"/>
  <c r="A260" i="15"/>
  <c r="C260" i="15"/>
  <c r="B261" i="15"/>
  <c r="B262" i="15"/>
  <c r="A261" i="15"/>
  <c r="C261" i="15"/>
  <c r="B263" i="15"/>
  <c r="A262" i="15"/>
  <c r="C262" i="15"/>
  <c r="B264" i="15"/>
  <c r="A263" i="15"/>
  <c r="C263" i="15"/>
  <c r="B265" i="15"/>
  <c r="A264" i="15"/>
  <c r="C264" i="15"/>
  <c r="A265" i="15"/>
  <c r="C265" i="15"/>
  <c r="B266" i="15"/>
  <c r="A266" i="15"/>
  <c r="C266" i="15"/>
  <c r="B267" i="15"/>
  <c r="A267" i="15"/>
  <c r="C267" i="15"/>
  <c r="B268" i="15"/>
  <c r="A268" i="15"/>
  <c r="C268" i="15"/>
  <c r="B269" i="15"/>
  <c r="B270" i="15"/>
  <c r="A269" i="15"/>
  <c r="C269" i="15"/>
  <c r="B271" i="15"/>
  <c r="A270" i="15"/>
  <c r="C270" i="15"/>
  <c r="B272" i="15"/>
  <c r="A271" i="15"/>
  <c r="C271" i="15"/>
  <c r="B273" i="15"/>
  <c r="A272" i="15"/>
  <c r="C272" i="15"/>
  <c r="A273" i="15"/>
  <c r="C273" i="15"/>
  <c r="B274" i="15"/>
  <c r="A274" i="15"/>
  <c r="C274" i="15"/>
  <c r="B275" i="15"/>
  <c r="B276" i="15"/>
  <c r="A275" i="15"/>
  <c r="C275" i="15"/>
  <c r="A276" i="15"/>
  <c r="C276" i="15"/>
  <c r="B277" i="15"/>
  <c r="B278" i="15"/>
  <c r="A277" i="15"/>
  <c r="C277" i="15"/>
  <c r="B279" i="15"/>
  <c r="A278" i="15"/>
  <c r="C278" i="15"/>
  <c r="B280" i="15"/>
  <c r="A279" i="15"/>
  <c r="C279" i="15"/>
  <c r="B281" i="15"/>
  <c r="A280" i="15"/>
  <c r="C280" i="15"/>
  <c r="A281" i="15"/>
  <c r="C281" i="15"/>
  <c r="B282" i="15"/>
  <c r="A282" i="15"/>
  <c r="C282" i="15"/>
  <c r="B283" i="15"/>
  <c r="A283" i="15"/>
  <c r="C283" i="15"/>
  <c r="B284" i="15"/>
  <c r="A284" i="15"/>
  <c r="C284" i="15"/>
  <c r="B285" i="15"/>
  <c r="B286" i="15"/>
  <c r="A285" i="15"/>
  <c r="C285" i="15"/>
  <c r="B287" i="15"/>
  <c r="A286" i="15"/>
  <c r="C286" i="15"/>
  <c r="B288" i="15"/>
  <c r="A287" i="15"/>
  <c r="C287" i="15"/>
  <c r="B289" i="15"/>
  <c r="A288" i="15"/>
  <c r="C288" i="15"/>
  <c r="B290" i="15"/>
  <c r="A289" i="15"/>
  <c r="C289" i="15"/>
  <c r="A290" i="15"/>
  <c r="C290" i="15"/>
  <c r="B291" i="15"/>
  <c r="A291" i="15"/>
  <c r="C291" i="15"/>
  <c r="B292" i="15"/>
  <c r="A292" i="15"/>
  <c r="C292" i="15"/>
  <c r="B293" i="15"/>
  <c r="B294" i="15"/>
  <c r="A293" i="15"/>
  <c r="C293" i="15"/>
  <c r="B295" i="15"/>
  <c r="A294" i="15"/>
  <c r="C294" i="15"/>
  <c r="B296" i="15"/>
  <c r="A295" i="15"/>
  <c r="C295" i="15"/>
  <c r="B297" i="15"/>
  <c r="A296" i="15"/>
  <c r="C296" i="15"/>
  <c r="B298" i="15"/>
  <c r="A297" i="15"/>
  <c r="C297" i="15"/>
  <c r="A298" i="15"/>
  <c r="C298" i="15"/>
  <c r="B299" i="15"/>
  <c r="A299" i="15"/>
  <c r="C299" i="15"/>
  <c r="B300" i="15"/>
  <c r="A300" i="15"/>
  <c r="C300" i="15"/>
  <c r="B301" i="15"/>
  <c r="B302" i="15"/>
  <c r="A301" i="15"/>
  <c r="C301" i="15"/>
  <c r="B303" i="15"/>
  <c r="A302" i="15"/>
  <c r="C302" i="15"/>
  <c r="B304" i="15"/>
  <c r="A303" i="15"/>
  <c r="C303" i="15"/>
  <c r="B305" i="15"/>
  <c r="A304" i="15"/>
  <c r="C304" i="15"/>
  <c r="B306" i="15"/>
  <c r="A305" i="15"/>
  <c r="C305" i="15"/>
  <c r="A306" i="15"/>
  <c r="C306" i="15"/>
  <c r="B307" i="15"/>
  <c r="A307" i="15"/>
  <c r="C307" i="15"/>
  <c r="B308" i="15"/>
  <c r="A308" i="15"/>
  <c r="C308" i="15"/>
  <c r="B309" i="15"/>
  <c r="B310" i="15"/>
  <c r="A309" i="15"/>
  <c r="C309" i="15"/>
  <c r="B311" i="15"/>
  <c r="A310" i="15"/>
  <c r="C310" i="15"/>
  <c r="B312" i="15"/>
  <c r="A311" i="15"/>
  <c r="C311" i="15"/>
  <c r="B313" i="15"/>
  <c r="A312" i="15"/>
  <c r="C312" i="15"/>
  <c r="B314" i="15"/>
  <c r="A313" i="15"/>
  <c r="C313" i="15"/>
  <c r="A314" i="15"/>
  <c r="C314" i="15"/>
  <c r="B315" i="15"/>
  <c r="A315" i="15"/>
  <c r="C315" i="15"/>
  <c r="B316" i="15"/>
  <c r="A316" i="15"/>
  <c r="C316" i="15"/>
  <c r="B317" i="15"/>
  <c r="B318" i="15"/>
  <c r="A317" i="15"/>
  <c r="C317" i="15"/>
  <c r="B319" i="15"/>
  <c r="A318" i="15"/>
  <c r="C318" i="15"/>
  <c r="B320" i="15"/>
  <c r="A319" i="15"/>
  <c r="C319" i="15"/>
  <c r="B321" i="15"/>
  <c r="A320" i="15"/>
  <c r="C320" i="15"/>
  <c r="B322" i="15"/>
  <c r="A321" i="15"/>
  <c r="C321" i="15"/>
  <c r="A322" i="15"/>
  <c r="C322" i="15"/>
  <c r="B323" i="15"/>
  <c r="A323" i="15"/>
  <c r="C323" i="15"/>
  <c r="B324" i="15"/>
  <c r="A324" i="15"/>
  <c r="C324" i="15"/>
  <c r="B325" i="15"/>
  <c r="B326" i="15"/>
  <c r="A325" i="15"/>
  <c r="C325" i="15"/>
  <c r="B327" i="15"/>
  <c r="A326" i="15"/>
  <c r="C326" i="15"/>
  <c r="B328" i="15"/>
  <c r="A327" i="15"/>
  <c r="C327" i="15"/>
  <c r="B329" i="15"/>
  <c r="A328" i="15"/>
  <c r="C328" i="15"/>
  <c r="B330" i="15"/>
  <c r="A329" i="15"/>
  <c r="C329" i="15"/>
  <c r="A330" i="15"/>
  <c r="C330" i="15"/>
  <c r="B331" i="15"/>
  <c r="A331" i="15"/>
  <c r="C331" i="15"/>
  <c r="B332" i="15"/>
  <c r="A332" i="15"/>
  <c r="C332" i="15"/>
  <c r="B333" i="15"/>
  <c r="B334" i="15"/>
  <c r="A333" i="15"/>
  <c r="C333" i="15"/>
  <c r="B335" i="15"/>
  <c r="A334" i="15"/>
  <c r="C334" i="15"/>
  <c r="B336" i="15"/>
  <c r="A335" i="15"/>
  <c r="C335" i="15"/>
  <c r="B337" i="15"/>
  <c r="A336" i="15"/>
  <c r="C336" i="15"/>
  <c r="B338" i="15"/>
  <c r="A337" i="15"/>
  <c r="C337" i="15"/>
  <c r="A338" i="15"/>
  <c r="C338" i="15"/>
  <c r="B339" i="15"/>
  <c r="A339" i="15"/>
  <c r="C339" i="15"/>
  <c r="B340" i="15"/>
  <c r="A340" i="15"/>
  <c r="C340" i="15"/>
  <c r="B341" i="15"/>
  <c r="B342" i="15"/>
  <c r="A341" i="15"/>
  <c r="C341" i="15"/>
  <c r="B343" i="15"/>
  <c r="A342" i="15"/>
  <c r="C342" i="15"/>
  <c r="B344" i="15"/>
  <c r="A343" i="15"/>
  <c r="C343" i="15"/>
  <c r="B345" i="15"/>
  <c r="A344" i="15"/>
  <c r="C344" i="15"/>
  <c r="B346" i="15"/>
  <c r="A345" i="15"/>
  <c r="C345" i="15"/>
  <c r="A346" i="15"/>
  <c r="C346" i="15"/>
  <c r="B347" i="15"/>
  <c r="A347" i="15"/>
  <c r="C347" i="15"/>
  <c r="B348" i="15"/>
  <c r="A348" i="15"/>
  <c r="C348" i="15"/>
  <c r="B349" i="15"/>
  <c r="B350" i="15"/>
  <c r="A349" i="15"/>
  <c r="C349" i="15"/>
  <c r="B351" i="15"/>
  <c r="A350" i="15"/>
  <c r="C350" i="15"/>
  <c r="B352" i="15"/>
  <c r="A351" i="15"/>
  <c r="C351" i="15"/>
  <c r="B353" i="15"/>
  <c r="A352" i="15"/>
  <c r="C352" i="15"/>
  <c r="B354" i="15"/>
  <c r="A353" i="15"/>
  <c r="C353" i="15"/>
  <c r="A354" i="15"/>
  <c r="C354" i="15"/>
  <c r="B355" i="15"/>
  <c r="A355" i="15"/>
  <c r="C355" i="15"/>
  <c r="B356" i="15"/>
  <c r="A356" i="15"/>
  <c r="C356" i="15"/>
  <c r="B357" i="15"/>
  <c r="B358" i="15"/>
  <c r="A357" i="15"/>
  <c r="C357" i="15"/>
  <c r="B359" i="15"/>
  <c r="A358" i="15"/>
  <c r="C358" i="15"/>
  <c r="B360" i="15"/>
  <c r="A359" i="15"/>
  <c r="C359" i="15"/>
  <c r="B361" i="15"/>
  <c r="A360" i="15"/>
  <c r="C360" i="15"/>
  <c r="B362" i="15"/>
  <c r="A361" i="15"/>
  <c r="C361" i="15"/>
  <c r="A362" i="15"/>
  <c r="C362" i="15"/>
  <c r="B363" i="15"/>
  <c r="A363" i="15"/>
  <c r="C363" i="15"/>
  <c r="B364" i="15"/>
  <c r="A364" i="15"/>
  <c r="C364" i="15"/>
  <c r="B365" i="15"/>
  <c r="B366" i="15"/>
  <c r="A365" i="15"/>
  <c r="C365" i="15"/>
  <c r="B367" i="15"/>
  <c r="A366" i="15"/>
  <c r="C366" i="15"/>
  <c r="B368" i="15"/>
  <c r="A367" i="15"/>
  <c r="C367" i="15"/>
  <c r="B369" i="15"/>
  <c r="A368" i="15"/>
  <c r="C368" i="15"/>
  <c r="B370" i="15"/>
  <c r="A369" i="15"/>
  <c r="C369" i="15"/>
  <c r="A370" i="15"/>
  <c r="C370" i="15"/>
  <c r="B371" i="15"/>
  <c r="A371" i="15"/>
  <c r="C371" i="15"/>
  <c r="Q8" i="15"/>
  <c r="Q7" i="15"/>
  <c r="R8" i="15"/>
  <c r="O8" i="15"/>
  <c r="F8" i="15"/>
  <c r="I7" i="15"/>
  <c r="L8" i="15"/>
  <c r="H8" i="15"/>
  <c r="G8" i="15"/>
  <c r="P8" i="15"/>
  <c r="K9" i="15"/>
  <c r="G7" i="15"/>
  <c r="M8" i="15"/>
  <c r="S8" i="15"/>
  <c r="L7" i="15"/>
  <c r="P9" i="15"/>
  <c r="M7" i="15"/>
  <c r="E7" i="15"/>
  <c r="H9" i="15"/>
  <c r="F7" i="15"/>
  <c r="N7" i="15"/>
  <c r="K7" i="15"/>
  <c r="I8" i="15"/>
  <c r="P7" i="15"/>
  <c r="Q11" i="15"/>
  <c r="J7" i="15"/>
  <c r="M9" i="15"/>
  <c r="G9" i="15"/>
  <c r="R9" i="15"/>
  <c r="K8" i="15"/>
  <c r="J8" i="15"/>
  <c r="L9" i="15"/>
  <c r="F9" i="15"/>
  <c r="O9" i="15"/>
  <c r="N8" i="15"/>
  <c r="R7" i="15"/>
  <c r="E8" i="15"/>
  <c r="S9" i="15"/>
  <c r="H11" i="15"/>
  <c r="E9" i="15"/>
  <c r="I11" i="15"/>
  <c r="J10" i="15"/>
  <c r="P11" i="15"/>
  <c r="Q13" i="15"/>
  <c r="M10" i="15"/>
  <c r="N12" i="15"/>
  <c r="I9" i="15"/>
  <c r="N10" i="15"/>
  <c r="M11" i="15"/>
  <c r="L10" i="15"/>
  <c r="K10" i="15"/>
  <c r="O10" i="15"/>
  <c r="R10" i="15"/>
  <c r="Q14" i="15"/>
  <c r="S13" i="15"/>
  <c r="H7" i="15"/>
  <c r="L11" i="15"/>
  <c r="S10" i="15"/>
  <c r="J9" i="15"/>
  <c r="G13" i="15"/>
  <c r="E10" i="15"/>
  <c r="N11" i="15"/>
  <c r="E11" i="15"/>
  <c r="G11" i="15"/>
  <c r="L13" i="15"/>
  <c r="G12" i="15"/>
  <c r="P10" i="15"/>
  <c r="G10" i="15"/>
  <c r="I10" i="15"/>
  <c r="K11" i="15"/>
  <c r="M12" i="15"/>
  <c r="J11" i="15"/>
  <c r="F11" i="15"/>
  <c r="N13" i="15"/>
  <c r="S7" i="15"/>
  <c r="F10" i="15"/>
  <c r="E13" i="15"/>
  <c r="K12" i="15"/>
  <c r="H10" i="15"/>
  <c r="Q9" i="15"/>
  <c r="R11" i="15"/>
  <c r="Q10" i="15"/>
  <c r="S11" i="15"/>
  <c r="N9" i="15"/>
  <c r="H13" i="15"/>
  <c r="O7" i="15"/>
  <c r="R12" i="15"/>
  <c r="O11" i="15"/>
  <c r="F13" i="15"/>
  <c r="R13" i="15"/>
  <c r="H12" i="15"/>
  <c r="G14" i="15"/>
  <c r="P13" i="15"/>
  <c r="F12" i="15"/>
  <c r="M13" i="15"/>
  <c r="E12" i="15"/>
  <c r="J12" i="15"/>
  <c r="I13" i="15"/>
  <c r="J13" i="15"/>
  <c r="I12" i="15"/>
  <c r="N14" i="15"/>
  <c r="Q12" i="15"/>
  <c r="F14" i="15"/>
  <c r="S12" i="15"/>
  <c r="O12" i="15"/>
  <c r="J14" i="15"/>
  <c r="P12" i="15"/>
  <c r="L12" i="15"/>
  <c r="L14" i="15"/>
  <c r="K13" i="15"/>
  <c r="K14" i="15"/>
  <c r="H14" i="15"/>
  <c r="S14" i="15"/>
  <c r="O13" i="15"/>
  <c r="Q15" i="15"/>
  <c r="P14" i="15"/>
  <c r="R14" i="15"/>
  <c r="O14" i="15"/>
  <c r="E14" i="15"/>
  <c r="M14" i="15"/>
  <c r="I14" i="15"/>
  <c r="N16" i="15"/>
  <c r="P16" i="15"/>
  <c r="K15" i="15"/>
  <c r="K16" i="15"/>
  <c r="E15" i="15"/>
  <c r="L15" i="15"/>
  <c r="H16" i="15"/>
  <c r="M16" i="15"/>
  <c r="F15" i="15"/>
  <c r="J16" i="15"/>
  <c r="I15" i="15"/>
  <c r="J17" i="15"/>
  <c r="H15" i="15"/>
  <c r="I16" i="15"/>
  <c r="S16" i="15"/>
  <c r="P15" i="15"/>
  <c r="O16" i="15"/>
  <c r="R15" i="15"/>
  <c r="O15" i="15"/>
  <c r="F16" i="15"/>
  <c r="R16" i="15"/>
  <c r="J15" i="15"/>
  <c r="M15" i="15"/>
  <c r="L16" i="15"/>
  <c r="S15" i="15"/>
  <c r="G15" i="15"/>
  <c r="E16" i="15"/>
  <c r="Q16" i="15"/>
  <c r="G16" i="15"/>
  <c r="H17" i="15"/>
  <c r="E17" i="15"/>
  <c r="S17" i="15"/>
  <c r="N15" i="15"/>
  <c r="K18" i="15"/>
  <c r="P17" i="15"/>
  <c r="Q17" i="15"/>
  <c r="M17" i="15"/>
  <c r="Q18" i="15"/>
  <c r="O17" i="15"/>
  <c r="N18" i="15"/>
  <c r="F17" i="15"/>
  <c r="G17" i="15"/>
  <c r="R17" i="15"/>
  <c r="K17" i="15"/>
  <c r="I17" i="15"/>
  <c r="N17" i="15"/>
  <c r="L17" i="15"/>
  <c r="F19" i="15"/>
  <c r="F18" i="15"/>
  <c r="P18" i="15"/>
  <c r="L18" i="15"/>
  <c r="G18" i="15"/>
  <c r="H18" i="15"/>
  <c r="M18" i="15"/>
  <c r="S18" i="15"/>
  <c r="E18" i="15"/>
  <c r="J18" i="15"/>
  <c r="I18" i="15"/>
  <c r="R18" i="15"/>
  <c r="Q20" i="15"/>
  <c r="O18" i="15"/>
  <c r="S20" i="15"/>
  <c r="E19" i="15"/>
  <c r="J19" i="15"/>
  <c r="O19" i="15"/>
  <c r="M20" i="15"/>
  <c r="E20" i="15"/>
  <c r="N19" i="15"/>
  <c r="L19" i="15"/>
  <c r="R19" i="15"/>
  <c r="S19" i="15"/>
  <c r="M19" i="15"/>
  <c r="Q19" i="15"/>
  <c r="P20" i="15"/>
  <c r="N20" i="15"/>
  <c r="I19" i="15"/>
  <c r="G19" i="15"/>
  <c r="H19" i="15"/>
  <c r="I21" i="15"/>
  <c r="O20" i="15"/>
  <c r="K20" i="15"/>
  <c r="P19" i="15"/>
  <c r="H20" i="15"/>
  <c r="F20" i="15"/>
  <c r="M21" i="15"/>
  <c r="R20" i="15"/>
  <c r="I20" i="15"/>
  <c r="G22" i="15"/>
  <c r="K19" i="15"/>
  <c r="L20" i="15"/>
  <c r="R24" i="15"/>
  <c r="O22" i="15"/>
  <c r="J20" i="15"/>
  <c r="N22" i="15"/>
  <c r="O24" i="15"/>
  <c r="F22" i="15"/>
  <c r="P21" i="15"/>
  <c r="G21" i="15"/>
  <c r="L21" i="15"/>
  <c r="H21" i="15"/>
  <c r="H22" i="15"/>
  <c r="S21" i="15"/>
  <c r="Q22" i="15"/>
  <c r="O21" i="15"/>
  <c r="F21" i="15"/>
  <c r="M22" i="15"/>
  <c r="S22" i="15"/>
  <c r="K22" i="15"/>
  <c r="N21" i="15"/>
  <c r="E21" i="15"/>
  <c r="E22" i="15"/>
  <c r="R21" i="15"/>
  <c r="R22" i="15"/>
  <c r="J22" i="15"/>
  <c r="L22" i="15"/>
  <c r="P23" i="15"/>
  <c r="K21" i="15"/>
  <c r="I22" i="15"/>
  <c r="G20" i="15"/>
  <c r="Q21" i="15"/>
  <c r="K24" i="15"/>
  <c r="H23" i="15"/>
  <c r="S23" i="15"/>
  <c r="J21" i="15"/>
  <c r="J24" i="15"/>
  <c r="F24" i="15"/>
  <c r="M23" i="15"/>
  <c r="E23" i="15"/>
  <c r="G23" i="15"/>
  <c r="I26" i="15"/>
  <c r="K23" i="15"/>
  <c r="Q23" i="15"/>
  <c r="J23" i="15"/>
  <c r="Q24" i="15"/>
  <c r="F23" i="15"/>
  <c r="L23" i="15"/>
  <c r="E24" i="15"/>
  <c r="I23" i="15"/>
  <c r="P24" i="15"/>
  <c r="P22" i="15"/>
  <c r="G24" i="15"/>
  <c r="O23" i="15"/>
  <c r="I24" i="15"/>
  <c r="N24" i="15"/>
  <c r="H24" i="15"/>
  <c r="R23" i="15"/>
  <c r="N23" i="15"/>
  <c r="P28" i="15"/>
  <c r="Q27" i="15"/>
  <c r="S24" i="15"/>
  <c r="M24" i="15"/>
  <c r="J26" i="15"/>
  <c r="G28" i="15"/>
  <c r="K25" i="15"/>
  <c r="G26" i="15"/>
  <c r="S25" i="15"/>
  <c r="H25" i="15"/>
  <c r="J25" i="15"/>
  <c r="O26" i="15"/>
  <c r="Q26" i="15"/>
  <c r="I25" i="15"/>
  <c r="M25" i="15"/>
  <c r="Q28" i="15"/>
  <c r="Q25" i="15"/>
  <c r="N25" i="15"/>
  <c r="O25" i="15"/>
  <c r="N26" i="15"/>
  <c r="R25" i="15"/>
  <c r="G25" i="15"/>
  <c r="E25" i="15"/>
  <c r="L24" i="15"/>
  <c r="L25" i="15"/>
  <c r="F26" i="15"/>
  <c r="P25" i="15"/>
  <c r="F25" i="15"/>
  <c r="R26" i="15"/>
  <c r="L26" i="15"/>
  <c r="P26" i="15"/>
  <c r="E27" i="15"/>
  <c r="K27" i="15"/>
  <c r="H26" i="15"/>
  <c r="R27" i="15"/>
  <c r="I27" i="15"/>
  <c r="M27" i="15"/>
  <c r="J27" i="15"/>
  <c r="K26" i="15"/>
  <c r="P27" i="15"/>
  <c r="S27" i="15"/>
  <c r="N28" i="15"/>
  <c r="S26" i="15"/>
  <c r="N27" i="15"/>
  <c r="F27" i="15"/>
  <c r="O27" i="15"/>
  <c r="M26" i="15"/>
  <c r="H27" i="15"/>
  <c r="I28" i="15"/>
  <c r="G27" i="15"/>
  <c r="E26" i="15"/>
  <c r="L27" i="15"/>
  <c r="R28" i="15"/>
  <c r="J28" i="15"/>
  <c r="F29" i="15"/>
  <c r="H28" i="15"/>
  <c r="E29" i="15"/>
  <c r="O28" i="15"/>
  <c r="M28" i="15"/>
  <c r="S29" i="15"/>
  <c r="F28" i="15"/>
  <c r="S28" i="15"/>
  <c r="R29" i="15"/>
  <c r="K28" i="15"/>
  <c r="O29" i="15"/>
  <c r="J29" i="15"/>
  <c r="E28" i="15"/>
  <c r="M29" i="15"/>
  <c r="L28" i="15"/>
  <c r="I29" i="15"/>
  <c r="P29" i="15"/>
  <c r="G29" i="15"/>
  <c r="P30" i="15"/>
  <c r="K30" i="15"/>
  <c r="H29" i="15"/>
  <c r="L30" i="15"/>
  <c r="J30" i="15"/>
  <c r="N29" i="15"/>
  <c r="E30" i="15"/>
  <c r="E34" i="15"/>
  <c r="Q29" i="15"/>
  <c r="L29" i="15"/>
  <c r="G30" i="15"/>
  <c r="H30" i="15"/>
  <c r="R30" i="15"/>
  <c r="M31" i="15"/>
  <c r="O30" i="15"/>
  <c r="Q30" i="15"/>
  <c r="M30" i="15"/>
  <c r="I30" i="15"/>
  <c r="K29" i="15"/>
  <c r="N30" i="15"/>
  <c r="P31" i="15"/>
  <c r="K31" i="15"/>
  <c r="F30" i="15"/>
  <c r="G31" i="15"/>
  <c r="S31" i="15"/>
  <c r="K32" i="15"/>
  <c r="N32" i="15"/>
  <c r="R31" i="15"/>
  <c r="J31" i="15"/>
  <c r="H31" i="15"/>
  <c r="L31" i="15"/>
  <c r="O31" i="15"/>
  <c r="F31" i="15"/>
  <c r="I31" i="15"/>
  <c r="E31" i="15"/>
  <c r="S30" i="15"/>
  <c r="N31" i="15"/>
  <c r="R32" i="15"/>
  <c r="F32" i="15"/>
  <c r="Q31" i="15"/>
  <c r="P32" i="15"/>
  <c r="Q33" i="15"/>
  <c r="J33" i="15"/>
  <c r="E32" i="15"/>
  <c r="S32" i="15"/>
  <c r="M32" i="15"/>
  <c r="J32" i="15"/>
  <c r="I32" i="15"/>
  <c r="E33" i="15"/>
  <c r="Q34" i="15"/>
  <c r="Q32" i="15"/>
  <c r="G32" i="15"/>
  <c r="O33" i="15"/>
  <c r="L32" i="15"/>
  <c r="I33" i="15"/>
  <c r="H32" i="15"/>
  <c r="O32" i="15"/>
  <c r="L33" i="15"/>
  <c r="F34" i="15"/>
  <c r="N33" i="15"/>
  <c r="M34" i="15"/>
  <c r="N34" i="15"/>
  <c r="G34" i="15"/>
  <c r="H33" i="15"/>
  <c r="S33" i="15"/>
  <c r="L34" i="15"/>
  <c r="S34" i="15"/>
  <c r="P34" i="15"/>
  <c r="R33" i="15"/>
  <c r="M33" i="15"/>
  <c r="I34" i="15"/>
  <c r="O34" i="15"/>
  <c r="J34" i="15"/>
  <c r="H34" i="15"/>
  <c r="P33" i="15"/>
  <c r="R34" i="15"/>
  <c r="K33" i="15"/>
  <c r="F33" i="15"/>
  <c r="G33" i="15"/>
  <c r="K34" i="15"/>
  <c r="D10" i="1"/>
  <c r="E10" i="1"/>
  <c r="AA32" i="13"/>
  <c r="AE32" i="13"/>
  <c r="Y32" i="13"/>
  <c r="V32" i="13"/>
  <c r="W32" i="13"/>
  <c r="AH41" i="13"/>
  <c r="Y28" i="13"/>
  <c r="AA28" i="13"/>
  <c r="V28" i="13"/>
  <c r="W28" i="13"/>
  <c r="AA27" i="13"/>
  <c r="AE27" i="13"/>
  <c r="Y27" i="13"/>
  <c r="V27" i="13"/>
  <c r="W27" i="13"/>
  <c r="AA26" i="13"/>
  <c r="Y26" i="13"/>
  <c r="V26" i="13"/>
  <c r="W26" i="13"/>
  <c r="Y24" i="13"/>
  <c r="U24" i="13"/>
  <c r="T24" i="13"/>
  <c r="S24" i="13"/>
  <c r="R24" i="13"/>
  <c r="Q24" i="13"/>
  <c r="P24" i="13"/>
  <c r="O24" i="13"/>
  <c r="O30" i="13"/>
  <c r="O34" i="13"/>
  <c r="N24" i="13"/>
  <c r="M24" i="13"/>
  <c r="L24" i="13"/>
  <c r="K24" i="13"/>
  <c r="J24" i="13"/>
  <c r="I24" i="13"/>
  <c r="H24" i="13"/>
  <c r="G24" i="13"/>
  <c r="G30" i="13"/>
  <c r="G34" i="13"/>
  <c r="F24" i="13"/>
  <c r="E24" i="13"/>
  <c r="D24" i="13"/>
  <c r="C24" i="13"/>
  <c r="AA23" i="13"/>
  <c r="Z24" i="13"/>
  <c r="Y23" i="13"/>
  <c r="V23" i="13"/>
  <c r="W23" i="13"/>
  <c r="Y22" i="13"/>
  <c r="AA22" i="13"/>
  <c r="V22" i="13"/>
  <c r="W22" i="13"/>
  <c r="U20" i="13"/>
  <c r="T20" i="13"/>
  <c r="S20" i="13"/>
  <c r="R20" i="13"/>
  <c r="Q20" i="13"/>
  <c r="P20" i="13"/>
  <c r="O20" i="13"/>
  <c r="N20" i="13"/>
  <c r="M20" i="13"/>
  <c r="L20" i="13"/>
  <c r="K20" i="13"/>
  <c r="J20" i="13"/>
  <c r="I20" i="13"/>
  <c r="H20" i="13"/>
  <c r="G20" i="13"/>
  <c r="F20" i="13"/>
  <c r="E20" i="13"/>
  <c r="D20" i="13"/>
  <c r="C20" i="13"/>
  <c r="AA19" i="13"/>
  <c r="AB19" i="13"/>
  <c r="AD19" i="13"/>
  <c r="Y19" i="13"/>
  <c r="W19" i="13"/>
  <c r="AG19" i="13"/>
  <c r="AI19" i="13"/>
  <c r="V19" i="13"/>
  <c r="Y18" i="13"/>
  <c r="Y20" i="13"/>
  <c r="W18" i="13"/>
  <c r="AC18" i="13"/>
  <c r="V18" i="13"/>
  <c r="AH43" i="13"/>
  <c r="AA17" i="13"/>
  <c r="Z20" i="13"/>
  <c r="Y17" i="13"/>
  <c r="V17" i="13"/>
  <c r="V20" i="13"/>
  <c r="U15" i="13"/>
  <c r="T15" i="13"/>
  <c r="S15" i="13"/>
  <c r="R15" i="13"/>
  <c r="Q15" i="13"/>
  <c r="P15" i="13"/>
  <c r="P30" i="13"/>
  <c r="P34" i="13"/>
  <c r="O15" i="13"/>
  <c r="N15" i="13"/>
  <c r="M15" i="13"/>
  <c r="L15" i="13"/>
  <c r="K15" i="13"/>
  <c r="J15" i="13"/>
  <c r="I15" i="13"/>
  <c r="H15" i="13"/>
  <c r="H30" i="13"/>
  <c r="H34" i="13"/>
  <c r="G15" i="13"/>
  <c r="F15" i="13"/>
  <c r="E15" i="13"/>
  <c r="D15" i="13"/>
  <c r="C15" i="13"/>
  <c r="AH40" i="13"/>
  <c r="Z15" i="13"/>
  <c r="Y14" i="13"/>
  <c r="AA14" i="13"/>
  <c r="V14" i="13"/>
  <c r="W14" i="13"/>
  <c r="AH42" i="13"/>
  <c r="AA13" i="13"/>
  <c r="Y13" i="13"/>
  <c r="V13" i="13"/>
  <c r="W13" i="13"/>
  <c r="AA12" i="13"/>
  <c r="Y12" i="13"/>
  <c r="V12" i="13"/>
  <c r="W12" i="13"/>
  <c r="AH39" i="13"/>
  <c r="Y11" i="13"/>
  <c r="AA11" i="13"/>
  <c r="W11" i="13"/>
  <c r="AC11" i="13"/>
  <c r="V11" i="13"/>
  <c r="A11" i="13"/>
  <c r="A12" i="13"/>
  <c r="A13" i="13"/>
  <c r="A14" i="13"/>
  <c r="A15" i="13"/>
  <c r="A16" i="13"/>
  <c r="A17" i="13"/>
  <c r="A18" i="13"/>
  <c r="A19" i="13"/>
  <c r="A20" i="13"/>
  <c r="A21" i="13"/>
  <c r="A22" i="13"/>
  <c r="A23" i="13"/>
  <c r="A24" i="13"/>
  <c r="A25" i="13"/>
  <c r="A26" i="13"/>
  <c r="A27" i="13"/>
  <c r="A28" i="13"/>
  <c r="A29" i="13"/>
  <c r="A30" i="13"/>
  <c r="A31" i="13"/>
  <c r="A32" i="13"/>
  <c r="A33" i="13"/>
  <c r="A34" i="13"/>
  <c r="A10" i="13"/>
  <c r="U9" i="13"/>
  <c r="U30" i="13"/>
  <c r="U34" i="13"/>
  <c r="T9" i="13"/>
  <c r="T30" i="13"/>
  <c r="T34" i="13"/>
  <c r="S9" i="13"/>
  <c r="S30" i="13"/>
  <c r="S34" i="13"/>
  <c r="R9" i="13"/>
  <c r="R30" i="13"/>
  <c r="R34" i="13"/>
  <c r="Q9" i="13"/>
  <c r="Q30" i="13"/>
  <c r="Q34" i="13"/>
  <c r="P9" i="13"/>
  <c r="O9" i="13"/>
  <c r="N9" i="13"/>
  <c r="N30" i="13"/>
  <c r="N34" i="13"/>
  <c r="M9" i="13"/>
  <c r="M30" i="13"/>
  <c r="M34" i="13"/>
  <c r="L9" i="13"/>
  <c r="L30" i="13"/>
  <c r="L34" i="13"/>
  <c r="K9" i="13"/>
  <c r="K30" i="13"/>
  <c r="K34" i="13"/>
  <c r="J9" i="13"/>
  <c r="J30" i="13"/>
  <c r="J34" i="13"/>
  <c r="I9" i="13"/>
  <c r="I30" i="13"/>
  <c r="I34" i="13"/>
  <c r="H9" i="13"/>
  <c r="G9" i="13"/>
  <c r="F9" i="13"/>
  <c r="F30" i="13"/>
  <c r="F34" i="13"/>
  <c r="E9" i="13"/>
  <c r="E30" i="13"/>
  <c r="E34" i="13"/>
  <c r="D9" i="13"/>
  <c r="D30" i="13"/>
  <c r="D34" i="13"/>
  <c r="C9" i="13"/>
  <c r="C30" i="13"/>
  <c r="C34" i="13"/>
  <c r="A9" i="13"/>
  <c r="AH38" i="13"/>
  <c r="AH44" i="13"/>
  <c r="AH45" i="13"/>
  <c r="AC8" i="13"/>
  <c r="Z9" i="13"/>
  <c r="Z30" i="13"/>
  <c r="Z34" i="13"/>
  <c r="Y8" i="13"/>
  <c r="Y9" i="13"/>
  <c r="W8" i="13"/>
  <c r="W9" i="13"/>
  <c r="V8" i="13"/>
  <c r="V9" i="13"/>
  <c r="Y7" i="13"/>
  <c r="Z7" i="13"/>
  <c r="T33" i="12"/>
  <c r="R33" i="12"/>
  <c r="Q33" i="12"/>
  <c r="P33" i="12"/>
  <c r="O33" i="12"/>
  <c r="N33" i="12"/>
  <c r="M33" i="12"/>
  <c r="L33" i="12"/>
  <c r="K33" i="12"/>
  <c r="J33" i="12"/>
  <c r="I33" i="12"/>
  <c r="G33" i="12"/>
  <c r="E33" i="12"/>
  <c r="D33" i="12"/>
  <c r="F33" i="12"/>
  <c r="T32" i="12"/>
  <c r="R32" i="12"/>
  <c r="Q32" i="12"/>
  <c r="P32" i="12"/>
  <c r="O32" i="12"/>
  <c r="N32" i="12"/>
  <c r="M32" i="12"/>
  <c r="L32" i="12"/>
  <c r="K32" i="12"/>
  <c r="J32" i="12"/>
  <c r="I32" i="12"/>
  <c r="G32" i="12"/>
  <c r="E32" i="12"/>
  <c r="F32" i="12"/>
  <c r="D32" i="12"/>
  <c r="Q31" i="12"/>
  <c r="P31" i="12"/>
  <c r="O31" i="12"/>
  <c r="N31" i="12"/>
  <c r="M31" i="12"/>
  <c r="L31" i="12"/>
  <c r="K31" i="12"/>
  <c r="J31" i="12"/>
  <c r="I31" i="12"/>
  <c r="G31" i="12"/>
  <c r="E31" i="12"/>
  <c r="F31" i="12"/>
  <c r="D31" i="12"/>
  <c r="T30" i="12"/>
  <c r="R30" i="12"/>
  <c r="Q30" i="12"/>
  <c r="P30" i="12"/>
  <c r="O30" i="12"/>
  <c r="N30" i="12"/>
  <c r="M30" i="12"/>
  <c r="L30" i="12"/>
  <c r="K30" i="12"/>
  <c r="J30" i="12"/>
  <c r="I30" i="12"/>
  <c r="G30" i="12"/>
  <c r="F30" i="12"/>
  <c r="E30" i="12"/>
  <c r="D30" i="12"/>
  <c r="Q29" i="12"/>
  <c r="P29" i="12"/>
  <c r="O29" i="12"/>
  <c r="N29" i="12"/>
  <c r="M29" i="12"/>
  <c r="L29" i="12"/>
  <c r="K29" i="12"/>
  <c r="J29" i="12"/>
  <c r="I29" i="12"/>
  <c r="G29" i="12"/>
  <c r="E29" i="12"/>
  <c r="D29" i="12"/>
  <c r="F29" i="12"/>
  <c r="T28" i="12"/>
  <c r="Q28" i="12"/>
  <c r="P28" i="12"/>
  <c r="O28" i="12"/>
  <c r="N28" i="12"/>
  <c r="M28" i="12"/>
  <c r="L28" i="12"/>
  <c r="K28" i="12"/>
  <c r="J28" i="12"/>
  <c r="I28" i="12"/>
  <c r="G28" i="12"/>
  <c r="E28" i="12"/>
  <c r="F28" i="12"/>
  <c r="D28" i="12"/>
  <c r="Q27" i="12"/>
  <c r="Q34" i="12"/>
  <c r="P27" i="12"/>
  <c r="P34" i="12"/>
  <c r="O27" i="12"/>
  <c r="O34" i="12"/>
  <c r="N27" i="12"/>
  <c r="N34" i="12"/>
  <c r="M27" i="12"/>
  <c r="M34" i="12"/>
  <c r="L27" i="12"/>
  <c r="L34" i="12"/>
  <c r="K27" i="12"/>
  <c r="K34" i="12"/>
  <c r="J27" i="12"/>
  <c r="J34" i="12"/>
  <c r="I27" i="12"/>
  <c r="I34" i="12"/>
  <c r="G27" i="12"/>
  <c r="G34" i="12"/>
  <c r="F27" i="12"/>
  <c r="E27" i="12"/>
  <c r="E34" i="12"/>
  <c r="D27" i="12"/>
  <c r="D34" i="12"/>
  <c r="X26" i="12"/>
  <c r="X25" i="12"/>
  <c r="Q24" i="12"/>
  <c r="P24" i="12"/>
  <c r="O24" i="12"/>
  <c r="N24" i="12"/>
  <c r="M24" i="12"/>
  <c r="L24" i="12"/>
  <c r="K24" i="12"/>
  <c r="J24" i="12"/>
  <c r="I24" i="12"/>
  <c r="G24" i="12"/>
  <c r="E24" i="12"/>
  <c r="F24" i="12"/>
  <c r="D24" i="12"/>
  <c r="F23" i="12"/>
  <c r="H23" i="12"/>
  <c r="F22" i="12"/>
  <c r="H22" i="12"/>
  <c r="S22" i="12"/>
  <c r="F21" i="12"/>
  <c r="H21" i="12"/>
  <c r="S21" i="12"/>
  <c r="F20" i="12"/>
  <c r="H20" i="12"/>
  <c r="S20" i="12"/>
  <c r="X27" i="12"/>
  <c r="F19" i="12"/>
  <c r="H19" i="12"/>
  <c r="S19" i="12"/>
  <c r="H18" i="12"/>
  <c r="S18" i="12"/>
  <c r="W18" i="12"/>
  <c r="Y18" i="12"/>
  <c r="F18" i="12"/>
  <c r="F17" i="12"/>
  <c r="H17" i="12"/>
  <c r="R31" i="12"/>
  <c r="H16" i="12"/>
  <c r="H31" i="12"/>
  <c r="F16" i="12"/>
  <c r="F15" i="12"/>
  <c r="H15" i="12"/>
  <c r="T29" i="12"/>
  <c r="R29" i="12"/>
  <c r="H14" i="12"/>
  <c r="F14" i="12"/>
  <c r="R28" i="12"/>
  <c r="H13" i="12"/>
  <c r="H28" i="12"/>
  <c r="F13" i="12"/>
  <c r="H12" i="12"/>
  <c r="H27" i="12"/>
  <c r="F12" i="12"/>
  <c r="T27" i="12"/>
  <c r="S11" i="12"/>
  <c r="H11" i="12"/>
  <c r="F11" i="12"/>
  <c r="AC23" i="13"/>
  <c r="AB23" i="13"/>
  <c r="AD23" i="13"/>
  <c r="AB26" i="13"/>
  <c r="AD26" i="13"/>
  <c r="AC26" i="13"/>
  <c r="AC28" i="13"/>
  <c r="AB28" i="13"/>
  <c r="AD28" i="13"/>
  <c r="AG28" i="13"/>
  <c r="AI28" i="13"/>
  <c r="AI41" i="13"/>
  <c r="AE22" i="13"/>
  <c r="AA24" i="13"/>
  <c r="AA15" i="13"/>
  <c r="AE11" i="13"/>
  <c r="AE13" i="13"/>
  <c r="AE28" i="13"/>
  <c r="AC9" i="13"/>
  <c r="AG9" i="13"/>
  <c r="AG12" i="13"/>
  <c r="AI12" i="13"/>
  <c r="AB12" i="13"/>
  <c r="AD12" i="13"/>
  <c r="AC12" i="13"/>
  <c r="AC14" i="13"/>
  <c r="AB14" i="13"/>
  <c r="AD14" i="13"/>
  <c r="AG14" i="13"/>
  <c r="AI14" i="13"/>
  <c r="AE23" i="13"/>
  <c r="AE26" i="13"/>
  <c r="AE14" i="13"/>
  <c r="AB27" i="13"/>
  <c r="AD27" i="13"/>
  <c r="AC27" i="13"/>
  <c r="AC32" i="13"/>
  <c r="AB32" i="13"/>
  <c r="AD32" i="13"/>
  <c r="AB13" i="13"/>
  <c r="AD13" i="13"/>
  <c r="AG13" i="13"/>
  <c r="AI13" i="13"/>
  <c r="AI42" i="13"/>
  <c r="AC13" i="13"/>
  <c r="AE12" i="13"/>
  <c r="AC22" i="13"/>
  <c r="AB22" i="13"/>
  <c r="W24" i="13"/>
  <c r="AC24" i="13"/>
  <c r="AG11" i="13"/>
  <c r="AI11" i="13"/>
  <c r="AI39" i="13"/>
  <c r="V15" i="13"/>
  <c r="AA8" i="13"/>
  <c r="W15" i="13"/>
  <c r="V24" i="13"/>
  <c r="V30" i="13"/>
  <c r="V34" i="13"/>
  <c r="Y15" i="13"/>
  <c r="Y30" i="13"/>
  <c r="Y34" i="13"/>
  <c r="AG18" i="13"/>
  <c r="AI18" i="13"/>
  <c r="AC19" i="13"/>
  <c r="W17" i="13"/>
  <c r="AA18" i="13"/>
  <c r="AG8" i="13"/>
  <c r="AI8" i="13"/>
  <c r="AI38" i="13"/>
  <c r="AB11" i="13"/>
  <c r="AB18" i="13"/>
  <c r="AD18" i="13"/>
  <c r="AE19" i="13"/>
  <c r="H24" i="12"/>
  <c r="S15" i="12"/>
  <c r="H30" i="12"/>
  <c r="T34" i="12"/>
  <c r="U13" i="12"/>
  <c r="W19" i="12"/>
  <c r="Y19" i="12"/>
  <c r="U19" i="12"/>
  <c r="W22" i="12"/>
  <c r="Y22" i="12"/>
  <c r="U22" i="12"/>
  <c r="W20" i="12"/>
  <c r="Y20" i="12"/>
  <c r="U20" i="12"/>
  <c r="H32" i="12"/>
  <c r="S17" i="12"/>
  <c r="S27" i="12"/>
  <c r="U27" i="12"/>
  <c r="W11" i="12"/>
  <c r="Y11" i="12"/>
  <c r="Y25" i="12"/>
  <c r="S23" i="12"/>
  <c r="H33" i="12"/>
  <c r="F34" i="12"/>
  <c r="H29" i="12"/>
  <c r="H34" i="12"/>
  <c r="U18" i="12"/>
  <c r="W21" i="12"/>
  <c r="Y21" i="12"/>
  <c r="U21" i="12"/>
  <c r="S13" i="12"/>
  <c r="S14" i="12"/>
  <c r="U14" i="12"/>
  <c r="T24" i="12"/>
  <c r="T31" i="12"/>
  <c r="S12" i="12"/>
  <c r="S16" i="12"/>
  <c r="U16" i="12"/>
  <c r="U11" i="12"/>
  <c r="R27" i="12"/>
  <c r="R34" i="12"/>
  <c r="R24" i="12"/>
  <c r="AB24" i="13"/>
  <c r="AD24" i="13"/>
  <c r="AD22" i="13"/>
  <c r="AC15" i="13"/>
  <c r="AG15" i="13"/>
  <c r="W20" i="13"/>
  <c r="AC17" i="13"/>
  <c r="AG17" i="13"/>
  <c r="AI17" i="13"/>
  <c r="AI43" i="13"/>
  <c r="AB17" i="13"/>
  <c r="AE17" i="13"/>
  <c r="AD11" i="13"/>
  <c r="AB15" i="13"/>
  <c r="AD15" i="13"/>
  <c r="AB8" i="13"/>
  <c r="AE8" i="13"/>
  <c r="AA9" i="13"/>
  <c r="AI40" i="13"/>
  <c r="AI44" i="13"/>
  <c r="AI45" i="13"/>
  <c r="AE15" i="13"/>
  <c r="AE18" i="13"/>
  <c r="AA20" i="13"/>
  <c r="AE24" i="13"/>
  <c r="W13" i="12"/>
  <c r="Y13" i="12"/>
  <c r="Y26" i="12"/>
  <c r="S28" i="12"/>
  <c r="U28" i="12"/>
  <c r="S33" i="12"/>
  <c r="U33" i="12"/>
  <c r="W23" i="12"/>
  <c r="Y23" i="12"/>
  <c r="U23" i="12"/>
  <c r="S31" i="12"/>
  <c r="U31" i="12"/>
  <c r="W16" i="12"/>
  <c r="Y16" i="12"/>
  <c r="W12" i="12"/>
  <c r="Y12" i="12"/>
  <c r="U12" i="12"/>
  <c r="S30" i="12"/>
  <c r="U30" i="12"/>
  <c r="W15" i="12"/>
  <c r="Y15" i="12"/>
  <c r="U15" i="12"/>
  <c r="S24" i="12"/>
  <c r="U24" i="12"/>
  <c r="S32" i="12"/>
  <c r="U32" i="12"/>
  <c r="W17" i="12"/>
  <c r="Y17" i="12"/>
  <c r="U17" i="12"/>
  <c r="S29" i="12"/>
  <c r="U29" i="12"/>
  <c r="W14" i="12"/>
  <c r="Y14" i="12"/>
  <c r="AG20" i="13"/>
  <c r="AC20" i="13"/>
  <c r="AE20" i="13"/>
  <c r="AB20" i="13"/>
  <c r="AD20" i="13"/>
  <c r="AD17" i="13"/>
  <c r="AA30" i="13"/>
  <c r="AE9" i="13"/>
  <c r="W30" i="13"/>
  <c r="AB9" i="13"/>
  <c r="AD8" i="13"/>
  <c r="S34" i="12"/>
  <c r="U34" i="12"/>
  <c r="Y27" i="12"/>
  <c r="AC30" i="13"/>
  <c r="W34" i="13"/>
  <c r="AC34" i="13"/>
  <c r="AA34" i="13"/>
  <c r="AE30" i="13"/>
  <c r="AB30" i="13"/>
  <c r="AD9" i="13"/>
  <c r="AD30" i="13"/>
  <c r="AB34" i="13"/>
  <c r="AD34" i="13"/>
  <c r="AE34" i="13"/>
  <c r="J5" i="11"/>
  <c r="B2" i="11"/>
  <c r="G6" i="11"/>
  <c r="F19" i="11"/>
  <c r="F30" i="11"/>
  <c r="B32" i="11"/>
  <c r="B33" i="11"/>
  <c r="B34" i="11"/>
  <c r="B35" i="11"/>
  <c r="B36" i="11"/>
  <c r="B38" i="11"/>
  <c r="B39" i="11"/>
  <c r="B40" i="11"/>
  <c r="B41" i="11"/>
  <c r="B42" i="11"/>
  <c r="B43" i="11"/>
  <c r="B44" i="11"/>
  <c r="B45" i="11"/>
  <c r="B47" i="11"/>
  <c r="B49" i="11"/>
  <c r="F36" i="11"/>
  <c r="F45" i="11"/>
  <c r="H9" i="10"/>
  <c r="I9" i="10"/>
  <c r="L9" i="10"/>
  <c r="J9" i="10"/>
  <c r="K9" i="10"/>
  <c r="A10" i="10"/>
  <c r="A11" i="10"/>
  <c r="I11" i="10"/>
  <c r="J11" i="10"/>
  <c r="H11" i="10"/>
  <c r="A12" i="10"/>
  <c r="J12" i="10"/>
  <c r="E16" i="10"/>
  <c r="E35" i="10"/>
  <c r="I12" i="10"/>
  <c r="H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I13" i="10"/>
  <c r="H13" i="10"/>
  <c r="H14" i="10"/>
  <c r="I14" i="10"/>
  <c r="L14" i="10"/>
  <c r="J14" i="10"/>
  <c r="K14" i="10"/>
  <c r="I18" i="10"/>
  <c r="H18" i="10"/>
  <c r="H19" i="10"/>
  <c r="I19" i="10"/>
  <c r="J19" i="10"/>
  <c r="K19" i="10"/>
  <c r="I20" i="10"/>
  <c r="J20" i="10"/>
  <c r="H20" i="10"/>
  <c r="E22" i="10"/>
  <c r="H24" i="10"/>
  <c r="I24" i="10"/>
  <c r="J24" i="10"/>
  <c r="K24" i="10"/>
  <c r="I25" i="10"/>
  <c r="J25" i="10"/>
  <c r="K25" i="10"/>
  <c r="H25" i="10"/>
  <c r="D27" i="10"/>
  <c r="E27" i="10"/>
  <c r="H29" i="10"/>
  <c r="I29" i="10"/>
  <c r="J29" i="10"/>
  <c r="K29" i="10"/>
  <c r="I31" i="10"/>
  <c r="H31" i="10"/>
  <c r="I33" i="10"/>
  <c r="H33" i="10"/>
  <c r="E40" i="10"/>
  <c r="H19" i="11"/>
  <c r="I19" i="11"/>
  <c r="H9" i="11"/>
  <c r="F47" i="11"/>
  <c r="H45" i="11"/>
  <c r="I45" i="11"/>
  <c r="G47" i="11"/>
  <c r="I9" i="11"/>
  <c r="K11" i="10"/>
  <c r="I16" i="10"/>
  <c r="L11" i="10"/>
  <c r="L20" i="10"/>
  <c r="L29" i="10"/>
  <c r="L13" i="10"/>
  <c r="L25" i="10"/>
  <c r="L19" i="10"/>
  <c r="L31" i="10"/>
  <c r="K27" i="10"/>
  <c r="I22" i="10"/>
  <c r="L24" i="10"/>
  <c r="K20" i="10"/>
  <c r="K12" i="10"/>
  <c r="L12" i="10"/>
  <c r="D22" i="10"/>
  <c r="J33" i="10"/>
  <c r="K33" i="10"/>
  <c r="L33" i="10"/>
  <c r="J18" i="10"/>
  <c r="J13" i="10"/>
  <c r="K13" i="10"/>
  <c r="J27" i="10"/>
  <c r="G27" i="10"/>
  <c r="D16" i="10"/>
  <c r="I27" i="10"/>
  <c r="J31" i="10"/>
  <c r="K31" i="10"/>
  <c r="J9" i="11"/>
  <c r="K9" i="11"/>
  <c r="H13" i="11"/>
  <c r="I13" i="11"/>
  <c r="J13" i="11"/>
  <c r="K13" i="11"/>
  <c r="H21" i="11"/>
  <c r="I21" i="11"/>
  <c r="J21" i="11"/>
  <c r="K21" i="11"/>
  <c r="H30" i="11"/>
  <c r="I30" i="11"/>
  <c r="H36" i="11"/>
  <c r="I36" i="11"/>
  <c r="H11" i="11"/>
  <c r="I11" i="11"/>
  <c r="J11" i="11"/>
  <c r="K11" i="11"/>
  <c r="F16" i="10"/>
  <c r="I35" i="10"/>
  <c r="F27" i="10"/>
  <c r="H27" i="10"/>
  <c r="L27" i="10"/>
  <c r="J16" i="10"/>
  <c r="J22" i="10"/>
  <c r="G22" i="10"/>
  <c r="H22" i="10"/>
  <c r="K18" i="10"/>
  <c r="D35" i="10"/>
  <c r="D40" i="10"/>
  <c r="F22" i="10"/>
  <c r="K16" i="10"/>
  <c r="H47" i="11"/>
  <c r="I47" i="11"/>
  <c r="G16" i="10"/>
  <c r="H16" i="10"/>
  <c r="J35" i="10"/>
  <c r="F35" i="10"/>
  <c r="K35" i="10"/>
  <c r="L35" i="10"/>
  <c r="K22" i="10"/>
  <c r="L22" i="10"/>
  <c r="L18" i="10"/>
  <c r="L16" i="10"/>
  <c r="H35" i="10"/>
  <c r="K47" i="11"/>
  <c r="J47" i="11"/>
  <c r="L47" i="11"/>
  <c r="L48" i="11"/>
  <c r="H42" i="8"/>
  <c r="H40" i="8"/>
  <c r="G44" i="8"/>
  <c r="H29" i="8"/>
  <c r="G25" i="8"/>
  <c r="F25" i="8"/>
  <c r="H17" i="8"/>
  <c r="F16" i="8"/>
  <c r="H14" i="8"/>
  <c r="H13" i="8"/>
  <c r="G10" i="8"/>
  <c r="G11" i="8"/>
  <c r="F10" i="8"/>
  <c r="A9" i="8"/>
  <c r="A10" i="8"/>
  <c r="A11" i="8"/>
  <c r="A12" i="8"/>
  <c r="A13" i="8"/>
  <c r="A14" i="8"/>
  <c r="A15" i="8"/>
  <c r="A16" i="8"/>
  <c r="A17" i="8"/>
  <c r="A18" i="8"/>
  <c r="A19" i="8"/>
  <c r="A20" i="8"/>
  <c r="A21" i="8"/>
  <c r="A22" i="8"/>
  <c r="A23" i="8"/>
  <c r="A24" i="8"/>
  <c r="A25" i="8"/>
  <c r="A26" i="8"/>
  <c r="A27" i="8"/>
  <c r="A28" i="8"/>
  <c r="A29" i="8"/>
  <c r="A30" i="8"/>
  <c r="A31" i="8"/>
  <c r="J44" i="2"/>
  <c r="J45" i="2"/>
  <c r="H41" i="8"/>
  <c r="F11" i="8"/>
  <c r="F18" i="8"/>
  <c r="F27" i="8"/>
  <c r="H15" i="8"/>
  <c r="H10" i="8"/>
  <c r="G16" i="8"/>
  <c r="G18" i="8"/>
  <c r="G27" i="8"/>
  <c r="G31" i="8"/>
  <c r="F44" i="8"/>
  <c r="H39" i="8"/>
  <c r="H44" i="8"/>
  <c r="H9" i="8"/>
  <c r="J43" i="7"/>
  <c r="J44" i="7"/>
  <c r="J45" i="7"/>
  <c r="I44" i="7"/>
  <c r="I45" i="7"/>
  <c r="G38" i="7"/>
  <c r="H11" i="8"/>
  <c r="H18" i="8"/>
  <c r="F31" i="8"/>
  <c r="H27" i="8"/>
  <c r="H31" i="8"/>
  <c r="E16" i="6"/>
  <c r="E18" i="6"/>
  <c r="E20" i="6"/>
  <c r="B16" i="6"/>
  <c r="E16" i="5"/>
  <c r="E18" i="5"/>
  <c r="E20" i="5"/>
  <c r="B16" i="5"/>
  <c r="H38" i="3"/>
  <c r="H19" i="3"/>
  <c r="A9" i="1"/>
  <c r="A10" i="1"/>
  <c r="A11" i="1"/>
  <c r="A12" i="1"/>
  <c r="A13" i="1"/>
  <c r="A14" i="1"/>
  <c r="A15" i="1"/>
  <c r="A16" i="1"/>
  <c r="A17" i="1"/>
  <c r="A18" i="1"/>
  <c r="A19" i="1"/>
  <c r="A20" i="1"/>
  <c r="A21" i="1"/>
  <c r="A22" i="1"/>
  <c r="A23" i="1"/>
  <c r="A24" i="1"/>
  <c r="A25" i="1"/>
  <c r="A26" i="1"/>
  <c r="A27" i="1"/>
  <c r="A28" i="1"/>
  <c r="A29" i="1"/>
  <c r="A30" i="1"/>
  <c r="A31" i="1"/>
  <c r="A32" i="1"/>
  <c r="E21" i="6"/>
  <c r="E22" i="6"/>
  <c r="H4" i="9"/>
  <c r="E21" i="5"/>
  <c r="E22" i="5"/>
  <c r="G4" i="9"/>
  <c r="K46" i="7"/>
  <c r="G39" i="7"/>
  <c r="G26" i="1"/>
  <c r="F10" i="1"/>
  <c r="H10" i="1" s="1"/>
  <c r="F26" i="1"/>
  <c r="G10" i="1"/>
  <c r="G11" i="1" s="1"/>
  <c r="K43" i="2"/>
  <c r="K44" i="2"/>
  <c r="K45" i="2"/>
  <c r="L46" i="2"/>
  <c r="H39" i="2"/>
  <c r="H21" i="3"/>
  <c r="G41" i="7"/>
  <c r="G48" i="8"/>
  <c r="H52" i="18"/>
  <c r="F53" i="8"/>
  <c r="H40" i="3"/>
  <c r="H41" i="2"/>
  <c r="F52" i="8"/>
  <c r="G50" i="8"/>
  <c r="F54" i="8"/>
  <c r="F48" i="8"/>
  <c r="F50" i="8"/>
  <c r="H48" i="8"/>
  <c r="H50" i="8"/>
  <c r="H16" i="23"/>
  <c r="D14" i="9" l="1"/>
  <c r="G10" i="9"/>
  <c r="G13" i="9"/>
  <c r="T28" i="34"/>
  <c r="X13" i="34"/>
  <c r="Z13" i="34" s="1"/>
  <c r="Z26" i="34" s="1"/>
  <c r="V19" i="34"/>
  <c r="V28" i="34"/>
  <c r="V14" i="34"/>
  <c r="V13" i="34"/>
  <c r="L20" i="33"/>
  <c r="L42" i="27"/>
  <c r="L43" i="27" s="1"/>
  <c r="Q42" i="33"/>
  <c r="L21" i="33"/>
  <c r="M21" i="33" s="1"/>
  <c r="N21" i="33" s="1"/>
  <c r="L22" i="33"/>
  <c r="M22" i="33" s="1"/>
  <c r="N22" i="33" s="1"/>
  <c r="T31" i="34"/>
  <c r="V31" i="34" s="1"/>
  <c r="Z21" i="34"/>
  <c r="T14" i="34"/>
  <c r="T24" i="34" s="1"/>
  <c r="V24" i="34" s="1"/>
  <c r="R43" i="33"/>
  <c r="L27" i="33"/>
  <c r="M27" i="33" s="1"/>
  <c r="N27" i="33" s="1"/>
  <c r="Q47" i="33"/>
  <c r="Q48" i="33" s="1"/>
  <c r="L14" i="33"/>
  <c r="M14" i="33" s="1"/>
  <c r="N14" i="33" s="1"/>
  <c r="U27" i="34"/>
  <c r="L15" i="33"/>
  <c r="M15" i="33" s="1"/>
  <c r="N15" i="33" s="1"/>
  <c r="L31" i="33"/>
  <c r="M31" i="33" s="1"/>
  <c r="N31" i="33" s="1"/>
  <c r="L35" i="33"/>
  <c r="M35" i="33" s="1"/>
  <c r="N35" i="33" s="1"/>
  <c r="G12" i="1"/>
  <c r="F11" i="1"/>
  <c r="H11" i="1" s="1"/>
  <c r="H12" i="1" s="1"/>
  <c r="H19" i="1" s="1"/>
  <c r="H39" i="23"/>
  <c r="F19" i="23"/>
  <c r="G28" i="23"/>
  <c r="G22" i="25"/>
  <c r="F22" i="25"/>
  <c r="F26" i="25"/>
  <c r="G26" i="25"/>
  <c r="G11" i="23"/>
  <c r="G10" i="23"/>
  <c r="M44" i="27"/>
  <c r="H37" i="27" s="1"/>
  <c r="H39" i="27" s="1"/>
  <c r="G27" i="25" s="1"/>
  <c r="M40" i="28"/>
  <c r="H33" i="28" s="1"/>
  <c r="H35" i="28" s="1"/>
  <c r="F27" i="25" s="1"/>
  <c r="F29" i="25" s="1"/>
  <c r="N13" i="33"/>
  <c r="M20" i="33"/>
  <c r="M10" i="33"/>
  <c r="R15" i="33"/>
  <c r="R45" i="33" s="1"/>
  <c r="R10" i="33"/>
  <c r="R41" i="33" s="1"/>
  <c r="R47" i="33" s="1"/>
  <c r="R48" i="33" s="1"/>
  <c r="L26" i="33"/>
  <c r="K44" i="33"/>
  <c r="L44" i="33" s="1"/>
  <c r="M44" i="33" s="1"/>
  <c r="N44" i="33" s="1"/>
  <c r="H10" i="9" l="1"/>
  <c r="G49" i="23" s="1"/>
  <c r="H13" i="9"/>
  <c r="G52" i="23" s="1"/>
  <c r="F52" i="23"/>
  <c r="I13" i="9"/>
  <c r="C14" i="9"/>
  <c r="E14" i="9" s="1"/>
  <c r="G14" i="9"/>
  <c r="H7" i="9"/>
  <c r="G46" i="23" s="1"/>
  <c r="D7" i="9"/>
  <c r="F49" i="23"/>
  <c r="H49" i="23" s="1"/>
  <c r="I10" i="9"/>
  <c r="H14" i="9"/>
  <c r="G53" i="23" s="1"/>
  <c r="U34" i="34"/>
  <c r="V27" i="34"/>
  <c r="L23" i="33"/>
  <c r="H9" i="9"/>
  <c r="D9" i="9"/>
  <c r="L17" i="33"/>
  <c r="X14" i="34"/>
  <c r="Z14" i="34" s="1"/>
  <c r="Z27" i="34" s="1"/>
  <c r="T29" i="34"/>
  <c r="V29" i="34" s="1"/>
  <c r="F12" i="1"/>
  <c r="G13" i="1"/>
  <c r="G19" i="1"/>
  <c r="G28" i="1" s="1"/>
  <c r="G32" i="1" s="1"/>
  <c r="H27" i="25"/>
  <c r="F17" i="23"/>
  <c r="H17" i="23" s="1"/>
  <c r="G29" i="25"/>
  <c r="G17" i="23" s="1"/>
  <c r="F10" i="23"/>
  <c r="H26" i="25"/>
  <c r="H32" i="23"/>
  <c r="H22" i="25"/>
  <c r="N10" i="33"/>
  <c r="D11" i="23" s="1"/>
  <c r="F11" i="23" s="1"/>
  <c r="N20" i="33"/>
  <c r="M23" i="33"/>
  <c r="N23" i="33" s="1"/>
  <c r="M26" i="33"/>
  <c r="L28" i="33"/>
  <c r="M17" i="33"/>
  <c r="N17" i="33" s="1"/>
  <c r="F53" i="23" l="1"/>
  <c r="H53" i="23" s="1"/>
  <c r="I14" i="9"/>
  <c r="H52" i="23"/>
  <c r="G7" i="9"/>
  <c r="C7" i="9"/>
  <c r="E7" i="9" s="1"/>
  <c r="C12" i="9"/>
  <c r="G12" i="9"/>
  <c r="D12" i="9"/>
  <c r="H12" i="9"/>
  <c r="G51" i="23" s="1"/>
  <c r="C9" i="9"/>
  <c r="E9" i="9" s="1"/>
  <c r="G9" i="9"/>
  <c r="I9" i="9" s="1"/>
  <c r="G48" i="23"/>
  <c r="L37" i="33"/>
  <c r="T34" i="34"/>
  <c r="V34" i="34"/>
  <c r="H29" i="25"/>
  <c r="F13" i="1"/>
  <c r="F19" i="1" s="1"/>
  <c r="F28" i="1" s="1"/>
  <c r="H10" i="23"/>
  <c r="N26" i="33"/>
  <c r="M28" i="33"/>
  <c r="N28" i="33" s="1"/>
  <c r="H11" i="23"/>
  <c r="M37" i="33"/>
  <c r="N37" i="33" s="1"/>
  <c r="F46" i="23" l="1"/>
  <c r="H46" i="23" s="1"/>
  <c r="I7" i="9"/>
  <c r="F48" i="23"/>
  <c r="H48" i="23" s="1"/>
  <c r="F51" i="23"/>
  <c r="H51" i="23" s="1"/>
  <c r="I12" i="9"/>
  <c r="E12" i="9"/>
  <c r="F32" i="1"/>
  <c r="H28" i="1"/>
  <c r="H32" i="1" s="1"/>
  <c r="H14" i="23"/>
  <c r="H21" i="23" s="1"/>
  <c r="H41" i="23" l="1"/>
  <c r="F14" i="23"/>
  <c r="G14" i="23"/>
  <c r="G41" i="23" s="1"/>
  <c r="F15" i="23"/>
  <c r="G13" i="23" l="1"/>
  <c r="G21" i="23"/>
  <c r="D18" i="9" s="1"/>
  <c r="D21" i="9" s="1"/>
  <c r="G15" i="23"/>
  <c r="F13" i="23"/>
  <c r="F21" i="23"/>
  <c r="F41" i="23"/>
  <c r="F30" i="23" l="1"/>
  <c r="G18" i="9" s="1"/>
  <c r="G21" i="9" s="1"/>
  <c r="C18" i="9"/>
  <c r="C21" i="9" s="1"/>
  <c r="C11" i="9"/>
  <c r="G11" i="9"/>
  <c r="G16" i="9" s="1"/>
  <c r="D11" i="9"/>
  <c r="D16" i="9" s="1"/>
  <c r="D22" i="9" s="1"/>
  <c r="H11" i="9"/>
  <c r="G30" i="23"/>
  <c r="H18" i="9" s="1"/>
  <c r="H21" i="9" s="1"/>
  <c r="G34" i="23"/>
  <c r="H13" i="23"/>
  <c r="F34" i="23"/>
  <c r="H30" i="23" l="1"/>
  <c r="H34" i="23" s="1"/>
  <c r="E11" i="9"/>
  <c r="E16" i="9" s="1"/>
  <c r="C16" i="9"/>
  <c r="E18" i="9"/>
  <c r="E21" i="9" s="1"/>
  <c r="G50" i="23"/>
  <c r="G56" i="23" s="1"/>
  <c r="G57" i="23" s="1"/>
  <c r="H16" i="9"/>
  <c r="H22" i="9" s="1"/>
  <c r="I11" i="9"/>
  <c r="I16" i="9" s="1"/>
  <c r="I22" i="9" s="1"/>
  <c r="F50" i="23"/>
  <c r="I18" i="9"/>
  <c r="I21" i="9" s="1"/>
  <c r="E22" i="9" l="1"/>
  <c r="C22" i="9"/>
  <c r="G22" i="9"/>
  <c r="H50" i="23"/>
  <c r="F56" i="23"/>
  <c r="F57" i="23" s="1"/>
  <c r="H56" i="23" l="1"/>
  <c r="H57" i="23" s="1"/>
</calcChain>
</file>

<file path=xl/sharedStrings.xml><?xml version="1.0" encoding="utf-8"?>
<sst xmlns="http://schemas.openxmlformats.org/spreadsheetml/2006/main" count="2528" uniqueCount="735">
  <si>
    <t>PUGET SOUND ENERGY</t>
  </si>
  <si>
    <t>LOW INCOME PROGRAM</t>
  </si>
  <si>
    <t xml:space="preserve">REVENUE REQUIREMENTS </t>
  </si>
  <si>
    <t>OCTOBER 2023 THROUGH SEPTEMBER 2024</t>
  </si>
  <si>
    <t>LINE 
NO.</t>
  </si>
  <si>
    <t>Electric</t>
  </si>
  <si>
    <t>Gas</t>
  </si>
  <si>
    <t>ELECTRIC</t>
  </si>
  <si>
    <t>GAS</t>
  </si>
  <si>
    <t>TOTAL</t>
  </si>
  <si>
    <t>Notes</t>
  </si>
  <si>
    <t>(a)</t>
  </si>
  <si>
    <t>(b)</t>
  </si>
  <si>
    <t xml:space="preserve">(c) </t>
  </si>
  <si>
    <t>(d)</t>
  </si>
  <si>
    <t>(e)</t>
  </si>
  <si>
    <t>(f)</t>
  </si>
  <si>
    <t>(g)</t>
  </si>
  <si>
    <t>(h)</t>
  </si>
  <si>
    <t>(i)</t>
  </si>
  <si>
    <t>Decoupling Residential Bill Impact UE-220227 and UG-220228</t>
  </si>
  <si>
    <t>Current Year Low Income Cap</t>
  </si>
  <si>
    <t>True-up Estimate in Prior Year Filing</t>
  </si>
  <si>
    <t>COVID-19 bill payment assistance program</t>
  </si>
  <si>
    <t>Under / (Over) Collection through September 2021 (Excludes Revenue Sensitive Items)</t>
  </si>
  <si>
    <t>Public Utility Tax Credits Received from Department of Revenue under RCW 82.16.0497</t>
  </si>
  <si>
    <t>Amount to be recovered October 2022 through September 2023</t>
  </si>
  <si>
    <t>Revenue Sensitive Items:</t>
  </si>
  <si>
    <t>Bad Debts Conversion Factor used in 2019 GRC UE-190529, et al</t>
  </si>
  <si>
    <t>Current Annual Filing Fee</t>
  </si>
  <si>
    <t xml:space="preserve">Current State Utility Tax </t>
  </si>
  <si>
    <t>Conversion Factor</t>
  </si>
  <si>
    <t>Low income revenue requirement to be recovered in rates</t>
  </si>
  <si>
    <t>Change in Revenue Requirement</t>
  </si>
  <si>
    <t>Components of Whole Dollar Increase/(Decrease) in Low Income Requirement</t>
  </si>
  <si>
    <t xml:space="preserve">Increase due to LIHEAP Credits </t>
  </si>
  <si>
    <t>Recovery of CACAP-2 Funding</t>
  </si>
  <si>
    <t xml:space="preserve">Total Whole Dollar Increase/(Decrease) </t>
  </si>
  <si>
    <t>Layout                    /KOB1                                     Active</t>
  </si>
  <si>
    <t>Order                     90800113     4465 - Low Income Program  - E</t>
  </si>
  <si>
    <t>Report currency           USD          US Dollar</t>
  </si>
  <si>
    <t>SAP Download</t>
  </si>
  <si>
    <t>Order</t>
  </si>
  <si>
    <t>Cost Element</t>
  </si>
  <si>
    <t>Offsetting acct no.</t>
  </si>
  <si>
    <t>Cost element name</t>
  </si>
  <si>
    <t>Name of offsetting account</t>
  </si>
  <si>
    <t>Name</t>
  </si>
  <si>
    <t>Posting Date</t>
  </si>
  <si>
    <t>Val.in rep.cur.</t>
  </si>
  <si>
    <t>90800113</t>
  </si>
  <si>
    <t>64000120</t>
  </si>
  <si>
    <t>18230621</t>
  </si>
  <si>
    <t>Low Income Amortizat</t>
  </si>
  <si>
    <t>Cons. Rider Amort.</t>
  </si>
  <si>
    <t>Sch129 Unbilled-9/2022</t>
  </si>
  <si>
    <t>Sch129 Billed-10/2022</t>
  </si>
  <si>
    <t>Sch129 Unbilled-10/2022</t>
  </si>
  <si>
    <t>Sch129 Billed-11/2022</t>
  </si>
  <si>
    <t>Sch129 Unbilled-11/2022</t>
  </si>
  <si>
    <t>Sch129 Billed-12/2022</t>
  </si>
  <si>
    <t>Sch129 Unbilled-12/2022</t>
  </si>
  <si>
    <t>Sch129 Billed-1/2023</t>
  </si>
  <si>
    <t>Sch129 Unbilled-1/2023</t>
  </si>
  <si>
    <t>Sch129 Billed-2/2023</t>
  </si>
  <si>
    <t>Sch129 Unbilled-2/2023</t>
  </si>
  <si>
    <t>Sch129 Unbilled-3/2023</t>
  </si>
  <si>
    <t>Sch129 Billed-3/2023</t>
  </si>
  <si>
    <t>Sch129 Billed-4/2023</t>
  </si>
  <si>
    <t>Sch129 Unbilled-4/2023</t>
  </si>
  <si>
    <t>Sch129 Billed-5/2023</t>
  </si>
  <si>
    <t>Sch129 Unbilled-5/2023</t>
  </si>
  <si>
    <t>Sch129 Billed-6/2023</t>
  </si>
  <si>
    <t>Sch129 Unbilled-6/2023</t>
  </si>
  <si>
    <t xml:space="preserve">Note:  Used </t>
  </si>
  <si>
    <t>Total Revenue Collected 10 ME July 31, 2023</t>
  </si>
  <si>
    <t xml:space="preserve">          to revenue net of revenue sensitive items.</t>
  </si>
  <si>
    <t>Load</t>
  </si>
  <si>
    <t xml:space="preserve">Aug &amp; Sep </t>
  </si>
  <si>
    <t>Total</t>
  </si>
  <si>
    <t>Rate</t>
  </si>
  <si>
    <t>Conv Fac</t>
  </si>
  <si>
    <t>Converted Rate</t>
  </si>
  <si>
    <t>Layout                    /KOB1        Auditor  test                             Active</t>
  </si>
  <si>
    <t>Order                     90800350     4465 - Low Income Program  - G</t>
  </si>
  <si>
    <t xml:space="preserve">Report currency           USD          US Dollar </t>
  </si>
  <si>
    <t>Purchasing Document</t>
  </si>
  <si>
    <t>90800350</t>
  </si>
  <si>
    <t>18230042</t>
  </si>
  <si>
    <t/>
  </si>
  <si>
    <t>UG950288 DSM Tracker</t>
  </si>
  <si>
    <t>Low Income Program (Unbilled)-07/22</t>
  </si>
  <si>
    <t>Low Income Program (Billed)-08/22</t>
  </si>
  <si>
    <t>Low Income Program (Unbilled)-08/22</t>
  </si>
  <si>
    <t>Low Income Program (Billed)-09/22</t>
  </si>
  <si>
    <t>Low Income Program (Unbilled)-09/22</t>
  </si>
  <si>
    <t>Actual Gas Rev Collected, net of revenue sensitive items, collected Aug-Sep 2022</t>
  </si>
  <si>
    <t>True-up for Gas Rev Collected, net of revenue sensitive items for prior period</t>
  </si>
  <si>
    <t>Actual Elec Rev Collected net of revenue sensitive items collected Aug-Sep 2022</t>
  </si>
  <si>
    <t>True-up for Elec Rev Collected, net of revenue sensitive items for prior period</t>
  </si>
  <si>
    <t>`</t>
  </si>
  <si>
    <t>Electric Conversion Factor from UE-220066 updated for new Annual Filing Fee Rate</t>
  </si>
  <si>
    <t>PUGET SOUND ENERGY - ELECTRIC</t>
  </si>
  <si>
    <t>ELECTRIC RESULTS OF OPERATIONS</t>
  </si>
  <si>
    <t>2022 GENERAL RATE CASE</t>
  </si>
  <si>
    <t>12 MONTHS ENDED JUNE 30, 2021</t>
  </si>
  <si>
    <t>RATE YEARS CALENDAR 2023 AND 2024</t>
  </si>
  <si>
    <t>CONVERSION FACTOR</t>
  </si>
  <si>
    <t>LINE</t>
  </si>
  <si>
    <t>NO.</t>
  </si>
  <si>
    <t>DESCRIPTION</t>
  </si>
  <si>
    <t>%'s</t>
  </si>
  <si>
    <t>RATE</t>
  </si>
  <si>
    <t>BAD DEBTS</t>
  </si>
  <si>
    <t>ANNUAL FILING FEE</t>
  </si>
  <si>
    <t>SUM OF TAXES OTHER</t>
  </si>
  <si>
    <t>CONVERSION FACTOR EXCLUDING FEDERAL INCOME TAX ( 1 - LINE 5)</t>
  </si>
  <si>
    <t>FEDERAL INCOME TAX</t>
  </si>
  <si>
    <t xml:space="preserve">CONVERSION FACTOR INCL FEDERAL INCOME TAX ( LINE 5 + LINE 8 ) </t>
  </si>
  <si>
    <t xml:space="preserve">FEDERAL INCOME TAX </t>
  </si>
  <si>
    <t>Low Income Program (Billed)-10/22</t>
  </si>
  <si>
    <t>Low Income Program (Unbilled)-10/22</t>
  </si>
  <si>
    <t>Low Income Program (Billed)-11/22</t>
  </si>
  <si>
    <t>Low Income Program (Unbilled)-11/22</t>
  </si>
  <si>
    <t>Low Income Program (Billed)-12/22</t>
  </si>
  <si>
    <t>Low Income Program (Unbilled)-12/22</t>
  </si>
  <si>
    <t>Low Income Program (Billed)-01/23</t>
  </si>
  <si>
    <t>Low Income Program (Unbilled)-01/23</t>
  </si>
  <si>
    <t>Low Income Program (Unbilled)-02/23</t>
  </si>
  <si>
    <t>Low Income Program (Billed)-02/23</t>
  </si>
  <si>
    <t>Low Income Program (Billed)-03/23</t>
  </si>
  <si>
    <t>Low Income Program (Unbilled)-03/23</t>
  </si>
  <si>
    <t>Low Income Program (Unbilled)-04/23</t>
  </si>
  <si>
    <t>Low Income Program (Billed)-04/23</t>
  </si>
  <si>
    <t>Low Income Program (Unbilled)-05/23</t>
  </si>
  <si>
    <t>Low Income Program (Billed)-05/23</t>
  </si>
  <si>
    <t>Low Income Program (Billed)-06/23</t>
  </si>
  <si>
    <t>Low Income Program (Unbilled)-06/23</t>
  </si>
  <si>
    <t>Aug 2023</t>
  </si>
  <si>
    <t>Sep 2023</t>
  </si>
  <si>
    <t>Estimated Revenue Collected Aug-Sep 2023</t>
  </si>
  <si>
    <t>OCTOBER 2021 THROUGH SEPTEMBER 2022</t>
  </si>
  <si>
    <t>Prior Low Income Cap UE-210674 &amp; UG-210675</t>
  </si>
  <si>
    <t>Under / (Over) collection through September 2021 (Excludes Revenue Sensitive Items)</t>
  </si>
  <si>
    <t>Before Revenue Sensitive Items</t>
  </si>
  <si>
    <t>After Revenue Sensitive Items</t>
  </si>
  <si>
    <t>Increase (Decrease) in Volume True-Up</t>
  </si>
  <si>
    <t>Check</t>
  </si>
  <si>
    <t>Decoupling Residential Bill Impact UE-230206 and UG-230207</t>
  </si>
  <si>
    <t>Note 1 -  Includes all Rider Revenue and Revenue Credits from Schedules 95, 95a, 120, 137, 140, 141, 141x, 141z, 142 and 194
           -  Excludes Sch 129 Low Income</t>
  </si>
  <si>
    <t>Total Sales</t>
  </si>
  <si>
    <t>Firm Resale</t>
  </si>
  <si>
    <t xml:space="preserve"> </t>
  </si>
  <si>
    <t>SC</t>
  </si>
  <si>
    <t>Special Contract</t>
  </si>
  <si>
    <t>449 / 459</t>
  </si>
  <si>
    <t>Retail Wheeling</t>
  </si>
  <si>
    <t>3, 50 - 59</t>
  </si>
  <si>
    <t>Lights</t>
  </si>
  <si>
    <t>High Voltage Service Total</t>
  </si>
  <si>
    <t>HV Gen Svc</t>
  </si>
  <si>
    <t>HV Interruptible Svc</t>
  </si>
  <si>
    <t>Primary Service Total</t>
  </si>
  <si>
    <t>Pri Interruptible Svc</t>
  </si>
  <si>
    <t>Pri Irrigation Svc</t>
  </si>
  <si>
    <t>10 / 31</t>
  </si>
  <si>
    <t>Pri Gen Svc</t>
  </si>
  <si>
    <t>Secondary Service Total</t>
  </si>
  <si>
    <t>Sec Irrigation Svc</t>
  </si>
  <si>
    <t>12 / 26 / 26P</t>
  </si>
  <si>
    <t>Sec Gen Svc - Large</t>
  </si>
  <si>
    <t>11 / 25 / 7A</t>
  </si>
  <si>
    <t>Sec Gen Svc - Medium</t>
  </si>
  <si>
    <t>8 / 24</t>
  </si>
  <si>
    <t>Sec Gen Svc - Small</t>
  </si>
  <si>
    <t>Residential</t>
  </si>
  <si>
    <t>I=
H / F</t>
  </si>
  <si>
    <t>H=
G - F</t>
  </si>
  <si>
    <t>G=
B+(A*D)</t>
  </si>
  <si>
    <t>F=
B+(A*C)</t>
  </si>
  <si>
    <t>E = D - C</t>
  </si>
  <si>
    <t>D</t>
  </si>
  <si>
    <t>C</t>
  </si>
  <si>
    <t>B</t>
  </si>
  <si>
    <t>A</t>
  </si>
  <si>
    <t>% Increase (Decrease) Due To Rate Change</t>
  </si>
  <si>
    <t>$ Increase (Decrease) Due To Rate Change</t>
  </si>
  <si>
    <t>Change In Rates</t>
  </si>
  <si>
    <t>Schedule</t>
  </si>
  <si>
    <t>Customer Class</t>
  </si>
  <si>
    <t>Line No.</t>
  </si>
  <si>
    <t>Customer Rate Impacts</t>
  </si>
  <si>
    <t>Settlement Methodology</t>
  </si>
  <si>
    <t>(2)</t>
  </si>
  <si>
    <t>(1)</t>
  </si>
  <si>
    <t>Total revenue requirement for low income program</t>
  </si>
  <si>
    <t>Over 500,000 therms</t>
  </si>
  <si>
    <t>Next 300,000 therms</t>
  </si>
  <si>
    <t>Next 100,000 therms</t>
  </si>
  <si>
    <t>Next 50,000 therms</t>
  </si>
  <si>
    <t>Next 25,000 therms</t>
  </si>
  <si>
    <t>First 25,000 therms</t>
  </si>
  <si>
    <t>87T</t>
  </si>
  <si>
    <t>Transportation</t>
  </si>
  <si>
    <t>Over 50,000 therms</t>
  </si>
  <si>
    <t>85T</t>
  </si>
  <si>
    <t>Interruptible</t>
  </si>
  <si>
    <t>86/86T</t>
  </si>
  <si>
    <t>41/41T</t>
  </si>
  <si>
    <t>Large volume</t>
  </si>
  <si>
    <t>31/31T</t>
  </si>
  <si>
    <t>Commercial &amp; industrial</t>
  </si>
  <si>
    <t>23/53</t>
  </si>
  <si>
    <t>Revenue</t>
  </si>
  <si>
    <t>Rates</t>
  </si>
  <si>
    <t>Requirement</t>
  </si>
  <si>
    <t>Spread</t>
  </si>
  <si>
    <r>
      <t>Current Rates</t>
    </r>
    <r>
      <rPr>
        <vertAlign val="superscript"/>
        <sz val="10"/>
        <rFont val="Arial"/>
        <family val="2"/>
      </rPr>
      <t xml:space="preserve"> (2)</t>
    </r>
  </si>
  <si>
    <r>
      <t>(Therms)</t>
    </r>
    <r>
      <rPr>
        <vertAlign val="superscript"/>
        <sz val="10"/>
        <rFont val="Arial"/>
        <family val="2"/>
      </rPr>
      <t xml:space="preserve"> (1)</t>
    </r>
  </si>
  <si>
    <t>Line</t>
  </si>
  <si>
    <t>Estimated</t>
  </si>
  <si>
    <t>Sch. 129</t>
  </si>
  <si>
    <t>Margin</t>
  </si>
  <si>
    <t>Margin at</t>
  </si>
  <si>
    <t>Volume</t>
  </si>
  <si>
    <t>Proposed</t>
  </si>
  <si>
    <t>Low Income</t>
  </si>
  <si>
    <t>Proposed Effective October 1, 2022</t>
  </si>
  <si>
    <t>Calculation of Schedule 129 Rates</t>
  </si>
  <si>
    <t>Puget Sound Energy</t>
  </si>
  <si>
    <t>Rate Change Impacts by Rate Schedule</t>
  </si>
  <si>
    <t>Forecasted</t>
  </si>
  <si>
    <t>UG-220067</t>
  </si>
  <si>
    <t>Base Sch.</t>
  </si>
  <si>
    <t>Therms</t>
  </si>
  <si>
    <t>12ME Apr. 2024</t>
  </si>
  <si>
    <t>Sch. 142</t>
  </si>
  <si>
    <t>Base Schedule</t>
  </si>
  <si>
    <t>May 2023 -</t>
  </si>
  <si>
    <t>Sch. 101</t>
  </si>
  <si>
    <t>Sch. 106</t>
  </si>
  <si>
    <t>Sch. 120</t>
  </si>
  <si>
    <t>Sch. 140</t>
  </si>
  <si>
    <t>Sch. 141D</t>
  </si>
  <si>
    <t>Sch. 141N</t>
  </si>
  <si>
    <t>Sch. 141R</t>
  </si>
  <si>
    <t>Sch. 141Z</t>
  </si>
  <si>
    <t>Total Forecasted</t>
  </si>
  <si>
    <t>Percent</t>
  </si>
  <si>
    <t>Rate Class</t>
  </si>
  <si>
    <r>
      <t>(Therms)</t>
    </r>
    <r>
      <rPr>
        <b/>
        <vertAlign val="superscript"/>
        <sz val="8"/>
        <color theme="1"/>
        <rFont val="Arial"/>
        <family val="2"/>
      </rPr>
      <t xml:space="preserve"> (1)</t>
    </r>
  </si>
  <si>
    <r>
      <t>Revenue</t>
    </r>
    <r>
      <rPr>
        <b/>
        <vertAlign val="superscript"/>
        <sz val="8"/>
        <color theme="1"/>
        <rFont val="Arial"/>
        <family val="2"/>
      </rPr>
      <t xml:space="preserve"> (1)</t>
    </r>
  </si>
  <si>
    <t>$/Therm</t>
  </si>
  <si>
    <t>Apr. 2024</t>
  </si>
  <si>
    <r>
      <t>Revenue</t>
    </r>
    <r>
      <rPr>
        <b/>
        <vertAlign val="superscript"/>
        <sz val="8"/>
        <color theme="1"/>
        <rFont val="Arial"/>
        <family val="2"/>
      </rPr>
      <t xml:space="preserve"> (2)</t>
    </r>
  </si>
  <si>
    <t>Change</t>
  </si>
  <si>
    <r>
      <t xml:space="preserve">Avg. Rate per @ rates effective </t>
    </r>
    <r>
      <rPr>
        <b/>
        <sz val="8"/>
        <color rgb="FF0000FF"/>
        <rFont val="Arial"/>
        <family val="2"/>
      </rPr>
      <t>1/7/2023</t>
    </r>
  </si>
  <si>
    <r>
      <rPr>
        <b/>
        <sz val="8"/>
        <color rgb="FF0000FF"/>
        <rFont val="Arial"/>
        <family val="2"/>
      </rPr>
      <t xml:space="preserve">CY 2022
</t>
    </r>
    <r>
      <rPr>
        <b/>
        <sz val="8"/>
        <rFont val="Arial"/>
        <family val="2"/>
      </rPr>
      <t>Normalized Volumes</t>
    </r>
  </si>
  <si>
    <r>
      <rPr>
        <b/>
        <sz val="8"/>
        <color rgb="FF0000FF"/>
        <rFont val="Arial"/>
        <family val="2"/>
      </rPr>
      <t xml:space="preserve">CY 2022 </t>
    </r>
    <r>
      <rPr>
        <b/>
        <sz val="8"/>
        <rFont val="Arial"/>
        <family val="2"/>
      </rPr>
      <t xml:space="preserve">Normalized Revenues </t>
    </r>
  </si>
  <si>
    <t>E=D/C</t>
  </si>
  <si>
    <t xml:space="preserve">F </t>
  </si>
  <si>
    <t xml:space="preserve">G=E*F </t>
  </si>
  <si>
    <t>H</t>
  </si>
  <si>
    <t>I</t>
  </si>
  <si>
    <t>J</t>
  </si>
  <si>
    <t>K</t>
  </si>
  <si>
    <t>L</t>
  </si>
  <si>
    <t>M</t>
  </si>
  <si>
    <t>N</t>
  </si>
  <si>
    <t>O</t>
  </si>
  <si>
    <t>P</t>
  </si>
  <si>
    <t>Q</t>
  </si>
  <si>
    <t>R = sum(G:Q)</t>
  </si>
  <si>
    <t xml:space="preserve">S </t>
  </si>
  <si>
    <t>T= S/R</t>
  </si>
  <si>
    <t>23,53</t>
  </si>
  <si>
    <t>Residential Gas Lights</t>
  </si>
  <si>
    <t>Commercial &amp; Industrial</t>
  </si>
  <si>
    <t>Large Volume</t>
  </si>
  <si>
    <t>Limited Interruptible</t>
  </si>
  <si>
    <t>Non-exclusive Interruptible</t>
  </si>
  <si>
    <t>Commercial &amp; Industrial Transportation</t>
  </si>
  <si>
    <t>31T</t>
  </si>
  <si>
    <t>Large Volume Transportation</t>
  </si>
  <si>
    <t>41T</t>
  </si>
  <si>
    <t>Interruptible Transportation</t>
  </si>
  <si>
    <t>Limited Interruptible Transportation</t>
  </si>
  <si>
    <t>86T</t>
  </si>
  <si>
    <t>Non-exclusive Interruptible Transportation</t>
  </si>
  <si>
    <t>Contracts</t>
  </si>
  <si>
    <t>23 &amp; 53</t>
  </si>
  <si>
    <t>By Customer Class:</t>
  </si>
  <si>
    <t>31 &amp; 31T</t>
  </si>
  <si>
    <t>16,23,53</t>
  </si>
  <si>
    <t>41, 41T, 86 &amp; 86T</t>
  </si>
  <si>
    <t>31,31T</t>
  </si>
  <si>
    <t>41,41T</t>
  </si>
  <si>
    <t>85,85T</t>
  </si>
  <si>
    <t>Limited interruptible</t>
  </si>
  <si>
    <t>86,86T</t>
  </si>
  <si>
    <t>Non-exclusive interruptible</t>
  </si>
  <si>
    <t>87,87T</t>
  </si>
  <si>
    <t>(1) Weather normalized volume and base schedule margin for 12 months ending June 2021, at approved rates from UG-220067 GRC compliance filing.</t>
  </si>
  <si>
    <t>(2) Forecasted revenues at current rates effective January 7, 2023.</t>
  </si>
  <si>
    <t>Rate Impacts</t>
  </si>
  <si>
    <t>Test Year Ended April 30, 2024</t>
  </si>
  <si>
    <t>Remove:</t>
  </si>
  <si>
    <t>Add:</t>
  </si>
  <si>
    <t>Tariff</t>
  </si>
  <si>
    <t>Annual kWh Delivered Sales  05/01/23 to 04/30/24 (F2022)</t>
  </si>
  <si>
    <t>Estimated Annual
Base Revenue
Rates Effective
01/11/23</t>
  </si>
  <si>
    <t>Schedule 95
PCA Supplemental</t>
  </si>
  <si>
    <t>Schedule 95
PCORC</t>
  </si>
  <si>
    <t>Schedule 95A
Federal Incentive Credit</t>
  </si>
  <si>
    <t>Schedule 120
Conservation</t>
  </si>
  <si>
    <t>Schedule 129
Low Income</t>
  </si>
  <si>
    <t xml:space="preserve">Schedule 139 Green Direct </t>
  </si>
  <si>
    <t>Schedule 139 Green Direct Supplemental</t>
  </si>
  <si>
    <t>Schedule 140
Property Tax</t>
  </si>
  <si>
    <t>Schedule 141A
Energy Charge Credit</t>
  </si>
  <si>
    <t>Schedule 141COL
Colstrip Adjustment</t>
  </si>
  <si>
    <t>Schedule 141N
Rates Not Subject to Refund</t>
  </si>
  <si>
    <t>Schedule 141R
Rates Subject to Refund</t>
  </si>
  <si>
    <t>Schedule 141TEP</t>
  </si>
  <si>
    <t>Schedule 141Z (Unprotected)
EDIT</t>
  </si>
  <si>
    <t>Schedule 142
 Deferral</t>
  </si>
  <si>
    <t>Schedule 142
Supplemental</t>
  </si>
  <si>
    <t>Schedule 194
BPA Res &amp; Farm Credit</t>
  </si>
  <si>
    <t>Subtotal
Rider
Rates</t>
  </si>
  <si>
    <t>Annual Estimated Revenue @ Rates Effective 03/01/23</t>
  </si>
  <si>
    <t>Net Adjustments</t>
  </si>
  <si>
    <t>Total 
Proposed
Rates at 05/01/2023</t>
  </si>
  <si>
    <t>Current  Average 
Rates per KWHs</t>
  </si>
  <si>
    <t>Proposed Average 
Rates per KWHs</t>
  </si>
  <si>
    <t>% Change (Net)</t>
  </si>
  <si>
    <r>
      <t>Avg. Rate ($/kWh) per @ rates effective</t>
    </r>
    <r>
      <rPr>
        <b/>
        <sz val="8"/>
        <color rgb="FF0000FF"/>
        <rFont val="Arial"/>
        <family val="2"/>
      </rPr>
      <t xml:space="preserve"> 3/1/2023</t>
    </r>
  </si>
  <si>
    <r>
      <rPr>
        <b/>
        <sz val="8"/>
        <color rgb="FF0000FF"/>
        <rFont val="Arial"/>
        <family val="2"/>
      </rPr>
      <t xml:space="preserve">CY 2022 </t>
    </r>
    <r>
      <rPr>
        <b/>
        <sz val="8"/>
        <rFont val="Arial"/>
        <family val="2"/>
      </rPr>
      <t>Normalized Volumes (kWh)</t>
    </r>
  </si>
  <si>
    <r>
      <rPr>
        <b/>
        <sz val="8"/>
        <color rgb="FF0000FF"/>
        <rFont val="Arial"/>
        <family val="2"/>
      </rPr>
      <t xml:space="preserve">CY 2022 </t>
    </r>
    <r>
      <rPr>
        <b/>
        <sz val="8"/>
        <rFont val="Arial"/>
        <family val="2"/>
      </rPr>
      <t>Normalized Revenues ($)</t>
    </r>
  </si>
  <si>
    <t>24 (8)</t>
  </si>
  <si>
    <t>25 (11, 7A)</t>
  </si>
  <si>
    <t>26 (12,26P)</t>
  </si>
  <si>
    <t>Total Secondary</t>
  </si>
  <si>
    <t>31 (10)</t>
  </si>
  <si>
    <t>Total Primary</t>
  </si>
  <si>
    <t>Total High Voltage</t>
  </si>
  <si>
    <t>50-59</t>
  </si>
  <si>
    <t>Transportation 449-459</t>
  </si>
  <si>
    <t>Retail Sales</t>
  </si>
  <si>
    <t>Cross  check</t>
  </si>
  <si>
    <t>Prior Low Income Cap UE-220656 &amp; UG-220657</t>
  </si>
  <si>
    <t>Less:  Amount forecasted for Gas Revenue, net of revenue sensitive items, Aug-Sep 2022</t>
  </si>
  <si>
    <t>Less:  Amount forecasted for Elec Revenue, net of revenue sensitive items, Aug-Sep 2022</t>
  </si>
  <si>
    <t>Load (MWh)</t>
  </si>
  <si>
    <t>Losses were assumed at 8.14%</t>
  </si>
  <si>
    <t>Net of Demand Side Resources (DSR)</t>
  </si>
  <si>
    <t>Net of Demand Side Resources (DSR), No Electric Vehicle Load</t>
  </si>
  <si>
    <t>Year</t>
  </si>
  <si>
    <t>Month</t>
  </si>
  <si>
    <t>Date</t>
  </si>
  <si>
    <t>Commercial</t>
  </si>
  <si>
    <t>Industrial</t>
  </si>
  <si>
    <t>Streetlight</t>
  </si>
  <si>
    <t>Resale</t>
  </si>
  <si>
    <t>Total Delivered</t>
  </si>
  <si>
    <t>Losses</t>
  </si>
  <si>
    <t>Total Load</t>
  </si>
  <si>
    <t>Station Service</t>
  </si>
  <si>
    <t>Station Service Losses</t>
  </si>
  <si>
    <t>Full Load</t>
  </si>
  <si>
    <t>Load (Therms)</t>
  </si>
  <si>
    <t>Losses were assumed at 1.12%</t>
  </si>
  <si>
    <t>Commercial Interruptible</t>
  </si>
  <si>
    <t>Commercial Large Volume</t>
  </si>
  <si>
    <t>Industrial Interruptible</t>
  </si>
  <si>
    <t>Industrial Large Volume</t>
  </si>
  <si>
    <t>Commercial Transport</t>
  </si>
  <si>
    <t>Industrial Transport</t>
  </si>
  <si>
    <t>Firm</t>
  </si>
  <si>
    <t>Transport</t>
  </si>
  <si>
    <t>Total Del MWh</t>
  </si>
  <si>
    <t>Less Resale MWh</t>
  </si>
  <si>
    <t>Total MWh x 1000</t>
  </si>
  <si>
    <t>Aug 2023 Elec Load KWh</t>
  </si>
  <si>
    <t>Sep 2023 Elec Load KWh</t>
  </si>
  <si>
    <t>Low Income Collected from October 2022 through July 2023 plus forecasted Aug &amp; Sep 2023 net of RSIs</t>
  </si>
  <si>
    <t>Low Income revenue requirement set in rates in October 2022</t>
  </si>
  <si>
    <t>Sch129 Billed-7/2023</t>
  </si>
  <si>
    <t>Sch129 Unbilled-7/2023</t>
  </si>
  <si>
    <t>Low Income Program (Billed)-07/23</t>
  </si>
  <si>
    <t>Low Income Program (Unbilled)-07/23</t>
  </si>
  <si>
    <t>Increase pursuant to GRC Final Order 24/10 UE-220066 &amp; UG-220067</t>
  </si>
  <si>
    <t>Exhibit BDJ-18, Page 1 of 1</t>
  </si>
  <si>
    <t>2022 General Rate Case</t>
  </si>
  <si>
    <t>Proposed Schedule 129 Low-Income Program Funding Increase</t>
  </si>
  <si>
    <r>
      <t>Residential Customer Base Rates Increase</t>
    </r>
    <r>
      <rPr>
        <vertAlign val="superscript"/>
        <sz val="8"/>
        <rFont val="Arial"/>
        <family val="2"/>
      </rPr>
      <t>(1)</t>
    </r>
  </si>
  <si>
    <r>
      <t>Double of Residential Customer Base Rates Increase</t>
    </r>
    <r>
      <rPr>
        <vertAlign val="superscript"/>
        <sz val="8"/>
        <rFont val="Arial"/>
        <family val="2"/>
      </rPr>
      <t>(1)</t>
    </r>
  </si>
  <si>
    <t>2021-2022</t>
  </si>
  <si>
    <t>2023-2024</t>
  </si>
  <si>
    <t>2024-2025</t>
  </si>
  <si>
    <t>2025-2026</t>
  </si>
  <si>
    <t>No.</t>
  </si>
  <si>
    <t>2021 Schedule 129 Filing Revenue Requirement</t>
  </si>
  <si>
    <t>Rate Year 1</t>
  </si>
  <si>
    <t>Rate Year 2</t>
  </si>
  <si>
    <t>Rate Year 3</t>
  </si>
  <si>
    <t>Program Year beginning Oct 1, 2023</t>
  </si>
  <si>
    <t>Program Year beginning Oct 1, 2024</t>
  </si>
  <si>
    <t>Program Year beginning Oct 1, 2025</t>
  </si>
  <si>
    <t>a</t>
  </si>
  <si>
    <t>b</t>
  </si>
  <si>
    <t>c</t>
  </si>
  <si>
    <t>d</t>
  </si>
  <si>
    <t>e = b * 2</t>
  </si>
  <si>
    <t>f = c * 2</t>
  </si>
  <si>
    <t>g = d * 2</t>
  </si>
  <si>
    <t>h = a * e</t>
  </si>
  <si>
    <t>i = a * f</t>
  </si>
  <si>
    <t>j = a * g</t>
  </si>
  <si>
    <r>
      <t>Residential Customer Base Rates Increase</t>
    </r>
    <r>
      <rPr>
        <vertAlign val="superscript"/>
        <sz val="8"/>
        <rFont val="Arial"/>
        <family val="2"/>
      </rPr>
      <t>(2)</t>
    </r>
  </si>
  <si>
    <r>
      <t>Double of Residential Customer Base Rates Increase</t>
    </r>
    <r>
      <rPr>
        <vertAlign val="superscript"/>
        <sz val="8"/>
        <rFont val="Arial"/>
        <family val="2"/>
      </rPr>
      <t>(2)</t>
    </r>
  </si>
  <si>
    <t>Total (Electric and Gas)</t>
  </si>
  <si>
    <t>Notes:</t>
  </si>
  <si>
    <t>PSE is including in the definition of electric “base rates” the overall percent change in base rate revenues that would take effect under base rates, Schedules 95 (PCORC), 141N, 141R, and 141C.</t>
  </si>
  <si>
    <t>PSE is including in the definition of gas “base rates” the overall percent change in base rate revenues that would take effect under base rates, Schedules 149, 141N, and 141R.</t>
  </si>
  <si>
    <t>Note:  Amounts in bold and italics are different from the October 18, 2022 PSE Response to WUTC Bench Request 002.</t>
  </si>
  <si>
    <t>Electric:</t>
  </si>
  <si>
    <t>PSE's December 27, 2022 Compliance Filing</t>
  </si>
  <si>
    <t>Difference</t>
  </si>
  <si>
    <t xml:space="preserve">Gas: </t>
  </si>
  <si>
    <t>90800004</t>
  </si>
  <si>
    <t>64000110</t>
  </si>
  <si>
    <t>Regulatory Amortizat</t>
  </si>
  <si>
    <t>RECLASS Sch129 Billed Amort-10/2022</t>
  </si>
  <si>
    <t>Sch129 Billed Amort-11/2022</t>
  </si>
  <si>
    <t>Sch129 Unbilled Amort-11/2022</t>
  </si>
  <si>
    <t>Sch129 Billed Amort-12/2022</t>
  </si>
  <si>
    <t>Sch129 Unbilled Amort-12/2022</t>
  </si>
  <si>
    <t>Sch129 Billed Amort-1/2023</t>
  </si>
  <si>
    <t>Sch129 Unbilled Amort-1/2023</t>
  </si>
  <si>
    <t>Sch129 Billed Amort-2/2023</t>
  </si>
  <si>
    <t>Sch129 Unbilled Amort-2/2023</t>
  </si>
  <si>
    <t>Sch129 Unbilled Amort-3/2023</t>
  </si>
  <si>
    <t>Sch129 Billed Amort-3/2023</t>
  </si>
  <si>
    <t>Sch129 Billed Amort-4/2023</t>
  </si>
  <si>
    <t>Sch129 Unbilled Amort-4/2023</t>
  </si>
  <si>
    <t>Sch129 Billed Amort-5/2023</t>
  </si>
  <si>
    <t>Sch129 Unbilled Amort-5/2023</t>
  </si>
  <si>
    <t>Sch129 Billed Amort-6/2023</t>
  </si>
  <si>
    <t>Sch129 Unbilled Amort-6/2023</t>
  </si>
  <si>
    <t>Sch129 Billed Amort-7/2023</t>
  </si>
  <si>
    <t>Sch129 Unbilled Amort-7/2023</t>
  </si>
  <si>
    <t>Order                     908000004    COVID 19 Help 2 Amort</t>
  </si>
  <si>
    <t>Total CACAP-2 Recovery 10 ME July 31, 2023</t>
  </si>
  <si>
    <t>Estimated Total CACAP-2 Recovery  Aug-Sep 2023</t>
  </si>
  <si>
    <t>Decrease due to moving from a combined under-collection of $0.2M in the prior rate period to a combined over-collection of $1.2M in the current rate period</t>
  </si>
  <si>
    <t>2022 Low Income Customer Charge</t>
  </si>
  <si>
    <t>For the Twelve Months Ended September 30, 2023</t>
  </si>
  <si>
    <t>F2022 Forecast Delivered kWh 10/01/22 through 09/30/23</t>
  </si>
  <si>
    <t>Estimated Delivered Revenue October 1, 2022 through September 30, 2023 (Note 1)</t>
  </si>
  <si>
    <t>2021 Low Income Rider Effective 10/01/21</t>
  </si>
  <si>
    <t>Proposed 2022 Low Income Rider</t>
  </si>
  <si>
    <t>$ Including 2021 Low Income Effective
 10/01/21</t>
  </si>
  <si>
    <t>$ Including Proposed 2022 Low Income Effective
 10/01/22</t>
  </si>
  <si>
    <t>Weather normalized volume for year ending December 31, 2021 from 2021 Commission Basis Report (CBR)</t>
  </si>
  <si>
    <t>Weather normalized margin revenue for 12 months ending December 31, 2021, given 2021 volume, priced at current rates effective May 1, 2022.</t>
  </si>
  <si>
    <t>Schedule 7</t>
  </si>
  <si>
    <t>Schedules 8 &amp; 24</t>
  </si>
  <si>
    <t>Schedules 7A, 11, 25, 29, 35 &amp; 43</t>
  </si>
  <si>
    <t>Schedules SC</t>
  </si>
  <si>
    <t>Schedules 12 &amp; 26</t>
  </si>
  <si>
    <t>Schedules 10 &amp; 31</t>
  </si>
  <si>
    <t>2023 Gas Decoupling Filing</t>
  </si>
  <si>
    <t>Proposed Effective May 1, 2023</t>
  </si>
  <si>
    <t>F23 Final Electric Load Forecast</t>
  </si>
  <si>
    <t>F23 Final Gas Load Forecast</t>
  </si>
  <si>
    <t xml:space="preserve">Note (A) </t>
  </si>
  <si>
    <t xml:space="preserve">Increase (Decrease) in LIHEAP Credit </t>
  </si>
  <si>
    <t>(A) Twice the residential base rates increase under UE-220066 and UG-220067 - Order No. 24/10 and the Compliance Filing and RCW 80.28.425 (2)</t>
  </si>
  <si>
    <t>Settlement Agreement</t>
  </si>
  <si>
    <t>Amount to be recovered October 2023 through September 2024</t>
  </si>
  <si>
    <t>Under / (Over) Collection through September 2023 (Excludes Revenue Sensitive Items)</t>
  </si>
  <si>
    <t>From UE-220656 and UG-220657</t>
  </si>
  <si>
    <t>Low Income revenue requirement set in rates in October 2021</t>
  </si>
  <si>
    <t>Not included in UE-220656 and UG-220657 - Added for this year's filing</t>
  </si>
  <si>
    <t>True-up the estimates used in the true-up in last year's filing</t>
  </si>
  <si>
    <t>Pre-Gross up amount set in rates last year</t>
  </si>
  <si>
    <t>Total Collections for Comparison</t>
  </si>
  <si>
    <t xml:space="preserve">Reduce the revenue requirement by the 2022 SQI Penalty </t>
  </si>
  <si>
    <t>Bad Debts Conversion Factor used in 2022 GRC UE-220066, et al</t>
  </si>
  <si>
    <t xml:space="preserve">(Decrease) for ending the recovery of COVID-19 bill payment assistance program </t>
  </si>
  <si>
    <t xml:space="preserve">Reduction for 2022 SQI Penalty </t>
  </si>
  <si>
    <t>Change In Prior Low Income Cap</t>
  </si>
  <si>
    <t xml:space="preserve">Total Amount Set in Rates </t>
  </si>
  <si>
    <t xml:space="preserve">Ratio </t>
  </si>
  <si>
    <t>Non - CACAP 2 Amount Set in Rates</t>
  </si>
  <si>
    <t>CACAP 2 Amount Set in Rates</t>
  </si>
  <si>
    <t>Collections for Schedule 129 HELP (actuals through July 2022 + reforecast for Aug &amp; Sept 2023)</t>
  </si>
  <si>
    <t>Collections for CACAP  (actuals through July 2022 + reforecast for Aug &amp; Sept 2023)</t>
  </si>
  <si>
    <t>Read Me</t>
  </si>
  <si>
    <t>Substitute - September 21, 2023</t>
  </si>
  <si>
    <t>Reallocation of CAPS from 90/10 to 85/15</t>
  </si>
  <si>
    <t>MAY 2024 THROUGH SEPTEMBER 2024</t>
  </si>
  <si>
    <t>Additional Funding requested for period 05/24 - 09/24</t>
  </si>
  <si>
    <t>Amount to be recovered May 2024 through September 2024</t>
  </si>
  <si>
    <t>Low income revenue requirement to be recovered in rates May 2024 through September 2024</t>
  </si>
  <si>
    <t xml:space="preserve">Adding SQI Penalty (from prior periods) to the Low Income cap (not part of the Revenue Requirement set in rates) </t>
  </si>
  <si>
    <t xml:space="preserve">    2021 SQI #4 SAIFI</t>
  </si>
  <si>
    <t xml:space="preserve">    2021 SQI #11 Electric Safety Response Time</t>
  </si>
  <si>
    <t xml:space="preserve">    2022 SQI #5</t>
  </si>
  <si>
    <t>Current Year Low Income Cap (prior to the inclusion of SQI Penalty)</t>
  </si>
  <si>
    <t xml:space="preserve">Electric </t>
  </si>
  <si>
    <t>2021 Performance Year</t>
  </si>
  <si>
    <t>SQI #4 SAIFI</t>
  </si>
  <si>
    <t>SQI #11 Electric Safety Response Time</t>
  </si>
  <si>
    <t>2022 Performance Year</t>
  </si>
  <si>
    <t>SQI #5 Customer Access Center Answering Performance</t>
  </si>
  <si>
    <t>Subtotal</t>
  </si>
  <si>
    <t>Sch129 Billed Amort-8/2023</t>
  </si>
  <si>
    <t>Sch129 Unbilled Amort-8/2023</t>
  </si>
  <si>
    <t>Sch129 Billed Amort-9/2023</t>
  </si>
  <si>
    <t>Sch129 Unbilled Amort-9/2023</t>
  </si>
  <si>
    <t>Actual CACAP-2 Collected in August - September 2023</t>
  </si>
  <si>
    <t>Calculation of the estimated CACAP-2 Recovery for August - September 2023 used in 2023-2024 Revenue Requirement</t>
  </si>
  <si>
    <t xml:space="preserve">Added for this year's filing </t>
  </si>
  <si>
    <t>Low Income Collected from October 2023 through June 2024 plus forecasted Jul, Aug &amp; Sep 2024 net of RSIs</t>
  </si>
  <si>
    <t>Under / (Over) collection through September 2024 (Excludes Revenue Sensitive Items)</t>
  </si>
  <si>
    <t>Sep 2024</t>
  </si>
  <si>
    <t>Aug 2024</t>
  </si>
  <si>
    <t>July 2024</t>
  </si>
  <si>
    <t xml:space="preserve">July, Aug &amp; Sep </t>
  </si>
  <si>
    <t>Estimated Revenue Collected July -Sep 2024</t>
  </si>
  <si>
    <t>Total Revenue Collected 9 ME Jun 30, 2024</t>
  </si>
  <si>
    <t>Low Income Program (Unbilled)-06/24</t>
  </si>
  <si>
    <t>Sch. 111 Recovery-G</t>
  </si>
  <si>
    <t>18239792</t>
  </si>
  <si>
    <t>Low Income Program (Billed)-06/24</t>
  </si>
  <si>
    <t>Low Income Program (Unbilled)-05/24</t>
  </si>
  <si>
    <t>Low Income Program (Billed)-05/24</t>
  </si>
  <si>
    <t>Low Income Program (Unbilled)-04/24</t>
  </si>
  <si>
    <t>Low Income Program (Billed)-04/24</t>
  </si>
  <si>
    <t>Low Income Program (Unbilled)-03/24</t>
  </si>
  <si>
    <t>Low Income Program (Billed)-03/24</t>
  </si>
  <si>
    <t>Low Income Program (Unbilled)-02/24</t>
  </si>
  <si>
    <t>Low Income Program (Billed)-02/24</t>
  </si>
  <si>
    <t>Low Income Program (Unbilled)-01/24</t>
  </si>
  <si>
    <t>Low Income Program (Billed)-01/24</t>
  </si>
  <si>
    <t>Low Income Program (Unbilled)-12/23</t>
  </si>
  <si>
    <t>Low Income Program (Billed)-12/23</t>
  </si>
  <si>
    <t>Low Income Program (Unbilled)-11/23</t>
  </si>
  <si>
    <t>Low Income Program (Billed)-11/23</t>
  </si>
  <si>
    <t>Low Income Program (Unbilled)-10/23</t>
  </si>
  <si>
    <t>Low Income Program (Billed)-10/23</t>
  </si>
  <si>
    <t>Gas - Misc Revenue</t>
  </si>
  <si>
    <t>49500062</t>
  </si>
  <si>
    <t>Low Income Program (Unbilled)-09/23</t>
  </si>
  <si>
    <t>Sch129 Billed-6/2024</t>
  </si>
  <si>
    <t>Sch129 Unbilled-6/2024</t>
  </si>
  <si>
    <t>Sch129 Unbilled-5/2024</t>
  </si>
  <si>
    <t>Sch129 Billed-5/2024</t>
  </si>
  <si>
    <t>Sch129 Unbilled-4/2024</t>
  </si>
  <si>
    <t>Sch129 Billed-4/2024</t>
  </si>
  <si>
    <t>Sch129 Unbilled-3/2024</t>
  </si>
  <si>
    <t>Sch129 Billed-3/2024</t>
  </si>
  <si>
    <t>Sch129 Unbilled-2/2024</t>
  </si>
  <si>
    <t>Sch129 Billed-2/2024</t>
  </si>
  <si>
    <t>Sch129 Unbilled-1/2024</t>
  </si>
  <si>
    <t>Sch129 Billed-1/2024</t>
  </si>
  <si>
    <t>Sch129 Unbilled-12/2023</t>
  </si>
  <si>
    <t>Sch129 Billed-12/2023</t>
  </si>
  <si>
    <t>Sch129 Unbilled-11/2023</t>
  </si>
  <si>
    <t>Sch129 Billed-11/2023</t>
  </si>
  <si>
    <t>Sch129 Unbilled-10/2023</t>
  </si>
  <si>
    <t>Sch129 Billed-10/2023</t>
  </si>
  <si>
    <t>Sch129 Unbilled-9/2023</t>
  </si>
  <si>
    <t>Decoupling Residential Bill Impact UE-2402221 and UG-240222</t>
  </si>
  <si>
    <t>Electric Schedule 142 - Decoupling Amortization Adjustment</t>
  </si>
  <si>
    <t>F2023 Forecasted Rate-Year Ended April 30, 2025</t>
  </si>
  <si>
    <t>Proposed Rate Effective May 1, 2024</t>
  </si>
  <si>
    <t>Impacts of Rate Change</t>
  </si>
  <si>
    <t>Annual kWh Delivered Sales  05/01/24 to 04/30/25 (F2023)</t>
  </si>
  <si>
    <t>Annual kW Demand</t>
  </si>
  <si>
    <t>Current 
Sch. 142 Rates per kWhs</t>
  </si>
  <si>
    <t>Current 
Sch. 142 Rates per kW</t>
  </si>
  <si>
    <t>Proposed 
Sch. 142 Rates per kWhs</t>
  </si>
  <si>
    <t>Proposed 
Sch. 142 Rates per kW</t>
  </si>
  <si>
    <t>Total Projected Revenue
 w/ Current Sch. 142 Rates</t>
  </si>
  <si>
    <t>Total Projected Revenue
 w/ Proposed Sch. 142 Rates</t>
  </si>
  <si>
    <t>Projected Rate-Year
Revenue Impacts
from Proposed Rate Changes</t>
  </si>
  <si>
    <t>Avg. Rate ($/kWh) per @ rates effective 3/1/2024</t>
  </si>
  <si>
    <t>CY 2023 Normalized Volumes (kWh)</t>
  </si>
  <si>
    <t>CY 2023 Normalized Revenues ($)</t>
  </si>
  <si>
    <t>e</t>
  </si>
  <si>
    <t>f</t>
  </si>
  <si>
    <t>g</t>
  </si>
  <si>
    <t>h</t>
  </si>
  <si>
    <t>i</t>
  </si>
  <si>
    <t>j = i + c * (g-e) + d * (h-f)</t>
  </si>
  <si>
    <t>k = j - i</t>
  </si>
  <si>
    <t>l = k / i</t>
  </si>
  <si>
    <t>Residential Bill Impacts</t>
  </si>
  <si>
    <t>Current Bill</t>
  </si>
  <si>
    <t>Proposed Bill</t>
  </si>
  <si>
    <t>Basic Charge</t>
  </si>
  <si>
    <t>First 600 kWh</t>
  </si>
  <si>
    <t>Over 600 kWh</t>
  </si>
  <si>
    <t>Pass-Thru Trackers</t>
  </si>
  <si>
    <t>Change ($)</t>
  </si>
  <si>
    <t>(%)</t>
  </si>
  <si>
    <t>Typical Residential Bill at 800 kWh</t>
  </si>
  <si>
    <t>Cross Check</t>
  </si>
  <si>
    <t>2024 Gas Schedule 142 Decoupling Filing</t>
  </si>
  <si>
    <t>Proposed Rates Effective May 1, 2024</t>
  </si>
  <si>
    <t>12ME Apr. 2025</t>
  </si>
  <si>
    <t>Avg. Rate per therm</t>
  </si>
  <si>
    <t>CY 2023</t>
  </si>
  <si>
    <t>May 2024 -</t>
  </si>
  <si>
    <t>Sch. 111</t>
  </si>
  <si>
    <t>Sch. 129D</t>
  </si>
  <si>
    <t>@ rates effective</t>
  </si>
  <si>
    <t>Normalized</t>
  </si>
  <si>
    <r>
      <t>(Therms)</t>
    </r>
    <r>
      <rPr>
        <vertAlign val="superscript"/>
        <sz val="8"/>
        <color theme="1"/>
        <rFont val="Arial"/>
        <family val="2"/>
      </rPr>
      <t xml:space="preserve"> (1)</t>
    </r>
  </si>
  <si>
    <r>
      <t>Revenue</t>
    </r>
    <r>
      <rPr>
        <vertAlign val="superscript"/>
        <sz val="8"/>
        <color theme="1"/>
        <rFont val="Arial"/>
        <family val="2"/>
      </rPr>
      <t xml:space="preserve"> (1)</t>
    </r>
  </si>
  <si>
    <t>Apr. 2025</t>
  </si>
  <si>
    <r>
      <t>Revenue</t>
    </r>
    <r>
      <rPr>
        <vertAlign val="superscript"/>
        <sz val="8"/>
        <color theme="1"/>
        <rFont val="Arial"/>
        <family val="2"/>
      </rPr>
      <t xml:space="preserve"> (2)</t>
    </r>
  </si>
  <si>
    <t>Volumes</t>
  </si>
  <si>
    <t>Revenues</t>
  </si>
  <si>
    <t>R</t>
  </si>
  <si>
    <t>S = sum(G:R)</t>
  </si>
  <si>
    <t>T</t>
  </si>
  <si>
    <t>U= T/S</t>
  </si>
  <si>
    <r>
      <rPr>
        <vertAlign val="superscript"/>
        <sz val="8"/>
        <color theme="1"/>
        <rFont val="Arial"/>
        <family val="2"/>
      </rPr>
      <t xml:space="preserve">(1) </t>
    </r>
    <r>
      <rPr>
        <sz val="8"/>
        <color theme="1"/>
        <rFont val="Arial"/>
        <family val="2"/>
      </rPr>
      <t>Weather normalized volume and base schedule margin for 12 months ending June 2021, at approved rates from UG-220067 GRC compliance filing.</t>
    </r>
  </si>
  <si>
    <r>
      <rPr>
        <vertAlign val="superscript"/>
        <sz val="8"/>
        <color theme="1"/>
        <rFont val="Arial"/>
        <family val="2"/>
      </rPr>
      <t xml:space="preserve">(2) </t>
    </r>
    <r>
      <rPr>
        <sz val="8"/>
        <color theme="1"/>
        <rFont val="Arial"/>
        <family val="2"/>
      </rPr>
      <t>Forecasted revenues at current rates effective January 1, 2024.</t>
    </r>
  </si>
  <si>
    <t xml:space="preserve">Arrearages Management Plan Funding </t>
  </si>
  <si>
    <t>OCTOBER 2024 THROUGH SEPTEMBER 2025</t>
  </si>
  <si>
    <t>Under / (Over) Collection through September 2024 (Excludes Revenue Sensitive Items)</t>
  </si>
  <si>
    <t>Amount to be recovered October 2024 through September 2025</t>
  </si>
  <si>
    <t>Losses were assumed at 2.01%</t>
  </si>
  <si>
    <t>Losses were assumed at 7.30%</t>
  </si>
  <si>
    <t>Gross of Demand Side Resources (DSR)</t>
  </si>
  <si>
    <t xml:space="preserve">Schedule 129 - Low Income Program </t>
  </si>
  <si>
    <t xml:space="preserve">Proposed Out-of-Cycle Filing </t>
  </si>
  <si>
    <t>Effective May 1, 2024 - September 30, 2024</t>
  </si>
  <si>
    <t>Voltage Level</t>
  </si>
  <si>
    <t>Rate Schedule</t>
  </si>
  <si>
    <t>Current Rates</t>
  </si>
  <si>
    <t>Proposed Rates (1)</t>
  </si>
  <si>
    <t>% Change</t>
  </si>
  <si>
    <t>Sch 129 Tariff Reference</t>
  </si>
  <si>
    <t>Energy</t>
  </si>
  <si>
    <t>7 (307) (317) (327)</t>
  </si>
  <si>
    <t>Sheet No. 129-B</t>
  </si>
  <si>
    <t>Secondary Voltage:</t>
  </si>
  <si>
    <t>General Service: Demand &lt;= 50 kW</t>
  </si>
  <si>
    <t>08 (24) (324)</t>
  </si>
  <si>
    <t>Small General Service: Demand &gt; 50 kW but &lt;= 350 kW</t>
  </si>
  <si>
    <t>7A (11) (25)</t>
  </si>
  <si>
    <t>Large General Service: Demand &gt; 350 kW</t>
  </si>
  <si>
    <t>12 (26) (26P)</t>
  </si>
  <si>
    <t>Irrigation &amp; Pumping Service: Demand &gt; 50 kW but &lt;= 350 kW</t>
  </si>
  <si>
    <t>Total Secondary Voltage</t>
  </si>
  <si>
    <t>Primary Voltage:</t>
  </si>
  <si>
    <t>General Service</t>
  </si>
  <si>
    <t>10 (31)</t>
  </si>
  <si>
    <t>Irrigation &amp; Pumping Service</t>
  </si>
  <si>
    <t>All Electric Schools</t>
  </si>
  <si>
    <t>Total Primary Voltage</t>
  </si>
  <si>
    <t>High Voltage:</t>
  </si>
  <si>
    <t>Interruptible Service</t>
  </si>
  <si>
    <t>Sheet No. 129-C</t>
  </si>
  <si>
    <t>Choice / Retail Wheeling</t>
  </si>
  <si>
    <t>448 - 459</t>
  </si>
  <si>
    <t>Special Contracts</t>
  </si>
  <si>
    <t>Lighting</t>
  </si>
  <si>
    <t>50 - 59</t>
  </si>
  <si>
    <t>See Lighting Rates tab</t>
  </si>
  <si>
    <t>Total Retail Sales</t>
  </si>
  <si>
    <t>na</t>
  </si>
  <si>
    <t>Demand</t>
  </si>
  <si>
    <t>Note (1): Proposed rate includes current SCH 129 rate set under Docket UE-230694</t>
  </si>
  <si>
    <t>Gas Schedule 129</t>
  </si>
  <si>
    <t>Low Income Program</t>
  </si>
  <si>
    <t>Sched 129</t>
  </si>
  <si>
    <t>Volume (Therms)</t>
  </si>
  <si>
    <t>Current</t>
  </si>
  <si>
    <t>5ME Sept. 2024</t>
  </si>
  <si>
    <t xml:space="preserve">Rate </t>
  </si>
  <si>
    <t>Proposed Rates</t>
  </si>
  <si>
    <t>July 2024 Elec Load KWh</t>
  </si>
  <si>
    <t>Aug 2024 Elec Load KWh</t>
  </si>
  <si>
    <t>Sep 2024 Elec Load KWh</t>
  </si>
  <si>
    <t>True-up for CACAP-2 Rev Collected, net of revenue sensitive items for prior period</t>
  </si>
  <si>
    <t>Less:  Amount forecasted for CACAP-2 Revenue, net of revenue sensitive items, Aug-Sep 2023</t>
  </si>
  <si>
    <t>Actual CACAP-2 Rev Collected net of revenue sensitive items collected Aug-Sep 2023</t>
  </si>
  <si>
    <t>Less:  Amount forecasted for Elec Revenue, net of revenue sensitive items, Aug-Sep 2023</t>
  </si>
  <si>
    <t>Actual Elec Rev Collected net of revenue sensitive items collected Aug-Sep 2023</t>
  </si>
  <si>
    <t>Sch129 Billed-9/2023</t>
  </si>
  <si>
    <t>Sch129 Unbilled-8/2023</t>
  </si>
  <si>
    <t>Sch129 Billed-8/2023</t>
  </si>
  <si>
    <t>Less:  Amount forecasted for Gas Revenue, net of revenue sensitive items, Aug-Sep 2023</t>
  </si>
  <si>
    <t>Actual Gas Rev Collected, net of revenue sensitive items, collected Aug-Sep 2023</t>
  </si>
  <si>
    <t>Low Income Program (Billed)-09/23</t>
  </si>
  <si>
    <t>Low Income Program (Unbilled)-08/23</t>
  </si>
  <si>
    <t>Low Income Program (Billed)-08/23</t>
  </si>
  <si>
    <t>Prior Low Income Cap UE-230694 /UG-230695  &amp; Additional Funding in UE-240194/UG-240195</t>
  </si>
  <si>
    <t xml:space="preserve">This section was part of last year's filing </t>
  </si>
  <si>
    <t xml:space="preserve">Remove the 2022 SQI Penalty applied to RR 2023-2024 </t>
  </si>
  <si>
    <t>Old Converstion Factor used in 23-24 RR. Use this to forecast the revenue collected for the remainder of the 2023-2024 program year (July, Aug, Sep 2024)</t>
  </si>
  <si>
    <t>Proposed Current Year Available Funds to be Distributed to Agencies</t>
  </si>
  <si>
    <t>Projected Schedule Revenue Impacts of Rate Change by Forecasted Energy</t>
  </si>
  <si>
    <t>F2023 Forecast Energy (kWh) 5/01/24 - 09/30/24</t>
  </si>
  <si>
    <t>Current Rate</t>
  </si>
  <si>
    <t>Proposed Rate (1)</t>
  </si>
  <si>
    <t>Total Projected Revenue
 @ Current Rates</t>
  </si>
  <si>
    <t>Total Projected Revenue
@ Proposed Rates</t>
  </si>
  <si>
    <t>cross check</t>
  </si>
  <si>
    <t>e = a * (c - b) + d</t>
  </si>
  <si>
    <t>f = e - d</t>
  </si>
  <si>
    <t>g = f / d</t>
  </si>
  <si>
    <t>Total Choice / Retail Wheeling</t>
  </si>
  <si>
    <t>Lighting (2)</t>
  </si>
  <si>
    <t xml:space="preserve">Note (2): displayed energy determinates (kWh) and rates for Lighting (Sch. 50-59) are illustrative for rate impact noticing requirements. Lighting charges are detailed on the "Lighting Rates" tab.
</t>
  </si>
  <si>
    <t>Add off-cycle adjustment from UE-240194 and UG-240195</t>
  </si>
  <si>
    <t>Proposed Revenue Requirement effective October 1, 2024</t>
  </si>
  <si>
    <t>Change to Explain</t>
  </si>
  <si>
    <t>Maintain Split at 85% electric and 15% gas</t>
  </si>
  <si>
    <t>Change in the true-up ($2.5M payable last year vs. $1.3M payable this year)</t>
  </si>
  <si>
    <t>Remove SQI Penalty reduction erroneously included in last year's revenue requirement</t>
  </si>
  <si>
    <t xml:space="preserve">Arrearage Management Plan Funding </t>
  </si>
  <si>
    <t>Change in LIHEAP credits</t>
  </si>
  <si>
    <t>Change in Conversion Factor</t>
  </si>
  <si>
    <t>Change Explained</t>
  </si>
  <si>
    <t>Difference between Original and Subsequent 2023-2024 Filing (Subs not in rates)</t>
  </si>
  <si>
    <t>True-up the estimates used in last year's filing</t>
  </si>
  <si>
    <t>Original Revenue Requirement from UE-230694 and UG-230695</t>
  </si>
  <si>
    <t>Revenue Requirement from Original UE-230694 and UG-230695 &amp; Additional Funding in UE-240194/UG-240195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</si>
</sst>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1">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
    <numFmt numFmtId="165" formatCode="_(&quot;$&quot;* #,##0_);_(&quot;$&quot;* \(#,##0\);_(&quot;$&quot;* &quot;-&quot;??_);_(@_)"/>
    <numFmt numFmtId="166" formatCode="#,##0.000000_);\(#,##0.000000\)"/>
    <numFmt numFmtId="167" formatCode="0.0000000"/>
    <numFmt numFmtId="168" formatCode="_(* #,##0.0000000_);_(* \(#,##0.0000000\);_(* &quot;-&quot;??_);_(@_)"/>
    <numFmt numFmtId="169" formatCode="_(&quot;$&quot;* #,##0.000000_);_(&quot;$&quot;* \(#,##0.000000\);_(&quot;$&quot;* &quot;-&quot;??????_);_(@_)"/>
    <numFmt numFmtId="170" formatCode="0.000000"/>
    <numFmt numFmtId="171" formatCode="0.00000000"/>
    <numFmt numFmtId="172" formatCode="_(&quot;$&quot;* #,##0.00000_);_(&quot;$&quot;* \(#,##0.00000\);_(&quot;$&quot;* &quot;-&quot;?????_);_(@_)"/>
    <numFmt numFmtId="173" formatCode="_(&quot;$&quot;* #,##0.0000_);_(&quot;$&quot;* \(#,##0.0000\);_(&quot;$&quot;* &quot;-&quot;??_);_(@_)"/>
    <numFmt numFmtId="174" formatCode="_(&quot;$&quot;* #,##0.0000000_);_(&quot;$&quot;* \(#,##0.0000000\);_(&quot;$&quot;* &quot;-&quot;??_);_(@_)"/>
    <numFmt numFmtId="175" formatCode="_(* #,##0_);_(* \(#,##0\);_(* &quot;-&quot;??_);_(@_)"/>
    <numFmt numFmtId="176" formatCode="0.000%"/>
    <numFmt numFmtId="177" formatCode="_(&quot;$&quot;* #,##0.000000_);_(&quot;$&quot;* \(#,##0.000000\);_(&quot;$&quot;* &quot;-&quot;??_);_(@_)"/>
    <numFmt numFmtId="178" formatCode="0.0000\ \¢"/>
    <numFmt numFmtId="179" formatCode="_(&quot;$&quot;* #,##0.00000_);_(&quot;$&quot;* \(#,##0.00000\);_(&quot;$&quot;* &quot;-&quot;??_);_(@_)"/>
    <numFmt numFmtId="180" formatCode="_(* #,##0.00000_);_(* \(#,##0.00000\);_(* &quot;-&quot;??_);_(@_)"/>
    <numFmt numFmtId="181" formatCode="0.0%"/>
    <numFmt numFmtId="182" formatCode="_(&quot;$&quot;* #,##0.00_);_(&quot;$&quot;* \(#,##0.00\);_(&quot;$&quot;* &quot;-&quot;???????_);_(@_)"/>
    <numFmt numFmtId="183" formatCode="_(&quot;$&quot;* #,##0_);_(&quot;$&quot;* \(#,##0\);_(&quot;$&quot;* &quot;-&quot;???????_);_(@_)"/>
    <numFmt numFmtId="184" formatCode="_(&quot;$&quot;* #,##0.0000_);_(&quot;$&quot;* \(#,##0.0000\);_(&quot;$&quot;* &quot;-&quot;?????_);_(@_)"/>
    <numFmt numFmtId="185" formatCode="_(&quot;$&quot;* #,##0.0_)&quot;million&quot;;_(&quot;$&quot;* \(#,##0.00\);_(&quot;$&quot;* &quot;-&quot;??_);_(@_)"/>
    <numFmt numFmtId="186" formatCode="_(&quot;$&quot;* #,##0.00_)&quot;million&quot;;_(&quot;$&quot;* \(#,##0.000\);_(&quot;$&quot;* &quot;-&quot;??_);_(@_)"/>
    <numFmt numFmtId="187" formatCode="_(&quot;$&quot;* #,##0.0_);_(&quot;$&quot;* \(#,##0.0\);_(&quot;$&quot;* &quot;-&quot;??_);_(@_)"/>
    <numFmt numFmtId="188" formatCode="0.00000\ \¢"/>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006100"/>
      <name val="Calibri"/>
      <family val="2"/>
      <scheme val="minor"/>
    </font>
    <font>
      <b/>
      <sz val="14"/>
      <name val="Arial"/>
      <family val="2"/>
    </font>
    <font>
      <b/>
      <sz val="10"/>
      <name val="Arial"/>
      <family val="2"/>
    </font>
    <font>
      <sz val="10"/>
      <name val="Arial"/>
      <family val="2"/>
    </font>
    <font>
      <sz val="14"/>
      <name val="Arial"/>
      <family val="2"/>
    </font>
    <font>
      <sz val="10"/>
      <color rgb="FFFF0000"/>
      <name val="Arial"/>
      <family val="2"/>
    </font>
    <font>
      <sz val="10"/>
      <color rgb="FF0000FF"/>
      <name val="Arial"/>
      <family val="2"/>
    </font>
    <font>
      <u/>
      <sz val="10"/>
      <name val="Arial"/>
      <family val="2"/>
    </font>
    <font>
      <sz val="10"/>
      <color theme="1"/>
      <name val="Arial"/>
      <family val="2"/>
    </font>
    <font>
      <sz val="11"/>
      <color rgb="FF0000FF"/>
      <name val="Calibri"/>
      <family val="2"/>
    </font>
    <font>
      <sz val="10"/>
      <color rgb="FF000000"/>
      <name val="Courier"/>
      <family val="3"/>
    </font>
    <font>
      <b/>
      <sz val="9"/>
      <name val="Arial"/>
      <family val="2"/>
    </font>
    <font>
      <b/>
      <sz val="10"/>
      <color theme="1"/>
      <name val="Times New Roman"/>
      <family val="1"/>
    </font>
    <font>
      <sz val="10"/>
      <color theme="1"/>
      <name val="Times New Roman"/>
      <family val="1"/>
    </font>
    <font>
      <b/>
      <sz val="10"/>
      <color rgb="FF0000FF"/>
      <name val="Times New Roman"/>
      <family val="1"/>
    </font>
    <font>
      <sz val="10"/>
      <color rgb="FF006100"/>
      <name val="Times New Roman"/>
      <family val="1"/>
    </font>
    <font>
      <b/>
      <sz val="10"/>
      <color rgb="FF000000"/>
      <name val="Courier"/>
      <family val="3"/>
    </font>
    <font>
      <sz val="8"/>
      <color rgb="FFFF0000"/>
      <name val="Arial"/>
      <family val="2"/>
    </font>
    <font>
      <i/>
      <sz val="10"/>
      <color rgb="FF0070C0"/>
      <name val="Arial"/>
      <family val="2"/>
    </font>
    <font>
      <sz val="8"/>
      <name val="Arial"/>
      <family val="2"/>
    </font>
    <font>
      <b/>
      <sz val="8"/>
      <name val="Arial"/>
      <family val="2"/>
    </font>
    <font>
      <sz val="10"/>
      <color indexed="10"/>
      <name val="Arial"/>
      <family val="2"/>
    </font>
    <font>
      <vertAlign val="superscript"/>
      <sz val="10"/>
      <name val="Arial"/>
      <family val="2"/>
    </font>
    <font>
      <sz val="10"/>
      <color indexed="21"/>
      <name val="Arial"/>
      <family val="2"/>
    </font>
    <font>
      <sz val="10"/>
      <color indexed="12"/>
      <name val="Arial"/>
      <family val="2"/>
    </font>
    <font>
      <sz val="10"/>
      <color rgb="FF006666"/>
      <name val="Arial"/>
      <family val="2"/>
    </font>
    <font>
      <sz val="10"/>
      <color rgb="FF009999"/>
      <name val="Arial"/>
      <family val="2"/>
    </font>
    <font>
      <b/>
      <sz val="10"/>
      <color theme="1"/>
      <name val="Arial"/>
      <family val="2"/>
    </font>
    <font>
      <sz val="10"/>
      <name val="Arial"/>
      <family val="2"/>
    </font>
    <font>
      <b/>
      <sz val="8"/>
      <color theme="1"/>
      <name val="Arial"/>
      <family val="2"/>
    </font>
    <font>
      <b/>
      <sz val="8"/>
      <color rgb="FF008080"/>
      <name val="Arial"/>
      <family val="2"/>
    </font>
    <font>
      <b/>
      <sz val="8"/>
      <color rgb="FF0000FF"/>
      <name val="Arial"/>
      <family val="2"/>
    </font>
    <font>
      <b/>
      <vertAlign val="superscript"/>
      <sz val="8"/>
      <color theme="1"/>
      <name val="Arial"/>
      <family val="2"/>
    </font>
    <font>
      <sz val="8"/>
      <color theme="1"/>
      <name val="Arial"/>
      <family val="2"/>
    </font>
    <font>
      <sz val="8"/>
      <color rgb="FF008080"/>
      <name val="Arial"/>
      <family val="2"/>
    </font>
    <font>
      <sz val="8"/>
      <color rgb="FF0000FF"/>
      <name val="Arial"/>
      <family val="2"/>
    </font>
    <font>
      <u/>
      <sz val="8"/>
      <name val="Arial"/>
      <family val="2"/>
    </font>
    <font>
      <b/>
      <sz val="8"/>
      <color rgb="FFFF0000"/>
      <name val="Arial"/>
      <family val="2"/>
    </font>
    <font>
      <sz val="24"/>
      <color theme="1"/>
      <name val="Calibri"/>
      <family val="2"/>
    </font>
    <font>
      <sz val="16"/>
      <color theme="1"/>
      <name val="Calibri"/>
      <family val="2"/>
    </font>
    <font>
      <b/>
      <sz val="10"/>
      <color theme="1"/>
      <name val="Calibri"/>
      <family val="2"/>
    </font>
    <font>
      <sz val="10"/>
      <color theme="1"/>
      <name val="Calibri"/>
      <family val="2"/>
    </font>
    <font>
      <u/>
      <sz val="8"/>
      <color theme="10"/>
      <name val="Arial"/>
      <family val="2"/>
    </font>
    <font>
      <vertAlign val="superscript"/>
      <sz val="8"/>
      <name val="Arial"/>
      <family val="2"/>
    </font>
    <font>
      <sz val="8"/>
      <color rgb="FF006666"/>
      <name val="Arial"/>
      <family val="2"/>
    </font>
    <font>
      <b/>
      <i/>
      <sz val="8"/>
      <color rgb="FF0000FF"/>
      <name val="Arial"/>
      <family val="2"/>
    </font>
    <font>
      <b/>
      <i/>
      <sz val="8"/>
      <name val="Arial"/>
      <family val="2"/>
    </font>
    <font>
      <sz val="8"/>
      <color theme="1" tint="0.499984740745262"/>
      <name val="Arial"/>
      <family val="2"/>
    </font>
    <font>
      <b/>
      <i/>
      <sz val="10"/>
      <color rgb="FF0000FF"/>
      <name val="Times New Roman"/>
      <family val="1"/>
    </font>
    <font>
      <sz val="10"/>
      <color rgb="FF00B0F0"/>
      <name val="Arial"/>
      <family val="2"/>
    </font>
    <font>
      <sz val="14"/>
      <color rgb="FFFF0000"/>
      <name val="Arial"/>
      <family val="2"/>
    </font>
    <font>
      <sz val="10"/>
      <color theme="0" tint="-0.249977111117893"/>
      <name val="Arial"/>
      <family val="2"/>
    </font>
    <font>
      <b/>
      <sz val="18"/>
      <color theme="0"/>
      <name val="Arial"/>
      <family val="2"/>
    </font>
    <font>
      <sz val="8"/>
      <color theme="0" tint="-0.249977111117893"/>
      <name val="Arial"/>
      <family val="2"/>
    </font>
    <font>
      <b/>
      <u val="singleAccounting"/>
      <sz val="8"/>
      <name val="Arial"/>
      <family val="2"/>
    </font>
    <font>
      <u val="singleAccounting"/>
      <sz val="8"/>
      <name val="Arial"/>
      <family val="2"/>
    </font>
    <font>
      <vertAlign val="superscript"/>
      <sz val="8"/>
      <color theme="1"/>
      <name val="Arial"/>
      <family val="2"/>
    </font>
    <font>
      <sz val="11"/>
      <name val="Calibri"/>
      <family val="2"/>
      <scheme val="minor"/>
    </font>
    <font>
      <sz val="11"/>
      <color rgb="FF0000FF"/>
      <name val="Calibri"/>
      <family val="2"/>
      <scheme val="minor"/>
    </font>
    <font>
      <sz val="11"/>
      <color rgb="FF008080"/>
      <name val="Calibri"/>
      <family val="2"/>
      <scheme val="minor"/>
    </font>
    <font>
      <sz val="11"/>
      <color indexed="21"/>
      <name val="Calibri"/>
      <family val="2"/>
      <scheme val="minor"/>
    </font>
    <font>
      <sz val="11"/>
      <color indexed="10"/>
      <name val="Calibri"/>
      <family val="2"/>
      <scheme val="minor"/>
    </font>
    <font>
      <b/>
      <i/>
      <sz val="10"/>
      <name val="Arial"/>
      <family val="2"/>
    </font>
  </fonts>
  <fills count="16">
    <fill>
      <patternFill patternType="none"/>
    </fill>
    <fill>
      <patternFill patternType="gray125"/>
    </fill>
    <fill>
      <patternFill patternType="solid">
        <fgColor rgb="FFC6EFCE"/>
      </patternFill>
    </fill>
    <fill>
      <patternFill patternType="solid">
        <fgColor indexed="2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indexed="13"/>
        <bgColor indexed="64"/>
      </patternFill>
    </fill>
    <fill>
      <patternFill patternType="solid">
        <fgColor rgb="FFFFFF00"/>
        <bgColor indexed="64"/>
      </patternFill>
    </fill>
    <fill>
      <patternFill patternType="solid">
        <fgColor rgb="FF92D050"/>
        <bgColor indexed="64"/>
      </patternFill>
    </fill>
    <fill>
      <patternFill patternType="solid">
        <fgColor rgb="FFDDDDDD"/>
        <bgColor indexed="64"/>
      </patternFill>
    </fill>
    <fill>
      <patternFill patternType="solid">
        <fgColor rgb="FFFFEE00"/>
        <bgColor indexed="64"/>
      </patternFill>
    </fill>
    <fill>
      <patternFill patternType="solid">
        <fgColor theme="2"/>
        <bgColor indexed="64"/>
      </patternFill>
    </fill>
    <fill>
      <patternFill patternType="solid">
        <fgColor theme="7" tint="0.79998168889431442"/>
        <bgColor indexed="64"/>
      </patternFill>
    </fill>
    <fill>
      <patternFill patternType="solid">
        <fgColor rgb="FFCCFF33"/>
        <bgColor indexed="64"/>
      </patternFill>
    </fill>
  </fills>
  <borders count="54">
    <border>
      <left/>
      <right/>
      <top/>
      <bottom/>
      <diagonal/>
    </border>
    <border>
      <left/>
      <right/>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bottom/>
      <diagonal/>
    </border>
    <border>
      <left style="hair">
        <color indexed="64"/>
      </left>
      <right style="hair">
        <color indexed="64"/>
      </right>
      <top style="medium">
        <color indexed="64"/>
      </top>
      <bottom/>
      <diagonal/>
    </border>
    <border>
      <left style="hair">
        <color indexed="64"/>
      </left>
      <right style="hair">
        <color indexed="64"/>
      </right>
      <top/>
      <bottom style="thin">
        <color indexed="64"/>
      </bottom>
      <diagonal/>
    </border>
    <border>
      <left style="hair">
        <color auto="1"/>
      </left>
      <right style="hair">
        <color auto="1"/>
      </right>
      <top style="thin">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double">
        <color indexed="64"/>
      </bottom>
      <diagonal/>
    </border>
    <border>
      <left style="hair">
        <color indexed="64"/>
      </left>
      <right style="hair">
        <color indexed="64"/>
      </right>
      <top/>
      <bottom style="hair">
        <color indexed="64"/>
      </bottom>
      <diagonal/>
    </border>
    <border>
      <left/>
      <right/>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double">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thin">
        <color auto="1"/>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s>
  <cellStyleXfs count="19">
    <xf numFmtId="0" fontId="0" fillId="0" borderId="0"/>
    <xf numFmtId="0" fontId="4" fillId="2" borderId="0" applyNumberFormat="0" applyBorder="0" applyAlignment="0" applyProtection="0"/>
    <xf numFmtId="0" fontId="3" fillId="0" borderId="0"/>
    <xf numFmtId="0" fontId="7" fillId="0" borderId="0"/>
    <xf numFmtId="44" fontId="7" fillId="0" borderId="0" applyFont="0" applyFill="0" applyBorder="0" applyAlignment="0" applyProtection="0"/>
    <xf numFmtId="0" fontId="2" fillId="0" borderId="0"/>
    <xf numFmtId="43" fontId="32" fillId="0" borderId="0" applyFont="0" applyFill="0" applyBorder="0" applyAlignment="0" applyProtection="0"/>
    <xf numFmtId="44" fontId="32" fillId="0" borderId="0" applyFont="0" applyFill="0" applyBorder="0" applyAlignment="0" applyProtection="0"/>
    <xf numFmtId="9" fontId="32" fillId="0" borderId="0" applyFont="0" applyFill="0" applyBorder="0" applyAlignment="0" applyProtection="0"/>
    <xf numFmtId="43" fontId="45"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7" fillId="0" borderId="0" applyFont="0" applyFill="0" applyBorder="0" applyAlignment="0" applyProtection="0"/>
    <xf numFmtId="0" fontId="7" fillId="0" borderId="0"/>
    <xf numFmtId="0" fontId="45" fillId="0" borderId="0"/>
    <xf numFmtId="9" fontId="45" fillId="0" borderId="0" applyFont="0" applyFill="0" applyBorder="0" applyAlignment="0" applyProtection="0"/>
  </cellStyleXfs>
  <cellXfs count="1066">
    <xf numFmtId="0" fontId="0" fillId="0" borderId="0" xfId="0"/>
    <xf numFmtId="0" fontId="5" fillId="0" borderId="0" xfId="0" applyFont="1" applyFill="1" applyBorder="1" applyAlignment="1">
      <alignment horizontal="centerContinuous"/>
    </xf>
    <xf numFmtId="0" fontId="6" fillId="0" borderId="0" xfId="0" applyFont="1" applyFill="1" applyBorder="1" applyAlignment="1">
      <alignment horizontal="centerContinuous"/>
    </xf>
    <xf numFmtId="0" fontId="0" fillId="0" borderId="0" xfId="0" applyFill="1"/>
    <xf numFmtId="0" fontId="7" fillId="0" borderId="0" xfId="0" applyFont="1" applyFill="1" applyBorder="1" applyAlignment="1">
      <alignment horizontal="centerContinuous"/>
    </xf>
    <xf numFmtId="0" fontId="8" fillId="0" borderId="0" xfId="0" applyFont="1" applyBorder="1"/>
    <xf numFmtId="0" fontId="8" fillId="0" borderId="0" xfId="0" applyFont="1"/>
    <xf numFmtId="0" fontId="5" fillId="0" borderId="0" xfId="0" applyFont="1" applyFill="1" applyBorder="1" applyAlignment="1">
      <alignment horizontal="right" vertical="top"/>
    </xf>
    <xf numFmtId="0" fontId="5" fillId="0" borderId="0" xfId="0" applyFont="1" applyFill="1" applyBorder="1" applyAlignment="1">
      <alignment horizontal="left" vertical="top"/>
    </xf>
    <xf numFmtId="0" fontId="8" fillId="0" borderId="1" xfId="0" applyFont="1" applyFill="1" applyBorder="1" applyAlignment="1">
      <alignment horizontal="centerContinuous"/>
    </xf>
    <xf numFmtId="0" fontId="8" fillId="0" borderId="1" xfId="0" applyFont="1" applyFill="1" applyBorder="1"/>
    <xf numFmtId="0" fontId="8" fillId="0" borderId="0" xfId="0" applyFont="1" applyFill="1"/>
    <xf numFmtId="0" fontId="6" fillId="0" borderId="2" xfId="0" applyFont="1" applyFill="1" applyBorder="1" applyAlignment="1">
      <alignment horizontal="center" wrapText="1"/>
    </xf>
    <xf numFmtId="0" fontId="6" fillId="0" borderId="3" xfId="0" applyFont="1" applyFill="1" applyBorder="1" applyAlignment="1">
      <alignment horizontal="center"/>
    </xf>
    <xf numFmtId="0" fontId="0" fillId="0" borderId="4" xfId="0" applyFill="1" applyBorder="1"/>
    <xf numFmtId="0" fontId="0" fillId="0" borderId="4" xfId="0" applyFill="1" applyBorder="1" applyAlignment="1">
      <alignment horizontal="center"/>
    </xf>
    <xf numFmtId="0" fontId="0" fillId="0" borderId="5" xfId="0" applyFill="1" applyBorder="1" applyAlignment="1">
      <alignment horizontal="center"/>
    </xf>
    <xf numFmtId="0" fontId="6" fillId="0" borderId="6" xfId="0" applyFont="1" applyFill="1" applyBorder="1" applyAlignment="1">
      <alignment horizontal="center"/>
    </xf>
    <xf numFmtId="9" fontId="6" fillId="0" borderId="7" xfId="0" applyNumberFormat="1" applyFont="1" applyFill="1" applyBorder="1" applyAlignment="1">
      <alignment horizontal="center"/>
    </xf>
    <xf numFmtId="0" fontId="7" fillId="0" borderId="8" xfId="0" applyFont="1" applyFill="1" applyBorder="1" applyAlignment="1">
      <alignment horizontal="center"/>
    </xf>
    <xf numFmtId="0" fontId="7" fillId="0" borderId="9" xfId="0" applyFont="1" applyFill="1" applyBorder="1" applyAlignment="1">
      <alignment horizontal="center"/>
    </xf>
    <xf numFmtId="0" fontId="0" fillId="0" borderId="0" xfId="0" applyFill="1" applyBorder="1" applyAlignment="1">
      <alignment horizontal="center"/>
    </xf>
    <xf numFmtId="0" fontId="0" fillId="0" borderId="10" xfId="0" applyFill="1" applyBorder="1" applyAlignment="1">
      <alignment horizontal="center"/>
    </xf>
    <xf numFmtId="0" fontId="0" fillId="0" borderId="11" xfId="0" applyFill="1" applyBorder="1" applyAlignment="1">
      <alignment horizontal="center"/>
    </xf>
    <xf numFmtId="0" fontId="0" fillId="0" borderId="8" xfId="0" applyFill="1" applyBorder="1" applyAlignment="1">
      <alignment horizontal="center"/>
    </xf>
    <xf numFmtId="0" fontId="7" fillId="0" borderId="9" xfId="0" applyFont="1" applyFill="1" applyBorder="1" applyAlignment="1">
      <alignment horizontal="left"/>
    </xf>
    <xf numFmtId="42" fontId="0" fillId="0" borderId="8" xfId="0" applyNumberFormat="1" applyFill="1" applyBorder="1" applyAlignment="1">
      <alignment horizontal="center"/>
    </xf>
    <xf numFmtId="0" fontId="0" fillId="0" borderId="0" xfId="0" applyFill="1" applyBorder="1"/>
    <xf numFmtId="164" fontId="0" fillId="0" borderId="0" xfId="0" applyNumberFormat="1" applyFont="1" applyFill="1" applyBorder="1"/>
    <xf numFmtId="164" fontId="0" fillId="0" borderId="10" xfId="0" applyNumberFormat="1" applyFont="1" applyFill="1" applyBorder="1"/>
    <xf numFmtId="0" fontId="0" fillId="0" borderId="8" xfId="0" applyFill="1" applyBorder="1"/>
    <xf numFmtId="0" fontId="9" fillId="0" borderId="0" xfId="0" applyFont="1" applyFill="1"/>
    <xf numFmtId="165" fontId="7" fillId="0" borderId="8" xfId="0" applyNumberFormat="1" applyFont="1" applyFill="1" applyBorder="1" applyAlignment="1"/>
    <xf numFmtId="165" fontId="0" fillId="0" borderId="8" xfId="0" applyNumberFormat="1" applyFill="1" applyBorder="1" applyAlignment="1">
      <alignment horizontal="center"/>
    </xf>
    <xf numFmtId="41" fontId="7" fillId="0" borderId="8" xfId="0" applyNumberFormat="1" applyFont="1" applyFill="1" applyBorder="1" applyAlignment="1"/>
    <xf numFmtId="0" fontId="0" fillId="0" borderId="10" xfId="0" applyFill="1" applyBorder="1"/>
    <xf numFmtId="0" fontId="7" fillId="0" borderId="9" xfId="0" applyFont="1" applyFill="1" applyBorder="1"/>
    <xf numFmtId="0" fontId="0" fillId="0" borderId="10" xfId="0" applyFill="1" applyBorder="1" applyAlignment="1">
      <alignment horizontal="left"/>
    </xf>
    <xf numFmtId="0" fontId="0" fillId="0" borderId="9" xfId="0" applyFill="1" applyBorder="1"/>
    <xf numFmtId="9" fontId="0" fillId="0" borderId="0" xfId="0" applyNumberFormat="1" applyFill="1" applyBorder="1"/>
    <xf numFmtId="37" fontId="7" fillId="0" borderId="12" xfId="0" applyNumberFormat="1" applyFont="1" applyFill="1" applyBorder="1"/>
    <xf numFmtId="42" fontId="7" fillId="0" borderId="12" xfId="0" applyNumberFormat="1" applyFont="1" applyFill="1" applyBorder="1"/>
    <xf numFmtId="9" fontId="0" fillId="0" borderId="10" xfId="0" applyNumberFormat="1" applyFill="1" applyBorder="1"/>
    <xf numFmtId="42" fontId="7" fillId="0" borderId="8" xfId="0" applyNumberFormat="1" applyFont="1" applyFill="1" applyBorder="1"/>
    <xf numFmtId="165" fontId="7" fillId="0" borderId="8" xfId="0" applyNumberFormat="1" applyFont="1" applyFill="1" applyBorder="1"/>
    <xf numFmtId="0" fontId="11" fillId="0" borderId="9" xfId="0" applyFont="1" applyFill="1" applyBorder="1"/>
    <xf numFmtId="166" fontId="7" fillId="0" borderId="8" xfId="0" applyNumberFormat="1" applyFont="1" applyFill="1" applyBorder="1"/>
    <xf numFmtId="167" fontId="7" fillId="0" borderId="8" xfId="0" applyNumberFormat="1" applyFont="1" applyFill="1" applyBorder="1"/>
    <xf numFmtId="166" fontId="7" fillId="0" borderId="12" xfId="0" applyNumberFormat="1" applyFont="1" applyFill="1" applyBorder="1"/>
    <xf numFmtId="168" fontId="7" fillId="0" borderId="12" xfId="0" applyNumberFormat="1" applyFont="1" applyFill="1" applyBorder="1"/>
    <xf numFmtId="9" fontId="7" fillId="0" borderId="8" xfId="0" applyNumberFormat="1" applyFont="1" applyFill="1" applyBorder="1" applyAlignment="1">
      <alignment horizontal="center"/>
    </xf>
    <xf numFmtId="37" fontId="12" fillId="0" borderId="12" xfId="0" applyNumberFormat="1" applyFont="1" applyFill="1" applyBorder="1"/>
    <xf numFmtId="0" fontId="6" fillId="0" borderId="0" xfId="0" applyFont="1" applyFill="1" applyBorder="1" applyAlignment="1">
      <alignment horizontal="center"/>
    </xf>
    <xf numFmtId="0" fontId="6" fillId="0" borderId="0" xfId="0" applyFont="1" applyFill="1" applyBorder="1"/>
    <xf numFmtId="0" fontId="0" fillId="0" borderId="13" xfId="0" applyFill="1" applyBorder="1"/>
    <xf numFmtId="0" fontId="7" fillId="0" borderId="14" xfId="0" applyFont="1" applyFill="1" applyBorder="1"/>
    <xf numFmtId="0" fontId="6" fillId="0" borderId="1" xfId="0" applyFont="1" applyFill="1" applyBorder="1"/>
    <xf numFmtId="0" fontId="6" fillId="0" borderId="15" xfId="0" applyFont="1" applyFill="1" applyBorder="1"/>
    <xf numFmtId="42" fontId="6" fillId="0" borderId="16" xfId="0" applyNumberFormat="1" applyFont="1" applyFill="1" applyBorder="1"/>
    <xf numFmtId="0" fontId="0" fillId="0" borderId="17" xfId="0" applyFill="1" applyBorder="1"/>
    <xf numFmtId="43" fontId="7" fillId="0" borderId="0" xfId="0" applyNumberFormat="1" applyFont="1" applyFill="1" applyBorder="1"/>
    <xf numFmtId="43" fontId="6" fillId="0" borderId="0" xfId="0" applyNumberFormat="1" applyFont="1" applyFill="1" applyBorder="1" applyAlignment="1">
      <alignment horizontal="center"/>
    </xf>
    <xf numFmtId="0" fontId="13" fillId="0" borderId="0" xfId="0" applyFont="1"/>
    <xf numFmtId="0" fontId="6" fillId="0" borderId="0" xfId="0" applyFont="1" applyFill="1" applyBorder="1" applyAlignment="1"/>
    <xf numFmtId="0" fontId="6" fillId="0" borderId="18" xfId="0" applyFont="1" applyFill="1" applyBorder="1" applyAlignment="1">
      <alignment horizontal="center"/>
    </xf>
    <xf numFmtId="43" fontId="6" fillId="0" borderId="18" xfId="0" applyNumberFormat="1" applyFont="1" applyFill="1" applyBorder="1" applyAlignment="1">
      <alignment horizontal="center"/>
    </xf>
    <xf numFmtId="0" fontId="7" fillId="0" borderId="0" xfId="0" applyFont="1" applyFill="1" applyBorder="1" applyAlignment="1"/>
    <xf numFmtId="166" fontId="7" fillId="0" borderId="0" xfId="0" applyNumberFormat="1" applyFont="1" applyFill="1" applyBorder="1"/>
    <xf numFmtId="0" fontId="7" fillId="0" borderId="0" xfId="0" applyFont="1" applyFill="1" applyBorder="1" applyAlignment="1">
      <alignment horizontal="left"/>
    </xf>
    <xf numFmtId="41" fontId="7" fillId="0" borderId="0" xfId="0" applyNumberFormat="1" applyFont="1" applyFill="1" applyBorder="1"/>
    <xf numFmtId="41" fontId="7" fillId="0" borderId="0" xfId="0" applyNumberFormat="1" applyFont="1" applyFill="1" applyBorder="1" applyAlignment="1">
      <alignment vertical="top"/>
    </xf>
    <xf numFmtId="0" fontId="6" fillId="0" borderId="0" xfId="0" applyFont="1" applyFill="1" applyAlignment="1"/>
    <xf numFmtId="42" fontId="6" fillId="0" borderId="19" xfId="0" applyNumberFormat="1" applyFont="1" applyFill="1" applyBorder="1"/>
    <xf numFmtId="44" fontId="0" fillId="0" borderId="0" xfId="0" applyNumberFormat="1" applyFill="1"/>
    <xf numFmtId="165" fontId="0" fillId="0" borderId="0" xfId="0" applyNumberFormat="1" applyFill="1"/>
    <xf numFmtId="165" fontId="0" fillId="0" borderId="0" xfId="0" applyNumberFormat="1"/>
    <xf numFmtId="44" fontId="0" fillId="0" borderId="0" xfId="0" applyNumberFormat="1"/>
    <xf numFmtId="0" fontId="14" fillId="0" borderId="0" xfId="0" applyFont="1" applyAlignment="1">
      <alignment vertical="top"/>
    </xf>
    <xf numFmtId="0" fontId="7" fillId="0" borderId="0" xfId="0" applyFont="1" applyAlignment="1">
      <alignment vertical="top"/>
    </xf>
    <xf numFmtId="0" fontId="6" fillId="0" borderId="0" xfId="0" applyFont="1" applyAlignment="1">
      <alignment vertical="top"/>
    </xf>
    <xf numFmtId="0" fontId="0" fillId="3" borderId="20" xfId="0" applyFill="1" applyBorder="1" applyAlignment="1">
      <alignment vertical="top"/>
    </xf>
    <xf numFmtId="0" fontId="0" fillId="3" borderId="20" xfId="0" applyFill="1" applyBorder="1" applyAlignment="1">
      <alignment vertical="top" wrapText="1"/>
    </xf>
    <xf numFmtId="0" fontId="0" fillId="0" borderId="0" xfId="0" applyAlignment="1">
      <alignment vertical="top"/>
    </xf>
    <xf numFmtId="14" fontId="0" fillId="0" borderId="0" xfId="0" applyNumberFormat="1" applyAlignment="1">
      <alignment horizontal="right" vertical="top"/>
    </xf>
    <xf numFmtId="4" fontId="0" fillId="0" borderId="0" xfId="0" applyNumberFormat="1" applyAlignment="1">
      <alignment horizontal="right" vertical="top"/>
    </xf>
    <xf numFmtId="0" fontId="7" fillId="0" borderId="0" xfId="0" applyFont="1" applyFill="1" applyAlignment="1">
      <alignment vertical="top"/>
    </xf>
    <xf numFmtId="0" fontId="9" fillId="0" borderId="0" xfId="0" applyFont="1" applyFill="1" applyAlignment="1">
      <alignment vertical="top"/>
    </xf>
    <xf numFmtId="0" fontId="10" fillId="0" borderId="0" xfId="0" applyFont="1" applyFill="1" applyAlignment="1">
      <alignment vertical="top"/>
    </xf>
    <xf numFmtId="0" fontId="7" fillId="0" borderId="0" xfId="0" applyFont="1" applyFill="1" applyBorder="1"/>
    <xf numFmtId="14" fontId="7" fillId="0" borderId="0" xfId="0" applyNumberFormat="1" applyFont="1" applyFill="1" applyBorder="1" applyAlignment="1">
      <alignment horizontal="right" vertical="top"/>
    </xf>
    <xf numFmtId="44" fontId="7" fillId="0" borderId="0" xfId="0" applyNumberFormat="1" applyFont="1" applyFill="1" applyAlignment="1">
      <alignment vertical="top"/>
    </xf>
    <xf numFmtId="0" fontId="6" fillId="0" borderId="0" xfId="0" applyFont="1" applyFill="1" applyAlignment="1">
      <alignment horizontal="center" vertical="top"/>
    </xf>
    <xf numFmtId="0" fontId="7" fillId="0" borderId="0" xfId="0" applyFont="1" applyFill="1" applyAlignment="1">
      <alignment horizontal="right"/>
    </xf>
    <xf numFmtId="43" fontId="7" fillId="0" borderId="0" xfId="0" applyNumberFormat="1" applyFont="1" applyFill="1" applyAlignment="1">
      <alignment vertical="top"/>
    </xf>
    <xf numFmtId="43" fontId="7" fillId="0" borderId="21" xfId="0" applyNumberFormat="1" applyFont="1" applyFill="1" applyBorder="1" applyAlignment="1">
      <alignment vertical="top"/>
    </xf>
    <xf numFmtId="0" fontId="6" fillId="0" borderId="0" xfId="0" quotePrefix="1" applyFont="1" applyFill="1" applyAlignment="1">
      <alignment horizontal="center" vertical="top"/>
    </xf>
    <xf numFmtId="44" fontId="6" fillId="0" borderId="0" xfId="0" applyNumberFormat="1" applyFont="1" applyFill="1" applyAlignment="1">
      <alignment vertical="top"/>
    </xf>
    <xf numFmtId="0" fontId="6" fillId="0" borderId="0" xfId="0" applyFont="1" applyFill="1" applyAlignment="1">
      <alignment horizontal="center" vertical="top" wrapText="1"/>
    </xf>
    <xf numFmtId="0" fontId="10" fillId="0" borderId="0" xfId="0" applyFont="1" applyAlignment="1">
      <alignment vertical="top"/>
    </xf>
    <xf numFmtId="0" fontId="0" fillId="0" borderId="0" xfId="0" applyFill="1" applyAlignment="1">
      <alignment vertical="top"/>
    </xf>
    <xf numFmtId="0" fontId="0" fillId="0" borderId="23" xfId="0" applyFill="1" applyBorder="1" applyAlignment="1">
      <alignment vertical="top"/>
    </xf>
    <xf numFmtId="14" fontId="0" fillId="0" borderId="23" xfId="0" applyNumberFormat="1" applyFill="1" applyBorder="1" applyAlignment="1">
      <alignment horizontal="right" vertical="top"/>
    </xf>
    <xf numFmtId="43" fontId="0" fillId="0" borderId="23" xfId="0" applyNumberFormat="1" applyFill="1" applyBorder="1" applyAlignment="1">
      <alignment horizontal="right" vertical="top"/>
    </xf>
    <xf numFmtId="0" fontId="15" fillId="0" borderId="0" xfId="0" applyFont="1" applyFill="1" applyAlignment="1">
      <alignment horizontal="right" indent="1"/>
    </xf>
    <xf numFmtId="44" fontId="6" fillId="0" borderId="19" xfId="0" applyNumberFormat="1" applyFont="1" applyFill="1" applyBorder="1"/>
    <xf numFmtId="43" fontId="0" fillId="0" borderId="0" xfId="0" applyNumberFormat="1" applyFill="1"/>
    <xf numFmtId="0" fontId="4" fillId="2" borderId="0" xfId="1" applyAlignment="1">
      <alignment horizontal="centerContinuous"/>
    </xf>
    <xf numFmtId="0" fontId="12" fillId="0" borderId="0" xfId="2" applyNumberFormat="1" applyFont="1" applyFill="1" applyAlignment="1"/>
    <xf numFmtId="0" fontId="16" fillId="0" borderId="0" xfId="2" applyNumberFormat="1" applyFont="1" applyFill="1" applyAlignment="1"/>
    <xf numFmtId="0" fontId="17" fillId="0" borderId="0" xfId="2" applyFont="1" applyFill="1"/>
    <xf numFmtId="0" fontId="3" fillId="0" borderId="0" xfId="2"/>
    <xf numFmtId="0" fontId="16" fillId="0" borderId="0" xfId="2" applyFont="1" applyFill="1" applyAlignment="1">
      <alignment horizontal="centerContinuous"/>
    </xf>
    <xf numFmtId="0" fontId="17" fillId="0" borderId="0" xfId="2" applyFont="1" applyFill="1" applyAlignment="1">
      <alignment horizontal="centerContinuous"/>
    </xf>
    <xf numFmtId="0" fontId="18" fillId="0" borderId="0" xfId="2" applyFont="1" applyFill="1" applyAlignment="1">
      <alignment horizontal="centerContinuous"/>
    </xf>
    <xf numFmtId="0" fontId="16" fillId="0" borderId="0" xfId="2" applyNumberFormat="1" applyFont="1" applyFill="1" applyAlignment="1">
      <alignment horizontal="center"/>
    </xf>
    <xf numFmtId="0" fontId="16" fillId="0" borderId="21" xfId="2" applyNumberFormat="1" applyFont="1" applyFill="1" applyBorder="1" applyAlignment="1">
      <alignment horizontal="center"/>
    </xf>
    <xf numFmtId="0" fontId="16" fillId="0" borderId="21" xfId="2" applyNumberFormat="1" applyFont="1" applyFill="1" applyBorder="1" applyAlignment="1" applyProtection="1">
      <alignment horizontal="center"/>
      <protection locked="0"/>
    </xf>
    <xf numFmtId="0" fontId="17" fillId="0" borderId="0" xfId="2" applyNumberFormat="1" applyFont="1" applyFill="1" applyAlignment="1"/>
    <xf numFmtId="0" fontId="17" fillId="0" borderId="0" xfId="2" applyNumberFormat="1" applyFont="1" applyFill="1" applyAlignment="1">
      <alignment horizontal="center"/>
    </xf>
    <xf numFmtId="0" fontId="17" fillId="0" borderId="0" xfId="2" applyNumberFormat="1" applyFont="1" applyFill="1" applyAlignment="1">
      <alignment horizontal="left"/>
    </xf>
    <xf numFmtId="170" fontId="17" fillId="0" borderId="0" xfId="2" applyNumberFormat="1" applyFont="1" applyFill="1" applyAlignment="1"/>
    <xf numFmtId="0" fontId="19" fillId="2" borderId="0" xfId="1" applyFont="1" applyAlignment="1">
      <alignment horizontal="left"/>
    </xf>
    <xf numFmtId="170" fontId="19" fillId="2" borderId="0" xfId="1" applyNumberFormat="1" applyFont="1" applyAlignment="1"/>
    <xf numFmtId="164" fontId="17" fillId="0" borderId="0" xfId="2" applyNumberFormat="1" applyFont="1" applyFill="1" applyAlignment="1">
      <alignment horizontal="center"/>
    </xf>
    <xf numFmtId="170" fontId="17" fillId="0" borderId="21" xfId="2" applyNumberFormat="1" applyFont="1" applyFill="1" applyBorder="1" applyAlignment="1"/>
    <xf numFmtId="170" fontId="17" fillId="0" borderId="0" xfId="2" applyNumberFormat="1" applyFont="1" applyFill="1" applyBorder="1" applyAlignment="1"/>
    <xf numFmtId="9" fontId="17" fillId="0" borderId="0" xfId="2" applyNumberFormat="1" applyFont="1" applyFill="1" applyAlignment="1">
      <alignment horizontal="center"/>
    </xf>
    <xf numFmtId="170" fontId="17" fillId="0" borderId="20" xfId="2" applyNumberFormat="1" applyFont="1" applyFill="1" applyBorder="1" applyAlignment="1" applyProtection="1">
      <protection locked="0"/>
    </xf>
    <xf numFmtId="171" fontId="12" fillId="0" borderId="0" xfId="2" applyNumberFormat="1" applyFont="1" applyFill="1" applyAlignment="1"/>
    <xf numFmtId="0" fontId="20" fillId="0" borderId="0" xfId="0" applyFont="1" applyAlignment="1">
      <alignment vertical="top"/>
    </xf>
    <xf numFmtId="14" fontId="0" fillId="0" borderId="0" xfId="0" applyNumberFormat="1" applyFill="1" applyAlignment="1">
      <alignment horizontal="right" vertical="top"/>
    </xf>
    <xf numFmtId="4" fontId="0" fillId="0" borderId="0" xfId="0" applyNumberFormat="1" applyFill="1" applyAlignment="1">
      <alignment horizontal="right" vertical="top"/>
    </xf>
    <xf numFmtId="44" fontId="6" fillId="0" borderId="19" xfId="0" applyNumberFormat="1" applyFont="1" applyFill="1" applyBorder="1" applyAlignment="1">
      <alignment vertical="top"/>
    </xf>
    <xf numFmtId="41" fontId="7" fillId="0" borderId="0" xfId="0" applyNumberFormat="1" applyFont="1" applyFill="1" applyAlignment="1">
      <alignment vertical="top"/>
    </xf>
    <xf numFmtId="172" fontId="7" fillId="0" borderId="0" xfId="0" applyNumberFormat="1" applyFont="1" applyFill="1" applyBorder="1" applyAlignment="1">
      <alignment vertical="top"/>
    </xf>
    <xf numFmtId="173" fontId="7" fillId="0" borderId="0" xfId="0" applyNumberFormat="1" applyFont="1" applyFill="1" applyBorder="1" applyAlignment="1">
      <alignment vertical="top"/>
    </xf>
    <xf numFmtId="44" fontId="7" fillId="0" borderId="22" xfId="0" applyNumberFormat="1" applyFont="1" applyFill="1" applyBorder="1" applyAlignment="1">
      <alignment vertical="top"/>
    </xf>
    <xf numFmtId="174" fontId="7" fillId="0" borderId="21" xfId="0" applyNumberFormat="1" applyFont="1" applyFill="1" applyBorder="1" applyAlignment="1">
      <alignment vertical="top"/>
    </xf>
    <xf numFmtId="0" fontId="7" fillId="0" borderId="21" xfId="0" applyFont="1" applyFill="1" applyBorder="1" applyAlignment="1">
      <alignment vertical="top"/>
    </xf>
    <xf numFmtId="44" fontId="7" fillId="0" borderId="19" xfId="0" applyNumberFormat="1" applyFont="1" applyFill="1" applyBorder="1" applyAlignment="1">
      <alignment vertical="top"/>
    </xf>
    <xf numFmtId="0" fontId="5" fillId="0" borderId="0" xfId="3" applyFont="1" applyFill="1" applyBorder="1" applyAlignment="1">
      <alignment horizontal="centerContinuous"/>
    </xf>
    <xf numFmtId="0" fontId="6" fillId="0" borderId="0" xfId="3" applyFont="1" applyFill="1" applyBorder="1" applyAlignment="1">
      <alignment horizontal="centerContinuous"/>
    </xf>
    <xf numFmtId="0" fontId="7" fillId="0" borderId="0" xfId="3" applyFill="1"/>
    <xf numFmtId="0" fontId="7" fillId="0" borderId="0" xfId="3"/>
    <xf numFmtId="0" fontId="7" fillId="0" borderId="0" xfId="3" applyFont="1" applyFill="1" applyBorder="1" applyAlignment="1">
      <alignment horizontal="centerContinuous"/>
    </xf>
    <xf numFmtId="0" fontId="8" fillId="0" borderId="0" xfId="3" applyFont="1"/>
    <xf numFmtId="0" fontId="5" fillId="0" borderId="0" xfId="3" applyFont="1" applyFill="1" applyBorder="1" applyAlignment="1">
      <alignment horizontal="right" vertical="top"/>
    </xf>
    <xf numFmtId="0" fontId="5" fillId="0" borderId="0" xfId="3" applyFont="1" applyFill="1" applyBorder="1" applyAlignment="1">
      <alignment horizontal="left" vertical="top"/>
    </xf>
    <xf numFmtId="0" fontId="8" fillId="0" borderId="1" xfId="3" applyFont="1" applyFill="1" applyBorder="1" applyAlignment="1">
      <alignment horizontal="centerContinuous"/>
    </xf>
    <xf numFmtId="0" fontId="8" fillId="0" borderId="1" xfId="3" applyFont="1" applyFill="1" applyBorder="1"/>
    <xf numFmtId="0" fontId="8" fillId="0" borderId="0" xfId="3" applyFont="1" applyFill="1"/>
    <xf numFmtId="0" fontId="6" fillId="0" borderId="2" xfId="3" applyFont="1" applyFill="1" applyBorder="1" applyAlignment="1">
      <alignment horizontal="center" wrapText="1"/>
    </xf>
    <xf numFmtId="0" fontId="6" fillId="0" borderId="3" xfId="3" applyFont="1" applyFill="1" applyBorder="1" applyAlignment="1">
      <alignment horizontal="center"/>
    </xf>
    <xf numFmtId="0" fontId="7" fillId="0" borderId="4" xfId="3" applyFill="1" applyBorder="1"/>
    <xf numFmtId="0" fontId="7" fillId="0" borderId="4" xfId="3" applyFill="1" applyBorder="1" applyAlignment="1">
      <alignment horizontal="center"/>
    </xf>
    <xf numFmtId="0" fontId="7" fillId="0" borderId="5" xfId="3" applyFill="1" applyBorder="1" applyAlignment="1">
      <alignment horizontal="center"/>
    </xf>
    <xf numFmtId="0" fontId="6" fillId="0" borderId="6" xfId="3" applyFont="1" applyFill="1" applyBorder="1" applyAlignment="1">
      <alignment horizontal="center"/>
    </xf>
    <xf numFmtId="9" fontId="6" fillId="0" borderId="7" xfId="3" applyNumberFormat="1" applyFont="1" applyFill="1" applyBorder="1" applyAlignment="1">
      <alignment horizontal="center"/>
    </xf>
    <xf numFmtId="0" fontId="7" fillId="0" borderId="8" xfId="3" applyFont="1" applyFill="1" applyBorder="1" applyAlignment="1">
      <alignment horizontal="center"/>
    </xf>
    <xf numFmtId="0" fontId="7" fillId="0" borderId="9" xfId="3" applyFont="1" applyFill="1" applyBorder="1" applyAlignment="1">
      <alignment horizontal="center"/>
    </xf>
    <xf numFmtId="0" fontId="7" fillId="0" borderId="0" xfId="3" applyFill="1" applyBorder="1" applyAlignment="1">
      <alignment horizontal="center"/>
    </xf>
    <xf numFmtId="0" fontId="7" fillId="0" borderId="10" xfId="3" applyFill="1" applyBorder="1" applyAlignment="1">
      <alignment horizontal="center"/>
    </xf>
    <xf numFmtId="0" fontId="7" fillId="0" borderId="11" xfId="3" applyFill="1" applyBorder="1" applyAlignment="1">
      <alignment horizontal="center"/>
    </xf>
    <xf numFmtId="0" fontId="7" fillId="0" borderId="8" xfId="3" applyFill="1" applyBorder="1" applyAlignment="1">
      <alignment horizontal="center"/>
    </xf>
    <xf numFmtId="0" fontId="7" fillId="0" borderId="9" xfId="3" applyFont="1" applyFill="1" applyBorder="1" applyAlignment="1">
      <alignment horizontal="left"/>
    </xf>
    <xf numFmtId="42" fontId="7" fillId="0" borderId="8" xfId="3" applyNumberFormat="1" applyFill="1" applyBorder="1" applyAlignment="1">
      <alignment horizontal="center"/>
    </xf>
    <xf numFmtId="10" fontId="7" fillId="0" borderId="0" xfId="3" applyNumberFormat="1" applyFont="1" applyFill="1" applyBorder="1" applyAlignment="1">
      <alignment horizontal="center"/>
    </xf>
    <xf numFmtId="10" fontId="7" fillId="0" borderId="10" xfId="3" applyNumberFormat="1" applyFont="1" applyFill="1" applyBorder="1" applyAlignment="1">
      <alignment horizontal="center"/>
    </xf>
    <xf numFmtId="41" fontId="7" fillId="0" borderId="12" xfId="3" applyNumberFormat="1" applyFill="1" applyBorder="1" applyAlignment="1">
      <alignment horizontal="center"/>
    </xf>
    <xf numFmtId="0" fontId="7" fillId="0" borderId="0" xfId="3" applyFill="1" applyBorder="1"/>
    <xf numFmtId="164" fontId="7" fillId="0" borderId="0" xfId="3" applyNumberFormat="1" applyFont="1" applyFill="1" applyBorder="1"/>
    <xf numFmtId="164" fontId="7" fillId="0" borderId="10" xfId="3" applyNumberFormat="1" applyFont="1" applyFill="1" applyBorder="1"/>
    <xf numFmtId="42" fontId="7" fillId="0" borderId="8" xfId="3" applyNumberFormat="1" applyFont="1" applyFill="1" applyBorder="1" applyAlignment="1"/>
    <xf numFmtId="0" fontId="7" fillId="0" borderId="8" xfId="3" applyFill="1" applyBorder="1"/>
    <xf numFmtId="0" fontId="9" fillId="0" borderId="0" xfId="3" applyFont="1" applyFill="1"/>
    <xf numFmtId="0" fontId="10" fillId="0" borderId="0" xfId="3" applyFont="1" applyFill="1"/>
    <xf numFmtId="165" fontId="7" fillId="0" borderId="8" xfId="3" applyNumberFormat="1" applyFont="1" applyFill="1" applyBorder="1" applyAlignment="1"/>
    <xf numFmtId="165" fontId="7" fillId="0" borderId="8" xfId="3" applyNumberFormat="1" applyFill="1" applyBorder="1" applyAlignment="1">
      <alignment horizontal="center"/>
    </xf>
    <xf numFmtId="41" fontId="7" fillId="0" borderId="8" xfId="3" applyNumberFormat="1" applyFont="1" applyFill="1" applyBorder="1" applyAlignment="1"/>
    <xf numFmtId="0" fontId="7" fillId="0" borderId="0" xfId="3" applyFont="1" applyFill="1" applyBorder="1" applyAlignment="1">
      <alignment horizontal="left" vertical="top" wrapText="1"/>
    </xf>
    <xf numFmtId="9" fontId="10" fillId="0" borderId="0" xfId="3" applyNumberFormat="1" applyFont="1" applyFill="1" applyBorder="1" applyAlignment="1">
      <alignment horizontal="centerContinuous"/>
    </xf>
    <xf numFmtId="0" fontId="7" fillId="0" borderId="10" xfId="3" applyFill="1" applyBorder="1"/>
    <xf numFmtId="0" fontId="7" fillId="0" borderId="9" xfId="3" applyFont="1" applyFill="1" applyBorder="1"/>
    <xf numFmtId="0" fontId="7" fillId="0" borderId="10" xfId="3" applyFill="1" applyBorder="1" applyAlignment="1">
      <alignment horizontal="left"/>
    </xf>
    <xf numFmtId="0" fontId="7" fillId="0" borderId="9" xfId="3" applyFill="1" applyBorder="1"/>
    <xf numFmtId="9" fontId="7" fillId="0" borderId="0" xfId="3" applyNumberFormat="1" applyFill="1" applyBorder="1"/>
    <xf numFmtId="37" fontId="7" fillId="0" borderId="12" xfId="3" applyNumberFormat="1" applyFont="1" applyFill="1" applyBorder="1"/>
    <xf numFmtId="42" fontId="7" fillId="0" borderId="12" xfId="3" applyNumberFormat="1" applyFont="1" applyFill="1" applyBorder="1"/>
    <xf numFmtId="9" fontId="7" fillId="0" borderId="10" xfId="3" applyNumberFormat="1" applyFill="1" applyBorder="1"/>
    <xf numFmtId="42" fontId="7" fillId="0" borderId="8" xfId="3" applyNumberFormat="1" applyFont="1" applyFill="1" applyBorder="1"/>
    <xf numFmtId="165" fontId="7" fillId="0" borderId="8" xfId="3" applyNumberFormat="1" applyFont="1" applyFill="1" applyBorder="1"/>
    <xf numFmtId="0" fontId="11" fillId="0" borderId="9" xfId="3" applyFont="1" applyFill="1" applyBorder="1"/>
    <xf numFmtId="166" fontId="7" fillId="0" borderId="8" xfId="3" applyNumberFormat="1" applyFont="1" applyFill="1" applyBorder="1"/>
    <xf numFmtId="167" fontId="7" fillId="0" borderId="8" xfId="3" applyNumberFormat="1" applyFont="1" applyFill="1" applyBorder="1"/>
    <xf numFmtId="166" fontId="7" fillId="0" borderId="12" xfId="3" applyNumberFormat="1" applyFont="1" applyFill="1" applyBorder="1"/>
    <xf numFmtId="168" fontId="7" fillId="0" borderId="12" xfId="3" applyNumberFormat="1" applyFont="1" applyFill="1" applyBorder="1"/>
    <xf numFmtId="9" fontId="7" fillId="0" borderId="8" xfId="3" applyNumberFormat="1" applyFont="1" applyFill="1" applyBorder="1" applyAlignment="1">
      <alignment horizontal="center"/>
    </xf>
    <xf numFmtId="37" fontId="12" fillId="0" borderId="12" xfId="3" applyNumberFormat="1" applyFont="1" applyFill="1" applyBorder="1"/>
    <xf numFmtId="0" fontId="6" fillId="0" borderId="0" xfId="3" applyFont="1" applyFill="1" applyBorder="1" applyAlignment="1">
      <alignment horizontal="center"/>
    </xf>
    <xf numFmtId="0" fontId="6" fillId="0" borderId="0" xfId="3" applyFont="1" applyFill="1" applyBorder="1"/>
    <xf numFmtId="0" fontId="7" fillId="0" borderId="13" xfId="3" applyFill="1" applyBorder="1"/>
    <xf numFmtId="0" fontId="7" fillId="0" borderId="14" xfId="3" applyFont="1" applyFill="1" applyBorder="1"/>
    <xf numFmtId="0" fontId="6" fillId="0" borderId="1" xfId="3" applyFont="1" applyFill="1" applyBorder="1"/>
    <xf numFmtId="0" fontId="6" fillId="0" borderId="15" xfId="3" applyFont="1" applyFill="1" applyBorder="1"/>
    <xf numFmtId="42" fontId="6" fillId="0" borderId="16" xfId="3" applyNumberFormat="1" applyFont="1" applyFill="1" applyBorder="1"/>
    <xf numFmtId="0" fontId="7" fillId="0" borderId="17" xfId="3" applyFill="1" applyBorder="1"/>
    <xf numFmtId="43" fontId="7" fillId="0" borderId="0" xfId="3" applyNumberFormat="1" applyFont="1" applyFill="1" applyBorder="1"/>
    <xf numFmtId="43" fontId="6" fillId="0" borderId="0" xfId="3" applyNumberFormat="1" applyFont="1" applyFill="1" applyBorder="1" applyAlignment="1">
      <alignment horizontal="center"/>
    </xf>
    <xf numFmtId="0" fontId="13" fillId="0" borderId="0" xfId="3" applyFont="1"/>
    <xf numFmtId="0" fontId="6" fillId="0" borderId="0" xfId="3" applyFont="1" applyFill="1" applyBorder="1" applyAlignment="1"/>
    <xf numFmtId="0" fontId="6" fillId="0" borderId="18" xfId="3" applyFont="1" applyFill="1" applyBorder="1" applyAlignment="1">
      <alignment horizontal="center"/>
    </xf>
    <xf numFmtId="43" fontId="6" fillId="0" borderId="18" xfId="3" applyNumberFormat="1" applyFont="1" applyFill="1" applyBorder="1" applyAlignment="1">
      <alignment horizontal="center"/>
    </xf>
    <xf numFmtId="0" fontId="7" fillId="0" borderId="0" xfId="3" applyFont="1" applyFill="1" applyBorder="1" applyAlignment="1"/>
    <xf numFmtId="166" fontId="7" fillId="0" borderId="0" xfId="3" applyNumberFormat="1" applyFont="1" applyFill="1" applyBorder="1"/>
    <xf numFmtId="0" fontId="7" fillId="0" borderId="0" xfId="3" applyFont="1" applyFill="1" applyBorder="1" applyAlignment="1">
      <alignment horizontal="left"/>
    </xf>
    <xf numFmtId="41" fontId="7" fillId="0" borderId="0" xfId="3" applyNumberFormat="1" applyFont="1" applyFill="1" applyBorder="1"/>
    <xf numFmtId="41" fontId="7" fillId="0" borderId="0" xfId="3" applyNumberFormat="1" applyFont="1" applyFill="1" applyBorder="1" applyAlignment="1">
      <alignment vertical="top"/>
    </xf>
    <xf numFmtId="41" fontId="7" fillId="0" borderId="0" xfId="3" applyNumberFormat="1" applyFont="1" applyFill="1"/>
    <xf numFmtId="0" fontId="6" fillId="0" borderId="0" xfId="3" applyFont="1" applyFill="1" applyAlignment="1"/>
    <xf numFmtId="42" fontId="6" fillId="0" borderId="19" xfId="3" applyNumberFormat="1" applyFont="1" applyFill="1" applyBorder="1"/>
    <xf numFmtId="165" fontId="7" fillId="0" borderId="0" xfId="3" applyNumberFormat="1"/>
    <xf numFmtId="44" fontId="7" fillId="0" borderId="0" xfId="3" applyNumberFormat="1"/>
    <xf numFmtId="164" fontId="9" fillId="0" borderId="10" xfId="0" applyNumberFormat="1" applyFont="1" applyFill="1" applyBorder="1"/>
    <xf numFmtId="0" fontId="7" fillId="0" borderId="21" xfId="3" applyBorder="1" applyAlignment="1">
      <alignment horizontal="center"/>
    </xf>
    <xf numFmtId="0" fontId="7" fillId="0" borderId="21" xfId="3" applyFill="1" applyBorder="1" applyAlignment="1">
      <alignment horizontal="center"/>
    </xf>
    <xf numFmtId="42" fontId="7" fillId="0" borderId="0" xfId="3" applyNumberFormat="1" applyFill="1"/>
    <xf numFmtId="41" fontId="7" fillId="0" borderId="0" xfId="3" applyNumberFormat="1"/>
    <xf numFmtId="0" fontId="22" fillId="0" borderId="0" xfId="3" applyFont="1"/>
    <xf numFmtId="165" fontId="22" fillId="0" borderId="0" xfId="3" applyNumberFormat="1" applyFont="1"/>
    <xf numFmtId="37" fontId="7" fillId="0" borderId="0" xfId="3" applyNumberFormat="1" applyFill="1"/>
    <xf numFmtId="0" fontId="23" fillId="0" borderId="0" xfId="0" applyFont="1" applyBorder="1"/>
    <xf numFmtId="175" fontId="23" fillId="0" borderId="0" xfId="0" applyNumberFormat="1" applyFont="1" applyBorder="1"/>
    <xf numFmtId="0" fontId="23" fillId="0" borderId="0" xfId="0" applyFont="1" applyBorder="1" applyAlignment="1">
      <alignment horizontal="center"/>
    </xf>
    <xf numFmtId="0" fontId="23" fillId="0" borderId="0" xfId="0" applyFont="1" applyBorder="1" applyAlignment="1">
      <alignment horizontal="left"/>
    </xf>
    <xf numFmtId="0" fontId="23" fillId="0" borderId="0" xfId="0" quotePrefix="1" applyFont="1" applyBorder="1" applyAlignment="1">
      <alignment vertical="top" wrapText="1"/>
    </xf>
    <xf numFmtId="165" fontId="23" fillId="0" borderId="0" xfId="0" applyNumberFormat="1" applyFont="1" applyBorder="1"/>
    <xf numFmtId="176" fontId="23" fillId="0" borderId="25" xfId="0" applyNumberFormat="1" applyFont="1" applyBorder="1"/>
    <xf numFmtId="165" fontId="23" fillId="0" borderId="18" xfId="0" applyNumberFormat="1" applyFont="1" applyBorder="1"/>
    <xf numFmtId="175" fontId="23" fillId="0" borderId="18" xfId="0" applyNumberFormat="1" applyFont="1" applyBorder="1"/>
    <xf numFmtId="0" fontId="23" fillId="0" borderId="18" xfId="0" applyFont="1" applyBorder="1"/>
    <xf numFmtId="0" fontId="23" fillId="0" borderId="18" xfId="0" applyFont="1" applyBorder="1" applyAlignment="1">
      <alignment horizontal="center"/>
    </xf>
    <xf numFmtId="0" fontId="23" fillId="0" borderId="18" xfId="0" applyFont="1" applyBorder="1" applyAlignment="1">
      <alignment horizontal="left"/>
    </xf>
    <xf numFmtId="0" fontId="23" fillId="0" borderId="26" xfId="0" applyFont="1" applyBorder="1" applyAlignment="1">
      <alignment horizontal="center"/>
    </xf>
    <xf numFmtId="10" fontId="23" fillId="0" borderId="27" xfId="0" applyNumberFormat="1" applyFont="1" applyBorder="1"/>
    <xf numFmtId="177" fontId="23" fillId="0" borderId="0" xfId="0" applyNumberFormat="1" applyFont="1" applyBorder="1"/>
    <xf numFmtId="165" fontId="23" fillId="0" borderId="0" xfId="4" applyNumberFormat="1" applyFont="1" applyFill="1" applyBorder="1"/>
    <xf numFmtId="175" fontId="23" fillId="0" borderId="0" xfId="0" applyNumberFormat="1" applyFont="1" applyFill="1" applyBorder="1"/>
    <xf numFmtId="0" fontId="23" fillId="0" borderId="28" xfId="0" applyFont="1" applyBorder="1" applyAlignment="1">
      <alignment horizontal="center"/>
    </xf>
    <xf numFmtId="178" fontId="23" fillId="0" borderId="0" xfId="0" applyNumberFormat="1" applyFont="1" applyBorder="1"/>
    <xf numFmtId="165" fontId="23" fillId="0" borderId="0" xfId="0" applyNumberFormat="1" applyFont="1" applyFill="1" applyBorder="1"/>
    <xf numFmtId="177" fontId="23" fillId="0" borderId="0" xfId="0" applyNumberFormat="1" applyFont="1" applyFill="1" applyBorder="1"/>
    <xf numFmtId="0" fontId="23" fillId="0" borderId="0" xfId="0" quotePrefix="1" applyFont="1" applyBorder="1" applyAlignment="1">
      <alignment horizontal="center"/>
    </xf>
    <xf numFmtId="0" fontId="23" fillId="0" borderId="0" xfId="0" quotePrefix="1" applyFont="1" applyBorder="1" applyAlignment="1">
      <alignment horizontal="left" indent="1"/>
    </xf>
    <xf numFmtId="0" fontId="23" fillId="0" borderId="0" xfId="0" applyFont="1" applyBorder="1" applyAlignment="1">
      <alignment horizontal="left" indent="1"/>
    </xf>
    <xf numFmtId="0" fontId="23" fillId="0" borderId="0" xfId="0" quotePrefix="1" applyFont="1" applyBorder="1" applyAlignment="1">
      <alignment horizontal="left"/>
    </xf>
    <xf numFmtId="16" fontId="23" fillId="0" borderId="0" xfId="0" quotePrefix="1" applyNumberFormat="1" applyFont="1" applyBorder="1" applyAlignment="1">
      <alignment horizontal="center"/>
    </xf>
    <xf numFmtId="0" fontId="23" fillId="0" borderId="27" xfId="0" applyFont="1" applyBorder="1"/>
    <xf numFmtId="0" fontId="23" fillId="0" borderId="0" xfId="0" applyFont="1" applyBorder="1" applyAlignment="1">
      <alignment horizontal="center" wrapText="1"/>
    </xf>
    <xf numFmtId="0" fontId="23" fillId="0" borderId="25" xfId="0" quotePrefix="1" applyFont="1" applyBorder="1" applyAlignment="1">
      <alignment horizontal="center" wrapText="1"/>
    </xf>
    <xf numFmtId="0" fontId="23" fillId="0" borderId="18" xfId="0" quotePrefix="1" applyFont="1" applyBorder="1" applyAlignment="1">
      <alignment horizontal="center" wrapText="1"/>
    </xf>
    <xf numFmtId="175" fontId="23" fillId="0" borderId="18" xfId="0" quotePrefix="1" applyNumberFormat="1" applyFont="1" applyBorder="1" applyAlignment="1">
      <alignment horizontal="center" wrapText="1"/>
    </xf>
    <xf numFmtId="0" fontId="23" fillId="0" borderId="18" xfId="0" applyFont="1" applyBorder="1" applyAlignment="1">
      <alignment horizontal="center" wrapText="1"/>
    </xf>
    <xf numFmtId="175" fontId="23" fillId="0" borderId="18" xfId="0" applyNumberFormat="1" applyFont="1" applyBorder="1" applyAlignment="1">
      <alignment horizontal="center" wrapText="1"/>
    </xf>
    <xf numFmtId="0" fontId="23" fillId="0" borderId="26" xfId="0" applyFont="1" applyBorder="1" applyAlignment="1">
      <alignment horizontal="center" wrapText="1"/>
    </xf>
    <xf numFmtId="0" fontId="24" fillId="0" borderId="0" xfId="0" applyFont="1" applyBorder="1" applyAlignment="1">
      <alignment horizontal="center" wrapText="1"/>
    </xf>
    <xf numFmtId="0" fontId="24" fillId="0" borderId="25" xfId="0" quotePrefix="1" applyFont="1" applyBorder="1" applyAlignment="1">
      <alignment horizontal="center" wrapText="1"/>
    </xf>
    <xf numFmtId="0" fontId="24" fillId="0" borderId="18" xfId="0" quotePrefix="1" applyFont="1" applyBorder="1" applyAlignment="1">
      <alignment horizontal="center" wrapText="1"/>
    </xf>
    <xf numFmtId="175" fontId="24" fillId="0" borderId="18" xfId="0" quotePrefix="1" applyNumberFormat="1" applyFont="1" applyBorder="1" applyAlignment="1">
      <alignment horizontal="center" wrapText="1"/>
    </xf>
    <xf numFmtId="0" fontId="24" fillId="0" borderId="18" xfId="0" applyFont="1" applyBorder="1" applyAlignment="1">
      <alignment horizontal="center" wrapText="1"/>
    </xf>
    <xf numFmtId="0" fontId="24" fillId="0" borderId="26" xfId="0" applyFont="1" applyBorder="1" applyAlignment="1">
      <alignment horizontal="center" wrapText="1"/>
    </xf>
    <xf numFmtId="0" fontId="24" fillId="0" borderId="0" xfId="0" applyFont="1" applyBorder="1"/>
    <xf numFmtId="0" fontId="24" fillId="0" borderId="27" xfId="0" applyFont="1" applyBorder="1" applyAlignment="1">
      <alignment horizontal="centerContinuous"/>
    </xf>
    <xf numFmtId="0" fontId="24" fillId="0" borderId="0" xfId="0" applyFont="1" applyBorder="1" applyAlignment="1">
      <alignment horizontal="centerContinuous"/>
    </xf>
    <xf numFmtId="175" fontId="24" fillId="0" borderId="0" xfId="0" applyNumberFormat="1" applyFont="1" applyBorder="1" applyAlignment="1">
      <alignment horizontal="centerContinuous"/>
    </xf>
    <xf numFmtId="0" fontId="24" fillId="0" borderId="28" xfId="0" applyFont="1" applyBorder="1" applyAlignment="1">
      <alignment horizontal="centerContinuous"/>
    </xf>
    <xf numFmtId="0" fontId="7" fillId="0" borderId="0" xfId="5" applyFont="1"/>
    <xf numFmtId="0" fontId="7" fillId="0" borderId="0" xfId="5" applyFont="1" applyBorder="1"/>
    <xf numFmtId="3" fontId="7" fillId="0" borderId="0" xfId="5" applyNumberFormat="1" applyFont="1" applyFill="1" applyBorder="1"/>
    <xf numFmtId="0" fontId="7" fillId="0" borderId="0" xfId="5" applyFont="1" applyFill="1" applyBorder="1" applyAlignment="1">
      <alignment horizontal="left"/>
    </xf>
    <xf numFmtId="0" fontId="25" fillId="0" borderId="0" xfId="5" applyFont="1"/>
    <xf numFmtId="0" fontId="7" fillId="0" borderId="0" xfId="5" applyFont="1" applyFill="1" applyBorder="1"/>
    <xf numFmtId="41" fontId="7" fillId="0" borderId="0" xfId="5" quotePrefix="1" applyNumberFormat="1" applyFont="1" applyAlignment="1">
      <alignment horizontal="right"/>
    </xf>
    <xf numFmtId="0" fontId="7" fillId="0" borderId="0" xfId="5" quotePrefix="1" applyFont="1" applyAlignment="1">
      <alignment vertical="top"/>
    </xf>
    <xf numFmtId="0" fontId="7" fillId="0" borderId="0" xfId="5" applyFont="1" applyFill="1"/>
    <xf numFmtId="0" fontId="7" fillId="0" borderId="0" xfId="5" applyFont="1" applyFill="1" applyAlignment="1"/>
    <xf numFmtId="0" fontId="26" fillId="0" borderId="0" xfId="5" quotePrefix="1" applyFont="1" applyFill="1" applyAlignment="1">
      <alignment horizontal="center" vertical="top"/>
    </xf>
    <xf numFmtId="0" fontId="7" fillId="0" borderId="0" xfId="5" applyFont="1" applyFill="1" applyAlignment="1">
      <alignment vertical="top" wrapText="1"/>
    </xf>
    <xf numFmtId="0" fontId="7" fillId="0" borderId="0" xfId="5" quotePrefix="1" applyFont="1" applyFill="1" applyAlignment="1">
      <alignment horizontal="left"/>
    </xf>
    <xf numFmtId="8" fontId="7" fillId="0" borderId="0" xfId="5" applyNumberFormat="1" applyFont="1" applyFill="1"/>
    <xf numFmtId="165" fontId="7" fillId="0" borderId="0" xfId="5" applyNumberFormat="1" applyFont="1" applyFill="1"/>
    <xf numFmtId="165" fontId="7" fillId="0" borderId="0" xfId="5" applyNumberFormat="1" applyFont="1" applyFill="1" applyBorder="1"/>
    <xf numFmtId="165" fontId="27" fillId="0" borderId="0" xfId="5" applyNumberFormat="1" applyFont="1" applyFill="1"/>
    <xf numFmtId="42" fontId="7" fillId="0" borderId="0" xfId="5" applyNumberFormat="1" applyFont="1" applyFill="1" applyBorder="1"/>
    <xf numFmtId="0" fontId="7" fillId="0" borderId="0" xfId="5" applyFont="1" applyFill="1" applyAlignment="1">
      <alignment horizontal="center"/>
    </xf>
    <xf numFmtId="10" fontId="25" fillId="0" borderId="32" xfId="5" applyNumberFormat="1" applyFont="1" applyFill="1" applyBorder="1"/>
    <xf numFmtId="10" fontId="7" fillId="0" borderId="0" xfId="5" applyNumberFormat="1" applyFont="1" applyFill="1"/>
    <xf numFmtId="179" fontId="7" fillId="0" borderId="0" xfId="5" applyNumberFormat="1" applyFont="1" applyFill="1"/>
    <xf numFmtId="180" fontId="7" fillId="0" borderId="0" xfId="5" applyNumberFormat="1" applyFont="1" applyFill="1"/>
    <xf numFmtId="165" fontId="25" fillId="0" borderId="33" xfId="5" applyNumberFormat="1" applyFont="1" applyFill="1" applyBorder="1"/>
    <xf numFmtId="42" fontId="7" fillId="0" borderId="23" xfId="5" applyNumberFormat="1" applyFont="1" applyFill="1" applyBorder="1"/>
    <xf numFmtId="179" fontId="12" fillId="0" borderId="0" xfId="5" applyNumberFormat="1" applyFont="1" applyFill="1"/>
    <xf numFmtId="181" fontId="12" fillId="0" borderId="0" xfId="5" applyNumberFormat="1" applyFont="1" applyFill="1"/>
    <xf numFmtId="3" fontId="7" fillId="0" borderId="23" xfId="5" applyNumberFormat="1" applyFont="1" applyFill="1" applyBorder="1"/>
    <xf numFmtId="179" fontId="7" fillId="0" borderId="0" xfId="5" applyNumberFormat="1" applyFont="1" applyFill="1" applyBorder="1"/>
    <xf numFmtId="0" fontId="7" fillId="0" borderId="21" xfId="5" applyFont="1" applyFill="1" applyBorder="1"/>
    <xf numFmtId="165" fontId="12" fillId="0" borderId="21" xfId="5" applyNumberFormat="1" applyFont="1" applyFill="1" applyBorder="1"/>
    <xf numFmtId="179" fontId="12" fillId="0" borderId="21" xfId="5" applyNumberFormat="1" applyFont="1" applyFill="1" applyBorder="1"/>
    <xf numFmtId="181" fontId="12" fillId="0" borderId="21" xfId="5" applyNumberFormat="1" applyFont="1" applyFill="1" applyBorder="1"/>
    <xf numFmtId="3" fontId="7" fillId="0" borderId="21" xfId="5" applyNumberFormat="1" applyFont="1" applyFill="1" applyBorder="1"/>
    <xf numFmtId="165" fontId="12" fillId="0" borderId="0" xfId="5" applyNumberFormat="1" applyFont="1" applyFill="1" applyBorder="1"/>
    <xf numFmtId="3" fontId="7" fillId="0" borderId="0" xfId="5" applyNumberFormat="1" applyFont="1" applyFill="1"/>
    <xf numFmtId="180" fontId="12" fillId="0" borderId="0" xfId="5" applyNumberFormat="1" applyFont="1" applyFill="1"/>
    <xf numFmtId="179" fontId="27" fillId="0" borderId="0" xfId="5" applyNumberFormat="1" applyFont="1" applyFill="1"/>
    <xf numFmtId="165" fontId="28" fillId="0" borderId="0" xfId="5" applyNumberFormat="1" applyFont="1" applyFill="1"/>
    <xf numFmtId="3" fontId="27" fillId="0" borderId="21" xfId="5" applyNumberFormat="1" applyFont="1" applyFill="1" applyBorder="1"/>
    <xf numFmtId="3" fontId="27" fillId="0" borderId="0" xfId="5" applyNumberFormat="1" applyFont="1" applyFill="1"/>
    <xf numFmtId="165" fontId="12" fillId="0" borderId="0" xfId="5" applyNumberFormat="1" applyFont="1" applyFill="1"/>
    <xf numFmtId="179" fontId="27" fillId="0" borderId="0" xfId="5" applyNumberFormat="1" applyFont="1" applyFill="1" applyBorder="1"/>
    <xf numFmtId="3" fontId="29" fillId="0" borderId="0" xfId="5" applyNumberFormat="1" applyFont="1" applyFill="1"/>
    <xf numFmtId="172" fontId="7" fillId="0" borderId="0" xfId="5" applyNumberFormat="1" applyFont="1" applyFill="1"/>
    <xf numFmtId="3" fontId="30" fillId="0" borderId="0" xfId="5" applyNumberFormat="1" applyFont="1" applyFill="1"/>
    <xf numFmtId="175" fontId="12" fillId="0" borderId="0" xfId="5" applyNumberFormat="1" applyFont="1" applyFill="1"/>
    <xf numFmtId="0" fontId="7" fillId="0" borderId="21" xfId="5" applyFont="1" applyFill="1" applyBorder="1" applyAlignment="1">
      <alignment horizontal="center"/>
    </xf>
    <xf numFmtId="0" fontId="7" fillId="0" borderId="0" xfId="5" applyFont="1" applyFill="1" applyBorder="1" applyAlignment="1">
      <alignment horizontal="center"/>
    </xf>
    <xf numFmtId="0" fontId="10" fillId="0" borderId="0" xfId="5" applyFont="1" applyFill="1" applyAlignment="1">
      <alignment horizontal="center"/>
    </xf>
    <xf numFmtId="0" fontId="7" fillId="0" borderId="0" xfId="5" applyFont="1" applyFill="1" applyAlignment="1">
      <alignment horizontal="centerContinuous"/>
    </xf>
    <xf numFmtId="0" fontId="6" fillId="0" borderId="0" xfId="5" applyFont="1" applyFill="1" applyAlignment="1">
      <alignment horizontal="centerContinuous"/>
    </xf>
    <xf numFmtId="0" fontId="31" fillId="0" borderId="0" xfId="5" applyFont="1" applyFill="1" applyAlignment="1">
      <alignment horizontal="centerContinuous"/>
    </xf>
    <xf numFmtId="0" fontId="12" fillId="0" borderId="0" xfId="5" applyFont="1" applyFill="1" applyAlignment="1">
      <alignment horizontal="centerContinuous"/>
    </xf>
    <xf numFmtId="0" fontId="7" fillId="0" borderId="0" xfId="5" applyFont="1" applyAlignment="1">
      <alignment horizontal="centerContinuous"/>
    </xf>
    <xf numFmtId="0" fontId="24" fillId="0" borderId="0" xfId="0" applyFont="1" applyFill="1" applyAlignment="1">
      <alignment horizontal="centerContinuous"/>
    </xf>
    <xf numFmtId="0" fontId="33" fillId="0" borderId="0" xfId="0" applyFont="1" applyFill="1"/>
    <xf numFmtId="0" fontId="33" fillId="0" borderId="0" xfId="0" applyFont="1" applyFill="1" applyAlignment="1">
      <alignment horizontal="centerContinuous"/>
    </xf>
    <xf numFmtId="0" fontId="33" fillId="0" borderId="0" xfId="0" applyFont="1" applyFill="1" applyAlignment="1">
      <alignment horizontal="center"/>
    </xf>
    <xf numFmtId="0" fontId="33" fillId="0" borderId="0" xfId="0" applyFont="1" applyFill="1" applyBorder="1" applyAlignment="1">
      <alignment horizontal="center"/>
    </xf>
    <xf numFmtId="0" fontId="34" fillId="0" borderId="0" xfId="0" applyFont="1" applyFill="1" applyBorder="1" applyAlignment="1">
      <alignment horizontal="center"/>
    </xf>
    <xf numFmtId="0" fontId="35" fillId="0" borderId="0" xfId="0" applyFont="1" applyFill="1" applyBorder="1" applyAlignment="1">
      <alignment horizontal="center"/>
    </xf>
    <xf numFmtId="0" fontId="33" fillId="0" borderId="21" xfId="0" applyFont="1" applyFill="1" applyBorder="1" applyAlignment="1">
      <alignment horizontal="center"/>
    </xf>
    <xf numFmtId="0" fontId="24" fillId="0" borderId="0" xfId="0" applyFont="1" applyFill="1" applyAlignment="1">
      <alignment horizontal="center" wrapText="1"/>
    </xf>
    <xf numFmtId="0" fontId="37" fillId="0" borderId="0" xfId="0" applyFont="1" applyFill="1" applyBorder="1" applyAlignment="1">
      <alignment horizontal="center"/>
    </xf>
    <xf numFmtId="3" fontId="37" fillId="0" borderId="0" xfId="0" applyNumberFormat="1" applyFont="1" applyFill="1" applyBorder="1" applyAlignment="1">
      <alignment horizontal="center"/>
    </xf>
    <xf numFmtId="42" fontId="37" fillId="0" borderId="0" xfId="0" applyNumberFormat="1" applyFont="1" applyFill="1" applyBorder="1" applyAlignment="1">
      <alignment horizontal="center"/>
    </xf>
    <xf numFmtId="0" fontId="37" fillId="0" borderId="0" xfId="0" applyFont="1" applyFill="1"/>
    <xf numFmtId="0" fontId="37" fillId="0" borderId="0" xfId="0" applyFont="1" applyFill="1" applyAlignment="1">
      <alignment horizontal="center"/>
    </xf>
    <xf numFmtId="3" fontId="38" fillId="0" borderId="0" xfId="0" applyNumberFormat="1" applyFont="1" applyFill="1"/>
    <xf numFmtId="42" fontId="38" fillId="0" borderId="0" xfId="0" applyNumberFormat="1" applyFont="1" applyFill="1"/>
    <xf numFmtId="179" fontId="37" fillId="0" borderId="0" xfId="0" applyNumberFormat="1" applyFont="1" applyFill="1"/>
    <xf numFmtId="42" fontId="37" fillId="0" borderId="0" xfId="0" applyNumberFormat="1" applyFont="1" applyFill="1"/>
    <xf numFmtId="42" fontId="23" fillId="0" borderId="0" xfId="0" applyNumberFormat="1" applyFont="1" applyFill="1"/>
    <xf numFmtId="10" fontId="37" fillId="0" borderId="0" xfId="0" applyNumberFormat="1" applyFont="1" applyFill="1"/>
    <xf numFmtId="182" fontId="37" fillId="0" borderId="0" xfId="0" applyNumberFormat="1" applyFont="1" applyFill="1"/>
    <xf numFmtId="42" fontId="39" fillId="0" borderId="0" xfId="0" applyNumberFormat="1" applyFont="1" applyFill="1"/>
    <xf numFmtId="179" fontId="37" fillId="0" borderId="21" xfId="0" applyNumberFormat="1" applyFont="1" applyFill="1" applyBorder="1"/>
    <xf numFmtId="3" fontId="37" fillId="0" borderId="23" xfId="0" applyNumberFormat="1" applyFont="1" applyFill="1" applyBorder="1"/>
    <xf numFmtId="42" fontId="37" fillId="0" borderId="23" xfId="0" applyNumberFormat="1" applyFont="1" applyFill="1" applyBorder="1"/>
    <xf numFmtId="42" fontId="23" fillId="0" borderId="23" xfId="0" applyNumberFormat="1" applyFont="1" applyFill="1" applyBorder="1"/>
    <xf numFmtId="10" fontId="37" fillId="0" borderId="23" xfId="0" applyNumberFormat="1" applyFont="1" applyFill="1" applyBorder="1"/>
    <xf numFmtId="3" fontId="37" fillId="0" borderId="0" xfId="0" applyNumberFormat="1" applyFont="1" applyFill="1"/>
    <xf numFmtId="175" fontId="33" fillId="0" borderId="0" xfId="6" applyNumberFormat="1" applyFont="1" applyFill="1"/>
    <xf numFmtId="183" fontId="33" fillId="0" borderId="0" xfId="0" applyNumberFormat="1" applyFont="1" applyFill="1"/>
    <xf numFmtId="0" fontId="40" fillId="0" borderId="0" xfId="0" applyFont="1" applyFill="1" applyBorder="1" applyAlignment="1">
      <alignment horizontal="left"/>
    </xf>
    <xf numFmtId="0" fontId="24" fillId="0" borderId="0" xfId="0" applyFont="1" applyFill="1" applyAlignment="1">
      <alignment horizontal="left"/>
    </xf>
    <xf numFmtId="3" fontId="23" fillId="0" borderId="0" xfId="0" applyNumberFormat="1" applyFont="1" applyFill="1" applyBorder="1"/>
    <xf numFmtId="42" fontId="23" fillId="0" borderId="0" xfId="0" applyNumberFormat="1" applyFont="1" applyFill="1" applyBorder="1"/>
    <xf numFmtId="0" fontId="23" fillId="0" borderId="0" xfId="0" applyFont="1" applyFill="1"/>
    <xf numFmtId="10" fontId="23" fillId="0" borderId="0" xfId="0" applyNumberFormat="1" applyFont="1" applyFill="1"/>
    <xf numFmtId="0" fontId="24" fillId="0" borderId="0" xfId="0" applyFont="1" applyFill="1"/>
    <xf numFmtId="175" fontId="24" fillId="0" borderId="0" xfId="6" applyNumberFormat="1" applyFont="1" applyFill="1"/>
    <xf numFmtId="183" fontId="24" fillId="0" borderId="0" xfId="0" applyNumberFormat="1" applyFont="1" applyFill="1"/>
    <xf numFmtId="0" fontId="23" fillId="0" borderId="0" xfId="0" applyFont="1" applyFill="1" applyAlignment="1">
      <alignment horizontal="left"/>
    </xf>
    <xf numFmtId="0" fontId="23" fillId="0" borderId="0" xfId="0" applyFont="1" applyFill="1" applyAlignment="1">
      <alignment horizontal="center"/>
    </xf>
    <xf numFmtId="175" fontId="23" fillId="0" borderId="0" xfId="0" applyNumberFormat="1" applyFont="1" applyFill="1"/>
    <xf numFmtId="165" fontId="23" fillId="0" borderId="0" xfId="0" applyNumberFormat="1" applyFont="1" applyFill="1"/>
    <xf numFmtId="0" fontId="23" fillId="0" borderId="0" xfId="0" applyFont="1" applyFill="1" applyBorder="1" applyAlignment="1">
      <alignment horizontal="left" vertical="center" textRotation="180"/>
    </xf>
    <xf numFmtId="0" fontId="23" fillId="0" borderId="0" xfId="0" applyFont="1" applyFill="1" applyBorder="1" applyAlignment="1">
      <alignment horizontal="left"/>
    </xf>
    <xf numFmtId="9" fontId="23" fillId="0" borderId="0" xfId="0" applyNumberFormat="1" applyFont="1" applyFill="1"/>
    <xf numFmtId="175" fontId="23" fillId="0" borderId="23" xfId="0" applyNumberFormat="1" applyFont="1" applyFill="1" applyBorder="1"/>
    <xf numFmtId="165" fontId="23" fillId="0" borderId="23" xfId="0" applyNumberFormat="1" applyFont="1" applyFill="1" applyBorder="1"/>
    <xf numFmtId="179" fontId="37" fillId="0" borderId="23" xfId="0" applyNumberFormat="1" applyFont="1" applyFill="1" applyBorder="1"/>
    <xf numFmtId="0" fontId="23" fillId="0" borderId="0" xfId="0" applyFont="1" applyFill="1" applyBorder="1"/>
    <xf numFmtId="44" fontId="23" fillId="0" borderId="0" xfId="0" applyNumberFormat="1" applyFont="1" applyFill="1"/>
    <xf numFmtId="0" fontId="38" fillId="0" borderId="0" xfId="0" applyFont="1" applyFill="1" applyBorder="1" applyAlignment="1">
      <alignment horizontal="left"/>
    </xf>
    <xf numFmtId="165" fontId="37" fillId="0" borderId="0" xfId="0" applyNumberFormat="1" applyFont="1" applyFill="1"/>
    <xf numFmtId="0" fontId="34" fillId="0" borderId="0" xfId="0" applyFont="1" applyFill="1" applyAlignment="1">
      <alignment horizontal="centerContinuous" vertical="center"/>
    </xf>
    <xf numFmtId="0" fontId="24" fillId="0" borderId="0" xfId="0" applyFont="1" applyFill="1" applyAlignment="1">
      <alignment horizontal="centerContinuous" vertical="center"/>
    </xf>
    <xf numFmtId="0" fontId="23" fillId="0" borderId="0" xfId="0" applyFont="1" applyFill="1" applyAlignment="1">
      <alignment horizontal="centerContinuous" vertical="center"/>
    </xf>
    <xf numFmtId="0" fontId="23" fillId="0" borderId="0" xfId="0" applyFont="1" applyFill="1" applyAlignment="1"/>
    <xf numFmtId="0" fontId="23" fillId="0" borderId="0" xfId="0" quotePrefix="1" applyFont="1" applyFill="1" applyAlignment="1">
      <alignment horizontal="center"/>
    </xf>
    <xf numFmtId="14" fontId="23" fillId="0" borderId="0" xfId="0" applyNumberFormat="1" applyFont="1" applyFill="1"/>
    <xf numFmtId="0" fontId="24" fillId="0" borderId="34" xfId="0" applyFont="1" applyFill="1" applyBorder="1" applyAlignment="1">
      <alignment horizontal="center" wrapText="1"/>
    </xf>
    <xf numFmtId="0" fontId="24" fillId="0" borderId="35" xfId="0" applyFont="1" applyFill="1" applyBorder="1" applyAlignment="1">
      <alignment horizontal="center" wrapText="1"/>
    </xf>
    <xf numFmtId="0" fontId="23" fillId="0" borderId="0" xfId="0" applyFont="1" applyFill="1" applyBorder="1" applyAlignment="1">
      <alignment horizontal="center"/>
    </xf>
    <xf numFmtId="0" fontId="41" fillId="0" borderId="0" xfId="0" applyFont="1" applyFill="1"/>
    <xf numFmtId="0" fontId="24" fillId="0" borderId="21" xfId="0" applyFont="1" applyFill="1" applyBorder="1" applyAlignment="1">
      <alignment horizontal="center" wrapText="1"/>
    </xf>
    <xf numFmtId="0" fontId="34" fillId="0" borderId="21" xfId="0" quotePrefix="1" applyFont="1" applyFill="1" applyBorder="1" applyAlignment="1">
      <alignment horizontal="center" wrapText="1"/>
    </xf>
    <xf numFmtId="17" fontId="34" fillId="0" borderId="21" xfId="0" quotePrefix="1" applyNumberFormat="1" applyFont="1" applyFill="1" applyBorder="1" applyAlignment="1">
      <alignment horizontal="center" wrapText="1"/>
    </xf>
    <xf numFmtId="17" fontId="24" fillId="0" borderId="0" xfId="0" quotePrefix="1" applyNumberFormat="1" applyFont="1" applyFill="1" applyBorder="1" applyAlignment="1">
      <alignment horizontal="center" wrapText="1"/>
    </xf>
    <xf numFmtId="17" fontId="24" fillId="0" borderId="36" xfId="0" quotePrefix="1" applyNumberFormat="1" applyFont="1" applyFill="1" applyBorder="1" applyAlignment="1">
      <alignment horizontal="center" wrapText="1"/>
    </xf>
    <xf numFmtId="17" fontId="24" fillId="0" borderId="35" xfId="0" quotePrefix="1" applyNumberFormat="1" applyFont="1" applyFill="1" applyBorder="1" applyAlignment="1">
      <alignment horizontal="center" wrapText="1"/>
    </xf>
    <xf numFmtId="17" fontId="34" fillId="4" borderId="37" xfId="0" quotePrefix="1" applyNumberFormat="1" applyFont="1" applyFill="1" applyBorder="1" applyAlignment="1">
      <alignment horizontal="center" wrapText="1"/>
    </xf>
    <xf numFmtId="17" fontId="34" fillId="4" borderId="38" xfId="0" quotePrefix="1" applyNumberFormat="1" applyFont="1" applyFill="1" applyBorder="1" applyAlignment="1">
      <alignment horizontal="center" wrapText="1"/>
    </xf>
    <xf numFmtId="0" fontId="24" fillId="5" borderId="0" xfId="0" applyFont="1" applyFill="1" applyAlignment="1">
      <alignment horizontal="center" wrapText="1"/>
    </xf>
    <xf numFmtId="175" fontId="38" fillId="0" borderId="0" xfId="0" applyNumberFormat="1" applyFont="1" applyFill="1"/>
    <xf numFmtId="165" fontId="38" fillId="0" borderId="0" xfId="0" applyNumberFormat="1" applyFont="1" applyFill="1"/>
    <xf numFmtId="165" fontId="23" fillId="0" borderId="39" xfId="0" applyNumberFormat="1" applyFont="1" applyFill="1" applyBorder="1"/>
    <xf numFmtId="165" fontId="38" fillId="0" borderId="40" xfId="0" applyNumberFormat="1" applyFont="1" applyFill="1" applyBorder="1"/>
    <xf numFmtId="165" fontId="23" fillId="4" borderId="0" xfId="0" applyNumberFormat="1" applyFont="1" applyFill="1" applyBorder="1"/>
    <xf numFmtId="177" fontId="23" fillId="4" borderId="0" xfId="0" applyNumberFormat="1" applyFont="1" applyFill="1" applyBorder="1"/>
    <xf numFmtId="10" fontId="23" fillId="4" borderId="27" xfId="0" applyNumberFormat="1" applyFont="1" applyFill="1" applyBorder="1"/>
    <xf numFmtId="181" fontId="23" fillId="0" borderId="0" xfId="0" applyNumberFormat="1" applyFont="1" applyFill="1"/>
    <xf numFmtId="174" fontId="37" fillId="5" borderId="0" xfId="0" applyNumberFormat="1" applyFont="1" applyFill="1"/>
    <xf numFmtId="175" fontId="38" fillId="5" borderId="0" xfId="0" applyNumberFormat="1" applyFont="1" applyFill="1"/>
    <xf numFmtId="182" fontId="23" fillId="5" borderId="0" xfId="0" applyNumberFormat="1" applyFont="1" applyFill="1"/>
    <xf numFmtId="175" fontId="23" fillId="0" borderId="22" xfId="0" applyNumberFormat="1" applyFont="1" applyFill="1" applyBorder="1"/>
    <xf numFmtId="165" fontId="23" fillId="0" borderId="22" xfId="0" applyNumberFormat="1" applyFont="1" applyFill="1" applyBorder="1"/>
    <xf numFmtId="165" fontId="23" fillId="0" borderId="41" xfId="0" applyNumberFormat="1" applyFont="1" applyFill="1" applyBorder="1"/>
    <xf numFmtId="165" fontId="23" fillId="0" borderId="42" xfId="0" applyNumberFormat="1" applyFont="1" applyFill="1" applyBorder="1"/>
    <xf numFmtId="165" fontId="23" fillId="4" borderId="22" xfId="0" applyNumberFormat="1" applyFont="1" applyFill="1" applyBorder="1"/>
    <xf numFmtId="177" fontId="23" fillId="4" borderId="22" xfId="0" applyNumberFormat="1" applyFont="1" applyFill="1" applyBorder="1"/>
    <xf numFmtId="10" fontId="23" fillId="4" borderId="43" xfId="0" applyNumberFormat="1" applyFont="1" applyFill="1" applyBorder="1"/>
    <xf numFmtId="165" fontId="23" fillId="0" borderId="44" xfId="0" applyNumberFormat="1" applyFont="1" applyFill="1" applyBorder="1"/>
    <xf numFmtId="165" fontId="23" fillId="0" borderId="40" xfId="0" applyNumberFormat="1" applyFont="1" applyFill="1" applyBorder="1"/>
    <xf numFmtId="165" fontId="23" fillId="0" borderId="28" xfId="0" applyNumberFormat="1" applyFont="1" applyFill="1" applyBorder="1"/>
    <xf numFmtId="165" fontId="23" fillId="0" borderId="45" xfId="0" applyNumberFormat="1" applyFont="1" applyFill="1" applyBorder="1"/>
    <xf numFmtId="175" fontId="23" fillId="0" borderId="19" xfId="0" applyNumberFormat="1" applyFont="1" applyFill="1" applyBorder="1"/>
    <xf numFmtId="165" fontId="23" fillId="0" borderId="19" xfId="0" applyNumberFormat="1" applyFont="1" applyFill="1" applyBorder="1"/>
    <xf numFmtId="165" fontId="23" fillId="0" borderId="46" xfId="0" applyNumberFormat="1" applyFont="1" applyFill="1" applyBorder="1"/>
    <xf numFmtId="165" fontId="23" fillId="0" borderId="47" xfId="0" applyNumberFormat="1" applyFont="1" applyFill="1" applyBorder="1"/>
    <xf numFmtId="165" fontId="23" fillId="4" borderId="19" xfId="0" applyNumberFormat="1" applyFont="1" applyFill="1" applyBorder="1"/>
    <xf numFmtId="177" fontId="23" fillId="4" borderId="19" xfId="0" applyNumberFormat="1" applyFont="1" applyFill="1" applyBorder="1"/>
    <xf numFmtId="10" fontId="23" fillId="4" borderId="48" xfId="0" applyNumberFormat="1" applyFont="1" applyFill="1" applyBorder="1"/>
    <xf numFmtId="175" fontId="38" fillId="0" borderId="22" xfId="0" applyNumberFormat="1" applyFont="1" applyFill="1" applyBorder="1"/>
    <xf numFmtId="165" fontId="38" fillId="0" borderId="22" xfId="0" applyNumberFormat="1" applyFont="1" applyFill="1" applyBorder="1"/>
    <xf numFmtId="165" fontId="38" fillId="0" borderId="42" xfId="0" applyNumberFormat="1" applyFont="1" applyFill="1" applyBorder="1"/>
    <xf numFmtId="165" fontId="23" fillId="0" borderId="26" xfId="0" applyNumberFormat="1" applyFont="1" applyFill="1" applyBorder="1"/>
    <xf numFmtId="165" fontId="23" fillId="0" borderId="49" xfId="0" applyNumberFormat="1" applyFont="1" applyFill="1" applyBorder="1"/>
    <xf numFmtId="165" fontId="23" fillId="4" borderId="18" xfId="0" applyNumberFormat="1" applyFont="1" applyFill="1" applyBorder="1"/>
    <xf numFmtId="177" fontId="23" fillId="4" borderId="50" xfId="0" applyNumberFormat="1" applyFont="1" applyFill="1" applyBorder="1"/>
    <xf numFmtId="10" fontId="23" fillId="4" borderId="51" xfId="0" applyNumberFormat="1" applyFont="1" applyFill="1" applyBorder="1"/>
    <xf numFmtId="165" fontId="23" fillId="0" borderId="36" xfId="0" applyNumberFormat="1" applyFont="1" applyFill="1" applyBorder="1"/>
    <xf numFmtId="165" fontId="23" fillId="0" borderId="35" xfId="0" applyNumberFormat="1" applyFont="1" applyFill="1" applyBorder="1"/>
    <xf numFmtId="10" fontId="23" fillId="4" borderId="25" xfId="0" applyNumberFormat="1" applyFont="1" applyFill="1" applyBorder="1"/>
    <xf numFmtId="0" fontId="21" fillId="0" borderId="0" xfId="0" applyFont="1" applyFill="1"/>
    <xf numFmtId="165" fontId="21" fillId="0" borderId="0" xfId="0" applyNumberFormat="1" applyFont="1" applyFill="1"/>
    <xf numFmtId="175" fontId="23" fillId="5" borderId="0" xfId="6" applyNumberFormat="1" applyFont="1" applyFill="1"/>
    <xf numFmtId="0" fontId="23" fillId="0" borderId="0" xfId="0" applyFont="1" applyFill="1" applyAlignment="1">
      <alignment horizontal="right"/>
    </xf>
    <xf numFmtId="0" fontId="23" fillId="0" borderId="23" xfId="0" applyFont="1" applyFill="1" applyBorder="1"/>
    <xf numFmtId="175" fontId="21" fillId="0" borderId="0" xfId="0" applyNumberFormat="1" applyFont="1" applyFill="1"/>
    <xf numFmtId="10" fontId="0" fillId="0" borderId="0" xfId="0" applyNumberFormat="1" applyFont="1" applyFill="1" applyBorder="1" applyAlignment="1">
      <alignment horizontal="center"/>
    </xf>
    <xf numFmtId="10" fontId="0" fillId="0" borderId="10" xfId="0" applyNumberFormat="1" applyFont="1" applyFill="1" applyBorder="1" applyAlignment="1">
      <alignment horizontal="center"/>
    </xf>
    <xf numFmtId="0" fontId="42" fillId="0" borderId="0" xfId="0" applyFont="1" applyFill="1"/>
    <xf numFmtId="0" fontId="43" fillId="0" borderId="0" xfId="0" applyFont="1" applyFill="1"/>
    <xf numFmtId="0" fontId="0" fillId="0" borderId="0" xfId="0" applyFill="1" applyAlignment="1">
      <alignment horizontal="center"/>
    </xf>
    <xf numFmtId="0" fontId="0" fillId="0" borderId="28" xfId="0" applyFill="1" applyBorder="1" applyAlignment="1">
      <alignment horizontal="center"/>
    </xf>
    <xf numFmtId="0" fontId="0" fillId="0" borderId="27" xfId="0" applyFill="1" applyBorder="1" applyAlignment="1">
      <alignment horizontal="center"/>
    </xf>
    <xf numFmtId="0" fontId="0" fillId="0" borderId="28" xfId="0" applyFill="1" applyBorder="1"/>
    <xf numFmtId="0" fontId="0" fillId="0" borderId="27" xfId="0" applyFill="1" applyBorder="1"/>
    <xf numFmtId="14" fontId="0" fillId="0" borderId="0" xfId="0" applyNumberFormat="1" applyFill="1"/>
    <xf numFmtId="175" fontId="0" fillId="0" borderId="31" xfId="6" applyNumberFormat="1" applyFont="1" applyFill="1" applyBorder="1"/>
    <xf numFmtId="175" fontId="0" fillId="0" borderId="30" xfId="6" applyNumberFormat="1" applyFont="1" applyFill="1" applyBorder="1"/>
    <xf numFmtId="175" fontId="0" fillId="0" borderId="29" xfId="6" applyNumberFormat="1" applyFont="1" applyFill="1" applyBorder="1"/>
    <xf numFmtId="175" fontId="0" fillId="0" borderId="0" xfId="0" applyNumberFormat="1"/>
    <xf numFmtId="181" fontId="0" fillId="0" borderId="0" xfId="0" applyNumberFormat="1"/>
    <xf numFmtId="175" fontId="0" fillId="0" borderId="28" xfId="6" applyNumberFormat="1" applyFont="1" applyFill="1" applyBorder="1"/>
    <xf numFmtId="175" fontId="0" fillId="0" borderId="0" xfId="6" applyNumberFormat="1" applyFont="1" applyFill="1" applyBorder="1"/>
    <xf numFmtId="175" fontId="0" fillId="0" borderId="27" xfId="6" applyNumberFormat="1" applyFont="1" applyFill="1" applyBorder="1"/>
    <xf numFmtId="175" fontId="0" fillId="0" borderId="26" xfId="6" applyNumberFormat="1" applyFont="1" applyFill="1" applyBorder="1"/>
    <xf numFmtId="175" fontId="0" fillId="0" borderId="18" xfId="6" applyNumberFormat="1" applyFont="1" applyFill="1" applyBorder="1"/>
    <xf numFmtId="175" fontId="0" fillId="0" borderId="25" xfId="6" applyNumberFormat="1" applyFont="1" applyFill="1" applyBorder="1"/>
    <xf numFmtId="175" fontId="0" fillId="0" borderId="0" xfId="0" applyNumberFormat="1" applyFill="1" applyBorder="1"/>
    <xf numFmtId="1" fontId="0" fillId="0" borderId="0" xfId="0" applyNumberFormat="1" applyFill="1" applyBorder="1"/>
    <xf numFmtId="181" fontId="0" fillId="0" borderId="0" xfId="8" applyNumberFormat="1" applyFont="1" applyFill="1" applyBorder="1"/>
    <xf numFmtId="9" fontId="0" fillId="0" borderId="0" xfId="8" applyFont="1" applyFill="1" applyBorder="1"/>
    <xf numFmtId="175" fontId="0" fillId="0" borderId="0" xfId="0" applyNumberFormat="1" applyFont="1" applyFill="1" applyBorder="1"/>
    <xf numFmtId="175" fontId="6" fillId="0" borderId="0" xfId="0" applyNumberFormat="1" applyFont="1" applyFill="1" applyBorder="1"/>
    <xf numFmtId="175" fontId="6" fillId="0" borderId="0" xfId="0" applyNumberFormat="1" applyFont="1" applyFill="1" applyBorder="1" applyAlignment="1">
      <alignment horizontal="center"/>
    </xf>
    <xf numFmtId="175" fontId="0" fillId="0" borderId="0" xfId="9" applyNumberFormat="1" applyFont="1" applyFill="1" applyBorder="1"/>
    <xf numFmtId="175" fontId="6" fillId="0" borderId="0" xfId="0" quotePrefix="1" applyNumberFormat="1" applyFont="1" applyFill="1" applyBorder="1" applyAlignment="1">
      <alignment horizontal="right"/>
    </xf>
    <xf numFmtId="175" fontId="0" fillId="6" borderId="0" xfId="0" applyNumberFormat="1" applyFont="1" applyFill="1" applyBorder="1"/>
    <xf numFmtId="169" fontId="7" fillId="0" borderId="0" xfId="0" applyNumberFormat="1" applyFont="1" applyFill="1" applyBorder="1" applyAlignment="1">
      <alignment vertical="top"/>
    </xf>
    <xf numFmtId="184" fontId="7" fillId="0" borderId="0" xfId="0" applyNumberFormat="1" applyFont="1" applyFill="1" applyBorder="1" applyAlignment="1">
      <alignment vertical="top"/>
    </xf>
    <xf numFmtId="10" fontId="7" fillId="0" borderId="0" xfId="0" applyNumberFormat="1" applyFont="1" applyFill="1" applyBorder="1" applyAlignment="1">
      <alignment horizontal="center"/>
    </xf>
    <xf numFmtId="0" fontId="46" fillId="0" borderId="0" xfId="0" applyFont="1"/>
    <xf numFmtId="0" fontId="23" fillId="0" borderId="0" xfId="0" applyFont="1"/>
    <xf numFmtId="0" fontId="37" fillId="0" borderId="0" xfId="0" applyFont="1" applyFill="1" applyAlignment="1">
      <alignment horizontal="centerContinuous"/>
    </xf>
    <xf numFmtId="0" fontId="23" fillId="0" borderId="0" xfId="0" applyFont="1" applyFill="1" applyAlignment="1">
      <alignment horizontal="centerContinuous"/>
    </xf>
    <xf numFmtId="0" fontId="21" fillId="0" borderId="0" xfId="0" applyFont="1" applyFill="1" applyAlignment="1">
      <alignment horizontal="centerContinuous"/>
    </xf>
    <xf numFmtId="0" fontId="23" fillId="0" borderId="0" xfId="0" applyFont="1" applyFill="1" applyBorder="1" applyAlignment="1">
      <alignment horizontal="centerContinuous"/>
    </xf>
    <xf numFmtId="0" fontId="24" fillId="0" borderId="0" xfId="0" applyFont="1" applyAlignment="1">
      <alignment horizontal="center" vertical="center"/>
    </xf>
    <xf numFmtId="0" fontId="23" fillId="0" borderId="0" xfId="0" applyFont="1" applyBorder="1" applyAlignment="1">
      <alignment horizontal="center" vertical="center"/>
    </xf>
    <xf numFmtId="0" fontId="23" fillId="0" borderId="0" xfId="0" applyFont="1" applyAlignment="1">
      <alignment horizontal="center" vertical="center"/>
    </xf>
    <xf numFmtId="0" fontId="23" fillId="0" borderId="21" xfId="0" applyFont="1" applyBorder="1" applyAlignment="1">
      <alignment horizontal="center" vertical="center"/>
    </xf>
    <xf numFmtId="0" fontId="23" fillId="0" borderId="21" xfId="0" applyFont="1" applyBorder="1" applyAlignment="1">
      <alignment horizontal="center" vertical="center" wrapText="1"/>
    </xf>
    <xf numFmtId="0" fontId="23" fillId="0" borderId="0" xfId="0" applyFont="1" applyBorder="1" applyAlignment="1">
      <alignment horizontal="center" vertical="center" wrapText="1"/>
    </xf>
    <xf numFmtId="0" fontId="23" fillId="0" borderId="0" xfId="0" applyFont="1" applyAlignment="1">
      <alignment horizontal="center"/>
    </xf>
    <xf numFmtId="165" fontId="48" fillId="0" borderId="0" xfId="0" applyNumberFormat="1" applyFont="1"/>
    <xf numFmtId="9" fontId="39" fillId="0" borderId="0" xfId="0" applyNumberFormat="1" applyFont="1" applyBorder="1"/>
    <xf numFmtId="10" fontId="49" fillId="0" borderId="0" xfId="0" applyNumberFormat="1" applyFont="1" applyFill="1" applyAlignment="1">
      <alignment horizontal="center"/>
    </xf>
    <xf numFmtId="9" fontId="49" fillId="0" borderId="0" xfId="0" applyNumberFormat="1" applyFont="1" applyFill="1" applyBorder="1" applyAlignment="1">
      <alignment horizontal="center"/>
    </xf>
    <xf numFmtId="10" fontId="23" fillId="0" borderId="0" xfId="0" applyNumberFormat="1" applyFont="1" applyFill="1" applyAlignment="1">
      <alignment horizontal="center"/>
    </xf>
    <xf numFmtId="9" fontId="49" fillId="0" borderId="0" xfId="0" applyNumberFormat="1" applyFont="1" applyFill="1" applyBorder="1"/>
    <xf numFmtId="165" fontId="49" fillId="0" borderId="0" xfId="0" applyNumberFormat="1" applyFont="1" applyFill="1"/>
    <xf numFmtId="185" fontId="23" fillId="0" borderId="0" xfId="0" applyNumberFormat="1" applyFont="1"/>
    <xf numFmtId="0" fontId="21" fillId="0" borderId="0" xfId="0" applyFont="1" applyAlignment="1">
      <alignment horizontal="right"/>
    </xf>
    <xf numFmtId="10" fontId="21" fillId="0" borderId="0" xfId="0" applyNumberFormat="1" applyFont="1"/>
    <xf numFmtId="10" fontId="50" fillId="0" borderId="0" xfId="0" applyNumberFormat="1" applyFont="1" applyFill="1"/>
    <xf numFmtId="0" fontId="50" fillId="0" borderId="0" xfId="0" applyFont="1" applyFill="1" applyBorder="1"/>
    <xf numFmtId="186" fontId="49" fillId="0" borderId="0" xfId="0" applyNumberFormat="1" applyFont="1" applyFill="1"/>
    <xf numFmtId="186" fontId="50" fillId="0" borderId="0" xfId="0" applyNumberFormat="1" applyFont="1" applyFill="1"/>
    <xf numFmtId="0" fontId="21" fillId="0" borderId="0" xfId="0" applyFont="1" applyBorder="1"/>
    <xf numFmtId="10" fontId="24" fillId="0" borderId="0" xfId="0" applyNumberFormat="1" applyFont="1" applyFill="1" applyAlignment="1">
      <alignment horizontal="center"/>
    </xf>
    <xf numFmtId="10" fontId="39" fillId="0" borderId="0" xfId="0" applyNumberFormat="1" applyFont="1" applyFill="1" applyAlignment="1">
      <alignment horizontal="center"/>
    </xf>
    <xf numFmtId="9" fontId="39" fillId="0" borderId="0" xfId="0" applyNumberFormat="1" applyFont="1" applyFill="1" applyBorder="1" applyAlignment="1">
      <alignment horizontal="center"/>
    </xf>
    <xf numFmtId="9" fontId="23" fillId="0" borderId="0" xfId="0" applyNumberFormat="1" applyFont="1" applyFill="1" applyBorder="1"/>
    <xf numFmtId="9" fontId="21" fillId="0" borderId="0" xfId="0" applyNumberFormat="1" applyFont="1" applyBorder="1"/>
    <xf numFmtId="186" fontId="24" fillId="0" borderId="0" xfId="0" applyNumberFormat="1" applyFont="1" applyFill="1"/>
    <xf numFmtId="165" fontId="23" fillId="0" borderId="0" xfId="0" applyNumberFormat="1" applyFont="1"/>
    <xf numFmtId="186" fontId="49" fillId="0" borderId="0" xfId="0" applyNumberFormat="1" applyFont="1"/>
    <xf numFmtId="186" fontId="24" fillId="0" borderId="0" xfId="0" applyNumberFormat="1" applyFont="1"/>
    <xf numFmtId="187" fontId="51" fillId="0" borderId="0" xfId="0" applyNumberFormat="1" applyFont="1"/>
    <xf numFmtId="187" fontId="21" fillId="0" borderId="0" xfId="0" applyNumberFormat="1" applyFont="1"/>
    <xf numFmtId="0" fontId="47" fillId="0" borderId="0" xfId="0" quotePrefix="1" applyFont="1" applyFill="1" applyAlignment="1">
      <alignment horizontal="center" vertical="top"/>
    </xf>
    <xf numFmtId="0" fontId="23" fillId="0" borderId="0" xfId="0" quotePrefix="1" applyFont="1" applyFill="1" applyAlignment="1">
      <alignment horizontal="left"/>
    </xf>
    <xf numFmtId="0" fontId="52" fillId="0" borderId="0" xfId="2" applyFont="1" applyFill="1"/>
    <xf numFmtId="0" fontId="24" fillId="7" borderId="31" xfId="0" applyFont="1" applyFill="1" applyBorder="1"/>
    <xf numFmtId="0" fontId="23" fillId="7" borderId="30" xfId="0" applyFont="1" applyFill="1" applyBorder="1"/>
    <xf numFmtId="10" fontId="35" fillId="7" borderId="30" xfId="0" applyNumberFormat="1" applyFont="1" applyFill="1" applyBorder="1"/>
    <xf numFmtId="6" fontId="35" fillId="7" borderId="30" xfId="0" applyNumberFormat="1" applyFont="1" applyFill="1" applyBorder="1"/>
    <xf numFmtId="6" fontId="35" fillId="7" borderId="29" xfId="0" applyNumberFormat="1" applyFont="1" applyFill="1" applyBorder="1"/>
    <xf numFmtId="0" fontId="24" fillId="7" borderId="26" xfId="0" applyFont="1" applyFill="1" applyBorder="1"/>
    <xf numFmtId="0" fontId="23" fillId="7" borderId="18" xfId="0" applyFont="1" applyFill="1" applyBorder="1"/>
    <xf numFmtId="10" fontId="23" fillId="7" borderId="18" xfId="0" applyNumberFormat="1" applyFont="1" applyFill="1" applyBorder="1"/>
    <xf numFmtId="165" fontId="23" fillId="7" borderId="18" xfId="7" applyNumberFormat="1" applyFont="1" applyFill="1" applyBorder="1"/>
    <xf numFmtId="165" fontId="23" fillId="7" borderId="25" xfId="7" applyNumberFormat="1" applyFont="1" applyFill="1" applyBorder="1"/>
    <xf numFmtId="0" fontId="0" fillId="8" borderId="20" xfId="0" applyFill="1" applyBorder="1" applyAlignment="1">
      <alignment vertical="top"/>
    </xf>
    <xf numFmtId="14" fontId="0" fillId="8" borderId="20" xfId="0" applyNumberFormat="1" applyFill="1" applyBorder="1" applyAlignment="1">
      <alignment horizontal="right" vertical="top"/>
    </xf>
    <xf numFmtId="4" fontId="0" fillId="8" borderId="20" xfId="0" applyNumberFormat="1" applyFill="1" applyBorder="1" applyAlignment="1">
      <alignment horizontal="right" vertical="top"/>
    </xf>
    <xf numFmtId="10" fontId="7" fillId="0" borderId="0" xfId="8" applyNumberFormat="1" applyFont="1" applyFill="1" applyAlignment="1">
      <alignment vertical="top"/>
    </xf>
    <xf numFmtId="0" fontId="53" fillId="0" borderId="0" xfId="0" quotePrefix="1" applyFont="1" applyFill="1"/>
    <xf numFmtId="165" fontId="0" fillId="0" borderId="0" xfId="7" applyNumberFormat="1" applyFont="1"/>
    <xf numFmtId="164" fontId="9" fillId="0" borderId="8" xfId="0" applyNumberFormat="1" applyFont="1" applyFill="1" applyBorder="1"/>
    <xf numFmtId="164" fontId="53" fillId="0" borderId="8" xfId="0" applyNumberFormat="1" applyFont="1" applyFill="1" applyBorder="1" applyAlignment="1">
      <alignment horizontal="center"/>
    </xf>
    <xf numFmtId="41" fontId="0" fillId="0" borderId="8" xfId="0" applyNumberFormat="1" applyFill="1" applyBorder="1" applyAlignment="1">
      <alignment horizontal="center"/>
    </xf>
    <xf numFmtId="42" fontId="7" fillId="0" borderId="13" xfId="0" applyNumberFormat="1" applyFont="1" applyFill="1" applyBorder="1" applyAlignment="1"/>
    <xf numFmtId="0" fontId="54" fillId="0" borderId="0" xfId="3" applyFont="1" applyBorder="1"/>
    <xf numFmtId="0" fontId="9" fillId="0" borderId="0" xfId="3" applyFont="1"/>
    <xf numFmtId="165" fontId="7" fillId="0" borderId="0" xfId="7" applyNumberFormat="1" applyFont="1" applyFill="1" applyBorder="1" applyAlignment="1">
      <alignment vertical="top"/>
    </xf>
    <xf numFmtId="181" fontId="55" fillId="0" borderId="8" xfId="8" applyNumberFormat="1" applyFont="1" applyFill="1" applyBorder="1" applyAlignment="1"/>
    <xf numFmtId="0" fontId="7" fillId="0" borderId="0" xfId="3" applyAlignment="1">
      <alignment horizontal="right"/>
    </xf>
    <xf numFmtId="42" fontId="7" fillId="0" borderId="0" xfId="3" applyNumberFormat="1" applyFill="1" applyBorder="1"/>
    <xf numFmtId="37" fontId="7" fillId="0" borderId="21" xfId="0" applyNumberFormat="1" applyFont="1" applyFill="1" applyBorder="1"/>
    <xf numFmtId="0" fontId="0" fillId="0" borderId="23" xfId="0" applyFill="1" applyBorder="1"/>
    <xf numFmtId="42" fontId="6" fillId="0" borderId="24" xfId="0" applyNumberFormat="1" applyFont="1" applyFill="1" applyBorder="1"/>
    <xf numFmtId="42" fontId="7" fillId="0" borderId="21" xfId="0" applyNumberFormat="1" applyFont="1" applyFill="1" applyBorder="1"/>
    <xf numFmtId="165" fontId="7" fillId="0" borderId="19" xfId="3" applyNumberFormat="1" applyFill="1" applyBorder="1"/>
    <xf numFmtId="0" fontId="7" fillId="0" borderId="0" xfId="3" applyFont="1" applyFill="1" applyBorder="1"/>
    <xf numFmtId="43" fontId="0" fillId="0" borderId="21" xfId="0" applyNumberFormat="1" applyFill="1" applyBorder="1"/>
    <xf numFmtId="0" fontId="0" fillId="0" borderId="20" xfId="0" applyFill="1" applyBorder="1" applyAlignment="1">
      <alignment vertical="top"/>
    </xf>
    <xf numFmtId="37" fontId="15" fillId="0" borderId="0" xfId="0" applyNumberFormat="1" applyFont="1" applyFill="1" applyAlignment="1">
      <alignment horizontal="right" indent="1"/>
    </xf>
    <xf numFmtId="9" fontId="7" fillId="0" borderId="0" xfId="8" applyFont="1" applyFill="1" applyAlignment="1">
      <alignment vertical="top"/>
    </xf>
    <xf numFmtId="42" fontId="7" fillId="0" borderId="0" xfId="0" applyNumberFormat="1" applyFont="1" applyAlignment="1">
      <alignment vertical="top"/>
    </xf>
    <xf numFmtId="10" fontId="7" fillId="0" borderId="0" xfId="8" applyNumberFormat="1" applyFont="1" applyAlignment="1">
      <alignment vertical="top"/>
    </xf>
    <xf numFmtId="44" fontId="0" fillId="0" borderId="0" xfId="0" applyNumberFormat="1" applyBorder="1"/>
    <xf numFmtId="0" fontId="7" fillId="0" borderId="0" xfId="3" applyFont="1" applyFill="1" applyBorder="1" applyAlignment="1">
      <alignment horizontal="left" wrapText="1"/>
    </xf>
    <xf numFmtId="0" fontId="8" fillId="0" borderId="0" xfId="3" applyFont="1" applyBorder="1"/>
    <xf numFmtId="0" fontId="7" fillId="5" borderId="9" xfId="3" applyFont="1" applyFill="1" applyBorder="1" applyAlignment="1">
      <alignment horizontal="left"/>
    </xf>
    <xf numFmtId="0" fontId="7" fillId="5" borderId="0" xfId="3" applyFill="1" applyBorder="1" applyAlignment="1">
      <alignment horizontal="center"/>
    </xf>
    <xf numFmtId="0" fontId="7" fillId="5" borderId="0" xfId="3" applyFill="1"/>
    <xf numFmtId="42" fontId="7" fillId="5" borderId="8" xfId="3" applyNumberFormat="1" applyFill="1" applyBorder="1" applyAlignment="1">
      <alignment horizontal="center"/>
    </xf>
    <xf numFmtId="10" fontId="7" fillId="5" borderId="0" xfId="3" applyNumberFormat="1" applyFont="1" applyFill="1" applyBorder="1" applyAlignment="1">
      <alignment horizontal="center"/>
    </xf>
    <xf numFmtId="10" fontId="7" fillId="5" borderId="10" xfId="3" applyNumberFormat="1" applyFont="1" applyFill="1" applyBorder="1" applyAlignment="1">
      <alignment horizontal="center"/>
    </xf>
    <xf numFmtId="165" fontId="7" fillId="5" borderId="0" xfId="3" applyNumberFormat="1" applyFill="1"/>
    <xf numFmtId="164" fontId="53" fillId="0" borderId="8" xfId="3" applyNumberFormat="1" applyFont="1" applyFill="1" applyBorder="1" applyAlignment="1">
      <alignment horizontal="center"/>
    </xf>
    <xf numFmtId="41" fontId="7" fillId="5" borderId="8" xfId="3" applyNumberFormat="1" applyFont="1" applyFill="1" applyBorder="1" applyAlignment="1"/>
    <xf numFmtId="164" fontId="9" fillId="0" borderId="8" xfId="3" applyNumberFormat="1" applyFont="1" applyFill="1" applyBorder="1"/>
    <xf numFmtId="9" fontId="7" fillId="5" borderId="0" xfId="3" applyNumberFormat="1" applyFill="1" applyBorder="1"/>
    <xf numFmtId="0" fontId="7" fillId="5" borderId="0" xfId="3" applyFill="1" applyBorder="1"/>
    <xf numFmtId="165" fontId="7" fillId="5" borderId="13" xfId="3" applyNumberFormat="1" applyFont="1" applyFill="1" applyBorder="1" applyAlignment="1"/>
    <xf numFmtId="42" fontId="7" fillId="5" borderId="13" xfId="3" applyNumberFormat="1" applyFont="1" applyFill="1" applyBorder="1" applyAlignment="1"/>
    <xf numFmtId="165" fontId="7" fillId="0" borderId="0" xfId="3" applyNumberFormat="1" applyFill="1"/>
    <xf numFmtId="9" fontId="57" fillId="0" borderId="8" xfId="11" applyNumberFormat="1" applyFont="1" applyFill="1" applyBorder="1" applyAlignment="1"/>
    <xf numFmtId="41" fontId="7" fillId="0" borderId="8" xfId="3" applyNumberFormat="1" applyFill="1" applyBorder="1" applyAlignment="1">
      <alignment horizontal="center"/>
    </xf>
    <xf numFmtId="0" fontId="53" fillId="0" borderId="0" xfId="3" quotePrefix="1" applyFont="1" applyFill="1"/>
    <xf numFmtId="44" fontId="7" fillId="0" borderId="0" xfId="3" applyNumberFormat="1" applyFill="1"/>
    <xf numFmtId="181" fontId="55" fillId="0" borderId="8" xfId="11" applyNumberFormat="1" applyFont="1" applyFill="1" applyBorder="1" applyAlignment="1"/>
    <xf numFmtId="41" fontId="7" fillId="0" borderId="12" xfId="3" applyNumberFormat="1" applyFont="1" applyFill="1" applyBorder="1" applyAlignment="1"/>
    <xf numFmtId="42" fontId="7" fillId="0" borderId="16" xfId="3" applyNumberFormat="1" applyFont="1" applyFill="1" applyBorder="1"/>
    <xf numFmtId="0" fontId="7" fillId="0" borderId="0" xfId="3" applyFont="1" applyFill="1" applyBorder="1" applyAlignment="1">
      <alignment horizontal="center"/>
    </xf>
    <xf numFmtId="37" fontId="12" fillId="0" borderId="0" xfId="3" applyNumberFormat="1" applyFont="1" applyFill="1" applyBorder="1"/>
    <xf numFmtId="42" fontId="7" fillId="0" borderId="0" xfId="3" applyNumberFormat="1" applyFont="1" applyFill="1" applyBorder="1"/>
    <xf numFmtId="42" fontId="6" fillId="0" borderId="0" xfId="3" applyNumberFormat="1" applyFont="1" applyFill="1" applyBorder="1"/>
    <xf numFmtId="0" fontId="7" fillId="0" borderId="0" xfId="3" applyBorder="1"/>
    <xf numFmtId="0" fontId="53" fillId="0" borderId="0" xfId="3" quotePrefix="1" applyFont="1" applyFill="1" applyBorder="1"/>
    <xf numFmtId="44" fontId="7" fillId="0" borderId="0" xfId="3" applyNumberFormat="1" applyFill="1" applyBorder="1"/>
    <xf numFmtId="0" fontId="7" fillId="0" borderId="0" xfId="0" applyFont="1" applyFill="1" applyBorder="1" applyAlignment="1">
      <alignment horizontal="center"/>
    </xf>
    <xf numFmtId="0" fontId="7" fillId="0" borderId="53" xfId="0" applyFont="1" applyBorder="1" applyAlignment="1">
      <alignment horizontal="center" vertical="center"/>
    </xf>
    <xf numFmtId="0" fontId="7" fillId="0" borderId="53" xfId="0" applyFont="1" applyBorder="1" applyAlignment="1">
      <alignment vertical="center"/>
    </xf>
    <xf numFmtId="0" fontId="7" fillId="0" borderId="49" xfId="0" applyFont="1" applyBorder="1" applyAlignment="1">
      <alignment horizontal="center" vertical="center"/>
    </xf>
    <xf numFmtId="0" fontId="7" fillId="0" borderId="25" xfId="0" applyFont="1" applyBorder="1" applyAlignment="1">
      <alignment vertical="center"/>
    </xf>
    <xf numFmtId="6" fontId="7" fillId="0" borderId="25" xfId="0" applyNumberFormat="1" applyFont="1" applyBorder="1" applyAlignment="1">
      <alignment horizontal="right" vertical="center"/>
    </xf>
    <xf numFmtId="6" fontId="7" fillId="0" borderId="0" xfId="0" applyNumberFormat="1" applyFont="1" applyFill="1" applyBorder="1"/>
    <xf numFmtId="165" fontId="6" fillId="0" borderId="13" xfId="0" applyNumberFormat="1" applyFont="1" applyFill="1" applyBorder="1" applyAlignment="1"/>
    <xf numFmtId="165" fontId="6" fillId="0" borderId="0" xfId="0" applyNumberFormat="1" applyFont="1" applyFill="1" applyBorder="1" applyAlignment="1"/>
    <xf numFmtId="41" fontId="7" fillId="0" borderId="10" xfId="0" applyNumberFormat="1" applyFont="1" applyFill="1" applyBorder="1" applyAlignment="1"/>
    <xf numFmtId="0" fontId="24" fillId="0" borderId="21" xfId="0" applyFont="1" applyBorder="1" applyAlignment="1">
      <alignment horizontal="center" wrapText="1"/>
    </xf>
    <xf numFmtId="0" fontId="10" fillId="0" borderId="0" xfId="0" applyFont="1" applyFill="1"/>
    <xf numFmtId="177" fontId="23" fillId="10" borderId="0" xfId="0" applyNumberFormat="1" applyFont="1" applyFill="1" applyBorder="1"/>
    <xf numFmtId="179" fontId="12" fillId="10" borderId="0" xfId="5" applyNumberFormat="1" applyFont="1" applyFill="1"/>
    <xf numFmtId="0" fontId="0" fillId="11" borderId="20" xfId="0" applyFont="1" applyFill="1" applyBorder="1"/>
    <xf numFmtId="0" fontId="0" fillId="12" borderId="20" xfId="0" applyFont="1" applyFill="1" applyBorder="1"/>
    <xf numFmtId="14" fontId="0" fillId="12" borderId="20" xfId="0" applyNumberFormat="1" applyFont="1" applyFill="1" applyBorder="1" applyAlignment="1">
      <alignment horizontal="right"/>
    </xf>
    <xf numFmtId="4" fontId="0" fillId="12" borderId="20" xfId="0" applyNumberFormat="1" applyFont="1" applyFill="1" applyBorder="1" applyAlignment="1">
      <alignment horizontal="right"/>
    </xf>
    <xf numFmtId="0" fontId="14" fillId="0" borderId="31" xfId="0" applyFont="1" applyBorder="1" applyAlignment="1">
      <alignment vertical="top"/>
    </xf>
    <xf numFmtId="0" fontId="7" fillId="0" borderId="30" xfId="0" applyFont="1" applyBorder="1" applyAlignment="1">
      <alignment vertical="top"/>
    </xf>
    <xf numFmtId="0" fontId="0" fillId="0" borderId="30" xfId="0" applyBorder="1"/>
    <xf numFmtId="0" fontId="14" fillId="0" borderId="28" xfId="0" applyFont="1" applyBorder="1" applyAlignment="1">
      <alignment vertical="top"/>
    </xf>
    <xf numFmtId="0" fontId="7" fillId="0" borderId="0" xfId="0" applyFont="1" applyBorder="1" applyAlignment="1">
      <alignment vertical="top"/>
    </xf>
    <xf numFmtId="0" fontId="0" fillId="0" borderId="0" xfId="0" applyBorder="1"/>
    <xf numFmtId="0" fontId="0" fillId="0" borderId="28" xfId="0" applyBorder="1"/>
    <xf numFmtId="0" fontId="0" fillId="11" borderId="41" xfId="0" applyFont="1" applyFill="1" applyBorder="1"/>
    <xf numFmtId="0" fontId="0" fillId="0" borderId="28" xfId="0" applyFont="1" applyBorder="1"/>
    <xf numFmtId="0" fontId="0" fillId="0" borderId="0" xfId="0" applyFont="1" applyBorder="1"/>
    <xf numFmtId="14" fontId="0" fillId="0" borderId="0" xfId="0" applyNumberFormat="1" applyFont="1" applyBorder="1" applyAlignment="1">
      <alignment horizontal="right"/>
    </xf>
    <xf numFmtId="4" fontId="0" fillId="0" borderId="0" xfId="0" applyNumberFormat="1" applyFont="1" applyBorder="1" applyAlignment="1">
      <alignment horizontal="right"/>
    </xf>
    <xf numFmtId="0" fontId="0" fillId="12" borderId="41" xfId="0" applyFont="1" applyFill="1" applyBorder="1"/>
    <xf numFmtId="0" fontId="0" fillId="0" borderId="26" xfId="0" applyBorder="1"/>
    <xf numFmtId="0" fontId="0" fillId="0" borderId="18" xfId="0" applyBorder="1"/>
    <xf numFmtId="42" fontId="7" fillId="0" borderId="0" xfId="0" applyNumberFormat="1" applyFont="1" applyBorder="1" applyAlignment="1">
      <alignment vertical="top"/>
    </xf>
    <xf numFmtId="0" fontId="6" fillId="0" borderId="0" xfId="0" applyFont="1"/>
    <xf numFmtId="0" fontId="6" fillId="0" borderId="28" xfId="0" applyFont="1" applyBorder="1"/>
    <xf numFmtId="0" fontId="6" fillId="0" borderId="0" xfId="0" applyFont="1" applyBorder="1"/>
    <xf numFmtId="0" fontId="9" fillId="0" borderId="0" xfId="3" applyFont="1" applyFill="1" applyBorder="1" applyAlignment="1">
      <alignment horizontal="center"/>
    </xf>
    <xf numFmtId="165" fontId="7" fillId="0" borderId="0" xfId="10" applyNumberFormat="1" applyFont="1" applyFill="1" applyBorder="1" applyAlignment="1">
      <alignment vertical="top"/>
    </xf>
    <xf numFmtId="0" fontId="7" fillId="0" borderId="0" xfId="3" applyAlignment="1">
      <alignment vertical="top"/>
    </xf>
    <xf numFmtId="44" fontId="6" fillId="0" borderId="19" xfId="3" applyNumberFormat="1" applyFont="1" applyFill="1" applyBorder="1" applyAlignment="1">
      <alignment vertical="top"/>
    </xf>
    <xf numFmtId="0" fontId="7" fillId="0" borderId="0" xfId="3" applyFont="1" applyFill="1" applyAlignment="1">
      <alignment vertical="top"/>
    </xf>
    <xf numFmtId="0" fontId="7" fillId="0" borderId="0" xfId="3" applyFont="1" applyAlignment="1">
      <alignment vertical="top"/>
    </xf>
    <xf numFmtId="44" fontId="7" fillId="0" borderId="22" xfId="3" applyNumberFormat="1" applyFont="1" applyFill="1" applyBorder="1" applyAlignment="1">
      <alignment vertical="top"/>
    </xf>
    <xf numFmtId="184" fontId="7" fillId="0" borderId="0" xfId="3" applyNumberFormat="1" applyFont="1" applyFill="1" applyBorder="1" applyAlignment="1">
      <alignment vertical="top"/>
    </xf>
    <xf numFmtId="173" fontId="7" fillId="0" borderId="0" xfId="3" applyNumberFormat="1" applyFont="1" applyFill="1" applyBorder="1" applyAlignment="1">
      <alignment vertical="top"/>
    </xf>
    <xf numFmtId="0" fontId="6" fillId="0" borderId="0" xfId="3" applyFont="1" applyFill="1" applyAlignment="1">
      <alignment horizontal="center" vertical="top" wrapText="1"/>
    </xf>
    <xf numFmtId="0" fontId="9" fillId="0" borderId="0" xfId="3" applyFont="1" applyFill="1" applyAlignment="1">
      <alignment vertical="top"/>
    </xf>
    <xf numFmtId="0" fontId="6" fillId="0" borderId="0" xfId="3" applyFont="1" applyFill="1" applyAlignment="1">
      <alignment horizontal="center" vertical="top"/>
    </xf>
    <xf numFmtId="0" fontId="6" fillId="0" borderId="0" xfId="3" quotePrefix="1" applyFont="1" applyFill="1" applyAlignment="1">
      <alignment horizontal="center" vertical="top"/>
    </xf>
    <xf numFmtId="44" fontId="7" fillId="0" borderId="0" xfId="3" applyNumberFormat="1" applyFont="1" applyFill="1" applyAlignment="1">
      <alignment vertical="top"/>
    </xf>
    <xf numFmtId="0" fontId="7" fillId="0" borderId="0" xfId="3" applyFont="1" applyFill="1" applyAlignment="1">
      <alignment horizontal="right"/>
    </xf>
    <xf numFmtId="43" fontId="7" fillId="0" borderId="0" xfId="3" applyNumberFormat="1" applyFont="1" applyFill="1" applyAlignment="1">
      <alignment vertical="top"/>
    </xf>
    <xf numFmtId="14" fontId="7" fillId="0" borderId="0" xfId="3" applyNumberFormat="1" applyFont="1" applyFill="1" applyBorder="1" applyAlignment="1">
      <alignment horizontal="right" vertical="top"/>
    </xf>
    <xf numFmtId="4" fontId="7" fillId="8" borderId="20" xfId="3" applyNumberFormat="1" applyFill="1" applyBorder="1" applyAlignment="1">
      <alignment horizontal="right" vertical="top"/>
    </xf>
    <xf numFmtId="14" fontId="7" fillId="8" borderId="20" xfId="3" applyNumberFormat="1" applyFill="1" applyBorder="1" applyAlignment="1">
      <alignment horizontal="right" vertical="top"/>
    </xf>
    <xf numFmtId="0" fontId="7" fillId="8" borderId="20" xfId="3" applyFill="1" applyBorder="1" applyAlignment="1">
      <alignment vertical="top"/>
    </xf>
    <xf numFmtId="4" fontId="7" fillId="0" borderId="0" xfId="3" applyNumberFormat="1" applyAlignment="1">
      <alignment horizontal="right" vertical="top"/>
    </xf>
    <xf numFmtId="14" fontId="7" fillId="0" borderId="0" xfId="3" applyNumberFormat="1" applyAlignment="1">
      <alignment horizontal="right" vertical="top"/>
    </xf>
    <xf numFmtId="0" fontId="7" fillId="3" borderId="20" xfId="3" applyFill="1" applyBorder="1" applyAlignment="1">
      <alignment vertical="top"/>
    </xf>
    <xf numFmtId="0" fontId="7" fillId="3" borderId="20" xfId="3" applyFill="1" applyBorder="1" applyAlignment="1">
      <alignment vertical="top" wrapText="1"/>
    </xf>
    <xf numFmtId="0" fontId="24" fillId="0" borderId="0" xfId="3" applyFont="1" applyFill="1" applyBorder="1" applyAlignment="1">
      <alignment horizontal="centerContinuous" vertical="center"/>
    </xf>
    <xf numFmtId="0" fontId="24" fillId="0" borderId="0" xfId="3" applyFont="1" applyFill="1" applyBorder="1"/>
    <xf numFmtId="0" fontId="23" fillId="0" borderId="0" xfId="3" applyFont="1"/>
    <xf numFmtId="0" fontId="24" fillId="0" borderId="21" xfId="3" applyFont="1" applyFill="1" applyBorder="1" applyAlignment="1">
      <alignment horizontal="center" wrapText="1"/>
    </xf>
    <xf numFmtId="0" fontId="24" fillId="0" borderId="21" xfId="3" applyFont="1" applyBorder="1" applyAlignment="1">
      <alignment horizontal="center" wrapText="1"/>
    </xf>
    <xf numFmtId="0" fontId="24" fillId="0" borderId="21" xfId="3" applyFont="1" applyBorder="1" applyAlignment="1">
      <alignment horizontal="centerContinuous" wrapText="1"/>
    </xf>
    <xf numFmtId="0" fontId="24" fillId="0" borderId="0" xfId="3" applyFont="1" applyFill="1" applyBorder="1" applyAlignment="1">
      <alignment horizontal="centerContinuous" wrapText="1"/>
    </xf>
    <xf numFmtId="175" fontId="24" fillId="13" borderId="21" xfId="3" quotePrefix="1" applyNumberFormat="1" applyFont="1" applyFill="1" applyBorder="1" applyAlignment="1">
      <alignment horizontal="center" wrapText="1"/>
    </xf>
    <xf numFmtId="0" fontId="24" fillId="13" borderId="21" xfId="3" quotePrefix="1" applyFont="1" applyFill="1" applyBorder="1" applyAlignment="1">
      <alignment horizontal="center" wrapText="1"/>
    </xf>
    <xf numFmtId="0" fontId="24" fillId="13" borderId="21" xfId="3" quotePrefix="1" applyFont="1" applyFill="1" applyBorder="1" applyAlignment="1">
      <alignment horizontal="centerContinuous" wrapText="1"/>
    </xf>
    <xf numFmtId="0" fontId="24" fillId="13" borderId="0" xfId="3" applyFont="1" applyFill="1" applyBorder="1" applyAlignment="1">
      <alignment horizontal="center" wrapText="1"/>
    </xf>
    <xf numFmtId="0" fontId="24" fillId="0" borderId="0" xfId="3" applyFont="1" applyFill="1" applyBorder="1" applyAlignment="1">
      <alignment horizontal="center" wrapText="1"/>
    </xf>
    <xf numFmtId="0" fontId="23" fillId="0" borderId="22" xfId="3" applyFont="1" applyFill="1" applyBorder="1" applyAlignment="1">
      <alignment horizontal="center" wrapText="1"/>
    </xf>
    <xf numFmtId="0" fontId="23" fillId="0" borderId="22" xfId="3" applyFont="1" applyFill="1" applyBorder="1" applyAlignment="1">
      <alignment horizontal="centerContinuous" wrapText="1"/>
    </xf>
    <xf numFmtId="175" fontId="23" fillId="13" borderId="22" xfId="3" applyNumberFormat="1" applyFont="1" applyFill="1" applyBorder="1" applyAlignment="1">
      <alignment horizontal="center" wrapText="1"/>
    </xf>
    <xf numFmtId="0" fontId="23" fillId="13" borderId="22" xfId="3" applyFont="1" applyFill="1" applyBorder="1" applyAlignment="1">
      <alignment horizontal="center" wrapText="1"/>
    </xf>
    <xf numFmtId="175" fontId="23" fillId="13" borderId="22" xfId="3" quotePrefix="1" applyNumberFormat="1" applyFont="1" applyFill="1" applyBorder="1" applyAlignment="1">
      <alignment horizontal="center" wrapText="1"/>
    </xf>
    <xf numFmtId="0" fontId="23" fillId="13" borderId="0" xfId="3" applyFont="1" applyFill="1" applyBorder="1" applyAlignment="1">
      <alignment horizontal="center" wrapText="1"/>
    </xf>
    <xf numFmtId="0" fontId="23" fillId="0" borderId="0" xfId="3" applyFont="1" applyFill="1" applyBorder="1" applyAlignment="1">
      <alignment horizontal="center" wrapText="1"/>
    </xf>
    <xf numFmtId="0" fontId="23" fillId="0" borderId="0" xfId="3" applyFont="1" applyFill="1" applyBorder="1" applyAlignment="1">
      <alignment horizontal="center" vertical="center" wrapText="1"/>
    </xf>
    <xf numFmtId="0" fontId="23" fillId="0" borderId="0" xfId="3" applyFont="1" applyFill="1" applyBorder="1"/>
    <xf numFmtId="0" fontId="23" fillId="0" borderId="0" xfId="3" applyFont="1" applyFill="1" applyBorder="1" applyAlignment="1">
      <alignment horizontal="centerContinuous" vertical="center"/>
    </xf>
    <xf numFmtId="0" fontId="23" fillId="0" borderId="0" xfId="3" quotePrefix="1" applyFont="1" applyFill="1" applyBorder="1" applyAlignment="1">
      <alignment horizontal="centerContinuous" vertical="center" wrapText="1"/>
    </xf>
    <xf numFmtId="175" fontId="23" fillId="0" borderId="0" xfId="3" applyNumberFormat="1" applyFont="1" applyFill="1" applyBorder="1"/>
    <xf numFmtId="0" fontId="23" fillId="13" borderId="0" xfId="3" applyFont="1" applyFill="1" applyBorder="1"/>
    <xf numFmtId="0" fontId="23" fillId="0" borderId="0" xfId="3" applyFont="1" applyFill="1" applyAlignment="1">
      <alignment horizontal="center" vertical="center" wrapText="1"/>
    </xf>
    <xf numFmtId="0" fontId="24" fillId="0" borderId="0" xfId="3" applyFont="1" applyFill="1" applyAlignment="1"/>
    <xf numFmtId="175" fontId="23" fillId="13" borderId="22" xfId="3" applyNumberFormat="1" applyFont="1" applyFill="1" applyBorder="1"/>
    <xf numFmtId="177" fontId="23" fillId="13" borderId="22" xfId="3" applyNumberFormat="1" applyFont="1" applyFill="1" applyBorder="1"/>
    <xf numFmtId="165" fontId="23" fillId="13" borderId="22" xfId="3" applyNumberFormat="1" applyFont="1" applyFill="1" applyBorder="1"/>
    <xf numFmtId="174" fontId="23" fillId="13" borderId="0" xfId="3" applyNumberFormat="1" applyFont="1" applyFill="1" applyBorder="1"/>
    <xf numFmtId="175" fontId="23" fillId="13" borderId="0" xfId="12" applyNumberFormat="1" applyFont="1" applyFill="1" applyBorder="1"/>
    <xf numFmtId="165" fontId="23" fillId="13" borderId="0" xfId="13" applyNumberFormat="1" applyFont="1" applyFill="1" applyBorder="1"/>
    <xf numFmtId="0" fontId="23" fillId="0" borderId="0" xfId="3" applyFont="1" applyFill="1" applyBorder="1" applyAlignment="1">
      <alignment horizontal="left"/>
    </xf>
    <xf numFmtId="177" fontId="23" fillId="0" borderId="0" xfId="3" applyNumberFormat="1" applyFont="1" applyFill="1" applyBorder="1"/>
    <xf numFmtId="165" fontId="23" fillId="0" borderId="0" xfId="3" applyNumberFormat="1" applyFont="1" applyFill="1" applyBorder="1"/>
    <xf numFmtId="10" fontId="23" fillId="0" borderId="0" xfId="3" applyNumberFormat="1" applyFont="1" applyFill="1" applyBorder="1" applyAlignment="1">
      <alignment horizontal="right"/>
    </xf>
    <xf numFmtId="0" fontId="23" fillId="0" borderId="0" xfId="14" applyFont="1" applyAlignment="1">
      <alignment horizontal="left" vertical="center"/>
    </xf>
    <xf numFmtId="0" fontId="23" fillId="0" borderId="0" xfId="14" applyFont="1" applyAlignment="1">
      <alignment horizontal="left" vertical="center" indent="1"/>
    </xf>
    <xf numFmtId="175" fontId="23" fillId="13" borderId="0" xfId="3" applyNumberFormat="1" applyFont="1" applyFill="1" applyBorder="1"/>
    <xf numFmtId="177" fontId="23" fillId="13" borderId="0" xfId="3" applyNumberFormat="1" applyFont="1" applyFill="1" applyBorder="1"/>
    <xf numFmtId="165" fontId="23" fillId="13" borderId="0" xfId="3" applyNumberFormat="1" applyFont="1" applyFill="1" applyBorder="1"/>
    <xf numFmtId="10" fontId="23" fillId="13" borderId="0" xfId="3" applyNumberFormat="1" applyFont="1" applyFill="1" applyBorder="1" applyAlignment="1">
      <alignment horizontal="right"/>
    </xf>
    <xf numFmtId="44" fontId="23" fillId="13" borderId="0" xfId="3" applyNumberFormat="1" applyFont="1" applyFill="1" applyBorder="1"/>
    <xf numFmtId="165" fontId="23" fillId="13" borderId="21" xfId="3" applyNumberFormat="1" applyFont="1" applyFill="1" applyBorder="1"/>
    <xf numFmtId="175" fontId="23" fillId="0" borderId="22" xfId="3" applyNumberFormat="1" applyFont="1" applyFill="1" applyBorder="1"/>
    <xf numFmtId="177" fontId="23" fillId="0" borderId="22" xfId="3" applyNumberFormat="1" applyFont="1" applyFill="1" applyBorder="1"/>
    <xf numFmtId="44" fontId="23" fillId="0" borderId="22" xfId="3" applyNumberFormat="1" applyFont="1" applyFill="1" applyBorder="1"/>
    <xf numFmtId="165" fontId="23" fillId="0" borderId="22" xfId="3" applyNumberFormat="1" applyFont="1" applyFill="1" applyBorder="1"/>
    <xf numFmtId="10" fontId="23" fillId="0" borderId="22" xfId="3" applyNumberFormat="1" applyFont="1" applyFill="1" applyBorder="1" applyAlignment="1">
      <alignment horizontal="right"/>
    </xf>
    <xf numFmtId="10" fontId="23" fillId="13" borderId="22" xfId="3" applyNumberFormat="1" applyFont="1" applyFill="1" applyBorder="1" applyAlignment="1">
      <alignment horizontal="right"/>
    </xf>
    <xf numFmtId="174" fontId="23" fillId="0" borderId="0" xfId="3" applyNumberFormat="1" applyFont="1" applyFill="1" applyBorder="1"/>
    <xf numFmtId="175" fontId="23" fillId="0" borderId="23" xfId="3" applyNumberFormat="1" applyFont="1" applyFill="1" applyBorder="1"/>
    <xf numFmtId="177" fontId="23" fillId="0" borderId="23" xfId="3" applyNumberFormat="1" applyFont="1" applyFill="1" applyBorder="1"/>
    <xf numFmtId="165" fontId="23" fillId="0" borderId="23" xfId="15" applyNumberFormat="1" applyFont="1" applyFill="1" applyBorder="1"/>
    <xf numFmtId="0" fontId="23" fillId="0" borderId="24" xfId="3" applyFont="1" applyFill="1" applyBorder="1"/>
    <xf numFmtId="0" fontId="23" fillId="0" borderId="24" xfId="3" applyFont="1" applyFill="1" applyBorder="1" applyAlignment="1">
      <alignment horizontal="center"/>
    </xf>
    <xf numFmtId="175" fontId="23" fillId="0" borderId="19" xfId="3" applyNumberFormat="1" applyFont="1" applyFill="1" applyBorder="1"/>
    <xf numFmtId="188" fontId="23" fillId="0" borderId="19" xfId="3" applyNumberFormat="1" applyFont="1" applyFill="1" applyBorder="1"/>
    <xf numFmtId="0" fontId="23" fillId="0" borderId="19" xfId="3" applyFont="1" applyFill="1" applyBorder="1"/>
    <xf numFmtId="0" fontId="7" fillId="0" borderId="0" xfId="3" applyFont="1"/>
    <xf numFmtId="0" fontId="7" fillId="0" borderId="0" xfId="3" quotePrefix="1" applyFont="1"/>
    <xf numFmtId="44" fontId="24" fillId="0" borderId="21" xfId="14" quotePrefix="1" applyNumberFormat="1" applyFont="1" applyFill="1" applyBorder="1" applyAlignment="1">
      <alignment horizontal="centerContinuous" vertical="center"/>
    </xf>
    <xf numFmtId="44" fontId="58" fillId="0" borderId="21" xfId="14" quotePrefix="1" applyNumberFormat="1" applyFont="1" applyFill="1" applyBorder="1" applyAlignment="1">
      <alignment horizontal="centerContinuous" vertical="center"/>
    </xf>
    <xf numFmtId="0" fontId="23" fillId="0" borderId="21" xfId="14" applyFont="1" applyFill="1" applyBorder="1" applyAlignment="1">
      <alignment horizontal="centerContinuous" vertical="center"/>
    </xf>
    <xf numFmtId="175" fontId="23" fillId="0" borderId="21" xfId="14" applyNumberFormat="1" applyFont="1" applyFill="1" applyBorder="1" applyAlignment="1">
      <alignment horizontal="centerContinuous" vertical="center"/>
    </xf>
    <xf numFmtId="0" fontId="23" fillId="13" borderId="0" xfId="14" applyFont="1" applyFill="1" applyAlignment="1"/>
    <xf numFmtId="44" fontId="58" fillId="0" borderId="0" xfId="14" quotePrefix="1" applyNumberFormat="1" applyFont="1" applyFill="1" applyAlignment="1">
      <alignment horizontal="centerContinuous" vertical="center"/>
    </xf>
    <xf numFmtId="44" fontId="59" fillId="0" borderId="0" xfId="14" quotePrefix="1" applyNumberFormat="1" applyFont="1" applyFill="1" applyBorder="1" applyAlignment="1">
      <alignment horizontal="centerContinuous" vertical="center"/>
    </xf>
    <xf numFmtId="44" fontId="59" fillId="0" borderId="0" xfId="14" applyNumberFormat="1" applyFont="1" applyFill="1" applyBorder="1" applyAlignment="1">
      <alignment horizontal="centerContinuous"/>
    </xf>
    <xf numFmtId="0" fontId="23" fillId="13" borderId="0" xfId="14" applyFont="1" applyFill="1" applyBorder="1"/>
    <xf numFmtId="44" fontId="59" fillId="13" borderId="0" xfId="14" applyNumberFormat="1" applyFont="1" applyFill="1" applyBorder="1" applyAlignment="1">
      <alignment horizontal="center" wrapText="1"/>
    </xf>
    <xf numFmtId="44" fontId="59" fillId="13" borderId="0" xfId="14" applyNumberFormat="1" applyFont="1" applyFill="1" applyBorder="1" applyAlignment="1">
      <alignment horizontal="center"/>
    </xf>
    <xf numFmtId="0" fontId="23" fillId="13" borderId="0" xfId="14" applyFont="1" applyFill="1" applyAlignment="1">
      <alignment horizontal="left"/>
    </xf>
    <xf numFmtId="0" fontId="23" fillId="13" borderId="0" xfId="14" applyFont="1" applyFill="1" applyAlignment="1">
      <alignment horizontal="right" vertical="center"/>
    </xf>
    <xf numFmtId="44" fontId="23" fillId="13" borderId="0" xfId="14" applyNumberFormat="1" applyFont="1" applyFill="1" applyBorder="1" applyAlignment="1">
      <alignment horizontal="center" vertical="center"/>
    </xf>
    <xf numFmtId="44" fontId="23" fillId="13" borderId="0" xfId="14" applyNumberFormat="1" applyFont="1" applyFill="1" applyBorder="1"/>
    <xf numFmtId="43" fontId="23" fillId="13" borderId="0" xfId="14" quotePrefix="1" applyNumberFormat="1" applyFont="1" applyFill="1" applyBorder="1" applyAlignment="1"/>
    <xf numFmtId="0" fontId="23" fillId="13" borderId="21" xfId="14" applyFont="1" applyFill="1" applyBorder="1" applyAlignment="1"/>
    <xf numFmtId="175" fontId="23" fillId="13" borderId="21" xfId="12" applyNumberFormat="1" applyFont="1" applyFill="1" applyBorder="1"/>
    <xf numFmtId="165" fontId="23" fillId="13" borderId="21" xfId="13" applyNumberFormat="1" applyFont="1" applyFill="1" applyBorder="1"/>
    <xf numFmtId="0" fontId="23" fillId="0" borderId="0" xfId="16" applyFont="1" applyFill="1" applyBorder="1"/>
    <xf numFmtId="0" fontId="23" fillId="0" borderId="0" xfId="16" applyFont="1" applyFill="1"/>
    <xf numFmtId="0" fontId="23" fillId="0" borderId="0" xfId="3" applyFont="1" applyFill="1" applyBorder="1" applyAlignment="1">
      <alignment horizontal="center"/>
    </xf>
    <xf numFmtId="0" fontId="23" fillId="0" borderId="0" xfId="14" applyFont="1" applyFill="1" applyAlignment="1">
      <alignment horizontal="centerContinuous"/>
    </xf>
    <xf numFmtId="0" fontId="37" fillId="0" borderId="0" xfId="14" applyFont="1" applyFill="1" applyAlignment="1">
      <alignment horizontal="centerContinuous"/>
    </xf>
    <xf numFmtId="0" fontId="37" fillId="0" borderId="0" xfId="14" applyFont="1" applyFill="1"/>
    <xf numFmtId="0" fontId="37" fillId="0" borderId="0" xfId="14" applyFont="1" applyFill="1" applyAlignment="1">
      <alignment horizontal="center"/>
    </xf>
    <xf numFmtId="0" fontId="37" fillId="0" borderId="0" xfId="14" applyFont="1" applyFill="1" applyBorder="1" applyAlignment="1">
      <alignment horizontal="center"/>
    </xf>
    <xf numFmtId="0" fontId="39" fillId="0" borderId="0" xfId="14" applyFont="1" applyFill="1" applyBorder="1" applyAlignment="1">
      <alignment horizontal="center"/>
    </xf>
    <xf numFmtId="0" fontId="39" fillId="0" borderId="0" xfId="14" applyFont="1" applyFill="1" applyAlignment="1">
      <alignment horizontal="center"/>
    </xf>
    <xf numFmtId="0" fontId="37" fillId="0" borderId="0" xfId="14" quotePrefix="1" applyFont="1" applyFill="1" applyAlignment="1">
      <alignment horizontal="center"/>
    </xf>
    <xf numFmtId="0" fontId="37" fillId="0" borderId="21" xfId="14" applyFont="1" applyFill="1" applyBorder="1" applyAlignment="1">
      <alignment horizontal="center"/>
    </xf>
    <xf numFmtId="0" fontId="39" fillId="0" borderId="21" xfId="14" quotePrefix="1" applyFont="1" applyFill="1" applyBorder="1" applyAlignment="1">
      <alignment horizontal="center"/>
    </xf>
    <xf numFmtId="14" fontId="37" fillId="0" borderId="0" xfId="14" applyNumberFormat="1" applyFont="1" applyFill="1" applyAlignment="1">
      <alignment horizontal="center"/>
    </xf>
    <xf numFmtId="3" fontId="37" fillId="0" borderId="0" xfId="14" applyNumberFormat="1" applyFont="1" applyFill="1" applyBorder="1" applyAlignment="1">
      <alignment horizontal="center"/>
    </xf>
    <xf numFmtId="42" fontId="37" fillId="0" borderId="0" xfId="14" applyNumberFormat="1" applyFont="1" applyFill="1" applyBorder="1" applyAlignment="1">
      <alignment horizontal="center"/>
    </xf>
    <xf numFmtId="3" fontId="39" fillId="0" borderId="0" xfId="14" applyNumberFormat="1" applyFont="1" applyFill="1"/>
    <xf numFmtId="42" fontId="39" fillId="0" borderId="0" xfId="14" applyNumberFormat="1" applyFont="1" applyFill="1"/>
    <xf numFmtId="179" fontId="37" fillId="0" borderId="0" xfId="14" applyNumberFormat="1" applyFont="1" applyFill="1"/>
    <xf numFmtId="42" fontId="37" fillId="0" borderId="0" xfId="14" applyNumberFormat="1" applyFont="1" applyFill="1"/>
    <xf numFmtId="42" fontId="38" fillId="0" borderId="0" xfId="14" applyNumberFormat="1" applyFont="1" applyFill="1"/>
    <xf numFmtId="42" fontId="23" fillId="0" borderId="0" xfId="14" applyNumberFormat="1" applyFont="1" applyFill="1"/>
    <xf numFmtId="10" fontId="37" fillId="0" borderId="0" xfId="14" applyNumberFormat="1" applyFont="1" applyFill="1"/>
    <xf numFmtId="3" fontId="38" fillId="0" borderId="0" xfId="14" applyNumberFormat="1" applyFont="1" applyFill="1"/>
    <xf numFmtId="182" fontId="37" fillId="0" borderId="0" xfId="14" applyNumberFormat="1" applyFont="1" applyFill="1"/>
    <xf numFmtId="179" fontId="37" fillId="0" borderId="21" xfId="14" applyNumberFormat="1" applyFont="1" applyFill="1" applyBorder="1"/>
    <xf numFmtId="3" fontId="37" fillId="0" borderId="23" xfId="14" applyNumberFormat="1" applyFont="1" applyFill="1" applyBorder="1"/>
    <xf numFmtId="42" fontId="37" fillId="0" borderId="23" xfId="14" applyNumberFormat="1" applyFont="1" applyFill="1" applyBorder="1"/>
    <xf numFmtId="42" fontId="23" fillId="0" borderId="23" xfId="14" applyNumberFormat="1" applyFont="1" applyFill="1" applyBorder="1"/>
    <xf numFmtId="10" fontId="37" fillId="0" borderId="23" xfId="14" applyNumberFormat="1" applyFont="1" applyFill="1" applyBorder="1"/>
    <xf numFmtId="3" fontId="37" fillId="0" borderId="0" xfId="14" applyNumberFormat="1" applyFont="1" applyFill="1"/>
    <xf numFmtId="0" fontId="33" fillId="0" borderId="0" xfId="14" applyFont="1" applyFill="1"/>
    <xf numFmtId="175" fontId="33" fillId="0" borderId="0" xfId="12" applyNumberFormat="1" applyFont="1" applyFill="1"/>
    <xf numFmtId="183" fontId="33" fillId="0" borderId="0" xfId="14" applyNumberFormat="1" applyFont="1" applyFill="1"/>
    <xf numFmtId="0" fontId="40" fillId="0" borderId="0" xfId="14" applyFont="1" applyFill="1" applyBorder="1" applyAlignment="1">
      <alignment horizontal="left"/>
    </xf>
    <xf numFmtId="0" fontId="24" fillId="0" borderId="0" xfId="14" applyFont="1" applyFill="1" applyAlignment="1">
      <alignment horizontal="left"/>
    </xf>
    <xf numFmtId="3" fontId="23" fillId="0" borderId="0" xfId="14" applyNumberFormat="1" applyFont="1" applyFill="1" applyBorder="1"/>
    <xf numFmtId="42" fontId="23" fillId="0" borderId="0" xfId="14" applyNumberFormat="1" applyFont="1" applyFill="1" applyBorder="1"/>
    <xf numFmtId="0" fontId="23" fillId="0" borderId="0" xfId="14" applyFont="1" applyFill="1"/>
    <xf numFmtId="10" fontId="23" fillId="0" borderId="0" xfId="14" applyNumberFormat="1" applyFont="1" applyFill="1"/>
    <xf numFmtId="0" fontId="24" fillId="0" borderId="0" xfId="14" applyFont="1" applyFill="1"/>
    <xf numFmtId="175" fontId="24" fillId="0" borderId="0" xfId="12" applyNumberFormat="1" applyFont="1" applyFill="1"/>
    <xf numFmtId="183" fontId="24" fillId="0" borderId="0" xfId="14" applyNumberFormat="1" applyFont="1" applyFill="1"/>
    <xf numFmtId="0" fontId="23" fillId="0" borderId="0" xfId="14" applyFont="1" applyFill="1" applyAlignment="1">
      <alignment horizontal="left"/>
    </xf>
    <xf numFmtId="0" fontId="23" fillId="0" borderId="0" xfId="14" applyFont="1" applyFill="1" applyAlignment="1">
      <alignment horizontal="center"/>
    </xf>
    <xf numFmtId="175" fontId="23" fillId="0" borderId="0" xfId="14" applyNumberFormat="1" applyFont="1" applyFill="1"/>
    <xf numFmtId="165" fontId="23" fillId="0" borderId="0" xfId="14" applyNumberFormat="1" applyFont="1" applyFill="1"/>
    <xf numFmtId="0" fontId="23" fillId="0" borderId="0" xfId="14" applyFont="1" applyFill="1" applyBorder="1" applyAlignment="1">
      <alignment horizontal="left"/>
    </xf>
    <xf numFmtId="175" fontId="23" fillId="0" borderId="23" xfId="14" applyNumberFormat="1" applyFont="1" applyFill="1" applyBorder="1"/>
    <xf numFmtId="165" fontId="23" fillId="0" borderId="23" xfId="14" applyNumberFormat="1" applyFont="1" applyFill="1" applyBorder="1"/>
    <xf numFmtId="179" fontId="37" fillId="0" borderId="23" xfId="14" applyNumberFormat="1" applyFont="1" applyFill="1" applyBorder="1"/>
    <xf numFmtId="0" fontId="23" fillId="0" borderId="0" xfId="14" applyFont="1" applyFill="1" applyBorder="1"/>
    <xf numFmtId="44" fontId="23" fillId="0" borderId="0" xfId="14" applyNumberFormat="1" applyFont="1" applyFill="1"/>
    <xf numFmtId="0" fontId="24" fillId="0" borderId="0" xfId="14" applyFont="1" applyFill="1" applyAlignment="1">
      <alignment horizontal="center" wrapText="1"/>
    </xf>
    <xf numFmtId="0" fontId="42" fillId="0" borderId="0" xfId="17" applyFont="1" applyFill="1"/>
    <xf numFmtId="0" fontId="45" fillId="0" borderId="0" xfId="17" applyFill="1"/>
    <xf numFmtId="0" fontId="45" fillId="0" borderId="0" xfId="17" applyFill="1" applyBorder="1"/>
    <xf numFmtId="0" fontId="43" fillId="0" borderId="0" xfId="17" applyFont="1" applyFill="1"/>
    <xf numFmtId="0" fontId="45" fillId="0" borderId="0" xfId="17" applyFill="1" applyAlignment="1">
      <alignment horizontal="center"/>
    </xf>
    <xf numFmtId="0" fontId="45" fillId="0" borderId="28" xfId="17" applyFill="1" applyBorder="1" applyAlignment="1">
      <alignment horizontal="center"/>
    </xf>
    <xf numFmtId="0" fontId="45" fillId="0" borderId="0" xfId="17" applyFill="1" applyBorder="1" applyAlignment="1">
      <alignment horizontal="center"/>
    </xf>
    <xf numFmtId="0" fontId="45" fillId="0" borderId="27" xfId="17" applyFill="1" applyBorder="1" applyAlignment="1">
      <alignment horizontal="center"/>
    </xf>
    <xf numFmtId="0" fontId="45" fillId="0" borderId="28" xfId="17" applyFill="1" applyBorder="1"/>
    <xf numFmtId="0" fontId="45" fillId="0" borderId="27" xfId="17" applyFill="1" applyBorder="1"/>
    <xf numFmtId="14" fontId="45" fillId="0" borderId="0" xfId="17" applyNumberFormat="1" applyFill="1"/>
    <xf numFmtId="175" fontId="0" fillId="0" borderId="31" xfId="9" applyNumberFormat="1" applyFont="1" applyFill="1" applyBorder="1"/>
    <xf numFmtId="175" fontId="0" fillId="0" borderId="30" xfId="9" applyNumberFormat="1" applyFont="1" applyFill="1" applyBorder="1"/>
    <xf numFmtId="175" fontId="0" fillId="0" borderId="29" xfId="9" applyNumberFormat="1" applyFont="1" applyFill="1" applyBorder="1"/>
    <xf numFmtId="175" fontId="45" fillId="0" borderId="0" xfId="17" applyNumberFormat="1" applyFill="1" applyBorder="1"/>
    <xf numFmtId="175" fontId="0" fillId="0" borderId="28" xfId="9" applyNumberFormat="1" applyFont="1" applyFill="1" applyBorder="1"/>
    <xf numFmtId="175" fontId="0" fillId="0" borderId="27" xfId="9" applyNumberFormat="1" applyFont="1" applyFill="1" applyBorder="1"/>
    <xf numFmtId="1" fontId="45" fillId="0" borderId="0" xfId="17" applyNumberFormat="1" applyFill="1" applyBorder="1"/>
    <xf numFmtId="181" fontId="0" fillId="0" borderId="0" xfId="18" applyNumberFormat="1" applyFont="1" applyFill="1" applyBorder="1"/>
    <xf numFmtId="9" fontId="0" fillId="0" borderId="0" xfId="18" applyFont="1" applyFill="1" applyBorder="1"/>
    <xf numFmtId="175" fontId="0" fillId="0" borderId="26" xfId="9" applyNumberFormat="1" applyFont="1" applyFill="1" applyBorder="1"/>
    <xf numFmtId="175" fontId="0" fillId="0" borderId="18" xfId="9" applyNumberFormat="1" applyFont="1" applyFill="1" applyBorder="1"/>
    <xf numFmtId="175" fontId="0" fillId="0" borderId="25" xfId="9" applyNumberFormat="1" applyFont="1" applyFill="1" applyBorder="1"/>
    <xf numFmtId="175" fontId="45" fillId="0" borderId="0" xfId="17" applyNumberFormat="1" applyFill="1"/>
    <xf numFmtId="181" fontId="45" fillId="0" borderId="0" xfId="17" applyNumberFormat="1" applyFill="1"/>
    <xf numFmtId="10" fontId="37" fillId="9" borderId="0" xfId="14" applyNumberFormat="1" applyFont="1" applyFill="1"/>
    <xf numFmtId="0" fontId="4" fillId="14" borderId="0" xfId="1" applyFill="1" applyAlignment="1">
      <alignment horizontal="centerContinuous"/>
    </xf>
    <xf numFmtId="0" fontId="19" fillId="14" borderId="0" xfId="1" applyFont="1" applyFill="1" applyAlignment="1">
      <alignment horizontal="left"/>
    </xf>
    <xf numFmtId="170" fontId="19" fillId="14" borderId="0" xfId="1" applyNumberFormat="1" applyFont="1" applyFill="1" applyAlignment="1"/>
    <xf numFmtId="0" fontId="9" fillId="0" borderId="0" xfId="2" applyNumberFormat="1" applyFont="1" applyFill="1" applyAlignment="1"/>
    <xf numFmtId="0" fontId="24" fillId="0" borderId="0" xfId="0" applyFont="1" applyAlignment="1">
      <alignment horizontal="centerContinuous"/>
    </xf>
    <xf numFmtId="0" fontId="23" fillId="0" borderId="0" xfId="0" quotePrefix="1" applyFont="1" applyAlignment="1">
      <alignment horizontal="center"/>
    </xf>
    <xf numFmtId="0" fontId="24" fillId="0" borderId="21" xfId="0" quotePrefix="1" applyFont="1" applyBorder="1" applyAlignment="1">
      <alignment horizontal="center" wrapText="1"/>
    </xf>
    <xf numFmtId="0" fontId="24" fillId="0" borderId="0" xfId="0" applyFont="1"/>
    <xf numFmtId="0" fontId="24" fillId="0" borderId="22" xfId="0" applyFont="1" applyBorder="1" applyAlignment="1">
      <alignment horizontal="center" wrapText="1"/>
    </xf>
    <xf numFmtId="14" fontId="23" fillId="0" borderId="22" xfId="0" quotePrefix="1" applyNumberFormat="1" applyFont="1" applyBorder="1" applyAlignment="1">
      <alignment horizontal="center" wrapText="1"/>
    </xf>
    <xf numFmtId="0" fontId="23" fillId="0" borderId="22" xfId="0" quotePrefix="1" applyFont="1" applyBorder="1" applyAlignment="1">
      <alignment horizontal="center" wrapText="1"/>
    </xf>
    <xf numFmtId="0" fontId="23" fillId="0" borderId="22" xfId="0" applyFont="1" applyBorder="1" applyAlignment="1">
      <alignment horizontal="center"/>
    </xf>
    <xf numFmtId="0" fontId="23" fillId="0" borderId="22" xfId="0" applyFont="1" applyBorder="1" applyAlignment="1">
      <alignment horizontal="center" wrapText="1"/>
    </xf>
    <xf numFmtId="0" fontId="23" fillId="0" borderId="21" xfId="0" quotePrefix="1" applyFont="1" applyBorder="1" applyAlignment="1">
      <alignment horizontal="center" wrapText="1"/>
    </xf>
    <xf numFmtId="0" fontId="40" fillId="0" borderId="0" xfId="0" applyFont="1" applyAlignment="1">
      <alignment horizontal="left" wrapText="1"/>
    </xf>
    <xf numFmtId="0" fontId="23" fillId="0" borderId="0" xfId="0" quotePrefix="1" applyFont="1" applyAlignment="1">
      <alignment horizontal="center" wrapText="1"/>
    </xf>
    <xf numFmtId="0" fontId="23" fillId="0" borderId="0" xfId="0" applyFont="1" applyAlignment="1">
      <alignment horizontal="left" vertical="center"/>
    </xf>
    <xf numFmtId="177" fontId="23" fillId="0" borderId="22" xfId="0" applyNumberFormat="1" applyFont="1" applyBorder="1"/>
    <xf numFmtId="10" fontId="23" fillId="0" borderId="22" xfId="0" applyNumberFormat="1" applyFont="1" applyBorder="1" applyAlignment="1">
      <alignment horizontal="right"/>
    </xf>
    <xf numFmtId="177" fontId="23" fillId="0" borderId="0" xfId="0" applyNumberFormat="1" applyFont="1"/>
    <xf numFmtId="10" fontId="23" fillId="0" borderId="0" xfId="0" applyNumberFormat="1" applyFont="1" applyAlignment="1">
      <alignment horizontal="right"/>
    </xf>
    <xf numFmtId="0" fontId="23" fillId="0" borderId="0" xfId="0" applyFont="1" applyAlignment="1">
      <alignment horizontal="centerContinuous" vertical="center"/>
    </xf>
    <xf numFmtId="0" fontId="23" fillId="0" borderId="0" xfId="0" quotePrefix="1" applyFont="1" applyAlignment="1">
      <alignment horizontal="left"/>
    </xf>
    <xf numFmtId="0" fontId="23" fillId="0" borderId="0" xfId="0" applyFont="1" applyAlignment="1">
      <alignment horizontal="left"/>
    </xf>
    <xf numFmtId="177" fontId="23" fillId="0" borderId="19" xfId="0" applyNumberFormat="1" applyFont="1" applyBorder="1"/>
    <xf numFmtId="175" fontId="23" fillId="0" borderId="19" xfId="0" applyNumberFormat="1" applyFont="1" applyBorder="1"/>
    <xf numFmtId="175" fontId="23" fillId="0" borderId="0" xfId="0" applyNumberFormat="1" applyFont="1"/>
    <xf numFmtId="44" fontId="23" fillId="0" borderId="22" xfId="0" applyNumberFormat="1" applyFont="1" applyBorder="1"/>
    <xf numFmtId="44" fontId="23" fillId="0" borderId="0" xfId="0" applyNumberFormat="1" applyFont="1"/>
    <xf numFmtId="0" fontId="23" fillId="0" borderId="0" xfId="0" applyFont="1" applyAlignment="1">
      <alignment horizontal="left" vertical="center" indent="1"/>
    </xf>
    <xf numFmtId="0" fontId="61" fillId="0" borderId="0" xfId="14" applyFont="1"/>
    <xf numFmtId="0" fontId="1" fillId="0" borderId="0" xfId="14" applyFont="1" applyBorder="1" applyAlignment="1">
      <alignment horizontal="center"/>
    </xf>
    <xf numFmtId="0" fontId="61" fillId="0" borderId="0" xfId="14" applyFont="1" applyAlignment="1">
      <alignment horizontal="center"/>
    </xf>
    <xf numFmtId="0" fontId="61" fillId="0" borderId="0" xfId="14" applyFont="1" applyFill="1" applyAlignment="1">
      <alignment horizontal="center"/>
    </xf>
    <xf numFmtId="0" fontId="61" fillId="0" borderId="21" xfId="14" applyFont="1" applyBorder="1" applyAlignment="1">
      <alignment horizontal="center"/>
    </xf>
    <xf numFmtId="0" fontId="62" fillId="0" borderId="21" xfId="14" applyFont="1" applyFill="1" applyBorder="1" applyAlignment="1">
      <alignment horizontal="center"/>
    </xf>
    <xf numFmtId="0" fontId="61" fillId="0" borderId="21" xfId="14" applyFont="1" applyFill="1" applyBorder="1" applyAlignment="1">
      <alignment horizontal="center"/>
    </xf>
    <xf numFmtId="0" fontId="1" fillId="0" borderId="21" xfId="14" applyFont="1" applyBorder="1" applyAlignment="1">
      <alignment horizontal="center"/>
    </xf>
    <xf numFmtId="3" fontId="63" fillId="0" borderId="0" xfId="14" applyNumberFormat="1" applyFont="1"/>
    <xf numFmtId="179" fontId="62" fillId="0" borderId="0" xfId="14" applyNumberFormat="1" applyFont="1"/>
    <xf numFmtId="179" fontId="63" fillId="0" borderId="0" xfId="14" applyNumberFormat="1" applyFont="1"/>
    <xf numFmtId="165" fontId="1" fillId="0" borderId="0" xfId="14" applyNumberFormat="1" applyFont="1"/>
    <xf numFmtId="165" fontId="61" fillId="0" borderId="0" xfId="14" applyNumberFormat="1" applyFont="1"/>
    <xf numFmtId="181" fontId="61" fillId="0" borderId="0" xfId="14" applyNumberFormat="1" applyFont="1"/>
    <xf numFmtId="3" fontId="63" fillId="0" borderId="0" xfId="14" applyNumberFormat="1" applyFont="1" applyFill="1"/>
    <xf numFmtId="3" fontId="63" fillId="0" borderId="0" xfId="14" quotePrefix="1" applyNumberFormat="1" applyFont="1" applyFill="1"/>
    <xf numFmtId="3" fontId="61" fillId="0" borderId="0" xfId="14" applyNumberFormat="1" applyFont="1"/>
    <xf numFmtId="3" fontId="64" fillId="0" borderId="0" xfId="14" applyNumberFormat="1" applyFont="1"/>
    <xf numFmtId="179" fontId="62" fillId="0" borderId="0" xfId="14" applyNumberFormat="1" applyFont="1" applyBorder="1"/>
    <xf numFmtId="179" fontId="63" fillId="0" borderId="0" xfId="14" applyNumberFormat="1" applyFont="1" applyBorder="1"/>
    <xf numFmtId="181" fontId="61" fillId="0" borderId="21" xfId="14" applyNumberFormat="1" applyFont="1" applyBorder="1"/>
    <xf numFmtId="3" fontId="61" fillId="0" borderId="23" xfId="14" applyNumberFormat="1" applyFont="1" applyFill="1" applyBorder="1"/>
    <xf numFmtId="165" fontId="1" fillId="0" borderId="23" xfId="14" applyNumberFormat="1" applyFont="1" applyBorder="1"/>
    <xf numFmtId="3" fontId="61" fillId="0" borderId="0" xfId="14" applyNumberFormat="1" applyFont="1" applyFill="1"/>
    <xf numFmtId="8" fontId="61" fillId="0" borderId="0" xfId="14" applyNumberFormat="1" applyFont="1"/>
    <xf numFmtId="3" fontId="64" fillId="0" borderId="0" xfId="14" applyNumberFormat="1" applyFont="1" applyFill="1"/>
    <xf numFmtId="179" fontId="62" fillId="0" borderId="0" xfId="14" applyNumberFormat="1" applyFont="1" applyFill="1"/>
    <xf numFmtId="3" fontId="61" fillId="0" borderId="21" xfId="14" applyNumberFormat="1" applyFont="1" applyBorder="1"/>
    <xf numFmtId="179" fontId="62" fillId="0" borderId="21" xfId="14" applyNumberFormat="1" applyFont="1" applyFill="1" applyBorder="1"/>
    <xf numFmtId="165" fontId="1" fillId="0" borderId="21" xfId="14" applyNumberFormat="1" applyFont="1" applyBorder="1"/>
    <xf numFmtId="165" fontId="1" fillId="0" borderId="0" xfId="14" applyNumberFormat="1" applyFont="1" applyBorder="1"/>
    <xf numFmtId="0" fontId="61" fillId="0" borderId="21" xfId="14" applyFont="1" applyBorder="1"/>
    <xf numFmtId="3" fontId="61" fillId="0" borderId="23" xfId="14" applyNumberFormat="1" applyFont="1" applyBorder="1"/>
    <xf numFmtId="42" fontId="61" fillId="0" borderId="23" xfId="14" applyNumberFormat="1" applyFont="1" applyBorder="1"/>
    <xf numFmtId="0" fontId="61" fillId="0" borderId="0" xfId="14" applyFont="1" applyBorder="1"/>
    <xf numFmtId="0" fontId="61" fillId="0" borderId="0" xfId="14" applyFont="1" applyFill="1" applyBorder="1"/>
    <xf numFmtId="165" fontId="61" fillId="0" borderId="0" xfId="14" applyNumberFormat="1" applyFont="1" applyBorder="1"/>
    <xf numFmtId="0" fontId="61" fillId="0" borderId="0" xfId="14" applyFont="1" applyFill="1"/>
    <xf numFmtId="0" fontId="61" fillId="0" borderId="0" xfId="14" quotePrefix="1" applyFont="1" applyAlignment="1">
      <alignment vertical="top"/>
    </xf>
    <xf numFmtId="0" fontId="65" fillId="0" borderId="0" xfId="14" applyFont="1"/>
    <xf numFmtId="0" fontId="65" fillId="0" borderId="0" xfId="14" applyFont="1" applyFill="1"/>
    <xf numFmtId="41" fontId="61" fillId="0" borderId="0" xfId="14" quotePrefix="1" applyNumberFormat="1" applyFont="1" applyAlignment="1">
      <alignment horizontal="right"/>
    </xf>
    <xf numFmtId="0" fontId="61" fillId="0" borderId="0" xfId="14" applyFont="1" applyFill="1" applyBorder="1" applyAlignment="1">
      <alignment horizontal="left"/>
    </xf>
    <xf numFmtId="3" fontId="61" fillId="0" borderId="0" xfId="14" applyNumberFormat="1" applyFont="1" applyFill="1" applyBorder="1"/>
    <xf numFmtId="41" fontId="7" fillId="0" borderId="0" xfId="3" applyNumberFormat="1" applyFont="1" applyFill="1" applyAlignment="1">
      <alignment vertical="top"/>
    </xf>
    <xf numFmtId="172" fontId="7" fillId="0" borderId="0" xfId="3" applyNumberFormat="1" applyFont="1" applyFill="1" applyBorder="1" applyAlignment="1">
      <alignment vertical="top"/>
    </xf>
    <xf numFmtId="175" fontId="6" fillId="0" borderId="0" xfId="3" applyNumberFormat="1" applyFont="1" applyFill="1" applyBorder="1" applyAlignment="1">
      <alignment horizontal="center"/>
    </xf>
    <xf numFmtId="44" fontId="6" fillId="0" borderId="19" xfId="3" applyNumberFormat="1" applyFont="1" applyFill="1" applyBorder="1"/>
    <xf numFmtId="0" fontId="15" fillId="0" borderId="0" xfId="3" applyFont="1" applyFill="1" applyAlignment="1">
      <alignment horizontal="right" indent="1"/>
    </xf>
    <xf numFmtId="43" fontId="7" fillId="0" borderId="0" xfId="3" applyNumberFormat="1" applyFill="1"/>
    <xf numFmtId="37" fontId="15" fillId="0" borderId="0" xfId="3" applyNumberFormat="1" applyFont="1" applyFill="1" applyAlignment="1">
      <alignment horizontal="right" indent="1"/>
    </xf>
    <xf numFmtId="4" fontId="7" fillId="12" borderId="20" xfId="3" applyNumberFormat="1" applyFont="1" applyFill="1" applyBorder="1" applyAlignment="1">
      <alignment horizontal="right"/>
    </xf>
    <xf numFmtId="14" fontId="7" fillId="12" borderId="20" xfId="3" applyNumberFormat="1" applyFont="1" applyFill="1" applyBorder="1" applyAlignment="1">
      <alignment horizontal="right"/>
    </xf>
    <xf numFmtId="0" fontId="7" fillId="12" borderId="20" xfId="3" applyFont="1" applyFill="1" applyBorder="1"/>
    <xf numFmtId="0" fontId="7" fillId="12" borderId="41" xfId="3" applyFont="1" applyFill="1" applyBorder="1"/>
    <xf numFmtId="4" fontId="7" fillId="0" borderId="0" xfId="3" applyNumberFormat="1" applyFont="1" applyBorder="1" applyAlignment="1">
      <alignment horizontal="right"/>
    </xf>
    <xf numFmtId="14" fontId="7" fillId="0" borderId="0" xfId="3" applyNumberFormat="1" applyFont="1" applyBorder="1" applyAlignment="1">
      <alignment horizontal="right"/>
    </xf>
    <xf numFmtId="0" fontId="7" fillId="0" borderId="0" xfId="3" applyFont="1" applyBorder="1"/>
    <xf numFmtId="0" fontId="7" fillId="0" borderId="28" xfId="3" applyFont="1" applyBorder="1"/>
    <xf numFmtId="0" fontId="7" fillId="11" borderId="20" xfId="3" applyFont="1" applyFill="1" applyBorder="1"/>
    <xf numFmtId="0" fontId="7" fillId="11" borderId="41" xfId="3" applyFont="1" applyFill="1" applyBorder="1"/>
    <xf numFmtId="0" fontId="7" fillId="0" borderId="28" xfId="3" applyBorder="1"/>
    <xf numFmtId="0" fontId="6" fillId="0" borderId="0" xfId="3" applyFont="1" applyBorder="1"/>
    <xf numFmtId="0" fontId="6" fillId="0" borderId="28" xfId="3" applyFont="1" applyBorder="1"/>
    <xf numFmtId="0" fontId="7" fillId="0" borderId="0" xfId="3" applyFont="1" applyBorder="1" applyAlignment="1">
      <alignment vertical="top"/>
    </xf>
    <xf numFmtId="0" fontId="14" fillId="0" borderId="28" xfId="3" applyFont="1" applyBorder="1" applyAlignment="1">
      <alignment vertical="top"/>
    </xf>
    <xf numFmtId="0" fontId="7" fillId="0" borderId="30" xfId="3" applyBorder="1"/>
    <xf numFmtId="0" fontId="7" fillId="0" borderId="30" xfId="3" applyFont="1" applyBorder="1" applyAlignment="1">
      <alignment vertical="top"/>
    </xf>
    <xf numFmtId="0" fontId="14" fillId="0" borderId="31" xfId="3" applyFont="1" applyBorder="1" applyAlignment="1">
      <alignment vertical="top"/>
    </xf>
    <xf numFmtId="0" fontId="7" fillId="0" borderId="0" xfId="3" applyFill="1" applyAlignment="1">
      <alignment vertical="top"/>
    </xf>
    <xf numFmtId="0" fontId="14" fillId="0" borderId="0" xfId="3" applyFont="1" applyAlignment="1">
      <alignment vertical="top"/>
    </xf>
    <xf numFmtId="43" fontId="9" fillId="0" borderId="21" xfId="3" applyNumberFormat="1" applyFont="1" applyFill="1" applyBorder="1"/>
    <xf numFmtId="10" fontId="23" fillId="0" borderId="0" xfId="14" applyNumberFormat="1" applyFont="1" applyFill="1" applyBorder="1"/>
    <xf numFmtId="0" fontId="7" fillId="0" borderId="0" xfId="3" applyBorder="1" applyAlignment="1">
      <alignment horizontal="centerContinuous"/>
    </xf>
    <xf numFmtId="0" fontId="7" fillId="0" borderId="28" xfId="0" applyFont="1" applyFill="1" applyBorder="1" applyAlignment="1">
      <alignment horizontal="left"/>
    </xf>
    <xf numFmtId="41" fontId="7" fillId="0" borderId="0" xfId="3" applyNumberFormat="1" applyFill="1" applyBorder="1"/>
    <xf numFmtId="37" fontId="21" fillId="0" borderId="0" xfId="3" applyNumberFormat="1" applyFont="1" applyFill="1" applyBorder="1"/>
    <xf numFmtId="44" fontId="7" fillId="0" borderId="13" xfId="0" applyNumberFormat="1" applyFont="1" applyFill="1" applyBorder="1" applyAlignment="1"/>
    <xf numFmtId="165" fontId="7" fillId="0" borderId="0" xfId="3" applyNumberFormat="1" applyFill="1" applyBorder="1"/>
    <xf numFmtId="0" fontId="7" fillId="0" borderId="0" xfId="0" applyFont="1" applyFill="1" applyBorder="1" applyAlignment="1">
      <alignment wrapText="1"/>
    </xf>
    <xf numFmtId="0" fontId="9" fillId="0" borderId="28" xfId="0" applyFont="1" applyFill="1" applyBorder="1"/>
    <xf numFmtId="0" fontId="6" fillId="0" borderId="0" xfId="0" applyFont="1" applyFill="1" applyBorder="1" applyAlignment="1">
      <alignment horizontal="left"/>
    </xf>
    <xf numFmtId="0" fontId="7" fillId="0" borderId="18" xfId="0" applyFont="1" applyFill="1" applyBorder="1" applyAlignment="1">
      <alignment horizontal="center"/>
    </xf>
    <xf numFmtId="43" fontId="7" fillId="0" borderId="18" xfId="0" applyNumberFormat="1" applyFont="1" applyFill="1" applyBorder="1" applyAlignment="1">
      <alignment horizontal="center"/>
    </xf>
    <xf numFmtId="42" fontId="66" fillId="0" borderId="16" xfId="0" applyNumberFormat="1" applyFont="1" applyFill="1" applyBorder="1"/>
    <xf numFmtId="42" fontId="66" fillId="0" borderId="19" xfId="0" applyNumberFormat="1" applyFont="1" applyFill="1" applyBorder="1"/>
    <xf numFmtId="9" fontId="0" fillId="0" borderId="0" xfId="0" applyNumberFormat="1" applyFill="1"/>
    <xf numFmtId="10" fontId="0" fillId="0" borderId="0" xfId="8" applyNumberFormat="1" applyFont="1" applyFill="1"/>
    <xf numFmtId="44" fontId="0" fillId="15" borderId="0" xfId="0" applyNumberFormat="1" applyFill="1"/>
    <xf numFmtId="0" fontId="24" fillId="0" borderId="0" xfId="3" applyFont="1" applyAlignment="1">
      <alignment horizontal="centerContinuous" vertical="center"/>
    </xf>
    <xf numFmtId="0" fontId="24" fillId="0" borderId="0" xfId="3" applyFont="1" applyAlignment="1">
      <alignment horizontal="center"/>
    </xf>
    <xf numFmtId="0" fontId="24" fillId="0" borderId="0" xfId="3" applyFont="1"/>
    <xf numFmtId="0" fontId="23" fillId="0" borderId="0" xfId="3" applyFont="1" applyAlignment="1">
      <alignment horizontal="center"/>
    </xf>
    <xf numFmtId="0" fontId="24" fillId="0" borderId="0" xfId="3" applyFont="1" applyAlignment="1">
      <alignment horizontal="centerContinuous" wrapText="1"/>
    </xf>
    <xf numFmtId="175" fontId="24" fillId="0" borderId="21" xfId="3" quotePrefix="1" applyNumberFormat="1" applyFont="1" applyBorder="1" applyAlignment="1">
      <alignment horizontal="center" wrapText="1"/>
    </xf>
    <xf numFmtId="0" fontId="24" fillId="0" borderId="21" xfId="3" quotePrefix="1" applyFont="1" applyBorder="1" applyAlignment="1">
      <alignment horizontal="centerContinuous" wrapText="1"/>
    </xf>
    <xf numFmtId="0" fontId="24" fillId="0" borderId="21" xfId="3" quotePrefix="1" applyFont="1" applyBorder="1" applyAlignment="1">
      <alignment horizontal="center" wrapText="1"/>
    </xf>
    <xf numFmtId="175" fontId="24" fillId="0" borderId="21" xfId="3" quotePrefix="1" applyNumberFormat="1" applyFont="1" applyBorder="1" applyAlignment="1">
      <alignment horizontal="centerContinuous" wrapText="1"/>
    </xf>
    <xf numFmtId="0" fontId="23" fillId="0" borderId="0" xfId="3" applyFont="1" applyAlignment="1">
      <alignment horizontal="center" wrapText="1"/>
    </xf>
    <xf numFmtId="0" fontId="24" fillId="0" borderId="0" xfId="3" applyFont="1" applyAlignment="1">
      <alignment horizontal="center" wrapText="1"/>
    </xf>
    <xf numFmtId="0" fontId="23" fillId="0" borderId="22" xfId="3" applyFont="1" applyBorder="1" applyAlignment="1">
      <alignment horizontal="center" wrapText="1"/>
    </xf>
    <xf numFmtId="0" fontId="23" fillId="0" borderId="22" xfId="3" applyFont="1" applyBorder="1" applyAlignment="1">
      <alignment horizontal="centerContinuous" wrapText="1"/>
    </xf>
    <xf numFmtId="175" fontId="23" fillId="0" borderId="22" xfId="3" applyNumberFormat="1" applyFont="1" applyBorder="1" applyAlignment="1">
      <alignment horizontal="center" wrapText="1"/>
    </xf>
    <xf numFmtId="175" fontId="23" fillId="0" borderId="22" xfId="3" quotePrefix="1" applyNumberFormat="1" applyFont="1" applyBorder="1" applyAlignment="1">
      <alignment horizontal="centerContinuous" wrapText="1"/>
    </xf>
    <xf numFmtId="0" fontId="23" fillId="0" borderId="0" xfId="3" applyFont="1" applyAlignment="1">
      <alignment horizontal="center" vertical="center" wrapText="1"/>
    </xf>
    <xf numFmtId="0" fontId="23" fillId="0" borderId="0" xfId="3" applyFont="1" applyAlignment="1">
      <alignment horizontal="centerContinuous" vertical="center"/>
    </xf>
    <xf numFmtId="0" fontId="23" fillId="0" borderId="0" xfId="3" quotePrefix="1" applyFont="1" applyAlignment="1">
      <alignment horizontal="centerContinuous" vertical="center" wrapText="1"/>
    </xf>
    <xf numFmtId="175" fontId="23" fillId="0" borderId="0" xfId="3" applyNumberFormat="1" applyFont="1"/>
    <xf numFmtId="0" fontId="23" fillId="0" borderId="0" xfId="3" applyFont="1" applyAlignment="1">
      <alignment horizontal="centerContinuous"/>
    </xf>
    <xf numFmtId="175" fontId="23" fillId="0" borderId="0" xfId="3" applyNumberFormat="1" applyFont="1" applyAlignment="1">
      <alignment horizontal="centerContinuous"/>
    </xf>
    <xf numFmtId="175" fontId="23" fillId="0" borderId="22" xfId="3" applyNumberFormat="1" applyFont="1" applyBorder="1"/>
    <xf numFmtId="177" fontId="23" fillId="0" borderId="22" xfId="3" applyNumberFormat="1" applyFont="1" applyBorder="1" applyAlignment="1">
      <alignment horizontal="centerContinuous"/>
    </xf>
    <xf numFmtId="177" fontId="23" fillId="0" borderId="22" xfId="3" applyNumberFormat="1" applyFont="1" applyBorder="1"/>
    <xf numFmtId="165" fontId="23" fillId="0" borderId="22" xfId="3" applyNumberFormat="1" applyFont="1" applyBorder="1" applyAlignment="1">
      <alignment horizontal="centerContinuous" vertical="center"/>
    </xf>
    <xf numFmtId="165" fontId="23" fillId="0" borderId="22" xfId="3" applyNumberFormat="1" applyFont="1" applyBorder="1"/>
    <xf numFmtId="10" fontId="23" fillId="0" borderId="22" xfId="3" applyNumberFormat="1" applyFont="1" applyBorder="1" applyAlignment="1">
      <alignment horizontal="right"/>
    </xf>
    <xf numFmtId="177" fontId="23" fillId="0" borderId="0" xfId="3" applyNumberFormat="1" applyFont="1" applyAlignment="1">
      <alignment horizontal="center"/>
    </xf>
    <xf numFmtId="165" fontId="23" fillId="0" borderId="0" xfId="10" applyNumberFormat="1" applyFont="1" applyAlignment="1">
      <alignment horizontal="center" wrapText="1"/>
    </xf>
    <xf numFmtId="0" fontId="23" fillId="0" borderId="0" xfId="3" applyFont="1" applyAlignment="1">
      <alignment horizontal="left"/>
    </xf>
    <xf numFmtId="177" fontId="23" fillId="0" borderId="0" xfId="3" applyNumberFormat="1" applyFont="1" applyAlignment="1">
      <alignment horizontal="centerContinuous"/>
    </xf>
    <xf numFmtId="177" fontId="23" fillId="0" borderId="0" xfId="3" applyNumberFormat="1" applyFont="1"/>
    <xf numFmtId="165" fontId="23" fillId="0" borderId="0" xfId="3" applyNumberFormat="1" applyFont="1"/>
    <xf numFmtId="10" fontId="23" fillId="0" borderId="0" xfId="3" applyNumberFormat="1" applyFont="1" applyAlignment="1">
      <alignment horizontal="right"/>
    </xf>
    <xf numFmtId="165" fontId="23" fillId="0" borderId="0" xfId="3" applyNumberFormat="1" applyFont="1" applyBorder="1" applyAlignment="1">
      <alignment horizontal="centerContinuous" vertical="center"/>
    </xf>
    <xf numFmtId="165" fontId="23" fillId="0" borderId="21" xfId="3" applyNumberFormat="1" applyFont="1" applyBorder="1" applyAlignment="1">
      <alignment horizontal="centerContinuous" vertical="center"/>
    </xf>
    <xf numFmtId="0" fontId="23" fillId="0" borderId="0" xfId="3" quotePrefix="1" applyFont="1" applyAlignment="1">
      <alignment horizontal="left"/>
    </xf>
    <xf numFmtId="165" fontId="23" fillId="0" borderId="21" xfId="3" applyNumberFormat="1" applyFont="1" applyBorder="1" applyAlignment="1">
      <alignment horizontal="centerContinuous"/>
    </xf>
    <xf numFmtId="177" fontId="23" fillId="0" borderId="22" xfId="3" applyNumberFormat="1" applyFont="1" applyBorder="1" applyAlignment="1">
      <alignment horizontal="centerContinuous" wrapText="1"/>
    </xf>
    <xf numFmtId="0" fontId="23" fillId="0" borderId="0" xfId="3" quotePrefix="1" applyFont="1"/>
    <xf numFmtId="0" fontId="24" fillId="0" borderId="0" xfId="3" applyFont="1" applyAlignment="1">
      <alignment horizontal="left"/>
    </xf>
    <xf numFmtId="0" fontId="24" fillId="0" borderId="0" xfId="3" quotePrefix="1" applyFont="1" applyAlignment="1">
      <alignment horizontal="left"/>
    </xf>
    <xf numFmtId="0" fontId="24" fillId="0" borderId="19" xfId="3" applyFont="1" applyBorder="1" applyAlignment="1">
      <alignment horizontal="left"/>
    </xf>
    <xf numFmtId="0" fontId="23" fillId="0" borderId="19" xfId="3" applyFont="1" applyBorder="1" applyAlignment="1">
      <alignment horizontal="centerContinuous" vertical="center"/>
    </xf>
    <xf numFmtId="0" fontId="23" fillId="0" borderId="19" xfId="3" quotePrefix="1" applyFont="1" applyBorder="1" applyAlignment="1">
      <alignment horizontal="centerContinuous" vertical="center" wrapText="1"/>
    </xf>
    <xf numFmtId="175" fontId="23" fillId="0" borderId="19" xfId="3" applyNumberFormat="1" applyFont="1" applyBorder="1"/>
    <xf numFmtId="177" fontId="23" fillId="0" borderId="19" xfId="3" applyNumberFormat="1" applyFont="1" applyBorder="1" applyAlignment="1">
      <alignment horizontal="centerContinuous" wrapText="1"/>
    </xf>
    <xf numFmtId="177" fontId="23" fillId="0" borderId="19" xfId="3" applyNumberFormat="1" applyFont="1" applyBorder="1"/>
    <xf numFmtId="165" fontId="23" fillId="0" borderId="19" xfId="3" applyNumberFormat="1" applyFont="1" applyBorder="1" applyAlignment="1">
      <alignment horizontal="centerContinuous"/>
    </xf>
    <xf numFmtId="165" fontId="23" fillId="0" borderId="19" xfId="3" applyNumberFormat="1" applyFont="1" applyBorder="1"/>
    <xf numFmtId="10" fontId="23" fillId="0" borderId="19" xfId="3" applyNumberFormat="1" applyFont="1" applyBorder="1" applyAlignment="1">
      <alignment horizontal="right"/>
    </xf>
    <xf numFmtId="175" fontId="23" fillId="0" borderId="0" xfId="3" applyNumberFormat="1" applyFont="1" applyAlignment="1">
      <alignment horizontal="right"/>
    </xf>
    <xf numFmtId="188" fontId="23" fillId="0" borderId="0" xfId="3" applyNumberFormat="1" applyFont="1" applyAlignment="1">
      <alignment horizontal="centerContinuous"/>
    </xf>
    <xf numFmtId="44" fontId="24" fillId="0" borderId="21" xfId="3" quotePrefix="1" applyNumberFormat="1" applyFont="1" applyBorder="1" applyAlignment="1">
      <alignment horizontal="centerContinuous" vertical="center"/>
    </xf>
    <xf numFmtId="44" fontId="58" fillId="0" borderId="21" xfId="3" quotePrefix="1" applyNumberFormat="1" applyFont="1" applyBorder="1" applyAlignment="1">
      <alignment horizontal="centerContinuous" vertical="center"/>
    </xf>
    <xf numFmtId="0" fontId="23" fillId="0" borderId="21" xfId="3" applyFont="1" applyBorder="1" applyAlignment="1">
      <alignment horizontal="centerContinuous" vertical="center"/>
    </xf>
    <xf numFmtId="175" fontId="23" fillId="0" borderId="21" xfId="3" applyNumberFormat="1" applyFont="1" applyBorder="1" applyAlignment="1">
      <alignment horizontal="centerContinuous" vertical="center"/>
    </xf>
    <xf numFmtId="177" fontId="24" fillId="10" borderId="0" xfId="10" applyNumberFormat="1" applyFont="1" applyFill="1"/>
    <xf numFmtId="44" fontId="58" fillId="0" borderId="0" xfId="3" quotePrefix="1" applyNumberFormat="1" applyFont="1" applyAlignment="1">
      <alignment horizontal="centerContinuous" vertical="center"/>
    </xf>
    <xf numFmtId="44" fontId="58" fillId="0" borderId="0" xfId="3" quotePrefix="1" applyNumberFormat="1" applyFont="1" applyAlignment="1">
      <alignment horizontal="center" vertical="center"/>
    </xf>
    <xf numFmtId="44" fontId="58" fillId="0" borderId="0" xfId="3" quotePrefix="1" applyNumberFormat="1" applyFont="1" applyAlignment="1">
      <alignment horizontal="centerContinuous"/>
    </xf>
    <xf numFmtId="44" fontId="58" fillId="0" borderId="0" xfId="3" applyNumberFormat="1" applyFont="1" applyAlignment="1">
      <alignment horizontal="centerContinuous"/>
    </xf>
    <xf numFmtId="44" fontId="58" fillId="0" borderId="0" xfId="3" applyNumberFormat="1" applyFont="1" applyAlignment="1">
      <alignment horizontal="center" wrapText="1"/>
    </xf>
    <xf numFmtId="44" fontId="58" fillId="0" borderId="0" xfId="3" applyNumberFormat="1" applyFont="1" applyAlignment="1">
      <alignment horizontal="center"/>
    </xf>
    <xf numFmtId="0" fontId="23" fillId="0" borderId="0" xfId="3" applyFont="1" applyAlignment="1">
      <alignment horizontal="right" vertical="center"/>
    </xf>
    <xf numFmtId="44" fontId="23" fillId="0" borderId="0" xfId="3" applyNumberFormat="1" applyFont="1" applyAlignment="1">
      <alignment horizontal="center" vertical="center"/>
    </xf>
    <xf numFmtId="44" fontId="23" fillId="0" borderId="0" xfId="3" applyNumberFormat="1" applyFont="1"/>
    <xf numFmtId="43" fontId="23" fillId="0" borderId="0" xfId="3" quotePrefix="1" applyNumberFormat="1" applyFont="1"/>
    <xf numFmtId="10" fontId="23" fillId="0" borderId="0" xfId="3" applyNumberFormat="1" applyFont="1"/>
    <xf numFmtId="10" fontId="23" fillId="0" borderId="0" xfId="3" quotePrefix="1" applyNumberFormat="1" applyFont="1"/>
    <xf numFmtId="173" fontId="61" fillId="0" borderId="0" xfId="10" applyNumberFormat="1" applyFont="1"/>
    <xf numFmtId="0" fontId="6" fillId="9" borderId="9" xfId="0" applyFont="1" applyFill="1" applyBorder="1"/>
    <xf numFmtId="0" fontId="0" fillId="9" borderId="0" xfId="0" applyFill="1" applyBorder="1"/>
    <xf numFmtId="0" fontId="0" fillId="9" borderId="10" xfId="0" applyFill="1" applyBorder="1"/>
    <xf numFmtId="42" fontId="6" fillId="9" borderId="16" xfId="0" applyNumberFormat="1" applyFont="1" applyFill="1" applyBorder="1"/>
    <xf numFmtId="0" fontId="7" fillId="9" borderId="8" xfId="0" applyFont="1" applyFill="1" applyBorder="1" applyAlignment="1">
      <alignment horizontal="center"/>
    </xf>
    <xf numFmtId="175" fontId="7" fillId="0" borderId="0" xfId="6" applyNumberFormat="1" applyFont="1"/>
    <xf numFmtId="175" fontId="7" fillId="0" borderId="0" xfId="6" applyNumberFormat="1" applyFont="1" applyFill="1"/>
    <xf numFmtId="165" fontId="7" fillId="0" borderId="0" xfId="7" applyNumberFormat="1" applyFont="1"/>
    <xf numFmtId="165" fontId="7" fillId="0" borderId="19" xfId="6" applyNumberFormat="1" applyFont="1" applyBorder="1"/>
    <xf numFmtId="0" fontId="21" fillId="0" borderId="0" xfId="3" applyFont="1" applyFill="1" applyBorder="1" applyAlignment="1">
      <alignment horizontal="right"/>
    </xf>
    <xf numFmtId="165" fontId="7" fillId="0" borderId="19" xfId="7" applyNumberFormat="1" applyFont="1" applyBorder="1"/>
    <xf numFmtId="0" fontId="7" fillId="0" borderId="21" xfId="3" applyBorder="1"/>
    <xf numFmtId="0" fontId="7" fillId="0" borderId="0" xfId="3" applyFill="1" applyBorder="1" applyAlignment="1">
      <alignment horizontal="right"/>
    </xf>
    <xf numFmtId="166" fontId="7" fillId="0" borderId="0" xfId="3" applyNumberFormat="1" applyFill="1" applyBorder="1" applyAlignment="1">
      <alignment horizontal="center"/>
    </xf>
    <xf numFmtId="0" fontId="56" fillId="0" borderId="0" xfId="0" applyFont="1" applyFill="1" applyAlignment="1">
      <alignment horizontal="center" vertical="top"/>
    </xf>
    <xf numFmtId="0" fontId="7" fillId="0" borderId="0" xfId="3" applyFont="1" applyFill="1" applyBorder="1" applyAlignment="1">
      <alignment horizontal="left" wrapText="1"/>
    </xf>
    <xf numFmtId="0" fontId="7" fillId="0" borderId="0" xfId="0" applyFont="1" applyFill="1" applyBorder="1" applyAlignment="1">
      <alignment horizontal="left" wrapText="1"/>
    </xf>
    <xf numFmtId="0" fontId="7" fillId="0" borderId="34" xfId="0" applyFont="1" applyBorder="1" applyAlignment="1">
      <alignment horizontal="center" vertical="center"/>
    </xf>
    <xf numFmtId="0" fontId="7" fillId="0" borderId="53" xfId="0" applyFont="1" applyBorder="1" applyAlignment="1">
      <alignment horizontal="center" vertical="center"/>
    </xf>
    <xf numFmtId="0" fontId="7" fillId="0" borderId="34" xfId="0" applyFont="1" applyBorder="1" applyAlignment="1">
      <alignment horizontal="right" vertical="center"/>
    </xf>
    <xf numFmtId="0" fontId="7" fillId="0" borderId="53" xfId="0" applyFont="1" applyBorder="1" applyAlignment="1">
      <alignment horizontal="right" vertical="center"/>
    </xf>
    <xf numFmtId="6" fontId="7" fillId="0" borderId="34" xfId="0" applyNumberFormat="1" applyFont="1" applyBorder="1" applyAlignment="1">
      <alignment horizontal="center" vertical="center"/>
    </xf>
    <xf numFmtId="6" fontId="7" fillId="0" borderId="53" xfId="0" applyNumberFormat="1" applyFont="1" applyBorder="1" applyAlignment="1">
      <alignment horizontal="center" vertical="center"/>
    </xf>
    <xf numFmtId="0" fontId="44" fillId="0" borderId="52" xfId="17" applyFont="1" applyFill="1" applyBorder="1" applyAlignment="1">
      <alignment horizontal="center"/>
    </xf>
    <xf numFmtId="0" fontId="44" fillId="0" borderId="37" xfId="17" applyFont="1" applyFill="1" applyBorder="1" applyAlignment="1">
      <alignment horizontal="center"/>
    </xf>
    <xf numFmtId="0" fontId="44" fillId="0" borderId="38" xfId="17" applyFont="1" applyFill="1" applyBorder="1" applyAlignment="1">
      <alignment horizontal="center"/>
    </xf>
    <xf numFmtId="0" fontId="44" fillId="0" borderId="52" xfId="17" applyFont="1" applyFill="1" applyBorder="1" applyAlignment="1">
      <alignment horizontal="left"/>
    </xf>
    <xf numFmtId="0" fontId="44" fillId="0" borderId="37" xfId="17" applyFont="1" applyFill="1" applyBorder="1" applyAlignment="1">
      <alignment horizontal="left"/>
    </xf>
    <xf numFmtId="0" fontId="44" fillId="0" borderId="38" xfId="17" applyFont="1" applyFill="1" applyBorder="1" applyAlignment="1">
      <alignment horizontal="left"/>
    </xf>
    <xf numFmtId="0" fontId="23" fillId="0" borderId="21" xfId="0" applyFont="1" applyBorder="1" applyAlignment="1">
      <alignment horizontal="center"/>
    </xf>
    <xf numFmtId="0" fontId="23" fillId="0" borderId="21" xfId="0" applyFont="1" applyBorder="1" applyAlignment="1">
      <alignment horizontal="center" wrapText="1"/>
    </xf>
    <xf numFmtId="0" fontId="24" fillId="0" borderId="21" xfId="0" applyFont="1" applyBorder="1" applyAlignment="1">
      <alignment horizontal="center" wrapText="1"/>
    </xf>
    <xf numFmtId="0" fontId="33" fillId="0" borderId="0" xfId="0" applyFont="1" applyFill="1" applyAlignment="1">
      <alignment horizontal="left"/>
    </xf>
    <xf numFmtId="0" fontId="33" fillId="0" borderId="0" xfId="0" applyFont="1" applyFill="1" applyAlignment="1">
      <alignment horizontal="center"/>
    </xf>
    <xf numFmtId="0" fontId="24" fillId="0" borderId="0" xfId="0" applyFont="1" applyFill="1" applyAlignment="1">
      <alignment horizontal="center" vertical="center"/>
    </xf>
    <xf numFmtId="44" fontId="59" fillId="0" borderId="23" xfId="14" quotePrefix="1" applyNumberFormat="1" applyFont="1" applyFill="1" applyBorder="1" applyAlignment="1">
      <alignment horizontal="center" vertical="center"/>
    </xf>
    <xf numFmtId="0" fontId="23" fillId="0" borderId="0" xfId="0" applyFont="1" applyAlignment="1">
      <alignment horizontal="left" vertical="top" wrapText="1"/>
    </xf>
    <xf numFmtId="0" fontId="23" fillId="0" borderId="0" xfId="3" applyFont="1" applyAlignment="1">
      <alignment horizontal="left" vertical="top" wrapText="1"/>
    </xf>
    <xf numFmtId="0" fontId="1" fillId="0" borderId="0" xfId="14" applyFont="1" applyAlignment="1">
      <alignment horizontal="center"/>
    </xf>
    <xf numFmtId="0" fontId="1" fillId="0" borderId="0" xfId="14" applyFont="1" applyFill="1" applyAlignment="1">
      <alignment horizontal="center"/>
    </xf>
    <xf numFmtId="0" fontId="61" fillId="0" borderId="21" xfId="14" applyFont="1" applyBorder="1" applyAlignment="1">
      <alignment horizontal="center"/>
    </xf>
    <xf numFmtId="0" fontId="44" fillId="0" borderId="52" xfId="0" applyFont="1" applyFill="1" applyBorder="1" applyAlignment="1">
      <alignment horizontal="center"/>
    </xf>
    <xf numFmtId="0" fontId="44" fillId="0" borderId="37" xfId="0" applyFont="1" applyFill="1" applyBorder="1" applyAlignment="1">
      <alignment horizontal="center"/>
    </xf>
    <xf numFmtId="0" fontId="44" fillId="0" borderId="38" xfId="0" applyFont="1" applyFill="1" applyBorder="1" applyAlignment="1">
      <alignment horizontal="center"/>
    </xf>
    <xf numFmtId="0" fontId="44" fillId="0" borderId="52" xfId="0" applyFont="1" applyFill="1" applyBorder="1" applyAlignment="1">
      <alignment horizontal="left"/>
    </xf>
    <xf numFmtId="0" fontId="44" fillId="0" borderId="37" xfId="0" applyFont="1" applyFill="1" applyBorder="1" applyAlignment="1">
      <alignment horizontal="left"/>
    </xf>
    <xf numFmtId="0" fontId="44" fillId="0" borderId="38" xfId="0" applyFont="1" applyFill="1" applyBorder="1" applyAlignment="1">
      <alignment horizontal="left"/>
    </xf>
    <xf numFmtId="0" fontId="23" fillId="0" borderId="0" xfId="0" quotePrefix="1" applyFont="1" applyBorder="1" applyAlignment="1">
      <alignment horizontal="left" vertical="top" wrapText="1"/>
    </xf>
    <xf numFmtId="0" fontId="24" fillId="0" borderId="31" xfId="0" applyFont="1" applyBorder="1" applyAlignment="1">
      <alignment horizontal="center"/>
    </xf>
    <xf numFmtId="0" fontId="24" fillId="0" borderId="30" xfId="0" applyFont="1" applyBorder="1" applyAlignment="1">
      <alignment horizontal="center"/>
    </xf>
    <xf numFmtId="0" fontId="24" fillId="0" borderId="29" xfId="0" applyFont="1" applyBorder="1" applyAlignment="1">
      <alignment horizontal="center"/>
    </xf>
    <xf numFmtId="0" fontId="24" fillId="0" borderId="28" xfId="0" applyFont="1" applyBorder="1" applyAlignment="1">
      <alignment horizontal="center"/>
    </xf>
    <xf numFmtId="0" fontId="24" fillId="0" borderId="0" xfId="0" applyFont="1" applyBorder="1" applyAlignment="1">
      <alignment horizontal="center"/>
    </xf>
    <xf numFmtId="0" fontId="24" fillId="0" borderId="27" xfId="0" applyFont="1" applyBorder="1" applyAlignment="1">
      <alignment horizontal="center"/>
    </xf>
    <xf numFmtId="0" fontId="7" fillId="0" borderId="21" xfId="5" applyFont="1" applyFill="1" applyBorder="1" applyAlignment="1">
      <alignment horizontal="center"/>
    </xf>
    <xf numFmtId="0" fontId="7" fillId="0" borderId="0" xfId="5" quotePrefix="1" applyFont="1" applyFill="1" applyAlignment="1">
      <alignment horizontal="left" vertical="top" wrapText="1"/>
    </xf>
    <xf numFmtId="0" fontId="34" fillId="0" borderId="0" xfId="0" applyFont="1" applyFill="1" applyAlignment="1">
      <alignment horizontal="center" wrapText="1"/>
    </xf>
    <xf numFmtId="0" fontId="33" fillId="0" borderId="0" xfId="0" applyFont="1" applyFill="1" applyAlignment="1">
      <alignment horizontal="center" wrapText="1"/>
    </xf>
    <xf numFmtId="0" fontId="0" fillId="0" borderId="0" xfId="0" applyFill="1" applyAlignment="1">
      <alignment wrapText="1"/>
    </xf>
    <xf numFmtId="0" fontId="23" fillId="0" borderId="0" xfId="0" applyFont="1" applyFill="1" applyAlignment="1">
      <alignment horizontal="center"/>
    </xf>
  </cellXfs>
  <cellStyles count="19">
    <cellStyle name="Comma" xfId="6" builtinId="3"/>
    <cellStyle name="Comma 2" xfId="9"/>
    <cellStyle name="Comma 3" xfId="12"/>
    <cellStyle name="Currency" xfId="7" builtinId="4"/>
    <cellStyle name="Currency 10 2" xfId="10"/>
    <cellStyle name="Currency 2" xfId="4"/>
    <cellStyle name="Currency 2 12" xfId="15"/>
    <cellStyle name="Currency 3" xfId="13"/>
    <cellStyle name="Good" xfId="1" builtinId="26"/>
    <cellStyle name="Normal" xfId="0" builtinId="0"/>
    <cellStyle name="Normal 2" xfId="2"/>
    <cellStyle name="Normal 3" xfId="3"/>
    <cellStyle name="Normal 4" xfId="5"/>
    <cellStyle name="Normal 5" xfId="14"/>
    <cellStyle name="Normal 510" xfId="16"/>
    <cellStyle name="Normal 6" xfId="17"/>
    <cellStyle name="Percent" xfId="8" builtinId="5"/>
    <cellStyle name="Percent 2" xfId="11"/>
    <cellStyle name="Percent 3" xfId="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81.xml"/><Relationship Id="rId21" Type="http://schemas.openxmlformats.org/officeDocument/2006/relationships/worksheet" Target="worksheets/sheet21.xml"/><Relationship Id="rId42" Type="http://schemas.openxmlformats.org/officeDocument/2006/relationships/externalLink" Target="externalLinks/externalLink6.xml"/><Relationship Id="rId63" Type="http://schemas.openxmlformats.org/officeDocument/2006/relationships/externalLink" Target="externalLinks/externalLink27.xml"/><Relationship Id="rId84" Type="http://schemas.openxmlformats.org/officeDocument/2006/relationships/externalLink" Target="externalLinks/externalLink48.xml"/><Relationship Id="rId138" Type="http://schemas.openxmlformats.org/officeDocument/2006/relationships/externalLink" Target="externalLinks/externalLink102.xml"/><Relationship Id="rId159" Type="http://schemas.openxmlformats.org/officeDocument/2006/relationships/externalLink" Target="externalLinks/externalLink123.xml"/><Relationship Id="rId107" Type="http://schemas.openxmlformats.org/officeDocument/2006/relationships/externalLink" Target="externalLinks/externalLink71.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17.xml"/><Relationship Id="rId74" Type="http://schemas.openxmlformats.org/officeDocument/2006/relationships/externalLink" Target="externalLinks/externalLink38.xml"/><Relationship Id="rId128" Type="http://schemas.openxmlformats.org/officeDocument/2006/relationships/externalLink" Target="externalLinks/externalLink92.xml"/><Relationship Id="rId149" Type="http://schemas.openxmlformats.org/officeDocument/2006/relationships/externalLink" Target="externalLinks/externalLink113.xml"/><Relationship Id="rId5" Type="http://schemas.openxmlformats.org/officeDocument/2006/relationships/worksheet" Target="worksheets/sheet5.xml"/><Relationship Id="rId95" Type="http://schemas.openxmlformats.org/officeDocument/2006/relationships/externalLink" Target="externalLinks/externalLink59.xml"/><Relationship Id="rId160" Type="http://schemas.openxmlformats.org/officeDocument/2006/relationships/externalLink" Target="externalLinks/externalLink124.xml"/><Relationship Id="rId22" Type="http://schemas.openxmlformats.org/officeDocument/2006/relationships/worksheet" Target="worksheets/sheet22.xml"/><Relationship Id="rId43" Type="http://schemas.openxmlformats.org/officeDocument/2006/relationships/externalLink" Target="externalLinks/externalLink7.xml"/><Relationship Id="rId64" Type="http://schemas.openxmlformats.org/officeDocument/2006/relationships/externalLink" Target="externalLinks/externalLink28.xml"/><Relationship Id="rId118" Type="http://schemas.openxmlformats.org/officeDocument/2006/relationships/externalLink" Target="externalLinks/externalLink82.xml"/><Relationship Id="rId139" Type="http://schemas.openxmlformats.org/officeDocument/2006/relationships/externalLink" Target="externalLinks/externalLink103.xml"/><Relationship Id="rId85" Type="http://schemas.openxmlformats.org/officeDocument/2006/relationships/externalLink" Target="externalLinks/externalLink49.xml"/><Relationship Id="rId150" Type="http://schemas.openxmlformats.org/officeDocument/2006/relationships/externalLink" Target="externalLinks/externalLink11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2.xml"/><Relationship Id="rId59" Type="http://schemas.openxmlformats.org/officeDocument/2006/relationships/externalLink" Target="externalLinks/externalLink23.xml"/><Relationship Id="rId103" Type="http://schemas.openxmlformats.org/officeDocument/2006/relationships/externalLink" Target="externalLinks/externalLink67.xml"/><Relationship Id="rId108" Type="http://schemas.openxmlformats.org/officeDocument/2006/relationships/externalLink" Target="externalLinks/externalLink72.xml"/><Relationship Id="rId124" Type="http://schemas.openxmlformats.org/officeDocument/2006/relationships/externalLink" Target="externalLinks/externalLink88.xml"/><Relationship Id="rId129" Type="http://schemas.openxmlformats.org/officeDocument/2006/relationships/externalLink" Target="externalLinks/externalLink93.xml"/><Relationship Id="rId54" Type="http://schemas.openxmlformats.org/officeDocument/2006/relationships/externalLink" Target="externalLinks/externalLink18.xml"/><Relationship Id="rId70" Type="http://schemas.openxmlformats.org/officeDocument/2006/relationships/externalLink" Target="externalLinks/externalLink34.xml"/><Relationship Id="rId75" Type="http://schemas.openxmlformats.org/officeDocument/2006/relationships/externalLink" Target="externalLinks/externalLink39.xml"/><Relationship Id="rId91" Type="http://schemas.openxmlformats.org/officeDocument/2006/relationships/externalLink" Target="externalLinks/externalLink55.xml"/><Relationship Id="rId96" Type="http://schemas.openxmlformats.org/officeDocument/2006/relationships/externalLink" Target="externalLinks/externalLink60.xml"/><Relationship Id="rId140" Type="http://schemas.openxmlformats.org/officeDocument/2006/relationships/externalLink" Target="externalLinks/externalLink104.xml"/><Relationship Id="rId145" Type="http://schemas.openxmlformats.org/officeDocument/2006/relationships/externalLink" Target="externalLinks/externalLink109.xml"/><Relationship Id="rId161" Type="http://schemas.openxmlformats.org/officeDocument/2006/relationships/theme" Target="theme/theme1.xml"/><Relationship Id="rId16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3.xml"/><Relationship Id="rId114" Type="http://schemas.openxmlformats.org/officeDocument/2006/relationships/externalLink" Target="externalLinks/externalLink78.xml"/><Relationship Id="rId119" Type="http://schemas.openxmlformats.org/officeDocument/2006/relationships/externalLink" Target="externalLinks/externalLink83.xml"/><Relationship Id="rId44" Type="http://schemas.openxmlformats.org/officeDocument/2006/relationships/externalLink" Target="externalLinks/externalLink8.xml"/><Relationship Id="rId60" Type="http://schemas.openxmlformats.org/officeDocument/2006/relationships/externalLink" Target="externalLinks/externalLink24.xml"/><Relationship Id="rId65" Type="http://schemas.openxmlformats.org/officeDocument/2006/relationships/externalLink" Target="externalLinks/externalLink29.xml"/><Relationship Id="rId81" Type="http://schemas.openxmlformats.org/officeDocument/2006/relationships/externalLink" Target="externalLinks/externalLink45.xml"/><Relationship Id="rId86" Type="http://schemas.openxmlformats.org/officeDocument/2006/relationships/externalLink" Target="externalLinks/externalLink50.xml"/><Relationship Id="rId130" Type="http://schemas.openxmlformats.org/officeDocument/2006/relationships/externalLink" Target="externalLinks/externalLink94.xml"/><Relationship Id="rId135" Type="http://schemas.openxmlformats.org/officeDocument/2006/relationships/externalLink" Target="externalLinks/externalLink99.xml"/><Relationship Id="rId151" Type="http://schemas.openxmlformats.org/officeDocument/2006/relationships/externalLink" Target="externalLinks/externalLink115.xml"/><Relationship Id="rId156" Type="http://schemas.openxmlformats.org/officeDocument/2006/relationships/externalLink" Target="externalLinks/externalLink12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3.xml"/><Relationship Id="rId109" Type="http://schemas.openxmlformats.org/officeDocument/2006/relationships/externalLink" Target="externalLinks/externalLink73.xml"/><Relationship Id="rId34" Type="http://schemas.openxmlformats.org/officeDocument/2006/relationships/worksheet" Target="worksheets/sheet34.xml"/><Relationship Id="rId50" Type="http://schemas.openxmlformats.org/officeDocument/2006/relationships/externalLink" Target="externalLinks/externalLink14.xml"/><Relationship Id="rId55" Type="http://schemas.openxmlformats.org/officeDocument/2006/relationships/externalLink" Target="externalLinks/externalLink19.xml"/><Relationship Id="rId76" Type="http://schemas.openxmlformats.org/officeDocument/2006/relationships/externalLink" Target="externalLinks/externalLink40.xml"/><Relationship Id="rId97" Type="http://schemas.openxmlformats.org/officeDocument/2006/relationships/externalLink" Target="externalLinks/externalLink61.xml"/><Relationship Id="rId104" Type="http://schemas.openxmlformats.org/officeDocument/2006/relationships/externalLink" Target="externalLinks/externalLink68.xml"/><Relationship Id="rId120" Type="http://schemas.openxmlformats.org/officeDocument/2006/relationships/externalLink" Target="externalLinks/externalLink84.xml"/><Relationship Id="rId125" Type="http://schemas.openxmlformats.org/officeDocument/2006/relationships/externalLink" Target="externalLinks/externalLink89.xml"/><Relationship Id="rId141" Type="http://schemas.openxmlformats.org/officeDocument/2006/relationships/externalLink" Target="externalLinks/externalLink105.xml"/><Relationship Id="rId146" Type="http://schemas.openxmlformats.org/officeDocument/2006/relationships/externalLink" Target="externalLinks/externalLink110.xml"/><Relationship Id="rId16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35.xml"/><Relationship Id="rId92" Type="http://schemas.openxmlformats.org/officeDocument/2006/relationships/externalLink" Target="externalLinks/externalLink56.xml"/><Relationship Id="rId16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4.xml"/><Relationship Id="rId45" Type="http://schemas.openxmlformats.org/officeDocument/2006/relationships/externalLink" Target="externalLinks/externalLink9.xml"/><Relationship Id="rId66" Type="http://schemas.openxmlformats.org/officeDocument/2006/relationships/externalLink" Target="externalLinks/externalLink30.xml"/><Relationship Id="rId87" Type="http://schemas.openxmlformats.org/officeDocument/2006/relationships/externalLink" Target="externalLinks/externalLink51.xml"/><Relationship Id="rId110" Type="http://schemas.openxmlformats.org/officeDocument/2006/relationships/externalLink" Target="externalLinks/externalLink74.xml"/><Relationship Id="rId115" Type="http://schemas.openxmlformats.org/officeDocument/2006/relationships/externalLink" Target="externalLinks/externalLink79.xml"/><Relationship Id="rId131" Type="http://schemas.openxmlformats.org/officeDocument/2006/relationships/externalLink" Target="externalLinks/externalLink95.xml"/><Relationship Id="rId136" Type="http://schemas.openxmlformats.org/officeDocument/2006/relationships/externalLink" Target="externalLinks/externalLink100.xml"/><Relationship Id="rId157" Type="http://schemas.openxmlformats.org/officeDocument/2006/relationships/externalLink" Target="externalLinks/externalLink121.xml"/><Relationship Id="rId61" Type="http://schemas.openxmlformats.org/officeDocument/2006/relationships/externalLink" Target="externalLinks/externalLink25.xml"/><Relationship Id="rId82" Type="http://schemas.openxmlformats.org/officeDocument/2006/relationships/externalLink" Target="externalLinks/externalLink46.xml"/><Relationship Id="rId152" Type="http://schemas.openxmlformats.org/officeDocument/2006/relationships/externalLink" Target="externalLinks/externalLink11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0.xml"/><Relationship Id="rId77" Type="http://schemas.openxmlformats.org/officeDocument/2006/relationships/externalLink" Target="externalLinks/externalLink41.xml"/><Relationship Id="rId100" Type="http://schemas.openxmlformats.org/officeDocument/2006/relationships/externalLink" Target="externalLinks/externalLink64.xml"/><Relationship Id="rId105" Type="http://schemas.openxmlformats.org/officeDocument/2006/relationships/externalLink" Target="externalLinks/externalLink69.xml"/><Relationship Id="rId126" Type="http://schemas.openxmlformats.org/officeDocument/2006/relationships/externalLink" Target="externalLinks/externalLink90.xml"/><Relationship Id="rId147" Type="http://schemas.openxmlformats.org/officeDocument/2006/relationships/externalLink" Target="externalLinks/externalLink111.xml"/><Relationship Id="rId168"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externalLink" Target="externalLinks/externalLink15.xml"/><Relationship Id="rId72" Type="http://schemas.openxmlformats.org/officeDocument/2006/relationships/externalLink" Target="externalLinks/externalLink36.xml"/><Relationship Id="rId93" Type="http://schemas.openxmlformats.org/officeDocument/2006/relationships/externalLink" Target="externalLinks/externalLink57.xml"/><Relationship Id="rId98" Type="http://schemas.openxmlformats.org/officeDocument/2006/relationships/externalLink" Target="externalLinks/externalLink62.xml"/><Relationship Id="rId121" Type="http://schemas.openxmlformats.org/officeDocument/2006/relationships/externalLink" Target="externalLinks/externalLink85.xml"/><Relationship Id="rId142" Type="http://schemas.openxmlformats.org/officeDocument/2006/relationships/externalLink" Target="externalLinks/externalLink106.xml"/><Relationship Id="rId163"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0.xml"/><Relationship Id="rId67" Type="http://schemas.openxmlformats.org/officeDocument/2006/relationships/externalLink" Target="externalLinks/externalLink31.xml"/><Relationship Id="rId116" Type="http://schemas.openxmlformats.org/officeDocument/2006/relationships/externalLink" Target="externalLinks/externalLink80.xml"/><Relationship Id="rId137" Type="http://schemas.openxmlformats.org/officeDocument/2006/relationships/externalLink" Target="externalLinks/externalLink101.xml"/><Relationship Id="rId158" Type="http://schemas.openxmlformats.org/officeDocument/2006/relationships/externalLink" Target="externalLinks/externalLink122.xml"/><Relationship Id="rId20" Type="http://schemas.openxmlformats.org/officeDocument/2006/relationships/worksheet" Target="worksheets/sheet20.xml"/><Relationship Id="rId41" Type="http://schemas.openxmlformats.org/officeDocument/2006/relationships/externalLink" Target="externalLinks/externalLink5.xml"/><Relationship Id="rId62" Type="http://schemas.openxmlformats.org/officeDocument/2006/relationships/externalLink" Target="externalLinks/externalLink26.xml"/><Relationship Id="rId83" Type="http://schemas.openxmlformats.org/officeDocument/2006/relationships/externalLink" Target="externalLinks/externalLink47.xml"/><Relationship Id="rId88" Type="http://schemas.openxmlformats.org/officeDocument/2006/relationships/externalLink" Target="externalLinks/externalLink52.xml"/><Relationship Id="rId111" Type="http://schemas.openxmlformats.org/officeDocument/2006/relationships/externalLink" Target="externalLinks/externalLink75.xml"/><Relationship Id="rId132" Type="http://schemas.openxmlformats.org/officeDocument/2006/relationships/externalLink" Target="externalLinks/externalLink96.xml"/><Relationship Id="rId153" Type="http://schemas.openxmlformats.org/officeDocument/2006/relationships/externalLink" Target="externalLinks/externalLink1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21.xml"/><Relationship Id="rId106" Type="http://schemas.openxmlformats.org/officeDocument/2006/relationships/externalLink" Target="externalLinks/externalLink70.xml"/><Relationship Id="rId127" Type="http://schemas.openxmlformats.org/officeDocument/2006/relationships/externalLink" Target="externalLinks/externalLink9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6.xml"/><Relationship Id="rId73" Type="http://schemas.openxmlformats.org/officeDocument/2006/relationships/externalLink" Target="externalLinks/externalLink37.xml"/><Relationship Id="rId78" Type="http://schemas.openxmlformats.org/officeDocument/2006/relationships/externalLink" Target="externalLinks/externalLink42.xml"/><Relationship Id="rId94" Type="http://schemas.openxmlformats.org/officeDocument/2006/relationships/externalLink" Target="externalLinks/externalLink58.xml"/><Relationship Id="rId99" Type="http://schemas.openxmlformats.org/officeDocument/2006/relationships/externalLink" Target="externalLinks/externalLink63.xml"/><Relationship Id="rId101" Type="http://schemas.openxmlformats.org/officeDocument/2006/relationships/externalLink" Target="externalLinks/externalLink65.xml"/><Relationship Id="rId122" Type="http://schemas.openxmlformats.org/officeDocument/2006/relationships/externalLink" Target="externalLinks/externalLink86.xml"/><Relationship Id="rId143" Type="http://schemas.openxmlformats.org/officeDocument/2006/relationships/externalLink" Target="externalLinks/externalLink107.xml"/><Relationship Id="rId148" Type="http://schemas.openxmlformats.org/officeDocument/2006/relationships/externalLink" Target="externalLinks/externalLink112.xml"/><Relationship Id="rId16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11.xml"/><Relationship Id="rId68" Type="http://schemas.openxmlformats.org/officeDocument/2006/relationships/externalLink" Target="externalLinks/externalLink32.xml"/><Relationship Id="rId89" Type="http://schemas.openxmlformats.org/officeDocument/2006/relationships/externalLink" Target="externalLinks/externalLink53.xml"/><Relationship Id="rId112" Type="http://schemas.openxmlformats.org/officeDocument/2006/relationships/externalLink" Target="externalLinks/externalLink76.xml"/><Relationship Id="rId133" Type="http://schemas.openxmlformats.org/officeDocument/2006/relationships/externalLink" Target="externalLinks/externalLink97.xml"/><Relationship Id="rId154" Type="http://schemas.openxmlformats.org/officeDocument/2006/relationships/externalLink" Target="externalLinks/externalLink118.xml"/><Relationship Id="rId16" Type="http://schemas.openxmlformats.org/officeDocument/2006/relationships/worksheet" Target="worksheets/sheet16.xml"/><Relationship Id="rId37" Type="http://schemas.openxmlformats.org/officeDocument/2006/relationships/externalLink" Target="externalLinks/externalLink1.xml"/><Relationship Id="rId58" Type="http://schemas.openxmlformats.org/officeDocument/2006/relationships/externalLink" Target="externalLinks/externalLink22.xml"/><Relationship Id="rId79" Type="http://schemas.openxmlformats.org/officeDocument/2006/relationships/externalLink" Target="externalLinks/externalLink43.xml"/><Relationship Id="rId102" Type="http://schemas.openxmlformats.org/officeDocument/2006/relationships/externalLink" Target="externalLinks/externalLink66.xml"/><Relationship Id="rId123" Type="http://schemas.openxmlformats.org/officeDocument/2006/relationships/externalLink" Target="externalLinks/externalLink87.xml"/><Relationship Id="rId144" Type="http://schemas.openxmlformats.org/officeDocument/2006/relationships/externalLink" Target="externalLinks/externalLink108.xml"/><Relationship Id="rId90" Type="http://schemas.openxmlformats.org/officeDocument/2006/relationships/externalLink" Target="externalLinks/externalLink54.xml"/><Relationship Id="rId165" Type="http://schemas.openxmlformats.org/officeDocument/2006/relationships/customXml" Target="../customXml/item1.xml"/><Relationship Id="rId27" Type="http://schemas.openxmlformats.org/officeDocument/2006/relationships/worksheet" Target="worksheets/sheet27.xml"/><Relationship Id="rId48" Type="http://schemas.openxmlformats.org/officeDocument/2006/relationships/externalLink" Target="externalLinks/externalLink12.xml"/><Relationship Id="rId69" Type="http://schemas.openxmlformats.org/officeDocument/2006/relationships/externalLink" Target="externalLinks/externalLink33.xml"/><Relationship Id="rId113" Type="http://schemas.openxmlformats.org/officeDocument/2006/relationships/externalLink" Target="externalLinks/externalLink77.xml"/><Relationship Id="rId134" Type="http://schemas.openxmlformats.org/officeDocument/2006/relationships/externalLink" Target="externalLinks/externalLink98.xml"/><Relationship Id="rId80" Type="http://schemas.openxmlformats.org/officeDocument/2006/relationships/externalLink" Target="externalLinks/externalLink44.xml"/><Relationship Id="rId155" Type="http://schemas.openxmlformats.org/officeDocument/2006/relationships/externalLink" Target="externalLinks/externalLink1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226219</xdr:colOff>
      <xdr:row>95</xdr:row>
      <xdr:rowOff>11901</xdr:rowOff>
    </xdr:from>
    <xdr:to>
      <xdr:col>2</xdr:col>
      <xdr:colOff>2531594</xdr:colOff>
      <xdr:row>99</xdr:row>
      <xdr:rowOff>2294</xdr:rowOff>
    </xdr:to>
    <xdr:pic>
      <xdr:nvPicPr>
        <xdr:cNvPr id="2" name="Picture 1"/>
        <xdr:cNvPicPr>
          <a:picLocks noChangeAspect="1"/>
        </xdr:cNvPicPr>
      </xdr:nvPicPr>
      <xdr:blipFill>
        <a:blip xmlns:r="http://schemas.openxmlformats.org/officeDocument/2006/relationships" r:embed="rId1"/>
        <a:stretch>
          <a:fillRect/>
        </a:stretch>
      </xdr:blipFill>
      <xdr:spPr>
        <a:xfrm>
          <a:off x="226219" y="14604201"/>
          <a:ext cx="6142892" cy="625393"/>
        </a:xfrm>
        <a:prstGeom prst="rect">
          <a:avLst/>
        </a:prstGeom>
        <a:ln>
          <a:solidFill>
            <a:schemeClr val="tx1"/>
          </a:solidFill>
        </a:ln>
      </xdr:spPr>
    </xdr:pic>
    <xdr:clientData/>
  </xdr:twoCellAnchor>
  <xdr:twoCellAnchor editAs="oneCell">
    <xdr:from>
      <xdr:col>0</xdr:col>
      <xdr:colOff>273844</xdr:colOff>
      <xdr:row>84</xdr:row>
      <xdr:rowOff>119063</xdr:rowOff>
    </xdr:from>
    <xdr:to>
      <xdr:col>2</xdr:col>
      <xdr:colOff>2541123</xdr:colOff>
      <xdr:row>93</xdr:row>
      <xdr:rowOff>142685</xdr:rowOff>
    </xdr:to>
    <xdr:pic>
      <xdr:nvPicPr>
        <xdr:cNvPr id="3" name="Picture 2"/>
        <xdr:cNvPicPr>
          <a:picLocks noChangeAspect="1"/>
        </xdr:cNvPicPr>
      </xdr:nvPicPr>
      <xdr:blipFill>
        <a:blip xmlns:r="http://schemas.openxmlformats.org/officeDocument/2006/relationships" r:embed="rId2"/>
        <a:stretch>
          <a:fillRect/>
        </a:stretch>
      </xdr:blipFill>
      <xdr:spPr>
        <a:xfrm>
          <a:off x="273844" y="12965113"/>
          <a:ext cx="6104796" cy="1452372"/>
        </a:xfrm>
        <a:prstGeom prst="rect">
          <a:avLst/>
        </a:prstGeom>
        <a:ln>
          <a:solidFill>
            <a:schemeClr val="tx1"/>
          </a:solidFill>
        </a:ln>
      </xdr:spPr>
    </xdr:pic>
    <xdr:clientData/>
  </xdr:twoCellAnchor>
  <xdr:twoCellAnchor editAs="oneCell">
    <xdr:from>
      <xdr:col>0</xdr:col>
      <xdr:colOff>214312</xdr:colOff>
      <xdr:row>60</xdr:row>
      <xdr:rowOff>71437</xdr:rowOff>
    </xdr:from>
    <xdr:to>
      <xdr:col>7</xdr:col>
      <xdr:colOff>68779</xdr:colOff>
      <xdr:row>83</xdr:row>
      <xdr:rowOff>85243</xdr:rowOff>
    </xdr:to>
    <xdr:pic>
      <xdr:nvPicPr>
        <xdr:cNvPr id="4" name="Picture 3"/>
        <xdr:cNvPicPr>
          <a:picLocks noChangeAspect="1"/>
        </xdr:cNvPicPr>
      </xdr:nvPicPr>
      <xdr:blipFill>
        <a:blip xmlns:r="http://schemas.openxmlformats.org/officeDocument/2006/relationships" r:embed="rId3"/>
        <a:stretch>
          <a:fillRect/>
        </a:stretch>
      </xdr:blipFill>
      <xdr:spPr>
        <a:xfrm>
          <a:off x="214312" y="9107487"/>
          <a:ext cx="10367951" cy="3665056"/>
        </a:xfrm>
        <a:prstGeom prst="rect">
          <a:avLst/>
        </a:prstGeom>
        <a:ln>
          <a:solidFill>
            <a:schemeClr val="tx1"/>
          </a:solid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0</xdr:col>
      <xdr:colOff>304800</xdr:colOff>
      <xdr:row>7</xdr:row>
      <xdr:rowOff>137160</xdr:rowOff>
    </xdr:to>
    <xdr:sp macro="" textlink="">
      <xdr:nvSpPr>
        <xdr:cNvPr id="2" name="AutoShape 2" descr="saphtmlp://htmlviewer.sap.com/051Mkc6x7kYddEzrxdGv8m/s_b_filt.gif"/>
        <xdr:cNvSpPr>
          <a:spLocks noChangeAspect="1" noChangeArrowheads="1"/>
        </xdr:cNvSpPr>
      </xdr:nvSpPr>
      <xdr:spPr bwMode="auto">
        <a:xfrm>
          <a:off x="0" y="10058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xdr:row>
      <xdr:rowOff>0</xdr:rowOff>
    </xdr:from>
    <xdr:to>
      <xdr:col>0</xdr:col>
      <xdr:colOff>304800</xdr:colOff>
      <xdr:row>26</xdr:row>
      <xdr:rowOff>137160</xdr:rowOff>
    </xdr:to>
    <xdr:sp macro="" textlink="">
      <xdr:nvSpPr>
        <xdr:cNvPr id="3" name="AutoShape 1" descr="saphtmlp://htmlviewer.sap.com/051Mkc6x7kYddCk%7birRug0/s_b_filt.gif"/>
        <xdr:cNvSpPr>
          <a:spLocks noChangeAspect="1" noChangeArrowheads="1"/>
        </xdr:cNvSpPr>
      </xdr:nvSpPr>
      <xdr:spPr bwMode="auto">
        <a:xfrm>
          <a:off x="0" y="4373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11</xdr:col>
      <xdr:colOff>546832</xdr:colOff>
      <xdr:row>49</xdr:row>
      <xdr:rowOff>53814</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485775"/>
          <a:ext cx="6642832" cy="75023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226219</xdr:colOff>
      <xdr:row>87</xdr:row>
      <xdr:rowOff>11901</xdr:rowOff>
    </xdr:from>
    <xdr:to>
      <xdr:col>3</xdr:col>
      <xdr:colOff>44511</xdr:colOff>
      <xdr:row>91</xdr:row>
      <xdr:rowOff>2295</xdr:rowOff>
    </xdr:to>
    <xdr:pic>
      <xdr:nvPicPr>
        <xdr:cNvPr id="2" name="Picture 1"/>
        <xdr:cNvPicPr>
          <a:picLocks noChangeAspect="1"/>
        </xdr:cNvPicPr>
      </xdr:nvPicPr>
      <xdr:blipFill>
        <a:blip xmlns:r="http://schemas.openxmlformats.org/officeDocument/2006/relationships" r:embed="rId1"/>
        <a:stretch>
          <a:fillRect/>
        </a:stretch>
      </xdr:blipFill>
      <xdr:spPr>
        <a:xfrm>
          <a:off x="226219" y="14985201"/>
          <a:ext cx="6142892" cy="625394"/>
        </a:xfrm>
        <a:prstGeom prst="rect">
          <a:avLst/>
        </a:prstGeom>
        <a:ln>
          <a:solidFill>
            <a:schemeClr val="tx1"/>
          </a:solidFill>
        </a:ln>
      </xdr:spPr>
    </xdr:pic>
    <xdr:clientData/>
  </xdr:twoCellAnchor>
  <xdr:twoCellAnchor editAs="oneCell">
    <xdr:from>
      <xdr:col>0</xdr:col>
      <xdr:colOff>273844</xdr:colOff>
      <xdr:row>76</xdr:row>
      <xdr:rowOff>119063</xdr:rowOff>
    </xdr:from>
    <xdr:to>
      <xdr:col>3</xdr:col>
      <xdr:colOff>54040</xdr:colOff>
      <xdr:row>85</xdr:row>
      <xdr:rowOff>142685</xdr:rowOff>
    </xdr:to>
    <xdr:pic>
      <xdr:nvPicPr>
        <xdr:cNvPr id="3" name="Picture 2"/>
        <xdr:cNvPicPr>
          <a:picLocks noChangeAspect="1"/>
        </xdr:cNvPicPr>
      </xdr:nvPicPr>
      <xdr:blipFill>
        <a:blip xmlns:r="http://schemas.openxmlformats.org/officeDocument/2006/relationships" r:embed="rId2"/>
        <a:stretch>
          <a:fillRect/>
        </a:stretch>
      </xdr:blipFill>
      <xdr:spPr>
        <a:xfrm>
          <a:off x="273844" y="13346113"/>
          <a:ext cx="6104796" cy="1452372"/>
        </a:xfrm>
        <a:prstGeom prst="rect">
          <a:avLst/>
        </a:prstGeom>
        <a:ln>
          <a:solidFill>
            <a:schemeClr val="tx1"/>
          </a:solidFill>
        </a:ln>
      </xdr:spPr>
    </xdr:pic>
    <xdr:clientData/>
  </xdr:twoCellAnchor>
  <xdr:twoCellAnchor editAs="oneCell">
    <xdr:from>
      <xdr:col>0</xdr:col>
      <xdr:colOff>214312</xdr:colOff>
      <xdr:row>52</xdr:row>
      <xdr:rowOff>71437</xdr:rowOff>
    </xdr:from>
    <xdr:to>
      <xdr:col>7</xdr:col>
      <xdr:colOff>776900</xdr:colOff>
      <xdr:row>75</xdr:row>
      <xdr:rowOff>85242</xdr:rowOff>
    </xdr:to>
    <xdr:pic>
      <xdr:nvPicPr>
        <xdr:cNvPr id="4" name="Picture 3"/>
        <xdr:cNvPicPr>
          <a:picLocks noChangeAspect="1"/>
        </xdr:cNvPicPr>
      </xdr:nvPicPr>
      <xdr:blipFill>
        <a:blip xmlns:r="http://schemas.openxmlformats.org/officeDocument/2006/relationships" r:embed="rId3"/>
        <a:stretch>
          <a:fillRect/>
        </a:stretch>
      </xdr:blipFill>
      <xdr:spPr>
        <a:xfrm>
          <a:off x="214312" y="9488487"/>
          <a:ext cx="10347938" cy="3665055"/>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226219</xdr:colOff>
      <xdr:row>85</xdr:row>
      <xdr:rowOff>11901</xdr:rowOff>
    </xdr:from>
    <xdr:to>
      <xdr:col>3</xdr:col>
      <xdr:colOff>44511</xdr:colOff>
      <xdr:row>89</xdr:row>
      <xdr:rowOff>2294</xdr:rowOff>
    </xdr:to>
    <xdr:pic>
      <xdr:nvPicPr>
        <xdr:cNvPr id="2" name="Picture 1"/>
        <xdr:cNvPicPr>
          <a:picLocks noChangeAspect="1"/>
        </xdr:cNvPicPr>
      </xdr:nvPicPr>
      <xdr:blipFill>
        <a:blip xmlns:r="http://schemas.openxmlformats.org/officeDocument/2006/relationships" r:embed="rId1"/>
        <a:stretch>
          <a:fillRect/>
        </a:stretch>
      </xdr:blipFill>
      <xdr:spPr>
        <a:xfrm>
          <a:off x="226219" y="14954245"/>
          <a:ext cx="5866667" cy="657143"/>
        </a:xfrm>
        <a:prstGeom prst="rect">
          <a:avLst/>
        </a:prstGeom>
        <a:ln>
          <a:solidFill>
            <a:schemeClr val="tx1"/>
          </a:solidFill>
        </a:ln>
      </xdr:spPr>
    </xdr:pic>
    <xdr:clientData/>
  </xdr:twoCellAnchor>
  <xdr:twoCellAnchor editAs="oneCell">
    <xdr:from>
      <xdr:col>0</xdr:col>
      <xdr:colOff>273844</xdr:colOff>
      <xdr:row>74</xdr:row>
      <xdr:rowOff>119063</xdr:rowOff>
    </xdr:from>
    <xdr:to>
      <xdr:col>3</xdr:col>
      <xdr:colOff>54040</xdr:colOff>
      <xdr:row>83</xdr:row>
      <xdr:rowOff>142685</xdr:rowOff>
    </xdr:to>
    <xdr:pic>
      <xdr:nvPicPr>
        <xdr:cNvPr id="4" name="Picture 3"/>
        <xdr:cNvPicPr>
          <a:picLocks noChangeAspect="1"/>
        </xdr:cNvPicPr>
      </xdr:nvPicPr>
      <xdr:blipFill>
        <a:blip xmlns:r="http://schemas.openxmlformats.org/officeDocument/2006/relationships" r:embed="rId2"/>
        <a:stretch>
          <a:fillRect/>
        </a:stretch>
      </xdr:blipFill>
      <xdr:spPr>
        <a:xfrm>
          <a:off x="273844" y="13227844"/>
          <a:ext cx="5828571" cy="1523810"/>
        </a:xfrm>
        <a:prstGeom prst="rect">
          <a:avLst/>
        </a:prstGeom>
        <a:ln>
          <a:solidFill>
            <a:schemeClr val="tx1"/>
          </a:solidFill>
        </a:ln>
      </xdr:spPr>
    </xdr:pic>
    <xdr:clientData/>
  </xdr:twoCellAnchor>
  <xdr:twoCellAnchor editAs="oneCell">
    <xdr:from>
      <xdr:col>0</xdr:col>
      <xdr:colOff>214312</xdr:colOff>
      <xdr:row>50</xdr:row>
      <xdr:rowOff>71437</xdr:rowOff>
    </xdr:from>
    <xdr:to>
      <xdr:col>7</xdr:col>
      <xdr:colOff>915446</xdr:colOff>
      <xdr:row>73</xdr:row>
      <xdr:rowOff>85243</xdr:rowOff>
    </xdr:to>
    <xdr:pic>
      <xdr:nvPicPr>
        <xdr:cNvPr id="6" name="Picture 5"/>
        <xdr:cNvPicPr>
          <a:picLocks noChangeAspect="1"/>
        </xdr:cNvPicPr>
      </xdr:nvPicPr>
      <xdr:blipFill>
        <a:blip xmlns:r="http://schemas.openxmlformats.org/officeDocument/2006/relationships" r:embed="rId3"/>
        <a:stretch>
          <a:fillRect/>
        </a:stretch>
      </xdr:blipFill>
      <xdr:spPr>
        <a:xfrm>
          <a:off x="214312" y="9179718"/>
          <a:ext cx="9914286" cy="3847619"/>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137160</xdr:rowOff>
    </xdr:to>
    <xdr:sp macro="" textlink="">
      <xdr:nvSpPr>
        <xdr:cNvPr id="2" name="AutoShape 2" descr="saphtmlp://htmlviewer.sap.com/051MkZ9T7jYdX9E62i9vW0/s_b_filt.gif"/>
        <xdr:cNvSpPr>
          <a:spLocks noChangeAspect="1" noChangeArrowheads="1"/>
        </xdr:cNvSpPr>
      </xdr:nvSpPr>
      <xdr:spPr bwMode="auto">
        <a:xfrm>
          <a:off x="0" y="0"/>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304800" cy="299085"/>
    <xdr:sp macro="" textlink="">
      <xdr:nvSpPr>
        <xdr:cNvPr id="2" name="AutoShape 2" descr="saphtmlp://htmlviewer.sap.com/051Mkc6x7kYddEzrxdGv8m/s_b_filt.gif"/>
        <xdr:cNvSpPr>
          <a:spLocks noChangeAspect="1" noChangeArrowheads="1"/>
        </xdr:cNvSpPr>
      </xdr:nvSpPr>
      <xdr:spPr bwMode="auto">
        <a:xfrm>
          <a:off x="0" y="0"/>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299085"/>
    <xdr:sp macro="" textlink="">
      <xdr:nvSpPr>
        <xdr:cNvPr id="3" name="AutoShape 1" descr="saphtmlp://htmlviewer.sap.com/051Mkc6x7kYddCk%7birRug0/s_b_filt.gif"/>
        <xdr:cNvSpPr>
          <a:spLocks noChangeAspect="1" noChangeArrowheads="1"/>
        </xdr:cNvSpPr>
      </xdr:nvSpPr>
      <xdr:spPr bwMode="auto">
        <a:xfrm>
          <a:off x="0" y="3886200"/>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1095375</xdr:colOff>
      <xdr:row>49</xdr:row>
      <xdr:rowOff>0</xdr:rowOff>
    </xdr:from>
    <xdr:ext cx="304800" cy="299085"/>
    <xdr:sp macro="" textlink="">
      <xdr:nvSpPr>
        <xdr:cNvPr id="4" name="AutoShape 1" descr="saphtmlp://htmlviewer.sap.com/051MkZ9T7jYdX5t1kq8uzm/s_b_filt.gif"/>
        <xdr:cNvSpPr>
          <a:spLocks noChangeAspect="1" noChangeArrowheads="1"/>
        </xdr:cNvSpPr>
      </xdr:nvSpPr>
      <xdr:spPr bwMode="auto">
        <a:xfrm>
          <a:off x="3657600" y="9067800"/>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5</xdr:col>
      <xdr:colOff>1095375</xdr:colOff>
      <xdr:row>11</xdr:row>
      <xdr:rowOff>0</xdr:rowOff>
    </xdr:from>
    <xdr:to>
      <xdr:col>5</xdr:col>
      <xdr:colOff>1400175</xdr:colOff>
      <xdr:row>12</xdr:row>
      <xdr:rowOff>137160</xdr:rowOff>
    </xdr:to>
    <xdr:sp macro="" textlink="">
      <xdr:nvSpPr>
        <xdr:cNvPr id="2" name="AutoShape 1" descr="saphtmlp://htmlviewer.sap.com/051MkZ9T7jYdX5t1kq8uzm/s_b_filt.gif"/>
        <xdr:cNvSpPr>
          <a:spLocks noChangeAspect="1" noChangeArrowheads="1"/>
        </xdr:cNvSpPr>
      </xdr:nvSpPr>
      <xdr:spPr bwMode="auto">
        <a:xfrm>
          <a:off x="6696075" y="1781175"/>
          <a:ext cx="304800" cy="29908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542925</xdr:colOff>
      <xdr:row>3</xdr:row>
      <xdr:rowOff>95250</xdr:rowOff>
    </xdr:from>
    <xdr:to>
      <xdr:col>11</xdr:col>
      <xdr:colOff>104775</xdr:colOff>
      <xdr:row>64</xdr:row>
      <xdr:rowOff>90060</xdr:rowOff>
    </xdr:to>
    <xdr:pic>
      <xdr:nvPicPr>
        <xdr:cNvPr id="5" name="Picture 4"/>
        <xdr:cNvPicPr>
          <a:picLocks noChangeAspect="1"/>
        </xdr:cNvPicPr>
      </xdr:nvPicPr>
      <xdr:blipFill>
        <a:blip xmlns:r="http://schemas.openxmlformats.org/officeDocument/2006/relationships" r:embed="rId1"/>
        <a:stretch>
          <a:fillRect/>
        </a:stretch>
      </xdr:blipFill>
      <xdr:spPr>
        <a:xfrm>
          <a:off x="542925" y="581025"/>
          <a:ext cx="6600825" cy="9872235"/>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137160</xdr:rowOff>
    </xdr:to>
    <xdr:sp macro="" textlink="">
      <xdr:nvSpPr>
        <xdr:cNvPr id="2" name="AutoShape 1" descr="saphtmlp://htmlviewer.sap.com/051MkZ9T7jYdX5t1kq8uzm/s_b_filt.gif"/>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304800</xdr:colOff>
      <xdr:row>1</xdr:row>
      <xdr:rowOff>137160</xdr:rowOff>
    </xdr:to>
    <xdr:sp macro="" textlink="">
      <xdr:nvSpPr>
        <xdr:cNvPr id="2" name="AutoShape 2" descr="saphtmlp://htmlviewer.sap.com/051MkZ9T7jYdX9E62i9vW0/s_b_filt.gif"/>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Users\carss\AppData\Local\Temp\Workshare\0z2ukvys.qn3\3\REGULATN\PA&amp;D\CASES\Wy0902\EAST%20Blocking%2090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Content.Outlook\ANERJAHH\KJB-03-WP%202011%20Electric%20ERF%20NP%20wrking%20file.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GrpRates\Public\RASANEN\%232008%20GRC\Proforma%20Revenue\Transportation%20&amp;%20Large%20Power\Firm%20Resale.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E:\wrk\22_pse\_PSE02-%20UE-220026%202022GRC\init\NEW-PSE-WP-REVREQ-COS-22GRC-01-2022(C)\NEW-PSE-WP-SEF-4E-ELECTRIC-REV-REQ-MODEL-22GRC-01-2022.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SupportingDocs\Unbilled%20Electric%20-%20September%2020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Cost%20Accounting/Resource%20Costs/Forecast%20&amp;%20Variance/PCORC/RORC%20Filing/PC%20Summary%202004-2008%20Aurora%20+%20Not%20Auror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P:\Utility\Energy%20Rates%20Finance%20and%20Audit\Moya's%20files\Pacificorp%20LT%20debt\PAC%20LT%20Debt%20-%20working.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PUC-FILEPRINT\Agency\Utility\Energy%20Rates%20Finance%20and%20Audit\Moya's%20files\Pacificorp%20LT%20debt\PAC%20LT%20Debt%20-%20working.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GrpRevnu/PUBLIC/Low%20Income/2023%20Filing/2023-10-01%20Original%20Filing/Advice-2023-33-PSE-WP-2023-SCH-129-Rev-Req-(08-30-2023).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sestdpt2\rpl\GrpRevnu\PUBLIC\Load%20Forecasts\F24\F24%20Final%20Load%20Forecast%20Summary_05302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Users\P99065\Downloads\240221-Advice-2024-16-PSE-WP-2024-Electric-Decoupling-Rates-3-29-24.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Users\P99065\Downloads\240222-Advice-2024-17-PSE-WP-Natural-Gas-Schedule-142-Rate-Design-3-29-24.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Users\P99065\AppData\Local\Microsoft\Windows\INetCache\Content.Outlook\IKW9U07Z\240194-Advice-2024-10-PSE-WP-2024-Rate-Design-03-22-24.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Users\tpavel\AppData\Local\Microsoft\Windows\INetCache\Content.Outlook\L2K2FCJD\NEW-PSE-WP-2024-Electric-Low-Income-Rate-Design_FINAL_Comp-Rate.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Users\P99065\AppData\Local\Microsoft\Windows\INetCache\Content.Outlook\IKW9U07Z\240195-Advice-2024-11-PSE-WP-2024-Rate-Design-03-22-2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carss\AppData\Local\Temp\Workshare\0z2ukvys.qn3\3\REGULATN\PA&amp;D\DSMRecov\2001\RECOV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carss\AppData\Local\Temp\Workshare\0z2ukvys.qn3\3\Documents%20and%20Settings\p70596\Local%20Settings\Temporary%20Internet%20Files\OLK3B\ORA%20Workpaper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Budget\2011%20Bgt\Units\11%20AOP_A_mod.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Temporary%20Internet%20Files\Content.Outlook\S5M2I7E6\1&amp;2%20Section%203%202011%20AOP\Section%203\Section%203%20SpreadShee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NT\Temporary%20Internet%20Files\OLK6C\UpdateLP20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Power%20Costs\Resources\Coal\WEC%20Pricing%20Analysis\2012\Colstrip%201&amp;2%202012%20AOP%20Final%20Version.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2.03%20&amp;%202.05%20WC-RB%20Dec%202017%20CBR.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ocuments%20and%20Settings\hveal\Local%20Settings\Temporary%20Internet%20Files\OLK43\Energy%20Efficiency%20Semi-Annual%20Report\2003%201st%20Half\JH's%20Recon%20From%20GL%20to%20Energy%20Eff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stdpt2.puget.com\rpl\GrpRates\Public\Gas%20GRC%202011\Cost%20of%20Service\Revenue%20Reqt%20and%20Rate%20Base\May%2016%20235%20pm\Gas%20Rev%20Req%20Model%202011%20GRC%20Ori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GrpRevnu\PUBLIC\%23%20PCA%20&amp;%20RC%2006_2003%20TY\GRC\EL%2009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INNT\Temporary%20Internet%20Files\OLK93\WC-RB%20GRC%20TY0903%20RY0206.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GrpRevnu/PUBLIC/%23%202017%20GRC/Settlement/Settlement%20Workpapers/%23Electric%20Model%202017%20GRC%20(SETTLEMENT).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Electric%20Model%202017%20GRC%20(SETTLEMENT).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WINNT\Temporary%20Internet%20Files\OLK93\2004%20GRC%20Order%20Electric%20(Clarificati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dmin\Data-Departmental\1active\PROJECTS\STOWE\stowhote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p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Large%20Qf's/Qf03/FALLS/Falls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GrpRevnu\PUBLIC\WUTC\Puget%20Sound%20Energy\Quarterly%20Reporting\Misc\WC-RB%20Misc\WC-RB%20Overview.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apbwprd.puget.com:50100/irj/go/km/docs/documents/Public%20Documents/Sales%20and%20Margin%20Reports%20(Final)/Sales%20of%20Electricity/2011/Sales_of_Electricity_2011_02_final_20110310_15372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WINNT\Temporary%20Internet%20Files\OLK93\FCR%20for%20PSE%20S40%20V0%20%20HM%20edit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PACA/PwrStat/Penny/LARGEQUALIFIED/Qf99/Hdiv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pRates\Public\RASANEN\%232005%20GRC\Update%206-30-06\COS%20Update%207-7-06\ECOS%20Model%20-%20UPDATE%20(JAH-5)%207-7-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estdpt2.puget.com\rpl\GrpRevnu\PUBLIC\%23%202019%20GRC\Compliance%20Filing\190529-30-PSE-WP-Cmpl-RevReq-COS-(9-23-20)(C)\190529-30-PSE-WP-BDJ-06-COS-Model-19GRC-01-2020.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GrpRevnu/PUBLIC/%23%202019%20GRC/Original%20Filing/Dirty%20Workpapers%202019%20GRC/%23NEW-PSE-WP-SEF-4.00G-GAS-MODEL-19GRC-06-2019%20-%20Copy.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GrpRevnu/PUBLIC/%23%202019%20GRC/Attrition%20Change/190529-30-PSE-WP-SEF-4.00E-ELECTRIC-MODEL-19GRC-09-2019.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J:\GrpRevnu\PUBLIC\%23%202019%20GRC\Compliance%20Filing\190529-30-PSE-WP-Cmpl-RevReq-COS-(9-23-20)(C)\190529-30-PSE-WP-SEF-18.00G-GAS-MODEL-19GRC-01-2020.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wrk\22_pse\3022-64%20UE-190529\3022-64%20UE-190529\br\Mullins%20Exh%20BGM-10%20-%20Natural%20Gas%20Rev%20Req.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estdpt2.puget.com\rpl\GrpRevnu\PUBLIC\%23%202017%20GRC\Supplemental%20Filing%202017%20GRC\NO%20MS%20SUPP%202017%20GRC%20Workpapers\%23Electric%20Model%202017%20GRC%20CONT%20CALCULATION%20(SUPP).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GrpRates\Public\RASANEN\%232008%20GRC\COS\Workpapers\Electric%20COS%20Workpapers%2011-20-07.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Acct/newgas/2000/Oct00/REVNEW0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2005%20Data\06-2005\Depr%20Tracker%20Electric%20Revenue%20Forecast%206-27-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wrk\15_cng\CA08%20-%20UG210755\dir\_exh\210755-Exh%20BGM-3-4-25-2022.xlsb"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boljh\Local%20Settings\MSN%20Rate%20v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rpRevnu\PUBLIC\%23%20PCA%20&amp;%20RC%2006_2003%20TY\PCA\New%20Plant-093003\FredDispatch%209.3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GrpRevnu\PUBLIC\%23%202011%20GRC\RebuttalFiling2011%20GRC\Electric%20Model%202011%20GRC%20Rebuttal.xlsm"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Users\carss\AppData\Local\Temp\Workshare\0z2ukvys.qn3\3\Dept\Rates\WEATHER%20DATA\Weather%20Normalization\2016\WA%2065%20HDD%20NOAA\2016-12%20WA%20Weather%20Normalization%2065%20HDD%20-%20Copy.xlsm"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OLK95\2007%20PCORC%20JHS-10%20through%20JHS-12%20(C)%20working%20file%2005%2022%20200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5\2.01E%20Temperature%20Normalization_120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5/2.01E%20Temperature%20Normalization_1205.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Jun_30_01\Proforma%20Adj_not%20us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2.12E%20Filing%20Fe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estdpt2.puget.com\rpl\GrpRates\Public\Gas%20GRC%202011\Compliance%20Filing\Mei%20Cass%20Files\2011%20Gas%20COSS%20December%20TY%20Compliance_Mei.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GrpRevnu/PUBLIC/%23%202017%20GRC/Settlement/Settlement%20Workpapers/%23Gas%20Model%202017%20GRC%20(SETTLEMENT).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GrpRevnu\PUBLIC\%23%202017%20GRC\Settlement\Settlement%20Workpapers\%23Gas%20Model%202017%20GRC%20(SETTLEMENT).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Users\pschmi\AppData\Local\Microsoft\Windows\Temporary%20Internet%20Files\Content.Outlook\U2G2SXAI\Cost%20Of%20Service\2017%20Gas%20COSS%20September%20TY_Compliance.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GrpRates/Public/Load%20Research/GRC%202007%20(not%20filed)/Load%20Research%20Analyses/RLW/From%20RLW/Off%20System%20Results/M9_Statistics_All_R991_ADJ.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2/Gas/semi1202.rev.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02Inputs\General%20Accounting\Reports\SalesOfElectricity\2009%20SOE\04-2009\02-2009%20SOE%20prelim.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WINNT\Temporary%20Internet%20Files\OLK93\GS0903%202004%20Rebuttal%20(working%20file).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3 "/>
      <sheetName val="Table A base change"/>
      <sheetName val="Sch 2"/>
      <sheetName val="Sch 3"/>
      <sheetName val="Sch 15"/>
      <sheetName val="Sch 25-Secondary"/>
      <sheetName val="Sch 25-Primary"/>
      <sheetName val="Sch 40"/>
      <sheetName val="Sch 45-Secondary"/>
      <sheetName val="Sch 45-Primary"/>
      <sheetName val="Sch 46-Secondary"/>
      <sheetName val="Sch 46-Primary"/>
      <sheetName val="Sch 48T"/>
      <sheetName val="Sch 51"/>
      <sheetName val="Sch 53"/>
      <sheetName val="Sch 54"/>
      <sheetName val="Sch 57"/>
      <sheetName val="Sch 58"/>
      <sheetName val="Exhibit 4"/>
      <sheetName val="Blocking-901East"/>
      <sheetName val="Exhibit 5"/>
      <sheetName val="Table A Defer Surcharge summ"/>
      <sheetName val="Table A Hunter surcharge summ "/>
      <sheetName val="Filed Defer Exc PCS Rev detail"/>
      <sheetName val="Filed Hunter PCS Rev detail"/>
      <sheetName val="Filed Power Cost kWh"/>
      <sheetName val="Table 1 - Semi"/>
      <sheetName val="Table 1 - MWh"/>
      <sheetName val="Table 2 - Unbilled Spread"/>
      <sheetName val="Table 3 - Unbilled Spread"/>
      <sheetName val="Table 4"/>
      <sheetName val="Actual-901East"/>
      <sheetName val="Actual-Lighting Surcharge"/>
      <sheetName val="tolerance sheet"/>
      <sheetName val="Net Billed Cheaper Adj"/>
      <sheetName val="Billed Cheaper"/>
      <sheetName val="Before Billed Cheaper"/>
      <sheetName val="33SF Phos 6024200100010001"/>
      <sheetName val="Inputs"/>
      <sheetName val="Table 2"/>
      <sheetName val="Table 3"/>
      <sheetName val="Type I adjustments -kwh"/>
      <sheetName val="Table 4 - Contracts"/>
      <sheetName val="Contract Summary"/>
      <sheetName val="UWy Billing"/>
      <sheetName val="UWy Schedule 2 &amp; 15"/>
      <sheetName val="UWy Schedule 25"/>
      <sheetName val="UWy Sch 48 not used"/>
      <sheetName val="UWy Sch 46"/>
      <sheetName val="Recon U of Wy"/>
      <sheetName val="UWy Sheet2"/>
      <sheetName val="Weather 901 East"/>
      <sheetName val="Temperature"/>
      <sheetName val="KN ENERGY"/>
      <sheetName val="T. A - East Com-Ind"/>
      <sheetName val="T.A - All WY com-ind"/>
      <sheetName val=" Table A"/>
      <sheetName val="Hunter Surcharge Worksheet"/>
      <sheetName val="Reclassifications"/>
      <sheetName val="Sch 25-Secondary old"/>
      <sheetName val="Sch 25-Primary old"/>
      <sheetName val="Sch 45-Secondary old"/>
      <sheetName val="Sch 45-Primary old"/>
      <sheetName val="Sch 46-Secondary old"/>
      <sheetName val="Sch 46-Primary old"/>
      <sheetName val="Sch 48T old"/>
      <sheetName val="Table A Combined surcharge 4 y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03 P.1 Deficiency"/>
      <sheetName val="KJB-03 P.2 ERF 2011"/>
      <sheetName val="2011 GRC Related==&gt;"/>
      <sheetName val="KJB-03 P.3 2011 GRC ERF"/>
      <sheetName val="KJB-03 P.4 11GRC NonERF Revs"/>
      <sheetName val="RORs &amp; Conv &amp; Prod Fctrs"/>
      <sheetName val="2011 GRC ERF - COS"/>
      <sheetName val="2011 GRC LSR"/>
      <sheetName val="Property Tax 2011 CBR==&gt;"/>
      <sheetName val="11CBR Prop Tax Summary"/>
      <sheetName val="2009 GRC - Revs in 2011 PCA&amp;PT"/>
      <sheetName val="2009 GRC TY Prop Taxes"/>
      <sheetName val="2009 GRC A-1"/>
      <sheetName val="2009 GRC Elec Prop Tax"/>
      <sheetName val="Prop Taxes 12ME Dec11"/>
      <sheetName val="Property Tax 2011 GRC==&gt;"/>
      <sheetName val="11GRC Prop Tax Summary"/>
      <sheetName val="11GRC Prop Tax adj"/>
      <sheetName val="LSR 20.02 Prop Taxes"/>
      <sheetName val="2011 PCA Prop Taxes"/>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irm Resale"/>
      <sheetName val="Seatac"/>
      <sheetName val="Total Small by Month"/>
      <sheetName val="Bremerton"/>
      <sheetName val="Brownsville"/>
      <sheetName val="Des Moines"/>
      <sheetName val="Kingston"/>
      <sheetName val="Kittitas"/>
      <sheetName val="Oak Harbor"/>
      <sheetName val="Poulsbo"/>
      <sheetName val="Skagit"/>
      <sheetName val="LaConne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 COC, ConvF"/>
      <sheetName val="Subject to Refund"/>
      <sheetName val="Summary"/>
      <sheetName val="Detailed Summary"/>
      <sheetName val="Common Adj"/>
      <sheetName val="Electric Adj"/>
      <sheetName val="DEC13"/>
      <sheetName val="BDJ Exh Summary"/>
      <sheetName val="SEF-13 p 1 Elect wp"/>
      <sheetName val="SEF-13 p 2 Elect wp"/>
      <sheetName val="Adj List"/>
      <sheetName val="Final Rate Years"/>
      <sheetName val="Named Ranges E"/>
      <sheetName val="Proofs=&gt;"/>
      <sheetName val="TBPI, ETR, Rev"/>
      <sheetName val="557 &amp; 555"/>
      <sheetName val="Prod O&amp;M"/>
    </sheetNames>
    <sheetDataSet>
      <sheetData sheetId="0">
        <row r="13">
          <cell r="C13">
            <v>7.3899999999999993E-2</v>
          </cell>
        </row>
      </sheetData>
      <sheetData sheetId="1" refreshError="1"/>
      <sheetData sheetId="2">
        <row r="30">
          <cell r="K30">
            <v>95361604.0746582</v>
          </cell>
        </row>
      </sheetData>
      <sheetData sheetId="3">
        <row r="28">
          <cell r="EJ28">
            <v>79002821.884108439</v>
          </cell>
        </row>
      </sheetData>
      <sheetData sheetId="4">
        <row r="16">
          <cell r="BC16">
            <v>0</v>
          </cell>
        </row>
      </sheetData>
      <sheetData sheetId="5">
        <row r="17">
          <cell r="BA17">
            <v>1133055.3483333332</v>
          </cell>
        </row>
      </sheetData>
      <sheetData sheetId="6" refreshError="1"/>
      <sheetData sheetId="7" refreshError="1"/>
      <sheetData sheetId="8">
        <row r="2">
          <cell r="Q2" t="str">
            <v>GAS NOI</v>
          </cell>
        </row>
      </sheetData>
      <sheetData sheetId="9">
        <row r="2">
          <cell r="J2" t="str">
            <v>NATURAL GAS</v>
          </cell>
        </row>
      </sheetData>
      <sheetData sheetId="10">
        <row r="6">
          <cell r="A6" t="str">
            <v>REVENUES AND EXPENSES</v>
          </cell>
        </row>
      </sheetData>
      <sheetData sheetId="11" refreshError="1"/>
      <sheetData sheetId="12">
        <row r="2">
          <cell r="B2" t="str">
            <v>PUGET SOUND ENERGY - ELECTRIC</v>
          </cell>
        </row>
        <row r="7">
          <cell r="B7" t="str">
            <v>2022 GENERAL RATE CASE</v>
          </cell>
        </row>
      </sheetData>
      <sheetData sheetId="13" refreshError="1"/>
      <sheetData sheetId="14" refreshError="1"/>
      <sheetData sheetId="15" refreshError="1"/>
      <sheetData sheetId="16"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29">
          <cell r="F29">
            <v>0</v>
          </cell>
        </row>
        <row r="30">
          <cell r="F30">
            <v>0</v>
          </cell>
        </row>
        <row r="31">
          <cell r="F31">
            <v>0</v>
          </cell>
        </row>
        <row r="34">
          <cell r="F34">
            <v>0</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 val="Print Ma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sheetName val="Municipals"/>
      <sheetName val="Summary wformulas"/>
      <sheetName val="Summary wvalues"/>
      <sheetName val="Debt maturity profile"/>
      <sheetName val="Summary wBBforms"/>
      <sheetName val="BB values"/>
      <sheetName val="BB values (2)"/>
      <sheetName val="Sheet2"/>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ns"/>
      <sheetName val="Municipals"/>
      <sheetName val="Summary wformulas"/>
      <sheetName val="Summary wvalues"/>
      <sheetName val="Debt maturity profile"/>
      <sheetName val="Summary wBBforms"/>
      <sheetName val="BB values"/>
      <sheetName val="BB values (2)"/>
      <sheetName val="Sheet2"/>
      <sheetName val="Sheet3"/>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Requirement 2023-2024"/>
      <sheetName val="Summary of RR change"/>
      <sheetName val="Revenue Req 2022-2023"/>
      <sheetName val="2022-2023 Elec Rev Collected"/>
      <sheetName val="CACAP-2 Recovery Collected"/>
      <sheetName val="2022-2023 Gas Rev Collected"/>
      <sheetName val="F23 Electric - Load "/>
      <sheetName val="F23 Gas - Load"/>
      <sheetName val="2022 Elec&amp;Gas Forecast Revenue"/>
      <sheetName val="LIHEAP Credit"/>
      <sheetName val="SQI Penalty"/>
      <sheetName val="BDJ-18 2022 GRC Compl Filing"/>
      <sheetName val="E Conversion Factor"/>
      <sheetName val="G Conversion Factor"/>
      <sheetName val="2022 E Rates"/>
      <sheetName val="2022 G Rates"/>
      <sheetName val="Gas Sch 142 05-2023"/>
      <sheetName val="Elec Sch 142 05-2023"/>
      <sheetName val="2021-2022 Elec Rev Collected"/>
      <sheetName val="2021-2022 Gas Rev Collected"/>
    </sheetNames>
    <sheetDataSet>
      <sheetData sheetId="0"/>
      <sheetData sheetId="1">
        <row r="10">
          <cell r="A10" t="str">
            <v>Increase (Decrease) in Volume True-Up</v>
          </cell>
        </row>
        <row r="13">
          <cell r="A13" t="str">
            <v>Increase pursuant to GRC Final Order 24/10 UE-220066 &amp; UG-220067</v>
          </cell>
        </row>
        <row r="14">
          <cell r="A14" t="str">
            <v xml:space="preserve">(Decrease) for ending the recovery of COVID-19 bill payment assistance program </v>
          </cell>
        </row>
        <row r="15">
          <cell r="A15" t="str">
            <v xml:space="preserve">Reduction for 2022 SQI Penalty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Weather Assumptions"/>
      <sheetName val="Electric -&gt;"/>
      <sheetName val="Electric Assumptions"/>
      <sheetName val="Electric - Sales"/>
      <sheetName val="Electric - UPC"/>
      <sheetName val="Electric - Customers"/>
      <sheetName val="Electric - Customers Additions"/>
      <sheetName val="Electric - Load"/>
      <sheetName val="Electric - Unbilled"/>
      <sheetName val="Electric - Delta Unbilled"/>
      <sheetName val="Electric - Peaks"/>
      <sheetName val="Gas -&gt;"/>
      <sheetName val="Gas Assumptions"/>
      <sheetName val="Gas - Sales"/>
      <sheetName val="Gas - UPC"/>
      <sheetName val="Gas - Customers"/>
      <sheetName val="Gas - Customer Additions"/>
      <sheetName val="Gas - Load"/>
      <sheetName val="Gas - Unbilled"/>
      <sheetName val="Gas - Delta Unbilled"/>
      <sheetName val="Gas - Peaks"/>
      <sheetName val="DATA FOR TABLEAU"/>
    </sheetNames>
    <sheetDataSet>
      <sheetData sheetId="0" refreshError="1"/>
      <sheetData sheetId="1" refreshError="1"/>
      <sheetData sheetId="2" refreshError="1"/>
      <sheetData sheetId="3">
        <row r="35">
          <cell r="V35">
            <v>2520.4143773359001</v>
          </cell>
          <cell r="W35">
            <v>2119.7381119081801</v>
          </cell>
        </row>
        <row r="36">
          <cell r="V36">
            <v>2226.6240348189299</v>
          </cell>
          <cell r="W36">
            <v>2203.6295198519601</v>
          </cell>
        </row>
        <row r="37">
          <cell r="V37">
            <v>4267.8595836240502</v>
          </cell>
          <cell r="W37">
            <v>3111.8935212359302</v>
          </cell>
        </row>
        <row r="38">
          <cell r="V38">
            <v>4259.7555741913402</v>
          </cell>
          <cell r="W38">
            <v>3241.5140443293299</v>
          </cell>
        </row>
        <row r="39">
          <cell r="V39">
            <v>4304.6369233979804</v>
          </cell>
          <cell r="W39">
            <v>3442.2416331135901</v>
          </cell>
        </row>
        <row r="40">
          <cell r="V40">
            <v>4249.1909691139699</v>
          </cell>
          <cell r="W40">
            <v>3553.9671290904698</v>
          </cell>
        </row>
        <row r="41">
          <cell r="V41">
            <v>4830.5677598790498</v>
          </cell>
          <cell r="W41">
            <v>3984.4835825693599</v>
          </cell>
        </row>
        <row r="42">
          <cell r="V42">
            <v>5296.3444679649701</v>
          </cell>
          <cell r="W42">
            <v>4400.1367160115697</v>
          </cell>
        </row>
        <row r="43">
          <cell r="V43">
            <v>4766.9231772108396</v>
          </cell>
          <cell r="W43">
            <v>4464.0075256616401</v>
          </cell>
        </row>
        <row r="44">
          <cell r="V44">
            <v>7456.2943336386297</v>
          </cell>
          <cell r="W44">
            <v>5771.3965894814</v>
          </cell>
        </row>
        <row r="45">
          <cell r="V45">
            <v>7969.2917551360397</v>
          </cell>
          <cell r="W45">
            <v>6309.7833420575598</v>
          </cell>
        </row>
        <row r="46">
          <cell r="V46">
            <v>9822.7297192388396</v>
          </cell>
          <cell r="W46">
            <v>7501.4533689919099</v>
          </cell>
        </row>
        <row r="47">
          <cell r="V47">
            <v>7677.8963710929302</v>
          </cell>
          <cell r="W47">
            <v>7933.4523397988596</v>
          </cell>
        </row>
        <row r="48">
          <cell r="V48">
            <v>6562.8955706674496</v>
          </cell>
          <cell r="W48">
            <v>7316.5271200130201</v>
          </cell>
        </row>
        <row r="49">
          <cell r="V49">
            <v>9931.8977736771194</v>
          </cell>
          <cell r="W49">
            <v>9154.0236173377798</v>
          </cell>
        </row>
        <row r="50">
          <cell r="V50">
            <v>9873.8314157479108</v>
          </cell>
          <cell r="W50">
            <v>9105.3229294868797</v>
          </cell>
        </row>
        <row r="51">
          <cell r="V51">
            <v>9889.6531542216999</v>
          </cell>
          <cell r="W51">
            <v>9289.5473327931504</v>
          </cell>
        </row>
        <row r="52">
          <cell r="V52">
            <v>9773.9680649606398</v>
          </cell>
          <cell r="W52">
            <v>9265.8612703321596</v>
          </cell>
        </row>
        <row r="53">
          <cell r="V53">
            <v>10509.852051407101</v>
          </cell>
          <cell r="W53">
            <v>9912.3571069176396</v>
          </cell>
        </row>
        <row r="54">
          <cell r="V54">
            <v>11091.5454068864</v>
          </cell>
          <cell r="W54">
            <v>10510.0871453786</v>
          </cell>
        </row>
        <row r="55">
          <cell r="V55">
            <v>10351.176682567</v>
          </cell>
          <cell r="W55">
            <v>10535.3178524618</v>
          </cell>
        </row>
        <row r="56">
          <cell r="V56">
            <v>13884.987193108</v>
          </cell>
          <cell r="W56">
            <v>12689.276838461799</v>
          </cell>
        </row>
        <row r="57">
          <cell r="V57">
            <v>14527.347618043999</v>
          </cell>
          <cell r="W57">
            <v>13533.039512571</v>
          </cell>
        </row>
        <row r="58">
          <cell r="V58">
            <v>16943.076139541401</v>
          </cell>
          <cell r="W58">
            <v>15495.475077785601</v>
          </cell>
        </row>
        <row r="59">
          <cell r="V59">
            <v>14221.584190841701</v>
          </cell>
          <cell r="W59">
            <v>15787.073174987399</v>
          </cell>
        </row>
        <row r="60">
          <cell r="V60">
            <v>12663.821745360599</v>
          </cell>
          <cell r="W60">
            <v>14421.274960274401</v>
          </cell>
        </row>
        <row r="61">
          <cell r="V61">
            <v>17042.441040153</v>
          </cell>
          <cell r="W61">
            <v>17174.254191341301</v>
          </cell>
        </row>
        <row r="62">
          <cell r="V62">
            <v>16886.7938945686</v>
          </cell>
          <cell r="W62">
            <v>16823.6692588685</v>
          </cell>
        </row>
        <row r="63">
          <cell r="V63">
            <v>16833.277152166</v>
          </cell>
          <cell r="W63">
            <v>16926.9237164931</v>
          </cell>
        </row>
        <row r="64">
          <cell r="V64">
            <v>16611.527876200202</v>
          </cell>
          <cell r="W64">
            <v>16675.929146641702</v>
          </cell>
        </row>
        <row r="65">
          <cell r="V65">
            <v>17508.036921531198</v>
          </cell>
          <cell r="W65">
            <v>17551.7041901874</v>
          </cell>
        </row>
        <row r="66">
          <cell r="V66">
            <v>18202.725086479</v>
          </cell>
          <cell r="W66">
            <v>18340.202681316001</v>
          </cell>
        </row>
        <row r="67">
          <cell r="V67">
            <v>17175.9945690969</v>
          </cell>
          <cell r="W67">
            <v>18272.1977511697</v>
          </cell>
        </row>
        <row r="68">
          <cell r="V68">
            <v>21711.507262003299</v>
          </cell>
          <cell r="W68">
            <v>21450.9167525755</v>
          </cell>
        </row>
        <row r="69">
          <cell r="V69">
            <v>22481.697529631001</v>
          </cell>
          <cell r="W69">
            <v>22643.261694114</v>
          </cell>
        </row>
        <row r="70">
          <cell r="V70">
            <v>25548.538036410198</v>
          </cell>
          <cell r="W70">
            <v>25524.132584416398</v>
          </cell>
        </row>
        <row r="71">
          <cell r="V71">
            <v>21764.2241082047</v>
          </cell>
          <cell r="W71">
            <v>25346.047724830401</v>
          </cell>
        </row>
        <row r="72">
          <cell r="V72">
            <v>19653.502287708801</v>
          </cell>
          <cell r="W72">
            <v>22956.8227760769</v>
          </cell>
        </row>
        <row r="73">
          <cell r="V73">
            <v>25141.120272600401</v>
          </cell>
          <cell r="W73">
            <v>26692.590918747901</v>
          </cell>
        </row>
        <row r="74">
          <cell r="V74">
            <v>24829.1144422908</v>
          </cell>
          <cell r="W74">
            <v>25869.2461489085</v>
          </cell>
        </row>
        <row r="75">
          <cell r="V75">
            <v>24654.0021419431</v>
          </cell>
          <cell r="W75">
            <v>25752.927776156499</v>
          </cell>
        </row>
        <row r="76">
          <cell r="V76">
            <v>24271.962581977099</v>
          </cell>
          <cell r="W76">
            <v>25144.239919302901</v>
          </cell>
        </row>
        <row r="77">
          <cell r="V77">
            <v>25308.170198351199</v>
          </cell>
          <cell r="W77">
            <v>26158.4051005236</v>
          </cell>
        </row>
        <row r="78">
          <cell r="V78">
            <v>26089.365719594301</v>
          </cell>
          <cell r="W78">
            <v>27062.2815607294</v>
          </cell>
        </row>
        <row r="79">
          <cell r="V79">
            <v>24708.535389276301</v>
          </cell>
          <cell r="W79">
            <v>26761.002659563499</v>
          </cell>
        </row>
        <row r="80">
          <cell r="V80">
            <v>30309.2091059427</v>
          </cell>
          <cell r="W80">
            <v>30960.352500118799</v>
          </cell>
        </row>
        <row r="81">
          <cell r="V81">
            <v>31180.1502734395</v>
          </cell>
          <cell r="W81">
            <v>32395.581879365502</v>
          </cell>
        </row>
        <row r="82">
          <cell r="V82">
            <v>34917.529978268198</v>
          </cell>
          <cell r="W82">
            <v>35970.951619569802</v>
          </cell>
        </row>
        <row r="83">
          <cell r="V83">
            <v>29908.222889161501</v>
          </cell>
          <cell r="W83">
            <v>36232.938724428503</v>
          </cell>
        </row>
        <row r="84">
          <cell r="V84">
            <v>28574.225851797299</v>
          </cell>
          <cell r="W84">
            <v>33882.260870976701</v>
          </cell>
        </row>
        <row r="85">
          <cell r="V85">
            <v>33809.689472692902</v>
          </cell>
          <cell r="W85">
            <v>37429.964258144697</v>
          </cell>
        </row>
        <row r="86">
          <cell r="V86">
            <v>33294.691571378498</v>
          </cell>
          <cell r="W86">
            <v>36098.097813253597</v>
          </cell>
        </row>
        <row r="87">
          <cell r="V87">
            <v>32955.842204319102</v>
          </cell>
          <cell r="W87">
            <v>35748.515593362601</v>
          </cell>
        </row>
        <row r="88">
          <cell r="V88">
            <v>32371.118050806399</v>
          </cell>
          <cell r="W88">
            <v>34750.226812825102</v>
          </cell>
        </row>
        <row r="89">
          <cell r="V89">
            <v>33522.775538203401</v>
          </cell>
          <cell r="W89">
            <v>35922.095749054402</v>
          </cell>
        </row>
        <row r="90">
          <cell r="V90">
            <v>34363.3205137802</v>
          </cell>
          <cell r="W90">
            <v>36973.601206348401</v>
          </cell>
        </row>
        <row r="91">
          <cell r="V91">
            <v>32581.454257396901</v>
          </cell>
          <cell r="W91">
            <v>36399.6224192589</v>
          </cell>
        </row>
        <row r="92">
          <cell r="V92">
            <v>39262.556050830201</v>
          </cell>
          <cell r="W92">
            <v>41788.027599180998</v>
          </cell>
        </row>
        <row r="93">
          <cell r="V93">
            <v>40206.001914494598</v>
          </cell>
          <cell r="W93">
            <v>43486.625664909203</v>
          </cell>
        </row>
        <row r="94">
          <cell r="V94">
            <v>44605.113965661702</v>
          </cell>
          <cell r="W94">
            <v>48212.479219467801</v>
          </cell>
        </row>
        <row r="95">
          <cell r="V95">
            <v>38258.185445453702</v>
          </cell>
          <cell r="W95">
            <v>47363.210186830504</v>
          </cell>
        </row>
        <row r="96">
          <cell r="V96">
            <v>34871.149103874202</v>
          </cell>
          <cell r="W96">
            <v>42691.514219844401</v>
          </cell>
        </row>
        <row r="97">
          <cell r="V97">
            <v>42697.635342875903</v>
          </cell>
          <cell r="W97">
            <v>48819.784880650601</v>
          </cell>
        </row>
        <row r="98">
          <cell r="V98">
            <v>41974.5776296361</v>
          </cell>
          <cell r="W98">
            <v>46969.696803061903</v>
          </cell>
        </row>
        <row r="99">
          <cell r="V99">
            <v>41467.912901860902</v>
          </cell>
          <cell r="W99">
            <v>46359.163735890499</v>
          </cell>
        </row>
        <row r="100">
          <cell r="V100">
            <v>40675.435398768801</v>
          </cell>
          <cell r="W100">
            <v>44976.596342585501</v>
          </cell>
        </row>
        <row r="101">
          <cell r="V101">
            <v>41945.530847625101</v>
          </cell>
          <cell r="W101">
            <v>46313.783969882403</v>
          </cell>
        </row>
        <row r="102">
          <cell r="V102">
            <v>42846.992002874496</v>
          </cell>
          <cell r="W102">
            <v>47519.422440660499</v>
          </cell>
        </row>
        <row r="103">
          <cell r="V103">
            <v>40653.9836408786</v>
          </cell>
          <cell r="W103">
            <v>46624.939191886697</v>
          </cell>
        </row>
        <row r="104">
          <cell r="V104">
            <v>48442.972319683598</v>
          </cell>
          <cell r="W104">
            <v>53293.829882568003</v>
          </cell>
        </row>
        <row r="105">
          <cell r="V105">
            <v>49460.826598765801</v>
          </cell>
          <cell r="W105">
            <v>55535.194830911001</v>
          </cell>
        </row>
        <row r="106">
          <cell r="V106">
            <v>54538.526616961899</v>
          </cell>
          <cell r="W106">
            <v>61024.401543981403</v>
          </cell>
        </row>
        <row r="107">
          <cell r="V107">
            <v>47366.782495676503</v>
          </cell>
          <cell r="W107">
            <v>64138.005782690503</v>
          </cell>
        </row>
        <row r="108">
          <cell r="V108">
            <v>43264.022944434502</v>
          </cell>
          <cell r="W108">
            <v>57703.4048240622</v>
          </cell>
        </row>
        <row r="109">
          <cell r="V109">
            <v>52368.124618331298</v>
          </cell>
          <cell r="W109">
            <v>65604.7066688388</v>
          </cell>
        </row>
        <row r="110">
          <cell r="V110">
            <v>51406.848844978202</v>
          </cell>
          <cell r="W110">
            <v>62958.060156931897</v>
          </cell>
        </row>
        <row r="111">
          <cell r="V111">
            <v>50706.433589815701</v>
          </cell>
          <cell r="W111">
            <v>62001.824640799801</v>
          </cell>
        </row>
        <row r="112">
          <cell r="V112">
            <v>49677.571980189998</v>
          </cell>
          <cell r="W112">
            <v>60011.042251103601</v>
          </cell>
        </row>
        <row r="113">
          <cell r="V113">
            <v>51065.209383240101</v>
          </cell>
          <cell r="W113">
            <v>61644.366122763196</v>
          </cell>
        </row>
        <row r="114">
          <cell r="V114">
            <v>52021.903227525203</v>
          </cell>
          <cell r="W114">
            <v>63078.279133966498</v>
          </cell>
        </row>
        <row r="115">
          <cell r="V115">
            <v>49374.237080430299</v>
          </cell>
          <cell r="W115">
            <v>61823.303674662799</v>
          </cell>
        </row>
        <row r="116">
          <cell r="V116">
            <v>58348.824188346101</v>
          </cell>
          <cell r="W116">
            <v>70354.355008302504</v>
          </cell>
        </row>
        <row r="117">
          <cell r="V117">
            <v>59435.896650442599</v>
          </cell>
          <cell r="W117">
            <v>72763.3555966735</v>
          </cell>
        </row>
        <row r="118">
          <cell r="V118">
            <v>65233.326125694701</v>
          </cell>
          <cell r="W118">
            <v>80169.913671244401</v>
          </cell>
        </row>
        <row r="119">
          <cell r="V119">
            <v>59487.2147515916</v>
          </cell>
          <cell r="W119">
            <v>81091.191568413895</v>
          </cell>
        </row>
        <row r="120">
          <cell r="V120">
            <v>54440.956582943298</v>
          </cell>
          <cell r="W120">
            <v>72976.042512096901</v>
          </cell>
        </row>
        <row r="121">
          <cell r="V121">
            <v>65256.544041824098</v>
          </cell>
          <cell r="W121">
            <v>82814.089121185199</v>
          </cell>
        </row>
        <row r="122">
          <cell r="V122">
            <v>63987.431837698197</v>
          </cell>
          <cell r="W122">
            <v>79417.647316883493</v>
          </cell>
        </row>
        <row r="123">
          <cell r="V123">
            <v>63037.890536423802</v>
          </cell>
          <cell r="W123">
            <v>78049.616804376798</v>
          </cell>
        </row>
        <row r="124">
          <cell r="V124">
            <v>61702.413629935501</v>
          </cell>
          <cell r="W124">
            <v>75517.336377525004</v>
          </cell>
        </row>
        <row r="125">
          <cell r="V125">
            <v>63255.936251388797</v>
          </cell>
          <cell r="W125">
            <v>77381.741246931502</v>
          </cell>
        </row>
        <row r="126">
          <cell r="V126">
            <v>64295.246332741801</v>
          </cell>
          <cell r="W126">
            <v>79056.943195974105</v>
          </cell>
        </row>
        <row r="127">
          <cell r="V127">
            <v>61047.595249680497</v>
          </cell>
          <cell r="W127">
            <v>77300.025330671502</v>
          </cell>
        </row>
        <row r="128">
          <cell r="V128">
            <v>71618.463850958302</v>
          </cell>
          <cell r="W128">
            <v>87756.418747753996</v>
          </cell>
        </row>
        <row r="129">
          <cell r="V129">
            <v>72807.358060682498</v>
          </cell>
          <cell r="W129">
            <v>90487.326094498101</v>
          </cell>
        </row>
        <row r="130">
          <cell r="V130">
            <v>79579.177779417296</v>
          </cell>
          <cell r="W130">
            <v>99528.610970725102</v>
          </cell>
        </row>
        <row r="131">
          <cell r="V131">
            <v>72495.969383691496</v>
          </cell>
          <cell r="W131">
            <v>100324.17159335699</v>
          </cell>
        </row>
        <row r="132">
          <cell r="V132">
            <v>69203.378751438897</v>
          </cell>
          <cell r="W132">
            <v>93295.037672262493</v>
          </cell>
        </row>
        <row r="133">
          <cell r="V133">
            <v>78994.443055573807</v>
          </cell>
          <cell r="W133">
            <v>102374.55947947199</v>
          </cell>
        </row>
        <row r="134">
          <cell r="V134">
            <v>77352.052966496805</v>
          </cell>
          <cell r="W134">
            <v>98117.156894618107</v>
          </cell>
        </row>
        <row r="135">
          <cell r="V135">
            <v>76094.406077138294</v>
          </cell>
          <cell r="W135">
            <v>96242.063579459005</v>
          </cell>
        </row>
        <row r="136">
          <cell r="V136">
            <v>74392.675327689707</v>
          </cell>
          <cell r="W136">
            <v>93094.627720912104</v>
          </cell>
        </row>
        <row r="137">
          <cell r="V137">
            <v>76079.831131075101</v>
          </cell>
          <cell r="W137">
            <v>95170.350751000005</v>
          </cell>
        </row>
        <row r="138">
          <cell r="V138">
            <v>77165.073699515298</v>
          </cell>
          <cell r="W138">
            <v>97109.594867523498</v>
          </cell>
        </row>
        <row r="139">
          <cell r="V139">
            <v>73249.989967510701</v>
          </cell>
          <cell r="W139">
            <v>94727.278106309095</v>
          </cell>
        </row>
        <row r="140">
          <cell r="V140">
            <v>85446.715676520893</v>
          </cell>
          <cell r="W140">
            <v>107315.32126810199</v>
          </cell>
        </row>
        <row r="141">
          <cell r="V141">
            <v>86699.364485012993</v>
          </cell>
          <cell r="W141">
            <v>110477.414809665</v>
          </cell>
        </row>
        <row r="142">
          <cell r="V142">
            <v>94438.843325748603</v>
          </cell>
          <cell r="W142">
            <v>120569.557142986</v>
          </cell>
        </row>
        <row r="143">
          <cell r="V143">
            <v>85950.678905677807</v>
          </cell>
          <cell r="W143">
            <v>122421.249815138</v>
          </cell>
        </row>
        <row r="144">
          <cell r="V144">
            <v>78721.964911429401</v>
          </cell>
          <cell r="W144">
            <v>109614.47367753999</v>
          </cell>
        </row>
        <row r="145">
          <cell r="V145">
            <v>93117.0404286595</v>
          </cell>
          <cell r="W145">
            <v>124086.432751218</v>
          </cell>
        </row>
        <row r="146">
          <cell r="V146">
            <v>91049.697724858896</v>
          </cell>
          <cell r="W146">
            <v>118834.857335262</v>
          </cell>
        </row>
        <row r="147">
          <cell r="V147">
            <v>89436.462183714902</v>
          </cell>
          <cell r="W147">
            <v>116366.24335435699</v>
          </cell>
        </row>
        <row r="148">
          <cell r="V148">
            <v>87322.223908737098</v>
          </cell>
          <cell r="W148">
            <v>112479.088669909</v>
          </cell>
        </row>
        <row r="149">
          <cell r="V149">
            <v>89107.328186951097</v>
          </cell>
          <cell r="W149">
            <v>114718.65980510401</v>
          </cell>
        </row>
        <row r="150">
          <cell r="V150">
            <v>90201.327286895801</v>
          </cell>
          <cell r="W150">
            <v>116908.983307364</v>
          </cell>
        </row>
        <row r="151">
          <cell r="V151">
            <v>85574.647036992101</v>
          </cell>
          <cell r="W151">
            <v>113766.270889671</v>
          </cell>
        </row>
        <row r="152">
          <cell r="V152">
            <v>99373.705656683102</v>
          </cell>
          <cell r="W152">
            <v>128665.322964306</v>
          </cell>
        </row>
        <row r="153">
          <cell r="V153">
            <v>100651.013520209</v>
          </cell>
          <cell r="W153">
            <v>132136.00286389899</v>
          </cell>
        </row>
        <row r="154">
          <cell r="V154">
            <v>109320.47072569501</v>
          </cell>
          <cell r="W154">
            <v>144717.10528544799</v>
          </cell>
        </row>
        <row r="155">
          <cell r="V155">
            <v>99295.577248330606</v>
          </cell>
          <cell r="W155">
            <v>145001.24376695699</v>
          </cell>
        </row>
        <row r="156">
          <cell r="V156">
            <v>90920.084124164699</v>
          </cell>
          <cell r="W156">
            <v>130577.831215618</v>
          </cell>
        </row>
        <row r="157">
          <cell r="V157">
            <v>107060.824035578</v>
          </cell>
          <cell r="W157">
            <v>147732.18487497201</v>
          </cell>
        </row>
        <row r="158">
          <cell r="V158">
            <v>104543.35106320999</v>
          </cell>
          <cell r="W158">
            <v>141422.998932858</v>
          </cell>
        </row>
        <row r="159">
          <cell r="V159">
            <v>102550.225393195</v>
          </cell>
          <cell r="W159">
            <v>138312.32174810601</v>
          </cell>
        </row>
        <row r="160">
          <cell r="V160">
            <v>100002.01722786301</v>
          </cell>
          <cell r="W160">
            <v>133636.81363830299</v>
          </cell>
        </row>
        <row r="161">
          <cell r="V161">
            <v>101854.60235087499</v>
          </cell>
          <cell r="W161">
            <v>136065.66931807299</v>
          </cell>
        </row>
        <row r="162">
          <cell r="V162">
            <v>102928.734732396</v>
          </cell>
          <cell r="W162">
            <v>138524.73714254599</v>
          </cell>
        </row>
        <row r="163">
          <cell r="V163">
            <v>97580.5837944386</v>
          </cell>
          <cell r="W163">
            <v>134517.7064612</v>
          </cell>
        </row>
        <row r="164">
          <cell r="V164">
            <v>112910.497997617</v>
          </cell>
          <cell r="W164">
            <v>151997.165280858</v>
          </cell>
        </row>
        <row r="165">
          <cell r="V165">
            <v>114181.84734405301</v>
          </cell>
          <cell r="W165">
            <v>156734.60240204399</v>
          </cell>
        </row>
        <row r="166">
          <cell r="V166">
            <v>123721.48755106299</v>
          </cell>
          <cell r="W166">
            <v>170354.884132901</v>
          </cell>
        </row>
        <row r="167">
          <cell r="V167">
            <v>112091.772759723</v>
          </cell>
          <cell r="W167">
            <v>170517.48501893401</v>
          </cell>
        </row>
        <row r="168">
          <cell r="V168">
            <v>102632.722174435</v>
          </cell>
          <cell r="W168">
            <v>153593.75737470301</v>
          </cell>
        </row>
        <row r="169">
          <cell r="V169">
            <v>120467.99786340501</v>
          </cell>
          <cell r="W169">
            <v>173752.538585392</v>
          </cell>
        </row>
        <row r="170">
          <cell r="V170">
            <v>117535.45306409</v>
          </cell>
          <cell r="W170">
            <v>166326.96369373199</v>
          </cell>
        </row>
        <row r="171">
          <cell r="V171">
            <v>115193.774342762</v>
          </cell>
          <cell r="W171">
            <v>162522.351567512</v>
          </cell>
        </row>
        <row r="172">
          <cell r="V172">
            <v>112243.785039808</v>
          </cell>
          <cell r="W172">
            <v>157037.78280511699</v>
          </cell>
        </row>
        <row r="173">
          <cell r="V173">
            <v>114178.217448329</v>
          </cell>
          <cell r="W173">
            <v>159729.99701294699</v>
          </cell>
        </row>
        <row r="174">
          <cell r="V174">
            <v>115249.79599601901</v>
          </cell>
          <cell r="W174">
            <v>162495.23373512301</v>
          </cell>
        </row>
        <row r="175">
          <cell r="V175">
            <v>109218.89945705701</v>
          </cell>
          <cell r="W175">
            <v>157542.68559440301</v>
          </cell>
        </row>
        <row r="176">
          <cell r="V176">
            <v>126050.46594895</v>
          </cell>
          <cell r="W176">
            <v>177940.224660618</v>
          </cell>
        </row>
        <row r="177">
          <cell r="V177">
            <v>127333.675047778</v>
          </cell>
          <cell r="W177">
            <v>183234.112550272</v>
          </cell>
        </row>
        <row r="178">
          <cell r="V178">
            <v>137737.880937496</v>
          </cell>
          <cell r="W178">
            <v>198945.07899250099</v>
          </cell>
        </row>
        <row r="179">
          <cell r="V179">
            <v>124421.91595976301</v>
          </cell>
          <cell r="W179">
            <v>198637.59095704401</v>
          </cell>
        </row>
        <row r="180">
          <cell r="V180">
            <v>118311.32259114701</v>
          </cell>
          <cell r="W180">
            <v>185764.72080289799</v>
          </cell>
        </row>
        <row r="181">
          <cell r="V181">
            <v>133138.31996336501</v>
          </cell>
          <cell r="W181">
            <v>202172.13869948199</v>
          </cell>
        </row>
        <row r="182">
          <cell r="V182">
            <v>129693.788064911</v>
          </cell>
          <cell r="W182">
            <v>193382.568191242</v>
          </cell>
        </row>
        <row r="183">
          <cell r="V183">
            <v>126909.85906233999</v>
          </cell>
          <cell r="W183">
            <v>188647.623830542</v>
          </cell>
        </row>
        <row r="184">
          <cell r="V184">
            <v>123475.616823028</v>
          </cell>
          <cell r="W184">
            <v>182186.90413966999</v>
          </cell>
        </row>
        <row r="185">
          <cell r="V185">
            <v>125372.884724877</v>
          </cell>
          <cell r="W185">
            <v>185026.91239962299</v>
          </cell>
        </row>
        <row r="186">
          <cell r="V186">
            <v>126330.33795602201</v>
          </cell>
          <cell r="W186">
            <v>187976.18071621499</v>
          </cell>
        </row>
        <row r="187">
          <cell r="V187">
            <v>119580.231151311</v>
          </cell>
          <cell r="W187">
            <v>181965.63510690001</v>
          </cell>
        </row>
        <row r="188">
          <cell r="V188">
            <v>137630.35944054299</v>
          </cell>
          <cell r="W188">
            <v>205196.22555389101</v>
          </cell>
        </row>
        <row r="189">
          <cell r="V189">
            <v>138806.03976037199</v>
          </cell>
          <cell r="W189">
            <v>209436.85412114</v>
          </cell>
        </row>
        <row r="190">
          <cell r="V190">
            <v>149839.15068874799</v>
          </cell>
          <cell r="W190">
            <v>228755.33662651599</v>
          </cell>
        </row>
        <row r="191">
          <cell r="V191">
            <v>134917.53014716701</v>
          </cell>
          <cell r="W191">
            <v>227812.84775766701</v>
          </cell>
        </row>
        <row r="192">
          <cell r="V192">
            <v>123309.237380522</v>
          </cell>
          <cell r="W192">
            <v>205145.45738006401</v>
          </cell>
        </row>
        <row r="193">
          <cell r="V193">
            <v>143889.15677702799</v>
          </cell>
          <cell r="W193">
            <v>231731.28606128399</v>
          </cell>
        </row>
        <row r="194">
          <cell r="V194">
            <v>139993.333147678</v>
          </cell>
          <cell r="W194">
            <v>221520.560086935</v>
          </cell>
        </row>
        <row r="195">
          <cell r="V195">
            <v>136818.252914513</v>
          </cell>
          <cell r="W195">
            <v>215796.19325538899</v>
          </cell>
        </row>
        <row r="196">
          <cell r="V196">
            <v>132958.389323718</v>
          </cell>
          <cell r="W196">
            <v>208328.49910841</v>
          </cell>
        </row>
        <row r="197">
          <cell r="V197">
            <v>134807.989598699</v>
          </cell>
          <cell r="W197">
            <v>211283.812678399</v>
          </cell>
        </row>
        <row r="198">
          <cell r="V198">
            <v>135652.86825486299</v>
          </cell>
          <cell r="W198">
            <v>214440.271321993</v>
          </cell>
        </row>
        <row r="199">
          <cell r="V199">
            <v>128282.083778139</v>
          </cell>
          <cell r="W199">
            <v>207257.82860208099</v>
          </cell>
        </row>
        <row r="200">
          <cell r="V200">
            <v>147337.91220042799</v>
          </cell>
          <cell r="W200">
            <v>233440.62781747099</v>
          </cell>
        </row>
        <row r="201">
          <cell r="V201">
            <v>148405.62543557599</v>
          </cell>
          <cell r="W201">
            <v>238021.270561999</v>
          </cell>
        </row>
        <row r="202">
          <cell r="V202">
            <v>159945.85877145699</v>
          </cell>
          <cell r="W202">
            <v>259590.794148763</v>
          </cell>
        </row>
        <row r="203">
          <cell r="V203">
            <v>143489.37054736901</v>
          </cell>
          <cell r="W203">
            <v>258059.51691492699</v>
          </cell>
        </row>
        <row r="204">
          <cell r="V204">
            <v>131053.516461127</v>
          </cell>
          <cell r="W204">
            <v>232425.76771586601</v>
          </cell>
        </row>
        <row r="205">
          <cell r="V205">
            <v>152637.867348931</v>
          </cell>
          <cell r="W205">
            <v>262428.01587543898</v>
          </cell>
        </row>
        <row r="206">
          <cell r="V206">
            <v>148359.23959714899</v>
          </cell>
          <cell r="W206">
            <v>250751.73262402901</v>
          </cell>
        </row>
        <row r="207">
          <cell r="V207">
            <v>144851.18892195699</v>
          </cell>
          <cell r="W207">
            <v>244034.098382417</v>
          </cell>
        </row>
        <row r="208">
          <cell r="V208">
            <v>140631.38256895501</v>
          </cell>
          <cell r="W208">
            <v>235495.01997983301</v>
          </cell>
        </row>
        <row r="209">
          <cell r="V209">
            <v>142427.31343877601</v>
          </cell>
          <cell r="W209">
            <v>238531.07185899001</v>
          </cell>
        </row>
        <row r="210">
          <cell r="V210">
            <v>143166.06737449201</v>
          </cell>
          <cell r="W210">
            <v>241942.60365161201</v>
          </cell>
        </row>
        <row r="211">
          <cell r="V211">
            <v>135280.580532058</v>
          </cell>
          <cell r="W211">
            <v>233537.21957298601</v>
          </cell>
        </row>
        <row r="212">
          <cell r="V212">
            <v>155128.75863302001</v>
          </cell>
          <cell r="W212">
            <v>262781.89800080698</v>
          </cell>
        </row>
        <row r="213">
          <cell r="V213">
            <v>156093.18383217699</v>
          </cell>
          <cell r="W213">
            <v>267740.43022549798</v>
          </cell>
        </row>
        <row r="214">
          <cell r="V214">
            <v>168021.65236738601</v>
          </cell>
          <cell r="W214">
            <v>289771.73746217397</v>
          </cell>
        </row>
        <row r="215">
          <cell r="V215">
            <v>150166.05942279901</v>
          </cell>
          <cell r="W215">
            <v>291459.25838829001</v>
          </cell>
        </row>
        <row r="216">
          <cell r="V216">
            <v>137069.52997754401</v>
          </cell>
          <cell r="W216">
            <v>260731.41759675401</v>
          </cell>
        </row>
        <row r="217">
          <cell r="V217">
            <v>159415.58089746101</v>
          </cell>
          <cell r="W217">
            <v>294278.81161892402</v>
          </cell>
        </row>
        <row r="218">
          <cell r="V218">
            <v>154822.22221334299</v>
          </cell>
          <cell r="W218">
            <v>281081.12054085202</v>
          </cell>
        </row>
        <row r="219">
          <cell r="V219">
            <v>151039.09037445899</v>
          </cell>
          <cell r="W219">
            <v>273374.207979978</v>
          </cell>
        </row>
        <row r="220">
          <cell r="V220">
            <v>146524.56667099599</v>
          </cell>
          <cell r="W220">
            <v>263672.92673357902</v>
          </cell>
        </row>
        <row r="221">
          <cell r="V221">
            <v>148261.54178076499</v>
          </cell>
          <cell r="W221">
            <v>266773.02265476802</v>
          </cell>
        </row>
        <row r="222">
          <cell r="V222">
            <v>148901.127454634</v>
          </cell>
          <cell r="W222">
            <v>270451.44114886102</v>
          </cell>
        </row>
        <row r="223">
          <cell r="V223">
            <v>140605.66778843099</v>
          </cell>
          <cell r="W223">
            <v>260764.75743972999</v>
          </cell>
        </row>
        <row r="224">
          <cell r="V224">
            <v>161037.25187017201</v>
          </cell>
          <cell r="W224">
            <v>293218.69124472799</v>
          </cell>
        </row>
        <row r="225">
          <cell r="V225">
            <v>161903.64038219</v>
          </cell>
          <cell r="W225">
            <v>298430.02192354901</v>
          </cell>
        </row>
        <row r="226">
          <cell r="V226">
            <v>174104.327492329</v>
          </cell>
          <cell r="W226">
            <v>324742.629754945</v>
          </cell>
        </row>
        <row r="227">
          <cell r="V227">
            <v>154747.94871976299</v>
          </cell>
          <cell r="W227">
            <v>322368.25435289298</v>
          </cell>
        </row>
        <row r="228">
          <cell r="V228">
            <v>146652.52209700001</v>
          </cell>
          <cell r="W228">
            <v>301341.978692887</v>
          </cell>
        </row>
        <row r="229">
          <cell r="V229">
            <v>164011.69136195601</v>
          </cell>
          <cell r="W229">
            <v>327408.10399889603</v>
          </cell>
        </row>
        <row r="230">
          <cell r="V230">
            <v>159177.50842841199</v>
          </cell>
          <cell r="W230">
            <v>312620.39727378899</v>
          </cell>
        </row>
        <row r="231">
          <cell r="V231">
            <v>155182.01271169799</v>
          </cell>
          <cell r="W231">
            <v>303874.06111706799</v>
          </cell>
        </row>
        <row r="232">
          <cell r="V232">
            <v>150443.708809762</v>
          </cell>
          <cell r="W232">
            <v>292946.84041702998</v>
          </cell>
        </row>
        <row r="233">
          <cell r="V233">
            <v>152114.499365358</v>
          </cell>
          <cell r="W233">
            <v>296187.89637230698</v>
          </cell>
        </row>
        <row r="234">
          <cell r="V234">
            <v>152661.27267618099</v>
          </cell>
          <cell r="W234">
            <v>300025.18198150699</v>
          </cell>
        </row>
        <row r="235">
          <cell r="V235">
            <v>144070.870283022</v>
          </cell>
          <cell r="W235">
            <v>288870.20168213401</v>
          </cell>
        </row>
        <row r="236">
          <cell r="V236">
            <v>164852.17777148201</v>
          </cell>
          <cell r="W236">
            <v>324854.49871448299</v>
          </cell>
        </row>
        <row r="237">
          <cell r="V237">
            <v>165624.91368186899</v>
          </cell>
          <cell r="W237">
            <v>332446.85234747501</v>
          </cell>
        </row>
        <row r="238">
          <cell r="V238">
            <v>177967.142722249</v>
          </cell>
          <cell r="W238">
            <v>358954.05597107002</v>
          </cell>
        </row>
        <row r="239">
          <cell r="V239">
            <v>156981.515461576</v>
          </cell>
          <cell r="W239">
            <v>356561.22958407702</v>
          </cell>
        </row>
        <row r="240">
          <cell r="V240">
            <v>143133.964007542</v>
          </cell>
          <cell r="W240">
            <v>320852.354935218</v>
          </cell>
        </row>
        <row r="241">
          <cell r="V241">
            <v>166159.10180367201</v>
          </cell>
          <cell r="W241">
            <v>361952.42516178201</v>
          </cell>
        </row>
        <row r="242">
          <cell r="V242">
            <v>161165.56269324699</v>
          </cell>
          <cell r="W242">
            <v>345536.860203852</v>
          </cell>
        </row>
        <row r="243">
          <cell r="V243">
            <v>157026.69721899601</v>
          </cell>
          <cell r="W243">
            <v>335670.89128980198</v>
          </cell>
        </row>
        <row r="244">
          <cell r="V244">
            <v>152142.93656912999</v>
          </cell>
          <cell r="W244">
            <v>323530.34957150201</v>
          </cell>
        </row>
        <row r="245">
          <cell r="V245">
            <v>153738.006389104</v>
          </cell>
          <cell r="W245">
            <v>326932.15590857802</v>
          </cell>
        </row>
        <row r="246">
          <cell r="V246">
            <v>154197.71384176001</v>
          </cell>
          <cell r="W246">
            <v>330931.343913213</v>
          </cell>
        </row>
        <row r="247">
          <cell r="V247">
            <v>145440.56313148799</v>
          </cell>
          <cell r="W247">
            <v>318394.92867846799</v>
          </cell>
        </row>
        <row r="248">
          <cell r="V248">
            <v>166306.810213383</v>
          </cell>
          <cell r="W248">
            <v>357823.92962682602</v>
          </cell>
        </row>
        <row r="249">
          <cell r="V249">
            <v>166989.33954661299</v>
          </cell>
          <cell r="W249">
            <v>363243.55546020501</v>
          </cell>
        </row>
        <row r="250">
          <cell r="V250">
            <v>179324.09801958001</v>
          </cell>
          <cell r="W250">
            <v>394838.99256457202</v>
          </cell>
        </row>
        <row r="251">
          <cell r="V251">
            <v>160347.72179100401</v>
          </cell>
          <cell r="W251">
            <v>388632.02126145602</v>
          </cell>
        </row>
        <row r="252">
          <cell r="V252">
            <v>146144.84941838501</v>
          </cell>
          <cell r="W252">
            <v>349661.61681401997</v>
          </cell>
        </row>
        <row r="253">
          <cell r="V253">
            <v>169525.456971051</v>
          </cell>
          <cell r="W253">
            <v>394346.66107935703</v>
          </cell>
        </row>
        <row r="254">
          <cell r="V254">
            <v>164350.347612265</v>
          </cell>
          <cell r="W254">
            <v>376350.964220186</v>
          </cell>
        </row>
        <row r="255">
          <cell r="V255">
            <v>160051.05479240001</v>
          </cell>
          <cell r="W255">
            <v>365340.94735841901</v>
          </cell>
        </row>
        <row r="256">
          <cell r="V256">
            <v>154998.86431490001</v>
          </cell>
          <cell r="W256">
            <v>352103.07682472101</v>
          </cell>
        </row>
        <row r="257">
          <cell r="V257">
            <v>156540.50189158999</v>
          </cell>
          <cell r="W257">
            <v>355585.80087453697</v>
          </cell>
        </row>
        <row r="258">
          <cell r="V258">
            <v>156927.395204662</v>
          </cell>
          <cell r="W258">
            <v>359788.30550663499</v>
          </cell>
        </row>
        <row r="259">
          <cell r="V259">
            <v>147951.01561287601</v>
          </cell>
          <cell r="W259">
            <v>345979.596433389</v>
          </cell>
        </row>
        <row r="260">
          <cell r="V260">
            <v>169064.73203101999</v>
          </cell>
          <cell r="W260">
            <v>388577.25947409403</v>
          </cell>
        </row>
        <row r="261">
          <cell r="V261">
            <v>169673.527756417</v>
          </cell>
          <cell r="W261">
            <v>394036.55408119899</v>
          </cell>
        </row>
        <row r="262">
          <cell r="V262">
            <v>182103.81340788701</v>
          </cell>
          <cell r="W262">
            <v>428344.13285239198</v>
          </cell>
        </row>
        <row r="263">
          <cell r="V263">
            <v>162606.89089995099</v>
          </cell>
          <cell r="W263">
            <v>420716.767495843</v>
          </cell>
        </row>
        <row r="264">
          <cell r="V264">
            <v>148148.80027846</v>
          </cell>
          <cell r="W264">
            <v>378560.57927173597</v>
          </cell>
        </row>
        <row r="265">
          <cell r="V265">
            <v>171746.45139818601</v>
          </cell>
          <cell r="W265">
            <v>426792.90725119598</v>
          </cell>
        </row>
        <row r="266">
          <cell r="V266">
            <v>166432.232129293</v>
          </cell>
          <cell r="W266">
            <v>407165.81480800698</v>
          </cell>
        </row>
        <row r="267">
          <cell r="V267">
            <v>162008.88771550899</v>
          </cell>
          <cell r="W267">
            <v>394940.55573541002</v>
          </cell>
        </row>
        <row r="268">
          <cell r="V268">
            <v>156828.70502758899</v>
          </cell>
          <cell r="W268">
            <v>380584.20666299301</v>
          </cell>
        </row>
        <row r="269">
          <cell r="V269">
            <v>158316.61453371501</v>
          </cell>
          <cell r="W269">
            <v>384091.84883733001</v>
          </cell>
        </row>
        <row r="270">
          <cell r="V270">
            <v>158637.444348285</v>
          </cell>
          <cell r="W270">
            <v>388452.085147954</v>
          </cell>
        </row>
        <row r="271">
          <cell r="V271">
            <v>149504.48864207801</v>
          </cell>
          <cell r="W271">
            <v>373258.855472703</v>
          </cell>
        </row>
        <row r="272">
          <cell r="V272">
            <v>170749.11780842199</v>
          </cell>
          <cell r="W272">
            <v>418934.22211727197</v>
          </cell>
        </row>
        <row r="273">
          <cell r="V273">
            <v>171290.11001726601</v>
          </cell>
          <cell r="W273">
            <v>424734.03835121798</v>
          </cell>
        </row>
        <row r="274">
          <cell r="V274">
            <v>183753.065865168</v>
          </cell>
          <cell r="W274">
            <v>461295.41048304702</v>
          </cell>
        </row>
        <row r="275">
          <cell r="V275">
            <v>163844.902739702</v>
          </cell>
          <cell r="W275">
            <v>452233.94387270202</v>
          </cell>
        </row>
        <row r="276">
          <cell r="V276">
            <v>154990.30858293001</v>
          </cell>
          <cell r="W276">
            <v>422649.68075119902</v>
          </cell>
        </row>
        <row r="277">
          <cell r="V277">
            <v>172911.52644429301</v>
          </cell>
          <cell r="W277">
            <v>458750.55225434701</v>
          </cell>
        </row>
        <row r="278">
          <cell r="V278">
            <v>167497.628908902</v>
          </cell>
          <cell r="W278">
            <v>437527.50414424302</v>
          </cell>
        </row>
        <row r="279">
          <cell r="V279">
            <v>162984.03862469201</v>
          </cell>
          <cell r="W279">
            <v>424237.42114894697</v>
          </cell>
        </row>
        <row r="280">
          <cell r="V280">
            <v>157713.39422500701</v>
          </cell>
          <cell r="W280">
            <v>408650.37182806601</v>
          </cell>
        </row>
        <row r="281">
          <cell r="V281">
            <v>159147.57747280499</v>
          </cell>
          <cell r="W281">
            <v>412018.16919822001</v>
          </cell>
        </row>
        <row r="282">
          <cell r="V282">
            <v>159408.835093097</v>
          </cell>
          <cell r="W282">
            <v>416686.59067772201</v>
          </cell>
        </row>
        <row r="283">
          <cell r="V283">
            <v>150177.240858637</v>
          </cell>
          <cell r="W283">
            <v>400105.16165130399</v>
          </cell>
        </row>
        <row r="284">
          <cell r="V284">
            <v>171445.80893316699</v>
          </cell>
          <cell r="W284">
            <v>448795.89222312701</v>
          </cell>
        </row>
        <row r="285">
          <cell r="V285">
            <v>171924.74929839899</v>
          </cell>
          <cell r="W285">
            <v>454945.37135318399</v>
          </cell>
        </row>
        <row r="286">
          <cell r="V286">
            <v>184362.87793372499</v>
          </cell>
          <cell r="W286">
            <v>493616.62051213998</v>
          </cell>
        </row>
        <row r="287">
          <cell r="V287">
            <v>164145.19058650499</v>
          </cell>
          <cell r="W287">
            <v>483487.52854613401</v>
          </cell>
        </row>
        <row r="288">
          <cell r="V288">
            <v>149446.67872769499</v>
          </cell>
          <cell r="W288">
            <v>434936.44737350597</v>
          </cell>
        </row>
        <row r="289">
          <cell r="V289">
            <v>173106.491576448</v>
          </cell>
          <cell r="W289">
            <v>490167.65868872998</v>
          </cell>
        </row>
        <row r="290">
          <cell r="V290">
            <v>167628.916506421</v>
          </cell>
          <cell r="W290">
            <v>467386.71140298998</v>
          </cell>
        </row>
        <row r="291">
          <cell r="V291">
            <v>163055.92535844501</v>
          </cell>
          <cell r="W291">
            <v>453048.63581927301</v>
          </cell>
        </row>
        <row r="292">
          <cell r="V292">
            <v>157729.102035811</v>
          </cell>
          <cell r="W292">
            <v>436256.644530994</v>
          </cell>
        </row>
        <row r="293">
          <cell r="V293">
            <v>159109.34406102201</v>
          </cell>
          <cell r="W293">
            <v>439608.30676481198</v>
          </cell>
        </row>
        <row r="294">
          <cell r="V294">
            <v>159316.78194511301</v>
          </cell>
          <cell r="W294">
            <v>444448.01935349702</v>
          </cell>
        </row>
        <row r="295">
          <cell r="V295">
            <v>150039.638495074</v>
          </cell>
          <cell r="W295">
            <v>426396.68411262298</v>
          </cell>
        </row>
        <row r="296">
          <cell r="V296">
            <v>171233.48547779201</v>
          </cell>
          <cell r="W296">
            <v>478299.96198348998</v>
          </cell>
        </row>
        <row r="297">
          <cell r="V297">
            <v>171655.43364324301</v>
          </cell>
          <cell r="W297">
            <v>487955.24505410797</v>
          </cell>
        </row>
        <row r="298">
          <cell r="V298">
            <v>184015.55427402401</v>
          </cell>
          <cell r="W298">
            <v>525327.87889140705</v>
          </cell>
        </row>
        <row r="299">
          <cell r="V299">
            <v>165274.12034179599</v>
          </cell>
          <cell r="W299">
            <v>512411.70680876001</v>
          </cell>
        </row>
        <row r="300">
          <cell r="V300">
            <v>150422.70254152399</v>
          </cell>
          <cell r="W300">
            <v>460736.69558230299</v>
          </cell>
        </row>
        <row r="301">
          <cell r="V301">
            <v>174158.37493448201</v>
          </cell>
          <cell r="W301">
            <v>519155.90912516002</v>
          </cell>
        </row>
        <row r="302">
          <cell r="V302">
            <v>168585.155158379</v>
          </cell>
          <cell r="W302">
            <v>494893.53721503302</v>
          </cell>
        </row>
        <row r="303">
          <cell r="V303">
            <v>163925.35972094399</v>
          </cell>
          <cell r="W303">
            <v>479473.172939857</v>
          </cell>
        </row>
        <row r="304">
          <cell r="V304">
            <v>158511.92896096199</v>
          </cell>
          <cell r="W304">
            <v>461622.74591985799</v>
          </cell>
        </row>
        <row r="305">
          <cell r="V305">
            <v>159838.259939918</v>
          </cell>
          <cell r="W305">
            <v>465005.98021946597</v>
          </cell>
        </row>
        <row r="306">
          <cell r="V306">
            <v>159986.64102344701</v>
          </cell>
          <cell r="W306">
            <v>469908.153823509</v>
          </cell>
        </row>
        <row r="307">
          <cell r="V307">
            <v>150616.950278567</v>
          </cell>
          <cell r="W307">
            <v>450456.86980707099</v>
          </cell>
        </row>
        <row r="308">
          <cell r="V308">
            <v>171822.94488435899</v>
          </cell>
          <cell r="W308">
            <v>505304.43953789602</v>
          </cell>
        </row>
        <row r="309">
          <cell r="V309">
            <v>172183.265965631</v>
          </cell>
          <cell r="W309">
            <v>515166.64263388101</v>
          </cell>
        </row>
        <row r="310">
          <cell r="V310">
            <v>184512.091893965</v>
          </cell>
          <cell r="W310">
            <v>554380.87267887499</v>
          </cell>
        </row>
        <row r="311">
          <cell r="V311">
            <v>165546.864449285</v>
          </cell>
          <cell r="W311">
            <v>540230.780842104</v>
          </cell>
        </row>
        <row r="312">
          <cell r="V312">
            <v>150626.765170028</v>
          </cell>
          <cell r="W312">
            <v>485713.29836862901</v>
          </cell>
        </row>
        <row r="313">
          <cell r="V313">
            <v>174339.98148065899</v>
          </cell>
          <cell r="W313">
            <v>547244.16980356199</v>
          </cell>
        </row>
        <row r="314">
          <cell r="V314">
            <v>168710.96437160901</v>
          </cell>
          <cell r="W314">
            <v>521559.73970317602</v>
          </cell>
        </row>
        <row r="315">
          <cell r="V315">
            <v>163999.1533143</v>
          </cell>
          <cell r="W315">
            <v>505088.726080411</v>
          </cell>
        </row>
        <row r="316">
          <cell r="V316">
            <v>158536.464289886</v>
          </cell>
          <cell r="W316">
            <v>486231.146623676</v>
          </cell>
        </row>
        <row r="317">
          <cell r="V317">
            <v>159815.91397130699</v>
          </cell>
          <cell r="W317">
            <v>489651.88913600898</v>
          </cell>
        </row>
        <row r="318">
          <cell r="V318">
            <v>159917.444616978</v>
          </cell>
          <cell r="W318">
            <v>494617.57592301199</v>
          </cell>
        </row>
        <row r="319">
          <cell r="V319">
            <v>150507.49908854999</v>
          </cell>
          <cell r="W319">
            <v>473980.77014123602</v>
          </cell>
        </row>
        <row r="320">
          <cell r="V320">
            <v>171649.78406397899</v>
          </cell>
          <cell r="W320">
            <v>531430.82572747697</v>
          </cell>
        </row>
        <row r="321">
          <cell r="V321">
            <v>171960.50597966099</v>
          </cell>
          <cell r="W321">
            <v>537345.22760528605</v>
          </cell>
        </row>
        <row r="322">
          <cell r="V322">
            <v>184222.19584367101</v>
          </cell>
          <cell r="W322">
            <v>582690.31147381</v>
          </cell>
        </row>
        <row r="323">
          <cell r="V323">
            <v>165097.84502768601</v>
          </cell>
          <cell r="W323">
            <v>567204.64701385202</v>
          </cell>
        </row>
        <row r="324">
          <cell r="V324">
            <v>155975.12652028599</v>
          </cell>
          <cell r="W324">
            <v>525466.30964942405</v>
          </cell>
        </row>
        <row r="325">
          <cell r="V325">
            <v>173776.47939693401</v>
          </cell>
          <cell r="W325">
            <v>574518.75249606802</v>
          </cell>
        </row>
        <row r="326">
          <cell r="V326">
            <v>168120.08781840801</v>
          </cell>
          <cell r="W326">
            <v>547461.44363553997</v>
          </cell>
        </row>
        <row r="327">
          <cell r="V327">
            <v>163380.679748492</v>
          </cell>
          <cell r="W327">
            <v>529756.02687442396</v>
          </cell>
        </row>
        <row r="328">
          <cell r="V328">
            <v>157895.73799833099</v>
          </cell>
          <cell r="W328">
            <v>510139.085046992</v>
          </cell>
        </row>
        <row r="329">
          <cell r="V329">
            <v>159128.87957814199</v>
          </cell>
          <cell r="W329">
            <v>513503.16557748598</v>
          </cell>
        </row>
        <row r="330">
          <cell r="V330">
            <v>159188.69829407099</v>
          </cell>
          <cell r="W330">
            <v>518619.54303916998</v>
          </cell>
        </row>
        <row r="331">
          <cell r="V331">
            <v>149779.75111133399</v>
          </cell>
          <cell r="W331">
            <v>496824.94288945303</v>
          </cell>
        </row>
        <row r="332">
          <cell r="V332">
            <v>170783.84211842599</v>
          </cell>
          <cell r="W332">
            <v>556691.04776847095</v>
          </cell>
        </row>
        <row r="333">
          <cell r="V333">
            <v>171049.61654096199</v>
          </cell>
          <cell r="W333">
            <v>562703.86936041596</v>
          </cell>
        </row>
        <row r="334">
          <cell r="V334">
            <v>183204.53699604599</v>
          </cell>
          <cell r="W334">
            <v>610172.77153316105</v>
          </cell>
        </row>
        <row r="335">
          <cell r="V335">
            <v>163984.454525954</v>
          </cell>
          <cell r="W335">
            <v>592903.95258297306</v>
          </cell>
        </row>
        <row r="336">
          <cell r="V336">
            <v>149120.10611747499</v>
          </cell>
          <cell r="W336">
            <v>533454.85379271198</v>
          </cell>
        </row>
        <row r="337">
          <cell r="V337">
            <v>172528.058714085</v>
          </cell>
          <cell r="W337">
            <v>600997.58731420501</v>
          </cell>
        </row>
        <row r="338">
          <cell r="V338">
            <v>166870.87969869599</v>
          </cell>
          <cell r="W338">
            <v>572616.23097544396</v>
          </cell>
        </row>
        <row r="339">
          <cell r="V339">
            <v>162126.75443737899</v>
          </cell>
          <cell r="W339">
            <v>553891.33136248298</v>
          </cell>
        </row>
        <row r="340">
          <cell r="V340">
            <v>156644.785839911</v>
          </cell>
          <cell r="W340">
            <v>533364.49936850497</v>
          </cell>
        </row>
        <row r="341">
          <cell r="V341">
            <v>157832.586345399</v>
          </cell>
          <cell r="W341">
            <v>536560.908211209</v>
          </cell>
        </row>
        <row r="342">
          <cell r="V342">
            <v>157855.845915957</v>
          </cell>
          <cell r="W342">
            <v>541934.399938041</v>
          </cell>
        </row>
        <row r="343">
          <cell r="V343">
            <v>148486.10214577301</v>
          </cell>
          <cell r="W343">
            <v>518909.09239099303</v>
          </cell>
        </row>
        <row r="344">
          <cell r="V344">
            <v>169284.30256368101</v>
          </cell>
          <cell r="W344">
            <v>581194.896174439</v>
          </cell>
        </row>
        <row r="345">
          <cell r="V345">
            <v>169509.86176869899</v>
          </cell>
          <cell r="W345">
            <v>587551.39507238101</v>
          </cell>
        </row>
        <row r="346">
          <cell r="V346">
            <v>181522.304196254</v>
          </cell>
          <cell r="W346">
            <v>632093.35279031296</v>
          </cell>
        </row>
        <row r="347">
          <cell r="V347">
            <v>162271.816813073</v>
          </cell>
          <cell r="W347">
            <v>622975.39197309397</v>
          </cell>
        </row>
        <row r="348">
          <cell r="V348">
            <v>147521.482656148</v>
          </cell>
          <cell r="W348">
            <v>556263.55446704803</v>
          </cell>
        </row>
        <row r="349">
          <cell r="V349">
            <v>170662.79575421399</v>
          </cell>
          <cell r="W349">
            <v>626711.36345747497</v>
          </cell>
        </row>
        <row r="350">
          <cell r="V350">
            <v>165029.23313188701</v>
          </cell>
          <cell r="W350">
            <v>597053.575654321</v>
          </cell>
        </row>
        <row r="351">
          <cell r="V351">
            <v>160301.42939595299</v>
          </cell>
          <cell r="W351">
            <v>577450.79494786705</v>
          </cell>
        </row>
        <row r="352">
          <cell r="V352">
            <v>154845.55369720701</v>
          </cell>
          <cell r="W352">
            <v>555936.03994194895</v>
          </cell>
        </row>
        <row r="353">
          <cell r="V353">
            <v>155989.32340518801</v>
          </cell>
          <cell r="W353">
            <v>558940.47582773701</v>
          </cell>
        </row>
        <row r="354">
          <cell r="V354">
            <v>155981.09307861599</v>
          </cell>
          <cell r="W354">
            <v>564593.12667786703</v>
          </cell>
        </row>
        <row r="355">
          <cell r="V355">
            <v>146685.24433741401</v>
          </cell>
          <cell r="W355">
            <v>540358.534407272</v>
          </cell>
        </row>
        <row r="356">
          <cell r="V356">
            <v>167217.35564651899</v>
          </cell>
          <cell r="W356">
            <v>605107.01171222597</v>
          </cell>
        </row>
        <row r="357">
          <cell r="V357">
            <v>167407.41712236</v>
          </cell>
          <cell r="W357">
            <v>611456.727476364</v>
          </cell>
        </row>
        <row r="358">
          <cell r="V358">
            <v>179245.94397454101</v>
          </cell>
          <cell r="W358">
            <v>662425.86024422105</v>
          </cell>
        </row>
      </sheetData>
      <sheetData sheetId="4">
        <row r="1">
          <cell r="A1" t="str">
            <v>F24 Final Electric Load Forecast</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F24 Final Gas Load Forecast</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42 Tariff Rates"/>
      <sheetName val="Rate Details"/>
      <sheetName val="Rate Impacts--&gt;"/>
      <sheetName val="Rate Impacts"/>
      <sheetName val="Calculations--&gt;"/>
      <sheetName val="Delivery Rate Change Calc"/>
      <sheetName val="Delivery Rate Change Calc 26&amp;31"/>
      <sheetName val="FPC Rate Change Calc"/>
      <sheetName val="3% Rate Test"/>
      <sheetName val="3% Rate Test 26&amp;31"/>
      <sheetName val="Balances--&gt;"/>
      <sheetName val="Delivery Deferral Balance"/>
      <sheetName val="FPC Deferral Balance"/>
      <sheetName val="Historic Account Balances"/>
      <sheetName val="Amort Estimate"/>
      <sheetName val="Work Papers--&gt;"/>
      <sheetName val="Schedule 7"/>
      <sheetName val="Schedule 8&amp;24"/>
      <sheetName val="Schedule 7A,11,25,29,35,43"/>
      <sheetName val="Schedule SC"/>
      <sheetName val="Schedule 12&amp;26"/>
      <sheetName val="Schedule 10&amp;31"/>
      <sheetName val="FPC Sch 7"/>
      <sheetName val="FPC Sch 8&amp;24"/>
      <sheetName val="FPC Sch 7A,11,25,29,35,43"/>
      <sheetName val="FPC Sch SC"/>
      <sheetName val="FPC Sch 12&amp;26"/>
      <sheetName val="FPC Sch 10&amp;31"/>
      <sheetName val="F2023 Forecast"/>
      <sheetName val="2023 Weather Adj"/>
      <sheetName val="2019 GRC Conversion Factor"/>
      <sheetName val="2022 GRC Conversion Factor"/>
      <sheetName val="Transfer to Amort -&gt;"/>
      <sheetName val="Elec Transfer to Amort (DEL)"/>
      <sheetName val="Elec Transfer to Amort (FPC)"/>
    </sheetNames>
    <sheetDataSet>
      <sheetData sheetId="0">
        <row r="10">
          <cell r="B10" t="str">
            <v>Residential</v>
          </cell>
          <cell r="C10" t="str">
            <v>7 (307) (317) (327)</v>
          </cell>
          <cell r="D10">
            <v>-3.4759999999999999E-3</v>
          </cell>
          <cell r="E10">
            <v>-2.7000000000000001E-3</v>
          </cell>
        </row>
        <row r="12">
          <cell r="B12" t="str">
            <v>Secondary Voltage</v>
          </cell>
        </row>
        <row r="13">
          <cell r="B13" t="str">
            <v>General Service: Demand &lt;= 50 kW</v>
          </cell>
          <cell r="C13" t="str">
            <v>08 (24) (324)</v>
          </cell>
          <cell r="D13">
            <v>-2.215E-3</v>
          </cell>
          <cell r="E13">
            <v>1.63E-4</v>
          </cell>
        </row>
        <row r="14">
          <cell r="B14" t="str">
            <v>Small General Service: Demand &gt; 50 kW but &lt;= 350 kW</v>
          </cell>
          <cell r="D14">
            <v>3.1609999999999997E-3</v>
          </cell>
          <cell r="E14">
            <v>-1.2110000000000001E-3</v>
          </cell>
        </row>
        <row r="16">
          <cell r="B16" t="str">
            <v>Large General Service: Demand &gt; 350 kW</v>
          </cell>
          <cell r="C16" t="str">
            <v>12 (26) (26P)</v>
          </cell>
          <cell r="D16">
            <v>4.8200000000000001E-4</v>
          </cell>
          <cell r="E16">
            <v>-2.7099999999999997E-4</v>
          </cell>
        </row>
        <row r="17">
          <cell r="B17" t="str">
            <v>Irrigation &amp; Pumping Service: Demand &gt; 50 kW but &lt;= 350 kW</v>
          </cell>
          <cell r="C17">
            <v>29</v>
          </cell>
          <cell r="D17">
            <v>3.1609999999999997E-3</v>
          </cell>
          <cell r="E17">
            <v>-1.2110000000000001E-3</v>
          </cell>
        </row>
        <row r="18">
          <cell r="B18" t="str">
            <v>Total Secondary Voltage</v>
          </cell>
        </row>
        <row r="20">
          <cell r="B20" t="str">
            <v>Primary Voltage</v>
          </cell>
        </row>
        <row r="21">
          <cell r="B21" t="str">
            <v>General Service</v>
          </cell>
          <cell r="C21" t="str">
            <v>10 (31)</v>
          </cell>
          <cell r="D21">
            <v>-9.68E-4</v>
          </cell>
          <cell r="E21">
            <v>-1.1000000000000001E-3</v>
          </cell>
        </row>
        <row r="22">
          <cell r="B22" t="str">
            <v>Irrigation &amp; Pumping Service</v>
          </cell>
          <cell r="C22">
            <v>35</v>
          </cell>
          <cell r="D22">
            <v>3.1609999999999997E-3</v>
          </cell>
          <cell r="E22">
            <v>-1.2110000000000001E-3</v>
          </cell>
        </row>
        <row r="23">
          <cell r="B23" t="str">
            <v>All Electric Schools</v>
          </cell>
          <cell r="C23">
            <v>43</v>
          </cell>
          <cell r="D23">
            <v>3.1609999999999997E-3</v>
          </cell>
          <cell r="E23">
            <v>-1.2110000000000001E-3</v>
          </cell>
        </row>
        <row r="24">
          <cell r="B24" t="str">
            <v>Total Primary Voltage</v>
          </cell>
        </row>
        <row r="26">
          <cell r="B26" t="str">
            <v>High Voltage</v>
          </cell>
        </row>
        <row r="27">
          <cell r="B27" t="str">
            <v>Interruptible Service</v>
          </cell>
          <cell r="C27">
            <v>46</v>
          </cell>
          <cell r="D27">
            <v>0</v>
          </cell>
          <cell r="E27">
            <v>0</v>
          </cell>
        </row>
        <row r="28">
          <cell r="B28" t="str">
            <v>General Service</v>
          </cell>
          <cell r="C28">
            <v>49</v>
          </cell>
          <cell r="D28">
            <v>0</v>
          </cell>
          <cell r="E28">
            <v>0</v>
          </cell>
        </row>
        <row r="29">
          <cell r="B29" t="str">
            <v>Total High Voltage</v>
          </cell>
        </row>
        <row r="31">
          <cell r="B31" t="str">
            <v>Choice / Retail Wheeling</v>
          </cell>
          <cell r="C31" t="str">
            <v>448 - 459</v>
          </cell>
          <cell r="D31">
            <v>0</v>
          </cell>
          <cell r="E31">
            <v>0</v>
          </cell>
        </row>
        <row r="32">
          <cell r="B32" t="str">
            <v>Special Contracts</v>
          </cell>
          <cell r="C32" t="str">
            <v>Special Contract</v>
          </cell>
          <cell r="D32">
            <v>1.206E-3</v>
          </cell>
          <cell r="E32">
            <v>3.5099999999999997E-4</v>
          </cell>
        </row>
        <row r="33">
          <cell r="B33" t="str">
            <v>Lighting</v>
          </cell>
          <cell r="C33" t="str">
            <v>50 - 59</v>
          </cell>
          <cell r="D33">
            <v>0</v>
          </cell>
          <cell r="E33">
            <v>0</v>
          </cell>
        </row>
        <row r="35">
          <cell r="B35" t="str">
            <v>Total Retail Sales</v>
          </cell>
        </row>
        <row r="43">
          <cell r="D43">
            <v>0</v>
          </cell>
          <cell r="E43">
            <v>0</v>
          </cell>
        </row>
        <row r="46">
          <cell r="D46">
            <v>0</v>
          </cell>
          <cell r="E46">
            <v>0</v>
          </cell>
        </row>
        <row r="47">
          <cell r="E47">
            <v>0</v>
          </cell>
        </row>
        <row r="48">
          <cell r="D48">
            <v>0</v>
          </cell>
        </row>
        <row r="49">
          <cell r="D49">
            <v>0.55000000000000004</v>
          </cell>
          <cell r="E49">
            <v>-0.39</v>
          </cell>
        </row>
        <row r="50">
          <cell r="D50">
            <v>0</v>
          </cell>
          <cell r="E50">
            <v>0</v>
          </cell>
        </row>
        <row r="54">
          <cell r="D54">
            <v>0.55000000000000004</v>
          </cell>
          <cell r="E54">
            <v>-0.85</v>
          </cell>
        </row>
        <row r="55">
          <cell r="D55">
            <v>0</v>
          </cell>
          <cell r="E55">
            <v>0</v>
          </cell>
        </row>
        <row r="56">
          <cell r="D56">
            <v>0</v>
          </cell>
          <cell r="E56">
            <v>0</v>
          </cell>
        </row>
        <row r="60">
          <cell r="D60">
            <v>0</v>
          </cell>
          <cell r="E60">
            <v>0</v>
          </cell>
        </row>
        <row r="61">
          <cell r="D61">
            <v>0</v>
          </cell>
          <cell r="E61">
            <v>0</v>
          </cell>
        </row>
        <row r="64">
          <cell r="D64">
            <v>0</v>
          </cell>
          <cell r="E64">
            <v>0</v>
          </cell>
        </row>
        <row r="65">
          <cell r="D65">
            <v>0</v>
          </cell>
          <cell r="E65">
            <v>0</v>
          </cell>
        </row>
        <row r="66">
          <cell r="D66">
            <v>0</v>
          </cell>
          <cell r="E66">
            <v>0</v>
          </cell>
        </row>
      </sheetData>
      <sheetData sheetId="1">
        <row r="12">
          <cell r="B12" t="str">
            <v>Schedules 7</v>
          </cell>
        </row>
        <row r="15">
          <cell r="B15" t="str">
            <v>Schedules 8 &amp; 24</v>
          </cell>
        </row>
        <row r="18">
          <cell r="B18" t="str">
            <v>Schedules 7A, 11, 25, 29, 35 &amp; 43</v>
          </cell>
        </row>
        <row r="21">
          <cell r="B21" t="str">
            <v>Schedule SC</v>
          </cell>
        </row>
        <row r="24">
          <cell r="B24" t="str">
            <v>Schedule 12 &amp; 26</v>
          </cell>
        </row>
        <row r="28">
          <cell r="B28" t="str">
            <v>Schedule 10 &amp; 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8">
          <cell r="N8">
            <v>11747619726.540852</v>
          </cell>
        </row>
        <row r="13">
          <cell r="N13">
            <v>2686445479.3757772</v>
          </cell>
        </row>
        <row r="17">
          <cell r="N17">
            <v>3023745375.7540617</v>
          </cell>
        </row>
        <row r="21">
          <cell r="N21">
            <v>1863108687.4007843</v>
          </cell>
        </row>
        <row r="25">
          <cell r="N25">
            <v>1417910943.8378463</v>
          </cell>
        </row>
        <row r="27">
          <cell r="N27">
            <v>122213151.21257366</v>
          </cell>
        </row>
        <row r="38">
          <cell r="N38">
            <v>4881423.5999999996</v>
          </cell>
        </row>
        <row r="39">
          <cell r="N39">
            <v>324886496.40700001</v>
          </cell>
        </row>
        <row r="40">
          <cell r="N40">
            <v>16069170.758000001</v>
          </cell>
        </row>
      </sheetData>
      <sheetData sheetId="30" refreshError="1"/>
      <sheetData sheetId="31" refreshError="1"/>
      <sheetData sheetId="32" refreshError="1"/>
      <sheetData sheetId="33" refreshError="1"/>
      <sheetData sheetId="34"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livery Rate Change Calc"/>
      <sheetName val="Summary of Rates"/>
      <sheetName val="RateDev (31,31T,41,41T,86,86T)"/>
      <sheetName val="Rate Test"/>
      <sheetName val="Rate and Revenue Impacts--&gt;"/>
      <sheetName val="Rate Impacts Sch 142"/>
      <sheetName val="Typical Res Bill Sch 142"/>
      <sheetName val="Revenue Impacts Sch 142"/>
      <sheetName val="Balances -&gt;"/>
      <sheetName val="Deferral Balance"/>
      <sheetName val="Historic Account Balances"/>
      <sheetName val="Amort Estimate"/>
      <sheetName val="Work Papers--&gt;"/>
      <sheetName val="Sch23&amp;53 Deferral Calc"/>
      <sheetName val="Sch31&amp;31T Deferral Calc"/>
      <sheetName val="Sch 41&amp;86 Deferral Calc"/>
      <sheetName val="F2023 Forecast"/>
      <sheetName val="2023 Weather Adj"/>
      <sheetName val="WP - Gas Blended Rate"/>
      <sheetName val="Conversion Factor--&gt;"/>
      <sheetName val="2019 GRC Conversion Factor"/>
      <sheetName val="2022 GRC Conversion Factor"/>
      <sheetName val="Transfer to Amort -&gt;"/>
      <sheetName val="Gas Transfer to Amort"/>
    </sheetNames>
    <sheetDataSet>
      <sheetData sheetId="0" refreshError="1"/>
      <sheetData sheetId="1" refreshError="1"/>
      <sheetData sheetId="2" refreshError="1"/>
      <sheetData sheetId="3" refreshError="1"/>
      <sheetData sheetId="4" refreshError="1"/>
      <sheetData sheetId="5"/>
      <sheetData sheetId="6" refreshError="1"/>
      <sheetData sheetId="7">
        <row r="10">
          <cell r="G10">
            <v>2530047.13</v>
          </cell>
          <cell r="I10">
            <v>20872888.780000001</v>
          </cell>
        </row>
        <row r="15">
          <cell r="G15">
            <v>-4072117.92</v>
          </cell>
          <cell r="I15">
            <v>5089575.79</v>
          </cell>
        </row>
        <row r="18">
          <cell r="G18">
            <v>0</v>
          </cell>
          <cell r="I18">
            <v>0</v>
          </cell>
        </row>
        <row r="27">
          <cell r="G27">
            <v>-2191315.06</v>
          </cell>
          <cell r="I27">
            <v>1509161.3900000001</v>
          </cell>
        </row>
        <row r="35">
          <cell r="G35">
            <v>-649307.65</v>
          </cell>
          <cell r="I35">
            <v>444436.67</v>
          </cell>
        </row>
        <row r="43">
          <cell r="G43">
            <v>-126631.35</v>
          </cell>
          <cell r="I43">
            <v>87071.17</v>
          </cell>
        </row>
        <row r="50">
          <cell r="G50">
            <v>-28660.660000000003</v>
          </cell>
          <cell r="I50">
            <v>19685.7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80">
          <cell r="P180">
            <v>6338.0835000000006</v>
          </cell>
        </row>
        <row r="181">
          <cell r="P181">
            <v>566533285.41189575</v>
          </cell>
        </row>
        <row r="182">
          <cell r="P182">
            <v>232495372.63990244</v>
          </cell>
        </row>
        <row r="183">
          <cell r="P183">
            <v>67903627.578000069</v>
          </cell>
        </row>
        <row r="186">
          <cell r="P186">
            <v>22514120.979060303</v>
          </cell>
        </row>
        <row r="187">
          <cell r="P187">
            <v>5617202.6450715419</v>
          </cell>
        </row>
        <row r="188">
          <cell r="P188">
            <v>20439485.711026669</v>
          </cell>
        </row>
        <row r="189">
          <cell r="P189">
            <v>588.30999999999995</v>
          </cell>
        </row>
        <row r="190">
          <cell r="P190">
            <v>20866888.902369257</v>
          </cell>
        </row>
        <row r="191">
          <cell r="P191">
            <v>57945048.960469335</v>
          </cell>
        </row>
        <row r="192">
          <cell r="P192">
            <v>1808905.24</v>
          </cell>
        </row>
        <row r="193">
          <cell r="P193">
            <v>89071524.227799997</v>
          </cell>
        </row>
        <row r="194">
          <cell r="P194">
            <v>21437479.91957251</v>
          </cell>
        </row>
      </sheetData>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29 Rates"/>
      <sheetName val="Lighting Rates"/>
      <sheetName val="Rate Impacts"/>
      <sheetName val="Workpapers -&gt;"/>
      <sheetName val="Rate Spread &amp; Design"/>
      <sheetName val="Lighting RD"/>
      <sheetName val="RevReq"/>
      <sheetName val="Inputs"/>
    </sheetNames>
    <sheetDataSet>
      <sheetData sheetId="0" refreshError="1"/>
      <sheetData sheetId="1" refreshError="1"/>
      <sheetData sheetId="2">
        <row r="10">
          <cell r="H10">
            <v>1.428E-3</v>
          </cell>
          <cell r="J10">
            <v>5.7409999999999996E-3</v>
          </cell>
        </row>
        <row r="13">
          <cell r="H13">
            <v>1.315E-3</v>
          </cell>
          <cell r="J13">
            <v>4.7959999999999999E-3</v>
          </cell>
        </row>
        <row r="14">
          <cell r="H14">
            <v>1.222E-3</v>
          </cell>
          <cell r="J14">
            <v>4.359E-3</v>
          </cell>
        </row>
        <row r="15">
          <cell r="H15">
            <v>1.1230000000000001E-3</v>
          </cell>
          <cell r="J15">
            <v>3.908E-3</v>
          </cell>
        </row>
        <row r="16">
          <cell r="H16">
            <v>1.1540000000000001E-3</v>
          </cell>
          <cell r="J16">
            <v>2.696E-3</v>
          </cell>
        </row>
        <row r="20">
          <cell r="H20">
            <v>1.101E-3</v>
          </cell>
          <cell r="J20">
            <v>3.8570000000000002E-3</v>
          </cell>
        </row>
        <row r="21">
          <cell r="H21">
            <v>9.1200000000000005E-4</v>
          </cell>
          <cell r="J21">
            <v>2.232E-3</v>
          </cell>
        </row>
        <row r="22">
          <cell r="H22">
            <v>1.127E-3</v>
          </cell>
          <cell r="J22">
            <v>5.2209999999999999E-3</v>
          </cell>
        </row>
        <row r="26">
          <cell r="H26">
            <v>8.12E-4</v>
          </cell>
          <cell r="J26">
            <v>2.7109999999999999E-3</v>
          </cell>
        </row>
        <row r="27">
          <cell r="H27">
            <v>8.3699999999999996E-4</v>
          </cell>
          <cell r="J27">
            <v>2.9940000000000001E-3</v>
          </cell>
        </row>
        <row r="30">
          <cell r="H30">
            <v>5.5000000000000002E-5</v>
          </cell>
          <cell r="J30">
            <v>1.7900000000000001E-4</v>
          </cell>
        </row>
        <row r="32">
          <cell r="H32">
            <v>6.1399999999999996E-4</v>
          </cell>
          <cell r="J32">
            <v>6.1399999999999996E-4</v>
          </cell>
        </row>
        <row r="34">
          <cell r="H34">
            <v>3.4740000000000001E-3</v>
          </cell>
          <cell r="J34">
            <v>1.2081999999999999E-2</v>
          </cell>
        </row>
      </sheetData>
      <sheetData sheetId="3" refreshError="1"/>
      <sheetData sheetId="4" refreshError="1"/>
      <sheetData sheetId="5" refreshError="1"/>
      <sheetData sheetId="6" refreshError="1"/>
      <sheetData sheetId="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129 Rates"/>
      <sheetName val="Lighting Rates"/>
      <sheetName val="Rate Impacts"/>
      <sheetName val="Workpapers -&gt;"/>
      <sheetName val="Rate Spread &amp; Design"/>
      <sheetName val="Lighting RD"/>
      <sheetName val="RevReq"/>
      <sheetName val="Inputs"/>
    </sheetNames>
    <sheetDataSet>
      <sheetData sheetId="0">
        <row r="1">
          <cell r="A1" t="str">
            <v>PUGET SOUND ENERGY</v>
          </cell>
        </row>
        <row r="2">
          <cell r="A2" t="str">
            <v xml:space="preserve">Schedule 129 - Low Income Program </v>
          </cell>
        </row>
        <row r="3">
          <cell r="A3" t="str">
            <v xml:space="preserve">Proposed Additional Funding Filing </v>
          </cell>
        </row>
        <row r="4">
          <cell r="A4" t="str">
            <v>Effective May 1, 2024 - September 30, 2024</v>
          </cell>
        </row>
        <row r="11">
          <cell r="B11" t="str">
            <v>Residential</v>
          </cell>
          <cell r="C11" t="str">
            <v>7 (307) (317) (327)</v>
          </cell>
        </row>
        <row r="13">
          <cell r="B13" t="str">
            <v>Secondary Voltage:</v>
          </cell>
        </row>
        <row r="14">
          <cell r="B14" t="str">
            <v>General Service: Demand &lt;= 50 kW</v>
          </cell>
          <cell r="C14" t="str">
            <v>08 (24) (324)</v>
          </cell>
        </row>
        <row r="15">
          <cell r="B15" t="str">
            <v>Small General Service: Demand &gt; 50 kW but &lt;= 350 kW</v>
          </cell>
        </row>
        <row r="16">
          <cell r="B16" t="str">
            <v>Large General Service: Demand &gt; 350 kW</v>
          </cell>
          <cell r="C16" t="str">
            <v>12 (26) (26P)</v>
          </cell>
        </row>
        <row r="17">
          <cell r="B17" t="str">
            <v>Irrigation &amp; Pumping Service: Demand &gt; 50 kW but &lt;= 350 kW</v>
          </cell>
          <cell r="C17">
            <v>29</v>
          </cell>
        </row>
        <row r="20">
          <cell r="B20" t="str">
            <v>Primary Voltage:</v>
          </cell>
        </row>
        <row r="21">
          <cell r="B21" t="str">
            <v>General Service</v>
          </cell>
          <cell r="C21" t="str">
            <v>10 (31)</v>
          </cell>
        </row>
        <row r="22">
          <cell r="B22" t="str">
            <v>Irrigation &amp; Pumping Service</v>
          </cell>
          <cell r="C22">
            <v>35</v>
          </cell>
        </row>
        <row r="23">
          <cell r="B23" t="str">
            <v>All Electric Schools</v>
          </cell>
          <cell r="C23">
            <v>43</v>
          </cell>
        </row>
        <row r="26">
          <cell r="B26" t="str">
            <v>High Voltage:</v>
          </cell>
        </row>
        <row r="27">
          <cell r="B27" t="str">
            <v>Interruptible Service</v>
          </cell>
          <cell r="C27">
            <v>46</v>
          </cell>
        </row>
        <row r="28">
          <cell r="B28" t="str">
            <v>General Service</v>
          </cell>
          <cell r="C28">
            <v>49</v>
          </cell>
        </row>
        <row r="31">
          <cell r="C31" t="str">
            <v>448 - 459</v>
          </cell>
        </row>
        <row r="32">
          <cell r="C32" t="str">
            <v>Special Contract</v>
          </cell>
        </row>
        <row r="33">
          <cell r="C33" t="str">
            <v>50 - 59</v>
          </cell>
        </row>
        <row r="73">
          <cell r="B73" t="str">
            <v>Note (1): Proposed rate includes current SCH 129 rate set under Docket UE-230694</v>
          </cell>
        </row>
      </sheetData>
      <sheetData sheetId="1"/>
      <sheetData sheetId="2"/>
      <sheetData sheetId="3"/>
      <sheetData sheetId="4">
        <row r="10">
          <cell r="F10">
            <v>4.3131242614869022E-3</v>
          </cell>
        </row>
        <row r="13">
          <cell r="F13">
            <v>3.4811638693181784E-3</v>
          </cell>
        </row>
        <row r="14">
          <cell r="F14">
            <v>3.1366703447255804E-3</v>
          </cell>
        </row>
        <row r="15">
          <cell r="F15">
            <v>2.7853786266945663E-3</v>
          </cell>
        </row>
        <row r="16">
          <cell r="F16">
            <v>1.5424936097658186E-3</v>
          </cell>
        </row>
        <row r="19">
          <cell r="F19">
            <v>2.7557173423191387E-3</v>
          </cell>
        </row>
        <row r="20">
          <cell r="F20">
            <v>1.3201600528994415E-3</v>
          </cell>
        </row>
        <row r="21">
          <cell r="F21">
            <v>4.0940555463761363E-3</v>
          </cell>
        </row>
        <row r="24">
          <cell r="F24">
            <v>1.8994242465807912E-3</v>
          </cell>
        </row>
        <row r="25">
          <cell r="F25">
            <v>2.1574506387209082E-3</v>
          </cell>
        </row>
        <row r="27">
          <cell r="F27">
            <v>1.2407172849060927E-4</v>
          </cell>
        </row>
        <row r="29">
          <cell r="F29">
            <v>0</v>
          </cell>
        </row>
        <row r="31">
          <cell r="F31">
            <v>8.608116424745238E-3</v>
          </cell>
        </row>
      </sheetData>
      <sheetData sheetId="5"/>
      <sheetData sheetId="6"/>
      <sheetData sheetId="7"/>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ummary"/>
      <sheetName val="Rates"/>
      <sheetName val="Rate Impacts--&gt;"/>
      <sheetName val="Rate Impacts Sch 129"/>
      <sheetName val="Typical Res Bill Sch 129"/>
      <sheetName val="Sch. 129"/>
      <sheetName val="Work Papers--&gt;"/>
      <sheetName val="Sch 85 87 Rate Calc"/>
      <sheetName val="Margin Revenue"/>
      <sheetName val="Revenue Requirement"/>
      <sheetName val="Weather Adj. Volumes"/>
      <sheetName val="2022 GRC Rates--&gt;"/>
      <sheetName val="Exh JDT-5 (JDT-RES_RD)"/>
      <sheetName val="Exh JDT-5 (JDT-C&amp;I-RD)"/>
      <sheetName val="Exh JDT-5 (JDT-INTRPL-RD)"/>
      <sheetName val="Exh JDT-5 (JDT-MYRP)"/>
    </sheetNames>
    <sheetDataSet>
      <sheetData sheetId="0">
        <row r="11">
          <cell r="G11">
            <v>8.5290000000000005E-2</v>
          </cell>
        </row>
        <row r="13">
          <cell r="G13">
            <v>5.6140000000000002E-2</v>
          </cell>
        </row>
        <row r="15">
          <cell r="G15">
            <v>2.145E-2</v>
          </cell>
        </row>
        <row r="18">
          <cell r="G18">
            <v>1.23E-2</v>
          </cell>
        </row>
        <row r="19">
          <cell r="G19">
            <v>7.4999999999999997E-3</v>
          </cell>
        </row>
        <row r="20">
          <cell r="G20">
            <v>4.3400000000000001E-3</v>
          </cell>
        </row>
        <row r="23">
          <cell r="G23">
            <v>1.7219999999999999E-2</v>
          </cell>
        </row>
        <row r="26">
          <cell r="G26">
            <v>1.23E-2</v>
          </cell>
        </row>
        <row r="27">
          <cell r="G27">
            <v>7.4999999999999997E-3</v>
          </cell>
        </row>
        <row r="28">
          <cell r="G28">
            <v>4.8500000000000001E-3</v>
          </cell>
        </row>
        <row r="29">
          <cell r="G29">
            <v>3.1699999999999996E-3</v>
          </cell>
        </row>
        <row r="30">
          <cell r="G30">
            <v>2.3400000000000001E-3</v>
          </cell>
        </row>
        <row r="31">
          <cell r="G31">
            <v>1.48E-3</v>
          </cell>
        </row>
        <row r="35">
          <cell r="G35">
            <v>1.23E-2</v>
          </cell>
        </row>
        <row r="36">
          <cell r="G36">
            <v>7.4999999999999997E-3</v>
          </cell>
        </row>
        <row r="37">
          <cell r="G37">
            <v>4.3400000000000001E-3</v>
          </cell>
        </row>
        <row r="41">
          <cell r="G41">
            <v>1.23E-2</v>
          </cell>
        </row>
        <row r="42">
          <cell r="G42">
            <v>7.4999999999999997E-3</v>
          </cell>
        </row>
        <row r="43">
          <cell r="G43">
            <v>4.8500000000000001E-3</v>
          </cell>
        </row>
        <row r="44">
          <cell r="G44">
            <v>3.1699999999999996E-3</v>
          </cell>
        </row>
        <row r="45">
          <cell r="G45">
            <v>2.3400000000000001E-3</v>
          </cell>
        </row>
        <row r="46">
          <cell r="G46">
            <v>1.48E-3</v>
          </cell>
        </row>
      </sheetData>
      <sheetData sheetId="1">
        <row r="10">
          <cell r="E10">
            <v>86971830.005645901</v>
          </cell>
        </row>
        <row r="17">
          <cell r="E17">
            <v>3240035.1141590416</v>
          </cell>
        </row>
        <row r="18">
          <cell r="E18">
            <v>1619927.5722365452</v>
          </cell>
        </row>
        <row r="19">
          <cell r="E19">
            <v>2051653.4470325604</v>
          </cell>
        </row>
        <row r="25">
          <cell r="E25">
            <v>311656.14077232109</v>
          </cell>
        </row>
        <row r="26">
          <cell r="E26">
            <v>311656.14077232109</v>
          </cell>
        </row>
        <row r="27">
          <cell r="E27">
            <v>527807.75045409054</v>
          </cell>
        </row>
        <row r="28">
          <cell r="E28">
            <v>389707.92797962273</v>
          </cell>
        </row>
        <row r="29">
          <cell r="E29">
            <v>934968.42231696332</v>
          </cell>
        </row>
        <row r="30">
          <cell r="E30">
            <v>862444.791734681</v>
          </cell>
        </row>
        <row r="34">
          <cell r="E34">
            <v>7953164.23415446</v>
          </cell>
        </row>
        <row r="35">
          <cell r="E35">
            <v>5090866.5379488673</v>
          </cell>
        </row>
        <row r="36">
          <cell r="E36">
            <v>6309022.298892674</v>
          </cell>
        </row>
        <row r="40">
          <cell r="E40">
            <v>1197539.0628928684</v>
          </cell>
        </row>
        <row r="41">
          <cell r="E41">
            <v>1197539.0628928684</v>
          </cell>
        </row>
        <row r="42">
          <cell r="E42">
            <v>2395078.1257857368</v>
          </cell>
        </row>
        <row r="43">
          <cell r="E43">
            <v>4509318.9708543411</v>
          </cell>
        </row>
        <row r="44">
          <cell r="E44">
            <v>9751263.5994490292</v>
          </cell>
        </row>
        <row r="45">
          <cell r="E45">
            <v>14772775.775690151</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182">
          <cell r="H182">
            <v>12268692.402554583</v>
          </cell>
          <cell r="I182">
            <v>9978357.5856815334</v>
          </cell>
          <cell r="J182">
            <v>8011624.7356907567</v>
          </cell>
          <cell r="K182">
            <v>7904356.6882976498</v>
          </cell>
          <cell r="L182">
            <v>9482059.8552993946</v>
          </cell>
        </row>
        <row r="183">
          <cell r="H183">
            <v>4546280.7040374633</v>
          </cell>
          <cell r="I183">
            <v>3843074.1624731841</v>
          </cell>
          <cell r="J183">
            <v>2905667.575164564</v>
          </cell>
          <cell r="K183">
            <v>2795234.2008494399</v>
          </cell>
          <cell r="L183">
            <v>3400258.5483004609</v>
          </cell>
        </row>
        <row r="187">
          <cell r="H187">
            <v>439816.21966002573</v>
          </cell>
          <cell r="I187">
            <v>226595.15091178674</v>
          </cell>
          <cell r="J187">
            <v>155545.50608722281</v>
          </cell>
          <cell r="K187">
            <v>142671.90023060879</v>
          </cell>
          <cell r="L187">
            <v>201433.25756713082</v>
          </cell>
        </row>
        <row r="189">
          <cell r="H189">
            <v>0</v>
          </cell>
          <cell r="I189">
            <v>0</v>
          </cell>
          <cell r="J189">
            <v>0</v>
          </cell>
          <cell r="K189">
            <v>0</v>
          </cell>
          <cell r="L189">
            <v>0</v>
          </cell>
        </row>
        <row r="190">
          <cell r="H190">
            <v>335953.78323249973</v>
          </cell>
          <cell r="I190">
            <v>1597824.5200000003</v>
          </cell>
          <cell r="J190">
            <v>1479486.8199999998</v>
          </cell>
          <cell r="K190">
            <v>1250226.92</v>
          </cell>
          <cell r="L190">
            <v>1775736.36</v>
          </cell>
        </row>
        <row r="192">
          <cell r="H192">
            <v>10712.070000000011</v>
          </cell>
          <cell r="I192">
            <v>168813.03999999998</v>
          </cell>
          <cell r="J192">
            <v>159235</v>
          </cell>
          <cell r="K192">
            <v>198103.7</v>
          </cell>
          <cell r="L192">
            <v>113608.76</v>
          </cell>
        </row>
      </sheetData>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 val="2021"/>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 Workpapers"/>
      <sheetName val="Price Change"/>
      <sheetName val="Input"/>
    </sheetNames>
    <sheetDataSet>
      <sheetData sheetId="0" refreshError="1"/>
      <sheetData sheetId="1" refreshError="1"/>
      <sheetData sheetId="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_Dscrp"/>
      <sheetName val="Data"/>
      <sheetName val="Haulage"/>
      <sheetName val="Draglines"/>
      <sheetName val="Quant"/>
      <sheetName val="Equip Hours"/>
      <sheetName val=" Labor Hrs"/>
      <sheetName val="Supply_Cost"/>
      <sheetName val="SALE_INV"/>
      <sheetName val="Dozer"/>
      <sheetName val="Hrs_by_acc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Budget Assumptions"/>
      <sheetName val="Area AB 2011"/>
      <sheetName val="Area AB 2012"/>
      <sheetName val="Area AB 2013 - 2020"/>
      <sheetName val="Area D 2011"/>
      <sheetName val="Area D 2012"/>
      <sheetName val="Area D 2013 - 2020"/>
      <sheetName val="Prod"/>
      <sheetName val="AB Equip. Hrs."/>
      <sheetName val="D Equip. Hrs."/>
      <sheetName val="Sales Vs. Invento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Check to Light &amp; Power"/>
      <sheetName val="PSE Lg Power Cust"/>
      <sheetName val="Summary"/>
      <sheetName val="Sched 46"/>
      <sheetName val="Sched 48 - HV"/>
      <sheetName val="Sched 49"/>
      <sheetName val="Special Contrac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1&amp;2 Staffing Summary"/>
      <sheetName val="2012 Budget Assumptions "/>
      <sheetName val="2012 Area AB BudgetSummary"/>
      <sheetName val="2013 Area AB Budget Summary"/>
      <sheetName val="2014-2021 Area AB Bdgt Summary"/>
      <sheetName val="2012 Area D Budget Summary"/>
      <sheetName val="2013 Area D Budget Summary"/>
      <sheetName val="2014 - 2021 Area D Bdgt Summary"/>
      <sheetName val="Area AB Productivity"/>
      <sheetName val="Area D Productivity"/>
      <sheetName val="Area AB Equipment Hrs. Summary"/>
      <sheetName val="Area D Equipment Hrs. Summary"/>
      <sheetName val="Area AB Sales Vs. Inventory"/>
      <sheetName val="Area D Sales Vs. Inventory"/>
      <sheetName val="2012 1&amp;2 Budget"/>
      <sheetName val="2013 1&amp;2 Budget"/>
      <sheetName val="2014 - 2021 1&amp;2 Budget"/>
      <sheetName val="SUM BY FUNC 2012"/>
      <sheetName val="2012 Variable AOP Budget"/>
      <sheetName val="SUM BY FUNC 2013"/>
      <sheetName val="SUM BY FUNC 2014-2021"/>
      <sheetName val="A&amp;G For 1&amp;2 AOP"/>
      <sheetName val="2012 1&amp;2 Capital Recap"/>
      <sheetName val="1&amp;2 2012 Capital Summary "/>
      <sheetName val="1&amp;2 2012 Cashflow"/>
      <sheetName val="1&amp;2 Capital Sched 2013 - 2021"/>
      <sheetName val="Environmental Charts"/>
      <sheetName val="2012 NFDL Summary"/>
      <sheetName val="2012 Reportable Incident Rate"/>
      <sheetName val="Outside Coal"/>
      <sheetName val="2012 Contract Basis"/>
      <sheetName val="Final Reclamtion"/>
      <sheetName val="Table of Content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GRB EOP"/>
      <sheetName val="ERB EOP"/>
      <sheetName val="GRB"/>
      <sheetName val="ERB"/>
      <sheetName val="2017 GRC Summary Format"/>
      <sheetName val="2017 GRC WC Det Format"/>
      <sheetName val="BS"/>
      <sheetName val="Dec17"/>
      <sheetName val="Nov17"/>
      <sheetName val="Oct17"/>
      <sheetName val="Sept17"/>
      <sheetName val="July17"/>
      <sheetName val="Jun17"/>
      <sheetName val="May17"/>
      <sheetName val="Apr17"/>
      <sheetName val="Mar17"/>
      <sheetName val="Feb17"/>
      <sheetName val="Jan17"/>
      <sheetName val="Dec16"/>
      <sheetName val="July16"/>
      <sheetName val="June16"/>
      <sheetName val="May16"/>
      <sheetName val="Apr16"/>
      <sheetName val="Mar16"/>
      <sheetName val="Feb16"/>
      <sheetName val="Jan16"/>
      <sheetName val="Dec15"/>
      <sheetName val="Nov15"/>
      <sheetName val="Oct15"/>
      <sheetName val="Sept15"/>
      <sheetName val="Aug15"/>
      <sheetName val="July15"/>
      <sheetName val="June15"/>
      <sheetName val="Aug16"/>
      <sheetName val="Nov16"/>
      <sheetName val="Oct16"/>
      <sheetName val="Sept16"/>
      <sheetName val="NOL Spread"/>
      <sheetName val="BS and CWC Recon, p1"/>
      <sheetName val="BS and CWC Recon, p2"/>
      <sheetName val="EOP BS and CWC Recon, p1"/>
      <sheetName val="EOP BS and CWC Recon, p2"/>
      <sheetName val="PPXLSaveData0"/>
      <sheetName val="Chg Code"/>
      <sheetName val="PPXLFunctions"/>
      <sheetName val="PPXLOpen"/>
      <sheetName val="June 2013 Code Changes"/>
      <sheetName val="E Input"/>
      <sheetName val="E Recon PWR Plt"/>
      <sheetName val="G Input"/>
      <sheetName val="G Recon PWR Plt"/>
      <sheetName val="Power Plant Info"/>
      <sheetName val="summary NOL"/>
      <sheetName val="GasMerchInv"/>
      <sheetName val="OLD FORMAT CWC"/>
      <sheetName val="OLD FORMAT CWC EOP"/>
      <sheetName val="summary"/>
      <sheetName val="New Formant NOL"/>
    </sheetNames>
    <sheetDataSet>
      <sheetData sheetId="0" refreshError="1"/>
      <sheetData sheetId="1" refreshError="1"/>
      <sheetData sheetId="2" refreshError="1"/>
      <sheetData sheetId="3">
        <row r="16">
          <cell r="P16">
            <v>3622165847.3075004</v>
          </cell>
        </row>
      </sheetData>
      <sheetData sheetId="4" refreshError="1"/>
      <sheetData sheetId="5">
        <row r="37">
          <cell r="D37">
            <v>220749692.60116285</v>
          </cell>
        </row>
      </sheetData>
      <sheetData sheetId="6">
        <row r="8">
          <cell r="V8">
            <v>9556958160.7050018</v>
          </cell>
        </row>
      </sheetData>
      <sheetData sheetId="7">
        <row r="2">
          <cell r="BE2">
            <v>0.65590000000000004</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D8">
            <v>0</v>
          </cell>
          <cell r="AE8">
            <v>0</v>
          </cell>
          <cell r="AF8">
            <v>0</v>
          </cell>
          <cell r="AG8">
            <v>0</v>
          </cell>
          <cell r="AH8">
            <v>0</v>
          </cell>
          <cell r="AI8">
            <v>0</v>
          </cell>
          <cell r="AJ8">
            <v>0</v>
          </cell>
          <cell r="AK8">
            <v>0</v>
          </cell>
          <cell r="AL8">
            <v>0</v>
          </cell>
          <cell r="AM8">
            <v>0</v>
          </cell>
          <cell r="AN8">
            <v>0</v>
          </cell>
          <cell r="AP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D9">
            <v>0</v>
          </cell>
          <cell r="AE9">
            <v>0</v>
          </cell>
          <cell r="AF9">
            <v>0</v>
          </cell>
          <cell r="AG9">
            <v>0</v>
          </cell>
          <cell r="AH9">
            <v>0</v>
          </cell>
          <cell r="AI9">
            <v>0</v>
          </cell>
          <cell r="AJ9">
            <v>0</v>
          </cell>
          <cell r="AK9">
            <v>0</v>
          </cell>
          <cell r="AL9">
            <v>0</v>
          </cell>
          <cell r="AM9">
            <v>0</v>
          </cell>
          <cell r="AN9">
            <v>0</v>
          </cell>
          <cell r="AP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D10">
            <v>0</v>
          </cell>
          <cell r="AE10">
            <v>0</v>
          </cell>
          <cell r="AF10">
            <v>0</v>
          </cell>
          <cell r="AG10">
            <v>0</v>
          </cell>
          <cell r="AH10">
            <v>0</v>
          </cell>
          <cell r="AI10">
            <v>0</v>
          </cell>
          <cell r="AJ10">
            <v>0</v>
          </cell>
          <cell r="AK10">
            <v>0</v>
          </cell>
          <cell r="AL10">
            <v>0</v>
          </cell>
          <cell r="AM10">
            <v>0</v>
          </cell>
          <cell r="AN10">
            <v>0</v>
          </cell>
          <cell r="AP10">
            <v>0</v>
          </cell>
        </row>
        <row r="11">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D11">
            <v>0</v>
          </cell>
          <cell r="AE11">
            <v>0</v>
          </cell>
          <cell r="AF11">
            <v>0</v>
          </cell>
          <cell r="AG11">
            <v>0</v>
          </cell>
          <cell r="AH11">
            <v>0</v>
          </cell>
          <cell r="AI11">
            <v>0</v>
          </cell>
          <cell r="AJ11">
            <v>0</v>
          </cell>
          <cell r="AK11">
            <v>0</v>
          </cell>
          <cell r="AL11">
            <v>0</v>
          </cell>
          <cell r="AM11">
            <v>0</v>
          </cell>
          <cell r="AN11">
            <v>0</v>
          </cell>
          <cell r="AP11">
            <v>0</v>
          </cell>
        </row>
        <row r="12">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D12">
            <v>0</v>
          </cell>
          <cell r="AE12">
            <v>0</v>
          </cell>
          <cell r="AF12">
            <v>0</v>
          </cell>
          <cell r="AG12">
            <v>0</v>
          </cell>
          <cell r="AH12">
            <v>0</v>
          </cell>
          <cell r="AI12">
            <v>0</v>
          </cell>
          <cell r="AJ12">
            <v>0</v>
          </cell>
          <cell r="AK12">
            <v>0</v>
          </cell>
          <cell r="AL12">
            <v>0</v>
          </cell>
          <cell r="AM12">
            <v>0</v>
          </cell>
          <cell r="AN12">
            <v>0</v>
          </cell>
          <cell r="AP12">
            <v>0</v>
          </cell>
        </row>
        <row r="13">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D13">
            <v>0</v>
          </cell>
          <cell r="AE13">
            <v>0</v>
          </cell>
          <cell r="AF13">
            <v>0</v>
          </cell>
          <cell r="AG13">
            <v>0</v>
          </cell>
          <cell r="AH13">
            <v>0</v>
          </cell>
          <cell r="AI13">
            <v>0</v>
          </cell>
          <cell r="AJ13">
            <v>0</v>
          </cell>
          <cell r="AK13">
            <v>0</v>
          </cell>
          <cell r="AL13">
            <v>0</v>
          </cell>
          <cell r="AM13">
            <v>0</v>
          </cell>
          <cell r="AN13">
            <v>0</v>
          </cell>
          <cell r="AP13">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D14">
            <v>0</v>
          </cell>
          <cell r="AE14">
            <v>0</v>
          </cell>
          <cell r="AF14">
            <v>0</v>
          </cell>
          <cell r="AG14">
            <v>0</v>
          </cell>
          <cell r="AH14">
            <v>0</v>
          </cell>
          <cell r="AI14">
            <v>0</v>
          </cell>
          <cell r="AJ14">
            <v>0</v>
          </cell>
          <cell r="AK14">
            <v>0</v>
          </cell>
          <cell r="AL14">
            <v>0</v>
          </cell>
          <cell r="AM14">
            <v>0</v>
          </cell>
          <cell r="AN14">
            <v>0</v>
          </cell>
          <cell r="AP14">
            <v>0</v>
          </cell>
        </row>
        <row r="15">
          <cell r="J15">
            <v>9196191368.5799999</v>
          </cell>
          <cell r="K15">
            <v>9209599155.6299992</v>
          </cell>
          <cell r="L15">
            <v>9224386094.3299999</v>
          </cell>
          <cell r="M15">
            <v>9240449249.5699997</v>
          </cell>
          <cell r="N15">
            <v>9256939501.7999992</v>
          </cell>
          <cell r="O15">
            <v>9311992531.1200008</v>
          </cell>
          <cell r="P15">
            <v>9325889935.7999992</v>
          </cell>
          <cell r="Q15">
            <v>9440643707.9300003</v>
          </cell>
          <cell r="R15">
            <v>9458102119.8199997</v>
          </cell>
          <cell r="S15">
            <v>9456511158.0300007</v>
          </cell>
          <cell r="T15">
            <v>9490484009.2000008</v>
          </cell>
          <cell r="U15">
            <v>9521388675.3700008</v>
          </cell>
          <cell r="V15">
            <v>9534055095.9599991</v>
          </cell>
          <cell r="W15">
            <v>9563337830.3700008</v>
          </cell>
          <cell r="X15">
            <v>9586015217.4699993</v>
          </cell>
          <cell r="Y15">
            <v>9594028738.1100006</v>
          </cell>
          <cell r="Z15">
            <v>9617113046.75</v>
          </cell>
          <cell r="AA15">
            <v>9644032287.1000004</v>
          </cell>
          <cell r="AD15">
            <v>9217778958.3791656</v>
          </cell>
          <cell r="AE15">
            <v>9247128968.788332</v>
          </cell>
          <cell r="AF15">
            <v>9275698921.9958324</v>
          </cell>
          <cell r="AG15">
            <v>9302908626.3341675</v>
          </cell>
          <cell r="AH15">
            <v>9330298571.7375011</v>
          </cell>
          <cell r="AI15">
            <v>9358459114.2391663</v>
          </cell>
          <cell r="AJ15">
            <v>9387275880.9941654</v>
          </cell>
          <cell r="AK15">
            <v>9417082872.5724964</v>
          </cell>
          <cell r="AL15">
            <v>9446883231.3924999</v>
          </cell>
          <cell r="AM15">
            <v>9476622941.1212482</v>
          </cell>
          <cell r="AN15">
            <v>9505465161.9933338</v>
          </cell>
          <cell r="AP15">
            <v>9556958160.7050018</v>
          </cell>
        </row>
        <row r="16">
          <cell r="J16">
            <v>3372335221.6100001</v>
          </cell>
          <cell r="K16">
            <v>3392167996.3299999</v>
          </cell>
          <cell r="L16">
            <v>3400764346.0900002</v>
          </cell>
          <cell r="M16">
            <v>3413762090.5300002</v>
          </cell>
          <cell r="N16">
            <v>3424346976.3099999</v>
          </cell>
          <cell r="O16">
            <v>3435411572.7199998</v>
          </cell>
          <cell r="P16">
            <v>3441702170.2600002</v>
          </cell>
          <cell r="Q16">
            <v>3444210170.5700002</v>
          </cell>
          <cell r="R16">
            <v>3450972989.9000001</v>
          </cell>
          <cell r="S16">
            <v>3462902010.3000002</v>
          </cell>
          <cell r="T16">
            <v>3475358454.0999999</v>
          </cell>
          <cell r="U16">
            <v>3498754058.9499998</v>
          </cell>
          <cell r="V16">
            <v>3524499848.5799999</v>
          </cell>
          <cell r="W16">
            <v>3547918461.7399998</v>
          </cell>
          <cell r="X16">
            <v>3565705532.9499998</v>
          </cell>
          <cell r="Y16">
            <v>3582680743.1900001</v>
          </cell>
          <cell r="Z16">
            <v>3599987987.0500002</v>
          </cell>
          <cell r="AA16">
            <v>3632660494.71</v>
          </cell>
          <cell r="AD16">
            <v>3384939180.6395836</v>
          </cell>
          <cell r="AE16">
            <v>3395685877.7783337</v>
          </cell>
          <cell r="AF16">
            <v>3406491714.0774999</v>
          </cell>
          <cell r="AG16">
            <v>3417356493.3508339</v>
          </cell>
          <cell r="AH16">
            <v>3428587886.3379169</v>
          </cell>
          <cell r="AI16">
            <v>3440730864.2629166</v>
          </cell>
          <cell r="AJ16">
            <v>3453560659.7787499</v>
          </cell>
          <cell r="AK16">
            <v>3466922811.9566665</v>
          </cell>
          <cell r="AL16">
            <v>3480833638.603333</v>
          </cell>
          <cell r="AM16">
            <v>3495190291.2449994</v>
          </cell>
          <cell r="AN16">
            <v>3510727371.7754159</v>
          </cell>
          <cell r="AP16">
            <v>3544976784.4916668</v>
          </cell>
        </row>
        <row r="17">
          <cell r="J17">
            <v>490277559.41000003</v>
          </cell>
          <cell r="K17">
            <v>493461415.01999998</v>
          </cell>
          <cell r="L17">
            <v>493145371.85000002</v>
          </cell>
          <cell r="M17">
            <v>519233049.76999998</v>
          </cell>
          <cell r="N17">
            <v>520668925.48000002</v>
          </cell>
          <cell r="O17">
            <v>513538979.16000003</v>
          </cell>
          <cell r="P17">
            <v>515332341.54000002</v>
          </cell>
          <cell r="Q17">
            <v>503142213.39999998</v>
          </cell>
          <cell r="R17">
            <v>542635437.05999994</v>
          </cell>
          <cell r="S17">
            <v>552000596.98000002</v>
          </cell>
          <cell r="T17">
            <v>559537635.36000001</v>
          </cell>
          <cell r="U17">
            <v>572756936.59000003</v>
          </cell>
          <cell r="V17">
            <v>582439852.36000001</v>
          </cell>
          <cell r="W17">
            <v>583721717</v>
          </cell>
          <cell r="X17">
            <v>587663220.08000004</v>
          </cell>
          <cell r="Y17">
            <v>590935890.57000005</v>
          </cell>
          <cell r="Z17">
            <v>586993196.94000006</v>
          </cell>
          <cell r="AA17">
            <v>591882945.75999999</v>
          </cell>
          <cell r="AD17">
            <v>497323127.52583331</v>
          </cell>
          <cell r="AE17">
            <v>501147932.4104166</v>
          </cell>
          <cell r="AF17">
            <v>506638054.62499994</v>
          </cell>
          <cell r="AG17">
            <v>512727516.88583326</v>
          </cell>
          <cell r="AH17">
            <v>519392370.81625003</v>
          </cell>
          <cell r="AI17">
            <v>526817634.00791669</v>
          </cell>
          <cell r="AJ17">
            <v>534418575.46333337</v>
          </cell>
          <cell r="AK17">
            <v>542117665.0554167</v>
          </cell>
          <cell r="AL17">
            <v>549043527.09833336</v>
          </cell>
          <cell r="AM17">
            <v>554794656.77583325</v>
          </cell>
          <cell r="AN17">
            <v>560822500.02833343</v>
          </cell>
          <cell r="AP17">
            <v>577493594.35791671</v>
          </cell>
        </row>
        <row r="18">
          <cell r="J18">
            <v>91489.57</v>
          </cell>
          <cell r="K18">
            <v>91489.57</v>
          </cell>
          <cell r="L18">
            <v>91489.57</v>
          </cell>
          <cell r="M18">
            <v>0</v>
          </cell>
          <cell r="N18">
            <v>0</v>
          </cell>
          <cell r="O18">
            <v>0</v>
          </cell>
          <cell r="P18">
            <v>0</v>
          </cell>
          <cell r="Q18">
            <v>0</v>
          </cell>
          <cell r="R18">
            <v>0</v>
          </cell>
          <cell r="S18">
            <v>0</v>
          </cell>
          <cell r="T18">
            <v>0</v>
          </cell>
          <cell r="U18">
            <v>0</v>
          </cell>
          <cell r="V18">
            <v>33995.1</v>
          </cell>
          <cell r="W18">
            <v>0</v>
          </cell>
          <cell r="X18">
            <v>0</v>
          </cell>
          <cell r="Y18">
            <v>125863.34</v>
          </cell>
          <cell r="Z18">
            <v>0</v>
          </cell>
          <cell r="AA18">
            <v>0</v>
          </cell>
          <cell r="AD18">
            <v>40436.929166666676</v>
          </cell>
          <cell r="AE18">
            <v>39340.983333333337</v>
          </cell>
          <cell r="AF18">
            <v>38634.072916666672</v>
          </cell>
          <cell r="AG18">
            <v>34308.588750000003</v>
          </cell>
          <cell r="AH18">
            <v>26684.457916666666</v>
          </cell>
          <cell r="AI18">
            <v>20476.789583333335</v>
          </cell>
          <cell r="AJ18">
            <v>14269.121250000002</v>
          </cell>
          <cell r="AK18">
            <v>6644.9904166666674</v>
          </cell>
          <cell r="AL18">
            <v>8077.2308333333322</v>
          </cell>
          <cell r="AM18">
            <v>13321.536666666667</v>
          </cell>
          <cell r="AN18">
            <v>13321.536666666667</v>
          </cell>
          <cell r="AP18">
            <v>-19489.463333333333</v>
          </cell>
        </row>
        <row r="19">
          <cell r="J19">
            <v>35437.18</v>
          </cell>
          <cell r="K19">
            <v>35437.18</v>
          </cell>
          <cell r="L19">
            <v>35437.18</v>
          </cell>
          <cell r="M19">
            <v>0</v>
          </cell>
          <cell r="N19">
            <v>0</v>
          </cell>
          <cell r="O19">
            <v>0</v>
          </cell>
          <cell r="P19">
            <v>0</v>
          </cell>
          <cell r="Q19">
            <v>0</v>
          </cell>
          <cell r="R19">
            <v>0</v>
          </cell>
          <cell r="S19">
            <v>0</v>
          </cell>
          <cell r="T19">
            <v>0</v>
          </cell>
          <cell r="U19">
            <v>0</v>
          </cell>
          <cell r="V19">
            <v>6044.99</v>
          </cell>
          <cell r="W19">
            <v>0</v>
          </cell>
          <cell r="X19">
            <v>0</v>
          </cell>
          <cell r="Y19">
            <v>117875.38</v>
          </cell>
          <cell r="Z19">
            <v>0</v>
          </cell>
          <cell r="AA19">
            <v>0</v>
          </cell>
          <cell r="AD19">
            <v>15934.549166666666</v>
          </cell>
          <cell r="AE19">
            <v>15350.020416666666</v>
          </cell>
          <cell r="AF19">
            <v>14765.491666666667</v>
          </cell>
          <cell r="AG19">
            <v>13288.942499999999</v>
          </cell>
          <cell r="AH19">
            <v>10335.844166666668</v>
          </cell>
          <cell r="AI19">
            <v>7634.6204166666676</v>
          </cell>
          <cell r="AJ19">
            <v>4933.3966666666665</v>
          </cell>
          <cell r="AK19">
            <v>1980.2983333333334</v>
          </cell>
          <cell r="AL19">
            <v>5415.2233333333334</v>
          </cell>
          <cell r="AM19">
            <v>10326.6975</v>
          </cell>
          <cell r="AN19">
            <v>10326.6975</v>
          </cell>
          <cell r="AP19">
            <v>-133361.52875</v>
          </cell>
        </row>
        <row r="20">
          <cell r="J20">
            <v>0</v>
          </cell>
          <cell r="K20">
            <v>0</v>
          </cell>
          <cell r="L20">
            <v>0</v>
          </cell>
          <cell r="M20">
            <v>0</v>
          </cell>
          <cell r="N20">
            <v>128175029.65000001</v>
          </cell>
          <cell r="O20">
            <v>0</v>
          </cell>
          <cell r="P20">
            <v>128175029.65000001</v>
          </cell>
          <cell r="Q20">
            <v>176804251.03</v>
          </cell>
          <cell r="R20">
            <v>176804251.03</v>
          </cell>
          <cell r="S20">
            <v>172628522.03</v>
          </cell>
          <cell r="T20">
            <v>173092205.06</v>
          </cell>
          <cell r="U20">
            <v>173092205.06</v>
          </cell>
          <cell r="V20">
            <v>173092205.06</v>
          </cell>
          <cell r="W20">
            <v>175248323.28</v>
          </cell>
          <cell r="X20">
            <v>175248323.28</v>
          </cell>
          <cell r="Y20">
            <v>175248323.28</v>
          </cell>
          <cell r="Z20">
            <v>174959388.03</v>
          </cell>
          <cell r="AA20">
            <v>174959388.03</v>
          </cell>
          <cell r="AD20">
            <v>28729348.734583333</v>
          </cell>
          <cell r="AE20">
            <v>43463036.320416667</v>
          </cell>
          <cell r="AF20">
            <v>58022735.197916664</v>
          </cell>
          <cell r="AG20">
            <v>72427765.493333325</v>
          </cell>
          <cell r="AH20">
            <v>86852115.915000007</v>
          </cell>
          <cell r="AI20">
            <v>101276466.33666666</v>
          </cell>
          <cell r="AJ20">
            <v>115790655.0175</v>
          </cell>
          <cell r="AK20">
            <v>130394681.9575</v>
          </cell>
          <cell r="AL20">
            <v>144998708.89750001</v>
          </cell>
          <cell r="AM20">
            <v>154250070.6333333</v>
          </cell>
          <cell r="AN20">
            <v>163489393.40041664</v>
          </cell>
          <cell r="AP20">
            <v>172629005.92249998</v>
          </cell>
        </row>
        <row r="21">
          <cell r="J21">
            <v>0</v>
          </cell>
          <cell r="K21">
            <v>0</v>
          </cell>
          <cell r="L21">
            <v>0</v>
          </cell>
          <cell r="M21">
            <v>0</v>
          </cell>
          <cell r="N21">
            <v>-128175029.65000001</v>
          </cell>
          <cell r="O21">
            <v>0</v>
          </cell>
          <cell r="P21">
            <v>-128175029.65000001</v>
          </cell>
          <cell r="Q21">
            <v>-220975546.16</v>
          </cell>
          <cell r="R21">
            <v>-220975546.16</v>
          </cell>
          <cell r="S21">
            <v>-172628522.03</v>
          </cell>
          <cell r="T21">
            <v>-173092205.06</v>
          </cell>
          <cell r="U21">
            <v>-173092205.06</v>
          </cell>
          <cell r="V21">
            <v>-173092205.06</v>
          </cell>
          <cell r="W21">
            <v>-175248323.28</v>
          </cell>
          <cell r="X21">
            <v>-175248323.28</v>
          </cell>
          <cell r="Y21">
            <v>-175248323.28</v>
          </cell>
          <cell r="Z21">
            <v>-174959388.03</v>
          </cell>
          <cell r="AA21">
            <v>-174959388.03</v>
          </cell>
          <cell r="AD21">
            <v>-30569819.364999998</v>
          </cell>
          <cell r="AE21">
            <v>-48984448.211666673</v>
          </cell>
          <cell r="AF21">
            <v>-65384617.719583333</v>
          </cell>
          <cell r="AG21">
            <v>-79789648.015000001</v>
          </cell>
          <cell r="AH21">
            <v>-94213998.436666667</v>
          </cell>
          <cell r="AI21">
            <v>-108638348.85833333</v>
          </cell>
          <cell r="AJ21">
            <v>-123152537.53916667</v>
          </cell>
          <cell r="AK21">
            <v>-137756564.47916666</v>
          </cell>
          <cell r="AL21">
            <v>-152360591.41916665</v>
          </cell>
          <cell r="AM21">
            <v>-161611953.15499997</v>
          </cell>
          <cell r="AN21">
            <v>-170851275.92208332</v>
          </cell>
          <cell r="AP21">
            <v>-178150417.81374997</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D22">
            <v>0</v>
          </cell>
          <cell r="AE22">
            <v>0</v>
          </cell>
          <cell r="AF22">
            <v>0</v>
          </cell>
          <cell r="AG22">
            <v>0</v>
          </cell>
          <cell r="AH22">
            <v>0</v>
          </cell>
          <cell r="AI22">
            <v>0</v>
          </cell>
          <cell r="AJ22">
            <v>0</v>
          </cell>
          <cell r="AK22">
            <v>0</v>
          </cell>
          <cell r="AL22">
            <v>0</v>
          </cell>
          <cell r="AM22">
            <v>0</v>
          </cell>
          <cell r="AN22">
            <v>0</v>
          </cell>
          <cell r="AP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D23">
            <v>0</v>
          </cell>
          <cell r="AE23">
            <v>0</v>
          </cell>
          <cell r="AF23">
            <v>0</v>
          </cell>
          <cell r="AG23">
            <v>0</v>
          </cell>
          <cell r="AH23">
            <v>0</v>
          </cell>
          <cell r="AI23">
            <v>0</v>
          </cell>
          <cell r="AJ23">
            <v>0</v>
          </cell>
          <cell r="AK23">
            <v>0</v>
          </cell>
          <cell r="AL23">
            <v>0</v>
          </cell>
          <cell r="AM23">
            <v>0</v>
          </cell>
          <cell r="AN23">
            <v>0</v>
          </cell>
          <cell r="AP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D24">
            <v>0</v>
          </cell>
          <cell r="AE24">
            <v>0</v>
          </cell>
          <cell r="AF24">
            <v>0</v>
          </cell>
          <cell r="AG24">
            <v>0</v>
          </cell>
          <cell r="AH24">
            <v>0</v>
          </cell>
          <cell r="AI24">
            <v>0</v>
          </cell>
          <cell r="AJ24">
            <v>0</v>
          </cell>
          <cell r="AK24">
            <v>0</v>
          </cell>
          <cell r="AL24">
            <v>0</v>
          </cell>
          <cell r="AM24">
            <v>0</v>
          </cell>
          <cell r="AN24">
            <v>0</v>
          </cell>
          <cell r="AP24">
            <v>0</v>
          </cell>
        </row>
        <row r="25">
          <cell r="J25">
            <v>0</v>
          </cell>
          <cell r="K25">
            <v>0</v>
          </cell>
          <cell r="L25">
            <v>0</v>
          </cell>
          <cell r="M25">
            <v>0</v>
          </cell>
          <cell r="N25">
            <v>0</v>
          </cell>
          <cell r="O25">
            <v>0</v>
          </cell>
          <cell r="P25">
            <v>0</v>
          </cell>
          <cell r="Q25">
            <v>644576.31000000006</v>
          </cell>
          <cell r="R25">
            <v>0</v>
          </cell>
          <cell r="S25">
            <v>0</v>
          </cell>
          <cell r="T25">
            <v>0</v>
          </cell>
          <cell r="U25">
            <v>0</v>
          </cell>
          <cell r="V25">
            <v>0</v>
          </cell>
          <cell r="W25">
            <v>0</v>
          </cell>
          <cell r="X25">
            <v>0</v>
          </cell>
          <cell r="Y25">
            <v>0</v>
          </cell>
          <cell r="Z25">
            <v>0</v>
          </cell>
          <cell r="AA25">
            <v>0</v>
          </cell>
          <cell r="AD25">
            <v>74136.206666666665</v>
          </cell>
          <cell r="AE25">
            <v>74727.520000000004</v>
          </cell>
          <cell r="AF25">
            <v>58967.899583333339</v>
          </cell>
          <cell r="AG25">
            <v>53714.692500000005</v>
          </cell>
          <cell r="AH25">
            <v>53714.692500000005</v>
          </cell>
          <cell r="AI25">
            <v>53714.692500000005</v>
          </cell>
          <cell r="AJ25">
            <v>53714.692500000005</v>
          </cell>
          <cell r="AK25">
            <v>53714.692500000005</v>
          </cell>
          <cell r="AL25">
            <v>53714.692500000005</v>
          </cell>
          <cell r="AM25">
            <v>53714.692500000005</v>
          </cell>
          <cell r="AN25">
            <v>53714.692500000005</v>
          </cell>
          <cell r="AP25">
            <v>26857.346250000002</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D26">
            <v>0</v>
          </cell>
          <cell r="AE26">
            <v>0</v>
          </cell>
          <cell r="AF26">
            <v>0</v>
          </cell>
          <cell r="AG26">
            <v>0</v>
          </cell>
          <cell r="AH26">
            <v>0</v>
          </cell>
          <cell r="AI26">
            <v>0</v>
          </cell>
          <cell r="AJ26">
            <v>0</v>
          </cell>
          <cell r="AK26">
            <v>0</v>
          </cell>
          <cell r="AL26">
            <v>0</v>
          </cell>
          <cell r="AM26">
            <v>0</v>
          </cell>
          <cell r="AN26">
            <v>0</v>
          </cell>
          <cell r="AP26">
            <v>0</v>
          </cell>
        </row>
        <row r="27">
          <cell r="J27">
            <v>0</v>
          </cell>
          <cell r="K27">
            <v>0</v>
          </cell>
          <cell r="L27">
            <v>0</v>
          </cell>
          <cell r="M27">
            <v>0</v>
          </cell>
          <cell r="N27">
            <v>0</v>
          </cell>
          <cell r="O27">
            <v>0</v>
          </cell>
          <cell r="P27">
            <v>0</v>
          </cell>
          <cell r="Q27">
            <v>0</v>
          </cell>
          <cell r="R27">
            <v>610977</v>
          </cell>
          <cell r="S27">
            <v>587477.88</v>
          </cell>
          <cell r="T27">
            <v>563978.76</v>
          </cell>
          <cell r="U27">
            <v>540479.64</v>
          </cell>
          <cell r="V27">
            <v>516980.53</v>
          </cell>
          <cell r="W27">
            <v>1374444.32</v>
          </cell>
          <cell r="X27">
            <v>1341474.6100000001</v>
          </cell>
          <cell r="Y27">
            <v>1299030</v>
          </cell>
          <cell r="Z27">
            <v>1256585.4099999999</v>
          </cell>
          <cell r="AA27">
            <v>1214140.8</v>
          </cell>
          <cell r="AD27">
            <v>0</v>
          </cell>
          <cell r="AE27">
            <v>25457.375</v>
          </cell>
          <cell r="AF27">
            <v>75392.994999999995</v>
          </cell>
          <cell r="AG27">
            <v>123370.35499999998</v>
          </cell>
          <cell r="AH27">
            <v>169389.45499999999</v>
          </cell>
          <cell r="AI27">
            <v>213450.29541666666</v>
          </cell>
          <cell r="AJ27">
            <v>292259.66416666663</v>
          </cell>
          <cell r="AK27">
            <v>405422.95291666663</v>
          </cell>
          <cell r="AL27">
            <v>515443.97833333333</v>
          </cell>
          <cell r="AM27">
            <v>621927.95374999999</v>
          </cell>
          <cell r="AN27">
            <v>724874.87916666677</v>
          </cell>
          <cell r="AP27">
            <v>920157.58000000007</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D28">
            <v>0</v>
          </cell>
          <cell r="AE28">
            <v>0</v>
          </cell>
          <cell r="AF28">
            <v>0</v>
          </cell>
          <cell r="AG28">
            <v>0</v>
          </cell>
          <cell r="AH28">
            <v>0</v>
          </cell>
          <cell r="AI28">
            <v>0</v>
          </cell>
          <cell r="AJ28">
            <v>0</v>
          </cell>
          <cell r="AK28">
            <v>0</v>
          </cell>
          <cell r="AL28">
            <v>0</v>
          </cell>
          <cell r="AM28">
            <v>0</v>
          </cell>
          <cell r="AN28">
            <v>0</v>
          </cell>
          <cell r="AP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D29">
            <v>0</v>
          </cell>
          <cell r="AE29">
            <v>0</v>
          </cell>
          <cell r="AF29">
            <v>0</v>
          </cell>
          <cell r="AG29">
            <v>0</v>
          </cell>
          <cell r="AH29">
            <v>0</v>
          </cell>
          <cell r="AI29">
            <v>0</v>
          </cell>
          <cell r="AJ29">
            <v>0</v>
          </cell>
          <cell r="AK29">
            <v>0</v>
          </cell>
          <cell r="AL29">
            <v>0</v>
          </cell>
          <cell r="AM29">
            <v>0</v>
          </cell>
          <cell r="AN29">
            <v>0</v>
          </cell>
          <cell r="AP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D30">
            <v>0</v>
          </cell>
          <cell r="AE30">
            <v>0</v>
          </cell>
          <cell r="AF30">
            <v>0</v>
          </cell>
          <cell r="AG30">
            <v>0</v>
          </cell>
          <cell r="AH30">
            <v>0</v>
          </cell>
          <cell r="AI30">
            <v>0</v>
          </cell>
          <cell r="AJ30">
            <v>0</v>
          </cell>
          <cell r="AK30">
            <v>0</v>
          </cell>
          <cell r="AL30">
            <v>0</v>
          </cell>
          <cell r="AM30">
            <v>0</v>
          </cell>
          <cell r="AN30">
            <v>0</v>
          </cell>
          <cell r="AP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D31">
            <v>0</v>
          </cell>
          <cell r="AE31">
            <v>0</v>
          </cell>
          <cell r="AF31">
            <v>0</v>
          </cell>
          <cell r="AG31">
            <v>0</v>
          </cell>
          <cell r="AH31">
            <v>0</v>
          </cell>
          <cell r="AI31">
            <v>0</v>
          </cell>
          <cell r="AJ31">
            <v>0</v>
          </cell>
          <cell r="AK31">
            <v>0</v>
          </cell>
          <cell r="AL31">
            <v>0</v>
          </cell>
          <cell r="AM31">
            <v>0</v>
          </cell>
          <cell r="AN31">
            <v>0</v>
          </cell>
          <cell r="AP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D32">
            <v>0</v>
          </cell>
          <cell r="AE32">
            <v>0</v>
          </cell>
          <cell r="AF32">
            <v>0</v>
          </cell>
          <cell r="AG32">
            <v>0</v>
          </cell>
          <cell r="AH32">
            <v>0</v>
          </cell>
          <cell r="AI32">
            <v>0</v>
          </cell>
          <cell r="AJ32">
            <v>0</v>
          </cell>
          <cell r="AK32">
            <v>0</v>
          </cell>
          <cell r="AL32">
            <v>0</v>
          </cell>
          <cell r="AM32">
            <v>0</v>
          </cell>
          <cell r="AN32">
            <v>0</v>
          </cell>
          <cell r="AP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D33">
            <v>0</v>
          </cell>
          <cell r="AE33">
            <v>0</v>
          </cell>
          <cell r="AF33">
            <v>0</v>
          </cell>
          <cell r="AG33">
            <v>0</v>
          </cell>
          <cell r="AH33">
            <v>0</v>
          </cell>
          <cell r="AI33">
            <v>0</v>
          </cell>
          <cell r="AJ33">
            <v>0</v>
          </cell>
          <cell r="AK33">
            <v>0</v>
          </cell>
          <cell r="AL33">
            <v>0</v>
          </cell>
          <cell r="AM33">
            <v>0</v>
          </cell>
          <cell r="AN33">
            <v>0</v>
          </cell>
          <cell r="AP33">
            <v>0</v>
          </cell>
        </row>
        <row r="34">
          <cell r="J34">
            <v>49003253.520000003</v>
          </cell>
          <cell r="K34">
            <v>49003253.520000003</v>
          </cell>
          <cell r="L34">
            <v>49003253.520000003</v>
          </cell>
          <cell r="M34">
            <v>49003253.520000003</v>
          </cell>
          <cell r="N34">
            <v>49005655.829999998</v>
          </cell>
          <cell r="O34">
            <v>49008022.719999999</v>
          </cell>
          <cell r="P34">
            <v>49011663.359999999</v>
          </cell>
          <cell r="Q34">
            <v>49015408.340000004</v>
          </cell>
          <cell r="R34">
            <v>49016024.68</v>
          </cell>
          <cell r="S34">
            <v>49016024.68</v>
          </cell>
          <cell r="T34">
            <v>49058669.450000003</v>
          </cell>
          <cell r="U34">
            <v>51835894.869999997</v>
          </cell>
          <cell r="V34">
            <v>51836846.670000002</v>
          </cell>
          <cell r="W34">
            <v>51838762.93</v>
          </cell>
          <cell r="X34">
            <v>51845838.880000003</v>
          </cell>
          <cell r="Y34">
            <v>51940507.969999999</v>
          </cell>
          <cell r="Z34">
            <v>51948737.350000001</v>
          </cell>
          <cell r="AA34">
            <v>51955861.93</v>
          </cell>
          <cell r="AD34">
            <v>49092027.393750004</v>
          </cell>
          <cell r="AE34">
            <v>49029621.405833334</v>
          </cell>
          <cell r="AF34">
            <v>49005956.88166666</v>
          </cell>
          <cell r="AG34">
            <v>49010002.391250007</v>
          </cell>
          <cell r="AH34">
            <v>49130338.111250013</v>
          </cell>
          <cell r="AI34">
            <v>49366431.215416662</v>
          </cell>
          <cell r="AJ34">
            <v>49602643.822083332</v>
          </cell>
          <cell r="AK34">
            <v>49839231.104166664</v>
          </cell>
          <cell r="AL34">
            <v>50080057.762916677</v>
          </cell>
          <cell r="AM34">
            <v>50325071.761666678</v>
          </cell>
          <cell r="AN34">
            <v>50570526.792083345</v>
          </cell>
          <cell r="AP34">
            <v>51069038.170416676</v>
          </cell>
        </row>
        <row r="35">
          <cell r="J35">
            <v>1436092.92</v>
          </cell>
          <cell r="K35">
            <v>1436126.87</v>
          </cell>
          <cell r="L35">
            <v>1436126.87</v>
          </cell>
          <cell r="M35">
            <v>1436194.77</v>
          </cell>
          <cell r="N35">
            <v>1436228.72</v>
          </cell>
          <cell r="O35">
            <v>1436262.67</v>
          </cell>
          <cell r="P35">
            <v>1436736.49</v>
          </cell>
          <cell r="Q35">
            <v>1436770.44</v>
          </cell>
          <cell r="R35">
            <v>1436892.5</v>
          </cell>
          <cell r="S35">
            <v>1436892.5</v>
          </cell>
          <cell r="T35">
            <v>1436911.3</v>
          </cell>
          <cell r="U35">
            <v>1436911.3</v>
          </cell>
          <cell r="V35">
            <v>1436911.3</v>
          </cell>
          <cell r="W35">
            <v>1436911.3</v>
          </cell>
          <cell r="X35">
            <v>1436911.3</v>
          </cell>
          <cell r="Y35">
            <v>1436911.3</v>
          </cell>
          <cell r="Z35">
            <v>1436911.3</v>
          </cell>
          <cell r="AA35">
            <v>1436911.3</v>
          </cell>
          <cell r="AD35">
            <v>2415939.7129166662</v>
          </cell>
          <cell r="AE35">
            <v>2024109.6904166669</v>
          </cell>
          <cell r="AF35">
            <v>1632281.9649999999</v>
          </cell>
          <cell r="AG35">
            <v>1436404.3233333335</v>
          </cell>
          <cell r="AH35">
            <v>1436476.7654166669</v>
          </cell>
          <cell r="AI35">
            <v>1436546.3783333332</v>
          </cell>
          <cell r="AJ35">
            <v>1436613.1620833336</v>
          </cell>
          <cell r="AK35">
            <v>1436678.5312500002</v>
          </cell>
          <cell r="AL35">
            <v>1436741.0712500003</v>
          </cell>
          <cell r="AM35">
            <v>1436799.3675000004</v>
          </cell>
          <cell r="AN35">
            <v>1436854.8345833337</v>
          </cell>
          <cell r="AP35">
            <v>1436902.2975000003</v>
          </cell>
        </row>
        <row r="36">
          <cell r="J36">
            <v>0</v>
          </cell>
          <cell r="K36">
            <v>0</v>
          </cell>
          <cell r="L36">
            <v>0</v>
          </cell>
          <cell r="M36">
            <v>0</v>
          </cell>
          <cell r="N36">
            <v>0</v>
          </cell>
          <cell r="O36">
            <v>0</v>
          </cell>
          <cell r="P36">
            <v>1819983.98</v>
          </cell>
          <cell r="Q36">
            <v>2184059.2999999998</v>
          </cell>
          <cell r="R36">
            <v>2226483.7799999998</v>
          </cell>
          <cell r="S36">
            <v>2190690.39</v>
          </cell>
          <cell r="T36">
            <v>7034279.0300000003</v>
          </cell>
          <cell r="U36">
            <v>7285969.7199999997</v>
          </cell>
          <cell r="V36">
            <v>10795572.5</v>
          </cell>
          <cell r="W36">
            <v>10945931.24</v>
          </cell>
          <cell r="X36">
            <v>11196532.92</v>
          </cell>
          <cell r="Y36">
            <v>11603068.33</v>
          </cell>
          <cell r="Z36">
            <v>13117628.369999999</v>
          </cell>
          <cell r="AA36">
            <v>13616882.710000001</v>
          </cell>
          <cell r="AD36">
            <v>242667.80249999999</v>
          </cell>
          <cell r="AE36">
            <v>426440.43083333335</v>
          </cell>
          <cell r="AF36">
            <v>610489.35458333336</v>
          </cell>
          <cell r="AG36">
            <v>994863.08041666669</v>
          </cell>
          <cell r="AH36">
            <v>1591540.1116666666</v>
          </cell>
          <cell r="AI36">
            <v>2344937.7041666666</v>
          </cell>
          <cell r="AJ36">
            <v>3250833.6933333334</v>
          </cell>
          <cell r="AK36">
            <v>4173436.3666666667</v>
          </cell>
          <cell r="AL36">
            <v>5123419.7520833332</v>
          </cell>
          <cell r="AM36">
            <v>6153448.78125</v>
          </cell>
          <cell r="AN36">
            <v>7267386.7429166669</v>
          </cell>
          <cell r="AP36">
            <v>8850057.1241666675</v>
          </cell>
        </row>
        <row r="37">
          <cell r="J37">
            <v>41865761.539999999</v>
          </cell>
          <cell r="K37">
            <v>40568411.469999999</v>
          </cell>
          <cell r="L37">
            <v>45177509.390000001</v>
          </cell>
          <cell r="M37">
            <v>51048045.109999999</v>
          </cell>
          <cell r="N37">
            <v>78207023.689999998</v>
          </cell>
          <cell r="O37">
            <v>73935979.980000004</v>
          </cell>
          <cell r="P37">
            <v>68569000.480000004</v>
          </cell>
          <cell r="Q37">
            <v>73458402.120000005</v>
          </cell>
          <cell r="R37">
            <v>73300231.290000007</v>
          </cell>
          <cell r="S37">
            <v>76750928.769999996</v>
          </cell>
          <cell r="T37">
            <v>57341537.649999999</v>
          </cell>
          <cell r="U37">
            <v>49987146.350000001</v>
          </cell>
          <cell r="V37">
            <v>54915972.200000003</v>
          </cell>
          <cell r="W37">
            <v>66559971.020000003</v>
          </cell>
          <cell r="X37">
            <v>79730112.400000006</v>
          </cell>
          <cell r="Y37">
            <v>65845604.670000002</v>
          </cell>
          <cell r="Z37">
            <v>78544012.930000007</v>
          </cell>
          <cell r="AA37">
            <v>76218422.989999995</v>
          </cell>
          <cell r="AD37">
            <v>49893812.412500001</v>
          </cell>
          <cell r="AE37">
            <v>52847760.02041667</v>
          </cell>
          <cell r="AF37">
            <v>55739881.546666674</v>
          </cell>
          <cell r="AG37">
            <v>58358919.677083336</v>
          </cell>
          <cell r="AH37">
            <v>60145502.051250003</v>
          </cell>
          <cell r="AI37">
            <v>61394590.264166676</v>
          </cell>
          <cell r="AJ37">
            <v>63021330.689583339</v>
          </cell>
          <cell r="AK37">
            <v>65544004.129583336</v>
          </cell>
          <cell r="AL37">
            <v>67600260.903333336</v>
          </cell>
          <cell r="AM37">
            <v>68230867.103333339</v>
          </cell>
          <cell r="AN37">
            <v>68340010.113749996</v>
          </cell>
          <cell r="AP37">
            <v>71847761.293750003</v>
          </cell>
        </row>
        <row r="38">
          <cell r="J38">
            <v>30280197.719999999</v>
          </cell>
          <cell r="K38">
            <v>28815814.18</v>
          </cell>
          <cell r="L38">
            <v>52229615.990000002</v>
          </cell>
          <cell r="M38">
            <v>54196938.780000001</v>
          </cell>
          <cell r="N38">
            <v>58118844.409999996</v>
          </cell>
          <cell r="O38">
            <v>62476653.850000001</v>
          </cell>
          <cell r="P38">
            <v>69485867.700000003</v>
          </cell>
          <cell r="Q38">
            <v>83344851.189999998</v>
          </cell>
          <cell r="R38">
            <v>83987958.590000004</v>
          </cell>
          <cell r="S38">
            <v>85217516.909999996</v>
          </cell>
          <cell r="T38">
            <v>98962111.370000005</v>
          </cell>
          <cell r="U38">
            <v>92609132.439999998</v>
          </cell>
          <cell r="V38">
            <v>80204682.760000005</v>
          </cell>
          <cell r="W38">
            <v>76168187.659999996</v>
          </cell>
          <cell r="X38">
            <v>75096360.950000003</v>
          </cell>
          <cell r="Y38">
            <v>75805085.290000007</v>
          </cell>
          <cell r="Z38">
            <v>73816974.379999995</v>
          </cell>
          <cell r="AA38">
            <v>84729698.25</v>
          </cell>
          <cell r="AD38">
            <v>44810838.522083335</v>
          </cell>
          <cell r="AE38">
            <v>49290774.838333338</v>
          </cell>
          <cell r="AF38">
            <v>53751448.511250012</v>
          </cell>
          <cell r="AG38">
            <v>58646847.792916656</v>
          </cell>
          <cell r="AH38">
            <v>64007523.34708333</v>
          </cell>
          <cell r="AI38">
            <v>68723978.80416666</v>
          </cell>
          <cell r="AJ38">
            <v>72777181.242499992</v>
          </cell>
          <cell r="AK38">
            <v>75702977.844166666</v>
          </cell>
          <cell r="AL38">
            <v>77556098.322083339</v>
          </cell>
          <cell r="AM38">
            <v>79110526.508749992</v>
          </cell>
          <cell r="AN38">
            <v>80691825.44083333</v>
          </cell>
          <cell r="AP38">
            <v>83232977.734999999</v>
          </cell>
        </row>
        <row r="39">
          <cell r="J39">
            <v>139673.15</v>
          </cell>
          <cell r="K39">
            <v>660664.11</v>
          </cell>
          <cell r="L39">
            <v>761914.69</v>
          </cell>
          <cell r="M39">
            <v>905243.59</v>
          </cell>
          <cell r="N39">
            <v>3237945.12</v>
          </cell>
          <cell r="O39">
            <v>5143964.62</v>
          </cell>
          <cell r="P39">
            <v>2195998.6800000002</v>
          </cell>
          <cell r="Q39">
            <v>2541490.25</v>
          </cell>
          <cell r="R39">
            <v>11579160.310000001</v>
          </cell>
          <cell r="S39">
            <v>156274.82999999999</v>
          </cell>
          <cell r="T39">
            <v>14155613.390000001</v>
          </cell>
          <cell r="U39">
            <v>1647459.68</v>
          </cell>
          <cell r="V39">
            <v>537704.72</v>
          </cell>
          <cell r="W39">
            <v>915602.68</v>
          </cell>
          <cell r="X39">
            <v>624707.67000000004</v>
          </cell>
          <cell r="Y39">
            <v>8229907.5199999996</v>
          </cell>
          <cell r="Z39">
            <v>8000861.71</v>
          </cell>
          <cell r="AA39">
            <v>9754992.5099999998</v>
          </cell>
          <cell r="AD39">
            <v>1396324.7345833334</v>
          </cell>
          <cell r="AE39">
            <v>1940173.6304166669</v>
          </cell>
          <cell r="AF39">
            <v>2363144.6483333334</v>
          </cell>
          <cell r="AG39">
            <v>2907103.165833333</v>
          </cell>
          <cell r="AH39">
            <v>3530869.625</v>
          </cell>
          <cell r="AI39">
            <v>3610368.1837499999</v>
          </cell>
          <cell r="AJ39">
            <v>3637575.2729166667</v>
          </cell>
          <cell r="AK39">
            <v>3642480.7541666664</v>
          </cell>
          <cell r="AL39">
            <v>3941958.1254166667</v>
          </cell>
          <cell r="AM39">
            <v>4445607.3137499997</v>
          </cell>
          <cell r="AN39">
            <v>4836188.3337500002</v>
          </cell>
          <cell r="AP39">
            <v>7254072.6283333339</v>
          </cell>
        </row>
        <row r="40">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D40">
            <v>0</v>
          </cell>
          <cell r="AE40">
            <v>0</v>
          </cell>
          <cell r="AF40">
            <v>0</v>
          </cell>
          <cell r="AG40">
            <v>0</v>
          </cell>
          <cell r="AH40">
            <v>0</v>
          </cell>
          <cell r="AI40">
            <v>0</v>
          </cell>
          <cell r="AJ40">
            <v>0</v>
          </cell>
          <cell r="AK40">
            <v>0</v>
          </cell>
          <cell r="AL40">
            <v>0</v>
          </cell>
          <cell r="AM40">
            <v>0</v>
          </cell>
          <cell r="AN40">
            <v>0</v>
          </cell>
          <cell r="AP40">
            <v>0</v>
          </cell>
        </row>
        <row r="41">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D41">
            <v>0</v>
          </cell>
          <cell r="AE41">
            <v>0</v>
          </cell>
          <cell r="AF41">
            <v>0</v>
          </cell>
          <cell r="AG41">
            <v>0</v>
          </cell>
          <cell r="AH41">
            <v>0</v>
          </cell>
          <cell r="AI41">
            <v>0</v>
          </cell>
          <cell r="AJ41">
            <v>0</v>
          </cell>
          <cell r="AK41">
            <v>0</v>
          </cell>
          <cell r="AL41">
            <v>0</v>
          </cell>
          <cell r="AM41">
            <v>0</v>
          </cell>
          <cell r="AN41">
            <v>0</v>
          </cell>
          <cell r="AP41">
            <v>0</v>
          </cell>
        </row>
        <row r="42">
          <cell r="J42">
            <v>12433.14</v>
          </cell>
          <cell r="K42">
            <v>12433.14</v>
          </cell>
          <cell r="L42">
            <v>12433.14</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D42">
            <v>5180.4749999999995</v>
          </cell>
          <cell r="AE42">
            <v>5180.4749999999995</v>
          </cell>
          <cell r="AF42">
            <v>5180.4749999999995</v>
          </cell>
          <cell r="AG42">
            <v>4662.4274999999998</v>
          </cell>
          <cell r="AH42">
            <v>3626.3325</v>
          </cell>
          <cell r="AI42">
            <v>2590.2374999999997</v>
          </cell>
          <cell r="AJ42">
            <v>1554.1424999999999</v>
          </cell>
          <cell r="AK42">
            <v>518.04750000000001</v>
          </cell>
          <cell r="AL42">
            <v>0</v>
          </cell>
          <cell r="AM42">
            <v>0</v>
          </cell>
          <cell r="AN42">
            <v>0</v>
          </cell>
          <cell r="AP42">
            <v>0</v>
          </cell>
        </row>
        <row r="43">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D43">
            <v>0</v>
          </cell>
          <cell r="AE43">
            <v>0</v>
          </cell>
          <cell r="AF43">
            <v>0</v>
          </cell>
          <cell r="AG43">
            <v>0</v>
          </cell>
          <cell r="AH43">
            <v>0</v>
          </cell>
          <cell r="AI43">
            <v>0</v>
          </cell>
          <cell r="AJ43">
            <v>0</v>
          </cell>
          <cell r="AK43">
            <v>0</v>
          </cell>
          <cell r="AL43">
            <v>0</v>
          </cell>
          <cell r="AM43">
            <v>0</v>
          </cell>
          <cell r="AN43">
            <v>0</v>
          </cell>
          <cell r="AP43">
            <v>0</v>
          </cell>
        </row>
        <row r="44">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D44">
            <v>0</v>
          </cell>
          <cell r="AE44">
            <v>0</v>
          </cell>
          <cell r="AF44">
            <v>0</v>
          </cell>
          <cell r="AG44">
            <v>0</v>
          </cell>
          <cell r="AH44">
            <v>0</v>
          </cell>
          <cell r="AI44">
            <v>0</v>
          </cell>
          <cell r="AJ44">
            <v>0</v>
          </cell>
          <cell r="AK44">
            <v>0</v>
          </cell>
          <cell r="AL44">
            <v>0</v>
          </cell>
          <cell r="AM44">
            <v>0</v>
          </cell>
          <cell r="AN44">
            <v>0</v>
          </cell>
          <cell r="AP44">
            <v>0</v>
          </cell>
        </row>
        <row r="45">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D45">
            <v>0</v>
          </cell>
          <cell r="AE45">
            <v>0</v>
          </cell>
          <cell r="AF45">
            <v>0</v>
          </cell>
          <cell r="AG45">
            <v>0</v>
          </cell>
          <cell r="AH45">
            <v>0</v>
          </cell>
          <cell r="AI45">
            <v>0</v>
          </cell>
          <cell r="AJ45">
            <v>0</v>
          </cell>
          <cell r="AK45">
            <v>0</v>
          </cell>
          <cell r="AL45">
            <v>0</v>
          </cell>
          <cell r="AM45">
            <v>0</v>
          </cell>
          <cell r="AN45">
            <v>0</v>
          </cell>
          <cell r="AP45">
            <v>0</v>
          </cell>
        </row>
        <row r="46">
          <cell r="J46">
            <v>0</v>
          </cell>
          <cell r="K46">
            <v>0</v>
          </cell>
          <cell r="L46">
            <v>0</v>
          </cell>
          <cell r="M46">
            <v>0</v>
          </cell>
          <cell r="N46">
            <v>0</v>
          </cell>
          <cell r="O46">
            <v>0</v>
          </cell>
          <cell r="P46">
            <v>0</v>
          </cell>
          <cell r="Q46">
            <v>0</v>
          </cell>
          <cell r="R46">
            <v>-4210585.74</v>
          </cell>
          <cell r="S46">
            <v>-2509978.89</v>
          </cell>
          <cell r="T46">
            <v>-3536902.31</v>
          </cell>
          <cell r="U46">
            <v>1310607.6200000001</v>
          </cell>
          <cell r="V46">
            <v>-2145969.87</v>
          </cell>
          <cell r="W46">
            <v>-2018749.36</v>
          </cell>
          <cell r="X46">
            <v>-2033060.59</v>
          </cell>
          <cell r="Y46">
            <v>-3201213.72</v>
          </cell>
          <cell r="Z46">
            <v>-3345731.57</v>
          </cell>
          <cell r="AA46">
            <v>102862.05</v>
          </cell>
          <cell r="AD46">
            <v>0</v>
          </cell>
          <cell r="AE46">
            <v>-175441.07250000001</v>
          </cell>
          <cell r="AF46">
            <v>-455464.59875000006</v>
          </cell>
          <cell r="AG46">
            <v>-707417.98208333331</v>
          </cell>
          <cell r="AH46">
            <v>-800180.26083333336</v>
          </cell>
          <cell r="AI46">
            <v>-834987.02125000011</v>
          </cell>
          <cell r="AJ46">
            <v>-1008516.9891666668</v>
          </cell>
          <cell r="AK46">
            <v>-1177342.4037500001</v>
          </cell>
          <cell r="AL46">
            <v>-1395437.1666666667</v>
          </cell>
          <cell r="AM46">
            <v>-1668226.55375</v>
          </cell>
          <cell r="AN46">
            <v>-1803346.1170833334</v>
          </cell>
          <cell r="AP46">
            <v>-1742973.2158333331</v>
          </cell>
        </row>
        <row r="47">
          <cell r="J47">
            <v>0</v>
          </cell>
          <cell r="K47">
            <v>0</v>
          </cell>
          <cell r="L47">
            <v>0</v>
          </cell>
          <cell r="M47">
            <v>0</v>
          </cell>
          <cell r="N47">
            <v>0</v>
          </cell>
          <cell r="O47">
            <v>0</v>
          </cell>
          <cell r="P47">
            <v>0</v>
          </cell>
          <cell r="Q47">
            <v>0</v>
          </cell>
          <cell r="R47">
            <v>-1136076.28</v>
          </cell>
          <cell r="S47">
            <v>-191164.32</v>
          </cell>
          <cell r="T47">
            <v>536253.86</v>
          </cell>
          <cell r="U47">
            <v>2878203.63</v>
          </cell>
          <cell r="V47">
            <v>1519166.85</v>
          </cell>
          <cell r="W47">
            <v>1698167.08</v>
          </cell>
          <cell r="X47">
            <v>2096120.14</v>
          </cell>
          <cell r="Y47">
            <v>2299483.65</v>
          </cell>
          <cell r="Z47">
            <v>2293562.86</v>
          </cell>
          <cell r="AA47">
            <v>2287148.37</v>
          </cell>
          <cell r="AD47">
            <v>0</v>
          </cell>
          <cell r="AE47">
            <v>-47336.511666666665</v>
          </cell>
          <cell r="AF47">
            <v>-102638.20333333332</v>
          </cell>
          <cell r="AG47">
            <v>-88259.472500000018</v>
          </cell>
          <cell r="AH47">
            <v>54009.58958333332</v>
          </cell>
          <cell r="AI47">
            <v>237233.35958333328</v>
          </cell>
          <cell r="AJ47">
            <v>371288.93999999994</v>
          </cell>
          <cell r="AK47">
            <v>529384.24083333334</v>
          </cell>
          <cell r="AL47">
            <v>712534.39875000005</v>
          </cell>
          <cell r="AM47">
            <v>903911.33666666655</v>
          </cell>
          <cell r="AN47">
            <v>1094774.3045833332</v>
          </cell>
          <cell r="AP47">
            <v>1316947.7083333333</v>
          </cell>
        </row>
        <row r="48">
          <cell r="J48">
            <v>4198480.0999999996</v>
          </cell>
          <cell r="K48">
            <v>1511750.77</v>
          </cell>
          <cell r="L48">
            <v>2726745.64</v>
          </cell>
          <cell r="M48">
            <v>3169100.42</v>
          </cell>
          <cell r="N48">
            <v>3641636.06</v>
          </cell>
          <cell r="O48">
            <v>1541932.61</v>
          </cell>
          <cell r="P48">
            <v>1782927.51</v>
          </cell>
          <cell r="Q48">
            <v>2517740.23</v>
          </cell>
          <cell r="R48">
            <v>6637688.6100000003</v>
          </cell>
          <cell r="S48">
            <v>9009830.5399999991</v>
          </cell>
          <cell r="T48">
            <v>8361543.5</v>
          </cell>
          <cell r="U48">
            <v>9204174.8699999992</v>
          </cell>
          <cell r="V48">
            <v>8061265.7400000002</v>
          </cell>
          <cell r="W48">
            <v>84661.66</v>
          </cell>
          <cell r="X48">
            <v>-304944.09000000003</v>
          </cell>
          <cell r="Y48">
            <v>-1387378.61</v>
          </cell>
          <cell r="Z48">
            <v>-4207062.6900000004</v>
          </cell>
          <cell r="AA48">
            <v>1205071.69</v>
          </cell>
          <cell r="AD48">
            <v>1598115.19625</v>
          </cell>
          <cell r="AE48">
            <v>2167068.5541666667</v>
          </cell>
          <cell r="AF48">
            <v>2894691.0204166663</v>
          </cell>
          <cell r="AG48">
            <v>3625063.2816666663</v>
          </cell>
          <cell r="AH48">
            <v>4249478.5495833335</v>
          </cell>
          <cell r="AI48">
            <v>4686245.3066666666</v>
          </cell>
          <cell r="AJ48">
            <v>4787732.6620833343</v>
          </cell>
          <cell r="AK48">
            <v>4601950.2104166662</v>
          </cell>
          <cell r="AL48">
            <v>4285776.512083333</v>
          </cell>
          <cell r="AM48">
            <v>3768894.1045833328</v>
          </cell>
          <cell r="AN48">
            <v>3427829.1183333327</v>
          </cell>
          <cell r="AP48">
            <v>3261374.4883333319</v>
          </cell>
        </row>
        <row r="49">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D49">
            <v>0</v>
          </cell>
          <cell r="AE49">
            <v>0</v>
          </cell>
          <cell r="AF49">
            <v>0</v>
          </cell>
          <cell r="AG49">
            <v>0</v>
          </cell>
          <cell r="AH49">
            <v>0</v>
          </cell>
          <cell r="AI49">
            <v>0</v>
          </cell>
          <cell r="AJ49">
            <v>0</v>
          </cell>
          <cell r="AK49">
            <v>0</v>
          </cell>
          <cell r="AL49">
            <v>0</v>
          </cell>
          <cell r="AM49">
            <v>0</v>
          </cell>
          <cell r="AN49">
            <v>0</v>
          </cell>
          <cell r="AP49">
            <v>0</v>
          </cell>
        </row>
        <row r="50">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D50">
            <v>0</v>
          </cell>
          <cell r="AE50">
            <v>0</v>
          </cell>
          <cell r="AF50">
            <v>0</v>
          </cell>
          <cell r="AG50">
            <v>0</v>
          </cell>
          <cell r="AH50">
            <v>0</v>
          </cell>
          <cell r="AI50">
            <v>0</v>
          </cell>
          <cell r="AJ50">
            <v>0</v>
          </cell>
          <cell r="AK50">
            <v>0</v>
          </cell>
          <cell r="AL50">
            <v>0</v>
          </cell>
          <cell r="AM50">
            <v>0</v>
          </cell>
          <cell r="AN50">
            <v>0</v>
          </cell>
          <cell r="AP50">
            <v>0</v>
          </cell>
        </row>
        <row r="51">
          <cell r="J51">
            <v>-393750</v>
          </cell>
          <cell r="K51">
            <v>-393750</v>
          </cell>
          <cell r="L51">
            <v>-393750</v>
          </cell>
          <cell r="M51">
            <v>-393750</v>
          </cell>
          <cell r="N51">
            <v>-393750</v>
          </cell>
          <cell r="O51">
            <v>-393750</v>
          </cell>
          <cell r="P51">
            <v>-393750</v>
          </cell>
          <cell r="Q51">
            <v>-393750</v>
          </cell>
          <cell r="R51">
            <v>0</v>
          </cell>
          <cell r="S51">
            <v>0</v>
          </cell>
          <cell r="T51">
            <v>0</v>
          </cell>
          <cell r="U51">
            <v>0</v>
          </cell>
          <cell r="V51">
            <v>0</v>
          </cell>
          <cell r="W51">
            <v>0</v>
          </cell>
          <cell r="X51">
            <v>0</v>
          </cell>
          <cell r="Y51">
            <v>0</v>
          </cell>
          <cell r="Z51">
            <v>0</v>
          </cell>
          <cell r="AA51">
            <v>0</v>
          </cell>
          <cell r="AD51">
            <v>-393750</v>
          </cell>
          <cell r="AE51">
            <v>-377343.75</v>
          </cell>
          <cell r="AF51">
            <v>-344531.25</v>
          </cell>
          <cell r="AG51">
            <v>-311718.75</v>
          </cell>
          <cell r="AH51">
            <v>-278906.25</v>
          </cell>
          <cell r="AI51">
            <v>-246093.75</v>
          </cell>
          <cell r="AJ51">
            <v>-213281.25</v>
          </cell>
          <cell r="AK51">
            <v>-180468.75</v>
          </cell>
          <cell r="AL51">
            <v>-147656.25</v>
          </cell>
          <cell r="AM51">
            <v>-114843.75</v>
          </cell>
          <cell r="AN51">
            <v>-82031.25</v>
          </cell>
          <cell r="AP51">
            <v>-16406.25</v>
          </cell>
        </row>
        <row r="52">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D52">
            <v>0</v>
          </cell>
          <cell r="AE52">
            <v>0</v>
          </cell>
          <cell r="AF52">
            <v>0</v>
          </cell>
          <cell r="AG52">
            <v>0</v>
          </cell>
          <cell r="AH52">
            <v>0</v>
          </cell>
          <cell r="AI52">
            <v>0</v>
          </cell>
          <cell r="AJ52">
            <v>0</v>
          </cell>
          <cell r="AK52">
            <v>0</v>
          </cell>
          <cell r="AL52">
            <v>0</v>
          </cell>
          <cell r="AM52">
            <v>0</v>
          </cell>
          <cell r="AN52">
            <v>0</v>
          </cell>
          <cell r="AP52">
            <v>0</v>
          </cell>
        </row>
        <row r="53">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D53">
            <v>0</v>
          </cell>
          <cell r="AE53">
            <v>0</v>
          </cell>
          <cell r="AF53">
            <v>0</v>
          </cell>
          <cell r="AG53">
            <v>0</v>
          </cell>
          <cell r="AH53">
            <v>0</v>
          </cell>
          <cell r="AI53">
            <v>0</v>
          </cell>
          <cell r="AJ53">
            <v>0</v>
          </cell>
          <cell r="AK53">
            <v>0</v>
          </cell>
          <cell r="AL53">
            <v>0</v>
          </cell>
          <cell r="AM53">
            <v>0</v>
          </cell>
          <cell r="AN53">
            <v>0</v>
          </cell>
          <cell r="AP53">
            <v>0</v>
          </cell>
        </row>
        <row r="54">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D54">
            <v>0</v>
          </cell>
          <cell r="AE54">
            <v>0</v>
          </cell>
          <cell r="AF54">
            <v>0</v>
          </cell>
          <cell r="AG54">
            <v>0</v>
          </cell>
          <cell r="AH54">
            <v>0</v>
          </cell>
          <cell r="AI54">
            <v>0</v>
          </cell>
          <cell r="AJ54">
            <v>0</v>
          </cell>
          <cell r="AK54">
            <v>0</v>
          </cell>
          <cell r="AL54">
            <v>0</v>
          </cell>
          <cell r="AM54">
            <v>0</v>
          </cell>
          <cell r="AN54">
            <v>0</v>
          </cell>
          <cell r="AP54">
            <v>0</v>
          </cell>
        </row>
        <row r="55">
          <cell r="J55">
            <v>0</v>
          </cell>
          <cell r="K55">
            <v>0</v>
          </cell>
          <cell r="L55">
            <v>0</v>
          </cell>
          <cell r="M55">
            <v>0</v>
          </cell>
          <cell r="N55">
            <v>0</v>
          </cell>
          <cell r="O55">
            <v>0</v>
          </cell>
          <cell r="P55">
            <v>0</v>
          </cell>
          <cell r="Q55">
            <v>0</v>
          </cell>
          <cell r="R55">
            <v>116079.12</v>
          </cell>
          <cell r="S55">
            <v>230858.3</v>
          </cell>
          <cell r="T55">
            <v>349784.86</v>
          </cell>
          <cell r="U55">
            <v>463770.76</v>
          </cell>
          <cell r="V55">
            <v>557587.19999999995</v>
          </cell>
          <cell r="W55">
            <v>120144.81</v>
          </cell>
          <cell r="X55">
            <v>85083.86</v>
          </cell>
          <cell r="Y55">
            <v>118167.31</v>
          </cell>
          <cell r="Z55">
            <v>209520.62</v>
          </cell>
          <cell r="AA55">
            <v>389802.44</v>
          </cell>
          <cell r="AD55">
            <v>0</v>
          </cell>
          <cell r="AE55">
            <v>4836.63</v>
          </cell>
          <cell r="AF55">
            <v>19292.355833333331</v>
          </cell>
          <cell r="AG55">
            <v>43485.820833333331</v>
          </cell>
          <cell r="AH55">
            <v>77383.971666666665</v>
          </cell>
          <cell r="AI55">
            <v>119940.55333333334</v>
          </cell>
          <cell r="AJ55">
            <v>148179.38708333333</v>
          </cell>
          <cell r="AK55">
            <v>156730.58166666667</v>
          </cell>
          <cell r="AL55">
            <v>165199.38041666668</v>
          </cell>
          <cell r="AM55">
            <v>178853.04416666669</v>
          </cell>
          <cell r="AN55">
            <v>203824.83833333338</v>
          </cell>
          <cell r="AP55">
            <v>286443.48583333334</v>
          </cell>
        </row>
        <row r="56">
          <cell r="J56">
            <v>248239471.28</v>
          </cell>
          <cell r="K56">
            <v>275535578.75999999</v>
          </cell>
          <cell r="L56">
            <v>277509414.30000001</v>
          </cell>
          <cell r="M56">
            <v>251371893.12</v>
          </cell>
          <cell r="N56">
            <v>239914725</v>
          </cell>
          <cell r="O56">
            <v>236413441.16999999</v>
          </cell>
          <cell r="P56">
            <v>241795058.16999999</v>
          </cell>
          <cell r="Q56">
            <v>243163405.27000001</v>
          </cell>
          <cell r="R56">
            <v>240176393.63</v>
          </cell>
          <cell r="S56">
            <v>232239343.28999999</v>
          </cell>
          <cell r="T56">
            <v>243190319.18000001</v>
          </cell>
          <cell r="U56">
            <v>244101260.09</v>
          </cell>
          <cell r="V56">
            <v>259358414.44999999</v>
          </cell>
          <cell r="W56">
            <v>262386442.28</v>
          </cell>
          <cell r="X56">
            <v>264410332.08000001</v>
          </cell>
          <cell r="Y56">
            <v>285547974.48000002</v>
          </cell>
          <cell r="Z56">
            <v>279938378.25</v>
          </cell>
          <cell r="AA56">
            <v>298296076.08999997</v>
          </cell>
          <cell r="AD56">
            <v>248297998.30625001</v>
          </cell>
          <cell r="AE56">
            <v>248136057.74208331</v>
          </cell>
          <cell r="AF56">
            <v>247786645.0925</v>
          </cell>
          <cell r="AG56">
            <v>247646368.73583338</v>
          </cell>
          <cell r="AH56">
            <v>247815767.03958333</v>
          </cell>
          <cell r="AI56">
            <v>248267481.23708335</v>
          </cell>
          <cell r="AJ56">
            <v>248182889.84916663</v>
          </cell>
          <cell r="AK56">
            <v>247089214.07000002</v>
          </cell>
          <cell r="AL56">
            <v>247967422.36749998</v>
          </cell>
          <cell r="AM56">
            <v>251059077.97625002</v>
          </cell>
          <cell r="AN56">
            <v>255305173.31666669</v>
          </cell>
          <cell r="AP56">
            <v>261073287.18499997</v>
          </cell>
        </row>
        <row r="57">
          <cell r="J57">
            <v>99959720.629999995</v>
          </cell>
          <cell r="K57">
            <v>101975176.91</v>
          </cell>
          <cell r="L57">
            <v>86121559.689999998</v>
          </cell>
          <cell r="M57">
            <v>89971103.510000005</v>
          </cell>
          <cell r="N57">
            <v>95113139.870000005</v>
          </cell>
          <cell r="O57">
            <v>98590013.439999998</v>
          </cell>
          <cell r="P57">
            <v>119703252.13</v>
          </cell>
          <cell r="Q57">
            <v>93676362.579999998</v>
          </cell>
          <cell r="R57">
            <v>109358658.73999999</v>
          </cell>
          <cell r="S57">
            <v>108328018.8</v>
          </cell>
          <cell r="T57">
            <v>103463196.73999999</v>
          </cell>
          <cell r="U57">
            <v>103498068.87</v>
          </cell>
          <cell r="V57">
            <v>111095643.98999999</v>
          </cell>
          <cell r="W57">
            <v>119375202.47</v>
          </cell>
          <cell r="X57">
            <v>124594180.88</v>
          </cell>
          <cell r="Y57">
            <v>129497260.76000001</v>
          </cell>
          <cell r="Z57">
            <v>142275561.37</v>
          </cell>
          <cell r="AA57">
            <v>124678392.78</v>
          </cell>
          <cell r="AD57">
            <v>96405029.356250003</v>
          </cell>
          <cell r="AE57">
            <v>97513736.804583326</v>
          </cell>
          <cell r="AF57">
            <v>98944159.397916675</v>
          </cell>
          <cell r="AG57">
            <v>100009095.69958334</v>
          </cell>
          <cell r="AH57">
            <v>100576560.15541667</v>
          </cell>
          <cell r="AI57">
            <v>101277186.13249999</v>
          </cell>
          <cell r="AJ57">
            <v>102466184.00416666</v>
          </cell>
          <cell r="AK57">
            <v>104794210.95208333</v>
          </cell>
          <cell r="AL57">
            <v>108044160.05374999</v>
          </cell>
          <cell r="AM57">
            <v>111656184.16833334</v>
          </cell>
          <cell r="AN57">
            <v>114708300.86999999</v>
          </cell>
          <cell r="AP57">
            <v>118054144.14708333</v>
          </cell>
        </row>
        <row r="58">
          <cell r="J58">
            <v>78591342.930000007</v>
          </cell>
          <cell r="K58">
            <v>81614034.379999995</v>
          </cell>
          <cell r="L58">
            <v>86368501.75</v>
          </cell>
          <cell r="M58">
            <v>93358189.650000006</v>
          </cell>
          <cell r="N58">
            <v>97573299.540000007</v>
          </cell>
          <cell r="O58">
            <v>87011020.090000004</v>
          </cell>
          <cell r="P58">
            <v>96188031.620000005</v>
          </cell>
          <cell r="Q58">
            <v>122041488.81</v>
          </cell>
          <cell r="R58">
            <v>74617178.099999994</v>
          </cell>
          <cell r="S58">
            <v>78046679.670000002</v>
          </cell>
          <cell r="T58">
            <v>66958987.039999999</v>
          </cell>
          <cell r="U58">
            <v>76901076.590000004</v>
          </cell>
          <cell r="V58">
            <v>87376966.769999996</v>
          </cell>
          <cell r="W58">
            <v>114223956.97</v>
          </cell>
          <cell r="X58">
            <v>125565731.34999999</v>
          </cell>
          <cell r="Y58">
            <v>134737234.97</v>
          </cell>
          <cell r="Z58">
            <v>165003952.37</v>
          </cell>
          <cell r="AA58">
            <v>180709139.30000001</v>
          </cell>
          <cell r="AD58">
            <v>82621977.579166666</v>
          </cell>
          <cell r="AE58">
            <v>84771944.080416679</v>
          </cell>
          <cell r="AF58">
            <v>85679600.195000008</v>
          </cell>
          <cell r="AG58">
            <v>86169692.454999998</v>
          </cell>
          <cell r="AH58">
            <v>86387222.829166666</v>
          </cell>
          <cell r="AI58">
            <v>86971886.840833321</v>
          </cell>
          <cell r="AJ58">
            <v>88696701.275416657</v>
          </cell>
          <cell r="AK58">
            <v>91688665.949999988</v>
          </cell>
          <cell r="AL58">
            <v>95046010.73833333</v>
          </cell>
          <cell r="AM58">
            <v>99579748.16125001</v>
          </cell>
          <cell r="AN58">
            <v>106293446.99625002</v>
          </cell>
          <cell r="AP58">
            <v>119100876.55541669</v>
          </cell>
        </row>
        <row r="59">
          <cell r="J59">
            <v>224000</v>
          </cell>
          <cell r="K59">
            <v>224000</v>
          </cell>
          <cell r="L59">
            <v>0</v>
          </cell>
          <cell r="M59">
            <v>224000</v>
          </cell>
          <cell r="N59">
            <v>224000</v>
          </cell>
          <cell r="O59">
            <v>238000</v>
          </cell>
          <cell r="P59">
            <v>238000</v>
          </cell>
          <cell r="Q59">
            <v>0</v>
          </cell>
          <cell r="R59">
            <v>212500</v>
          </cell>
          <cell r="S59">
            <v>212500</v>
          </cell>
          <cell r="T59">
            <v>212500</v>
          </cell>
          <cell r="U59">
            <v>0</v>
          </cell>
          <cell r="V59">
            <v>212500</v>
          </cell>
          <cell r="W59">
            <v>212500</v>
          </cell>
          <cell r="X59">
            <v>145495</v>
          </cell>
          <cell r="Y59">
            <v>96358</v>
          </cell>
          <cell r="Z59">
            <v>603539.12</v>
          </cell>
          <cell r="AA59">
            <v>212500</v>
          </cell>
          <cell r="AD59">
            <v>106579.85166666667</v>
          </cell>
          <cell r="AE59">
            <v>70742.800833333327</v>
          </cell>
          <cell r="AF59">
            <v>74933.212083333332</v>
          </cell>
          <cell r="AG59">
            <v>119784.45458333334</v>
          </cell>
          <cell r="AH59">
            <v>167964.01333333334</v>
          </cell>
          <cell r="AI59">
            <v>166979.16666666666</v>
          </cell>
          <cell r="AJ59">
            <v>166020.83333333334</v>
          </cell>
          <cell r="AK59">
            <v>171603.95833333334</v>
          </cell>
          <cell r="AL59">
            <v>172347.83333333334</v>
          </cell>
          <cell r="AM59">
            <v>182843.54666666666</v>
          </cell>
          <cell r="AN59">
            <v>197595.17666666667</v>
          </cell>
          <cell r="AP59">
            <v>194407.67666666667</v>
          </cell>
        </row>
        <row r="60">
          <cell r="J60">
            <v>351120</v>
          </cell>
          <cell r="K60">
            <v>329840</v>
          </cell>
          <cell r="L60">
            <v>26600</v>
          </cell>
          <cell r="M60">
            <v>399000</v>
          </cell>
          <cell r="N60">
            <v>399000</v>
          </cell>
          <cell r="O60">
            <v>372400</v>
          </cell>
          <cell r="P60">
            <v>356440</v>
          </cell>
          <cell r="Q60">
            <v>8948200</v>
          </cell>
          <cell r="R60">
            <v>9251250</v>
          </cell>
          <cell r="S60">
            <v>9165750</v>
          </cell>
          <cell r="T60">
            <v>9227500</v>
          </cell>
          <cell r="U60">
            <v>9275000</v>
          </cell>
          <cell r="V60">
            <v>9251250</v>
          </cell>
          <cell r="W60">
            <v>9251250</v>
          </cell>
          <cell r="X60">
            <v>9275000</v>
          </cell>
          <cell r="Y60">
            <v>9275000</v>
          </cell>
          <cell r="Z60">
            <v>10067556.84</v>
          </cell>
          <cell r="AA60">
            <v>9275000</v>
          </cell>
          <cell r="AD60">
            <v>636975</v>
          </cell>
          <cell r="AE60">
            <v>1385625.4166666667</v>
          </cell>
          <cell r="AF60">
            <v>2139700.4166666665</v>
          </cell>
          <cell r="AG60">
            <v>2877269.1666666665</v>
          </cell>
          <cell r="AH60">
            <v>3627370</v>
          </cell>
          <cell r="AI60">
            <v>4379347.083333333</v>
          </cell>
          <cell r="AJ60">
            <v>5121911.25</v>
          </cell>
          <cell r="AK60">
            <v>5878986.666666667</v>
          </cell>
          <cell r="AL60">
            <v>6634170</v>
          </cell>
          <cell r="AM60">
            <v>7406859.8683333332</v>
          </cell>
          <cell r="AN60">
            <v>8180658.0700000003</v>
          </cell>
          <cell r="AP60">
            <v>9311504.7216666657</v>
          </cell>
        </row>
        <row r="61">
          <cell r="J61">
            <v>0</v>
          </cell>
          <cell r="K61">
            <v>0</v>
          </cell>
          <cell r="L61">
            <v>0</v>
          </cell>
          <cell r="M61">
            <v>0</v>
          </cell>
          <cell r="N61">
            <v>0</v>
          </cell>
          <cell r="O61">
            <v>0</v>
          </cell>
          <cell r="P61">
            <v>0</v>
          </cell>
          <cell r="Q61">
            <v>40244.230000000003</v>
          </cell>
          <cell r="R61">
            <v>0</v>
          </cell>
          <cell r="S61">
            <v>0</v>
          </cell>
          <cell r="T61">
            <v>0</v>
          </cell>
          <cell r="U61">
            <v>0</v>
          </cell>
          <cell r="V61">
            <v>0</v>
          </cell>
          <cell r="W61">
            <v>0</v>
          </cell>
          <cell r="X61">
            <v>0</v>
          </cell>
          <cell r="Y61">
            <v>0</v>
          </cell>
          <cell r="Z61">
            <v>5950942.2000000002</v>
          </cell>
          <cell r="AA61">
            <v>4860466.5199999996</v>
          </cell>
          <cell r="AD61">
            <v>20385.985416666666</v>
          </cell>
          <cell r="AE61">
            <v>9590.0666666666675</v>
          </cell>
          <cell r="AF61">
            <v>3353.6858333333334</v>
          </cell>
          <cell r="AG61">
            <v>3353.6858333333334</v>
          </cell>
          <cell r="AH61">
            <v>3353.6858333333334</v>
          </cell>
          <cell r="AI61">
            <v>3353.6858333333334</v>
          </cell>
          <cell r="AJ61">
            <v>3353.6858333333334</v>
          </cell>
          <cell r="AK61">
            <v>3353.6858333333334</v>
          </cell>
          <cell r="AL61">
            <v>3353.6858333333334</v>
          </cell>
          <cell r="AM61">
            <v>251309.61083333334</v>
          </cell>
          <cell r="AN61">
            <v>701784.97416666674</v>
          </cell>
          <cell r="AP61">
            <v>1307666.4462499998</v>
          </cell>
        </row>
        <row r="62">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D62">
            <v>0</v>
          </cell>
          <cell r="AE62">
            <v>0</v>
          </cell>
          <cell r="AF62">
            <v>0</v>
          </cell>
          <cell r="AG62">
            <v>0</v>
          </cell>
          <cell r="AH62">
            <v>0</v>
          </cell>
          <cell r="AI62">
            <v>0</v>
          </cell>
          <cell r="AJ62">
            <v>0</v>
          </cell>
          <cell r="AK62">
            <v>0</v>
          </cell>
          <cell r="AL62">
            <v>0</v>
          </cell>
          <cell r="AM62">
            <v>0</v>
          </cell>
          <cell r="AN62">
            <v>0</v>
          </cell>
          <cell r="AP62">
            <v>0</v>
          </cell>
        </row>
        <row r="63">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D63">
            <v>0</v>
          </cell>
          <cell r="AE63">
            <v>0</v>
          </cell>
          <cell r="AF63">
            <v>0</v>
          </cell>
          <cell r="AG63">
            <v>0</v>
          </cell>
          <cell r="AH63">
            <v>0</v>
          </cell>
          <cell r="AI63">
            <v>0</v>
          </cell>
          <cell r="AJ63">
            <v>0</v>
          </cell>
          <cell r="AK63">
            <v>0</v>
          </cell>
          <cell r="AL63">
            <v>0</v>
          </cell>
          <cell r="AM63">
            <v>0</v>
          </cell>
          <cell r="AN63">
            <v>0</v>
          </cell>
          <cell r="AP63">
            <v>0</v>
          </cell>
        </row>
        <row r="64">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D64">
            <v>0</v>
          </cell>
          <cell r="AE64">
            <v>0</v>
          </cell>
          <cell r="AF64">
            <v>0</v>
          </cell>
          <cell r="AG64">
            <v>0</v>
          </cell>
          <cell r="AH64">
            <v>0</v>
          </cell>
          <cell r="AI64">
            <v>0</v>
          </cell>
          <cell r="AJ64">
            <v>0</v>
          </cell>
          <cell r="AK64">
            <v>0</v>
          </cell>
          <cell r="AL64">
            <v>0</v>
          </cell>
          <cell r="AM64">
            <v>0</v>
          </cell>
          <cell r="AN64">
            <v>0</v>
          </cell>
          <cell r="AP64">
            <v>0</v>
          </cell>
        </row>
        <row r="65">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D65">
            <v>0</v>
          </cell>
          <cell r="AE65">
            <v>0</v>
          </cell>
          <cell r="AF65">
            <v>0</v>
          </cell>
          <cell r="AG65">
            <v>0</v>
          </cell>
          <cell r="AH65">
            <v>0</v>
          </cell>
          <cell r="AI65">
            <v>0</v>
          </cell>
          <cell r="AJ65">
            <v>0</v>
          </cell>
          <cell r="AK65">
            <v>0</v>
          </cell>
          <cell r="AL65">
            <v>0</v>
          </cell>
          <cell r="AM65">
            <v>0</v>
          </cell>
          <cell r="AN65">
            <v>0</v>
          </cell>
          <cell r="AP65">
            <v>0</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D66">
            <v>0</v>
          </cell>
          <cell r="AE66">
            <v>0</v>
          </cell>
          <cell r="AF66">
            <v>0</v>
          </cell>
          <cell r="AG66">
            <v>0</v>
          </cell>
          <cell r="AH66">
            <v>0</v>
          </cell>
          <cell r="AI66">
            <v>0</v>
          </cell>
          <cell r="AJ66">
            <v>0</v>
          </cell>
          <cell r="AK66">
            <v>0</v>
          </cell>
          <cell r="AL66">
            <v>0</v>
          </cell>
          <cell r="AM66">
            <v>0</v>
          </cell>
          <cell r="AN66">
            <v>0</v>
          </cell>
          <cell r="AP66">
            <v>0</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D67">
            <v>0</v>
          </cell>
          <cell r="AE67">
            <v>0</v>
          </cell>
          <cell r="AF67">
            <v>0</v>
          </cell>
          <cell r="AG67">
            <v>0</v>
          </cell>
          <cell r="AH67">
            <v>0</v>
          </cell>
          <cell r="AI67">
            <v>0</v>
          </cell>
          <cell r="AJ67">
            <v>0</v>
          </cell>
          <cell r="AK67">
            <v>0</v>
          </cell>
          <cell r="AL67">
            <v>0</v>
          </cell>
          <cell r="AM67">
            <v>0</v>
          </cell>
          <cell r="AN67">
            <v>0</v>
          </cell>
          <cell r="AP67">
            <v>0</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D68">
            <v>0</v>
          </cell>
          <cell r="AE68">
            <v>0</v>
          </cell>
          <cell r="AF68">
            <v>0</v>
          </cell>
          <cell r="AG68">
            <v>0</v>
          </cell>
          <cell r="AH68">
            <v>0</v>
          </cell>
          <cell r="AI68">
            <v>0</v>
          </cell>
          <cell r="AJ68">
            <v>0</v>
          </cell>
          <cell r="AK68">
            <v>0</v>
          </cell>
          <cell r="AL68">
            <v>0</v>
          </cell>
          <cell r="AM68">
            <v>0</v>
          </cell>
          <cell r="AN68">
            <v>0</v>
          </cell>
          <cell r="AP68">
            <v>0</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D69">
            <v>0</v>
          </cell>
          <cell r="AE69">
            <v>0</v>
          </cell>
          <cell r="AF69">
            <v>0</v>
          </cell>
          <cell r="AG69">
            <v>0</v>
          </cell>
          <cell r="AH69">
            <v>0</v>
          </cell>
          <cell r="AI69">
            <v>0</v>
          </cell>
          <cell r="AJ69">
            <v>0</v>
          </cell>
          <cell r="AK69">
            <v>0</v>
          </cell>
          <cell r="AL69">
            <v>0</v>
          </cell>
          <cell r="AM69">
            <v>0</v>
          </cell>
          <cell r="AN69">
            <v>0</v>
          </cell>
          <cell r="AP69">
            <v>0</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D70">
            <v>0</v>
          </cell>
          <cell r="AE70">
            <v>0</v>
          </cell>
          <cell r="AF70">
            <v>0</v>
          </cell>
          <cell r="AG70">
            <v>0</v>
          </cell>
          <cell r="AH70">
            <v>0</v>
          </cell>
          <cell r="AI70">
            <v>0</v>
          </cell>
          <cell r="AJ70">
            <v>0</v>
          </cell>
          <cell r="AK70">
            <v>0</v>
          </cell>
          <cell r="AL70">
            <v>0</v>
          </cell>
          <cell r="AM70">
            <v>0</v>
          </cell>
          <cell r="AN70">
            <v>0</v>
          </cell>
          <cell r="AP70">
            <v>0</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D71">
            <v>0</v>
          </cell>
          <cell r="AE71">
            <v>0</v>
          </cell>
          <cell r="AF71">
            <v>0</v>
          </cell>
          <cell r="AG71">
            <v>0</v>
          </cell>
          <cell r="AH71">
            <v>0</v>
          </cell>
          <cell r="AI71">
            <v>0</v>
          </cell>
          <cell r="AJ71">
            <v>0</v>
          </cell>
          <cell r="AK71">
            <v>0</v>
          </cell>
          <cell r="AL71">
            <v>0</v>
          </cell>
          <cell r="AM71">
            <v>0</v>
          </cell>
          <cell r="AN71">
            <v>0</v>
          </cell>
          <cell r="AP71">
            <v>0</v>
          </cell>
        </row>
        <row r="72">
          <cell r="J72">
            <v>-83254884.390000001</v>
          </cell>
          <cell r="K72">
            <v>-79639833.390000001</v>
          </cell>
          <cell r="L72">
            <v>-79639833.390000001</v>
          </cell>
          <cell r="M72">
            <v>-79639833.390000001</v>
          </cell>
          <cell r="N72">
            <v>-72450287.390000001</v>
          </cell>
          <cell r="O72">
            <v>-72450287.390000001</v>
          </cell>
          <cell r="P72">
            <v>-72450287.390000001</v>
          </cell>
          <cell r="Q72">
            <v>-77544030.390000001</v>
          </cell>
          <cell r="R72">
            <v>-77544030.390000001</v>
          </cell>
          <cell r="S72">
            <v>-77544030.390000001</v>
          </cell>
          <cell r="T72">
            <v>-74350221.329999998</v>
          </cell>
          <cell r="U72">
            <v>-74350221.329999998</v>
          </cell>
          <cell r="V72">
            <v>-75140075.530000001</v>
          </cell>
          <cell r="W72">
            <v>-76812966.530000001</v>
          </cell>
          <cell r="X72">
            <v>-76812966.530000001</v>
          </cell>
          <cell r="Y72">
            <v>-76812966.530000001</v>
          </cell>
          <cell r="Z72">
            <v>-67554002.530000001</v>
          </cell>
          <cell r="AA72">
            <v>-67554002.530000001</v>
          </cell>
          <cell r="AD72">
            <v>-78977744.017083332</v>
          </cell>
          <cell r="AE72">
            <v>-78675549.966249987</v>
          </cell>
          <cell r="AF72">
            <v>-78373355.915416658</v>
          </cell>
          <cell r="AG72">
            <v>-77851231.262500003</v>
          </cell>
          <cell r="AH72">
            <v>-77109176.007500008</v>
          </cell>
          <cell r="AI72">
            <v>-76400031.344166681</v>
          </cell>
          <cell r="AJ72">
            <v>-75944128.18916668</v>
          </cell>
          <cell r="AK72">
            <v>-75708555.950833336</v>
          </cell>
          <cell r="AL72">
            <v>-75472983.712499991</v>
          </cell>
          <cell r="AM72">
            <v>-75151185.724166662</v>
          </cell>
          <cell r="AN72">
            <v>-74743161.985833332</v>
          </cell>
          <cell r="AP72">
            <v>-73839551.42583333</v>
          </cell>
        </row>
        <row r="73">
          <cell r="J73">
            <v>-271840800.38</v>
          </cell>
          <cell r="K73">
            <v>-278945665.38</v>
          </cell>
          <cell r="L73">
            <v>-278945665.38</v>
          </cell>
          <cell r="M73">
            <v>-278945665.38</v>
          </cell>
          <cell r="N73">
            <v>-284547781.38</v>
          </cell>
          <cell r="O73">
            <v>-284547781.38</v>
          </cell>
          <cell r="P73">
            <v>-284547781.38</v>
          </cell>
          <cell r="Q73">
            <v>-291755611.38</v>
          </cell>
          <cell r="R73">
            <v>-291755611.38</v>
          </cell>
          <cell r="S73">
            <v>-291755611.38</v>
          </cell>
          <cell r="T73">
            <v>-300076044.98000002</v>
          </cell>
          <cell r="U73">
            <v>-300076044.98000002</v>
          </cell>
          <cell r="V73">
            <v>-301300955.37</v>
          </cell>
          <cell r="W73">
            <v>-308227930.37</v>
          </cell>
          <cell r="X73">
            <v>-308227930.37</v>
          </cell>
          <cell r="Y73">
            <v>-308227930.37</v>
          </cell>
          <cell r="Z73">
            <v>-310861336.37</v>
          </cell>
          <cell r="AA73">
            <v>-310861336.37</v>
          </cell>
          <cell r="AD73">
            <v>-276469486.21750003</v>
          </cell>
          <cell r="AE73">
            <v>-278590677.58250004</v>
          </cell>
          <cell r="AF73">
            <v>-280711868.94750005</v>
          </cell>
          <cell r="AG73">
            <v>-282948933.15500003</v>
          </cell>
          <cell r="AH73">
            <v>-285301870.20500004</v>
          </cell>
          <cell r="AI73">
            <v>-287705845.1879167</v>
          </cell>
          <cell r="AJ73">
            <v>-290153446.02041668</v>
          </cell>
          <cell r="AK73">
            <v>-292593634.76958334</v>
          </cell>
          <cell r="AL73">
            <v>-295033823.51875001</v>
          </cell>
          <cell r="AM73">
            <v>-297350316.01791662</v>
          </cell>
          <cell r="AN73">
            <v>-299543112.26708329</v>
          </cell>
          <cell r="AP73">
            <v>-303968864.39041662</v>
          </cell>
        </row>
        <row r="74">
          <cell r="J74">
            <v>83254884.390000001</v>
          </cell>
          <cell r="K74">
            <v>79639833.390000001</v>
          </cell>
          <cell r="L74">
            <v>79639833.390000001</v>
          </cell>
          <cell r="M74">
            <v>79639833.390000001</v>
          </cell>
          <cell r="N74">
            <v>72450287.390000001</v>
          </cell>
          <cell r="O74">
            <v>72450287.390000001</v>
          </cell>
          <cell r="P74">
            <v>72450287.390000001</v>
          </cell>
          <cell r="Q74">
            <v>121715325.52</v>
          </cell>
          <cell r="R74">
            <v>121715325.52</v>
          </cell>
          <cell r="S74">
            <v>77544030.390000001</v>
          </cell>
          <cell r="T74">
            <v>74350221.329999998</v>
          </cell>
          <cell r="U74">
            <v>74350221.329999998</v>
          </cell>
          <cell r="V74">
            <v>75140075.530000001</v>
          </cell>
          <cell r="W74">
            <v>76812966.530000001</v>
          </cell>
          <cell r="X74">
            <v>76812966.530000001</v>
          </cell>
          <cell r="Y74">
            <v>76812966.530000001</v>
          </cell>
          <cell r="Z74">
            <v>67554002.530000001</v>
          </cell>
          <cell r="AA74">
            <v>67554002.530000001</v>
          </cell>
          <cell r="AD74">
            <v>80818214.647499993</v>
          </cell>
          <cell r="AE74">
            <v>84196961.857499987</v>
          </cell>
          <cell r="AF74">
            <v>85735238.437083319</v>
          </cell>
          <cell r="AG74">
            <v>85213113.784166664</v>
          </cell>
          <cell r="AH74">
            <v>84471058.529166669</v>
          </cell>
          <cell r="AI74">
            <v>83761913.865833342</v>
          </cell>
          <cell r="AJ74">
            <v>83306010.710833341</v>
          </cell>
          <cell r="AK74">
            <v>83070438.472500011</v>
          </cell>
          <cell r="AL74">
            <v>82834866.234166667</v>
          </cell>
          <cell r="AM74">
            <v>82513068.245833322</v>
          </cell>
          <cell r="AN74">
            <v>82105044.507499993</v>
          </cell>
          <cell r="AP74">
            <v>79360963.317083314</v>
          </cell>
        </row>
        <row r="75">
          <cell r="J75">
            <v>271840800.38</v>
          </cell>
          <cell r="K75">
            <v>278945665.38</v>
          </cell>
          <cell r="L75">
            <v>278945665.38</v>
          </cell>
          <cell r="M75">
            <v>278945665.38</v>
          </cell>
          <cell r="N75">
            <v>284547781.38</v>
          </cell>
          <cell r="O75">
            <v>284547781.38</v>
          </cell>
          <cell r="P75">
            <v>284547781.38</v>
          </cell>
          <cell r="Q75">
            <v>291755611.38</v>
          </cell>
          <cell r="R75">
            <v>291755611.38</v>
          </cell>
          <cell r="S75">
            <v>291755611.38</v>
          </cell>
          <cell r="T75">
            <v>300076044.98000002</v>
          </cell>
          <cell r="U75">
            <v>300076044.98000002</v>
          </cell>
          <cell r="V75">
            <v>301300955.37</v>
          </cell>
          <cell r="W75">
            <v>308227930.37</v>
          </cell>
          <cell r="X75">
            <v>308227930.37</v>
          </cell>
          <cell r="Y75">
            <v>308227930.37</v>
          </cell>
          <cell r="Z75">
            <v>310861336.37</v>
          </cell>
          <cell r="AA75">
            <v>310861336.37</v>
          </cell>
          <cell r="AD75">
            <v>276469486.21750003</v>
          </cell>
          <cell r="AE75">
            <v>278590677.58250004</v>
          </cell>
          <cell r="AF75">
            <v>280711868.94750005</v>
          </cell>
          <cell r="AG75">
            <v>282948933.15500003</v>
          </cell>
          <cell r="AH75">
            <v>285301870.20500004</v>
          </cell>
          <cell r="AI75">
            <v>287705845.1879167</v>
          </cell>
          <cell r="AJ75">
            <v>290153446.02041668</v>
          </cell>
          <cell r="AK75">
            <v>292593634.76958334</v>
          </cell>
          <cell r="AL75">
            <v>295033823.51875001</v>
          </cell>
          <cell r="AM75">
            <v>297350316.01791662</v>
          </cell>
          <cell r="AN75">
            <v>299543112.26708329</v>
          </cell>
          <cell r="AP75">
            <v>303968864.39041662</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D76">
            <v>0</v>
          </cell>
          <cell r="AE76">
            <v>0</v>
          </cell>
          <cell r="AF76">
            <v>0</v>
          </cell>
          <cell r="AG76">
            <v>0</v>
          </cell>
          <cell r="AH76">
            <v>0</v>
          </cell>
          <cell r="AI76">
            <v>0</v>
          </cell>
          <cell r="AJ76">
            <v>0</v>
          </cell>
          <cell r="AK76">
            <v>0</v>
          </cell>
          <cell r="AL76">
            <v>0</v>
          </cell>
          <cell r="AM76">
            <v>0</v>
          </cell>
          <cell r="AN76">
            <v>0</v>
          </cell>
          <cell r="AP76">
            <v>0</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D77">
            <v>0</v>
          </cell>
          <cell r="AE77">
            <v>0</v>
          </cell>
          <cell r="AF77">
            <v>0</v>
          </cell>
          <cell r="AG77">
            <v>0</v>
          </cell>
          <cell r="AH77">
            <v>0</v>
          </cell>
          <cell r="AI77">
            <v>0</v>
          </cell>
          <cell r="AJ77">
            <v>0</v>
          </cell>
          <cell r="AK77">
            <v>0</v>
          </cell>
          <cell r="AL77">
            <v>0</v>
          </cell>
          <cell r="AM77">
            <v>0</v>
          </cell>
          <cell r="AN77">
            <v>0</v>
          </cell>
          <cell r="AP77">
            <v>0</v>
          </cell>
        </row>
        <row r="78">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D78">
            <v>0</v>
          </cell>
          <cell r="AE78">
            <v>0</v>
          </cell>
          <cell r="AF78">
            <v>0</v>
          </cell>
          <cell r="AG78">
            <v>0</v>
          </cell>
          <cell r="AH78">
            <v>0</v>
          </cell>
          <cell r="AI78">
            <v>0</v>
          </cell>
          <cell r="AJ78">
            <v>0</v>
          </cell>
          <cell r="AK78">
            <v>0</v>
          </cell>
          <cell r="AL78">
            <v>0</v>
          </cell>
          <cell r="AM78">
            <v>0</v>
          </cell>
          <cell r="AN78">
            <v>0</v>
          </cell>
          <cell r="AP78">
            <v>0</v>
          </cell>
        </row>
        <row r="79">
          <cell r="J79">
            <v>-3517649549.5900002</v>
          </cell>
          <cell r="K79">
            <v>-3522420379.1100001</v>
          </cell>
          <cell r="L79">
            <v>-3538756823.77</v>
          </cell>
          <cell r="M79">
            <v>-3518786188.8400002</v>
          </cell>
          <cell r="N79">
            <v>-3530675016.4699998</v>
          </cell>
          <cell r="O79">
            <v>-3547260982.3800001</v>
          </cell>
          <cell r="P79">
            <v>-3559780308.6599998</v>
          </cell>
          <cell r="Q79">
            <v>-3572966949.0100002</v>
          </cell>
          <cell r="R79">
            <v>-3587852481.2399998</v>
          </cell>
          <cell r="S79">
            <v>-3605908843.5700002</v>
          </cell>
          <cell r="T79">
            <v>-3622708317.3099999</v>
          </cell>
          <cell r="U79">
            <v>-3642275959.4200001</v>
          </cell>
          <cell r="V79">
            <v>-3656010726.79</v>
          </cell>
          <cell r="W79">
            <v>-3656793635.96</v>
          </cell>
          <cell r="X79">
            <v>-3670926649.04</v>
          </cell>
          <cell r="Y79">
            <v>-3664758014.2800002</v>
          </cell>
          <cell r="Z79">
            <v>-3674064584.4200001</v>
          </cell>
          <cell r="AA79">
            <v>-3691607943.5599999</v>
          </cell>
          <cell r="AD79">
            <v>-3511384191.8833332</v>
          </cell>
          <cell r="AE79">
            <v>-3523145598.0466666</v>
          </cell>
          <cell r="AF79">
            <v>-3534581960.9312501</v>
          </cell>
          <cell r="AG79">
            <v>-3546172876.447083</v>
          </cell>
          <cell r="AH79">
            <v>-3557975827.8391666</v>
          </cell>
          <cell r="AI79">
            <v>-3569685198.9974995</v>
          </cell>
          <cell r="AJ79">
            <v>-3581049133.7495828</v>
          </cell>
          <cell r="AK79">
            <v>-3592155095.5045834</v>
          </cell>
          <cell r="AL79">
            <v>-3603744330.9508338</v>
          </cell>
          <cell r="AM79">
            <v>-3615801055.6754169</v>
          </cell>
          <cell r="AN79">
            <v>-3627790077.7224998</v>
          </cell>
          <cell r="AP79">
            <v>-3649885235.4575</v>
          </cell>
        </row>
        <row r="80">
          <cell r="J80">
            <v>-1307810422.8199999</v>
          </cell>
          <cell r="K80">
            <v>-1318552013.1199999</v>
          </cell>
          <cell r="L80">
            <v>-1327713245.27</v>
          </cell>
          <cell r="M80">
            <v>-1336539075.03</v>
          </cell>
          <cell r="N80">
            <v>-1342374388.2</v>
          </cell>
          <cell r="O80">
            <v>-1351199765.1800001</v>
          </cell>
          <cell r="P80">
            <v>-1359346414.28</v>
          </cell>
          <cell r="Q80">
            <v>-1364812625.96</v>
          </cell>
          <cell r="R80">
            <v>-1371055332.76</v>
          </cell>
          <cell r="S80">
            <v>-1380456555.53</v>
          </cell>
          <cell r="T80">
            <v>-1389344519.8900001</v>
          </cell>
          <cell r="U80">
            <v>-1398663617.6500001</v>
          </cell>
          <cell r="V80">
            <v>-1405702853.8099999</v>
          </cell>
          <cell r="W80">
            <v>-1412989707.99</v>
          </cell>
          <cell r="X80">
            <v>-1420761577.8299999</v>
          </cell>
          <cell r="Y80">
            <v>-1428843309.6199999</v>
          </cell>
          <cell r="Z80">
            <v>-1433012747.6800001</v>
          </cell>
          <cell r="AA80">
            <v>-1442253693.3099999</v>
          </cell>
          <cell r="AD80">
            <v>-1319206994.9775002</v>
          </cell>
          <cell r="AE80">
            <v>-1326534330.5591669</v>
          </cell>
          <cell r="AF80">
            <v>-1333955209.165417</v>
          </cell>
          <cell r="AG80">
            <v>-1341750078.4191668</v>
          </cell>
          <cell r="AH80">
            <v>-1349889050.2791667</v>
          </cell>
          <cell r="AI80">
            <v>-1358067849.2654169</v>
          </cell>
          <cell r="AJ80">
            <v>-1366081604.5095832</v>
          </cell>
          <cell r="AK80">
            <v>-1373893522.3191664</v>
          </cell>
          <cell r="AL80">
            <v>-1381616545.9504166</v>
          </cell>
          <cell r="AM80">
            <v>-1389239154.0366666</v>
          </cell>
          <cell r="AN80">
            <v>-1396809666.0204165</v>
          </cell>
          <cell r="AP80">
            <v>-1411301206.5587499</v>
          </cell>
        </row>
        <row r="81">
          <cell r="J81">
            <v>-110159767.90000001</v>
          </cell>
          <cell r="K81">
            <v>-112218420.17</v>
          </cell>
          <cell r="L81">
            <v>-114253312.03</v>
          </cell>
          <cell r="M81">
            <v>-115698258.67</v>
          </cell>
          <cell r="N81">
            <v>-115936353.68000001</v>
          </cell>
          <cell r="O81">
            <v>-117958765.47</v>
          </cell>
          <cell r="P81">
            <v>-119880135.40000001</v>
          </cell>
          <cell r="Q81">
            <v>-108583121.23</v>
          </cell>
          <cell r="R81">
            <v>-110654990.36</v>
          </cell>
          <cell r="S81">
            <v>-111821167.09</v>
          </cell>
          <cell r="T81">
            <v>-113663868.7</v>
          </cell>
          <cell r="U81">
            <v>-115571718.29000001</v>
          </cell>
          <cell r="V81">
            <v>-117617098.68000001</v>
          </cell>
          <cell r="W81">
            <v>-119402724.39</v>
          </cell>
          <cell r="X81">
            <v>-120955268.73</v>
          </cell>
          <cell r="Y81">
            <v>-123049476.06</v>
          </cell>
          <cell r="Z81">
            <v>-125331093.23999999</v>
          </cell>
          <cell r="AA81">
            <v>-127662184.64</v>
          </cell>
          <cell r="AD81">
            <v>-111325818.10000001</v>
          </cell>
          <cell r="AE81">
            <v>-111842468.68583333</v>
          </cell>
          <cell r="AF81">
            <v>-112406055.70874999</v>
          </cell>
          <cell r="AG81">
            <v>-112998087.05458333</v>
          </cell>
          <cell r="AH81">
            <v>-113578567.98041667</v>
          </cell>
          <cell r="AI81">
            <v>-114177378.69833332</v>
          </cell>
          <cell r="AJ81">
            <v>-114787446.82333334</v>
          </cell>
          <cell r="AK81">
            <v>-115366041.02833335</v>
          </cell>
          <cell r="AL81">
            <v>-115951589.94875002</v>
          </cell>
          <cell r="AM81">
            <v>-116649338.15499999</v>
          </cell>
          <cell r="AN81">
            <v>-117445094.76875001</v>
          </cell>
          <cell r="AP81">
            <v>-118379636.13375002</v>
          </cell>
        </row>
        <row r="82">
          <cell r="J82">
            <v>10103962.789999999</v>
          </cell>
          <cell r="K82">
            <v>10276539.359999999</v>
          </cell>
          <cell r="L82">
            <v>11023773.01</v>
          </cell>
          <cell r="M82">
            <v>11684522.699999999</v>
          </cell>
          <cell r="N82">
            <v>9752724.9100000001</v>
          </cell>
          <cell r="O82">
            <v>9729072.2300000004</v>
          </cell>
          <cell r="P82">
            <v>9420926.6799999997</v>
          </cell>
          <cell r="Q82">
            <v>10591986.880000001</v>
          </cell>
          <cell r="R82">
            <v>10902446</v>
          </cell>
          <cell r="S82">
            <v>11625066.16</v>
          </cell>
          <cell r="T82">
            <v>12948138.09</v>
          </cell>
          <cell r="U82">
            <v>14090841.23</v>
          </cell>
          <cell r="V82">
            <v>13387713.050000001</v>
          </cell>
          <cell r="W82">
            <v>14970122.27</v>
          </cell>
          <cell r="X82">
            <v>13442934.85</v>
          </cell>
          <cell r="Y82">
            <v>15907288.890000001</v>
          </cell>
          <cell r="Z82">
            <v>8258985.8399999999</v>
          </cell>
          <cell r="AA82">
            <v>9554454.7300000004</v>
          </cell>
          <cell r="AD82">
            <v>10042055.192916667</v>
          </cell>
          <cell r="AE82">
            <v>10163727.024166666</v>
          </cell>
          <cell r="AF82">
            <v>10291587.72625</v>
          </cell>
          <cell r="AG82">
            <v>10503197.70875</v>
          </cell>
          <cell r="AH82">
            <v>10828628.664583333</v>
          </cell>
          <cell r="AI82">
            <v>11149322.930833334</v>
          </cell>
          <cell r="AJ82">
            <v>11481711.812916666</v>
          </cell>
          <cell r="AK82">
            <v>11778076.1775</v>
          </cell>
          <cell r="AL82">
            <v>12054823.178749999</v>
          </cell>
          <cell r="AM82">
            <v>12168532.642083332</v>
          </cell>
          <cell r="AN82">
            <v>12099017.784999998</v>
          </cell>
          <cell r="AP82">
            <v>12191351.181666665</v>
          </cell>
        </row>
        <row r="83">
          <cell r="J83">
            <v>44974.16</v>
          </cell>
          <cell r="K83">
            <v>71457.19</v>
          </cell>
          <cell r="L83">
            <v>67133.100000000006</v>
          </cell>
          <cell r="M83">
            <v>44869.85</v>
          </cell>
          <cell r="N83">
            <v>53802.11</v>
          </cell>
          <cell r="O83">
            <v>77151.37</v>
          </cell>
          <cell r="P83">
            <v>75839.850000000006</v>
          </cell>
          <cell r="Q83">
            <v>77981.240000000005</v>
          </cell>
          <cell r="R83">
            <v>71113.2</v>
          </cell>
          <cell r="S83">
            <v>76551.23</v>
          </cell>
          <cell r="T83">
            <v>39401</v>
          </cell>
          <cell r="U83">
            <v>13439.23</v>
          </cell>
          <cell r="V83">
            <v>-22328.59</v>
          </cell>
          <cell r="W83">
            <v>89356.1</v>
          </cell>
          <cell r="X83">
            <v>-8330.48</v>
          </cell>
          <cell r="Y83">
            <v>-91101.05</v>
          </cell>
          <cell r="Z83">
            <v>58515.05</v>
          </cell>
          <cell r="AA83">
            <v>65933.740000000005</v>
          </cell>
          <cell r="AD83">
            <v>85790.055833333332</v>
          </cell>
          <cell r="AE83">
            <v>68825.800833333327</v>
          </cell>
          <cell r="AF83">
            <v>61935.086249999993</v>
          </cell>
          <cell r="AG83">
            <v>62722.385833333326</v>
          </cell>
          <cell r="AH83">
            <v>60625.558749999997</v>
          </cell>
          <cell r="AI83">
            <v>56671.846249999995</v>
          </cell>
          <cell r="AJ83">
            <v>54613.352916666678</v>
          </cell>
          <cell r="AK83">
            <v>52214.825000000004</v>
          </cell>
          <cell r="AL83">
            <v>43405.055</v>
          </cell>
          <cell r="AM83">
            <v>37935.973333333335</v>
          </cell>
          <cell r="AN83">
            <v>37664.944583333338</v>
          </cell>
          <cell r="AP83">
            <v>36845.364583333336</v>
          </cell>
        </row>
        <row r="84">
          <cell r="J84">
            <v>4335653.3899999997</v>
          </cell>
          <cell r="K84">
            <v>4990369.99</v>
          </cell>
          <cell r="L84">
            <v>5547194.5499999998</v>
          </cell>
          <cell r="M84">
            <v>6115615.8300000001</v>
          </cell>
          <cell r="N84">
            <v>3665303.16</v>
          </cell>
          <cell r="O84">
            <v>4121015.59</v>
          </cell>
          <cell r="P84">
            <v>4470950.59</v>
          </cell>
          <cell r="Q84">
            <v>4712548.1900000004</v>
          </cell>
          <cell r="R84">
            <v>4895388.04</v>
          </cell>
          <cell r="S84">
            <v>5186103.46</v>
          </cell>
          <cell r="T84">
            <v>6023436.3799999999</v>
          </cell>
          <cell r="U84">
            <v>9998489.2200000007</v>
          </cell>
          <cell r="V84">
            <v>10981120.66</v>
          </cell>
          <cell r="W84">
            <v>6793134.9199999999</v>
          </cell>
          <cell r="X84">
            <v>6874122.5099999998</v>
          </cell>
          <cell r="Y84">
            <v>6696222.46</v>
          </cell>
          <cell r="Z84">
            <v>2519351.4900000002</v>
          </cell>
          <cell r="AA84">
            <v>3238272.87</v>
          </cell>
          <cell r="AD84">
            <v>4540954.7529166667</v>
          </cell>
          <cell r="AE84">
            <v>4581707.7262500003</v>
          </cell>
          <cell r="AF84">
            <v>4627289.8866666658</v>
          </cell>
          <cell r="AG84">
            <v>4739757.9408333329</v>
          </cell>
          <cell r="AH84">
            <v>5084478.8916666666</v>
          </cell>
          <cell r="AI84">
            <v>5615400.1687500002</v>
          </cell>
          <cell r="AJ84">
            <v>5967409.84375</v>
          </cell>
          <cell r="AK84">
            <v>6097813.7141666673</v>
          </cell>
          <cell r="AL84">
            <v>6177294.3220833344</v>
          </cell>
          <cell r="AM84">
            <v>6153738.2787499996</v>
          </cell>
          <cell r="AN84">
            <v>6069209.3458333341</v>
          </cell>
          <cell r="AP84">
            <v>5998403.7541666673</v>
          </cell>
        </row>
        <row r="85">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D85">
            <v>0</v>
          </cell>
          <cell r="AE85">
            <v>0</v>
          </cell>
          <cell r="AF85">
            <v>0</v>
          </cell>
          <cell r="AG85">
            <v>0</v>
          </cell>
          <cell r="AH85">
            <v>0</v>
          </cell>
          <cell r="AI85">
            <v>0</v>
          </cell>
          <cell r="AJ85">
            <v>0</v>
          </cell>
          <cell r="AK85">
            <v>0</v>
          </cell>
          <cell r="AL85">
            <v>0</v>
          </cell>
          <cell r="AM85">
            <v>0</v>
          </cell>
          <cell r="AN85">
            <v>0</v>
          </cell>
          <cell r="AP85">
            <v>0</v>
          </cell>
        </row>
        <row r="86">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D86">
            <v>3.5491666666666668</v>
          </cell>
          <cell r="AE86">
            <v>0</v>
          </cell>
          <cell r="AF86">
            <v>0</v>
          </cell>
          <cell r="AG86">
            <v>0</v>
          </cell>
          <cell r="AH86">
            <v>0</v>
          </cell>
          <cell r="AI86">
            <v>0</v>
          </cell>
          <cell r="AJ86">
            <v>0</v>
          </cell>
          <cell r="AK86">
            <v>0</v>
          </cell>
          <cell r="AL86">
            <v>0</v>
          </cell>
          <cell r="AM86">
            <v>0</v>
          </cell>
          <cell r="AN86">
            <v>0</v>
          </cell>
          <cell r="AP86">
            <v>0</v>
          </cell>
        </row>
        <row r="87">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D87">
            <v>0</v>
          </cell>
          <cell r="AE87">
            <v>0</v>
          </cell>
          <cell r="AF87">
            <v>0</v>
          </cell>
          <cell r="AG87">
            <v>0</v>
          </cell>
          <cell r="AH87">
            <v>0</v>
          </cell>
          <cell r="AI87">
            <v>0</v>
          </cell>
          <cell r="AJ87">
            <v>0</v>
          </cell>
          <cell r="AK87">
            <v>0</v>
          </cell>
          <cell r="AL87">
            <v>0</v>
          </cell>
          <cell r="AM87">
            <v>0</v>
          </cell>
          <cell r="AN87">
            <v>0</v>
          </cell>
          <cell r="AP87">
            <v>0</v>
          </cell>
        </row>
        <row r="88">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D88">
            <v>0</v>
          </cell>
          <cell r="AE88">
            <v>0</v>
          </cell>
          <cell r="AF88">
            <v>0</v>
          </cell>
          <cell r="AG88">
            <v>0</v>
          </cell>
          <cell r="AH88">
            <v>0</v>
          </cell>
          <cell r="AI88">
            <v>0</v>
          </cell>
          <cell r="AJ88">
            <v>0</v>
          </cell>
          <cell r="AK88">
            <v>0</v>
          </cell>
          <cell r="AL88">
            <v>0</v>
          </cell>
          <cell r="AM88">
            <v>0</v>
          </cell>
          <cell r="AN88">
            <v>0</v>
          </cell>
          <cell r="AP88">
            <v>-3997270.8333333335</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D89">
            <v>0</v>
          </cell>
          <cell r="AE89">
            <v>0</v>
          </cell>
          <cell r="AF89">
            <v>0</v>
          </cell>
          <cell r="AG89">
            <v>0</v>
          </cell>
          <cell r="AH89">
            <v>0</v>
          </cell>
          <cell r="AI89">
            <v>0</v>
          </cell>
          <cell r="AJ89">
            <v>0</v>
          </cell>
          <cell r="AK89">
            <v>0</v>
          </cell>
          <cell r="AL89">
            <v>0</v>
          </cell>
          <cell r="AM89">
            <v>0</v>
          </cell>
          <cell r="AN89">
            <v>0</v>
          </cell>
          <cell r="AP89">
            <v>16976.239583333332</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D90">
            <v>0</v>
          </cell>
          <cell r="AE90">
            <v>0</v>
          </cell>
          <cell r="AF90">
            <v>0</v>
          </cell>
          <cell r="AG90">
            <v>0</v>
          </cell>
          <cell r="AH90">
            <v>0</v>
          </cell>
          <cell r="AI90">
            <v>0</v>
          </cell>
          <cell r="AJ90">
            <v>0</v>
          </cell>
          <cell r="AK90">
            <v>0</v>
          </cell>
          <cell r="AL90">
            <v>0</v>
          </cell>
          <cell r="AM90">
            <v>0</v>
          </cell>
          <cell r="AN90">
            <v>0</v>
          </cell>
          <cell r="AP90">
            <v>2810.5125000000003</v>
          </cell>
        </row>
        <row r="91">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D91">
            <v>0</v>
          </cell>
          <cell r="AE91">
            <v>0</v>
          </cell>
          <cell r="AF91">
            <v>0</v>
          </cell>
          <cell r="AG91">
            <v>0</v>
          </cell>
          <cell r="AH91">
            <v>0</v>
          </cell>
          <cell r="AI91">
            <v>0</v>
          </cell>
          <cell r="AJ91">
            <v>0</v>
          </cell>
          <cell r="AK91">
            <v>0</v>
          </cell>
          <cell r="AL91">
            <v>0</v>
          </cell>
          <cell r="AM91">
            <v>0</v>
          </cell>
          <cell r="AN91">
            <v>0</v>
          </cell>
          <cell r="AP91">
            <v>16976.239583333332</v>
          </cell>
        </row>
        <row r="92">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D92">
            <v>0</v>
          </cell>
          <cell r="AE92">
            <v>0</v>
          </cell>
          <cell r="AF92">
            <v>0</v>
          </cell>
          <cell r="AG92">
            <v>0</v>
          </cell>
          <cell r="AH92">
            <v>0</v>
          </cell>
          <cell r="AI92">
            <v>0</v>
          </cell>
          <cell r="AJ92">
            <v>0</v>
          </cell>
          <cell r="AK92">
            <v>0</v>
          </cell>
          <cell r="AL92">
            <v>0</v>
          </cell>
          <cell r="AM92">
            <v>0</v>
          </cell>
          <cell r="AN92">
            <v>0</v>
          </cell>
          <cell r="AP92">
            <v>-16976.239583333332</v>
          </cell>
        </row>
        <row r="93">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D93">
            <v>0</v>
          </cell>
          <cell r="AE93">
            <v>0</v>
          </cell>
          <cell r="AF93">
            <v>0</v>
          </cell>
          <cell r="AG93">
            <v>0</v>
          </cell>
          <cell r="AH93">
            <v>0</v>
          </cell>
          <cell r="AI93">
            <v>0</v>
          </cell>
          <cell r="AJ93">
            <v>0</v>
          </cell>
          <cell r="AK93">
            <v>0</v>
          </cell>
          <cell r="AL93">
            <v>0</v>
          </cell>
          <cell r="AM93">
            <v>0</v>
          </cell>
          <cell r="AN93">
            <v>0</v>
          </cell>
          <cell r="AP93">
            <v>16976.239583333332</v>
          </cell>
        </row>
        <row r="94">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D94">
            <v>0</v>
          </cell>
          <cell r="AE94">
            <v>0</v>
          </cell>
          <cell r="AF94">
            <v>0</v>
          </cell>
          <cell r="AG94">
            <v>0</v>
          </cell>
          <cell r="AH94">
            <v>0</v>
          </cell>
          <cell r="AI94">
            <v>0</v>
          </cell>
          <cell r="AJ94">
            <v>0</v>
          </cell>
          <cell r="AK94">
            <v>0</v>
          </cell>
          <cell r="AL94">
            <v>0</v>
          </cell>
          <cell r="AM94">
            <v>0</v>
          </cell>
          <cell r="AN94">
            <v>0</v>
          </cell>
          <cell r="AP94">
            <v>2810.5125000000003</v>
          </cell>
        </row>
        <row r="95">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D95">
            <v>0</v>
          </cell>
          <cell r="AE95">
            <v>0</v>
          </cell>
          <cell r="AF95">
            <v>0</v>
          </cell>
          <cell r="AG95">
            <v>0</v>
          </cell>
          <cell r="AH95">
            <v>0</v>
          </cell>
          <cell r="AI95">
            <v>0</v>
          </cell>
          <cell r="AJ95">
            <v>0</v>
          </cell>
          <cell r="AK95">
            <v>0</v>
          </cell>
          <cell r="AL95">
            <v>0</v>
          </cell>
          <cell r="AM95">
            <v>0</v>
          </cell>
          <cell r="AN95">
            <v>0</v>
          </cell>
          <cell r="AP95">
            <v>-2810.5125000000003</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D96">
            <v>0</v>
          </cell>
          <cell r="AE96">
            <v>0</v>
          </cell>
          <cell r="AF96">
            <v>0</v>
          </cell>
          <cell r="AG96">
            <v>0</v>
          </cell>
          <cell r="AH96">
            <v>0</v>
          </cell>
          <cell r="AI96">
            <v>0</v>
          </cell>
          <cell r="AJ96">
            <v>0</v>
          </cell>
          <cell r="AK96">
            <v>0</v>
          </cell>
          <cell r="AL96">
            <v>0</v>
          </cell>
          <cell r="AM96">
            <v>0</v>
          </cell>
          <cell r="AN96">
            <v>0</v>
          </cell>
          <cell r="AP96">
            <v>-16976.239583333332</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D97">
            <v>0</v>
          </cell>
          <cell r="AE97">
            <v>0</v>
          </cell>
          <cell r="AF97">
            <v>0</v>
          </cell>
          <cell r="AG97">
            <v>0</v>
          </cell>
          <cell r="AH97">
            <v>0</v>
          </cell>
          <cell r="AI97">
            <v>0</v>
          </cell>
          <cell r="AJ97">
            <v>0</v>
          </cell>
          <cell r="AK97">
            <v>0</v>
          </cell>
          <cell r="AL97">
            <v>0</v>
          </cell>
          <cell r="AM97">
            <v>0</v>
          </cell>
          <cell r="AN97">
            <v>0</v>
          </cell>
          <cell r="AP97">
            <v>0</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D98">
            <v>0</v>
          </cell>
          <cell r="AE98">
            <v>0</v>
          </cell>
          <cell r="AF98">
            <v>0</v>
          </cell>
          <cell r="AG98">
            <v>0</v>
          </cell>
          <cell r="AH98">
            <v>0</v>
          </cell>
          <cell r="AI98">
            <v>0</v>
          </cell>
          <cell r="AJ98">
            <v>0</v>
          </cell>
          <cell r="AK98">
            <v>0</v>
          </cell>
          <cell r="AL98">
            <v>0</v>
          </cell>
          <cell r="AM98">
            <v>0</v>
          </cell>
          <cell r="AN98">
            <v>0</v>
          </cell>
          <cell r="AP98">
            <v>0</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D99">
            <v>0</v>
          </cell>
          <cell r="AE99">
            <v>0</v>
          </cell>
          <cell r="AF99">
            <v>0</v>
          </cell>
          <cell r="AG99">
            <v>0</v>
          </cell>
          <cell r="AH99">
            <v>0</v>
          </cell>
          <cell r="AI99">
            <v>0</v>
          </cell>
          <cell r="AJ99">
            <v>0</v>
          </cell>
          <cell r="AK99">
            <v>0</v>
          </cell>
          <cell r="AL99">
            <v>0</v>
          </cell>
          <cell r="AM99">
            <v>0</v>
          </cell>
          <cell r="AN99">
            <v>0</v>
          </cell>
          <cell r="AP99">
            <v>0</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D100">
            <v>0</v>
          </cell>
          <cell r="AE100">
            <v>0</v>
          </cell>
          <cell r="AF100">
            <v>0</v>
          </cell>
          <cell r="AG100">
            <v>0</v>
          </cell>
          <cell r="AH100">
            <v>0</v>
          </cell>
          <cell r="AI100">
            <v>0</v>
          </cell>
          <cell r="AJ100">
            <v>0</v>
          </cell>
          <cell r="AK100">
            <v>0</v>
          </cell>
          <cell r="AL100">
            <v>0</v>
          </cell>
          <cell r="AM100">
            <v>0</v>
          </cell>
          <cell r="AN100">
            <v>0</v>
          </cell>
          <cell r="AP100">
            <v>0</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D101">
            <v>0</v>
          </cell>
          <cell r="AE101">
            <v>0</v>
          </cell>
          <cell r="AF101">
            <v>0</v>
          </cell>
          <cell r="AG101">
            <v>0</v>
          </cell>
          <cell r="AH101">
            <v>0</v>
          </cell>
          <cell r="AI101">
            <v>0</v>
          </cell>
          <cell r="AJ101">
            <v>0</v>
          </cell>
          <cell r="AK101">
            <v>0</v>
          </cell>
          <cell r="AL101">
            <v>0</v>
          </cell>
          <cell r="AM101">
            <v>0</v>
          </cell>
          <cell r="AN101">
            <v>0</v>
          </cell>
          <cell r="AP101">
            <v>0</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D102">
            <v>0</v>
          </cell>
          <cell r="AE102">
            <v>0</v>
          </cell>
          <cell r="AF102">
            <v>0</v>
          </cell>
          <cell r="AG102">
            <v>0</v>
          </cell>
          <cell r="AH102">
            <v>0</v>
          </cell>
          <cell r="AI102">
            <v>0</v>
          </cell>
          <cell r="AJ102">
            <v>0</v>
          </cell>
          <cell r="AK102">
            <v>0</v>
          </cell>
          <cell r="AL102">
            <v>0</v>
          </cell>
          <cell r="AM102">
            <v>0</v>
          </cell>
          <cell r="AN102">
            <v>0</v>
          </cell>
          <cell r="AP102">
            <v>0</v>
          </cell>
        </row>
        <row r="103">
          <cell r="J103">
            <v>-31918787.460000001</v>
          </cell>
          <cell r="K103">
            <v>-32680115.59</v>
          </cell>
          <cell r="L103">
            <v>-33437650.870000001</v>
          </cell>
          <cell r="M103">
            <v>-34164307.530000001</v>
          </cell>
          <cell r="N103">
            <v>-34930365.770000003</v>
          </cell>
          <cell r="O103">
            <v>-36109305.299999997</v>
          </cell>
          <cell r="P103">
            <v>-37333941.240000002</v>
          </cell>
          <cell r="Q103">
            <v>-37819137.579999998</v>
          </cell>
          <cell r="R103">
            <v>-39000957.32</v>
          </cell>
          <cell r="S103">
            <v>-38621163.950000003</v>
          </cell>
          <cell r="T103">
            <v>-39807047.490000002</v>
          </cell>
          <cell r="U103">
            <v>-41022515.960000001</v>
          </cell>
          <cell r="V103">
            <v>-42226091.409999996</v>
          </cell>
          <cell r="W103">
            <v>-43463375.780000001</v>
          </cell>
          <cell r="X103">
            <v>-44716139.520000003</v>
          </cell>
          <cell r="Y103">
            <v>-45968793.340000004</v>
          </cell>
          <cell r="Z103">
            <v>-47220099.210000001</v>
          </cell>
          <cell r="AA103">
            <v>-48473466.640000001</v>
          </cell>
          <cell r="AD103">
            <v>-33036164.100000005</v>
          </cell>
          <cell r="AE103">
            <v>-33717569.457083337</v>
          </cell>
          <cell r="AF103">
            <v>-34438748.312916666</v>
          </cell>
          <cell r="AG103">
            <v>-35195637.672083333</v>
          </cell>
          <cell r="AH103">
            <v>-35993393.441666663</v>
          </cell>
          <cell r="AI103">
            <v>-36833245.669583328</v>
          </cell>
          <cell r="AJ103">
            <v>-37712019.175416663</v>
          </cell>
          <cell r="AK103">
            <v>-38631258.71041666</v>
          </cell>
          <cell r="AL103">
            <v>-39593049.312916659</v>
          </cell>
          <cell r="AM103">
            <v>-40596975.115000002</v>
          </cell>
          <cell r="AN103">
            <v>-41624220.730833329</v>
          </cell>
          <cell r="AP103">
            <v>-43715249.673333324</v>
          </cell>
        </row>
        <row r="104">
          <cell r="J104">
            <v>-5906147.9299999997</v>
          </cell>
          <cell r="K104">
            <v>-6034100.96</v>
          </cell>
          <cell r="L104">
            <v>-6162054</v>
          </cell>
          <cell r="M104">
            <v>-6290193.21</v>
          </cell>
          <cell r="N104">
            <v>-6418518.6500000004</v>
          </cell>
          <cell r="O104">
            <v>-6546849.1600000001</v>
          </cell>
          <cell r="P104">
            <v>-6675184.71</v>
          </cell>
          <cell r="Q104">
            <v>-6804659.3300000001</v>
          </cell>
          <cell r="R104">
            <v>-6886134.6100000003</v>
          </cell>
          <cell r="S104">
            <v>-7007437.7300000004</v>
          </cell>
          <cell r="T104">
            <v>-7956284.6799999997</v>
          </cell>
          <cell r="U104">
            <v>-7841418.0999999996</v>
          </cell>
          <cell r="V104">
            <v>-8101057.5099999998</v>
          </cell>
          <cell r="W104">
            <v>-8432793.0399999991</v>
          </cell>
          <cell r="X104">
            <v>-8708535.7400000002</v>
          </cell>
          <cell r="Y104">
            <v>-8668461.6999999993</v>
          </cell>
          <cell r="Z104">
            <v>-8938486.0800000001</v>
          </cell>
          <cell r="AA104">
            <v>-9208516.6699999999</v>
          </cell>
          <cell r="AD104">
            <v>-6083569.3949999996</v>
          </cell>
          <cell r="AE104">
            <v>-6177088.2420833344</v>
          </cell>
          <cell r="AF104">
            <v>-6284761.8691666676</v>
          </cell>
          <cell r="AG104">
            <v>-6442728.1987500004</v>
          </cell>
          <cell r="AH104">
            <v>-6624780.9537499994</v>
          </cell>
          <cell r="AI104">
            <v>-6802203.1550000003</v>
          </cell>
          <cell r="AJ104">
            <v>-6993603.224166668</v>
          </cell>
          <cell r="AK104">
            <v>-7199652.1333333356</v>
          </cell>
          <cell r="AL104">
            <v>-7404850.0595833324</v>
          </cell>
          <cell r="AM104">
            <v>-7608943.2229166664</v>
          </cell>
          <cell r="AN104">
            <v>-7824844.6787500009</v>
          </cell>
          <cell r="AP104">
            <v>-8288221.9958333327</v>
          </cell>
        </row>
        <row r="105">
          <cell r="J105">
            <v>-93499863.950000003</v>
          </cell>
          <cell r="K105">
            <v>-95605660.989999995</v>
          </cell>
          <cell r="L105">
            <v>-97690366.030000001</v>
          </cell>
          <cell r="M105">
            <v>-95850478.019999996</v>
          </cell>
          <cell r="N105">
            <v>-99999138.549999997</v>
          </cell>
          <cell r="O105">
            <v>-94958375.409999996</v>
          </cell>
          <cell r="P105">
            <v>-97524694.269999996</v>
          </cell>
          <cell r="Q105">
            <v>-100092074.31</v>
          </cell>
          <cell r="R105">
            <v>-102383263.58</v>
          </cell>
          <cell r="S105">
            <v>-101651882.47</v>
          </cell>
          <cell r="T105">
            <v>-105002230.56999999</v>
          </cell>
          <cell r="U105">
            <v>-108118084.16</v>
          </cell>
          <cell r="V105">
            <v>-110567969.23999999</v>
          </cell>
          <cell r="W105">
            <v>-113462446.11</v>
          </cell>
          <cell r="X105">
            <v>-117030147.90000001</v>
          </cell>
          <cell r="Y105">
            <v>-119342606.95</v>
          </cell>
          <cell r="Z105">
            <v>-122247865.06</v>
          </cell>
          <cell r="AA105">
            <v>-125847109.02</v>
          </cell>
          <cell r="AD105">
            <v>-93401776.671249986</v>
          </cell>
          <cell r="AE105">
            <v>-94554205.491249993</v>
          </cell>
          <cell r="AF105">
            <v>-95885294.251250014</v>
          </cell>
          <cell r="AG105">
            <v>-97230661.288749993</v>
          </cell>
          <cell r="AH105">
            <v>-98644617.589583337</v>
          </cell>
          <cell r="AI105">
            <v>-100075847.07958335</v>
          </cell>
          <cell r="AJ105">
            <v>-101531050.84666665</v>
          </cell>
          <cell r="AK105">
            <v>-103080907.80458333</v>
          </cell>
          <cell r="AL105">
            <v>-104865570.75458331</v>
          </cell>
          <cell r="AM105">
            <v>-106771439.73124999</v>
          </cell>
          <cell r="AN105">
            <v>-108985500.56958331</v>
          </cell>
          <cell r="AP105">
            <v>-113706218.92458333</v>
          </cell>
        </row>
        <row r="106">
          <cell r="J106">
            <v>946172.25</v>
          </cell>
          <cell r="K106">
            <v>946172.25</v>
          </cell>
          <cell r="L106">
            <v>946172.25</v>
          </cell>
          <cell r="M106">
            <v>946172.25</v>
          </cell>
          <cell r="N106">
            <v>946172.25</v>
          </cell>
          <cell r="O106">
            <v>946172.25</v>
          </cell>
          <cell r="P106">
            <v>946172.25</v>
          </cell>
          <cell r="Q106">
            <v>946172.25</v>
          </cell>
          <cell r="R106">
            <v>946172.25</v>
          </cell>
          <cell r="S106">
            <v>946172.25</v>
          </cell>
          <cell r="T106">
            <v>946172.25</v>
          </cell>
          <cell r="U106">
            <v>946172.25</v>
          </cell>
          <cell r="V106">
            <v>946172.25</v>
          </cell>
          <cell r="W106">
            <v>946172.25</v>
          </cell>
          <cell r="X106">
            <v>946172.25</v>
          </cell>
          <cell r="Y106">
            <v>946172.25</v>
          </cell>
          <cell r="Z106">
            <v>946172.25</v>
          </cell>
          <cell r="AA106">
            <v>946172.25</v>
          </cell>
          <cell r="AD106">
            <v>946172.25</v>
          </cell>
          <cell r="AE106">
            <v>946172.25</v>
          </cell>
          <cell r="AF106">
            <v>946172.25</v>
          </cell>
          <cell r="AG106">
            <v>946172.25</v>
          </cell>
          <cell r="AH106">
            <v>946172.25</v>
          </cell>
          <cell r="AI106">
            <v>946172.25</v>
          </cell>
          <cell r="AJ106">
            <v>946172.25</v>
          </cell>
          <cell r="AK106">
            <v>946172.25</v>
          </cell>
          <cell r="AL106">
            <v>946172.25</v>
          </cell>
          <cell r="AM106">
            <v>946172.25</v>
          </cell>
          <cell r="AN106">
            <v>946172.25</v>
          </cell>
          <cell r="AP106">
            <v>946172.25</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D107">
            <v>0</v>
          </cell>
          <cell r="AE107">
            <v>0</v>
          </cell>
          <cell r="AF107">
            <v>0</v>
          </cell>
          <cell r="AG107">
            <v>0</v>
          </cell>
          <cell r="AH107">
            <v>0</v>
          </cell>
          <cell r="AI107">
            <v>0</v>
          </cell>
          <cell r="AJ107">
            <v>0</v>
          </cell>
          <cell r="AK107">
            <v>0</v>
          </cell>
          <cell r="AL107">
            <v>0</v>
          </cell>
          <cell r="AM107">
            <v>0</v>
          </cell>
          <cell r="AN107">
            <v>0</v>
          </cell>
          <cell r="AP107">
            <v>0</v>
          </cell>
        </row>
        <row r="108">
          <cell r="J108">
            <v>302358.01</v>
          </cell>
          <cell r="K108">
            <v>302358.01</v>
          </cell>
          <cell r="L108">
            <v>302358.01</v>
          </cell>
          <cell r="M108">
            <v>302358.01</v>
          </cell>
          <cell r="N108">
            <v>302358.01</v>
          </cell>
          <cell r="O108">
            <v>302358.01</v>
          </cell>
          <cell r="P108">
            <v>302358.01</v>
          </cell>
          <cell r="Q108">
            <v>302358.01</v>
          </cell>
          <cell r="R108">
            <v>302358.01</v>
          </cell>
          <cell r="S108">
            <v>302358.01</v>
          </cell>
          <cell r="T108">
            <v>302358.01</v>
          </cell>
          <cell r="U108">
            <v>302358.01</v>
          </cell>
          <cell r="V108">
            <v>302358.01</v>
          </cell>
          <cell r="W108">
            <v>302358.01</v>
          </cell>
          <cell r="X108">
            <v>302358.01</v>
          </cell>
          <cell r="Y108">
            <v>302358.01</v>
          </cell>
          <cell r="Z108">
            <v>302358.01</v>
          </cell>
          <cell r="AA108">
            <v>302358.01</v>
          </cell>
          <cell r="AD108">
            <v>302358.00999999995</v>
          </cell>
          <cell r="AE108">
            <v>302358.00999999995</v>
          </cell>
          <cell r="AF108">
            <v>302358.00999999995</v>
          </cell>
          <cell r="AG108">
            <v>302358.00999999995</v>
          </cell>
          <cell r="AH108">
            <v>302358.00999999995</v>
          </cell>
          <cell r="AI108">
            <v>302358.00999999995</v>
          </cell>
          <cell r="AJ108">
            <v>302358.00999999995</v>
          </cell>
          <cell r="AK108">
            <v>302358.00999999995</v>
          </cell>
          <cell r="AL108">
            <v>302358.00999999995</v>
          </cell>
          <cell r="AM108">
            <v>302358.00999999995</v>
          </cell>
          <cell r="AN108">
            <v>302358.00999999995</v>
          </cell>
          <cell r="AP108">
            <v>302358.00999999995</v>
          </cell>
        </row>
        <row r="109">
          <cell r="J109">
            <v>76622596.840000004</v>
          </cell>
          <cell r="K109">
            <v>76622596.840000004</v>
          </cell>
          <cell r="L109">
            <v>76622596.840000004</v>
          </cell>
          <cell r="M109">
            <v>76622596.840000004</v>
          </cell>
          <cell r="N109">
            <v>76622596.840000004</v>
          </cell>
          <cell r="O109">
            <v>76622596.840000004</v>
          </cell>
          <cell r="P109">
            <v>76622596.840000004</v>
          </cell>
          <cell r="Q109">
            <v>76622596.840000004</v>
          </cell>
          <cell r="R109">
            <v>76622596.840000004</v>
          </cell>
          <cell r="S109">
            <v>76622596.840000004</v>
          </cell>
          <cell r="T109">
            <v>76622596.840000004</v>
          </cell>
          <cell r="U109">
            <v>76622596.840000004</v>
          </cell>
          <cell r="V109">
            <v>76622596.840000004</v>
          </cell>
          <cell r="W109">
            <v>76622596.840000004</v>
          </cell>
          <cell r="X109">
            <v>76622596.840000004</v>
          </cell>
          <cell r="Y109">
            <v>76622596.840000004</v>
          </cell>
          <cell r="Z109">
            <v>76622596.840000004</v>
          </cell>
          <cell r="AA109">
            <v>76622596.840000004</v>
          </cell>
          <cell r="AD109">
            <v>76622596.840000018</v>
          </cell>
          <cell r="AE109">
            <v>76622596.840000018</v>
          </cell>
          <cell r="AF109">
            <v>76622596.840000018</v>
          </cell>
          <cell r="AG109">
            <v>76622596.840000018</v>
          </cell>
          <cell r="AH109">
            <v>76622596.840000018</v>
          </cell>
          <cell r="AI109">
            <v>76622596.840000018</v>
          </cell>
          <cell r="AJ109">
            <v>76622596.840000018</v>
          </cell>
          <cell r="AK109">
            <v>76622596.840000018</v>
          </cell>
          <cell r="AL109">
            <v>76622596.840000018</v>
          </cell>
          <cell r="AM109">
            <v>76622596.840000018</v>
          </cell>
          <cell r="AN109">
            <v>76622596.840000018</v>
          </cell>
          <cell r="AP109">
            <v>76622596.840000018</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D110">
            <v>0</v>
          </cell>
          <cell r="AE110">
            <v>0</v>
          </cell>
          <cell r="AF110">
            <v>0</v>
          </cell>
          <cell r="AG110">
            <v>0</v>
          </cell>
          <cell r="AH110">
            <v>0</v>
          </cell>
          <cell r="AI110">
            <v>0</v>
          </cell>
          <cell r="AJ110">
            <v>0</v>
          </cell>
          <cell r="AK110">
            <v>0</v>
          </cell>
          <cell r="AL110">
            <v>0</v>
          </cell>
          <cell r="AM110">
            <v>0</v>
          </cell>
          <cell r="AN110">
            <v>0</v>
          </cell>
          <cell r="AP110">
            <v>0</v>
          </cell>
        </row>
        <row r="111">
          <cell r="J111">
            <v>156960790.84</v>
          </cell>
          <cell r="K111">
            <v>156960790.84</v>
          </cell>
          <cell r="L111">
            <v>156960790.84</v>
          </cell>
          <cell r="M111">
            <v>156960790.84</v>
          </cell>
          <cell r="N111">
            <v>156960790.84</v>
          </cell>
          <cell r="O111">
            <v>156960790.84</v>
          </cell>
          <cell r="P111">
            <v>156960790.84</v>
          </cell>
          <cell r="Q111">
            <v>156960790.84</v>
          </cell>
          <cell r="R111">
            <v>156960790.84</v>
          </cell>
          <cell r="S111">
            <v>156960790.84</v>
          </cell>
          <cell r="T111">
            <v>156960790.84</v>
          </cell>
          <cell r="U111">
            <v>156960790.84</v>
          </cell>
          <cell r="V111">
            <v>156960790.84</v>
          </cell>
          <cell r="W111">
            <v>156960790.84</v>
          </cell>
          <cell r="X111">
            <v>156960790.84</v>
          </cell>
          <cell r="Y111">
            <v>156960790.84</v>
          </cell>
          <cell r="Z111">
            <v>156960790.84</v>
          </cell>
          <cell r="AA111">
            <v>156960790.84</v>
          </cell>
          <cell r="AD111">
            <v>156960790.83999997</v>
          </cell>
          <cell r="AE111">
            <v>156960790.83999997</v>
          </cell>
          <cell r="AF111">
            <v>156960790.83999997</v>
          </cell>
          <cell r="AG111">
            <v>156960790.83999997</v>
          </cell>
          <cell r="AH111">
            <v>156960790.83999997</v>
          </cell>
          <cell r="AI111">
            <v>156960790.83999997</v>
          </cell>
          <cell r="AJ111">
            <v>156960790.83999997</v>
          </cell>
          <cell r="AK111">
            <v>156960790.83999997</v>
          </cell>
          <cell r="AL111">
            <v>156960790.83999997</v>
          </cell>
          <cell r="AM111">
            <v>156960790.83999997</v>
          </cell>
          <cell r="AN111">
            <v>156960790.83999997</v>
          </cell>
          <cell r="AP111">
            <v>156960790.83999997</v>
          </cell>
        </row>
        <row r="112">
          <cell r="J112">
            <v>16950332.899999999</v>
          </cell>
          <cell r="K112">
            <v>16950332.899999999</v>
          </cell>
          <cell r="L112">
            <v>16950332.899999999</v>
          </cell>
          <cell r="M112">
            <v>16950332.899999999</v>
          </cell>
          <cell r="N112">
            <v>16950332.899999999</v>
          </cell>
          <cell r="O112">
            <v>16950332.899999999</v>
          </cell>
          <cell r="P112">
            <v>16950332.899999999</v>
          </cell>
          <cell r="Q112">
            <v>16950332.899999999</v>
          </cell>
          <cell r="R112">
            <v>16950332.899999999</v>
          </cell>
          <cell r="S112">
            <v>16950332.899999999</v>
          </cell>
          <cell r="T112">
            <v>16950332.899999999</v>
          </cell>
          <cell r="U112">
            <v>16950332.899999999</v>
          </cell>
          <cell r="V112">
            <v>16950332.899999999</v>
          </cell>
          <cell r="W112">
            <v>16950332.899999999</v>
          </cell>
          <cell r="X112">
            <v>16950332.899999999</v>
          </cell>
          <cell r="Y112">
            <v>16950332.899999999</v>
          </cell>
          <cell r="Z112">
            <v>16950332.899999999</v>
          </cell>
          <cell r="AA112">
            <v>16950332.899999999</v>
          </cell>
          <cell r="AD112">
            <v>16950332.900000002</v>
          </cell>
          <cell r="AE112">
            <v>16950332.900000002</v>
          </cell>
          <cell r="AF112">
            <v>16950332.900000002</v>
          </cell>
          <cell r="AG112">
            <v>16950332.900000002</v>
          </cell>
          <cell r="AH112">
            <v>16950332.900000002</v>
          </cell>
          <cell r="AI112">
            <v>16950332.900000002</v>
          </cell>
          <cell r="AJ112">
            <v>16950332.900000002</v>
          </cell>
          <cell r="AK112">
            <v>16950332.900000002</v>
          </cell>
          <cell r="AL112">
            <v>16950332.900000002</v>
          </cell>
          <cell r="AM112">
            <v>16950332.900000002</v>
          </cell>
          <cell r="AN112">
            <v>16950332.900000002</v>
          </cell>
          <cell r="AP112">
            <v>16950332.900000002</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D113">
            <v>0</v>
          </cell>
          <cell r="AE113">
            <v>0</v>
          </cell>
          <cell r="AF113">
            <v>0</v>
          </cell>
          <cell r="AG113">
            <v>0</v>
          </cell>
          <cell r="AH113">
            <v>0</v>
          </cell>
          <cell r="AI113">
            <v>0</v>
          </cell>
          <cell r="AJ113">
            <v>0</v>
          </cell>
          <cell r="AK113">
            <v>0</v>
          </cell>
          <cell r="AL113">
            <v>0</v>
          </cell>
          <cell r="AM113">
            <v>0</v>
          </cell>
          <cell r="AN113">
            <v>0</v>
          </cell>
          <cell r="AP113">
            <v>0</v>
          </cell>
        </row>
        <row r="114">
          <cell r="J114">
            <v>31009424.030000001</v>
          </cell>
          <cell r="K114">
            <v>31009424.030000001</v>
          </cell>
          <cell r="L114">
            <v>31009424.030000001</v>
          </cell>
          <cell r="M114">
            <v>31009424.030000001</v>
          </cell>
          <cell r="N114">
            <v>31009424.030000001</v>
          </cell>
          <cell r="O114">
            <v>31009424.030000001</v>
          </cell>
          <cell r="P114">
            <v>31009424.030000001</v>
          </cell>
          <cell r="Q114">
            <v>31009424.030000001</v>
          </cell>
          <cell r="R114">
            <v>31009424.030000001</v>
          </cell>
          <cell r="S114">
            <v>31009424.030000001</v>
          </cell>
          <cell r="T114">
            <v>31009424.030000001</v>
          </cell>
          <cell r="U114">
            <v>31009424.030000001</v>
          </cell>
          <cell r="V114">
            <v>31009424.030000001</v>
          </cell>
          <cell r="W114">
            <v>31009424.030000001</v>
          </cell>
          <cell r="X114">
            <v>31009424.030000001</v>
          </cell>
          <cell r="Y114">
            <v>31009424.030000001</v>
          </cell>
          <cell r="Z114">
            <v>31009424.030000001</v>
          </cell>
          <cell r="AA114">
            <v>31009424.030000001</v>
          </cell>
          <cell r="AD114">
            <v>31009424.02999999</v>
          </cell>
          <cell r="AE114">
            <v>31009424.02999999</v>
          </cell>
          <cell r="AF114">
            <v>31009424.02999999</v>
          </cell>
          <cell r="AG114">
            <v>31009424.02999999</v>
          </cell>
          <cell r="AH114">
            <v>31009424.02999999</v>
          </cell>
          <cell r="AI114">
            <v>31009424.02999999</v>
          </cell>
          <cell r="AJ114">
            <v>31009424.02999999</v>
          </cell>
          <cell r="AK114">
            <v>31009424.02999999</v>
          </cell>
          <cell r="AL114">
            <v>31009424.02999999</v>
          </cell>
          <cell r="AM114">
            <v>31009424.02999999</v>
          </cell>
          <cell r="AN114">
            <v>31009424.02999999</v>
          </cell>
          <cell r="AP114">
            <v>31009424.02999999</v>
          </cell>
        </row>
        <row r="115">
          <cell r="J115">
            <v>-884539</v>
          </cell>
          <cell r="K115">
            <v>-886689</v>
          </cell>
          <cell r="L115">
            <v>-888839</v>
          </cell>
          <cell r="M115">
            <v>-890989</v>
          </cell>
          <cell r="N115">
            <v>-893139</v>
          </cell>
          <cell r="O115">
            <v>-895289</v>
          </cell>
          <cell r="P115">
            <v>-897439</v>
          </cell>
          <cell r="Q115">
            <v>-899589</v>
          </cell>
          <cell r="R115">
            <v>-901739</v>
          </cell>
          <cell r="S115">
            <v>-903889</v>
          </cell>
          <cell r="T115">
            <v>-906039</v>
          </cell>
          <cell r="U115">
            <v>-908189</v>
          </cell>
          <cell r="V115">
            <v>-910339</v>
          </cell>
          <cell r="W115">
            <v>-912489</v>
          </cell>
          <cell r="X115">
            <v>-914639</v>
          </cell>
          <cell r="Y115">
            <v>-916789</v>
          </cell>
          <cell r="Z115">
            <v>-918939</v>
          </cell>
          <cell r="AA115">
            <v>-921089</v>
          </cell>
          <cell r="AD115">
            <v>-886689</v>
          </cell>
          <cell r="AE115">
            <v>-888839</v>
          </cell>
          <cell r="AF115">
            <v>-890989</v>
          </cell>
          <cell r="AG115">
            <v>-893139</v>
          </cell>
          <cell r="AH115">
            <v>-895289</v>
          </cell>
          <cell r="AI115">
            <v>-897439</v>
          </cell>
          <cell r="AJ115">
            <v>-899589</v>
          </cell>
          <cell r="AK115">
            <v>-901739</v>
          </cell>
          <cell r="AL115">
            <v>-903889</v>
          </cell>
          <cell r="AM115">
            <v>-906039</v>
          </cell>
          <cell r="AN115">
            <v>-908189</v>
          </cell>
          <cell r="AP115">
            <v>-912489</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D116">
            <v>0</v>
          </cell>
          <cell r="AE116">
            <v>0</v>
          </cell>
          <cell r="AF116">
            <v>0</v>
          </cell>
          <cell r="AG116">
            <v>0</v>
          </cell>
          <cell r="AH116">
            <v>0</v>
          </cell>
          <cell r="AI116">
            <v>0</v>
          </cell>
          <cell r="AJ116">
            <v>0</v>
          </cell>
          <cell r="AK116">
            <v>0</v>
          </cell>
          <cell r="AL116">
            <v>0</v>
          </cell>
          <cell r="AM116">
            <v>0</v>
          </cell>
          <cell r="AN116">
            <v>0</v>
          </cell>
          <cell r="AP116">
            <v>0</v>
          </cell>
        </row>
        <row r="117">
          <cell r="J117">
            <v>-302358.01</v>
          </cell>
          <cell r="K117">
            <v>-302358.01</v>
          </cell>
          <cell r="L117">
            <v>-302358.01</v>
          </cell>
          <cell r="M117">
            <v>-302358.01</v>
          </cell>
          <cell r="N117">
            <v>-302358.01</v>
          </cell>
          <cell r="O117">
            <v>-302358.01</v>
          </cell>
          <cell r="P117">
            <v>-302358.01</v>
          </cell>
          <cell r="Q117">
            <v>-302358.01</v>
          </cell>
          <cell r="R117">
            <v>-302358.01</v>
          </cell>
          <cell r="S117">
            <v>-302358.01</v>
          </cell>
          <cell r="T117">
            <v>-302358.01</v>
          </cell>
          <cell r="U117">
            <v>-302358.01</v>
          </cell>
          <cell r="V117">
            <v>-302358.01</v>
          </cell>
          <cell r="W117">
            <v>-302358.01</v>
          </cell>
          <cell r="X117">
            <v>-302358.01</v>
          </cell>
          <cell r="Y117">
            <v>-302358.01</v>
          </cell>
          <cell r="Z117">
            <v>-302358.01</v>
          </cell>
          <cell r="AA117">
            <v>-302358.01</v>
          </cell>
          <cell r="AD117">
            <v>-302358.00999999995</v>
          </cell>
          <cell r="AE117">
            <v>-302358.00999999995</v>
          </cell>
          <cell r="AF117">
            <v>-302358.00999999995</v>
          </cell>
          <cell r="AG117">
            <v>-302358.00999999995</v>
          </cell>
          <cell r="AH117">
            <v>-302358.00999999995</v>
          </cell>
          <cell r="AI117">
            <v>-302358.00999999995</v>
          </cell>
          <cell r="AJ117">
            <v>-302358.00999999995</v>
          </cell>
          <cell r="AK117">
            <v>-302358.00999999995</v>
          </cell>
          <cell r="AL117">
            <v>-302358.00999999995</v>
          </cell>
          <cell r="AM117">
            <v>-302358.00999999995</v>
          </cell>
          <cell r="AN117">
            <v>-302358.00999999995</v>
          </cell>
          <cell r="AP117">
            <v>-302358.00999999995</v>
          </cell>
        </row>
        <row r="118">
          <cell r="J118">
            <v>-59599813.659999996</v>
          </cell>
          <cell r="K118">
            <v>-59820888.659999996</v>
          </cell>
          <cell r="L118">
            <v>-60041963.659999996</v>
          </cell>
          <cell r="M118">
            <v>-60263038.659999996</v>
          </cell>
          <cell r="N118">
            <v>-60484113.659999996</v>
          </cell>
          <cell r="O118">
            <v>-60705188.659999996</v>
          </cell>
          <cell r="P118">
            <v>-60926263.659999996</v>
          </cell>
          <cell r="Q118">
            <v>-61147338.659999996</v>
          </cell>
          <cell r="R118">
            <v>-61368413.659999996</v>
          </cell>
          <cell r="S118">
            <v>-61589488.659999996</v>
          </cell>
          <cell r="T118">
            <v>-61810563.659999996</v>
          </cell>
          <cell r="U118">
            <v>-62031638.659999996</v>
          </cell>
          <cell r="V118">
            <v>-62252713.659999996</v>
          </cell>
          <cell r="W118">
            <v>-62473788.659999996</v>
          </cell>
          <cell r="X118">
            <v>-62694863.659999996</v>
          </cell>
          <cell r="Y118">
            <v>-62915938.659999996</v>
          </cell>
          <cell r="Z118">
            <v>-63137013.659999996</v>
          </cell>
          <cell r="AA118">
            <v>-63358088.659999996</v>
          </cell>
          <cell r="AD118">
            <v>-59820888.659999974</v>
          </cell>
          <cell r="AE118">
            <v>-60041963.659999974</v>
          </cell>
          <cell r="AF118">
            <v>-60263038.659999974</v>
          </cell>
          <cell r="AG118">
            <v>-60484113.659999974</v>
          </cell>
          <cell r="AH118">
            <v>-60705188.659999974</v>
          </cell>
          <cell r="AI118">
            <v>-60926263.659999974</v>
          </cell>
          <cell r="AJ118">
            <v>-61147338.659999974</v>
          </cell>
          <cell r="AK118">
            <v>-61368413.659999974</v>
          </cell>
          <cell r="AL118">
            <v>-61589488.659999974</v>
          </cell>
          <cell r="AM118">
            <v>-61810563.659999974</v>
          </cell>
          <cell r="AN118">
            <v>-62031638.659999974</v>
          </cell>
          <cell r="AP118">
            <v>-62473788.659999974</v>
          </cell>
        </row>
        <row r="119">
          <cell r="J119">
            <v>-34490681.200000003</v>
          </cell>
          <cell r="K119">
            <v>-34875389.479999997</v>
          </cell>
          <cell r="L119">
            <v>-35260097.759999998</v>
          </cell>
          <cell r="M119">
            <v>-35644806.039999999</v>
          </cell>
          <cell r="N119">
            <v>-36029514.32</v>
          </cell>
          <cell r="O119">
            <v>-36414222.600000001</v>
          </cell>
          <cell r="P119">
            <v>-36798930.880000003</v>
          </cell>
          <cell r="Q119">
            <v>-37183639.159999996</v>
          </cell>
          <cell r="R119">
            <v>-37568347.439999998</v>
          </cell>
          <cell r="S119">
            <v>-37953055.719999999</v>
          </cell>
          <cell r="T119">
            <v>-38337764</v>
          </cell>
          <cell r="U119">
            <v>-38722472.280000001</v>
          </cell>
          <cell r="V119">
            <v>-39107180.560000002</v>
          </cell>
          <cell r="W119">
            <v>-39491888.840000004</v>
          </cell>
          <cell r="X119">
            <v>-39876597.119999997</v>
          </cell>
          <cell r="Y119">
            <v>-40261305.399999999</v>
          </cell>
          <cell r="Z119">
            <v>-40646013.68</v>
          </cell>
          <cell r="AA119">
            <v>-41030721.960000001</v>
          </cell>
          <cell r="AD119">
            <v>-34875389.479999997</v>
          </cell>
          <cell r="AE119">
            <v>-35260097.759999998</v>
          </cell>
          <cell r="AF119">
            <v>-35644806.039999999</v>
          </cell>
          <cell r="AG119">
            <v>-36029514.32</v>
          </cell>
          <cell r="AH119">
            <v>-36414222.599999994</v>
          </cell>
          <cell r="AI119">
            <v>-36798930.879999995</v>
          </cell>
          <cell r="AJ119">
            <v>-37183639.159999996</v>
          </cell>
          <cell r="AK119">
            <v>-37568347.43999999</v>
          </cell>
          <cell r="AL119">
            <v>-37953055.719999999</v>
          </cell>
          <cell r="AM119">
            <v>-38337764</v>
          </cell>
          <cell r="AN119">
            <v>-38722472.280000001</v>
          </cell>
          <cell r="AP119">
            <v>-39491888.839999996</v>
          </cell>
        </row>
        <row r="120">
          <cell r="J120">
            <v>-16742620.119999999</v>
          </cell>
          <cell r="K120">
            <v>-16929907.399999999</v>
          </cell>
          <cell r="L120">
            <v>-16950332.899999999</v>
          </cell>
          <cell r="M120">
            <v>-16950332.899999999</v>
          </cell>
          <cell r="N120">
            <v>-16950332.899999999</v>
          </cell>
          <cell r="O120">
            <v>-16950332.899999999</v>
          </cell>
          <cell r="P120">
            <v>-16950332.899999999</v>
          </cell>
          <cell r="Q120">
            <v>-16950332.899999999</v>
          </cell>
          <cell r="R120">
            <v>-16950332.899999999</v>
          </cell>
          <cell r="S120">
            <v>-16950332.899999999</v>
          </cell>
          <cell r="T120">
            <v>-16950332.899999999</v>
          </cell>
          <cell r="U120">
            <v>-16950332.899999999</v>
          </cell>
          <cell r="V120">
            <v>-16950332.899999999</v>
          </cell>
          <cell r="W120">
            <v>-16950332.899999999</v>
          </cell>
          <cell r="X120">
            <v>-16950332.899999999</v>
          </cell>
          <cell r="Y120">
            <v>-16950332.899999999</v>
          </cell>
          <cell r="Z120">
            <v>-16950332.899999999</v>
          </cell>
          <cell r="AA120">
            <v>-16950332.899999999</v>
          </cell>
          <cell r="AD120">
            <v>-16655216.711250002</v>
          </cell>
          <cell r="AE120">
            <v>-16743539.204166671</v>
          </cell>
          <cell r="AF120">
            <v>-16816254.423333336</v>
          </cell>
          <cell r="AG120">
            <v>-16873362.368750002</v>
          </cell>
          <cell r="AH120">
            <v>-16914602.919583336</v>
          </cell>
          <cell r="AI120">
            <v>-16939976.075833336</v>
          </cell>
          <cell r="AJ120">
            <v>-16949481.837500002</v>
          </cell>
          <cell r="AK120">
            <v>-16950332.900000002</v>
          </cell>
          <cell r="AL120">
            <v>-16950332.900000002</v>
          </cell>
          <cell r="AM120">
            <v>-16950332.900000002</v>
          </cell>
          <cell r="AN120">
            <v>-16950332.900000002</v>
          </cell>
          <cell r="AP120">
            <v>-16950332.900000002</v>
          </cell>
        </row>
        <row r="121">
          <cell r="J121">
            <v>-4054361.32</v>
          </cell>
          <cell r="K121">
            <v>-4149777.47</v>
          </cell>
          <cell r="L121">
            <v>-4245193.62</v>
          </cell>
          <cell r="M121">
            <v>-4340609.7699999996</v>
          </cell>
          <cell r="N121">
            <v>-4436025.92</v>
          </cell>
          <cell r="O121">
            <v>-4531442.07</v>
          </cell>
          <cell r="P121">
            <v>-4626858.22</v>
          </cell>
          <cell r="Q121">
            <v>-4722274.37</v>
          </cell>
          <cell r="R121">
            <v>-4817690.5199999996</v>
          </cell>
          <cell r="S121">
            <v>-4913106.67</v>
          </cell>
          <cell r="T121">
            <v>-5008522.82</v>
          </cell>
          <cell r="U121">
            <v>-5103938.97</v>
          </cell>
          <cell r="V121">
            <v>-5199355.12</v>
          </cell>
          <cell r="W121">
            <v>-5294771.2699999996</v>
          </cell>
          <cell r="X121">
            <v>-5390187.4199999999</v>
          </cell>
          <cell r="Y121">
            <v>-5485603.5700000003</v>
          </cell>
          <cell r="Z121">
            <v>-5581019.7199999997</v>
          </cell>
          <cell r="AA121">
            <v>-5676435.8700000001</v>
          </cell>
          <cell r="AD121">
            <v>-4149777.4699999993</v>
          </cell>
          <cell r="AE121">
            <v>-4245193.62</v>
          </cell>
          <cell r="AF121">
            <v>-4340609.7699999996</v>
          </cell>
          <cell r="AG121">
            <v>-4436025.9200000009</v>
          </cell>
          <cell r="AH121">
            <v>-4531442.07</v>
          </cell>
          <cell r="AI121">
            <v>-4626858.22</v>
          </cell>
          <cell r="AJ121">
            <v>-4722274.37</v>
          </cell>
          <cell r="AK121">
            <v>-4817690.5199999996</v>
          </cell>
          <cell r="AL121">
            <v>-4913106.6700000009</v>
          </cell>
          <cell r="AM121">
            <v>-5008522.82</v>
          </cell>
          <cell r="AN121">
            <v>-5103938.97</v>
          </cell>
          <cell r="AP121">
            <v>-5294771.2699999996</v>
          </cell>
        </row>
        <row r="122">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D122">
            <v>0</v>
          </cell>
          <cell r="AE122">
            <v>0</v>
          </cell>
          <cell r="AF122">
            <v>0</v>
          </cell>
          <cell r="AG122">
            <v>0</v>
          </cell>
          <cell r="AH122">
            <v>0</v>
          </cell>
          <cell r="AI122">
            <v>0</v>
          </cell>
          <cell r="AJ122">
            <v>0</v>
          </cell>
          <cell r="AK122">
            <v>0</v>
          </cell>
          <cell r="AL122">
            <v>0</v>
          </cell>
          <cell r="AM122">
            <v>0</v>
          </cell>
          <cell r="AN122">
            <v>0</v>
          </cell>
          <cell r="AP122">
            <v>0</v>
          </cell>
        </row>
        <row r="123">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D123">
            <v>0</v>
          </cell>
          <cell r="AE123">
            <v>0</v>
          </cell>
          <cell r="AF123">
            <v>0</v>
          </cell>
          <cell r="AG123">
            <v>0</v>
          </cell>
          <cell r="AH123">
            <v>0</v>
          </cell>
          <cell r="AI123">
            <v>0</v>
          </cell>
          <cell r="AJ123">
            <v>0</v>
          </cell>
          <cell r="AK123">
            <v>0</v>
          </cell>
          <cell r="AL123">
            <v>0</v>
          </cell>
          <cell r="AM123">
            <v>0</v>
          </cell>
          <cell r="AN123">
            <v>0</v>
          </cell>
          <cell r="AP123">
            <v>360606.85291666671</v>
          </cell>
        </row>
        <row r="124">
          <cell r="J124">
            <v>8654564.4700000007</v>
          </cell>
          <cell r="K124">
            <v>8654564.4700000007</v>
          </cell>
          <cell r="L124">
            <v>8654564.4700000007</v>
          </cell>
          <cell r="M124">
            <v>8654564.4700000007</v>
          </cell>
          <cell r="N124">
            <v>8654564.4700000007</v>
          </cell>
          <cell r="O124">
            <v>8654564.4700000007</v>
          </cell>
          <cell r="P124">
            <v>8654564.4700000007</v>
          </cell>
          <cell r="Q124">
            <v>8654564.4700000007</v>
          </cell>
          <cell r="R124">
            <v>8654564.4700000007</v>
          </cell>
          <cell r="S124">
            <v>8654564.4700000007</v>
          </cell>
          <cell r="T124">
            <v>8654564.4700000007</v>
          </cell>
          <cell r="U124">
            <v>8654564.4700000007</v>
          </cell>
          <cell r="V124">
            <v>8654564.4700000007</v>
          </cell>
          <cell r="W124">
            <v>8654564.4700000007</v>
          </cell>
          <cell r="X124">
            <v>8654564.4700000007</v>
          </cell>
          <cell r="Y124">
            <v>8654564.4700000007</v>
          </cell>
          <cell r="Z124">
            <v>8654564.4700000007</v>
          </cell>
          <cell r="AA124">
            <v>8654564.4700000007</v>
          </cell>
          <cell r="AD124">
            <v>8654564.4700000007</v>
          </cell>
          <cell r="AE124">
            <v>8654564.4700000007</v>
          </cell>
          <cell r="AF124">
            <v>8654564.4700000007</v>
          </cell>
          <cell r="AG124">
            <v>8654564.4700000007</v>
          </cell>
          <cell r="AH124">
            <v>8654564.4700000007</v>
          </cell>
          <cell r="AI124">
            <v>8654564.4700000007</v>
          </cell>
          <cell r="AJ124">
            <v>8654564.4700000007</v>
          </cell>
          <cell r="AK124">
            <v>8654564.4700000007</v>
          </cell>
          <cell r="AL124">
            <v>8654564.4700000007</v>
          </cell>
          <cell r="AM124">
            <v>8654564.4700000007</v>
          </cell>
          <cell r="AN124">
            <v>8654564.4700000007</v>
          </cell>
          <cell r="AP124">
            <v>8293957.6170833334</v>
          </cell>
        </row>
        <row r="125">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D125">
            <v>0</v>
          </cell>
          <cell r="AE125">
            <v>0</v>
          </cell>
          <cell r="AF125">
            <v>0</v>
          </cell>
          <cell r="AG125">
            <v>0</v>
          </cell>
          <cell r="AH125">
            <v>0</v>
          </cell>
          <cell r="AI125">
            <v>0</v>
          </cell>
          <cell r="AJ125">
            <v>0</v>
          </cell>
          <cell r="AK125">
            <v>0</v>
          </cell>
          <cell r="AL125">
            <v>0</v>
          </cell>
          <cell r="AM125">
            <v>0</v>
          </cell>
          <cell r="AN125">
            <v>0</v>
          </cell>
          <cell r="AP125">
            <v>0</v>
          </cell>
        </row>
        <row r="126">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D126">
            <v>0</v>
          </cell>
          <cell r="AE126">
            <v>0</v>
          </cell>
          <cell r="AF126">
            <v>0</v>
          </cell>
          <cell r="AG126">
            <v>0</v>
          </cell>
          <cell r="AH126">
            <v>0</v>
          </cell>
          <cell r="AI126">
            <v>0</v>
          </cell>
          <cell r="AJ126">
            <v>0</v>
          </cell>
          <cell r="AK126">
            <v>0</v>
          </cell>
          <cell r="AL126">
            <v>0</v>
          </cell>
          <cell r="AM126">
            <v>0</v>
          </cell>
          <cell r="AN126">
            <v>0</v>
          </cell>
          <cell r="AP126">
            <v>0</v>
          </cell>
        </row>
        <row r="127">
          <cell r="J127">
            <v>76803.08</v>
          </cell>
          <cell r="K127">
            <v>91930.78</v>
          </cell>
          <cell r="L127">
            <v>104480.49</v>
          </cell>
          <cell r="M127">
            <v>85409.33</v>
          </cell>
          <cell r="N127">
            <v>99509.79</v>
          </cell>
          <cell r="O127">
            <v>94183.8</v>
          </cell>
          <cell r="P127">
            <v>96528.67</v>
          </cell>
          <cell r="Q127">
            <v>-143201.49</v>
          </cell>
          <cell r="R127">
            <v>-130760.62</v>
          </cell>
          <cell r="S127">
            <v>78569.990000000005</v>
          </cell>
          <cell r="T127">
            <v>90830.75</v>
          </cell>
          <cell r="U127">
            <v>101238.44</v>
          </cell>
          <cell r="V127">
            <v>125747.49</v>
          </cell>
          <cell r="W127">
            <v>160734.29</v>
          </cell>
          <cell r="X127">
            <v>192019.08</v>
          </cell>
          <cell r="Y127">
            <v>64533.49</v>
          </cell>
          <cell r="Z127">
            <v>122909.31</v>
          </cell>
          <cell r="AA127">
            <v>198299.87</v>
          </cell>
          <cell r="AD127">
            <v>103436.83374999999</v>
          </cell>
          <cell r="AE127">
            <v>80668.967916666676</v>
          </cell>
          <cell r="AF127">
            <v>62929.434166666673</v>
          </cell>
          <cell r="AG127">
            <v>53175.892500000009</v>
          </cell>
          <cell r="AH127">
            <v>51043.832083333342</v>
          </cell>
          <cell r="AI127">
            <v>55832.934583333328</v>
          </cell>
          <cell r="AJ127">
            <v>60739.097916666673</v>
          </cell>
          <cell r="AK127">
            <v>67253.352083333331</v>
          </cell>
          <cell r="AL127">
            <v>70030.96666666666</v>
          </cell>
          <cell r="AM127">
            <v>70136.12</v>
          </cell>
          <cell r="AN127">
            <v>75449.269583333327</v>
          </cell>
          <cell r="AP127">
            <v>103917.46833333334</v>
          </cell>
        </row>
        <row r="128">
          <cell r="J128">
            <v>3194142.97</v>
          </cell>
          <cell r="K128">
            <v>3194142.97</v>
          </cell>
          <cell r="L128">
            <v>3194142.97</v>
          </cell>
          <cell r="M128">
            <v>3194142.97</v>
          </cell>
          <cell r="N128">
            <v>3194142.97</v>
          </cell>
          <cell r="O128">
            <v>2930021.94</v>
          </cell>
          <cell r="P128">
            <v>2930021.94</v>
          </cell>
          <cell r="Q128">
            <v>2930021.94</v>
          </cell>
          <cell r="R128">
            <v>2930021.94</v>
          </cell>
          <cell r="S128">
            <v>2922258.9</v>
          </cell>
          <cell r="T128">
            <v>2894563.9</v>
          </cell>
          <cell r="U128">
            <v>2894563.9</v>
          </cell>
          <cell r="V128">
            <v>2894563.9</v>
          </cell>
          <cell r="W128">
            <v>2894563.9</v>
          </cell>
          <cell r="X128">
            <v>2894563.9</v>
          </cell>
          <cell r="Y128">
            <v>2894563.9</v>
          </cell>
          <cell r="Z128">
            <v>2894563.9</v>
          </cell>
          <cell r="AA128">
            <v>2894563.9</v>
          </cell>
          <cell r="AD128">
            <v>3160744.1845833329</v>
          </cell>
          <cell r="AE128">
            <v>3118812.4291666672</v>
          </cell>
          <cell r="AF128">
            <v>3095916.7825000002</v>
          </cell>
          <cell r="AG128">
            <v>3071543.7175000007</v>
          </cell>
          <cell r="AH128">
            <v>3046147.9908333332</v>
          </cell>
          <cell r="AI128">
            <v>3021033.3145833332</v>
          </cell>
          <cell r="AJ128">
            <v>2996068.3920833333</v>
          </cell>
          <cell r="AK128">
            <v>2971103.4695833325</v>
          </cell>
          <cell r="AL128">
            <v>2946138.5470833327</v>
          </cell>
          <cell r="AM128">
            <v>2921173.6245833323</v>
          </cell>
          <cell r="AN128">
            <v>2907213.7449999992</v>
          </cell>
          <cell r="AP128">
            <v>2901118.1279166662</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D129">
            <v>0</v>
          </cell>
          <cell r="AE129">
            <v>0</v>
          </cell>
          <cell r="AF129">
            <v>0</v>
          </cell>
          <cell r="AG129">
            <v>0</v>
          </cell>
          <cell r="AH129">
            <v>0</v>
          </cell>
          <cell r="AI129">
            <v>0</v>
          </cell>
          <cell r="AJ129">
            <v>0</v>
          </cell>
          <cell r="AK129">
            <v>0</v>
          </cell>
          <cell r="AL129">
            <v>0</v>
          </cell>
          <cell r="AM129">
            <v>0</v>
          </cell>
          <cell r="AN129">
            <v>0</v>
          </cell>
          <cell r="AP129">
            <v>0</v>
          </cell>
        </row>
        <row r="130">
          <cell r="J130">
            <v>79713.38</v>
          </cell>
          <cell r="K130">
            <v>79713.38</v>
          </cell>
          <cell r="L130">
            <v>79713.38</v>
          </cell>
          <cell r="M130">
            <v>79713.38</v>
          </cell>
          <cell r="N130">
            <v>79713.38</v>
          </cell>
          <cell r="O130">
            <v>343834.41</v>
          </cell>
          <cell r="P130">
            <v>343834.41</v>
          </cell>
          <cell r="Q130">
            <v>343834.41</v>
          </cell>
          <cell r="R130">
            <v>-25296.42</v>
          </cell>
          <cell r="S130">
            <v>-25296.42</v>
          </cell>
          <cell r="T130">
            <v>-25296.42</v>
          </cell>
          <cell r="U130">
            <v>-25296.42</v>
          </cell>
          <cell r="V130">
            <v>-25296.42</v>
          </cell>
          <cell r="W130">
            <v>-25296.42</v>
          </cell>
          <cell r="X130">
            <v>-25296.42</v>
          </cell>
          <cell r="Y130">
            <v>-25296.42</v>
          </cell>
          <cell r="Z130">
            <v>-25296.42</v>
          </cell>
          <cell r="AA130">
            <v>-25296.42</v>
          </cell>
          <cell r="AD130">
            <v>148035.35874999998</v>
          </cell>
          <cell r="AE130">
            <v>141368.22916666666</v>
          </cell>
          <cell r="AF130">
            <v>132617.41250000001</v>
          </cell>
          <cell r="AG130">
            <v>123866.59583333333</v>
          </cell>
          <cell r="AH130">
            <v>115115.77916666667</v>
          </cell>
          <cell r="AI130">
            <v>106364.96250000001</v>
          </cell>
          <cell r="AJ130">
            <v>97614.145833333358</v>
          </cell>
          <cell r="AK130">
            <v>88863.329166666706</v>
          </cell>
          <cell r="AL130">
            <v>80112.512499999983</v>
          </cell>
          <cell r="AM130">
            <v>71361.695833333302</v>
          </cell>
          <cell r="AN130">
            <v>51605.836249999971</v>
          </cell>
          <cell r="AP130">
            <v>-9724.9770833333296</v>
          </cell>
        </row>
        <row r="131">
          <cell r="J131">
            <v>29740793</v>
          </cell>
          <cell r="K131">
            <v>29732908</v>
          </cell>
          <cell r="L131">
            <v>29732908</v>
          </cell>
          <cell r="M131">
            <v>29732908</v>
          </cell>
          <cell r="N131">
            <v>29644604</v>
          </cell>
          <cell r="O131">
            <v>29644604</v>
          </cell>
          <cell r="P131">
            <v>29644604</v>
          </cell>
          <cell r="Q131">
            <v>29527738</v>
          </cell>
          <cell r="R131">
            <v>29527738</v>
          </cell>
          <cell r="S131">
            <v>29527738</v>
          </cell>
          <cell r="T131">
            <v>29403505</v>
          </cell>
          <cell r="U131">
            <v>29403505</v>
          </cell>
          <cell r="V131">
            <v>27403505</v>
          </cell>
          <cell r="W131">
            <v>27252764</v>
          </cell>
          <cell r="X131">
            <v>27252764</v>
          </cell>
          <cell r="Y131">
            <v>27252764</v>
          </cell>
          <cell r="Z131">
            <v>27356213</v>
          </cell>
          <cell r="AA131">
            <v>27356213</v>
          </cell>
          <cell r="AD131">
            <v>29738570.125</v>
          </cell>
          <cell r="AE131">
            <v>29707746.375</v>
          </cell>
          <cell r="AF131">
            <v>29676922.625</v>
          </cell>
          <cell r="AG131">
            <v>29647457.083333332</v>
          </cell>
          <cell r="AH131">
            <v>29619349.75</v>
          </cell>
          <cell r="AI131">
            <v>29507909.083333332</v>
          </cell>
          <cell r="AJ131">
            <v>29307182.75</v>
          </cell>
          <cell r="AK131">
            <v>29100504.083333332</v>
          </cell>
          <cell r="AL131">
            <v>28893825.416666668</v>
          </cell>
          <cell r="AM131">
            <v>28695136.458333332</v>
          </cell>
          <cell r="AN131">
            <v>28504437.208333332</v>
          </cell>
          <cell r="AP131">
            <v>28041482.916666668</v>
          </cell>
        </row>
        <row r="132">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D132">
            <v>0</v>
          </cell>
          <cell r="AE132">
            <v>0</v>
          </cell>
          <cell r="AF132">
            <v>0</v>
          </cell>
          <cell r="AG132">
            <v>0</v>
          </cell>
          <cell r="AH132">
            <v>0</v>
          </cell>
          <cell r="AI132">
            <v>0</v>
          </cell>
          <cell r="AJ132">
            <v>0</v>
          </cell>
          <cell r="AK132">
            <v>0</v>
          </cell>
          <cell r="AL132">
            <v>0</v>
          </cell>
          <cell r="AM132">
            <v>0</v>
          </cell>
          <cell r="AN132">
            <v>0</v>
          </cell>
          <cell r="AP132">
            <v>0</v>
          </cell>
        </row>
        <row r="133">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D133">
            <v>0</v>
          </cell>
          <cell r="AE133">
            <v>0</v>
          </cell>
          <cell r="AF133">
            <v>0</v>
          </cell>
          <cell r="AG133">
            <v>0</v>
          </cell>
          <cell r="AH133">
            <v>0</v>
          </cell>
          <cell r="AI133">
            <v>0</v>
          </cell>
          <cell r="AJ133">
            <v>0</v>
          </cell>
          <cell r="AK133">
            <v>0</v>
          </cell>
          <cell r="AL133">
            <v>0</v>
          </cell>
          <cell r="AM133">
            <v>0</v>
          </cell>
          <cell r="AN133">
            <v>0</v>
          </cell>
          <cell r="AP133">
            <v>0</v>
          </cell>
        </row>
        <row r="134">
          <cell r="J134">
            <v>49011607.310000002</v>
          </cell>
          <cell r="K134">
            <v>50160610.609999999</v>
          </cell>
          <cell r="L134">
            <v>49662912.049999997</v>
          </cell>
          <cell r="M134">
            <v>49662912.049999997</v>
          </cell>
          <cell r="N134">
            <v>49853439.299999997</v>
          </cell>
          <cell r="O134">
            <v>49853439.299999997</v>
          </cell>
          <cell r="P134">
            <v>49853439.299999997</v>
          </cell>
          <cell r="Q134">
            <v>47495247.350000001</v>
          </cell>
          <cell r="R134">
            <v>47495247.350000001</v>
          </cell>
          <cell r="S134">
            <v>47495247.350000001</v>
          </cell>
          <cell r="T134">
            <v>47651000.350000001</v>
          </cell>
          <cell r="U134">
            <v>47651000.350000001</v>
          </cell>
          <cell r="V134">
            <v>47651000.350000001</v>
          </cell>
          <cell r="W134">
            <v>48636522.5</v>
          </cell>
          <cell r="X134">
            <v>48636522.5</v>
          </cell>
          <cell r="Y134">
            <v>47387639.530000001</v>
          </cell>
          <cell r="Z134">
            <v>47890302.68</v>
          </cell>
          <cell r="AA134">
            <v>47890302.68</v>
          </cell>
          <cell r="AD134">
            <v>49301495.297083341</v>
          </cell>
          <cell r="AE134">
            <v>49199807.73125001</v>
          </cell>
          <cell r="AF134">
            <v>49098120.16541668</v>
          </cell>
          <cell r="AG134">
            <v>48990584.425833344</v>
          </cell>
          <cell r="AH134">
            <v>48877200.51250001</v>
          </cell>
          <cell r="AI134">
            <v>48763816.599166684</v>
          </cell>
          <cell r="AJ134">
            <v>48643620.971250005</v>
          </cell>
          <cell r="AK134">
            <v>48537351.068750001</v>
          </cell>
          <cell r="AL134">
            <v>48399781.815833338</v>
          </cell>
          <cell r="AM134">
            <v>48223181.435000002</v>
          </cell>
          <cell r="AN134">
            <v>48059586.716666669</v>
          </cell>
          <cell r="AP134">
            <v>47795122.736250006</v>
          </cell>
        </row>
        <row r="135">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D135">
            <v>0</v>
          </cell>
          <cell r="AE135">
            <v>0</v>
          </cell>
          <cell r="AF135">
            <v>0</v>
          </cell>
          <cell r="AG135">
            <v>0</v>
          </cell>
          <cell r="AH135">
            <v>0</v>
          </cell>
          <cell r="AI135">
            <v>0</v>
          </cell>
          <cell r="AJ135">
            <v>0</v>
          </cell>
          <cell r="AK135">
            <v>0</v>
          </cell>
          <cell r="AL135">
            <v>0</v>
          </cell>
          <cell r="AM135">
            <v>0</v>
          </cell>
          <cell r="AN135">
            <v>0</v>
          </cell>
          <cell r="AP135">
            <v>0</v>
          </cell>
        </row>
        <row r="136">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D136">
            <v>0</v>
          </cell>
          <cell r="AE136">
            <v>0</v>
          </cell>
          <cell r="AF136">
            <v>0</v>
          </cell>
          <cell r="AG136">
            <v>0</v>
          </cell>
          <cell r="AH136">
            <v>0</v>
          </cell>
          <cell r="AI136">
            <v>0</v>
          </cell>
          <cell r="AJ136">
            <v>0</v>
          </cell>
          <cell r="AK136">
            <v>0</v>
          </cell>
          <cell r="AL136">
            <v>0</v>
          </cell>
          <cell r="AM136">
            <v>0</v>
          </cell>
          <cell r="AN136">
            <v>0</v>
          </cell>
          <cell r="AP136">
            <v>0</v>
          </cell>
        </row>
        <row r="137">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D137">
            <v>0</v>
          </cell>
          <cell r="AE137">
            <v>0</v>
          </cell>
          <cell r="AF137">
            <v>0</v>
          </cell>
          <cell r="AG137">
            <v>0</v>
          </cell>
          <cell r="AH137">
            <v>0</v>
          </cell>
          <cell r="AI137">
            <v>0</v>
          </cell>
          <cell r="AJ137">
            <v>0</v>
          </cell>
          <cell r="AK137">
            <v>0</v>
          </cell>
          <cell r="AL137">
            <v>0</v>
          </cell>
          <cell r="AM137">
            <v>0</v>
          </cell>
          <cell r="AN137">
            <v>0</v>
          </cell>
          <cell r="AP137">
            <v>0</v>
          </cell>
        </row>
        <row r="138">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D138">
            <v>0</v>
          </cell>
          <cell r="AE138">
            <v>0</v>
          </cell>
          <cell r="AF138">
            <v>0</v>
          </cell>
          <cell r="AG138">
            <v>0</v>
          </cell>
          <cell r="AH138">
            <v>0</v>
          </cell>
          <cell r="AI138">
            <v>0</v>
          </cell>
          <cell r="AJ138">
            <v>0</v>
          </cell>
          <cell r="AK138">
            <v>0</v>
          </cell>
          <cell r="AL138">
            <v>0</v>
          </cell>
          <cell r="AM138">
            <v>0</v>
          </cell>
          <cell r="AN138">
            <v>0</v>
          </cell>
          <cell r="AP138">
            <v>0</v>
          </cell>
        </row>
        <row r="139">
          <cell r="J139">
            <v>433379.07</v>
          </cell>
          <cell r="K139">
            <v>425582.7</v>
          </cell>
          <cell r="L139">
            <v>411438.4</v>
          </cell>
          <cell r="M139">
            <v>404645.61</v>
          </cell>
          <cell r="N139">
            <v>397794.82</v>
          </cell>
          <cell r="O139">
            <v>395674.75</v>
          </cell>
          <cell r="P139">
            <v>382535.14</v>
          </cell>
          <cell r="Q139">
            <v>370053.8</v>
          </cell>
          <cell r="R139">
            <v>369979.34</v>
          </cell>
          <cell r="S139">
            <v>351894.07</v>
          </cell>
          <cell r="T139">
            <v>345610.14</v>
          </cell>
          <cell r="U139">
            <v>339539.47</v>
          </cell>
          <cell r="V139">
            <v>333841.14</v>
          </cell>
          <cell r="W139">
            <v>333361.59000000003</v>
          </cell>
          <cell r="X139">
            <v>321012.63</v>
          </cell>
          <cell r="Y139">
            <v>314730.58</v>
          </cell>
          <cell r="Z139">
            <v>308815.67</v>
          </cell>
          <cell r="AA139">
            <v>307616.39</v>
          </cell>
          <cell r="AD139">
            <v>434893.42499999987</v>
          </cell>
          <cell r="AE139">
            <v>421775.78208333324</v>
          </cell>
          <cell r="AF139">
            <v>408606.87624999997</v>
          </cell>
          <cell r="AG139">
            <v>398004.91749999998</v>
          </cell>
          <cell r="AH139">
            <v>389870.80458333326</v>
          </cell>
          <cell r="AI139">
            <v>381529.86208333325</v>
          </cell>
          <cell r="AJ139">
            <v>373539.90208333335</v>
          </cell>
          <cell r="AK139">
            <v>365929.61541666667</v>
          </cell>
          <cell r="AL139">
            <v>358415.41541666671</v>
          </cell>
          <cell r="AM139">
            <v>350961.49124999996</v>
          </cell>
          <cell r="AN139">
            <v>343584.92833333329</v>
          </cell>
          <cell r="AP139">
            <v>330064.46416666667</v>
          </cell>
        </row>
        <row r="140">
          <cell r="J140">
            <v>-7222800</v>
          </cell>
          <cell r="K140">
            <v>-7222800</v>
          </cell>
          <cell r="L140">
            <v>-7222800</v>
          </cell>
          <cell r="M140">
            <v>-7222800</v>
          </cell>
          <cell r="N140">
            <v>-7222800</v>
          </cell>
          <cell r="O140">
            <v>-6319950</v>
          </cell>
          <cell r="P140">
            <v>-6319950</v>
          </cell>
          <cell r="Q140">
            <v>-6319950</v>
          </cell>
          <cell r="R140">
            <v>-6319950</v>
          </cell>
          <cell r="S140">
            <v>-6319950</v>
          </cell>
          <cell r="T140">
            <v>-6319950</v>
          </cell>
          <cell r="U140">
            <v>-6319950</v>
          </cell>
          <cell r="V140">
            <v>-6319950</v>
          </cell>
          <cell r="W140">
            <v>-6319950</v>
          </cell>
          <cell r="X140">
            <v>-6319950</v>
          </cell>
          <cell r="Y140">
            <v>-6319950</v>
          </cell>
          <cell r="Z140">
            <v>-6319950</v>
          </cell>
          <cell r="AA140">
            <v>-5417100</v>
          </cell>
          <cell r="AD140">
            <v>-7046081.25</v>
          </cell>
          <cell r="AE140">
            <v>-6966293.75</v>
          </cell>
          <cell r="AF140">
            <v>-6886506.25</v>
          </cell>
          <cell r="AG140">
            <v>-6808993.75</v>
          </cell>
          <cell r="AH140">
            <v>-6733756.25</v>
          </cell>
          <cell r="AI140">
            <v>-6658518.75</v>
          </cell>
          <cell r="AJ140">
            <v>-6583281.25</v>
          </cell>
          <cell r="AK140">
            <v>-6508043.75</v>
          </cell>
          <cell r="AL140">
            <v>-6432806.25</v>
          </cell>
          <cell r="AM140">
            <v>-6357568.75</v>
          </cell>
          <cell r="AN140">
            <v>-6282331.25</v>
          </cell>
          <cell r="AP140">
            <v>-6131856.25</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D141">
            <v>0</v>
          </cell>
          <cell r="AE141">
            <v>0</v>
          </cell>
          <cell r="AF141">
            <v>0</v>
          </cell>
          <cell r="AG141">
            <v>0</v>
          </cell>
          <cell r="AH141">
            <v>0</v>
          </cell>
          <cell r="AI141">
            <v>0</v>
          </cell>
          <cell r="AJ141">
            <v>0</v>
          </cell>
          <cell r="AK141">
            <v>0</v>
          </cell>
          <cell r="AL141">
            <v>0</v>
          </cell>
          <cell r="AM141">
            <v>0</v>
          </cell>
          <cell r="AN141">
            <v>0</v>
          </cell>
          <cell r="AP141">
            <v>0</v>
          </cell>
        </row>
        <row r="142">
          <cell r="J142">
            <v>7222800</v>
          </cell>
          <cell r="K142">
            <v>7222800</v>
          </cell>
          <cell r="L142">
            <v>7222800</v>
          </cell>
          <cell r="M142">
            <v>7222800</v>
          </cell>
          <cell r="N142">
            <v>7222800</v>
          </cell>
          <cell r="O142">
            <v>6319950</v>
          </cell>
          <cell r="P142">
            <v>6319950</v>
          </cell>
          <cell r="Q142">
            <v>6319950</v>
          </cell>
          <cell r="R142">
            <v>6319950</v>
          </cell>
          <cell r="S142">
            <v>6319950</v>
          </cell>
          <cell r="T142">
            <v>6319950</v>
          </cell>
          <cell r="U142">
            <v>6319950</v>
          </cell>
          <cell r="V142">
            <v>6319950</v>
          </cell>
          <cell r="W142">
            <v>6319950</v>
          </cell>
          <cell r="X142">
            <v>6319950</v>
          </cell>
          <cell r="Y142">
            <v>6319950</v>
          </cell>
          <cell r="Z142">
            <v>6319950</v>
          </cell>
          <cell r="AA142">
            <v>5417100</v>
          </cell>
          <cell r="AD142">
            <v>7046081.25</v>
          </cell>
          <cell r="AE142">
            <v>6966293.75</v>
          </cell>
          <cell r="AF142">
            <v>6886506.25</v>
          </cell>
          <cell r="AG142">
            <v>6808993.75</v>
          </cell>
          <cell r="AH142">
            <v>6733756.25</v>
          </cell>
          <cell r="AI142">
            <v>6658518.75</v>
          </cell>
          <cell r="AJ142">
            <v>6583281.25</v>
          </cell>
          <cell r="AK142">
            <v>6508043.75</v>
          </cell>
          <cell r="AL142">
            <v>6432806.25</v>
          </cell>
          <cell r="AM142">
            <v>6357568.75</v>
          </cell>
          <cell r="AN142">
            <v>6282331.25</v>
          </cell>
          <cell r="AP142">
            <v>6131856.25</v>
          </cell>
        </row>
        <row r="143">
          <cell r="J143">
            <v>1295113.1599999999</v>
          </cell>
          <cell r="K143">
            <v>1287515.76</v>
          </cell>
          <cell r="L143">
            <v>1279860.49</v>
          </cell>
          <cell r="M143">
            <v>1279860.49</v>
          </cell>
          <cell r="N143">
            <v>1272293.96</v>
          </cell>
          <cell r="O143">
            <v>1256542.99</v>
          </cell>
          <cell r="P143">
            <v>1248651.73</v>
          </cell>
          <cell r="Q143">
            <v>1240700.33</v>
          </cell>
          <cell r="R143">
            <v>1232688.32</v>
          </cell>
          <cell r="S143">
            <v>1224615.22</v>
          </cell>
          <cell r="T143">
            <v>1216480.56</v>
          </cell>
          <cell r="U143">
            <v>1208283.8600000001</v>
          </cell>
          <cell r="V143">
            <v>1200024.6399999999</v>
          </cell>
          <cell r="W143">
            <v>1191702.42</v>
          </cell>
          <cell r="X143">
            <v>1183316.69</v>
          </cell>
          <cell r="Y143">
            <v>1174866.99</v>
          </cell>
          <cell r="Z143">
            <v>1166352.8</v>
          </cell>
          <cell r="AA143">
            <v>1157773.6299999999</v>
          </cell>
          <cell r="AD143">
            <v>1285507.9883333335</v>
          </cell>
          <cell r="AE143">
            <v>1279461.9212500001</v>
          </cell>
          <cell r="AF143">
            <v>1272745.6412500001</v>
          </cell>
          <cell r="AG143">
            <v>1265316.9954166668</v>
          </cell>
          <cell r="AH143">
            <v>1257482.6258333335</v>
          </cell>
          <cell r="AI143">
            <v>1249588.5508333335</v>
          </cell>
          <cell r="AJ143">
            <v>1241634.3066666669</v>
          </cell>
          <cell r="AK143">
            <v>1233619.4258333335</v>
          </cell>
          <cell r="AL143">
            <v>1225222.0383333333</v>
          </cell>
          <cell r="AM143">
            <v>1216433.0941666665</v>
          </cell>
          <cell r="AN143">
            <v>1207903.4891666668</v>
          </cell>
          <cell r="AP143">
            <v>1191316.1183333334</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D144">
            <v>0</v>
          </cell>
          <cell r="AE144">
            <v>0</v>
          </cell>
          <cell r="AF144">
            <v>0</v>
          </cell>
          <cell r="AG144">
            <v>0</v>
          </cell>
          <cell r="AH144">
            <v>0</v>
          </cell>
          <cell r="AI144">
            <v>0</v>
          </cell>
          <cell r="AJ144">
            <v>0</v>
          </cell>
          <cell r="AK144">
            <v>0</v>
          </cell>
          <cell r="AL144">
            <v>0</v>
          </cell>
          <cell r="AM144">
            <v>0</v>
          </cell>
          <cell r="AN144">
            <v>0</v>
          </cell>
          <cell r="AP144">
            <v>0</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D145">
            <v>0</v>
          </cell>
          <cell r="AE145">
            <v>0</v>
          </cell>
          <cell r="AF145">
            <v>0</v>
          </cell>
          <cell r="AG145">
            <v>0</v>
          </cell>
          <cell r="AH145">
            <v>0</v>
          </cell>
          <cell r="AI145">
            <v>0</v>
          </cell>
          <cell r="AJ145">
            <v>0</v>
          </cell>
          <cell r="AK145">
            <v>0</v>
          </cell>
          <cell r="AL145">
            <v>0</v>
          </cell>
          <cell r="AM145">
            <v>0</v>
          </cell>
          <cell r="AN145">
            <v>0</v>
          </cell>
          <cell r="AP145">
            <v>0</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D146">
            <v>0</v>
          </cell>
          <cell r="AE146">
            <v>0</v>
          </cell>
          <cell r="AF146">
            <v>0</v>
          </cell>
          <cell r="AG146">
            <v>0</v>
          </cell>
          <cell r="AH146">
            <v>0</v>
          </cell>
          <cell r="AI146">
            <v>0</v>
          </cell>
          <cell r="AJ146">
            <v>0</v>
          </cell>
          <cell r="AK146">
            <v>0</v>
          </cell>
          <cell r="AL146">
            <v>0</v>
          </cell>
          <cell r="AM146">
            <v>0</v>
          </cell>
          <cell r="AN146">
            <v>0</v>
          </cell>
          <cell r="AP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D147">
            <v>0</v>
          </cell>
          <cell r="AE147">
            <v>0</v>
          </cell>
          <cell r="AF147">
            <v>0</v>
          </cell>
          <cell r="AG147">
            <v>0</v>
          </cell>
          <cell r="AH147">
            <v>0</v>
          </cell>
          <cell r="AI147">
            <v>0</v>
          </cell>
          <cell r="AJ147">
            <v>0</v>
          </cell>
          <cell r="AK147">
            <v>0</v>
          </cell>
          <cell r="AL147">
            <v>0</v>
          </cell>
          <cell r="AM147">
            <v>0</v>
          </cell>
          <cell r="AN147">
            <v>0</v>
          </cell>
          <cell r="AP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D148">
            <v>0</v>
          </cell>
          <cell r="AE148">
            <v>0</v>
          </cell>
          <cell r="AF148">
            <v>0</v>
          </cell>
          <cell r="AG148">
            <v>0</v>
          </cell>
          <cell r="AH148">
            <v>0</v>
          </cell>
          <cell r="AI148">
            <v>0</v>
          </cell>
          <cell r="AJ148">
            <v>0</v>
          </cell>
          <cell r="AK148">
            <v>0</v>
          </cell>
          <cell r="AL148">
            <v>0</v>
          </cell>
          <cell r="AM148">
            <v>0</v>
          </cell>
          <cell r="AN148">
            <v>0</v>
          </cell>
          <cell r="AP148">
            <v>0</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D149">
            <v>0</v>
          </cell>
          <cell r="AE149">
            <v>0</v>
          </cell>
          <cell r="AF149">
            <v>0</v>
          </cell>
          <cell r="AG149">
            <v>0</v>
          </cell>
          <cell r="AH149">
            <v>0</v>
          </cell>
          <cell r="AI149">
            <v>0</v>
          </cell>
          <cell r="AJ149">
            <v>0</v>
          </cell>
          <cell r="AK149">
            <v>0</v>
          </cell>
          <cell r="AL149">
            <v>0</v>
          </cell>
          <cell r="AM149">
            <v>0</v>
          </cell>
          <cell r="AN149">
            <v>0</v>
          </cell>
          <cell r="AP149">
            <v>0</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D150">
            <v>0</v>
          </cell>
          <cell r="AE150">
            <v>0</v>
          </cell>
          <cell r="AF150">
            <v>0</v>
          </cell>
          <cell r="AG150">
            <v>0</v>
          </cell>
          <cell r="AH150">
            <v>0</v>
          </cell>
          <cell r="AI150">
            <v>0</v>
          </cell>
          <cell r="AJ150">
            <v>0</v>
          </cell>
          <cell r="AK150">
            <v>0</v>
          </cell>
          <cell r="AL150">
            <v>0</v>
          </cell>
          <cell r="AM150">
            <v>0</v>
          </cell>
          <cell r="AN150">
            <v>0</v>
          </cell>
          <cell r="AP150">
            <v>0</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D151">
            <v>0</v>
          </cell>
          <cell r="AE151">
            <v>0</v>
          </cell>
          <cell r="AF151">
            <v>0</v>
          </cell>
          <cell r="AG151">
            <v>0</v>
          </cell>
          <cell r="AH151">
            <v>0</v>
          </cell>
          <cell r="AI151">
            <v>0</v>
          </cell>
          <cell r="AJ151">
            <v>0</v>
          </cell>
          <cell r="AK151">
            <v>0</v>
          </cell>
          <cell r="AL151">
            <v>0</v>
          </cell>
          <cell r="AM151">
            <v>0</v>
          </cell>
          <cell r="AN151">
            <v>0</v>
          </cell>
          <cell r="AP151">
            <v>0</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D152">
            <v>7982.8675000000003</v>
          </cell>
          <cell r="AE152">
            <v>4469.8675000000003</v>
          </cell>
          <cell r="AF152">
            <v>956.86749999999995</v>
          </cell>
          <cell r="AG152">
            <v>-399.81625000000003</v>
          </cell>
          <cell r="AH152">
            <v>0</v>
          </cell>
          <cell r="AI152">
            <v>0</v>
          </cell>
          <cell r="AJ152">
            <v>0</v>
          </cell>
          <cell r="AK152">
            <v>0</v>
          </cell>
          <cell r="AL152">
            <v>0</v>
          </cell>
          <cell r="AM152">
            <v>0</v>
          </cell>
          <cell r="AN152">
            <v>0</v>
          </cell>
          <cell r="AP152">
            <v>0</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D153">
            <v>0</v>
          </cell>
          <cell r="AE153">
            <v>0</v>
          </cell>
          <cell r="AF153">
            <v>0</v>
          </cell>
          <cell r="AG153">
            <v>0</v>
          </cell>
          <cell r="AH153">
            <v>0</v>
          </cell>
          <cell r="AI153">
            <v>0</v>
          </cell>
          <cell r="AJ153">
            <v>0</v>
          </cell>
          <cell r="AK153">
            <v>0</v>
          </cell>
          <cell r="AL153">
            <v>0</v>
          </cell>
          <cell r="AM153">
            <v>0</v>
          </cell>
          <cell r="AN153">
            <v>0</v>
          </cell>
          <cell r="AP153">
            <v>0</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D154">
            <v>0</v>
          </cell>
          <cell r="AE154">
            <v>0</v>
          </cell>
          <cell r="AF154">
            <v>0</v>
          </cell>
          <cell r="AG154">
            <v>0</v>
          </cell>
          <cell r="AH154">
            <v>0</v>
          </cell>
          <cell r="AI154">
            <v>0</v>
          </cell>
          <cell r="AJ154">
            <v>0</v>
          </cell>
          <cell r="AK154">
            <v>0</v>
          </cell>
          <cell r="AL154">
            <v>0</v>
          </cell>
          <cell r="AM154">
            <v>0</v>
          </cell>
          <cell r="AN154">
            <v>0</v>
          </cell>
          <cell r="AP154">
            <v>0</v>
          </cell>
        </row>
        <row r="155">
          <cell r="J155">
            <v>18500000</v>
          </cell>
          <cell r="K155">
            <v>18500000</v>
          </cell>
          <cell r="L155">
            <v>18500000</v>
          </cell>
          <cell r="M155">
            <v>18500000</v>
          </cell>
          <cell r="N155">
            <v>18500000</v>
          </cell>
          <cell r="O155">
            <v>18500000</v>
          </cell>
          <cell r="P155">
            <v>18500000</v>
          </cell>
          <cell r="Q155">
            <v>18500000</v>
          </cell>
          <cell r="R155">
            <v>18500000</v>
          </cell>
          <cell r="S155">
            <v>18500000</v>
          </cell>
          <cell r="T155">
            <v>18500000</v>
          </cell>
          <cell r="U155">
            <v>18500000</v>
          </cell>
          <cell r="V155">
            <v>18500000</v>
          </cell>
          <cell r="W155">
            <v>18500000</v>
          </cell>
          <cell r="X155">
            <v>18500000</v>
          </cell>
          <cell r="Y155">
            <v>18500000</v>
          </cell>
          <cell r="Z155">
            <v>18500000</v>
          </cell>
          <cell r="AA155">
            <v>18500000</v>
          </cell>
          <cell r="AD155">
            <v>18500000</v>
          </cell>
          <cell r="AE155">
            <v>18500000</v>
          </cell>
          <cell r="AF155">
            <v>18500000</v>
          </cell>
          <cell r="AG155">
            <v>18500000</v>
          </cell>
          <cell r="AH155">
            <v>18500000</v>
          </cell>
          <cell r="AI155">
            <v>18500000</v>
          </cell>
          <cell r="AJ155">
            <v>18500000</v>
          </cell>
          <cell r="AK155">
            <v>18500000</v>
          </cell>
          <cell r="AL155">
            <v>18500000</v>
          </cell>
          <cell r="AM155">
            <v>18500000</v>
          </cell>
          <cell r="AN155">
            <v>18500000</v>
          </cell>
          <cell r="AP155">
            <v>18500000</v>
          </cell>
        </row>
        <row r="156">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D156">
            <v>0</v>
          </cell>
          <cell r="AE156">
            <v>0</v>
          </cell>
          <cell r="AF156">
            <v>0</v>
          </cell>
          <cell r="AG156">
            <v>0</v>
          </cell>
          <cell r="AH156">
            <v>0</v>
          </cell>
          <cell r="AI156">
            <v>0</v>
          </cell>
          <cell r="AJ156">
            <v>0</v>
          </cell>
          <cell r="AK156">
            <v>0</v>
          </cell>
          <cell r="AL156">
            <v>0</v>
          </cell>
          <cell r="AM156">
            <v>0</v>
          </cell>
          <cell r="AN156">
            <v>0</v>
          </cell>
          <cell r="AP156">
            <v>0</v>
          </cell>
        </row>
        <row r="157">
          <cell r="J157">
            <v>1662360.65</v>
          </cell>
          <cell r="K157">
            <v>1662496.9</v>
          </cell>
          <cell r="L157">
            <v>1662637.7</v>
          </cell>
          <cell r="M157">
            <v>1662773.97</v>
          </cell>
          <cell r="N157">
            <v>1662914.79</v>
          </cell>
          <cell r="O157">
            <v>1663055.63</v>
          </cell>
          <cell r="P157">
            <v>1663191.93</v>
          </cell>
          <cell r="Q157">
            <v>1663332.79</v>
          </cell>
          <cell r="R157">
            <v>1663469.12</v>
          </cell>
          <cell r="S157">
            <v>1663610</v>
          </cell>
          <cell r="T157">
            <v>1663751.31</v>
          </cell>
          <cell r="U157">
            <v>1663878.95</v>
          </cell>
          <cell r="V157">
            <v>1664232.22</v>
          </cell>
          <cell r="W157">
            <v>1664574.16</v>
          </cell>
          <cell r="X157">
            <v>1664927.58</v>
          </cell>
          <cell r="Y157">
            <v>1665386</v>
          </cell>
          <cell r="Z157">
            <v>1665951.77</v>
          </cell>
          <cell r="AA157">
            <v>1666517.74</v>
          </cell>
          <cell r="AD157">
            <v>1662538.2570833331</v>
          </cell>
          <cell r="AE157">
            <v>1662655.8825000001</v>
          </cell>
          <cell r="AF157">
            <v>1662781.5862499999</v>
          </cell>
          <cell r="AG157">
            <v>1662915.5229166665</v>
          </cell>
          <cell r="AH157">
            <v>1663053.6833333333</v>
          </cell>
          <cell r="AI157">
            <v>1663200.7937500002</v>
          </cell>
          <cell r="AJ157">
            <v>1663365.3283333334</v>
          </cell>
          <cell r="AK157">
            <v>1663547.2925000002</v>
          </cell>
          <cell r="AL157">
            <v>1663751.5387500001</v>
          </cell>
          <cell r="AM157">
            <v>1663986.9141666666</v>
          </cell>
          <cell r="AN157">
            <v>1664257.7095833335</v>
          </cell>
          <cell r="AP157">
            <v>1664903.90625</v>
          </cell>
        </row>
        <row r="158">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D158">
            <v>0</v>
          </cell>
          <cell r="AE158">
            <v>0</v>
          </cell>
          <cell r="AF158">
            <v>0</v>
          </cell>
          <cell r="AG158">
            <v>0</v>
          </cell>
          <cell r="AH158">
            <v>0</v>
          </cell>
          <cell r="AI158">
            <v>0</v>
          </cell>
          <cell r="AJ158">
            <v>0</v>
          </cell>
          <cell r="AK158">
            <v>0</v>
          </cell>
          <cell r="AL158">
            <v>0</v>
          </cell>
          <cell r="AM158">
            <v>0</v>
          </cell>
          <cell r="AN158">
            <v>0</v>
          </cell>
          <cell r="AP158">
            <v>0</v>
          </cell>
        </row>
        <row r="159">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D159">
            <v>0</v>
          </cell>
          <cell r="AE159">
            <v>0</v>
          </cell>
          <cell r="AF159">
            <v>0</v>
          </cell>
          <cell r="AG159">
            <v>0</v>
          </cell>
          <cell r="AH159">
            <v>0</v>
          </cell>
          <cell r="AI159">
            <v>0</v>
          </cell>
          <cell r="AJ159">
            <v>0</v>
          </cell>
          <cell r="AK159">
            <v>0</v>
          </cell>
          <cell r="AL159">
            <v>0</v>
          </cell>
          <cell r="AM159">
            <v>0</v>
          </cell>
          <cell r="AN159">
            <v>0</v>
          </cell>
          <cell r="AP159">
            <v>0</v>
          </cell>
        </row>
        <row r="160">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D160">
            <v>0</v>
          </cell>
          <cell r="AE160">
            <v>0</v>
          </cell>
          <cell r="AF160">
            <v>0</v>
          </cell>
          <cell r="AG160">
            <v>0</v>
          </cell>
          <cell r="AH160">
            <v>0</v>
          </cell>
          <cell r="AI160">
            <v>0</v>
          </cell>
          <cell r="AJ160">
            <v>0</v>
          </cell>
          <cell r="AK160">
            <v>0</v>
          </cell>
          <cell r="AL160">
            <v>0</v>
          </cell>
          <cell r="AM160">
            <v>0</v>
          </cell>
          <cell r="AN160">
            <v>0</v>
          </cell>
          <cell r="AP160">
            <v>0</v>
          </cell>
        </row>
        <row r="161">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D161">
            <v>0</v>
          </cell>
          <cell r="AE161">
            <v>0</v>
          </cell>
          <cell r="AF161">
            <v>0</v>
          </cell>
          <cell r="AG161">
            <v>0</v>
          </cell>
          <cell r="AH161">
            <v>0</v>
          </cell>
          <cell r="AI161">
            <v>0</v>
          </cell>
          <cell r="AJ161">
            <v>0</v>
          </cell>
          <cell r="AK161">
            <v>0</v>
          </cell>
          <cell r="AL161">
            <v>0</v>
          </cell>
          <cell r="AM161">
            <v>0</v>
          </cell>
          <cell r="AN161">
            <v>0</v>
          </cell>
          <cell r="AP161">
            <v>0</v>
          </cell>
        </row>
        <row r="162">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D162">
            <v>0</v>
          </cell>
          <cell r="AE162">
            <v>0</v>
          </cell>
          <cell r="AF162">
            <v>0</v>
          </cell>
          <cell r="AG162">
            <v>0</v>
          </cell>
          <cell r="AH162">
            <v>0</v>
          </cell>
          <cell r="AI162">
            <v>0</v>
          </cell>
          <cell r="AJ162">
            <v>0</v>
          </cell>
          <cell r="AK162">
            <v>0</v>
          </cell>
          <cell r="AL162">
            <v>0</v>
          </cell>
          <cell r="AM162">
            <v>0</v>
          </cell>
          <cell r="AN162">
            <v>0</v>
          </cell>
          <cell r="AP162">
            <v>0</v>
          </cell>
        </row>
        <row r="163">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D163">
            <v>0</v>
          </cell>
          <cell r="AE163">
            <v>0</v>
          </cell>
          <cell r="AF163">
            <v>0</v>
          </cell>
          <cell r="AG163">
            <v>0</v>
          </cell>
          <cell r="AH163">
            <v>0</v>
          </cell>
          <cell r="AI163">
            <v>0</v>
          </cell>
          <cell r="AJ163">
            <v>0</v>
          </cell>
          <cell r="AK163">
            <v>0</v>
          </cell>
          <cell r="AL163">
            <v>0</v>
          </cell>
          <cell r="AM163">
            <v>0</v>
          </cell>
          <cell r="AN163">
            <v>0</v>
          </cell>
          <cell r="AP163">
            <v>0</v>
          </cell>
        </row>
        <row r="164">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D164">
            <v>0</v>
          </cell>
          <cell r="AE164">
            <v>0</v>
          </cell>
          <cell r="AF164">
            <v>0</v>
          </cell>
          <cell r="AG164">
            <v>0</v>
          </cell>
          <cell r="AH164">
            <v>0</v>
          </cell>
          <cell r="AI164">
            <v>0</v>
          </cell>
          <cell r="AJ164">
            <v>0</v>
          </cell>
          <cell r="AK164">
            <v>0</v>
          </cell>
          <cell r="AL164">
            <v>0</v>
          </cell>
          <cell r="AM164">
            <v>0</v>
          </cell>
          <cell r="AN164">
            <v>0</v>
          </cell>
          <cell r="AP164">
            <v>0</v>
          </cell>
        </row>
        <row r="165">
          <cell r="J165">
            <v>31728.23</v>
          </cell>
          <cell r="K165">
            <v>39421.93</v>
          </cell>
          <cell r="L165">
            <v>61743.5</v>
          </cell>
          <cell r="M165">
            <v>88518.29</v>
          </cell>
          <cell r="N165">
            <v>95249.46</v>
          </cell>
          <cell r="O165">
            <v>101174.96</v>
          </cell>
          <cell r="P165">
            <v>102244.96</v>
          </cell>
          <cell r="Q165">
            <v>13099.16</v>
          </cell>
          <cell r="R165">
            <v>19929.66</v>
          </cell>
          <cell r="S165">
            <v>20783.88</v>
          </cell>
          <cell r="T165">
            <v>26061.98</v>
          </cell>
          <cell r="U165">
            <v>30368.98</v>
          </cell>
          <cell r="V165">
            <v>40744.480000000003</v>
          </cell>
          <cell r="W165">
            <v>46212.98</v>
          </cell>
          <cell r="X165">
            <v>75180.08</v>
          </cell>
          <cell r="Y165">
            <v>92022.15</v>
          </cell>
          <cell r="Z165">
            <v>96302.07</v>
          </cell>
          <cell r="AA165">
            <v>101364.37</v>
          </cell>
          <cell r="AD165">
            <v>61896.368333333325</v>
          </cell>
          <cell r="AE165">
            <v>54012.620833333342</v>
          </cell>
          <cell r="AF165">
            <v>50453.913750000014</v>
          </cell>
          <cell r="AG165">
            <v>51206.663750000014</v>
          </cell>
          <cell r="AH165">
            <v>52086.942916666681</v>
          </cell>
          <cell r="AI165">
            <v>52902.759583333325</v>
          </cell>
          <cell r="AJ165">
            <v>53561.397083333322</v>
          </cell>
          <cell r="AK165">
            <v>54404.214999999997</v>
          </cell>
          <cell r="AL165">
            <v>55110.066666666651</v>
          </cell>
          <cell r="AM165">
            <v>55299.919583333336</v>
          </cell>
          <cell r="AN165">
            <v>55351.670416666682</v>
          </cell>
          <cell r="AP165">
            <v>59200.676250000019</v>
          </cell>
        </row>
        <row r="166">
          <cell r="J166">
            <v>1403962.02</v>
          </cell>
          <cell r="K166">
            <v>92487.48</v>
          </cell>
          <cell r="L166">
            <v>255462.47</v>
          </cell>
          <cell r="M166">
            <v>421708.74</v>
          </cell>
          <cell r="N166">
            <v>61545.22</v>
          </cell>
          <cell r="O166">
            <v>209245.98</v>
          </cell>
          <cell r="P166">
            <v>356850.29</v>
          </cell>
          <cell r="Q166">
            <v>58867.06</v>
          </cell>
          <cell r="R166">
            <v>315979.58</v>
          </cell>
          <cell r="S166">
            <v>603691.56000000006</v>
          </cell>
          <cell r="T166">
            <v>49656</v>
          </cell>
          <cell r="U166">
            <v>269088.90999999997</v>
          </cell>
          <cell r="V166">
            <v>486995.59</v>
          </cell>
          <cell r="W166">
            <v>64093.26</v>
          </cell>
          <cell r="X166">
            <v>222254.71</v>
          </cell>
          <cell r="Y166">
            <v>381732.35</v>
          </cell>
          <cell r="Z166">
            <v>525501.55000000005</v>
          </cell>
          <cell r="AA166">
            <v>691100.82</v>
          </cell>
          <cell r="AD166">
            <v>499057.69666666677</v>
          </cell>
          <cell r="AE166">
            <v>496357.75916666671</v>
          </cell>
          <cell r="AF166">
            <v>493032.56541666668</v>
          </cell>
          <cell r="AG166">
            <v>454651.57500000001</v>
          </cell>
          <cell r="AH166">
            <v>379740.10583333339</v>
          </cell>
          <cell r="AI166">
            <v>303338.50791666668</v>
          </cell>
          <cell r="AJ166">
            <v>263948.48083333339</v>
          </cell>
          <cell r="AK166">
            <v>261381.73166666666</v>
          </cell>
          <cell r="AL166">
            <v>258332.39208333331</v>
          </cell>
          <cell r="AM166">
            <v>275998.22291666665</v>
          </cell>
          <cell r="AN166">
            <v>315407.02166666661</v>
          </cell>
          <cell r="AP166">
            <v>379036.59833333333</v>
          </cell>
        </row>
        <row r="167">
          <cell r="J167">
            <v>15317.15</v>
          </cell>
          <cell r="K167">
            <v>13855.45</v>
          </cell>
          <cell r="L167">
            <v>14175.34</v>
          </cell>
          <cell r="M167">
            <v>15120.72</v>
          </cell>
          <cell r="N167">
            <v>13696.54</v>
          </cell>
          <cell r="O167">
            <v>11789.98</v>
          </cell>
          <cell r="P167">
            <v>16671.57</v>
          </cell>
          <cell r="Q167">
            <v>12659.11</v>
          </cell>
          <cell r="R167">
            <v>13241.5</v>
          </cell>
          <cell r="S167">
            <v>15247.15</v>
          </cell>
          <cell r="T167">
            <v>17836.89</v>
          </cell>
          <cell r="U167">
            <v>13086.71</v>
          </cell>
          <cell r="V167">
            <v>16038.73</v>
          </cell>
          <cell r="W167">
            <v>13355.21</v>
          </cell>
          <cell r="X167">
            <v>17837.689999999999</v>
          </cell>
          <cell r="Y167">
            <v>14554.7</v>
          </cell>
          <cell r="Z167">
            <v>10163.950000000001</v>
          </cell>
          <cell r="AA167">
            <v>15828.28</v>
          </cell>
          <cell r="AD167">
            <v>14480.365833333335</v>
          </cell>
          <cell r="AE167">
            <v>14267.151250000001</v>
          </cell>
          <cell r="AF167">
            <v>14114.360416666665</v>
          </cell>
          <cell r="AG167">
            <v>14232.972499999998</v>
          </cell>
          <cell r="AH167">
            <v>14377.632916666669</v>
          </cell>
          <cell r="AI167">
            <v>14421.574999999999</v>
          </cell>
          <cell r="AJ167">
            <v>14430.797499999999</v>
          </cell>
          <cell r="AK167">
            <v>14562.552083333334</v>
          </cell>
          <cell r="AL167">
            <v>14691.565833333332</v>
          </cell>
          <cell r="AM167">
            <v>14520.790416666669</v>
          </cell>
          <cell r="AN167">
            <v>14541.861666666669</v>
          </cell>
          <cell r="AP167">
            <v>14718.604166666666</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D168">
            <v>0</v>
          </cell>
          <cell r="AE168">
            <v>0</v>
          </cell>
          <cell r="AF168">
            <v>0</v>
          </cell>
          <cell r="AG168">
            <v>0</v>
          </cell>
          <cell r="AH168">
            <v>0</v>
          </cell>
          <cell r="AI168">
            <v>0</v>
          </cell>
          <cell r="AJ168">
            <v>0</v>
          </cell>
          <cell r="AK168">
            <v>0</v>
          </cell>
          <cell r="AL168">
            <v>0</v>
          </cell>
          <cell r="AM168">
            <v>0</v>
          </cell>
          <cell r="AN168">
            <v>0</v>
          </cell>
          <cell r="AP168">
            <v>0</v>
          </cell>
        </row>
        <row r="169">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D169">
            <v>0</v>
          </cell>
          <cell r="AE169">
            <v>0</v>
          </cell>
          <cell r="AF169">
            <v>0</v>
          </cell>
          <cell r="AG169">
            <v>0</v>
          </cell>
          <cell r="AH169">
            <v>0</v>
          </cell>
          <cell r="AI169">
            <v>0</v>
          </cell>
          <cell r="AJ169">
            <v>0</v>
          </cell>
          <cell r="AK169">
            <v>0</v>
          </cell>
          <cell r="AL169">
            <v>0</v>
          </cell>
          <cell r="AM169">
            <v>0</v>
          </cell>
          <cell r="AN169">
            <v>0</v>
          </cell>
          <cell r="AP169">
            <v>0</v>
          </cell>
        </row>
        <row r="170">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D170">
            <v>0</v>
          </cell>
          <cell r="AE170">
            <v>0</v>
          </cell>
          <cell r="AF170">
            <v>0</v>
          </cell>
          <cell r="AG170">
            <v>0</v>
          </cell>
          <cell r="AH170">
            <v>0</v>
          </cell>
          <cell r="AI170">
            <v>0</v>
          </cell>
          <cell r="AJ170">
            <v>0</v>
          </cell>
          <cell r="AK170">
            <v>0</v>
          </cell>
          <cell r="AL170">
            <v>0</v>
          </cell>
          <cell r="AM170">
            <v>0</v>
          </cell>
          <cell r="AN170">
            <v>0</v>
          </cell>
          <cell r="AP170">
            <v>0</v>
          </cell>
        </row>
        <row r="171">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D171">
            <v>0</v>
          </cell>
          <cell r="AE171">
            <v>0</v>
          </cell>
          <cell r="AF171">
            <v>0</v>
          </cell>
          <cell r="AG171">
            <v>0</v>
          </cell>
          <cell r="AH171">
            <v>0</v>
          </cell>
          <cell r="AI171">
            <v>0</v>
          </cell>
          <cell r="AJ171">
            <v>0</v>
          </cell>
          <cell r="AK171">
            <v>0</v>
          </cell>
          <cell r="AL171">
            <v>0</v>
          </cell>
          <cell r="AM171">
            <v>0</v>
          </cell>
          <cell r="AN171">
            <v>0</v>
          </cell>
          <cell r="AP171">
            <v>0</v>
          </cell>
        </row>
        <row r="172">
          <cell r="J172">
            <v>5607220.5300000003</v>
          </cell>
          <cell r="K172">
            <v>4639056.5999999996</v>
          </cell>
          <cell r="L172">
            <v>6649905.2599999998</v>
          </cell>
          <cell r="M172">
            <v>6381000.5899999999</v>
          </cell>
          <cell r="N172">
            <v>3784026.71</v>
          </cell>
          <cell r="O172">
            <v>4334604.32</v>
          </cell>
          <cell r="P172">
            <v>6189413.5599999996</v>
          </cell>
          <cell r="Q172">
            <v>6940602.5499999998</v>
          </cell>
          <cell r="R172">
            <v>12404619.060000001</v>
          </cell>
          <cell r="S172">
            <v>11353049.960000001</v>
          </cell>
          <cell r="T172">
            <v>5140904.28</v>
          </cell>
          <cell r="U172">
            <v>6245215.9500000002</v>
          </cell>
          <cell r="V172">
            <v>10980301.24</v>
          </cell>
          <cell r="W172">
            <v>5500754.7699999996</v>
          </cell>
          <cell r="X172">
            <v>5385917.4000000004</v>
          </cell>
          <cell r="Y172">
            <v>2597012.75</v>
          </cell>
          <cell r="Z172">
            <v>3279061.03</v>
          </cell>
          <cell r="AA172">
            <v>7986650.9100000001</v>
          </cell>
          <cell r="AD172">
            <v>6021339.0799999991</v>
          </cell>
          <cell r="AE172">
            <v>6243050.0970833339</v>
          </cell>
          <cell r="AF172">
            <v>6546779.7941666665</v>
          </cell>
          <cell r="AG172">
            <v>6602578.9474999988</v>
          </cell>
          <cell r="AH172">
            <v>6611010.1470833337</v>
          </cell>
          <cell r="AI172">
            <v>6863013.3104166677</v>
          </cell>
          <cell r="AJ172">
            <v>7122795.763749999</v>
          </cell>
          <cell r="AK172">
            <v>7106033.6933333324</v>
          </cell>
          <cell r="AL172">
            <v>6895701.3725000015</v>
          </cell>
          <cell r="AM172">
            <v>6716994.975833335</v>
          </cell>
          <cell r="AN172">
            <v>6848123.3470833339</v>
          </cell>
          <cell r="AP172">
            <v>7019986.9424999999</v>
          </cell>
        </row>
        <row r="173">
          <cell r="J173">
            <v>0</v>
          </cell>
          <cell r="K173">
            <v>-937.51</v>
          </cell>
          <cell r="L173">
            <v>444671.58</v>
          </cell>
          <cell r="M173">
            <v>0</v>
          </cell>
          <cell r="N173">
            <v>0</v>
          </cell>
          <cell r="O173">
            <v>-0.39</v>
          </cell>
          <cell r="P173">
            <v>0</v>
          </cell>
          <cell r="Q173">
            <v>844355.91</v>
          </cell>
          <cell r="R173">
            <v>-26300</v>
          </cell>
          <cell r="S173">
            <v>-13420.3</v>
          </cell>
          <cell r="T173">
            <v>0</v>
          </cell>
          <cell r="U173">
            <v>628546.71</v>
          </cell>
          <cell r="V173">
            <v>0</v>
          </cell>
          <cell r="W173">
            <v>-2076.04</v>
          </cell>
          <cell r="X173">
            <v>-388665.28</v>
          </cell>
          <cell r="Y173">
            <v>0</v>
          </cell>
          <cell r="Z173">
            <v>472529.43</v>
          </cell>
          <cell r="AA173">
            <v>0</v>
          </cell>
          <cell r="AD173">
            <v>193820.49458333335</v>
          </cell>
          <cell r="AE173">
            <v>191139.15291666667</v>
          </cell>
          <cell r="AF173">
            <v>152717.14833333335</v>
          </cell>
          <cell r="AG173">
            <v>152157.96916666665</v>
          </cell>
          <cell r="AH173">
            <v>154283.81791666665</v>
          </cell>
          <cell r="AI173">
            <v>156409.66666666666</v>
          </cell>
          <cell r="AJ173">
            <v>156362.22791666668</v>
          </cell>
          <cell r="AK173">
            <v>121592.41999999998</v>
          </cell>
          <cell r="AL173">
            <v>86870.050833333327</v>
          </cell>
          <cell r="AM173">
            <v>106558.77708333333</v>
          </cell>
          <cell r="AN173">
            <v>126247.5195833333</v>
          </cell>
          <cell r="AP173">
            <v>119671.48499999999</v>
          </cell>
        </row>
        <row r="174">
          <cell r="J174">
            <v>22469621.489999998</v>
          </cell>
          <cell r="K174">
            <v>12000034.859999999</v>
          </cell>
          <cell r="L174">
            <v>16528546.300000001</v>
          </cell>
          <cell r="M174">
            <v>28693254.739999998</v>
          </cell>
          <cell r="N174">
            <v>16359451.75</v>
          </cell>
          <cell r="O174">
            <v>5114352.09</v>
          </cell>
          <cell r="P174">
            <v>29030826.210000001</v>
          </cell>
          <cell r="Q174">
            <v>19154470.989999998</v>
          </cell>
          <cell r="R174">
            <v>22401229.59</v>
          </cell>
          <cell r="S174">
            <v>4159563.15</v>
          </cell>
          <cell r="T174">
            <v>12732445.74</v>
          </cell>
          <cell r="U174">
            <v>32230775.890000001</v>
          </cell>
          <cell r="V174">
            <v>28179671.210000001</v>
          </cell>
          <cell r="W174">
            <v>3917915.36</v>
          </cell>
          <cell r="X174">
            <v>12674333.75</v>
          </cell>
          <cell r="Y174">
            <v>33263687.620000001</v>
          </cell>
          <cell r="Z174">
            <v>6592394.0099999998</v>
          </cell>
          <cell r="AA174">
            <v>3463938.17</v>
          </cell>
          <cell r="AD174">
            <v>21702385.054166671</v>
          </cell>
          <cell r="AE174">
            <v>21309171.134166669</v>
          </cell>
          <cell r="AF174">
            <v>20286693.375833333</v>
          </cell>
          <cell r="AG174">
            <v>18397587.253333334</v>
          </cell>
          <cell r="AH174">
            <v>18162872.154166669</v>
          </cell>
          <cell r="AI174">
            <v>18644133.138333332</v>
          </cell>
          <cell r="AJ174">
            <v>18545296.897499997</v>
          </cell>
          <cell r="AK174">
            <v>18047949.728750002</v>
          </cell>
          <cell r="AL174">
            <v>18077792.242500003</v>
          </cell>
          <cell r="AM174">
            <v>17861266.206666667</v>
          </cell>
          <cell r="AN174">
            <v>17385538.220833335</v>
          </cell>
          <cell r="AP174">
            <v>16597117.349166663</v>
          </cell>
        </row>
        <row r="175">
          <cell r="J175">
            <v>1028740.01</v>
          </cell>
          <cell r="K175">
            <v>409978.15</v>
          </cell>
          <cell r="L175">
            <v>853546.01</v>
          </cell>
          <cell r="M175">
            <v>1252698.08</v>
          </cell>
          <cell r="N175">
            <v>453440.19</v>
          </cell>
          <cell r="O175">
            <v>874837.79</v>
          </cell>
          <cell r="P175">
            <v>1735195.6</v>
          </cell>
          <cell r="Q175">
            <v>790044.26</v>
          </cell>
          <cell r="R175">
            <v>1030472.94</v>
          </cell>
          <cell r="S175">
            <v>1150858.53</v>
          </cell>
          <cell r="T175">
            <v>919966.54</v>
          </cell>
          <cell r="U175">
            <v>589153.14</v>
          </cell>
          <cell r="V175">
            <v>351596.02</v>
          </cell>
          <cell r="W175">
            <v>646495.53</v>
          </cell>
          <cell r="X175">
            <v>681959.07</v>
          </cell>
          <cell r="Y175">
            <v>12573.78</v>
          </cell>
          <cell r="Z175">
            <v>204082.21</v>
          </cell>
          <cell r="AA175">
            <v>544186.94999999995</v>
          </cell>
          <cell r="AD175">
            <v>888086.25541666662</v>
          </cell>
          <cell r="AE175">
            <v>913828.36708333343</v>
          </cell>
          <cell r="AF175">
            <v>929511.11958333326</v>
          </cell>
          <cell r="AG175">
            <v>949260.12</v>
          </cell>
          <cell r="AH175">
            <v>943446.98499999987</v>
          </cell>
          <cell r="AI175">
            <v>895863.27041666675</v>
          </cell>
          <cell r="AJ175">
            <v>877503.82833333325</v>
          </cell>
          <cell r="AK175">
            <v>880209.26333333331</v>
          </cell>
          <cell r="AL175">
            <v>821387.96166666655</v>
          </cell>
          <cell r="AM175">
            <v>759326.19999999984</v>
          </cell>
          <cell r="AN175">
            <v>735159.16583333339</v>
          </cell>
          <cell r="AP175">
            <v>622139.4504166668</v>
          </cell>
        </row>
        <row r="176">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D176">
            <v>0</v>
          </cell>
          <cell r="AE176">
            <v>0</v>
          </cell>
          <cell r="AF176">
            <v>0</v>
          </cell>
          <cell r="AG176">
            <v>0</v>
          </cell>
          <cell r="AH176">
            <v>0</v>
          </cell>
          <cell r="AI176">
            <v>0</v>
          </cell>
          <cell r="AJ176">
            <v>0</v>
          </cell>
          <cell r="AK176">
            <v>0</v>
          </cell>
          <cell r="AL176">
            <v>0</v>
          </cell>
          <cell r="AM176">
            <v>0</v>
          </cell>
          <cell r="AN176">
            <v>0</v>
          </cell>
          <cell r="AP176">
            <v>0</v>
          </cell>
        </row>
        <row r="177">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D177">
            <v>0</v>
          </cell>
          <cell r="AE177">
            <v>0</v>
          </cell>
          <cell r="AF177">
            <v>0</v>
          </cell>
          <cell r="AG177">
            <v>0</v>
          </cell>
          <cell r="AH177">
            <v>0</v>
          </cell>
          <cell r="AI177">
            <v>0</v>
          </cell>
          <cell r="AJ177">
            <v>0</v>
          </cell>
          <cell r="AK177">
            <v>0</v>
          </cell>
          <cell r="AL177">
            <v>0</v>
          </cell>
          <cell r="AM177">
            <v>0</v>
          </cell>
          <cell r="AN177">
            <v>0</v>
          </cell>
          <cell r="AP177">
            <v>0</v>
          </cell>
        </row>
        <row r="178">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D178">
            <v>0</v>
          </cell>
          <cell r="AE178">
            <v>0</v>
          </cell>
          <cell r="AF178">
            <v>0</v>
          </cell>
          <cell r="AG178">
            <v>0</v>
          </cell>
          <cell r="AH178">
            <v>0</v>
          </cell>
          <cell r="AI178">
            <v>0</v>
          </cell>
          <cell r="AJ178">
            <v>0</v>
          </cell>
          <cell r="AK178">
            <v>0</v>
          </cell>
          <cell r="AL178">
            <v>0</v>
          </cell>
          <cell r="AM178">
            <v>0</v>
          </cell>
          <cell r="AN178">
            <v>0</v>
          </cell>
          <cell r="AP178">
            <v>0</v>
          </cell>
        </row>
        <row r="179">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D179">
            <v>0</v>
          </cell>
          <cell r="AE179">
            <v>0</v>
          </cell>
          <cell r="AF179">
            <v>0</v>
          </cell>
          <cell r="AG179">
            <v>0</v>
          </cell>
          <cell r="AH179">
            <v>0</v>
          </cell>
          <cell r="AI179">
            <v>0</v>
          </cell>
          <cell r="AJ179">
            <v>0</v>
          </cell>
          <cell r="AK179">
            <v>0</v>
          </cell>
          <cell r="AL179">
            <v>0</v>
          </cell>
          <cell r="AM179">
            <v>0</v>
          </cell>
          <cell r="AN179">
            <v>0</v>
          </cell>
          <cell r="AP179">
            <v>0</v>
          </cell>
        </row>
        <row r="180">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D180">
            <v>0</v>
          </cell>
          <cell r="AE180">
            <v>0</v>
          </cell>
          <cell r="AF180">
            <v>0</v>
          </cell>
          <cell r="AG180">
            <v>0</v>
          </cell>
          <cell r="AH180">
            <v>0</v>
          </cell>
          <cell r="AI180">
            <v>0</v>
          </cell>
          <cell r="AJ180">
            <v>0</v>
          </cell>
          <cell r="AK180">
            <v>0</v>
          </cell>
          <cell r="AL180">
            <v>0</v>
          </cell>
          <cell r="AM180">
            <v>0</v>
          </cell>
          <cell r="AN180">
            <v>0</v>
          </cell>
          <cell r="AP180">
            <v>0</v>
          </cell>
        </row>
        <row r="181">
          <cell r="J181">
            <v>-22498.2</v>
          </cell>
          <cell r="K181">
            <v>0</v>
          </cell>
          <cell r="L181">
            <v>-1</v>
          </cell>
          <cell r="M181">
            <v>-238514.29</v>
          </cell>
          <cell r="N181">
            <v>-150</v>
          </cell>
          <cell r="O181">
            <v>-15514.25</v>
          </cell>
          <cell r="P181">
            <v>0</v>
          </cell>
          <cell r="Q181">
            <v>-25217.58</v>
          </cell>
          <cell r="R181">
            <v>0</v>
          </cell>
          <cell r="S181">
            <v>700</v>
          </cell>
          <cell r="T181">
            <v>-66561.7</v>
          </cell>
          <cell r="U181">
            <v>-122.58</v>
          </cell>
          <cell r="V181">
            <v>-2174.02</v>
          </cell>
          <cell r="W181">
            <v>-1191.17</v>
          </cell>
          <cell r="X181">
            <v>1884.54</v>
          </cell>
          <cell r="Y181">
            <v>-2199.7600000000002</v>
          </cell>
          <cell r="Z181">
            <v>-122.58</v>
          </cell>
          <cell r="AA181">
            <v>-122.58</v>
          </cell>
          <cell r="AD181">
            <v>-92668.21</v>
          </cell>
          <cell r="AE181">
            <v>-93718.942500000005</v>
          </cell>
          <cell r="AF181">
            <v>-93124.225833333345</v>
          </cell>
          <cell r="AG181">
            <v>-77636.033750000002</v>
          </cell>
          <cell r="AH181">
            <v>-46699.595833333333</v>
          </cell>
          <cell r="AI181">
            <v>-29809.7925</v>
          </cell>
          <cell r="AJ181">
            <v>-29012.583750000005</v>
          </cell>
          <cell r="AK181">
            <v>-28983.651666666668</v>
          </cell>
          <cell r="AL181">
            <v>-19058.648750000004</v>
          </cell>
          <cell r="AM181">
            <v>-9211.0674999999992</v>
          </cell>
          <cell r="AN181">
            <v>-8568.6054166666672</v>
          </cell>
          <cell r="AP181">
            <v>-7115.9225000000006</v>
          </cell>
        </row>
        <row r="182">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D182">
            <v>0</v>
          </cell>
          <cell r="AE182">
            <v>0</v>
          </cell>
          <cell r="AF182">
            <v>0</v>
          </cell>
          <cell r="AG182">
            <v>0</v>
          </cell>
          <cell r="AH182">
            <v>0</v>
          </cell>
          <cell r="AI182">
            <v>0</v>
          </cell>
          <cell r="AJ182">
            <v>0</v>
          </cell>
          <cell r="AK182">
            <v>0</v>
          </cell>
          <cell r="AL182">
            <v>0</v>
          </cell>
          <cell r="AM182">
            <v>0</v>
          </cell>
          <cell r="AN182">
            <v>0</v>
          </cell>
          <cell r="AP182">
            <v>0</v>
          </cell>
        </row>
        <row r="183">
          <cell r="J183">
            <v>-13169727.470000001</v>
          </cell>
          <cell r="K183">
            <v>-2731721.3</v>
          </cell>
          <cell r="L183">
            <v>-9337006.1099999994</v>
          </cell>
          <cell r="M183">
            <v>-3562056.18</v>
          </cell>
          <cell r="N183">
            <v>-7392633.3799999999</v>
          </cell>
          <cell r="O183">
            <v>-7903315.8700000001</v>
          </cell>
          <cell r="P183">
            <v>-12847838.710000001</v>
          </cell>
          <cell r="Q183">
            <v>-4844297.99</v>
          </cell>
          <cell r="R183">
            <v>-7362123.6600000001</v>
          </cell>
          <cell r="S183">
            <v>-9602777.1500000004</v>
          </cell>
          <cell r="T183">
            <v>-8491271.75</v>
          </cell>
          <cell r="U183">
            <v>-40978438.329999998</v>
          </cell>
          <cell r="V183">
            <v>-8111598.9199999999</v>
          </cell>
          <cell r="W183">
            <v>-4665052.9000000004</v>
          </cell>
          <cell r="X183">
            <v>-5701961.9699999997</v>
          </cell>
          <cell r="Y183">
            <v>-2378589.5299999998</v>
          </cell>
          <cell r="Z183">
            <v>-6471191.1500000004</v>
          </cell>
          <cell r="AA183">
            <v>-3788925.82</v>
          </cell>
          <cell r="AD183">
            <v>-11514276.170833334</v>
          </cell>
          <cell r="AE183">
            <v>-11242266.831249999</v>
          </cell>
          <cell r="AF183">
            <v>-11004162.525</v>
          </cell>
          <cell r="AG183">
            <v>-11116240.217499999</v>
          </cell>
          <cell r="AH183">
            <v>-10986674.680000002</v>
          </cell>
          <cell r="AI183">
            <v>-10474511.96875</v>
          </cell>
          <cell r="AJ183">
            <v>-10344312.095833333</v>
          </cell>
          <cell r="AK183">
            <v>-10273407.406666668</v>
          </cell>
          <cell r="AL183">
            <v>-10072636.123750001</v>
          </cell>
          <cell r="AM183">
            <v>-9984931.5870833341</v>
          </cell>
          <cell r="AN183">
            <v>-9775105.2420833353</v>
          </cell>
          <cell r="AP183">
            <v>-9421494.3574999999</v>
          </cell>
        </row>
        <row r="184">
          <cell r="J184">
            <v>-1884272.95</v>
          </cell>
          <cell r="K184">
            <v>-2028486.11</v>
          </cell>
          <cell r="L184">
            <v>-1971001.78</v>
          </cell>
          <cell r="M184">
            <v>-1850823.67</v>
          </cell>
          <cell r="N184">
            <v>-2425161.64</v>
          </cell>
          <cell r="O184">
            <v>-1710012.72</v>
          </cell>
          <cell r="P184">
            <v>-1461913.82</v>
          </cell>
          <cell r="Q184">
            <v>-1682464.29</v>
          </cell>
          <cell r="R184">
            <v>-1778337.11</v>
          </cell>
          <cell r="S184">
            <v>-1606203.38</v>
          </cell>
          <cell r="T184">
            <v>-1908299.73</v>
          </cell>
          <cell r="U184">
            <v>-1832689.89</v>
          </cell>
          <cell r="V184">
            <v>-2585167.89</v>
          </cell>
          <cell r="W184">
            <v>-2309232.1800000002</v>
          </cell>
          <cell r="X184">
            <v>-2129277.62</v>
          </cell>
          <cell r="Y184">
            <v>-2181062.44</v>
          </cell>
          <cell r="Z184">
            <v>-5768575.9199999999</v>
          </cell>
          <cell r="AA184">
            <v>-2530906.67</v>
          </cell>
          <cell r="AD184">
            <v>-1843830.1883333332</v>
          </cell>
          <cell r="AE184">
            <v>-1833529.8008333333</v>
          </cell>
          <cell r="AF184">
            <v>-1823835.2508333332</v>
          </cell>
          <cell r="AG184">
            <v>-1835307.6670833332</v>
          </cell>
          <cell r="AH184">
            <v>-1847187.8862499997</v>
          </cell>
          <cell r="AI184">
            <v>-1874176.2133333336</v>
          </cell>
          <cell r="AJ184">
            <v>-1915077.9220833331</v>
          </cell>
          <cell r="AK184">
            <v>-1933370.5016666667</v>
          </cell>
          <cell r="AL184">
            <v>-1953725.2770833336</v>
          </cell>
          <cell r="AM184">
            <v>-2106794.1541666673</v>
          </cell>
          <cell r="AN184">
            <v>-2280306.9970833338</v>
          </cell>
          <cell r="AP184">
            <v>-2374430.8883333332</v>
          </cell>
        </row>
        <row r="185">
          <cell r="J185">
            <v>0</v>
          </cell>
          <cell r="K185">
            <v>0</v>
          </cell>
          <cell r="L185">
            <v>-1430.62</v>
          </cell>
          <cell r="M185">
            <v>-80</v>
          </cell>
          <cell r="N185">
            <v>0</v>
          </cell>
          <cell r="O185">
            <v>-255</v>
          </cell>
          <cell r="P185">
            <v>0</v>
          </cell>
          <cell r="Q185">
            <v>0</v>
          </cell>
          <cell r="R185">
            <v>0</v>
          </cell>
          <cell r="S185">
            <v>0</v>
          </cell>
          <cell r="T185">
            <v>-250</v>
          </cell>
          <cell r="U185">
            <v>0</v>
          </cell>
          <cell r="V185">
            <v>0</v>
          </cell>
          <cell r="W185">
            <v>0</v>
          </cell>
          <cell r="X185">
            <v>-400</v>
          </cell>
          <cell r="Y185">
            <v>0</v>
          </cell>
          <cell r="Z185">
            <v>0</v>
          </cell>
          <cell r="AA185">
            <v>-122595.62</v>
          </cell>
          <cell r="AD185">
            <v>-176.96333333333334</v>
          </cell>
          <cell r="AE185">
            <v>-176.96333333333334</v>
          </cell>
          <cell r="AF185">
            <v>-176.96333333333334</v>
          </cell>
          <cell r="AG185">
            <v>-187.38</v>
          </cell>
          <cell r="AH185">
            <v>-182.88249999999996</v>
          </cell>
          <cell r="AI185">
            <v>-167.96833333333333</v>
          </cell>
          <cell r="AJ185">
            <v>-167.96833333333333</v>
          </cell>
          <cell r="AK185">
            <v>-125.02583333333332</v>
          </cell>
          <cell r="AL185">
            <v>-78.75</v>
          </cell>
          <cell r="AM185">
            <v>-75.416666666666671</v>
          </cell>
          <cell r="AN185">
            <v>-5172.9425000000001</v>
          </cell>
          <cell r="AP185">
            <v>-10331.59</v>
          </cell>
        </row>
        <row r="186">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D186">
            <v>0</v>
          </cell>
          <cell r="AE186">
            <v>0</v>
          </cell>
          <cell r="AF186">
            <v>0</v>
          </cell>
          <cell r="AG186">
            <v>0</v>
          </cell>
          <cell r="AH186">
            <v>0</v>
          </cell>
          <cell r="AI186">
            <v>0</v>
          </cell>
          <cell r="AJ186">
            <v>0</v>
          </cell>
          <cell r="AK186">
            <v>0</v>
          </cell>
          <cell r="AL186">
            <v>0</v>
          </cell>
          <cell r="AM186">
            <v>0</v>
          </cell>
          <cell r="AN186">
            <v>0</v>
          </cell>
          <cell r="AP186">
            <v>0</v>
          </cell>
        </row>
        <row r="187">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D187">
            <v>0</v>
          </cell>
          <cell r="AE187">
            <v>0</v>
          </cell>
          <cell r="AF187">
            <v>0</v>
          </cell>
          <cell r="AG187">
            <v>0</v>
          </cell>
          <cell r="AH187">
            <v>0</v>
          </cell>
          <cell r="AI187">
            <v>0</v>
          </cell>
          <cell r="AJ187">
            <v>0</v>
          </cell>
          <cell r="AK187">
            <v>0</v>
          </cell>
          <cell r="AL187">
            <v>0</v>
          </cell>
          <cell r="AM187">
            <v>0</v>
          </cell>
          <cell r="AN187">
            <v>0</v>
          </cell>
          <cell r="AP187">
            <v>0</v>
          </cell>
        </row>
        <row r="188">
          <cell r="J188">
            <v>105025.22</v>
          </cell>
          <cell r="K188">
            <v>101814.62</v>
          </cell>
          <cell r="L188">
            <v>96805.3</v>
          </cell>
          <cell r="M188">
            <v>105960.31</v>
          </cell>
          <cell r="N188">
            <v>109886.25</v>
          </cell>
          <cell r="O188">
            <v>99589.06</v>
          </cell>
          <cell r="P188">
            <v>97060.46</v>
          </cell>
          <cell r="Q188">
            <v>68474.63</v>
          </cell>
          <cell r="R188">
            <v>124136.58</v>
          </cell>
          <cell r="S188">
            <v>145358.66</v>
          </cell>
          <cell r="T188">
            <v>90117.63</v>
          </cell>
          <cell r="U188">
            <v>118012.03</v>
          </cell>
          <cell r="V188">
            <v>118012.03</v>
          </cell>
          <cell r="W188">
            <v>118011.98</v>
          </cell>
          <cell r="X188">
            <v>118011.98</v>
          </cell>
          <cell r="Y188">
            <v>118011.98</v>
          </cell>
          <cell r="Z188">
            <v>118011.98</v>
          </cell>
          <cell r="AA188">
            <v>118011.98</v>
          </cell>
          <cell r="AD188">
            <v>87176.996666666673</v>
          </cell>
          <cell r="AE188">
            <v>89595.827499999999</v>
          </cell>
          <cell r="AF188">
            <v>96441.655833333323</v>
          </cell>
          <cell r="AG188">
            <v>102203.94833333332</v>
          </cell>
          <cell r="AH188">
            <v>104234.84083333332</v>
          </cell>
          <cell r="AI188">
            <v>105727.84625</v>
          </cell>
          <cell r="AJ188">
            <v>106943.85333333333</v>
          </cell>
          <cell r="AK188">
            <v>108502.355</v>
          </cell>
          <cell r="AL188">
            <v>109888.11958333333</v>
          </cell>
          <cell r="AM188">
            <v>110728.84458333334</v>
          </cell>
          <cell r="AN188">
            <v>111835.03833333334</v>
          </cell>
          <cell r="AP188">
            <v>116412.67625</v>
          </cell>
        </row>
        <row r="189">
          <cell r="J189">
            <v>2079462.68</v>
          </cell>
          <cell r="K189">
            <v>1246675.17</v>
          </cell>
          <cell r="L189">
            <v>1248724.19</v>
          </cell>
          <cell r="M189">
            <v>561071.68999999994</v>
          </cell>
          <cell r="N189">
            <v>580808.07999999996</v>
          </cell>
          <cell r="O189">
            <v>2215233.96</v>
          </cell>
          <cell r="P189">
            <v>1601072.66</v>
          </cell>
          <cell r="Q189">
            <v>2404910.3199999998</v>
          </cell>
          <cell r="R189">
            <v>4821528.66</v>
          </cell>
          <cell r="S189">
            <v>5232146.8899999997</v>
          </cell>
          <cell r="T189">
            <v>3071278.77</v>
          </cell>
          <cell r="U189">
            <v>2781730.36</v>
          </cell>
          <cell r="V189">
            <v>3342482.55</v>
          </cell>
          <cell r="W189">
            <v>2163288.59</v>
          </cell>
          <cell r="X189">
            <v>2636855.65</v>
          </cell>
          <cell r="Y189">
            <v>1765750.33</v>
          </cell>
          <cell r="Z189">
            <v>1953916.09</v>
          </cell>
          <cell r="AA189">
            <v>2700078.5</v>
          </cell>
          <cell r="AD189">
            <v>1733138.7629166665</v>
          </cell>
          <cell r="AE189">
            <v>1861772.1387499999</v>
          </cell>
          <cell r="AF189">
            <v>2051292.4316666666</v>
          </cell>
          <cell r="AG189">
            <v>2189563.7979166671</v>
          </cell>
          <cell r="AH189">
            <v>2283342.4662499996</v>
          </cell>
          <cell r="AI189">
            <v>2373012.7804166665</v>
          </cell>
          <cell r="AJ189">
            <v>2463830.8341666665</v>
          </cell>
          <cell r="AK189">
            <v>2559861.8708333331</v>
          </cell>
          <cell r="AL189">
            <v>2667895.625</v>
          </cell>
          <cell r="AM189">
            <v>2775303.4020833331</v>
          </cell>
          <cell r="AN189">
            <v>2852718.0916666668</v>
          </cell>
          <cell r="AP189">
            <v>2958298.9774999996</v>
          </cell>
        </row>
        <row r="190">
          <cell r="J190">
            <v>27467.65</v>
          </cell>
          <cell r="K190">
            <v>8551.4</v>
          </cell>
          <cell r="L190">
            <v>8578.7800000000007</v>
          </cell>
          <cell r="M190">
            <v>4642.58</v>
          </cell>
          <cell r="N190">
            <v>8287.57</v>
          </cell>
          <cell r="O190">
            <v>18029.32</v>
          </cell>
          <cell r="P190">
            <v>7453.09</v>
          </cell>
          <cell r="Q190">
            <v>3321.07</v>
          </cell>
          <cell r="R190">
            <v>1925.19</v>
          </cell>
          <cell r="S190">
            <v>479.17</v>
          </cell>
          <cell r="T190">
            <v>899.28</v>
          </cell>
          <cell r="U190">
            <v>290.12</v>
          </cell>
          <cell r="V190">
            <v>0</v>
          </cell>
          <cell r="W190">
            <v>0</v>
          </cell>
          <cell r="X190">
            <v>0</v>
          </cell>
          <cell r="Y190">
            <v>0</v>
          </cell>
          <cell r="Z190">
            <v>0</v>
          </cell>
          <cell r="AA190">
            <v>0</v>
          </cell>
          <cell r="AD190">
            <v>14283.116249999999</v>
          </cell>
          <cell r="AE190">
            <v>13143.379583333333</v>
          </cell>
          <cell r="AF190">
            <v>10808.3575</v>
          </cell>
          <cell r="AG190">
            <v>8769.7749999999996</v>
          </cell>
          <cell r="AH190">
            <v>7926.6345833333335</v>
          </cell>
          <cell r="AI190">
            <v>6349.282916666667</v>
          </cell>
          <cell r="AJ190">
            <v>4848.4891666666663</v>
          </cell>
          <cell r="AK190">
            <v>4134.7316666666666</v>
          </cell>
          <cell r="AL190">
            <v>3583.8416666666667</v>
          </cell>
          <cell r="AM190">
            <v>3045.0854166666663</v>
          </cell>
          <cell r="AN190">
            <v>1948.5483333333334</v>
          </cell>
          <cell r="AP190">
            <v>437.85791666666665</v>
          </cell>
        </row>
        <row r="191">
          <cell r="J191">
            <v>411582.32</v>
          </cell>
          <cell r="K191">
            <v>476051.81</v>
          </cell>
          <cell r="L191">
            <v>369756.68</v>
          </cell>
          <cell r="M191">
            <v>437441.38</v>
          </cell>
          <cell r="N191">
            <v>454039.26</v>
          </cell>
          <cell r="O191">
            <v>465710.97</v>
          </cell>
          <cell r="P191">
            <v>584936.07999999996</v>
          </cell>
          <cell r="Q191">
            <v>845666.45</v>
          </cell>
          <cell r="R191">
            <v>2124521.5499999998</v>
          </cell>
          <cell r="S191">
            <v>1043383.54</v>
          </cell>
          <cell r="T191">
            <v>810475.9</v>
          </cell>
          <cell r="U191">
            <v>722908.08</v>
          </cell>
          <cell r="V191">
            <v>655132.28</v>
          </cell>
          <cell r="W191">
            <v>529151.52</v>
          </cell>
          <cell r="X191">
            <v>538060.75</v>
          </cell>
          <cell r="Y191">
            <v>657953.23</v>
          </cell>
          <cell r="Z191">
            <v>467335.98</v>
          </cell>
          <cell r="AA191">
            <v>523721.71</v>
          </cell>
          <cell r="AD191">
            <v>617247.42333333322</v>
          </cell>
          <cell r="AE191">
            <v>649259.16958333331</v>
          </cell>
          <cell r="AF191">
            <v>683527.82</v>
          </cell>
          <cell r="AG191">
            <v>703826.1729166666</v>
          </cell>
          <cell r="AH191">
            <v>721153.11208333343</v>
          </cell>
          <cell r="AI191">
            <v>739020.75</v>
          </cell>
          <cell r="AJ191">
            <v>751381.1529166667</v>
          </cell>
          <cell r="AK191">
            <v>760606.31041666667</v>
          </cell>
          <cell r="AL191">
            <v>776806.97375</v>
          </cell>
          <cell r="AM191">
            <v>786548.99750000006</v>
          </cell>
          <cell r="AN191">
            <v>789520.14166666672</v>
          </cell>
          <cell r="AP191">
            <v>800395.78624999989</v>
          </cell>
        </row>
        <row r="192">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D192">
            <v>0</v>
          </cell>
          <cell r="AE192">
            <v>0</v>
          </cell>
          <cell r="AF192">
            <v>0</v>
          </cell>
          <cell r="AG192">
            <v>0</v>
          </cell>
          <cell r="AH192">
            <v>0</v>
          </cell>
          <cell r="AI192">
            <v>0</v>
          </cell>
          <cell r="AJ192">
            <v>0</v>
          </cell>
          <cell r="AK192">
            <v>0</v>
          </cell>
          <cell r="AL192">
            <v>0</v>
          </cell>
          <cell r="AM192">
            <v>0</v>
          </cell>
          <cell r="AN192">
            <v>0</v>
          </cell>
          <cell r="AP192">
            <v>0</v>
          </cell>
        </row>
        <row r="193">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D193">
            <v>0</v>
          </cell>
          <cell r="AE193">
            <v>0</v>
          </cell>
          <cell r="AF193">
            <v>0</v>
          </cell>
          <cell r="AG193">
            <v>0</v>
          </cell>
          <cell r="AH193">
            <v>0</v>
          </cell>
          <cell r="AI193">
            <v>0</v>
          </cell>
          <cell r="AJ193">
            <v>0</v>
          </cell>
          <cell r="AK193">
            <v>0</v>
          </cell>
          <cell r="AL193">
            <v>0</v>
          </cell>
          <cell r="AM193">
            <v>0</v>
          </cell>
          <cell r="AN193">
            <v>0</v>
          </cell>
          <cell r="AP193">
            <v>0</v>
          </cell>
        </row>
        <row r="194">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D194">
            <v>0</v>
          </cell>
          <cell r="AE194">
            <v>0</v>
          </cell>
          <cell r="AF194">
            <v>0</v>
          </cell>
          <cell r="AG194">
            <v>0</v>
          </cell>
          <cell r="AH194">
            <v>0</v>
          </cell>
          <cell r="AI194">
            <v>0</v>
          </cell>
          <cell r="AJ194">
            <v>0</v>
          </cell>
          <cell r="AK194">
            <v>0</v>
          </cell>
          <cell r="AL194">
            <v>0</v>
          </cell>
          <cell r="AM194">
            <v>0</v>
          </cell>
          <cell r="AN194">
            <v>0</v>
          </cell>
          <cell r="AP194">
            <v>0</v>
          </cell>
        </row>
        <row r="195">
          <cell r="J195">
            <v>10910.15</v>
          </cell>
          <cell r="K195">
            <v>32116.51</v>
          </cell>
          <cell r="L195">
            <v>11111.38</v>
          </cell>
          <cell r="M195">
            <v>36722.589999999997</v>
          </cell>
          <cell r="N195">
            <v>9234.2800000000007</v>
          </cell>
          <cell r="O195">
            <v>17669.8</v>
          </cell>
          <cell r="P195">
            <v>2547670.1800000002</v>
          </cell>
          <cell r="Q195">
            <v>6303.69</v>
          </cell>
          <cell r="R195">
            <v>23972.84</v>
          </cell>
          <cell r="S195">
            <v>54780.33</v>
          </cell>
          <cell r="T195">
            <v>13764.44</v>
          </cell>
          <cell r="U195">
            <v>95127.53</v>
          </cell>
          <cell r="V195">
            <v>636364.85</v>
          </cell>
          <cell r="W195">
            <v>9673.4699999999993</v>
          </cell>
          <cell r="X195">
            <v>62165.7</v>
          </cell>
          <cell r="Y195">
            <v>792654.74</v>
          </cell>
          <cell r="Z195">
            <v>23793.06</v>
          </cell>
          <cell r="AA195">
            <v>18990.509999999998</v>
          </cell>
          <cell r="AD195">
            <v>239950.69208333336</v>
          </cell>
          <cell r="AE195">
            <v>238398.56416666668</v>
          </cell>
          <cell r="AF195">
            <v>235936.66124999998</v>
          </cell>
          <cell r="AG195">
            <v>233206.92041666666</v>
          </cell>
          <cell r="AH195">
            <v>235554.30333333334</v>
          </cell>
          <cell r="AI195">
            <v>264342.58916666667</v>
          </cell>
          <cell r="AJ195">
            <v>289468.07500000001</v>
          </cell>
          <cell r="AK195">
            <v>290660.21166666667</v>
          </cell>
          <cell r="AL195">
            <v>324284.6479166667</v>
          </cell>
          <cell r="AM195">
            <v>356388.4366666667</v>
          </cell>
          <cell r="AN195">
            <v>357050.08208333334</v>
          </cell>
          <cell r="AP195">
            <v>172036.81625</v>
          </cell>
        </row>
        <row r="196">
          <cell r="J196">
            <v>3866</v>
          </cell>
          <cell r="K196">
            <v>3866</v>
          </cell>
          <cell r="L196">
            <v>3866</v>
          </cell>
          <cell r="M196">
            <v>85881</v>
          </cell>
          <cell r="N196">
            <v>3866</v>
          </cell>
          <cell r="O196">
            <v>3866</v>
          </cell>
          <cell r="P196">
            <v>3866</v>
          </cell>
          <cell r="Q196">
            <v>3866</v>
          </cell>
          <cell r="R196">
            <v>3866</v>
          </cell>
          <cell r="S196">
            <v>3866</v>
          </cell>
          <cell r="T196">
            <v>3866</v>
          </cell>
          <cell r="U196">
            <v>3866</v>
          </cell>
          <cell r="V196">
            <v>3866</v>
          </cell>
          <cell r="W196">
            <v>3866</v>
          </cell>
          <cell r="X196">
            <v>3866</v>
          </cell>
          <cell r="Y196">
            <v>3866</v>
          </cell>
          <cell r="Z196">
            <v>3866</v>
          </cell>
          <cell r="AA196">
            <v>3866</v>
          </cell>
          <cell r="AD196">
            <v>10700.583333333334</v>
          </cell>
          <cell r="AE196">
            <v>10700.583333333334</v>
          </cell>
          <cell r="AF196">
            <v>10700.583333333334</v>
          </cell>
          <cell r="AG196">
            <v>10700.583333333334</v>
          </cell>
          <cell r="AH196">
            <v>10700.583333333334</v>
          </cell>
          <cell r="AI196">
            <v>10700.583333333334</v>
          </cell>
          <cell r="AJ196">
            <v>10700.583333333334</v>
          </cell>
          <cell r="AK196">
            <v>10700.583333333334</v>
          </cell>
          <cell r="AL196">
            <v>7283.291666666667</v>
          </cell>
          <cell r="AM196">
            <v>3866</v>
          </cell>
          <cell r="AN196">
            <v>3866</v>
          </cell>
          <cell r="AP196">
            <v>3866</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D197">
            <v>0</v>
          </cell>
          <cell r="AE197">
            <v>0</v>
          </cell>
          <cell r="AF197">
            <v>0</v>
          </cell>
          <cell r="AG197">
            <v>0</v>
          </cell>
          <cell r="AH197">
            <v>0</v>
          </cell>
          <cell r="AI197">
            <v>0</v>
          </cell>
          <cell r="AJ197">
            <v>0</v>
          </cell>
          <cell r="AK197">
            <v>0</v>
          </cell>
          <cell r="AL197">
            <v>0</v>
          </cell>
          <cell r="AM197">
            <v>0</v>
          </cell>
          <cell r="AN197">
            <v>0</v>
          </cell>
          <cell r="AP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D198">
            <v>0</v>
          </cell>
          <cell r="AE198">
            <v>0</v>
          </cell>
          <cell r="AF198">
            <v>0</v>
          </cell>
          <cell r="AG198">
            <v>0</v>
          </cell>
          <cell r="AH198">
            <v>0</v>
          </cell>
          <cell r="AI198">
            <v>0</v>
          </cell>
          <cell r="AJ198">
            <v>0</v>
          </cell>
          <cell r="AK198">
            <v>0</v>
          </cell>
          <cell r="AL198">
            <v>0</v>
          </cell>
          <cell r="AM198">
            <v>0</v>
          </cell>
          <cell r="AN198">
            <v>0</v>
          </cell>
          <cell r="AP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D199">
            <v>0</v>
          </cell>
          <cell r="AE199">
            <v>0</v>
          </cell>
          <cell r="AF199">
            <v>0</v>
          </cell>
          <cell r="AG199">
            <v>0</v>
          </cell>
          <cell r="AH199">
            <v>0</v>
          </cell>
          <cell r="AI199">
            <v>0</v>
          </cell>
          <cell r="AJ199">
            <v>0</v>
          </cell>
          <cell r="AK199">
            <v>0</v>
          </cell>
          <cell r="AL199">
            <v>0</v>
          </cell>
          <cell r="AM199">
            <v>0</v>
          </cell>
          <cell r="AN199">
            <v>0</v>
          </cell>
          <cell r="AP199">
            <v>0</v>
          </cell>
        </row>
        <row r="200">
          <cell r="J200">
            <v>9861609.4000000004</v>
          </cell>
          <cell r="K200">
            <v>9861609.4000000004</v>
          </cell>
          <cell r="L200">
            <v>9861609.4000000004</v>
          </cell>
          <cell r="M200">
            <v>9861609.4000000004</v>
          </cell>
          <cell r="N200">
            <v>9861609.4000000004</v>
          </cell>
          <cell r="O200">
            <v>9861609.4000000004</v>
          </cell>
          <cell r="P200">
            <v>9861609.4000000004</v>
          </cell>
          <cell r="Q200">
            <v>9861609.4000000004</v>
          </cell>
          <cell r="R200">
            <v>9861609.4000000004</v>
          </cell>
          <cell r="S200">
            <v>9861609.4000000004</v>
          </cell>
          <cell r="T200">
            <v>9861609.4000000004</v>
          </cell>
          <cell r="U200">
            <v>9861609.4000000004</v>
          </cell>
          <cell r="V200">
            <v>9863109.4000000004</v>
          </cell>
          <cell r="W200">
            <v>9864609.4000000004</v>
          </cell>
          <cell r="X200">
            <v>9864609.4000000004</v>
          </cell>
          <cell r="Y200">
            <v>9864609.4000000004</v>
          </cell>
          <cell r="Z200">
            <v>9864609.4000000004</v>
          </cell>
          <cell r="AA200">
            <v>12914939.800000001</v>
          </cell>
          <cell r="AD200">
            <v>9861609.4000000022</v>
          </cell>
          <cell r="AE200">
            <v>9861609.4000000022</v>
          </cell>
          <cell r="AF200">
            <v>9861609.4000000022</v>
          </cell>
          <cell r="AG200">
            <v>9861609.4000000022</v>
          </cell>
          <cell r="AH200">
            <v>9861609.4000000022</v>
          </cell>
          <cell r="AI200">
            <v>9861671.9000000022</v>
          </cell>
          <cell r="AJ200">
            <v>9861859.4000000022</v>
          </cell>
          <cell r="AK200">
            <v>9862109.4000000022</v>
          </cell>
          <cell r="AL200">
            <v>9862359.4000000022</v>
          </cell>
          <cell r="AM200">
            <v>9862609.4000000022</v>
          </cell>
          <cell r="AN200">
            <v>9989956.5000000019</v>
          </cell>
          <cell r="AP200">
            <v>10498844.9</v>
          </cell>
        </row>
        <row r="201">
          <cell r="J201">
            <v>-9861609.4000000004</v>
          </cell>
          <cell r="K201">
            <v>-9861609.4000000004</v>
          </cell>
          <cell r="L201">
            <v>-9861609.4000000004</v>
          </cell>
          <cell r="M201">
            <v>-9861609.4000000004</v>
          </cell>
          <cell r="N201">
            <v>-9861609.4000000004</v>
          </cell>
          <cell r="O201">
            <v>-9861609.4000000004</v>
          </cell>
          <cell r="P201">
            <v>-9861609.4000000004</v>
          </cell>
          <cell r="Q201">
            <v>-9861609.4000000004</v>
          </cell>
          <cell r="R201">
            <v>-9861609.4000000004</v>
          </cell>
          <cell r="S201">
            <v>-9861609.4000000004</v>
          </cell>
          <cell r="T201">
            <v>-9861609.4000000004</v>
          </cell>
          <cell r="U201">
            <v>-9861609.4000000004</v>
          </cell>
          <cell r="V201">
            <v>-9863109.4000000004</v>
          </cell>
          <cell r="W201">
            <v>-9864609.4000000004</v>
          </cell>
          <cell r="X201">
            <v>-9864609.4000000004</v>
          </cell>
          <cell r="Y201">
            <v>-9864609.4000000004</v>
          </cell>
          <cell r="Z201">
            <v>-9864609.4000000004</v>
          </cell>
          <cell r="AA201">
            <v>-12914939.800000001</v>
          </cell>
          <cell r="AD201">
            <v>-9861609.4000000022</v>
          </cell>
          <cell r="AE201">
            <v>-9861609.4000000022</v>
          </cell>
          <cell r="AF201">
            <v>-9861609.4000000022</v>
          </cell>
          <cell r="AG201">
            <v>-9861609.4000000022</v>
          </cell>
          <cell r="AH201">
            <v>-9861609.4000000022</v>
          </cell>
          <cell r="AI201">
            <v>-9861671.9000000022</v>
          </cell>
          <cell r="AJ201">
            <v>-9861859.4000000022</v>
          </cell>
          <cell r="AK201">
            <v>-9862109.4000000022</v>
          </cell>
          <cell r="AL201">
            <v>-9862359.4000000022</v>
          </cell>
          <cell r="AM201">
            <v>-9862609.4000000022</v>
          </cell>
          <cell r="AN201">
            <v>-9989956.5000000019</v>
          </cell>
          <cell r="AP201">
            <v>-10498844.9</v>
          </cell>
        </row>
        <row r="202">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D202">
            <v>0</v>
          </cell>
          <cell r="AE202">
            <v>0</v>
          </cell>
          <cell r="AF202">
            <v>0</v>
          </cell>
          <cell r="AG202">
            <v>0</v>
          </cell>
          <cell r="AH202">
            <v>0</v>
          </cell>
          <cell r="AI202">
            <v>0</v>
          </cell>
          <cell r="AJ202">
            <v>0</v>
          </cell>
          <cell r="AK202">
            <v>0</v>
          </cell>
          <cell r="AL202">
            <v>0</v>
          </cell>
          <cell r="AM202">
            <v>0</v>
          </cell>
          <cell r="AN202">
            <v>0</v>
          </cell>
          <cell r="AP202">
            <v>0</v>
          </cell>
        </row>
        <row r="203">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D203">
            <v>0</v>
          </cell>
          <cell r="AE203">
            <v>0</v>
          </cell>
          <cell r="AF203">
            <v>0</v>
          </cell>
          <cell r="AG203">
            <v>0</v>
          </cell>
          <cell r="AH203">
            <v>0</v>
          </cell>
          <cell r="AI203">
            <v>0</v>
          </cell>
          <cell r="AJ203">
            <v>0</v>
          </cell>
          <cell r="AK203">
            <v>0</v>
          </cell>
          <cell r="AL203">
            <v>0</v>
          </cell>
          <cell r="AM203">
            <v>0</v>
          </cell>
          <cell r="AN203">
            <v>0</v>
          </cell>
          <cell r="AP203">
            <v>0</v>
          </cell>
        </row>
        <row r="204">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D204">
            <v>0</v>
          </cell>
          <cell r="AE204">
            <v>0</v>
          </cell>
          <cell r="AF204">
            <v>0</v>
          </cell>
          <cell r="AG204">
            <v>0</v>
          </cell>
          <cell r="AH204">
            <v>0</v>
          </cell>
          <cell r="AI204">
            <v>0</v>
          </cell>
          <cell r="AJ204">
            <v>0</v>
          </cell>
          <cell r="AK204">
            <v>0</v>
          </cell>
          <cell r="AL204">
            <v>0</v>
          </cell>
          <cell r="AM204">
            <v>0</v>
          </cell>
          <cell r="AN204">
            <v>0</v>
          </cell>
          <cell r="AP204">
            <v>0</v>
          </cell>
        </row>
        <row r="205">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D205">
            <v>0</v>
          </cell>
          <cell r="AE205">
            <v>0</v>
          </cell>
          <cell r="AF205">
            <v>0</v>
          </cell>
          <cell r="AG205">
            <v>0</v>
          </cell>
          <cell r="AH205">
            <v>0</v>
          </cell>
          <cell r="AI205">
            <v>0</v>
          </cell>
          <cell r="AJ205">
            <v>0</v>
          </cell>
          <cell r="AK205">
            <v>0</v>
          </cell>
          <cell r="AL205">
            <v>0</v>
          </cell>
          <cell r="AM205">
            <v>0</v>
          </cell>
          <cell r="AN205">
            <v>0</v>
          </cell>
          <cell r="AP205">
            <v>0</v>
          </cell>
        </row>
        <row r="206">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D206">
            <v>0</v>
          </cell>
          <cell r="AE206">
            <v>0</v>
          </cell>
          <cell r="AF206">
            <v>0</v>
          </cell>
          <cell r="AG206">
            <v>0</v>
          </cell>
          <cell r="AH206">
            <v>0</v>
          </cell>
          <cell r="AI206">
            <v>0</v>
          </cell>
          <cell r="AJ206">
            <v>0</v>
          </cell>
          <cell r="AK206">
            <v>0</v>
          </cell>
          <cell r="AL206">
            <v>0</v>
          </cell>
          <cell r="AM206">
            <v>0</v>
          </cell>
          <cell r="AN206">
            <v>0</v>
          </cell>
          <cell r="AP206">
            <v>0</v>
          </cell>
        </row>
        <row r="207">
          <cell r="J207">
            <v>1237090.52</v>
          </cell>
          <cell r="K207">
            <v>1231823.46</v>
          </cell>
          <cell r="L207">
            <v>1699086.12</v>
          </cell>
          <cell r="M207">
            <v>1693632.33</v>
          </cell>
          <cell r="N207">
            <v>1688145.4</v>
          </cell>
          <cell r="O207">
            <v>1682606.52</v>
          </cell>
          <cell r="P207">
            <v>1677119.32</v>
          </cell>
          <cell r="Q207">
            <v>4847109.1399999997</v>
          </cell>
          <cell r="R207">
            <v>730926.38</v>
          </cell>
          <cell r="S207">
            <v>725165.75</v>
          </cell>
          <cell r="T207">
            <v>626686.6</v>
          </cell>
          <cell r="U207">
            <v>620498.18999999994</v>
          </cell>
          <cell r="V207">
            <v>487787.26</v>
          </cell>
          <cell r="W207">
            <v>456486.33</v>
          </cell>
          <cell r="X207">
            <v>450071.33</v>
          </cell>
          <cell r="Y207">
            <v>671122.32</v>
          </cell>
          <cell r="Z207">
            <v>665314.22</v>
          </cell>
          <cell r="AA207">
            <v>659003.1</v>
          </cell>
          <cell r="AD207">
            <v>1598116.3729166668</v>
          </cell>
          <cell r="AE207">
            <v>1720855.88</v>
          </cell>
          <cell r="AF207">
            <v>1671927.46875</v>
          </cell>
          <cell r="AG207">
            <v>1618707.0799999998</v>
          </cell>
          <cell r="AH207">
            <v>1564234.1183333332</v>
          </cell>
          <cell r="AI207">
            <v>1507103.175</v>
          </cell>
          <cell r="AJ207">
            <v>1443576.4920833332</v>
          </cell>
          <cell r="AK207">
            <v>1359228.4954166666</v>
          </cell>
          <cell r="AL207">
            <v>1264581.6287499999</v>
          </cell>
          <cell r="AM207">
            <v>1179359.0791666666</v>
          </cell>
          <cell r="AN207">
            <v>1094090.9708333334</v>
          </cell>
          <cell r="AP207">
            <v>779054.2270833333</v>
          </cell>
        </row>
        <row r="208">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D208">
            <v>0</v>
          </cell>
          <cell r="AE208">
            <v>0</v>
          </cell>
          <cell r="AF208">
            <v>0</v>
          </cell>
          <cell r="AG208">
            <v>0</v>
          </cell>
          <cell r="AH208">
            <v>0</v>
          </cell>
          <cell r="AI208">
            <v>0</v>
          </cell>
          <cell r="AJ208">
            <v>0</v>
          </cell>
          <cell r="AK208">
            <v>0</v>
          </cell>
          <cell r="AL208">
            <v>0</v>
          </cell>
          <cell r="AM208">
            <v>0</v>
          </cell>
          <cell r="AN208">
            <v>0</v>
          </cell>
          <cell r="AP208">
            <v>0</v>
          </cell>
        </row>
        <row r="209">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D209">
            <v>0</v>
          </cell>
          <cell r="AE209">
            <v>0</v>
          </cell>
          <cell r="AF209">
            <v>0</v>
          </cell>
          <cell r="AG209">
            <v>0</v>
          </cell>
          <cell r="AH209">
            <v>0</v>
          </cell>
          <cell r="AI209">
            <v>0</v>
          </cell>
          <cell r="AJ209">
            <v>0</v>
          </cell>
          <cell r="AK209">
            <v>0</v>
          </cell>
          <cell r="AL209">
            <v>0</v>
          </cell>
          <cell r="AM209">
            <v>0</v>
          </cell>
          <cell r="AN209">
            <v>0</v>
          </cell>
          <cell r="AP209">
            <v>0</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D210">
            <v>0</v>
          </cell>
          <cell r="AE210">
            <v>0</v>
          </cell>
          <cell r="AF210">
            <v>0</v>
          </cell>
          <cell r="AG210">
            <v>0</v>
          </cell>
          <cell r="AH210">
            <v>0</v>
          </cell>
          <cell r="AI210">
            <v>0</v>
          </cell>
          <cell r="AJ210">
            <v>0</v>
          </cell>
          <cell r="AK210">
            <v>0</v>
          </cell>
          <cell r="AL210">
            <v>0</v>
          </cell>
          <cell r="AM210">
            <v>0</v>
          </cell>
          <cell r="AN210">
            <v>0</v>
          </cell>
          <cell r="AP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D211">
            <v>0</v>
          </cell>
          <cell r="AE211">
            <v>0</v>
          </cell>
          <cell r="AF211">
            <v>0</v>
          </cell>
          <cell r="AG211">
            <v>0</v>
          </cell>
          <cell r="AH211">
            <v>0</v>
          </cell>
          <cell r="AI211">
            <v>0</v>
          </cell>
          <cell r="AJ211">
            <v>0</v>
          </cell>
          <cell r="AK211">
            <v>0</v>
          </cell>
          <cell r="AL211">
            <v>0</v>
          </cell>
          <cell r="AM211">
            <v>0</v>
          </cell>
          <cell r="AN211">
            <v>0</v>
          </cell>
          <cell r="AP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D212">
            <v>0</v>
          </cell>
          <cell r="AE212">
            <v>0</v>
          </cell>
          <cell r="AF212">
            <v>0</v>
          </cell>
          <cell r="AG212">
            <v>0</v>
          </cell>
          <cell r="AH212">
            <v>0</v>
          </cell>
          <cell r="AI212">
            <v>0</v>
          </cell>
          <cell r="AJ212">
            <v>0</v>
          </cell>
          <cell r="AK212">
            <v>0</v>
          </cell>
          <cell r="AL212">
            <v>0</v>
          </cell>
          <cell r="AM212">
            <v>0</v>
          </cell>
          <cell r="AN212">
            <v>0</v>
          </cell>
          <cell r="AP212">
            <v>0</v>
          </cell>
        </row>
        <row r="213">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D213">
            <v>0</v>
          </cell>
          <cell r="AE213">
            <v>0</v>
          </cell>
          <cell r="AF213">
            <v>0</v>
          </cell>
          <cell r="AG213">
            <v>0</v>
          </cell>
          <cell r="AH213">
            <v>0</v>
          </cell>
          <cell r="AI213">
            <v>0</v>
          </cell>
          <cell r="AJ213">
            <v>0</v>
          </cell>
          <cell r="AK213">
            <v>0</v>
          </cell>
          <cell r="AL213">
            <v>0</v>
          </cell>
          <cell r="AM213">
            <v>0</v>
          </cell>
          <cell r="AN213">
            <v>0</v>
          </cell>
          <cell r="AP213">
            <v>0</v>
          </cell>
        </row>
        <row r="214">
          <cell r="J214">
            <v>25000</v>
          </cell>
          <cell r="K214">
            <v>25000</v>
          </cell>
          <cell r="L214">
            <v>25000</v>
          </cell>
          <cell r="M214">
            <v>25000</v>
          </cell>
          <cell r="N214">
            <v>25000</v>
          </cell>
          <cell r="O214">
            <v>25000</v>
          </cell>
          <cell r="P214">
            <v>25000</v>
          </cell>
          <cell r="Q214">
            <v>25000</v>
          </cell>
          <cell r="R214">
            <v>25000</v>
          </cell>
          <cell r="S214">
            <v>25000</v>
          </cell>
          <cell r="T214">
            <v>25000</v>
          </cell>
          <cell r="U214">
            <v>25000</v>
          </cell>
          <cell r="V214">
            <v>25000</v>
          </cell>
          <cell r="W214">
            <v>25000</v>
          </cell>
          <cell r="X214">
            <v>25000</v>
          </cell>
          <cell r="Y214">
            <v>25000</v>
          </cell>
          <cell r="Z214">
            <v>25000</v>
          </cell>
          <cell r="AA214">
            <v>25000</v>
          </cell>
          <cell r="AD214">
            <v>25000</v>
          </cell>
          <cell r="AE214">
            <v>25000</v>
          </cell>
          <cell r="AF214">
            <v>25000</v>
          </cell>
          <cell r="AG214">
            <v>25000</v>
          </cell>
          <cell r="AH214">
            <v>25000</v>
          </cell>
          <cell r="AI214">
            <v>25000</v>
          </cell>
          <cell r="AJ214">
            <v>25000</v>
          </cell>
          <cell r="AK214">
            <v>25000</v>
          </cell>
          <cell r="AL214">
            <v>25000</v>
          </cell>
          <cell r="AM214">
            <v>25000</v>
          </cell>
          <cell r="AN214">
            <v>25000</v>
          </cell>
          <cell r="AP214">
            <v>25000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D215">
            <v>0</v>
          </cell>
          <cell r="AE215">
            <v>0</v>
          </cell>
          <cell r="AF215">
            <v>0</v>
          </cell>
          <cell r="AG215">
            <v>0</v>
          </cell>
          <cell r="AH215">
            <v>0</v>
          </cell>
          <cell r="AI215">
            <v>0</v>
          </cell>
          <cell r="AJ215">
            <v>0</v>
          </cell>
          <cell r="AK215">
            <v>0</v>
          </cell>
          <cell r="AL215">
            <v>0</v>
          </cell>
          <cell r="AM215">
            <v>0</v>
          </cell>
          <cell r="AN215">
            <v>0</v>
          </cell>
          <cell r="AP215">
            <v>0</v>
          </cell>
        </row>
        <row r="216">
          <cell r="J216">
            <v>414211.93</v>
          </cell>
          <cell r="K216">
            <v>414315.66</v>
          </cell>
          <cell r="L216">
            <v>414418.98</v>
          </cell>
          <cell r="M216">
            <v>414519.61</v>
          </cell>
          <cell r="N216">
            <v>414598.15</v>
          </cell>
          <cell r="O216">
            <v>414654.05</v>
          </cell>
          <cell r="P216">
            <v>414710.2</v>
          </cell>
          <cell r="Q216">
            <v>0</v>
          </cell>
          <cell r="R216">
            <v>0</v>
          </cell>
          <cell r="S216">
            <v>0</v>
          </cell>
          <cell r="T216">
            <v>0</v>
          </cell>
          <cell r="U216">
            <v>0</v>
          </cell>
          <cell r="V216">
            <v>0</v>
          </cell>
          <cell r="W216">
            <v>0</v>
          </cell>
          <cell r="X216">
            <v>0</v>
          </cell>
          <cell r="Y216">
            <v>0</v>
          </cell>
          <cell r="Z216">
            <v>0</v>
          </cell>
          <cell r="AA216">
            <v>0</v>
          </cell>
          <cell r="AD216">
            <v>397019.83124999999</v>
          </cell>
          <cell r="AE216">
            <v>362533.67624999996</v>
          </cell>
          <cell r="AF216">
            <v>328043.07374999998</v>
          </cell>
          <cell r="AG216">
            <v>293545.70958333329</v>
          </cell>
          <cell r="AH216">
            <v>259040.46708333329</v>
          </cell>
          <cell r="AI216">
            <v>224526.8845833333</v>
          </cell>
          <cell r="AJ216">
            <v>190004.90166666664</v>
          </cell>
          <cell r="AK216">
            <v>155474.29166666666</v>
          </cell>
          <cell r="AL216">
            <v>120935.18374999998</v>
          </cell>
          <cell r="AM216">
            <v>86388.610416666663</v>
          </cell>
          <cell r="AN216">
            <v>51836.435416666667</v>
          </cell>
          <cell r="AP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D217">
            <v>0</v>
          </cell>
          <cell r="AE217">
            <v>0</v>
          </cell>
          <cell r="AF217">
            <v>0</v>
          </cell>
          <cell r="AG217">
            <v>0</v>
          </cell>
          <cell r="AH217">
            <v>0</v>
          </cell>
          <cell r="AI217">
            <v>0</v>
          </cell>
          <cell r="AJ217">
            <v>0</v>
          </cell>
          <cell r="AK217">
            <v>0</v>
          </cell>
          <cell r="AL217">
            <v>0</v>
          </cell>
          <cell r="AM217">
            <v>0</v>
          </cell>
          <cell r="AN217">
            <v>0</v>
          </cell>
          <cell r="AP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D218">
            <v>0</v>
          </cell>
          <cell r="AE218">
            <v>0</v>
          </cell>
          <cell r="AF218">
            <v>0</v>
          </cell>
          <cell r="AG218">
            <v>0</v>
          </cell>
          <cell r="AH218">
            <v>0</v>
          </cell>
          <cell r="AI218">
            <v>0</v>
          </cell>
          <cell r="AJ218">
            <v>0</v>
          </cell>
          <cell r="AK218">
            <v>0</v>
          </cell>
          <cell r="AL218">
            <v>0</v>
          </cell>
          <cell r="AM218">
            <v>0</v>
          </cell>
          <cell r="AN218">
            <v>0</v>
          </cell>
          <cell r="AP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D219">
            <v>0</v>
          </cell>
          <cell r="AE219">
            <v>0</v>
          </cell>
          <cell r="AF219">
            <v>0</v>
          </cell>
          <cell r="AG219">
            <v>0</v>
          </cell>
          <cell r="AH219">
            <v>0</v>
          </cell>
          <cell r="AI219">
            <v>0</v>
          </cell>
          <cell r="AJ219">
            <v>0</v>
          </cell>
          <cell r="AK219">
            <v>0</v>
          </cell>
          <cell r="AL219">
            <v>0</v>
          </cell>
          <cell r="AM219">
            <v>0</v>
          </cell>
          <cell r="AN219">
            <v>0</v>
          </cell>
          <cell r="AP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D220">
            <v>0</v>
          </cell>
          <cell r="AE220">
            <v>0</v>
          </cell>
          <cell r="AF220">
            <v>0</v>
          </cell>
          <cell r="AG220">
            <v>0</v>
          </cell>
          <cell r="AH220">
            <v>0</v>
          </cell>
          <cell r="AI220">
            <v>0</v>
          </cell>
          <cell r="AJ220">
            <v>0</v>
          </cell>
          <cell r="AK220">
            <v>0</v>
          </cell>
          <cell r="AL220">
            <v>0</v>
          </cell>
          <cell r="AM220">
            <v>0</v>
          </cell>
          <cell r="AN220">
            <v>0</v>
          </cell>
          <cell r="AP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D221">
            <v>0</v>
          </cell>
          <cell r="AE221">
            <v>0</v>
          </cell>
          <cell r="AF221">
            <v>0</v>
          </cell>
          <cell r="AG221">
            <v>0</v>
          </cell>
          <cell r="AH221">
            <v>0</v>
          </cell>
          <cell r="AI221">
            <v>0</v>
          </cell>
          <cell r="AJ221">
            <v>0</v>
          </cell>
          <cell r="AK221">
            <v>0</v>
          </cell>
          <cell r="AL221">
            <v>0</v>
          </cell>
          <cell r="AM221">
            <v>0</v>
          </cell>
          <cell r="AN221">
            <v>0</v>
          </cell>
          <cell r="AP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D222">
            <v>0</v>
          </cell>
          <cell r="AE222">
            <v>0</v>
          </cell>
          <cell r="AF222">
            <v>0</v>
          </cell>
          <cell r="AG222">
            <v>0</v>
          </cell>
          <cell r="AH222">
            <v>0</v>
          </cell>
          <cell r="AI222">
            <v>0</v>
          </cell>
          <cell r="AJ222">
            <v>0</v>
          </cell>
          <cell r="AK222">
            <v>0</v>
          </cell>
          <cell r="AL222">
            <v>0</v>
          </cell>
          <cell r="AM222">
            <v>0</v>
          </cell>
          <cell r="AN222">
            <v>0</v>
          </cell>
          <cell r="AP222">
            <v>0</v>
          </cell>
        </row>
        <row r="223">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D223">
            <v>0</v>
          </cell>
          <cell r="AE223">
            <v>0</v>
          </cell>
          <cell r="AF223">
            <v>0</v>
          </cell>
          <cell r="AG223">
            <v>0</v>
          </cell>
          <cell r="AH223">
            <v>0</v>
          </cell>
          <cell r="AI223">
            <v>0</v>
          </cell>
          <cell r="AJ223">
            <v>0</v>
          </cell>
          <cell r="AK223">
            <v>0</v>
          </cell>
          <cell r="AL223">
            <v>0</v>
          </cell>
          <cell r="AM223">
            <v>0</v>
          </cell>
          <cell r="AN223">
            <v>0</v>
          </cell>
          <cell r="AP223">
            <v>0</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D224">
            <v>0</v>
          </cell>
          <cell r="AE224">
            <v>0</v>
          </cell>
          <cell r="AF224">
            <v>0</v>
          </cell>
          <cell r="AG224">
            <v>0</v>
          </cell>
          <cell r="AH224">
            <v>0</v>
          </cell>
          <cell r="AI224">
            <v>0</v>
          </cell>
          <cell r="AJ224">
            <v>0</v>
          </cell>
          <cell r="AK224">
            <v>0</v>
          </cell>
          <cell r="AL224">
            <v>0</v>
          </cell>
          <cell r="AM224">
            <v>0</v>
          </cell>
          <cell r="AN224">
            <v>0</v>
          </cell>
          <cell r="AP224">
            <v>0</v>
          </cell>
        </row>
        <row r="225">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D225">
            <v>0</v>
          </cell>
          <cell r="AE225">
            <v>0</v>
          </cell>
          <cell r="AF225">
            <v>0</v>
          </cell>
          <cell r="AG225">
            <v>0</v>
          </cell>
          <cell r="AH225">
            <v>0</v>
          </cell>
          <cell r="AI225">
            <v>0</v>
          </cell>
          <cell r="AJ225">
            <v>0</v>
          </cell>
          <cell r="AK225">
            <v>0</v>
          </cell>
          <cell r="AL225">
            <v>0</v>
          </cell>
          <cell r="AM225">
            <v>0</v>
          </cell>
          <cell r="AN225">
            <v>0</v>
          </cell>
          <cell r="AP225">
            <v>0</v>
          </cell>
        </row>
        <row r="226">
          <cell r="J226">
            <v>52300</v>
          </cell>
          <cell r="K226">
            <v>52300</v>
          </cell>
          <cell r="L226">
            <v>52300</v>
          </cell>
          <cell r="M226">
            <v>52300</v>
          </cell>
          <cell r="N226">
            <v>52300</v>
          </cell>
          <cell r="O226">
            <v>52300</v>
          </cell>
          <cell r="P226">
            <v>52300</v>
          </cell>
          <cell r="Q226">
            <v>52300</v>
          </cell>
          <cell r="R226">
            <v>52300</v>
          </cell>
          <cell r="S226">
            <v>52300</v>
          </cell>
          <cell r="T226">
            <v>52300</v>
          </cell>
          <cell r="U226">
            <v>0</v>
          </cell>
          <cell r="V226">
            <v>0</v>
          </cell>
          <cell r="W226">
            <v>0</v>
          </cell>
          <cell r="X226">
            <v>0</v>
          </cell>
          <cell r="Y226">
            <v>0</v>
          </cell>
          <cell r="Z226">
            <v>0</v>
          </cell>
          <cell r="AA226">
            <v>0</v>
          </cell>
          <cell r="AD226">
            <v>52300</v>
          </cell>
          <cell r="AE226">
            <v>52300</v>
          </cell>
          <cell r="AF226">
            <v>52300</v>
          </cell>
          <cell r="AG226">
            <v>52300</v>
          </cell>
          <cell r="AH226">
            <v>50120.833333333336</v>
          </cell>
          <cell r="AI226">
            <v>45762.5</v>
          </cell>
          <cell r="AJ226">
            <v>41404.166666666664</v>
          </cell>
          <cell r="AK226">
            <v>37045.833333333336</v>
          </cell>
          <cell r="AL226">
            <v>32687.5</v>
          </cell>
          <cell r="AM226">
            <v>28329.166666666668</v>
          </cell>
          <cell r="AN226">
            <v>23970.833333333332</v>
          </cell>
          <cell r="AP226">
            <v>15254.166666666666</v>
          </cell>
        </row>
        <row r="227">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D227">
            <v>0</v>
          </cell>
          <cell r="AE227">
            <v>0</v>
          </cell>
          <cell r="AF227">
            <v>0</v>
          </cell>
          <cell r="AG227">
            <v>0</v>
          </cell>
          <cell r="AH227">
            <v>0</v>
          </cell>
          <cell r="AI227">
            <v>0</v>
          </cell>
          <cell r="AJ227">
            <v>0</v>
          </cell>
          <cell r="AK227">
            <v>0</v>
          </cell>
          <cell r="AL227">
            <v>0</v>
          </cell>
          <cell r="AM227">
            <v>0</v>
          </cell>
          <cell r="AN227">
            <v>0</v>
          </cell>
          <cell r="AP227">
            <v>0</v>
          </cell>
        </row>
        <row r="228">
          <cell r="J228">
            <v>449616</v>
          </cell>
          <cell r="K228">
            <v>449616</v>
          </cell>
          <cell r="L228">
            <v>449616</v>
          </cell>
          <cell r="M228">
            <v>449616</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D228">
            <v>318478</v>
          </cell>
          <cell r="AE228">
            <v>281010</v>
          </cell>
          <cell r="AF228">
            <v>243542</v>
          </cell>
          <cell r="AG228">
            <v>206074</v>
          </cell>
          <cell r="AH228">
            <v>168606</v>
          </cell>
          <cell r="AI228">
            <v>131138</v>
          </cell>
          <cell r="AJ228">
            <v>93670</v>
          </cell>
          <cell r="AK228">
            <v>56202</v>
          </cell>
          <cell r="AL228">
            <v>18734</v>
          </cell>
          <cell r="AM228">
            <v>0</v>
          </cell>
          <cell r="AN228">
            <v>0</v>
          </cell>
          <cell r="AP228">
            <v>0</v>
          </cell>
        </row>
        <row r="229">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D229">
            <v>0</v>
          </cell>
          <cell r="AE229">
            <v>0</v>
          </cell>
          <cell r="AF229">
            <v>0</v>
          </cell>
          <cell r="AG229">
            <v>0</v>
          </cell>
          <cell r="AH229">
            <v>0</v>
          </cell>
          <cell r="AI229">
            <v>0</v>
          </cell>
          <cell r="AJ229">
            <v>0</v>
          </cell>
          <cell r="AK229">
            <v>0</v>
          </cell>
          <cell r="AL229">
            <v>0</v>
          </cell>
          <cell r="AM229">
            <v>0</v>
          </cell>
          <cell r="AN229">
            <v>0</v>
          </cell>
          <cell r="AP229">
            <v>0</v>
          </cell>
        </row>
        <row r="230">
          <cell r="J230">
            <v>78717</v>
          </cell>
          <cell r="K230">
            <v>610290</v>
          </cell>
          <cell r="L230">
            <v>610290</v>
          </cell>
          <cell r="M230">
            <v>583488</v>
          </cell>
          <cell r="N230">
            <v>556686</v>
          </cell>
          <cell r="O230">
            <v>534351</v>
          </cell>
          <cell r="P230">
            <v>534351</v>
          </cell>
          <cell r="Q230">
            <v>534351</v>
          </cell>
          <cell r="R230">
            <v>534351</v>
          </cell>
          <cell r="S230">
            <v>534351</v>
          </cell>
          <cell r="T230">
            <v>534351</v>
          </cell>
          <cell r="U230">
            <v>534351</v>
          </cell>
          <cell r="V230">
            <v>534351</v>
          </cell>
          <cell r="W230">
            <v>534351</v>
          </cell>
          <cell r="X230">
            <v>561153</v>
          </cell>
          <cell r="Y230">
            <v>504571</v>
          </cell>
          <cell r="Z230">
            <v>504571</v>
          </cell>
          <cell r="AA230">
            <v>504571</v>
          </cell>
          <cell r="AD230">
            <v>344131.25</v>
          </cell>
          <cell r="AE230">
            <v>382100.75</v>
          </cell>
          <cell r="AF230">
            <v>420070.25</v>
          </cell>
          <cell r="AG230">
            <v>458039.75</v>
          </cell>
          <cell r="AH230">
            <v>496009.25</v>
          </cell>
          <cell r="AI230">
            <v>533978.75</v>
          </cell>
          <cell r="AJ230">
            <v>549799.375</v>
          </cell>
          <cell r="AK230">
            <v>544587.875</v>
          </cell>
          <cell r="AL230">
            <v>539252.29166666663</v>
          </cell>
          <cell r="AM230">
            <v>533792.625</v>
          </cell>
          <cell r="AN230">
            <v>530380.33333333337</v>
          </cell>
          <cell r="AP230">
            <v>525417</v>
          </cell>
        </row>
        <row r="231">
          <cell r="J231">
            <v>121770</v>
          </cell>
          <cell r="K231">
            <v>121770</v>
          </cell>
          <cell r="L231">
            <v>121770</v>
          </cell>
          <cell r="M231">
            <v>121770</v>
          </cell>
          <cell r="N231">
            <v>121770</v>
          </cell>
          <cell r="O231">
            <v>121770</v>
          </cell>
          <cell r="P231">
            <v>121770</v>
          </cell>
          <cell r="Q231">
            <v>0</v>
          </cell>
          <cell r="R231">
            <v>0</v>
          </cell>
          <cell r="S231">
            <v>0</v>
          </cell>
          <cell r="T231">
            <v>0</v>
          </cell>
          <cell r="U231">
            <v>0</v>
          </cell>
          <cell r="V231">
            <v>0</v>
          </cell>
          <cell r="W231">
            <v>0</v>
          </cell>
          <cell r="X231">
            <v>0</v>
          </cell>
          <cell r="Y231">
            <v>0</v>
          </cell>
          <cell r="Z231">
            <v>0</v>
          </cell>
          <cell r="AA231">
            <v>0</v>
          </cell>
          <cell r="AD231">
            <v>126691.81541666666</v>
          </cell>
          <cell r="AE231">
            <v>112546.08958333333</v>
          </cell>
          <cell r="AF231">
            <v>98400.363333333342</v>
          </cell>
          <cell r="AG231">
            <v>86253.75</v>
          </cell>
          <cell r="AH231">
            <v>76106.25</v>
          </cell>
          <cell r="AI231">
            <v>65958.75</v>
          </cell>
          <cell r="AJ231">
            <v>55811.25</v>
          </cell>
          <cell r="AK231">
            <v>45663.75</v>
          </cell>
          <cell r="AL231">
            <v>35516.25</v>
          </cell>
          <cell r="AM231">
            <v>25368.75</v>
          </cell>
          <cell r="AN231">
            <v>15221.25</v>
          </cell>
          <cell r="AP231">
            <v>0</v>
          </cell>
        </row>
        <row r="232">
          <cell r="J232">
            <v>50253</v>
          </cell>
          <cell r="K232">
            <v>50253</v>
          </cell>
          <cell r="L232">
            <v>50253</v>
          </cell>
          <cell r="M232">
            <v>50253</v>
          </cell>
          <cell r="N232">
            <v>50253</v>
          </cell>
          <cell r="O232">
            <v>50253</v>
          </cell>
          <cell r="P232">
            <v>50253</v>
          </cell>
          <cell r="Q232">
            <v>0</v>
          </cell>
          <cell r="R232">
            <v>0</v>
          </cell>
          <cell r="S232">
            <v>0</v>
          </cell>
          <cell r="T232">
            <v>0</v>
          </cell>
          <cell r="U232">
            <v>0</v>
          </cell>
          <cell r="V232">
            <v>0</v>
          </cell>
          <cell r="W232">
            <v>0</v>
          </cell>
          <cell r="X232">
            <v>0</v>
          </cell>
          <cell r="Y232">
            <v>0</v>
          </cell>
          <cell r="Z232">
            <v>0</v>
          </cell>
          <cell r="AA232">
            <v>0</v>
          </cell>
          <cell r="AD232">
            <v>56985.397916666669</v>
          </cell>
          <cell r="AE232">
            <v>49267.138750000006</v>
          </cell>
          <cell r="AF232">
            <v>41548.879583333335</v>
          </cell>
          <cell r="AG232">
            <v>35595.875</v>
          </cell>
          <cell r="AH232">
            <v>31408.125</v>
          </cell>
          <cell r="AI232">
            <v>27220.375</v>
          </cell>
          <cell r="AJ232">
            <v>23032.625</v>
          </cell>
          <cell r="AK232">
            <v>18844.875</v>
          </cell>
          <cell r="AL232">
            <v>14657.125</v>
          </cell>
          <cell r="AM232">
            <v>10469.375</v>
          </cell>
          <cell r="AN232">
            <v>6281.625</v>
          </cell>
          <cell r="AP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D233">
            <v>0</v>
          </cell>
          <cell r="AE233">
            <v>0</v>
          </cell>
          <cell r="AF233">
            <v>0</v>
          </cell>
          <cell r="AG233">
            <v>0</v>
          </cell>
          <cell r="AH233">
            <v>0</v>
          </cell>
          <cell r="AI233">
            <v>0</v>
          </cell>
          <cell r="AJ233">
            <v>0</v>
          </cell>
          <cell r="AK233">
            <v>0</v>
          </cell>
          <cell r="AL233">
            <v>0</v>
          </cell>
          <cell r="AM233">
            <v>0</v>
          </cell>
          <cell r="AN233">
            <v>0</v>
          </cell>
          <cell r="AP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D234">
            <v>0</v>
          </cell>
          <cell r="AE234">
            <v>0</v>
          </cell>
          <cell r="AF234">
            <v>0</v>
          </cell>
          <cell r="AG234">
            <v>0</v>
          </cell>
          <cell r="AH234">
            <v>0</v>
          </cell>
          <cell r="AI234">
            <v>0</v>
          </cell>
          <cell r="AJ234">
            <v>0</v>
          </cell>
          <cell r="AK234">
            <v>0</v>
          </cell>
          <cell r="AL234">
            <v>0</v>
          </cell>
          <cell r="AM234">
            <v>0</v>
          </cell>
          <cell r="AN234">
            <v>0</v>
          </cell>
          <cell r="AP234">
            <v>0</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D235">
            <v>0</v>
          </cell>
          <cell r="AE235">
            <v>0</v>
          </cell>
          <cell r="AF235">
            <v>0</v>
          </cell>
          <cell r="AG235">
            <v>0</v>
          </cell>
          <cell r="AH235">
            <v>0</v>
          </cell>
          <cell r="AI235">
            <v>0</v>
          </cell>
          <cell r="AJ235">
            <v>0</v>
          </cell>
          <cell r="AK235">
            <v>0</v>
          </cell>
          <cell r="AL235">
            <v>0</v>
          </cell>
          <cell r="AM235">
            <v>0</v>
          </cell>
          <cell r="AN235">
            <v>0</v>
          </cell>
          <cell r="AP235">
            <v>0</v>
          </cell>
        </row>
        <row r="236">
          <cell r="J236">
            <v>194700</v>
          </cell>
          <cell r="K236">
            <v>194700</v>
          </cell>
          <cell r="L236">
            <v>194700</v>
          </cell>
          <cell r="M236">
            <v>194700</v>
          </cell>
          <cell r="N236">
            <v>194700</v>
          </cell>
          <cell r="O236">
            <v>194700</v>
          </cell>
          <cell r="P236">
            <v>194700</v>
          </cell>
          <cell r="Q236">
            <v>194700</v>
          </cell>
          <cell r="R236">
            <v>194700</v>
          </cell>
          <cell r="S236">
            <v>194700</v>
          </cell>
          <cell r="T236">
            <v>194700</v>
          </cell>
          <cell r="U236">
            <v>194700</v>
          </cell>
          <cell r="V236">
            <v>194700</v>
          </cell>
          <cell r="W236">
            <v>194700</v>
          </cell>
          <cell r="X236">
            <v>194700</v>
          </cell>
          <cell r="Y236">
            <v>194700</v>
          </cell>
          <cell r="Z236">
            <v>194700</v>
          </cell>
          <cell r="AA236">
            <v>194700</v>
          </cell>
          <cell r="AD236">
            <v>194700</v>
          </cell>
          <cell r="AE236">
            <v>194700</v>
          </cell>
          <cell r="AF236">
            <v>194700</v>
          </cell>
          <cell r="AG236">
            <v>194700</v>
          </cell>
          <cell r="AH236">
            <v>194700</v>
          </cell>
          <cell r="AI236">
            <v>194700</v>
          </cell>
          <cell r="AJ236">
            <v>194700</v>
          </cell>
          <cell r="AK236">
            <v>194700</v>
          </cell>
          <cell r="AL236">
            <v>194700</v>
          </cell>
          <cell r="AM236">
            <v>194700</v>
          </cell>
          <cell r="AN236">
            <v>194700</v>
          </cell>
          <cell r="AP236">
            <v>194700</v>
          </cell>
        </row>
        <row r="237">
          <cell r="J237">
            <v>44370</v>
          </cell>
          <cell r="K237">
            <v>64370</v>
          </cell>
          <cell r="L237">
            <v>169370</v>
          </cell>
          <cell r="M237">
            <v>169370</v>
          </cell>
          <cell r="N237">
            <v>169370</v>
          </cell>
          <cell r="O237">
            <v>169370</v>
          </cell>
          <cell r="P237">
            <v>169370</v>
          </cell>
          <cell r="Q237">
            <v>94370</v>
          </cell>
          <cell r="R237">
            <v>94370</v>
          </cell>
          <cell r="S237">
            <v>94370</v>
          </cell>
          <cell r="T237">
            <v>94370</v>
          </cell>
          <cell r="U237">
            <v>74370</v>
          </cell>
          <cell r="V237">
            <v>44370</v>
          </cell>
          <cell r="W237">
            <v>74370</v>
          </cell>
          <cell r="X237">
            <v>30000</v>
          </cell>
          <cell r="Y237">
            <v>30000</v>
          </cell>
          <cell r="Z237">
            <v>30000</v>
          </cell>
          <cell r="AA237">
            <v>30000</v>
          </cell>
          <cell r="AD237">
            <v>100203.33333333333</v>
          </cell>
          <cell r="AE237">
            <v>104370</v>
          </cell>
          <cell r="AF237">
            <v>108536.66666666667</v>
          </cell>
          <cell r="AG237">
            <v>112703.33333333333</v>
          </cell>
          <cell r="AH237">
            <v>116036.66666666667</v>
          </cell>
          <cell r="AI237">
            <v>117286.66666666667</v>
          </cell>
          <cell r="AJ237">
            <v>117703.33333333333</v>
          </cell>
          <cell r="AK237">
            <v>112312.91666666667</v>
          </cell>
          <cell r="AL237">
            <v>100698.75</v>
          </cell>
          <cell r="AM237">
            <v>89084.583333333328</v>
          </cell>
          <cell r="AN237">
            <v>77470.416666666672</v>
          </cell>
          <cell r="AP237">
            <v>57367.083333333336</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D238">
            <v>0</v>
          </cell>
          <cell r="AE238">
            <v>0</v>
          </cell>
          <cell r="AF238">
            <v>0</v>
          </cell>
          <cell r="AG238">
            <v>0</v>
          </cell>
          <cell r="AH238">
            <v>0</v>
          </cell>
          <cell r="AI238">
            <v>0</v>
          </cell>
          <cell r="AJ238">
            <v>0</v>
          </cell>
          <cell r="AK238">
            <v>0</v>
          </cell>
          <cell r="AL238">
            <v>0</v>
          </cell>
          <cell r="AM238">
            <v>0</v>
          </cell>
          <cell r="AN238">
            <v>0</v>
          </cell>
          <cell r="AP238">
            <v>0</v>
          </cell>
        </row>
        <row r="239">
          <cell r="J239">
            <v>1195131.51</v>
          </cell>
          <cell r="K239">
            <v>1195232.73</v>
          </cell>
          <cell r="L239">
            <v>1520899.18</v>
          </cell>
          <cell r="M239">
            <v>1521027.99</v>
          </cell>
          <cell r="N239">
            <v>1521156.81</v>
          </cell>
          <cell r="O239">
            <v>1521281.48</v>
          </cell>
          <cell r="P239">
            <v>1521410.32</v>
          </cell>
          <cell r="Q239">
            <v>1521535.01</v>
          </cell>
          <cell r="R239">
            <v>1521663.87</v>
          </cell>
          <cell r="S239">
            <v>1752129.25</v>
          </cell>
          <cell r="T239">
            <v>1752254.21</v>
          </cell>
          <cell r="U239">
            <v>1752626.25</v>
          </cell>
          <cell r="V239">
            <v>1752986.36</v>
          </cell>
          <cell r="W239">
            <v>1753358.55</v>
          </cell>
          <cell r="X239">
            <v>1753841.32</v>
          </cell>
          <cell r="Y239">
            <v>1754437.14</v>
          </cell>
          <cell r="Z239">
            <v>1755033.17</v>
          </cell>
          <cell r="AA239">
            <v>1755610.17</v>
          </cell>
          <cell r="AD239">
            <v>1291068.4245833333</v>
          </cell>
          <cell r="AE239">
            <v>1343364.3720833333</v>
          </cell>
          <cell r="AF239">
            <v>1399112.6616666669</v>
          </cell>
          <cell r="AG239">
            <v>1455008.6925000001</v>
          </cell>
          <cell r="AH239">
            <v>1501462.6891666669</v>
          </cell>
          <cell r="AI239">
            <v>1547939.6695833334</v>
          </cell>
          <cell r="AJ239">
            <v>1594438.8641666668</v>
          </cell>
          <cell r="AK239">
            <v>1627400.0291666668</v>
          </cell>
          <cell r="AL239">
            <v>1646831.3329166668</v>
          </cell>
          <cell r="AM239">
            <v>1666301.5625</v>
          </cell>
          <cell r="AN239">
            <v>1685810.1062500002</v>
          </cell>
          <cell r="AP239">
            <v>1724892.4966666668</v>
          </cell>
        </row>
        <row r="240">
          <cell r="J240">
            <v>0</v>
          </cell>
          <cell r="K240">
            <v>0</v>
          </cell>
          <cell r="L240">
            <v>0</v>
          </cell>
          <cell r="M240">
            <v>0</v>
          </cell>
          <cell r="N240">
            <v>0</v>
          </cell>
          <cell r="O240">
            <v>0</v>
          </cell>
          <cell r="P240">
            <v>0</v>
          </cell>
          <cell r="Q240">
            <v>0</v>
          </cell>
          <cell r="R240">
            <v>0</v>
          </cell>
          <cell r="S240">
            <v>0</v>
          </cell>
          <cell r="T240">
            <v>721512</v>
          </cell>
          <cell r="U240">
            <v>47673.84</v>
          </cell>
          <cell r="V240">
            <v>115637.49</v>
          </cell>
          <cell r="W240">
            <v>529560.99</v>
          </cell>
          <cell r="X240">
            <v>182336</v>
          </cell>
          <cell r="Y240">
            <v>836185.5</v>
          </cell>
          <cell r="Z240">
            <v>1384062</v>
          </cell>
          <cell r="AA240">
            <v>1564302.75</v>
          </cell>
          <cell r="AD240">
            <v>0</v>
          </cell>
          <cell r="AE240">
            <v>0</v>
          </cell>
          <cell r="AF240">
            <v>0</v>
          </cell>
          <cell r="AG240">
            <v>30063</v>
          </cell>
          <cell r="AH240">
            <v>62112.41</v>
          </cell>
          <cell r="AI240">
            <v>68917.048750000002</v>
          </cell>
          <cell r="AJ240">
            <v>95800.318749999991</v>
          </cell>
          <cell r="AK240">
            <v>125462.69333333331</v>
          </cell>
          <cell r="AL240">
            <v>167901.08916666664</v>
          </cell>
          <cell r="AM240">
            <v>260411.40166666664</v>
          </cell>
          <cell r="AN240">
            <v>383259.93291666667</v>
          </cell>
          <cell r="AP240">
            <v>731994.58916666673</v>
          </cell>
        </row>
        <row r="241">
          <cell r="J241">
            <v>7534.56</v>
          </cell>
          <cell r="K241">
            <v>7534.56</v>
          </cell>
          <cell r="L241">
            <v>7534.56</v>
          </cell>
          <cell r="M241">
            <v>7534.56</v>
          </cell>
          <cell r="N241">
            <v>7534.56</v>
          </cell>
          <cell r="O241">
            <v>7534.56</v>
          </cell>
          <cell r="P241">
            <v>7534.56</v>
          </cell>
          <cell r="Q241">
            <v>7534.56</v>
          </cell>
          <cell r="R241">
            <v>7534.56</v>
          </cell>
          <cell r="S241">
            <v>7534.56</v>
          </cell>
          <cell r="T241">
            <v>7534.56</v>
          </cell>
          <cell r="U241">
            <v>7534.56</v>
          </cell>
          <cell r="V241">
            <v>7534.56</v>
          </cell>
          <cell r="W241">
            <v>7534.56</v>
          </cell>
          <cell r="X241">
            <v>7534.56</v>
          </cell>
          <cell r="Y241">
            <v>7534.56</v>
          </cell>
          <cell r="Z241">
            <v>7534.56</v>
          </cell>
          <cell r="AA241">
            <v>7534.56</v>
          </cell>
          <cell r="AD241">
            <v>7534.5599999999986</v>
          </cell>
          <cell r="AE241">
            <v>7534.5599999999986</v>
          </cell>
          <cell r="AF241">
            <v>7534.5599999999986</v>
          </cell>
          <cell r="AG241">
            <v>7534.5599999999986</v>
          </cell>
          <cell r="AH241">
            <v>7534.5599999999986</v>
          </cell>
          <cell r="AI241">
            <v>7534.5599999999986</v>
          </cell>
          <cell r="AJ241">
            <v>7534.5599999999986</v>
          </cell>
          <cell r="AK241">
            <v>7534.5599999999986</v>
          </cell>
          <cell r="AL241">
            <v>7534.5599999999986</v>
          </cell>
          <cell r="AM241">
            <v>7534.5599999999986</v>
          </cell>
          <cell r="AN241">
            <v>7534.5599999999986</v>
          </cell>
          <cell r="AP241">
            <v>7534.5599999999986</v>
          </cell>
        </row>
        <row r="242">
          <cell r="J242">
            <v>0</v>
          </cell>
          <cell r="K242">
            <v>103953.85</v>
          </cell>
          <cell r="L242">
            <v>0</v>
          </cell>
          <cell r="M242">
            <v>121146.16</v>
          </cell>
          <cell r="N242">
            <v>119451.35</v>
          </cell>
          <cell r="O242">
            <v>0</v>
          </cell>
          <cell r="P242">
            <v>140422.71</v>
          </cell>
          <cell r="Q242">
            <v>258594.59</v>
          </cell>
          <cell r="R242">
            <v>211027.04</v>
          </cell>
          <cell r="S242">
            <v>1408789.9</v>
          </cell>
          <cell r="T242">
            <v>1679925.04</v>
          </cell>
          <cell r="U242">
            <v>1347928.14</v>
          </cell>
          <cell r="V242">
            <v>1656560.22</v>
          </cell>
          <cell r="W242">
            <v>1422323.98</v>
          </cell>
          <cell r="X242">
            <v>1189903.5900000001</v>
          </cell>
          <cell r="Y242">
            <v>752527.25</v>
          </cell>
          <cell r="Z242">
            <v>266844.02</v>
          </cell>
          <cell r="AA242">
            <v>0</v>
          </cell>
          <cell r="AD242">
            <v>100845.78249999999</v>
          </cell>
          <cell r="AE242">
            <v>113312.38666666666</v>
          </cell>
          <cell r="AF242">
            <v>180804.75916666666</v>
          </cell>
          <cell r="AG242">
            <v>289958.83541666664</v>
          </cell>
          <cell r="AH242">
            <v>394841.61541666667</v>
          </cell>
          <cell r="AI242">
            <v>518293.24083333329</v>
          </cell>
          <cell r="AJ242">
            <v>642248.67208333325</v>
          </cell>
          <cell r="AK242">
            <v>746760.07708333328</v>
          </cell>
          <cell r="AL242">
            <v>822646.93874999986</v>
          </cell>
          <cell r="AM242">
            <v>855095.84541666659</v>
          </cell>
          <cell r="AN242">
            <v>861237.20666666655</v>
          </cell>
          <cell r="AP242">
            <v>841072.29124999989</v>
          </cell>
        </row>
        <row r="243">
          <cell r="J243">
            <v>73353</v>
          </cell>
          <cell r="K243">
            <v>73353</v>
          </cell>
          <cell r="L243">
            <v>73353</v>
          </cell>
          <cell r="M243">
            <v>73353</v>
          </cell>
          <cell r="N243">
            <v>73353</v>
          </cell>
          <cell r="O243">
            <v>73353</v>
          </cell>
          <cell r="P243">
            <v>73353</v>
          </cell>
          <cell r="Q243">
            <v>73353</v>
          </cell>
          <cell r="R243">
            <v>73353</v>
          </cell>
          <cell r="S243">
            <v>73353</v>
          </cell>
          <cell r="T243">
            <v>73353</v>
          </cell>
          <cell r="U243">
            <v>73353</v>
          </cell>
          <cell r="V243">
            <v>73353</v>
          </cell>
          <cell r="W243">
            <v>73353</v>
          </cell>
          <cell r="X243">
            <v>73353</v>
          </cell>
          <cell r="Y243">
            <v>73353</v>
          </cell>
          <cell r="Z243">
            <v>73353</v>
          </cell>
          <cell r="AA243">
            <v>73353</v>
          </cell>
          <cell r="AD243">
            <v>73353</v>
          </cell>
          <cell r="AE243">
            <v>73353</v>
          </cell>
          <cell r="AF243">
            <v>73353</v>
          </cell>
          <cell r="AG243">
            <v>73353</v>
          </cell>
          <cell r="AH243">
            <v>73353</v>
          </cell>
          <cell r="AI243">
            <v>73353</v>
          </cell>
          <cell r="AJ243">
            <v>73353</v>
          </cell>
          <cell r="AK243">
            <v>73353</v>
          </cell>
          <cell r="AL243">
            <v>73353</v>
          </cell>
          <cell r="AM243">
            <v>73353</v>
          </cell>
          <cell r="AN243">
            <v>73353</v>
          </cell>
          <cell r="AP243">
            <v>73353</v>
          </cell>
        </row>
        <row r="244">
          <cell r="J244">
            <v>1786010</v>
          </cell>
          <cell r="K244">
            <v>1786010</v>
          </cell>
          <cell r="L244">
            <v>1786010</v>
          </cell>
          <cell r="M244">
            <v>1786010</v>
          </cell>
          <cell r="N244">
            <v>1786010</v>
          </cell>
          <cell r="O244">
            <v>1786010</v>
          </cell>
          <cell r="P244">
            <v>1786010</v>
          </cell>
          <cell r="Q244">
            <v>1786010</v>
          </cell>
          <cell r="R244">
            <v>1389397</v>
          </cell>
          <cell r="S244">
            <v>1389397</v>
          </cell>
          <cell r="T244">
            <v>1389397</v>
          </cell>
          <cell r="U244">
            <v>1389397</v>
          </cell>
          <cell r="V244">
            <v>1389397</v>
          </cell>
          <cell r="W244">
            <v>1389397</v>
          </cell>
          <cell r="X244">
            <v>1389397</v>
          </cell>
          <cell r="Y244">
            <v>1389397</v>
          </cell>
          <cell r="Z244">
            <v>1389397</v>
          </cell>
          <cell r="AA244">
            <v>1389397</v>
          </cell>
          <cell r="AD244">
            <v>1792359.7083333333</v>
          </cell>
          <cell r="AE244">
            <v>1769484.4583333333</v>
          </cell>
          <cell r="AF244">
            <v>1736433.375</v>
          </cell>
          <cell r="AG244">
            <v>1703382.2916666667</v>
          </cell>
          <cell r="AH244">
            <v>1670331.2083333333</v>
          </cell>
          <cell r="AI244">
            <v>1637280.125</v>
          </cell>
          <cell r="AJ244">
            <v>1604229.0416666667</v>
          </cell>
          <cell r="AK244">
            <v>1571177.9583333333</v>
          </cell>
          <cell r="AL244">
            <v>1538126.875</v>
          </cell>
          <cell r="AM244">
            <v>1505075.7916666667</v>
          </cell>
          <cell r="AN244">
            <v>1472024.7083333333</v>
          </cell>
          <cell r="AP244">
            <v>1405922.5416666667</v>
          </cell>
        </row>
        <row r="245">
          <cell r="J245">
            <v>1818485</v>
          </cell>
          <cell r="K245">
            <v>1818485</v>
          </cell>
          <cell r="L245">
            <v>1818485</v>
          </cell>
          <cell r="M245">
            <v>1818485</v>
          </cell>
          <cell r="N245">
            <v>1818485</v>
          </cell>
          <cell r="O245">
            <v>1818485</v>
          </cell>
          <cell r="P245">
            <v>1818485</v>
          </cell>
          <cell r="Q245">
            <v>1818485</v>
          </cell>
          <cell r="R245">
            <v>1836506</v>
          </cell>
          <cell r="S245">
            <v>1836506</v>
          </cell>
          <cell r="T245">
            <v>1836506</v>
          </cell>
          <cell r="U245">
            <v>1836506</v>
          </cell>
          <cell r="V245">
            <v>1836506</v>
          </cell>
          <cell r="W245">
            <v>1836506</v>
          </cell>
          <cell r="X245">
            <v>1836506</v>
          </cell>
          <cell r="Y245">
            <v>1836506</v>
          </cell>
          <cell r="Z245">
            <v>1836506</v>
          </cell>
          <cell r="AA245">
            <v>1836506</v>
          </cell>
          <cell r="AD245">
            <v>1787444.1666666667</v>
          </cell>
          <cell r="AE245">
            <v>1819235.875</v>
          </cell>
          <cell r="AF245">
            <v>1820737.625</v>
          </cell>
          <cell r="AG245">
            <v>1822239.375</v>
          </cell>
          <cell r="AH245">
            <v>1823741.125</v>
          </cell>
          <cell r="AI245">
            <v>1825242.875</v>
          </cell>
          <cell r="AJ245">
            <v>1826744.625</v>
          </cell>
          <cell r="AK245">
            <v>1828246.375</v>
          </cell>
          <cell r="AL245">
            <v>1829748.125</v>
          </cell>
          <cell r="AM245">
            <v>1831249.875</v>
          </cell>
          <cell r="AN245">
            <v>1832751.625</v>
          </cell>
          <cell r="AP245">
            <v>1835755.125</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D246">
            <v>0</v>
          </cell>
          <cell r="AE246">
            <v>0</v>
          </cell>
          <cell r="AF246">
            <v>0</v>
          </cell>
          <cell r="AG246">
            <v>0</v>
          </cell>
          <cell r="AH246">
            <v>0</v>
          </cell>
          <cell r="AI246">
            <v>0</v>
          </cell>
          <cell r="AJ246">
            <v>0</v>
          </cell>
          <cell r="AK246">
            <v>0</v>
          </cell>
          <cell r="AL246">
            <v>0</v>
          </cell>
          <cell r="AM246">
            <v>0</v>
          </cell>
          <cell r="AN246">
            <v>0</v>
          </cell>
          <cell r="AP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D247">
            <v>0</v>
          </cell>
          <cell r="AE247">
            <v>0</v>
          </cell>
          <cell r="AF247">
            <v>0</v>
          </cell>
          <cell r="AG247">
            <v>0</v>
          </cell>
          <cell r="AH247">
            <v>0</v>
          </cell>
          <cell r="AI247">
            <v>0</v>
          </cell>
          <cell r="AJ247">
            <v>0</v>
          </cell>
          <cell r="AK247">
            <v>0</v>
          </cell>
          <cell r="AL247">
            <v>0</v>
          </cell>
          <cell r="AM247">
            <v>0</v>
          </cell>
          <cell r="AN247">
            <v>0</v>
          </cell>
          <cell r="AP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D248">
            <v>0</v>
          </cell>
          <cell r="AE248">
            <v>0</v>
          </cell>
          <cell r="AF248">
            <v>0</v>
          </cell>
          <cell r="AG248">
            <v>0</v>
          </cell>
          <cell r="AH248">
            <v>0</v>
          </cell>
          <cell r="AI248">
            <v>0</v>
          </cell>
          <cell r="AJ248">
            <v>0</v>
          </cell>
          <cell r="AK248">
            <v>0</v>
          </cell>
          <cell r="AL248">
            <v>0</v>
          </cell>
          <cell r="AM248">
            <v>0</v>
          </cell>
          <cell r="AN248">
            <v>0</v>
          </cell>
          <cell r="AP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D249">
            <v>0</v>
          </cell>
          <cell r="AE249">
            <v>0</v>
          </cell>
          <cell r="AF249">
            <v>0</v>
          </cell>
          <cell r="AG249">
            <v>0</v>
          </cell>
          <cell r="AH249">
            <v>0</v>
          </cell>
          <cell r="AI249">
            <v>0</v>
          </cell>
          <cell r="AJ249">
            <v>0</v>
          </cell>
          <cell r="AK249">
            <v>0</v>
          </cell>
          <cell r="AL249">
            <v>0</v>
          </cell>
          <cell r="AM249">
            <v>0</v>
          </cell>
          <cell r="AN249">
            <v>0</v>
          </cell>
          <cell r="AP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D250">
            <v>0</v>
          </cell>
          <cell r="AE250">
            <v>0</v>
          </cell>
          <cell r="AF250">
            <v>0</v>
          </cell>
          <cell r="AG250">
            <v>0</v>
          </cell>
          <cell r="AH250">
            <v>0</v>
          </cell>
          <cell r="AI250">
            <v>0</v>
          </cell>
          <cell r="AJ250">
            <v>0</v>
          </cell>
          <cell r="AK250">
            <v>0</v>
          </cell>
          <cell r="AL250">
            <v>0</v>
          </cell>
          <cell r="AM250">
            <v>0</v>
          </cell>
          <cell r="AN250">
            <v>0</v>
          </cell>
          <cell r="AP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D251">
            <v>0</v>
          </cell>
          <cell r="AE251">
            <v>0</v>
          </cell>
          <cell r="AF251">
            <v>0</v>
          </cell>
          <cell r="AG251">
            <v>0</v>
          </cell>
          <cell r="AH251">
            <v>0</v>
          </cell>
          <cell r="AI251">
            <v>0</v>
          </cell>
          <cell r="AJ251">
            <v>0</v>
          </cell>
          <cell r="AK251">
            <v>0</v>
          </cell>
          <cell r="AL251">
            <v>0</v>
          </cell>
          <cell r="AM251">
            <v>0</v>
          </cell>
          <cell r="AN251">
            <v>0</v>
          </cell>
          <cell r="AP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D252">
            <v>0</v>
          </cell>
          <cell r="AE252">
            <v>0</v>
          </cell>
          <cell r="AF252">
            <v>0</v>
          </cell>
          <cell r="AG252">
            <v>0</v>
          </cell>
          <cell r="AH252">
            <v>0</v>
          </cell>
          <cell r="AI252">
            <v>0</v>
          </cell>
          <cell r="AJ252">
            <v>0</v>
          </cell>
          <cell r="AK252">
            <v>0</v>
          </cell>
          <cell r="AL252">
            <v>0</v>
          </cell>
          <cell r="AM252">
            <v>0</v>
          </cell>
          <cell r="AN252">
            <v>0</v>
          </cell>
          <cell r="AP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D253">
            <v>0</v>
          </cell>
          <cell r="AE253">
            <v>0</v>
          </cell>
          <cell r="AF253">
            <v>0</v>
          </cell>
          <cell r="AG253">
            <v>0</v>
          </cell>
          <cell r="AH253">
            <v>0</v>
          </cell>
          <cell r="AI253">
            <v>0</v>
          </cell>
          <cell r="AJ253">
            <v>0</v>
          </cell>
          <cell r="AK253">
            <v>0</v>
          </cell>
          <cell r="AL253">
            <v>0</v>
          </cell>
          <cell r="AM253">
            <v>0</v>
          </cell>
          <cell r="AN253">
            <v>0</v>
          </cell>
          <cell r="AP253">
            <v>0</v>
          </cell>
        </row>
        <row r="254">
          <cell r="J254">
            <v>100000</v>
          </cell>
          <cell r="K254">
            <v>100000</v>
          </cell>
          <cell r="L254">
            <v>100000</v>
          </cell>
          <cell r="M254">
            <v>100000</v>
          </cell>
          <cell r="N254">
            <v>100000</v>
          </cell>
          <cell r="O254">
            <v>100000</v>
          </cell>
          <cell r="P254">
            <v>100000</v>
          </cell>
          <cell r="Q254">
            <v>100000</v>
          </cell>
          <cell r="R254">
            <v>100000</v>
          </cell>
          <cell r="S254">
            <v>100000</v>
          </cell>
          <cell r="T254">
            <v>100000</v>
          </cell>
          <cell r="U254">
            <v>100000</v>
          </cell>
          <cell r="V254">
            <v>100000</v>
          </cell>
          <cell r="W254">
            <v>100000</v>
          </cell>
          <cell r="X254">
            <v>100000</v>
          </cell>
          <cell r="Y254">
            <v>100000</v>
          </cell>
          <cell r="Z254">
            <v>100000</v>
          </cell>
          <cell r="AA254">
            <v>100000</v>
          </cell>
          <cell r="AD254">
            <v>100000</v>
          </cell>
          <cell r="AE254">
            <v>100000</v>
          </cell>
          <cell r="AF254">
            <v>100000</v>
          </cell>
          <cell r="AG254">
            <v>100000</v>
          </cell>
          <cell r="AH254">
            <v>100000</v>
          </cell>
          <cell r="AI254">
            <v>100000</v>
          </cell>
          <cell r="AJ254">
            <v>100000</v>
          </cell>
          <cell r="AK254">
            <v>100000</v>
          </cell>
          <cell r="AL254">
            <v>100000</v>
          </cell>
          <cell r="AM254">
            <v>100000</v>
          </cell>
          <cell r="AN254">
            <v>100000</v>
          </cell>
          <cell r="AP254">
            <v>100000</v>
          </cell>
        </row>
        <row r="255">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D255">
            <v>0</v>
          </cell>
          <cell r="AE255">
            <v>0</v>
          </cell>
          <cell r="AF255">
            <v>0</v>
          </cell>
          <cell r="AG255">
            <v>0</v>
          </cell>
          <cell r="AH255">
            <v>0</v>
          </cell>
          <cell r="AI255">
            <v>0</v>
          </cell>
          <cell r="AJ255">
            <v>0</v>
          </cell>
          <cell r="AK255">
            <v>0</v>
          </cell>
          <cell r="AL255">
            <v>0</v>
          </cell>
          <cell r="AM255">
            <v>0</v>
          </cell>
          <cell r="AN255">
            <v>0</v>
          </cell>
          <cell r="AP255">
            <v>0</v>
          </cell>
        </row>
        <row r="256">
          <cell r="J256">
            <v>577634.57999999996</v>
          </cell>
          <cell r="K256">
            <v>1748405.94</v>
          </cell>
          <cell r="L256">
            <v>432439.4</v>
          </cell>
          <cell r="M256">
            <v>591909.12</v>
          </cell>
          <cell r="N256">
            <v>560304.51</v>
          </cell>
          <cell r="O256">
            <v>545359.09</v>
          </cell>
          <cell r="P256">
            <v>1481712.13</v>
          </cell>
          <cell r="Q256">
            <v>1024146.3</v>
          </cell>
          <cell r="R256">
            <v>623136.14</v>
          </cell>
          <cell r="S256">
            <v>448591.58</v>
          </cell>
          <cell r="T256">
            <v>454038.83</v>
          </cell>
          <cell r="U256">
            <v>510424.74</v>
          </cell>
          <cell r="V256">
            <v>861896.53</v>
          </cell>
          <cell r="W256">
            <v>3495374.94</v>
          </cell>
          <cell r="X256">
            <v>1685117.08</v>
          </cell>
          <cell r="Y256">
            <v>891811.92</v>
          </cell>
          <cell r="Z256">
            <v>913748.67</v>
          </cell>
          <cell r="AA256">
            <v>597063.1</v>
          </cell>
          <cell r="AD256">
            <v>746786.58124999993</v>
          </cell>
          <cell r="AE256">
            <v>760378.71583333332</v>
          </cell>
          <cell r="AF256">
            <v>764360.24124999996</v>
          </cell>
          <cell r="AG256">
            <v>759018.24333333317</v>
          </cell>
          <cell r="AH256">
            <v>752824.60416666663</v>
          </cell>
          <cell r="AI256">
            <v>761686.11124999996</v>
          </cell>
          <cell r="AJ256">
            <v>846320.73416666675</v>
          </cell>
          <cell r="AK256">
            <v>971306.01250000007</v>
          </cell>
          <cell r="AL256">
            <v>1035996.8658333333</v>
          </cell>
          <cell r="AM256">
            <v>1063219.6558333333</v>
          </cell>
          <cell r="AN256">
            <v>1080100.8295833333</v>
          </cell>
          <cell r="AP256">
            <v>1002740.9341666666</v>
          </cell>
        </row>
        <row r="257">
          <cell r="J257">
            <v>0</v>
          </cell>
          <cell r="K257">
            <v>0</v>
          </cell>
          <cell r="L257">
            <v>0</v>
          </cell>
          <cell r="M257">
            <v>0</v>
          </cell>
          <cell r="N257">
            <v>0</v>
          </cell>
          <cell r="O257">
            <v>0</v>
          </cell>
          <cell r="P257">
            <v>0</v>
          </cell>
          <cell r="Q257">
            <v>0</v>
          </cell>
          <cell r="R257">
            <v>0</v>
          </cell>
          <cell r="S257">
            <v>0</v>
          </cell>
          <cell r="T257">
            <v>75000</v>
          </cell>
          <cell r="U257">
            <v>75000</v>
          </cell>
          <cell r="V257">
            <v>75000</v>
          </cell>
          <cell r="W257">
            <v>75000</v>
          </cell>
          <cell r="X257">
            <v>75000</v>
          </cell>
          <cell r="Y257">
            <v>75000</v>
          </cell>
          <cell r="Z257">
            <v>75000</v>
          </cell>
          <cell r="AA257">
            <v>75000</v>
          </cell>
          <cell r="AD257">
            <v>0</v>
          </cell>
          <cell r="AE257">
            <v>0</v>
          </cell>
          <cell r="AF257">
            <v>0</v>
          </cell>
          <cell r="AG257">
            <v>3125</v>
          </cell>
          <cell r="AH257">
            <v>9375</v>
          </cell>
          <cell r="AI257">
            <v>15625</v>
          </cell>
          <cell r="AJ257">
            <v>21875</v>
          </cell>
          <cell r="AK257">
            <v>28125</v>
          </cell>
          <cell r="AL257">
            <v>34375</v>
          </cell>
          <cell r="AM257">
            <v>40625</v>
          </cell>
          <cell r="AN257">
            <v>46875</v>
          </cell>
          <cell r="AP257">
            <v>59375</v>
          </cell>
        </row>
        <row r="258">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D258">
            <v>0</v>
          </cell>
          <cell r="AE258">
            <v>0</v>
          </cell>
          <cell r="AF258">
            <v>0</v>
          </cell>
          <cell r="AG258">
            <v>0</v>
          </cell>
          <cell r="AH258">
            <v>0</v>
          </cell>
          <cell r="AI258">
            <v>0</v>
          </cell>
          <cell r="AJ258">
            <v>0</v>
          </cell>
          <cell r="AK258">
            <v>0</v>
          </cell>
          <cell r="AL258">
            <v>0</v>
          </cell>
          <cell r="AM258">
            <v>0</v>
          </cell>
          <cell r="AN258">
            <v>0</v>
          </cell>
          <cell r="AP258">
            <v>0</v>
          </cell>
        </row>
        <row r="259">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D259">
            <v>0</v>
          </cell>
          <cell r="AE259">
            <v>0</v>
          </cell>
          <cell r="AF259">
            <v>0</v>
          </cell>
          <cell r="AG259">
            <v>0</v>
          </cell>
          <cell r="AH259">
            <v>0</v>
          </cell>
          <cell r="AI259">
            <v>0</v>
          </cell>
          <cell r="AJ259">
            <v>0</v>
          </cell>
          <cell r="AK259">
            <v>0</v>
          </cell>
          <cell r="AL259">
            <v>0</v>
          </cell>
          <cell r="AM259">
            <v>0</v>
          </cell>
          <cell r="AN259">
            <v>0</v>
          </cell>
          <cell r="AP259">
            <v>0</v>
          </cell>
        </row>
        <row r="260">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D260">
            <v>0</v>
          </cell>
          <cell r="AE260">
            <v>0</v>
          </cell>
          <cell r="AF260">
            <v>0</v>
          </cell>
          <cell r="AG260">
            <v>0</v>
          </cell>
          <cell r="AH260">
            <v>0</v>
          </cell>
          <cell r="AI260">
            <v>0</v>
          </cell>
          <cell r="AJ260">
            <v>0</v>
          </cell>
          <cell r="AK260">
            <v>0</v>
          </cell>
          <cell r="AL260">
            <v>0</v>
          </cell>
          <cell r="AM260">
            <v>0</v>
          </cell>
          <cell r="AN260">
            <v>0</v>
          </cell>
          <cell r="AP260">
            <v>0</v>
          </cell>
        </row>
        <row r="261">
          <cell r="J261">
            <v>0</v>
          </cell>
          <cell r="K261">
            <v>0</v>
          </cell>
          <cell r="L261">
            <v>0</v>
          </cell>
          <cell r="M261">
            <v>0</v>
          </cell>
          <cell r="N261">
            <v>0</v>
          </cell>
          <cell r="O261">
            <v>0</v>
          </cell>
          <cell r="P261">
            <v>20000000</v>
          </cell>
          <cell r="Q261">
            <v>0</v>
          </cell>
          <cell r="R261">
            <v>0</v>
          </cell>
          <cell r="S261">
            <v>0</v>
          </cell>
          <cell r="T261">
            <v>0</v>
          </cell>
          <cell r="U261">
            <v>0</v>
          </cell>
          <cell r="V261">
            <v>0</v>
          </cell>
          <cell r="W261">
            <v>0</v>
          </cell>
          <cell r="X261">
            <v>0</v>
          </cell>
          <cell r="Y261">
            <v>0</v>
          </cell>
          <cell r="Z261">
            <v>0</v>
          </cell>
          <cell r="AA261">
            <v>0</v>
          </cell>
          <cell r="AD261">
            <v>3166666.6666666665</v>
          </cell>
          <cell r="AE261">
            <v>3166666.6666666665</v>
          </cell>
          <cell r="AF261">
            <v>3166666.6666666665</v>
          </cell>
          <cell r="AG261">
            <v>3166666.6666666665</v>
          </cell>
          <cell r="AH261">
            <v>2416666.6666666665</v>
          </cell>
          <cell r="AI261">
            <v>1666666.6666666667</v>
          </cell>
          <cell r="AJ261">
            <v>1666666.6666666667</v>
          </cell>
          <cell r="AK261">
            <v>1666666.6666666667</v>
          </cell>
          <cell r="AL261">
            <v>1666666.6666666667</v>
          </cell>
          <cell r="AM261">
            <v>1666666.6666666667</v>
          </cell>
          <cell r="AN261">
            <v>1666666.6666666667</v>
          </cell>
          <cell r="AP261">
            <v>0</v>
          </cell>
        </row>
        <row r="262">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D262">
            <v>0</v>
          </cell>
          <cell r="AE262">
            <v>0</v>
          </cell>
          <cell r="AF262">
            <v>0</v>
          </cell>
          <cell r="AG262">
            <v>0</v>
          </cell>
          <cell r="AH262">
            <v>0</v>
          </cell>
          <cell r="AI262">
            <v>0</v>
          </cell>
          <cell r="AJ262">
            <v>0</v>
          </cell>
          <cell r="AK262">
            <v>0</v>
          </cell>
          <cell r="AL262">
            <v>0</v>
          </cell>
          <cell r="AM262">
            <v>0</v>
          </cell>
          <cell r="AN262">
            <v>0</v>
          </cell>
          <cell r="AP262">
            <v>0</v>
          </cell>
        </row>
        <row r="263">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D263">
            <v>0</v>
          </cell>
          <cell r="AE263">
            <v>0</v>
          </cell>
          <cell r="AF263">
            <v>0</v>
          </cell>
          <cell r="AG263">
            <v>0</v>
          </cell>
          <cell r="AH263">
            <v>0</v>
          </cell>
          <cell r="AI263">
            <v>0</v>
          </cell>
          <cell r="AJ263">
            <v>0</v>
          </cell>
          <cell r="AK263">
            <v>0</v>
          </cell>
          <cell r="AL263">
            <v>0</v>
          </cell>
          <cell r="AM263">
            <v>0</v>
          </cell>
          <cell r="AN263">
            <v>0</v>
          </cell>
          <cell r="AP263">
            <v>0</v>
          </cell>
        </row>
        <row r="264">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D264">
            <v>0</v>
          </cell>
          <cell r="AE264">
            <v>0</v>
          </cell>
          <cell r="AF264">
            <v>0</v>
          </cell>
          <cell r="AG264">
            <v>0</v>
          </cell>
          <cell r="AH264">
            <v>0</v>
          </cell>
          <cell r="AI264">
            <v>0</v>
          </cell>
          <cell r="AJ264">
            <v>0</v>
          </cell>
          <cell r="AK264">
            <v>0</v>
          </cell>
          <cell r="AL264">
            <v>0</v>
          </cell>
          <cell r="AM264">
            <v>0</v>
          </cell>
          <cell r="AN264">
            <v>0</v>
          </cell>
          <cell r="AP264">
            <v>0</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D265">
            <v>0</v>
          </cell>
          <cell r="AE265">
            <v>0</v>
          </cell>
          <cell r="AF265">
            <v>0</v>
          </cell>
          <cell r="AG265">
            <v>0</v>
          </cell>
          <cell r="AH265">
            <v>0</v>
          </cell>
          <cell r="AI265">
            <v>0</v>
          </cell>
          <cell r="AJ265">
            <v>0</v>
          </cell>
          <cell r="AK265">
            <v>0</v>
          </cell>
          <cell r="AL265">
            <v>0</v>
          </cell>
          <cell r="AM265">
            <v>0</v>
          </cell>
          <cell r="AN265">
            <v>0</v>
          </cell>
          <cell r="AP265">
            <v>0</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D266">
            <v>0</v>
          </cell>
          <cell r="AE266">
            <v>0</v>
          </cell>
          <cell r="AF266">
            <v>0</v>
          </cell>
          <cell r="AG266">
            <v>0</v>
          </cell>
          <cell r="AH266">
            <v>0</v>
          </cell>
          <cell r="AI266">
            <v>0</v>
          </cell>
          <cell r="AJ266">
            <v>0</v>
          </cell>
          <cell r="AK266">
            <v>0</v>
          </cell>
          <cell r="AL266">
            <v>0</v>
          </cell>
          <cell r="AM266">
            <v>0</v>
          </cell>
          <cell r="AN266">
            <v>0</v>
          </cell>
          <cell r="AP266">
            <v>0</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D267">
            <v>0</v>
          </cell>
          <cell r="AE267">
            <v>0</v>
          </cell>
          <cell r="AF267">
            <v>0</v>
          </cell>
          <cell r="AG267">
            <v>0</v>
          </cell>
          <cell r="AH267">
            <v>0</v>
          </cell>
          <cell r="AI267">
            <v>0</v>
          </cell>
          <cell r="AJ267">
            <v>0</v>
          </cell>
          <cell r="AK267">
            <v>0</v>
          </cell>
          <cell r="AL267">
            <v>0</v>
          </cell>
          <cell r="AM267">
            <v>0</v>
          </cell>
          <cell r="AN267">
            <v>0</v>
          </cell>
          <cell r="AP267">
            <v>0</v>
          </cell>
        </row>
        <row r="268">
          <cell r="J268">
            <v>3259692.33</v>
          </cell>
          <cell r="K268">
            <v>3259692.33</v>
          </cell>
          <cell r="L268">
            <v>3259692.33</v>
          </cell>
          <cell r="M268">
            <v>3259692.33</v>
          </cell>
          <cell r="N268">
            <v>3259692.33</v>
          </cell>
          <cell r="O268">
            <v>3213241.34</v>
          </cell>
          <cell r="P268">
            <v>3213241.34</v>
          </cell>
          <cell r="Q268">
            <v>3213241.34</v>
          </cell>
          <cell r="R268">
            <v>3213241.34</v>
          </cell>
          <cell r="S268">
            <v>3213241.34</v>
          </cell>
          <cell r="T268">
            <v>3213241.34</v>
          </cell>
          <cell r="U268">
            <v>3213241.34</v>
          </cell>
          <cell r="V268">
            <v>2619410.85</v>
          </cell>
          <cell r="W268">
            <v>2619410.85</v>
          </cell>
          <cell r="X268">
            <v>2619410.85</v>
          </cell>
          <cell r="Y268">
            <v>2619410.85</v>
          </cell>
          <cell r="Z268">
            <v>2619410.85</v>
          </cell>
          <cell r="AA268">
            <v>2619410.85</v>
          </cell>
          <cell r="AD268">
            <v>3264188.5916666663</v>
          </cell>
          <cell r="AE268">
            <v>3256106.018333334</v>
          </cell>
          <cell r="AF268">
            <v>3248250.3450000002</v>
          </cell>
          <cell r="AG268">
            <v>3240394.6716666669</v>
          </cell>
          <cell r="AH268">
            <v>3234531.3770833332</v>
          </cell>
          <cell r="AI268">
            <v>3205917.5241666674</v>
          </cell>
          <cell r="AJ268">
            <v>3152560.7341666669</v>
          </cell>
          <cell r="AK268">
            <v>3099203.9441666664</v>
          </cell>
          <cell r="AL268">
            <v>3045847.1541666673</v>
          </cell>
          <cell r="AM268">
            <v>2992490.3641666672</v>
          </cell>
          <cell r="AN268">
            <v>2941069.0320833339</v>
          </cell>
          <cell r="AP268">
            <v>2839907.2150000003</v>
          </cell>
        </row>
        <row r="269">
          <cell r="J269">
            <v>-498.1</v>
          </cell>
          <cell r="K269">
            <v>0</v>
          </cell>
          <cell r="L269">
            <v>-86.01</v>
          </cell>
          <cell r="M269">
            <v>0</v>
          </cell>
          <cell r="N269">
            <v>0</v>
          </cell>
          <cell r="O269">
            <v>0</v>
          </cell>
          <cell r="P269">
            <v>-41058.76</v>
          </cell>
          <cell r="Q269">
            <v>0</v>
          </cell>
          <cell r="R269">
            <v>-1057.3800000000001</v>
          </cell>
          <cell r="S269">
            <v>76.58</v>
          </cell>
          <cell r="T269">
            <v>0</v>
          </cell>
          <cell r="U269">
            <v>-30.21</v>
          </cell>
          <cell r="V269">
            <v>0</v>
          </cell>
          <cell r="W269">
            <v>-18.8</v>
          </cell>
          <cell r="X269">
            <v>-50.74</v>
          </cell>
          <cell r="Y269">
            <v>-514004.38</v>
          </cell>
          <cell r="Z269">
            <v>-7397.59</v>
          </cell>
          <cell r="AA269">
            <v>-1.52</v>
          </cell>
          <cell r="AD269">
            <v>-5702.0758333333333</v>
          </cell>
          <cell r="AE269">
            <v>-5746.1333333333341</v>
          </cell>
          <cell r="AF269">
            <v>-5787.0000000000009</v>
          </cell>
          <cell r="AG269">
            <v>-5783.8091666666669</v>
          </cell>
          <cell r="AH269">
            <v>-4669.1495833333329</v>
          </cell>
          <cell r="AI269">
            <v>-3533.7358333333336</v>
          </cell>
          <cell r="AJ269">
            <v>-3513.7649999999999</v>
          </cell>
          <cell r="AK269">
            <v>-3513.0787500000001</v>
          </cell>
          <cell r="AL269">
            <v>-24928.458333333332</v>
          </cell>
          <cell r="AM269">
            <v>-46653.540416666663</v>
          </cell>
          <cell r="AN269">
            <v>-46961.836666666662</v>
          </cell>
          <cell r="AP269">
            <v>-43579.856666666667</v>
          </cell>
        </row>
        <row r="270">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D270">
            <v>0</v>
          </cell>
          <cell r="AE270">
            <v>0</v>
          </cell>
          <cell r="AF270">
            <v>0</v>
          </cell>
          <cell r="AG270">
            <v>0</v>
          </cell>
          <cell r="AH270">
            <v>0</v>
          </cell>
          <cell r="AI270">
            <v>0</v>
          </cell>
          <cell r="AJ270">
            <v>0</v>
          </cell>
          <cell r="AK270">
            <v>0</v>
          </cell>
          <cell r="AL270">
            <v>0</v>
          </cell>
          <cell r="AM270">
            <v>0</v>
          </cell>
          <cell r="AN270">
            <v>0</v>
          </cell>
          <cell r="AP270">
            <v>0</v>
          </cell>
        </row>
        <row r="271">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D271">
            <v>0</v>
          </cell>
          <cell r="AE271">
            <v>0</v>
          </cell>
          <cell r="AF271">
            <v>0</v>
          </cell>
          <cell r="AG271">
            <v>0</v>
          </cell>
          <cell r="AH271">
            <v>0</v>
          </cell>
          <cell r="AI271">
            <v>0</v>
          </cell>
          <cell r="AJ271">
            <v>0</v>
          </cell>
          <cell r="AK271">
            <v>0</v>
          </cell>
          <cell r="AL271">
            <v>0</v>
          </cell>
          <cell r="AM271">
            <v>0</v>
          </cell>
          <cell r="AN271">
            <v>0</v>
          </cell>
          <cell r="AP271">
            <v>0</v>
          </cell>
        </row>
        <row r="272">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D272">
            <v>0</v>
          </cell>
          <cell r="AE272">
            <v>0</v>
          </cell>
          <cell r="AF272">
            <v>0</v>
          </cell>
          <cell r="AG272">
            <v>0</v>
          </cell>
          <cell r="AH272">
            <v>0</v>
          </cell>
          <cell r="AI272">
            <v>0</v>
          </cell>
          <cell r="AJ272">
            <v>0</v>
          </cell>
          <cell r="AK272">
            <v>0</v>
          </cell>
          <cell r="AL272">
            <v>0</v>
          </cell>
          <cell r="AM272">
            <v>0</v>
          </cell>
          <cell r="AN272">
            <v>0</v>
          </cell>
          <cell r="AP272">
            <v>0</v>
          </cell>
        </row>
        <row r="273">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D273">
            <v>0</v>
          </cell>
          <cell r="AE273">
            <v>0</v>
          </cell>
          <cell r="AF273">
            <v>0</v>
          </cell>
          <cell r="AG273">
            <v>0</v>
          </cell>
          <cell r="AH273">
            <v>0</v>
          </cell>
          <cell r="AI273">
            <v>0</v>
          </cell>
          <cell r="AJ273">
            <v>0</v>
          </cell>
          <cell r="AK273">
            <v>0</v>
          </cell>
          <cell r="AL273">
            <v>0</v>
          </cell>
          <cell r="AM273">
            <v>0</v>
          </cell>
          <cell r="AN273">
            <v>0</v>
          </cell>
          <cell r="AP273">
            <v>0</v>
          </cell>
        </row>
        <row r="274">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D274">
            <v>0</v>
          </cell>
          <cell r="AE274">
            <v>0</v>
          </cell>
          <cell r="AF274">
            <v>0</v>
          </cell>
          <cell r="AG274">
            <v>0</v>
          </cell>
          <cell r="AH274">
            <v>0</v>
          </cell>
          <cell r="AI274">
            <v>0</v>
          </cell>
          <cell r="AJ274">
            <v>0</v>
          </cell>
          <cell r="AK274">
            <v>0</v>
          </cell>
          <cell r="AL274">
            <v>0</v>
          </cell>
          <cell r="AM274">
            <v>0</v>
          </cell>
          <cell r="AN274">
            <v>0</v>
          </cell>
          <cell r="AP274">
            <v>0</v>
          </cell>
        </row>
        <row r="275">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D275">
            <v>0</v>
          </cell>
          <cell r="AE275">
            <v>0</v>
          </cell>
          <cell r="AF275">
            <v>0</v>
          </cell>
          <cell r="AG275">
            <v>0</v>
          </cell>
          <cell r="AH275">
            <v>0</v>
          </cell>
          <cell r="AI275">
            <v>0</v>
          </cell>
          <cell r="AJ275">
            <v>0</v>
          </cell>
          <cell r="AK275">
            <v>0</v>
          </cell>
          <cell r="AL275">
            <v>0</v>
          </cell>
          <cell r="AM275">
            <v>0</v>
          </cell>
          <cell r="AN275">
            <v>0</v>
          </cell>
          <cell r="AP275">
            <v>0</v>
          </cell>
        </row>
        <row r="276">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D276">
            <v>0</v>
          </cell>
          <cell r="AE276">
            <v>0</v>
          </cell>
          <cell r="AF276">
            <v>0</v>
          </cell>
          <cell r="AG276">
            <v>0</v>
          </cell>
          <cell r="AH276">
            <v>0</v>
          </cell>
          <cell r="AI276">
            <v>0</v>
          </cell>
          <cell r="AJ276">
            <v>0</v>
          </cell>
          <cell r="AK276">
            <v>0</v>
          </cell>
          <cell r="AL276">
            <v>0</v>
          </cell>
          <cell r="AM276">
            <v>0</v>
          </cell>
          <cell r="AN276">
            <v>0</v>
          </cell>
          <cell r="AP276">
            <v>0</v>
          </cell>
        </row>
        <row r="277">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D277">
            <v>0</v>
          </cell>
          <cell r="AE277">
            <v>0</v>
          </cell>
          <cell r="AF277">
            <v>0</v>
          </cell>
          <cell r="AG277">
            <v>0</v>
          </cell>
          <cell r="AH277">
            <v>0</v>
          </cell>
          <cell r="AI277">
            <v>0</v>
          </cell>
          <cell r="AJ277">
            <v>0</v>
          </cell>
          <cell r="AK277">
            <v>0</v>
          </cell>
          <cell r="AL277">
            <v>0</v>
          </cell>
          <cell r="AM277">
            <v>0</v>
          </cell>
          <cell r="AN277">
            <v>0</v>
          </cell>
          <cell r="AP277">
            <v>0</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D278">
            <v>0</v>
          </cell>
          <cell r="AE278">
            <v>0</v>
          </cell>
          <cell r="AF278">
            <v>0</v>
          </cell>
          <cell r="AG278">
            <v>0</v>
          </cell>
          <cell r="AH278">
            <v>0</v>
          </cell>
          <cell r="AI278">
            <v>0</v>
          </cell>
          <cell r="AJ278">
            <v>0</v>
          </cell>
          <cell r="AK278">
            <v>0</v>
          </cell>
          <cell r="AL278">
            <v>0</v>
          </cell>
          <cell r="AM278">
            <v>0</v>
          </cell>
          <cell r="AN278">
            <v>0</v>
          </cell>
          <cell r="AP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D279">
            <v>0</v>
          </cell>
          <cell r="AE279">
            <v>0</v>
          </cell>
          <cell r="AF279">
            <v>0</v>
          </cell>
          <cell r="AG279">
            <v>0</v>
          </cell>
          <cell r="AH279">
            <v>0</v>
          </cell>
          <cell r="AI279">
            <v>0</v>
          </cell>
          <cell r="AJ279">
            <v>0</v>
          </cell>
          <cell r="AK279">
            <v>0</v>
          </cell>
          <cell r="AL279">
            <v>0</v>
          </cell>
          <cell r="AM279">
            <v>0</v>
          </cell>
          <cell r="AN279">
            <v>0</v>
          </cell>
          <cell r="AP279">
            <v>0</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D280">
            <v>0</v>
          </cell>
          <cell r="AE280">
            <v>0</v>
          </cell>
          <cell r="AF280">
            <v>0</v>
          </cell>
          <cell r="AG280">
            <v>0</v>
          </cell>
          <cell r="AH280">
            <v>0</v>
          </cell>
          <cell r="AI280">
            <v>0</v>
          </cell>
          <cell r="AJ280">
            <v>0</v>
          </cell>
          <cell r="AK280">
            <v>0</v>
          </cell>
          <cell r="AL280">
            <v>0</v>
          </cell>
          <cell r="AM280">
            <v>0</v>
          </cell>
          <cell r="AN280">
            <v>0</v>
          </cell>
          <cell r="AP280">
            <v>0</v>
          </cell>
        </row>
        <row r="281">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D281">
            <v>0</v>
          </cell>
          <cell r="AE281">
            <v>0</v>
          </cell>
          <cell r="AF281">
            <v>0</v>
          </cell>
          <cell r="AG281">
            <v>0</v>
          </cell>
          <cell r="AH281">
            <v>0</v>
          </cell>
          <cell r="AI281">
            <v>0</v>
          </cell>
          <cell r="AJ281">
            <v>0</v>
          </cell>
          <cell r="AK281">
            <v>0</v>
          </cell>
          <cell r="AL281">
            <v>0</v>
          </cell>
          <cell r="AM281">
            <v>0</v>
          </cell>
          <cell r="AN281">
            <v>0</v>
          </cell>
          <cell r="AP281">
            <v>0</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D282">
            <v>0</v>
          </cell>
          <cell r="AE282">
            <v>0</v>
          </cell>
          <cell r="AF282">
            <v>0</v>
          </cell>
          <cell r="AG282">
            <v>0</v>
          </cell>
          <cell r="AH282">
            <v>0</v>
          </cell>
          <cell r="AI282">
            <v>0</v>
          </cell>
          <cell r="AJ282">
            <v>0</v>
          </cell>
          <cell r="AK282">
            <v>0</v>
          </cell>
          <cell r="AL282">
            <v>0</v>
          </cell>
          <cell r="AM282">
            <v>0</v>
          </cell>
          <cell r="AN282">
            <v>0</v>
          </cell>
          <cell r="AP282">
            <v>0</v>
          </cell>
        </row>
        <row r="283">
          <cell r="J283">
            <v>139578542.46000001</v>
          </cell>
          <cell r="K283">
            <v>127497746.73</v>
          </cell>
          <cell r="L283">
            <v>126549697.84</v>
          </cell>
          <cell r="M283">
            <v>126413615.79000001</v>
          </cell>
          <cell r="N283">
            <v>124792908.56999999</v>
          </cell>
          <cell r="O283">
            <v>122267868.22</v>
          </cell>
          <cell r="P283">
            <v>129993514.09</v>
          </cell>
          <cell r="Q283">
            <v>154344784.28</v>
          </cell>
          <cell r="R283">
            <v>176828443.96000001</v>
          </cell>
          <cell r="S283">
            <v>181901040.08000001</v>
          </cell>
          <cell r="T283">
            <v>171088085.74000001</v>
          </cell>
          <cell r="U283">
            <v>164013256.38</v>
          </cell>
          <cell r="V283">
            <v>143901451.84999999</v>
          </cell>
          <cell r="W283">
            <v>131481065.43000001</v>
          </cell>
          <cell r="X283">
            <v>129219129.45</v>
          </cell>
          <cell r="Y283">
            <v>117234741.06</v>
          </cell>
          <cell r="Z283">
            <v>119036161.18000001</v>
          </cell>
          <cell r="AA283">
            <v>112190372.06</v>
          </cell>
          <cell r="AD283">
            <v>147486335.19291666</v>
          </cell>
          <cell r="AE283">
            <v>146026202.94541666</v>
          </cell>
          <cell r="AF283">
            <v>144848849.83541664</v>
          </cell>
          <cell r="AG283">
            <v>144642072.10333335</v>
          </cell>
          <cell r="AH283">
            <v>145131231.43583333</v>
          </cell>
          <cell r="AI283">
            <v>145619246.56958333</v>
          </cell>
          <cell r="AJ283">
            <v>145965339.40666664</v>
          </cell>
          <cell r="AK283">
            <v>146242537.33625001</v>
          </cell>
          <cell r="AL283">
            <v>145971310.53958336</v>
          </cell>
          <cell r="AM283">
            <v>145348992.95124999</v>
          </cell>
          <cell r="AN283">
            <v>144689232.80333337</v>
          </cell>
          <cell r="AP283">
            <v>144918434.98833334</v>
          </cell>
        </row>
        <row r="284">
          <cell r="J284">
            <v>46485918.270000003</v>
          </cell>
          <cell r="K284">
            <v>39321951.539999999</v>
          </cell>
          <cell r="L284">
            <v>34575858.350000001</v>
          </cell>
          <cell r="M284">
            <v>28394913.32</v>
          </cell>
          <cell r="N284">
            <v>26210949.149999999</v>
          </cell>
          <cell r="O284">
            <v>33538120.84</v>
          </cell>
          <cell r="P284">
            <v>44983711.369999997</v>
          </cell>
          <cell r="Q284">
            <v>80251159.819999993</v>
          </cell>
          <cell r="R284">
            <v>108935475.36</v>
          </cell>
          <cell r="S284">
            <v>104297507.75</v>
          </cell>
          <cell r="T284">
            <v>96548207.510000005</v>
          </cell>
          <cell r="U284">
            <v>84182999</v>
          </cell>
          <cell r="V284">
            <v>63757156.729999997</v>
          </cell>
          <cell r="W284">
            <v>43023842.689999998</v>
          </cell>
          <cell r="X284">
            <v>33425372.440000001</v>
          </cell>
          <cell r="Y284">
            <v>23850699.43</v>
          </cell>
          <cell r="Z284">
            <v>22668182.82</v>
          </cell>
          <cell r="AA284">
            <v>32208658.550000001</v>
          </cell>
          <cell r="AD284">
            <v>55459855.253333338</v>
          </cell>
          <cell r="AE284">
            <v>55660479.802083336</v>
          </cell>
          <cell r="AF284">
            <v>56471062.005416662</v>
          </cell>
          <cell r="AG284">
            <v>57842207.719999999</v>
          </cell>
          <cell r="AH284">
            <v>59671444.360416658</v>
          </cell>
          <cell r="AI284">
            <v>61363532.625833333</v>
          </cell>
          <cell r="AJ284">
            <v>62237413.026250005</v>
          </cell>
          <cell r="AK284">
            <v>62343721.577916659</v>
          </cell>
          <cell r="AL284">
            <v>62106442.419583343</v>
          </cell>
          <cell r="AM284">
            <v>61769484.910416663</v>
          </cell>
          <cell r="AN284">
            <v>61566475.384583347</v>
          </cell>
          <cell r="AP284">
            <v>62671200.494166665</v>
          </cell>
        </row>
        <row r="285">
          <cell r="J285">
            <v>-2502077.64</v>
          </cell>
          <cell r="K285">
            <v>-2268987.19</v>
          </cell>
          <cell r="L285">
            <v>-2083991.48</v>
          </cell>
          <cell r="M285">
            <v>-1950553.71</v>
          </cell>
          <cell r="N285">
            <v>-1693831.28</v>
          </cell>
          <cell r="O285">
            <v>-1793790.95</v>
          </cell>
          <cell r="P285">
            <v>-1760131.43</v>
          </cell>
          <cell r="Q285">
            <v>-1713517.01</v>
          </cell>
          <cell r="R285">
            <v>-1877350.29</v>
          </cell>
          <cell r="S285">
            <v>-1815388.72</v>
          </cell>
          <cell r="T285">
            <v>-1661162.62</v>
          </cell>
          <cell r="U285">
            <v>-1536265.25</v>
          </cell>
          <cell r="V285">
            <v>-1523833.06</v>
          </cell>
          <cell r="W285">
            <v>-1513733.67</v>
          </cell>
          <cell r="X285">
            <v>-1499522.09</v>
          </cell>
          <cell r="Y285">
            <v>-1463691.06</v>
          </cell>
          <cell r="Z285">
            <v>-1456467.41</v>
          </cell>
          <cell r="AA285">
            <v>-1440366.63</v>
          </cell>
          <cell r="AD285">
            <v>-2592766.3437500005</v>
          </cell>
          <cell r="AE285">
            <v>-2345591.9129166668</v>
          </cell>
          <cell r="AF285">
            <v>-2176038.2541666669</v>
          </cell>
          <cell r="AG285">
            <v>-2045941.1070833334</v>
          </cell>
          <cell r="AH285">
            <v>-1937923.792083333</v>
          </cell>
          <cell r="AI285">
            <v>-1847327.1066666667</v>
          </cell>
          <cell r="AJ285">
            <v>-1775098.0191666663</v>
          </cell>
          <cell r="AK285">
            <v>-1719276.2312500002</v>
          </cell>
          <cell r="AL285">
            <v>-1674637.3962500002</v>
          </cell>
          <cell r="AM285">
            <v>-1644461.2912499998</v>
          </cell>
          <cell r="AN285">
            <v>-1619845.1166666665</v>
          </cell>
          <cell r="AP285">
            <v>-1559798.9495833332</v>
          </cell>
        </row>
        <row r="286">
          <cell r="J286">
            <v>-24678.54</v>
          </cell>
          <cell r="K286">
            <v>-14930.4</v>
          </cell>
          <cell r="L286">
            <v>-38292.080000000002</v>
          </cell>
          <cell r="M286">
            <v>-21494.36</v>
          </cell>
          <cell r="N286">
            <v>-33422.14</v>
          </cell>
          <cell r="O286">
            <v>-9472.43</v>
          </cell>
          <cell r="P286">
            <v>-14326.43</v>
          </cell>
          <cell r="Q286">
            <v>-26171.78</v>
          </cell>
          <cell r="R286">
            <v>-42030.52</v>
          </cell>
          <cell r="S286">
            <v>-7588.7</v>
          </cell>
          <cell r="T286">
            <v>-13601.67</v>
          </cell>
          <cell r="U286">
            <v>-7360.09</v>
          </cell>
          <cell r="V286">
            <v>13447.48</v>
          </cell>
          <cell r="W286">
            <v>-7730.2</v>
          </cell>
          <cell r="X286">
            <v>-2265.75</v>
          </cell>
          <cell r="Y286">
            <v>-5041.3</v>
          </cell>
          <cell r="Z286">
            <v>-7724.46</v>
          </cell>
          <cell r="AA286">
            <v>-6195.71</v>
          </cell>
          <cell r="AD286">
            <v>-24271.282916666663</v>
          </cell>
          <cell r="AE286">
            <v>-24939.302083333328</v>
          </cell>
          <cell r="AF286">
            <v>-25063.037499999995</v>
          </cell>
          <cell r="AG286">
            <v>-24199.073749999996</v>
          </cell>
          <cell r="AH286">
            <v>-22391.696250000005</v>
          </cell>
          <cell r="AI286">
            <v>-19525.510833333334</v>
          </cell>
          <cell r="AJ286">
            <v>-17636.918333333331</v>
          </cell>
          <cell r="AK286">
            <v>-15835.812916666669</v>
          </cell>
          <cell r="AL286">
            <v>-13649.171666666667</v>
          </cell>
          <cell r="AM286">
            <v>-11892.890833333333</v>
          </cell>
          <cell r="AN286">
            <v>-10685.624166666666</v>
          </cell>
          <cell r="AP286">
            <v>-9152.4975000000013</v>
          </cell>
        </row>
        <row r="287">
          <cell r="J287">
            <v>21822.79</v>
          </cell>
          <cell r="K287">
            <v>22222.79</v>
          </cell>
          <cell r="L287">
            <v>22222.79</v>
          </cell>
          <cell r="M287">
            <v>22222.79</v>
          </cell>
          <cell r="N287">
            <v>22974.29</v>
          </cell>
          <cell r="O287">
            <v>24041.09</v>
          </cell>
          <cell r="P287">
            <v>24041.09</v>
          </cell>
          <cell r="Q287">
            <v>24041.09</v>
          </cell>
          <cell r="R287">
            <v>25041.09</v>
          </cell>
          <cell r="S287">
            <v>24334.81</v>
          </cell>
          <cell r="T287">
            <v>26225.09</v>
          </cell>
          <cell r="U287">
            <v>24318.95</v>
          </cell>
          <cell r="V287">
            <v>24384.45</v>
          </cell>
          <cell r="W287">
            <v>24025.09</v>
          </cell>
          <cell r="X287">
            <v>24025.09</v>
          </cell>
          <cell r="Y287">
            <v>24125.09</v>
          </cell>
          <cell r="Z287">
            <v>21806.79</v>
          </cell>
          <cell r="AA287">
            <v>21897.87</v>
          </cell>
          <cell r="AD287">
            <v>22758.791666666668</v>
          </cell>
          <cell r="AE287">
            <v>22917.857500000002</v>
          </cell>
          <cell r="AF287">
            <v>23077.145</v>
          </cell>
          <cell r="AG287">
            <v>23352.558333333334</v>
          </cell>
          <cell r="AH287">
            <v>23580.854583333334</v>
          </cell>
          <cell r="AI287">
            <v>23732.4575</v>
          </cell>
          <cell r="AJ287">
            <v>23914.289166666666</v>
          </cell>
          <cell r="AK287">
            <v>24064.480833333335</v>
          </cell>
          <cell r="AL287">
            <v>24218.839166666668</v>
          </cell>
          <cell r="AM287">
            <v>24249.455833333337</v>
          </cell>
          <cell r="AN287">
            <v>24111.509166666667</v>
          </cell>
          <cell r="AP287">
            <v>23742.920833333337</v>
          </cell>
        </row>
        <row r="288">
          <cell r="J288">
            <v>0</v>
          </cell>
          <cell r="K288">
            <v>0</v>
          </cell>
          <cell r="L288">
            <v>0</v>
          </cell>
          <cell r="M288">
            <v>0</v>
          </cell>
          <cell r="N288">
            <v>0</v>
          </cell>
          <cell r="O288">
            <v>0</v>
          </cell>
          <cell r="P288">
            <v>0</v>
          </cell>
          <cell r="Q288">
            <v>0</v>
          </cell>
          <cell r="R288">
            <v>0</v>
          </cell>
          <cell r="S288">
            <v>11220879.99</v>
          </cell>
          <cell r="T288">
            <v>0</v>
          </cell>
          <cell r="U288">
            <v>0</v>
          </cell>
          <cell r="V288">
            <v>0</v>
          </cell>
          <cell r="W288">
            <v>0</v>
          </cell>
          <cell r="X288">
            <v>0</v>
          </cell>
          <cell r="Y288">
            <v>0</v>
          </cell>
          <cell r="Z288">
            <v>0</v>
          </cell>
          <cell r="AA288">
            <v>0</v>
          </cell>
          <cell r="AD288">
            <v>0</v>
          </cell>
          <cell r="AE288">
            <v>0</v>
          </cell>
          <cell r="AF288">
            <v>467536.66625000001</v>
          </cell>
          <cell r="AG288">
            <v>935073.33250000002</v>
          </cell>
          <cell r="AH288">
            <v>935073.33250000002</v>
          </cell>
          <cell r="AI288">
            <v>935073.33250000002</v>
          </cell>
          <cell r="AJ288">
            <v>935073.33250000002</v>
          </cell>
          <cell r="AK288">
            <v>935073.33250000002</v>
          </cell>
          <cell r="AL288">
            <v>935073.33250000002</v>
          </cell>
          <cell r="AM288">
            <v>935073.33250000002</v>
          </cell>
          <cell r="AN288">
            <v>935073.33250000002</v>
          </cell>
          <cell r="AP288">
            <v>935073.33250000002</v>
          </cell>
        </row>
        <row r="289">
          <cell r="J289">
            <v>0</v>
          </cell>
          <cell r="K289">
            <v>0</v>
          </cell>
          <cell r="L289">
            <v>0</v>
          </cell>
          <cell r="M289">
            <v>0</v>
          </cell>
          <cell r="N289">
            <v>0</v>
          </cell>
          <cell r="O289">
            <v>0</v>
          </cell>
          <cell r="P289">
            <v>0</v>
          </cell>
          <cell r="Q289">
            <v>0</v>
          </cell>
          <cell r="R289">
            <v>0</v>
          </cell>
          <cell r="S289">
            <v>7189286.8600000003</v>
          </cell>
          <cell r="T289">
            <v>0</v>
          </cell>
          <cell r="U289">
            <v>0</v>
          </cell>
          <cell r="V289">
            <v>0</v>
          </cell>
          <cell r="W289">
            <v>0</v>
          </cell>
          <cell r="X289">
            <v>0</v>
          </cell>
          <cell r="Y289">
            <v>0</v>
          </cell>
          <cell r="Z289">
            <v>0</v>
          </cell>
          <cell r="AA289">
            <v>0</v>
          </cell>
          <cell r="AD289">
            <v>-127139.87</v>
          </cell>
          <cell r="AE289">
            <v>-127139.87</v>
          </cell>
          <cell r="AF289">
            <v>235983.68416666667</v>
          </cell>
          <cell r="AG289">
            <v>599107.2383333334</v>
          </cell>
          <cell r="AH289">
            <v>599107.2383333334</v>
          </cell>
          <cell r="AI289">
            <v>599107.2383333334</v>
          </cell>
          <cell r="AJ289">
            <v>599107.2383333334</v>
          </cell>
          <cell r="AK289">
            <v>599107.2383333334</v>
          </cell>
          <cell r="AL289">
            <v>599107.2383333334</v>
          </cell>
          <cell r="AM289">
            <v>599107.2383333334</v>
          </cell>
          <cell r="AN289">
            <v>599107.2383333334</v>
          </cell>
          <cell r="AP289">
            <v>599107.2383333334</v>
          </cell>
        </row>
        <row r="290">
          <cell r="J290">
            <v>-8044.29</v>
          </cell>
          <cell r="K290">
            <v>-51031.07</v>
          </cell>
          <cell r="L290">
            <v>-22336.720000000001</v>
          </cell>
          <cell r="M290">
            <v>-24175.38</v>
          </cell>
          <cell r="N290">
            <v>-30833.82</v>
          </cell>
          <cell r="O290">
            <v>-23287.68</v>
          </cell>
          <cell r="P290">
            <v>-10765.25</v>
          </cell>
          <cell r="Q290">
            <v>-73895.48</v>
          </cell>
          <cell r="R290">
            <v>-29686.69</v>
          </cell>
          <cell r="S290">
            <v>-1336606.52</v>
          </cell>
          <cell r="T290">
            <v>-767158.69</v>
          </cell>
          <cell r="U290">
            <v>-7411.06</v>
          </cell>
          <cell r="V290">
            <v>-249362.66</v>
          </cell>
          <cell r="W290">
            <v>-23212.81</v>
          </cell>
          <cell r="X290">
            <v>-1945.91</v>
          </cell>
          <cell r="Y290">
            <v>-41500.949999999997</v>
          </cell>
          <cell r="Z290">
            <v>-79279.97</v>
          </cell>
          <cell r="AA290">
            <v>-12065.94</v>
          </cell>
          <cell r="AD290">
            <v>-45020.13208333333</v>
          </cell>
          <cell r="AE290">
            <v>-47187.550416666665</v>
          </cell>
          <cell r="AF290">
            <v>-93801.511249999996</v>
          </cell>
          <cell r="AG290">
            <v>-171260.95541666666</v>
          </cell>
          <cell r="AH290">
            <v>-200531.21541666667</v>
          </cell>
          <cell r="AI290">
            <v>-208824.31958333333</v>
          </cell>
          <cell r="AJ290">
            <v>-217720.1575</v>
          </cell>
          <cell r="AK290">
            <v>-215711.44625000001</v>
          </cell>
          <cell r="AL290">
            <v>-215583.72791666668</v>
          </cell>
          <cell r="AM290">
            <v>-218324.21625000006</v>
          </cell>
          <cell r="AN290">
            <v>-219875.2333333334</v>
          </cell>
          <cell r="AP290">
            <v>-237092.52208333337</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D291">
            <v>0</v>
          </cell>
          <cell r="AE291">
            <v>0</v>
          </cell>
          <cell r="AF291">
            <v>0</v>
          </cell>
          <cell r="AG291">
            <v>0</v>
          </cell>
          <cell r="AH291">
            <v>0</v>
          </cell>
          <cell r="AI291">
            <v>0</v>
          </cell>
          <cell r="AJ291">
            <v>0</v>
          </cell>
          <cell r="AK291">
            <v>0</v>
          </cell>
          <cell r="AL291">
            <v>0</v>
          </cell>
          <cell r="AM291">
            <v>0</v>
          </cell>
          <cell r="AN291">
            <v>0</v>
          </cell>
          <cell r="AP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D292">
            <v>0</v>
          </cell>
          <cell r="AE292">
            <v>0</v>
          </cell>
          <cell r="AF292">
            <v>0</v>
          </cell>
          <cell r="AG292">
            <v>0</v>
          </cell>
          <cell r="AH292">
            <v>0</v>
          </cell>
          <cell r="AI292">
            <v>0</v>
          </cell>
          <cell r="AJ292">
            <v>0</v>
          </cell>
          <cell r="AK292">
            <v>0</v>
          </cell>
          <cell r="AL292">
            <v>0</v>
          </cell>
          <cell r="AM292">
            <v>0</v>
          </cell>
          <cell r="AN292">
            <v>0</v>
          </cell>
          <cell r="AP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D293">
            <v>0</v>
          </cell>
          <cell r="AE293">
            <v>0</v>
          </cell>
          <cell r="AF293">
            <v>0</v>
          </cell>
          <cell r="AG293">
            <v>0</v>
          </cell>
          <cell r="AH293">
            <v>0</v>
          </cell>
          <cell r="AI293">
            <v>0</v>
          </cell>
          <cell r="AJ293">
            <v>0</v>
          </cell>
          <cell r="AK293">
            <v>0</v>
          </cell>
          <cell r="AL293">
            <v>0</v>
          </cell>
          <cell r="AM293">
            <v>0</v>
          </cell>
          <cell r="AN293">
            <v>0</v>
          </cell>
          <cell r="AP293">
            <v>0</v>
          </cell>
        </row>
        <row r="294">
          <cell r="J294">
            <v>6876923.5199999996</v>
          </cell>
          <cell r="K294">
            <v>9412008.4199999999</v>
          </cell>
          <cell r="L294">
            <v>14117956.48</v>
          </cell>
          <cell r="M294">
            <v>13941694.91</v>
          </cell>
          <cell r="N294">
            <v>12437518.189999999</v>
          </cell>
          <cell r="O294">
            <v>10058039.199999999</v>
          </cell>
          <cell r="P294">
            <v>13502118.34</v>
          </cell>
          <cell r="Q294">
            <v>11722674.4</v>
          </cell>
          <cell r="R294">
            <v>9448585.6500000004</v>
          </cell>
          <cell r="S294">
            <v>12994027.359999999</v>
          </cell>
          <cell r="T294">
            <v>9734359.0800000001</v>
          </cell>
          <cell r="U294">
            <v>10852298.039999999</v>
          </cell>
          <cell r="V294">
            <v>9891841.8499999996</v>
          </cell>
          <cell r="W294">
            <v>11890594.01</v>
          </cell>
          <cell r="X294">
            <v>15636501.890000001</v>
          </cell>
          <cell r="Y294">
            <v>9632754.4199999999</v>
          </cell>
          <cell r="Z294">
            <v>8981579.1400000006</v>
          </cell>
          <cell r="AA294">
            <v>8829406.5899999999</v>
          </cell>
          <cell r="AD294">
            <v>9713090.0595833343</v>
          </cell>
          <cell r="AE294">
            <v>10082430.555833334</v>
          </cell>
          <cell r="AF294">
            <v>10375916.422083333</v>
          </cell>
          <cell r="AG294">
            <v>10751313.331250001</v>
          </cell>
          <cell r="AH294">
            <v>11120970.261666669</v>
          </cell>
          <cell r="AI294">
            <v>11383805.229583336</v>
          </cell>
          <cell r="AJ294">
            <v>11612701.22625</v>
          </cell>
          <cell r="AK294">
            <v>11779248.351249998</v>
          </cell>
          <cell r="AL294">
            <v>11662981.889583332</v>
          </cell>
          <cell r="AM294">
            <v>11339445.242083333</v>
          </cell>
          <cell r="AN294">
            <v>11144254.75625</v>
          </cell>
          <cell r="AP294">
            <v>11290609.799166666</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D295">
            <v>0</v>
          </cell>
          <cell r="AE295">
            <v>0</v>
          </cell>
          <cell r="AF295">
            <v>0</v>
          </cell>
          <cell r="AG295">
            <v>0</v>
          </cell>
          <cell r="AH295">
            <v>0</v>
          </cell>
          <cell r="AI295">
            <v>0</v>
          </cell>
          <cell r="AJ295">
            <v>0</v>
          </cell>
          <cell r="AK295">
            <v>0</v>
          </cell>
          <cell r="AL295">
            <v>0</v>
          </cell>
          <cell r="AM295">
            <v>0</v>
          </cell>
          <cell r="AN295">
            <v>0</v>
          </cell>
          <cell r="AP295">
            <v>0</v>
          </cell>
        </row>
        <row r="296">
          <cell r="J296">
            <v>194026.61</v>
          </cell>
          <cell r="K296">
            <v>156560.04999999999</v>
          </cell>
          <cell r="L296">
            <v>148966.76</v>
          </cell>
          <cell r="M296">
            <v>251208.28</v>
          </cell>
          <cell r="N296">
            <v>293102.89</v>
          </cell>
          <cell r="O296">
            <v>242501.31</v>
          </cell>
          <cell r="P296">
            <v>146827.87</v>
          </cell>
          <cell r="Q296">
            <v>402937.51</v>
          </cell>
          <cell r="R296">
            <v>189707.24</v>
          </cell>
          <cell r="S296">
            <v>346800.46</v>
          </cell>
          <cell r="T296">
            <v>193286.32</v>
          </cell>
          <cell r="U296">
            <v>455251.86</v>
          </cell>
          <cell r="V296">
            <v>415473.8</v>
          </cell>
          <cell r="W296">
            <v>299269.52</v>
          </cell>
          <cell r="X296">
            <v>62790.49</v>
          </cell>
          <cell r="Y296">
            <v>129875.63</v>
          </cell>
          <cell r="Z296">
            <v>362463.93</v>
          </cell>
          <cell r="AA296">
            <v>296983.90000000002</v>
          </cell>
          <cell r="AD296">
            <v>225679.95083333334</v>
          </cell>
          <cell r="AE296">
            <v>226394.58</v>
          </cell>
          <cell r="AF296">
            <v>233846.84791666668</v>
          </cell>
          <cell r="AG296">
            <v>240384.71583333341</v>
          </cell>
          <cell r="AH296">
            <v>246658.57916666663</v>
          </cell>
          <cell r="AI296">
            <v>260991.72958333333</v>
          </cell>
          <cell r="AJ296">
            <v>276164.92374999996</v>
          </cell>
          <cell r="AK296">
            <v>278520.47374999995</v>
          </cell>
          <cell r="AL296">
            <v>269874.26874999999</v>
          </cell>
          <cell r="AM296">
            <v>267708.78499999997</v>
          </cell>
          <cell r="AN296">
            <v>272868.93625000003</v>
          </cell>
          <cell r="AP296">
            <v>317523.70124999998</v>
          </cell>
        </row>
        <row r="297">
          <cell r="J297">
            <v>200745.52</v>
          </cell>
          <cell r="K297">
            <v>198537.38</v>
          </cell>
          <cell r="L297">
            <v>197790.87</v>
          </cell>
          <cell r="M297">
            <v>186486.63</v>
          </cell>
          <cell r="N297">
            <v>181039.89</v>
          </cell>
          <cell r="O297">
            <v>175184.09</v>
          </cell>
          <cell r="P297">
            <v>175460.17</v>
          </cell>
          <cell r="Q297">
            <v>177208.88</v>
          </cell>
          <cell r="R297">
            <v>165200.01</v>
          </cell>
          <cell r="S297">
            <v>157800.44</v>
          </cell>
          <cell r="T297">
            <v>158647.81</v>
          </cell>
          <cell r="U297">
            <v>185868.24</v>
          </cell>
          <cell r="V297">
            <v>1496.25</v>
          </cell>
          <cell r="W297">
            <v>1496.25</v>
          </cell>
          <cell r="X297">
            <v>1496.25</v>
          </cell>
          <cell r="Y297">
            <v>1496.25</v>
          </cell>
          <cell r="Z297">
            <v>1496.25</v>
          </cell>
          <cell r="AA297">
            <v>1496.25</v>
          </cell>
          <cell r="AD297">
            <v>191773.06625000003</v>
          </cell>
          <cell r="AE297">
            <v>189399.13833333334</v>
          </cell>
          <cell r="AF297">
            <v>186221.48500000002</v>
          </cell>
          <cell r="AG297">
            <v>182835.19958333333</v>
          </cell>
          <cell r="AH297">
            <v>180577.54833333334</v>
          </cell>
          <cell r="AI297">
            <v>171695.44125</v>
          </cell>
          <cell r="AJ297">
            <v>155183.34125</v>
          </cell>
          <cell r="AK297">
            <v>138794.35166666665</v>
          </cell>
          <cell r="AL297">
            <v>122907.47666666667</v>
          </cell>
          <cell r="AM297">
            <v>107718.55916666669</v>
          </cell>
          <cell r="AN297">
            <v>93000.580833333326</v>
          </cell>
          <cell r="AP297">
            <v>72812.93541666666</v>
          </cell>
        </row>
        <row r="298">
          <cell r="J298">
            <v>194026.5</v>
          </cell>
          <cell r="K298">
            <v>156559.64000000001</v>
          </cell>
          <cell r="L298">
            <v>305526.18</v>
          </cell>
          <cell r="M298">
            <v>251207.69</v>
          </cell>
          <cell r="N298">
            <v>293102.59999999998</v>
          </cell>
          <cell r="O298">
            <v>535603.68999999994</v>
          </cell>
          <cell r="P298">
            <v>146827.74</v>
          </cell>
          <cell r="Q298">
            <v>402936.94</v>
          </cell>
          <cell r="R298">
            <v>189707.28</v>
          </cell>
          <cell r="S298">
            <v>346800.53</v>
          </cell>
          <cell r="T298">
            <v>193286.38</v>
          </cell>
          <cell r="U298">
            <v>455251.93</v>
          </cell>
          <cell r="V298">
            <v>415473.66</v>
          </cell>
          <cell r="W298">
            <v>299269.32</v>
          </cell>
          <cell r="X298">
            <v>62790.559999999998</v>
          </cell>
          <cell r="Y298">
            <v>129875.6</v>
          </cell>
          <cell r="Z298">
            <v>492339.66</v>
          </cell>
          <cell r="AA298">
            <v>296983.78000000003</v>
          </cell>
          <cell r="AD298">
            <v>299464.61166666663</v>
          </cell>
          <cell r="AE298">
            <v>282022.6966666666</v>
          </cell>
          <cell r="AF298">
            <v>271318.4516666666</v>
          </cell>
          <cell r="AG298">
            <v>277856.34458333335</v>
          </cell>
          <cell r="AH298">
            <v>284130.23499999999</v>
          </cell>
          <cell r="AI298">
            <v>298463.39</v>
          </cell>
          <cell r="AJ298">
            <v>313636.59166666662</v>
          </cell>
          <cell r="AK298">
            <v>309468.84416666668</v>
          </cell>
          <cell r="AL298">
            <v>294299.35625000001</v>
          </cell>
          <cell r="AM298">
            <v>297545.39666666667</v>
          </cell>
          <cell r="AN298">
            <v>295904.44458333333</v>
          </cell>
          <cell r="AP298">
            <v>311793.17708333331</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D299">
            <v>0</v>
          </cell>
          <cell r="AE299">
            <v>0</v>
          </cell>
          <cell r="AF299">
            <v>0</v>
          </cell>
          <cell r="AG299">
            <v>0</v>
          </cell>
          <cell r="AH299">
            <v>0</v>
          </cell>
          <cell r="AI299">
            <v>0</v>
          </cell>
          <cell r="AJ299">
            <v>0</v>
          </cell>
          <cell r="AK299">
            <v>0</v>
          </cell>
          <cell r="AL299">
            <v>0</v>
          </cell>
          <cell r="AM299">
            <v>0</v>
          </cell>
          <cell r="AN299">
            <v>0</v>
          </cell>
          <cell r="AP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D300">
            <v>0</v>
          </cell>
          <cell r="AE300">
            <v>0</v>
          </cell>
          <cell r="AF300">
            <v>0</v>
          </cell>
          <cell r="AG300">
            <v>0</v>
          </cell>
          <cell r="AH300">
            <v>0</v>
          </cell>
          <cell r="AI300">
            <v>0</v>
          </cell>
          <cell r="AJ300">
            <v>0</v>
          </cell>
          <cell r="AK300">
            <v>0</v>
          </cell>
          <cell r="AL300">
            <v>0</v>
          </cell>
          <cell r="AM300">
            <v>0</v>
          </cell>
          <cell r="AN300">
            <v>0</v>
          </cell>
          <cell r="AP300">
            <v>0</v>
          </cell>
        </row>
        <row r="301">
          <cell r="J301">
            <v>11239858.25</v>
          </cell>
          <cell r="K301">
            <v>14642115.699999999</v>
          </cell>
          <cell r="L301">
            <v>18854116.870000001</v>
          </cell>
          <cell r="M301">
            <v>21807000.57</v>
          </cell>
          <cell r="N301">
            <v>20329715.18</v>
          </cell>
          <cell r="O301">
            <v>18089609.960000001</v>
          </cell>
          <cell r="P301">
            <v>15910485.02</v>
          </cell>
          <cell r="Q301">
            <v>16095067.43</v>
          </cell>
          <cell r="R301">
            <v>14962378.699999999</v>
          </cell>
          <cell r="S301">
            <v>14499166.699999999</v>
          </cell>
          <cell r="T301">
            <v>15460873.67</v>
          </cell>
          <cell r="U301">
            <v>15693540.58</v>
          </cell>
          <cell r="V301">
            <v>18039271.359999999</v>
          </cell>
          <cell r="W301">
            <v>16075301.109999999</v>
          </cell>
          <cell r="X301">
            <v>13351314.59</v>
          </cell>
          <cell r="Y301">
            <v>11961814.26</v>
          </cell>
          <cell r="Z301">
            <v>12634115.470000001</v>
          </cell>
          <cell r="AA301">
            <v>8795856.7599999998</v>
          </cell>
          <cell r="AD301">
            <v>15244818.332083335</v>
          </cell>
          <cell r="AE301">
            <v>15556425.83291667</v>
          </cell>
          <cell r="AF301">
            <v>15841452.240833336</v>
          </cell>
          <cell r="AG301">
            <v>16012443.60708333</v>
          </cell>
          <cell r="AH301">
            <v>16278700.190416664</v>
          </cell>
          <cell r="AI301">
            <v>16748636.265416665</v>
          </cell>
          <cell r="AJ301">
            <v>17091661.203750003</v>
          </cell>
          <cell r="AK301">
            <v>16922093.834166668</v>
          </cell>
          <cell r="AL301">
            <v>16282594.309583336</v>
          </cell>
          <cell r="AM301">
            <v>15551728.225416666</v>
          </cell>
          <cell r="AN301">
            <v>14843838.520833334</v>
          </cell>
          <cell r="AP301">
            <v>14186566.611249998</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D302">
            <v>0</v>
          </cell>
          <cell r="AE302">
            <v>0</v>
          </cell>
          <cell r="AF302">
            <v>0</v>
          </cell>
          <cell r="AG302">
            <v>0</v>
          </cell>
          <cell r="AH302">
            <v>0</v>
          </cell>
          <cell r="AI302">
            <v>0</v>
          </cell>
          <cell r="AJ302">
            <v>0</v>
          </cell>
          <cell r="AK302">
            <v>0</v>
          </cell>
          <cell r="AL302">
            <v>0</v>
          </cell>
          <cell r="AM302">
            <v>0</v>
          </cell>
          <cell r="AN302">
            <v>0</v>
          </cell>
          <cell r="AP302">
            <v>0</v>
          </cell>
        </row>
        <row r="303">
          <cell r="J303">
            <v>1170480.3600000001</v>
          </cell>
          <cell r="K303">
            <v>827752.33</v>
          </cell>
          <cell r="L303">
            <v>1003550.01</v>
          </cell>
          <cell r="M303">
            <v>1131481.26</v>
          </cell>
          <cell r="N303">
            <v>816810.64</v>
          </cell>
          <cell r="O303">
            <v>861979.49</v>
          </cell>
          <cell r="P303">
            <v>1075945.99</v>
          </cell>
          <cell r="Q303">
            <v>2178960.42</v>
          </cell>
          <cell r="R303">
            <v>1370019.64</v>
          </cell>
          <cell r="S303">
            <v>1221487.42</v>
          </cell>
          <cell r="T303">
            <v>1159039.98</v>
          </cell>
          <cell r="U303">
            <v>1203805.45</v>
          </cell>
          <cell r="V303">
            <v>1150131.58</v>
          </cell>
          <cell r="W303">
            <v>1365596.83</v>
          </cell>
          <cell r="X303">
            <v>1132378.53</v>
          </cell>
          <cell r="Y303">
            <v>1080367.18</v>
          </cell>
          <cell r="Z303">
            <v>1520196.19</v>
          </cell>
          <cell r="AA303">
            <v>1091570.3500000001</v>
          </cell>
          <cell r="AD303">
            <v>1130128.7429166667</v>
          </cell>
          <cell r="AE303">
            <v>1155323.4708333334</v>
          </cell>
          <cell r="AF303">
            <v>1159945.9258333333</v>
          </cell>
          <cell r="AG303">
            <v>1162168.4741666669</v>
          </cell>
          <cell r="AH303">
            <v>1164834.7620833335</v>
          </cell>
          <cell r="AI303">
            <v>1167594.8833333333</v>
          </cell>
          <cell r="AJ303">
            <v>1189157.2050000001</v>
          </cell>
          <cell r="AK303">
            <v>1216935.2474999998</v>
          </cell>
          <cell r="AL303">
            <v>1220173.3491666666</v>
          </cell>
          <cell r="AM303">
            <v>1247351.3270833332</v>
          </cell>
          <cell r="AN303">
            <v>1286225.3441666665</v>
          </cell>
          <cell r="AP303">
            <v>1262888.8054166667</v>
          </cell>
        </row>
        <row r="304">
          <cell r="J304">
            <v>11024968.380000001</v>
          </cell>
          <cell r="K304">
            <v>9378630.8599999994</v>
          </cell>
          <cell r="L304">
            <v>8782161.3699999992</v>
          </cell>
          <cell r="M304">
            <v>8955161.1300000008</v>
          </cell>
          <cell r="N304">
            <v>8841801.1099999994</v>
          </cell>
          <cell r="O304">
            <v>8874934.4399999995</v>
          </cell>
          <cell r="P304">
            <v>10122832.08</v>
          </cell>
          <cell r="Q304">
            <v>13115849.41</v>
          </cell>
          <cell r="R304">
            <v>15745277.189999999</v>
          </cell>
          <cell r="S304">
            <v>15735573.880000001</v>
          </cell>
          <cell r="T304">
            <v>14395268.34</v>
          </cell>
          <cell r="U304">
            <v>12852158.779999999</v>
          </cell>
          <cell r="V304">
            <v>11024968.380000001</v>
          </cell>
          <cell r="W304">
            <v>9378630.8699999992</v>
          </cell>
          <cell r="X304">
            <v>8782161.3900000006</v>
          </cell>
          <cell r="Y304">
            <v>8955161.1300000008</v>
          </cell>
          <cell r="Z304">
            <v>8841801.1099999994</v>
          </cell>
          <cell r="AA304">
            <v>9457597.6999999993</v>
          </cell>
          <cell r="AD304">
            <v>11485384.744999999</v>
          </cell>
          <cell r="AE304">
            <v>11485384.744999999</v>
          </cell>
          <cell r="AF304">
            <v>11485384.744999999</v>
          </cell>
          <cell r="AG304">
            <v>11485384.745416665</v>
          </cell>
          <cell r="AH304">
            <v>11485384.746666668</v>
          </cell>
          <cell r="AI304">
            <v>11485384.747500001</v>
          </cell>
          <cell r="AJ304">
            <v>11485384.747916667</v>
          </cell>
          <cell r="AK304">
            <v>11485384.749166667</v>
          </cell>
          <cell r="AL304">
            <v>11485384.75</v>
          </cell>
          <cell r="AM304">
            <v>11485384.75</v>
          </cell>
          <cell r="AN304">
            <v>11509662.385833332</v>
          </cell>
          <cell r="AP304">
            <v>11675370.096249999</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D305">
            <v>0</v>
          </cell>
          <cell r="AE305">
            <v>0</v>
          </cell>
          <cell r="AF305">
            <v>0</v>
          </cell>
          <cell r="AG305">
            <v>0</v>
          </cell>
          <cell r="AH305">
            <v>0</v>
          </cell>
          <cell r="AI305">
            <v>0</v>
          </cell>
          <cell r="AJ305">
            <v>0</v>
          </cell>
          <cell r="AK305">
            <v>0</v>
          </cell>
          <cell r="AL305">
            <v>0</v>
          </cell>
          <cell r="AM305">
            <v>0</v>
          </cell>
          <cell r="AN305">
            <v>0</v>
          </cell>
          <cell r="AP305">
            <v>0</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D306">
            <v>0</v>
          </cell>
          <cell r="AE306">
            <v>0</v>
          </cell>
          <cell r="AF306">
            <v>0</v>
          </cell>
          <cell r="AG306">
            <v>0</v>
          </cell>
          <cell r="AH306">
            <v>0</v>
          </cell>
          <cell r="AI306">
            <v>0</v>
          </cell>
          <cell r="AJ306">
            <v>0</v>
          </cell>
          <cell r="AK306">
            <v>0</v>
          </cell>
          <cell r="AL306">
            <v>0</v>
          </cell>
          <cell r="AM306">
            <v>0</v>
          </cell>
          <cell r="AN306">
            <v>0</v>
          </cell>
          <cell r="AP306">
            <v>0</v>
          </cell>
        </row>
        <row r="307">
          <cell r="J307">
            <v>0</v>
          </cell>
          <cell r="K307">
            <v>0</v>
          </cell>
          <cell r="L307">
            <v>0</v>
          </cell>
          <cell r="M307">
            <v>0</v>
          </cell>
          <cell r="N307">
            <v>0</v>
          </cell>
          <cell r="O307">
            <v>0</v>
          </cell>
          <cell r="P307">
            <v>538.08000000000004</v>
          </cell>
          <cell r="Q307">
            <v>0</v>
          </cell>
          <cell r="R307">
            <v>0</v>
          </cell>
          <cell r="S307">
            <v>0</v>
          </cell>
          <cell r="T307">
            <v>0</v>
          </cell>
          <cell r="U307">
            <v>0</v>
          </cell>
          <cell r="V307">
            <v>0</v>
          </cell>
          <cell r="W307">
            <v>0</v>
          </cell>
          <cell r="X307">
            <v>0</v>
          </cell>
          <cell r="Y307">
            <v>0</v>
          </cell>
          <cell r="Z307">
            <v>0</v>
          </cell>
          <cell r="AA307">
            <v>0</v>
          </cell>
          <cell r="AD307">
            <v>521.67666666666662</v>
          </cell>
          <cell r="AE307">
            <v>521.67666666666662</v>
          </cell>
          <cell r="AF307">
            <v>521.67666666666662</v>
          </cell>
          <cell r="AG307">
            <v>521.67666666666662</v>
          </cell>
          <cell r="AH307">
            <v>283.25833333333333</v>
          </cell>
          <cell r="AI307">
            <v>44.84</v>
          </cell>
          <cell r="AJ307">
            <v>44.84</v>
          </cell>
          <cell r="AK307">
            <v>44.84</v>
          </cell>
          <cell r="AL307">
            <v>44.84</v>
          </cell>
          <cell r="AM307">
            <v>44.84</v>
          </cell>
          <cell r="AN307">
            <v>44.84</v>
          </cell>
          <cell r="AP307">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D308">
            <v>0</v>
          </cell>
          <cell r="AE308">
            <v>0</v>
          </cell>
          <cell r="AF308">
            <v>0</v>
          </cell>
          <cell r="AG308">
            <v>0</v>
          </cell>
          <cell r="AH308">
            <v>0</v>
          </cell>
          <cell r="AI308">
            <v>0</v>
          </cell>
          <cell r="AJ308">
            <v>0</v>
          </cell>
          <cell r="AK308">
            <v>0</v>
          </cell>
          <cell r="AL308">
            <v>0</v>
          </cell>
          <cell r="AM308">
            <v>0</v>
          </cell>
          <cell r="AN308">
            <v>0</v>
          </cell>
          <cell r="AP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D309">
            <v>0</v>
          </cell>
          <cell r="AE309">
            <v>0</v>
          </cell>
          <cell r="AF309">
            <v>0</v>
          </cell>
          <cell r="AG309">
            <v>0</v>
          </cell>
          <cell r="AH309">
            <v>0</v>
          </cell>
          <cell r="AI309">
            <v>0</v>
          </cell>
          <cell r="AJ309">
            <v>0</v>
          </cell>
          <cell r="AK309">
            <v>0</v>
          </cell>
          <cell r="AL309">
            <v>0</v>
          </cell>
          <cell r="AM309">
            <v>0</v>
          </cell>
          <cell r="AN309">
            <v>0</v>
          </cell>
          <cell r="AP309">
            <v>0</v>
          </cell>
        </row>
        <row r="310">
          <cell r="J310">
            <v>126769.45</v>
          </cell>
          <cell r="K310">
            <v>135769.45000000001</v>
          </cell>
          <cell r="L310">
            <v>150019.45000000001</v>
          </cell>
          <cell r="M310">
            <v>150019.45000000001</v>
          </cell>
          <cell r="N310">
            <v>150019.45000000001</v>
          </cell>
          <cell r="O310">
            <v>177019.45</v>
          </cell>
          <cell r="P310">
            <v>177019.45</v>
          </cell>
          <cell r="Q310">
            <v>177019.45</v>
          </cell>
          <cell r="R310">
            <v>177019.45</v>
          </cell>
          <cell r="S310">
            <v>106519.45</v>
          </cell>
          <cell r="T310">
            <v>106519.45</v>
          </cell>
          <cell r="U310">
            <v>106519.45</v>
          </cell>
          <cell r="V310">
            <v>106519.45</v>
          </cell>
          <cell r="W310">
            <v>177769.45</v>
          </cell>
          <cell r="X310">
            <v>180769.45</v>
          </cell>
          <cell r="Y310">
            <v>180769.45</v>
          </cell>
          <cell r="Z310">
            <v>180769.45</v>
          </cell>
          <cell r="AA310">
            <v>180769.45</v>
          </cell>
          <cell r="AD310">
            <v>130485.76874999999</v>
          </cell>
          <cell r="AE310">
            <v>140174.88958333331</v>
          </cell>
          <cell r="AF310">
            <v>145019.44999999998</v>
          </cell>
          <cell r="AG310">
            <v>145019.44999999998</v>
          </cell>
          <cell r="AH310">
            <v>145019.44999999998</v>
          </cell>
          <cell r="AI310">
            <v>144175.69999999998</v>
          </cell>
          <cell r="AJ310">
            <v>145081.94999999998</v>
          </cell>
          <cell r="AK310">
            <v>148113.19999999998</v>
          </cell>
          <cell r="AL310">
            <v>150675.69999999998</v>
          </cell>
          <cell r="AM310">
            <v>153238.19999999998</v>
          </cell>
          <cell r="AN310">
            <v>154675.69999999998</v>
          </cell>
          <cell r="AP310">
            <v>155300.69999999998</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D311">
            <v>0</v>
          </cell>
          <cell r="AE311">
            <v>0</v>
          </cell>
          <cell r="AF311">
            <v>0</v>
          </cell>
          <cell r="AG311">
            <v>0</v>
          </cell>
          <cell r="AH311">
            <v>0</v>
          </cell>
          <cell r="AI311">
            <v>0</v>
          </cell>
          <cell r="AJ311">
            <v>0</v>
          </cell>
          <cell r="AK311">
            <v>0</v>
          </cell>
          <cell r="AL311">
            <v>0</v>
          </cell>
          <cell r="AM311">
            <v>0</v>
          </cell>
          <cell r="AN311">
            <v>0</v>
          </cell>
          <cell r="AP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D312">
            <v>0</v>
          </cell>
          <cell r="AE312">
            <v>0</v>
          </cell>
          <cell r="AF312">
            <v>0</v>
          </cell>
          <cell r="AG312">
            <v>0</v>
          </cell>
          <cell r="AH312">
            <v>0</v>
          </cell>
          <cell r="AI312">
            <v>0</v>
          </cell>
          <cell r="AJ312">
            <v>0</v>
          </cell>
          <cell r="AK312">
            <v>0</v>
          </cell>
          <cell r="AL312">
            <v>0</v>
          </cell>
          <cell r="AM312">
            <v>0</v>
          </cell>
          <cell r="AN312">
            <v>0</v>
          </cell>
          <cell r="AP312">
            <v>65419.973333333335</v>
          </cell>
        </row>
        <row r="313">
          <cell r="J313">
            <v>4274951.8</v>
          </cell>
          <cell r="K313">
            <v>4262550.42</v>
          </cell>
          <cell r="L313">
            <v>4250460.26</v>
          </cell>
          <cell r="M313">
            <v>4238305.5999999996</v>
          </cell>
          <cell r="N313">
            <v>4225797.22</v>
          </cell>
          <cell r="O313">
            <v>4213596.0999999996</v>
          </cell>
          <cell r="P313">
            <v>4201041.5</v>
          </cell>
          <cell r="Q313">
            <v>4188711.38</v>
          </cell>
          <cell r="R313">
            <v>4176398.26</v>
          </cell>
          <cell r="S313">
            <v>4163165.15</v>
          </cell>
          <cell r="T313">
            <v>4150723.03</v>
          </cell>
          <cell r="U313">
            <v>4138010.76</v>
          </cell>
          <cell r="V313">
            <v>4125518.24</v>
          </cell>
          <cell r="W313">
            <v>4112682.46</v>
          </cell>
          <cell r="X313">
            <v>4100138.92</v>
          </cell>
          <cell r="Y313">
            <v>4087530.88</v>
          </cell>
          <cell r="Z313">
            <v>4074582.61</v>
          </cell>
          <cell r="AA313">
            <v>4059923.71</v>
          </cell>
          <cell r="AD313">
            <v>4262518.8804166662</v>
          </cell>
          <cell r="AE313">
            <v>4250253.9683333328</v>
          </cell>
          <cell r="AF313">
            <v>4237941.2749999994</v>
          </cell>
          <cell r="AG313">
            <v>4225580.8004166661</v>
          </cell>
          <cell r="AH313">
            <v>4213183.6262499997</v>
          </cell>
          <cell r="AI313">
            <v>4200749.5583333336</v>
          </cell>
          <cell r="AJ313">
            <v>4188278.6616666666</v>
          </cell>
          <cell r="AK313">
            <v>4175770.7741666674</v>
          </cell>
          <cell r="AL313">
            <v>4163225.1050000004</v>
          </cell>
          <cell r="AM313">
            <v>4150642.2162500005</v>
          </cell>
          <cell r="AN313">
            <v>4137938.5912500005</v>
          </cell>
          <cell r="AP313">
            <v>4112545.0550000002</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D314">
            <v>0</v>
          </cell>
          <cell r="AE314">
            <v>0</v>
          </cell>
          <cell r="AF314">
            <v>0</v>
          </cell>
          <cell r="AG314">
            <v>0</v>
          </cell>
          <cell r="AH314">
            <v>0</v>
          </cell>
          <cell r="AI314">
            <v>0</v>
          </cell>
          <cell r="AJ314">
            <v>0</v>
          </cell>
          <cell r="AK314">
            <v>0</v>
          </cell>
          <cell r="AL314">
            <v>0</v>
          </cell>
          <cell r="AM314">
            <v>0</v>
          </cell>
          <cell r="AN314">
            <v>0</v>
          </cell>
          <cell r="AP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D315">
            <v>0</v>
          </cell>
          <cell r="AE315">
            <v>0</v>
          </cell>
          <cell r="AF315">
            <v>0</v>
          </cell>
          <cell r="AG315">
            <v>0</v>
          </cell>
          <cell r="AH315">
            <v>0</v>
          </cell>
          <cell r="AI315">
            <v>0</v>
          </cell>
          <cell r="AJ315">
            <v>0</v>
          </cell>
          <cell r="AK315">
            <v>0</v>
          </cell>
          <cell r="AL315">
            <v>0</v>
          </cell>
          <cell r="AM315">
            <v>0</v>
          </cell>
          <cell r="AN315">
            <v>0</v>
          </cell>
          <cell r="AP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D316">
            <v>0</v>
          </cell>
          <cell r="AE316">
            <v>0</v>
          </cell>
          <cell r="AF316">
            <v>0</v>
          </cell>
          <cell r="AG316">
            <v>0</v>
          </cell>
          <cell r="AH316">
            <v>0</v>
          </cell>
          <cell r="AI316">
            <v>0</v>
          </cell>
          <cell r="AJ316">
            <v>0</v>
          </cell>
          <cell r="AK316">
            <v>0</v>
          </cell>
          <cell r="AL316">
            <v>0</v>
          </cell>
          <cell r="AM316">
            <v>0</v>
          </cell>
          <cell r="AN316">
            <v>0</v>
          </cell>
          <cell r="AP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D317">
            <v>0</v>
          </cell>
          <cell r="AE317">
            <v>0</v>
          </cell>
          <cell r="AF317">
            <v>0</v>
          </cell>
          <cell r="AG317">
            <v>0</v>
          </cell>
          <cell r="AH317">
            <v>0</v>
          </cell>
          <cell r="AI317">
            <v>0</v>
          </cell>
          <cell r="AJ317">
            <v>0</v>
          </cell>
          <cell r="AK317">
            <v>0</v>
          </cell>
          <cell r="AL317">
            <v>0</v>
          </cell>
          <cell r="AM317">
            <v>0</v>
          </cell>
          <cell r="AN317">
            <v>0</v>
          </cell>
          <cell r="AP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D318">
            <v>0</v>
          </cell>
          <cell r="AE318">
            <v>0</v>
          </cell>
          <cell r="AF318">
            <v>0</v>
          </cell>
          <cell r="AG318">
            <v>0</v>
          </cell>
          <cell r="AH318">
            <v>0</v>
          </cell>
          <cell r="AI318">
            <v>0</v>
          </cell>
          <cell r="AJ318">
            <v>0</v>
          </cell>
          <cell r="AK318">
            <v>0</v>
          </cell>
          <cell r="AL318">
            <v>0</v>
          </cell>
          <cell r="AM318">
            <v>0</v>
          </cell>
          <cell r="AN318">
            <v>0</v>
          </cell>
          <cell r="AP318">
            <v>0</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D319">
            <v>0</v>
          </cell>
          <cell r="AE319">
            <v>0</v>
          </cell>
          <cell r="AF319">
            <v>0</v>
          </cell>
          <cell r="AG319">
            <v>0</v>
          </cell>
          <cell r="AH319">
            <v>0</v>
          </cell>
          <cell r="AI319">
            <v>0</v>
          </cell>
          <cell r="AJ319">
            <v>0</v>
          </cell>
          <cell r="AK319">
            <v>0</v>
          </cell>
          <cell r="AL319">
            <v>0</v>
          </cell>
          <cell r="AM319">
            <v>0</v>
          </cell>
          <cell r="AN319">
            <v>0</v>
          </cell>
          <cell r="AP319">
            <v>0</v>
          </cell>
        </row>
        <row r="320">
          <cell r="J320">
            <v>0</v>
          </cell>
          <cell r="K320">
            <v>1009.34</v>
          </cell>
          <cell r="L320">
            <v>504.66</v>
          </cell>
          <cell r="M320">
            <v>0</v>
          </cell>
          <cell r="N320">
            <v>0</v>
          </cell>
          <cell r="O320">
            <v>0</v>
          </cell>
          <cell r="P320">
            <v>0</v>
          </cell>
          <cell r="Q320">
            <v>0</v>
          </cell>
          <cell r="R320">
            <v>90.84</v>
          </cell>
          <cell r="S320">
            <v>1295.22</v>
          </cell>
          <cell r="T320">
            <v>-91.58</v>
          </cell>
          <cell r="U320">
            <v>414.99</v>
          </cell>
          <cell r="V320">
            <v>138.35</v>
          </cell>
          <cell r="W320">
            <v>0</v>
          </cell>
          <cell r="X320">
            <v>0</v>
          </cell>
          <cell r="Y320">
            <v>4495.09</v>
          </cell>
          <cell r="Z320">
            <v>4495.09</v>
          </cell>
          <cell r="AA320">
            <v>4495.09</v>
          </cell>
          <cell r="AD320">
            <v>123.70166666666667</v>
          </cell>
          <cell r="AE320">
            <v>127.48666666666668</v>
          </cell>
          <cell r="AF320">
            <v>186.47166666666666</v>
          </cell>
          <cell r="AG320">
            <v>237.85583333333332</v>
          </cell>
          <cell r="AH320">
            <v>251.33124999999998</v>
          </cell>
          <cell r="AI320">
            <v>274.38708333333335</v>
          </cell>
          <cell r="AJ320">
            <v>238.09583333333333</v>
          </cell>
          <cell r="AK320">
            <v>175.01250000000002</v>
          </cell>
          <cell r="AL320">
            <v>341.28041666666667</v>
          </cell>
          <cell r="AM320">
            <v>715.87125000000003</v>
          </cell>
          <cell r="AN320">
            <v>1090.4620833333333</v>
          </cell>
          <cell r="AP320">
            <v>1879.1695833333333</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D321">
            <v>0</v>
          </cell>
          <cell r="AE321">
            <v>0</v>
          </cell>
          <cell r="AF321">
            <v>0</v>
          </cell>
          <cell r="AG321">
            <v>0</v>
          </cell>
          <cell r="AH321">
            <v>0</v>
          </cell>
          <cell r="AI321">
            <v>0</v>
          </cell>
          <cell r="AJ321">
            <v>0</v>
          </cell>
          <cell r="AK321">
            <v>0</v>
          </cell>
          <cell r="AL321">
            <v>0</v>
          </cell>
          <cell r="AM321">
            <v>0</v>
          </cell>
          <cell r="AN321">
            <v>0</v>
          </cell>
          <cell r="AP321">
            <v>0</v>
          </cell>
        </row>
        <row r="322">
          <cell r="J322">
            <v>44211.33</v>
          </cell>
          <cell r="K322">
            <v>44002.76</v>
          </cell>
          <cell r="L322">
            <v>41760.51</v>
          </cell>
          <cell r="M322">
            <v>41507.410000000003</v>
          </cell>
          <cell r="N322">
            <v>41298.839999999997</v>
          </cell>
          <cell r="O322">
            <v>39215.870000000003</v>
          </cell>
          <cell r="P322">
            <v>39007.300000000003</v>
          </cell>
          <cell r="Q322">
            <v>38798.730000000003</v>
          </cell>
          <cell r="R322">
            <v>38545.629999999997</v>
          </cell>
          <cell r="S322">
            <v>38337.06</v>
          </cell>
          <cell r="T322">
            <v>36846.33</v>
          </cell>
          <cell r="U322">
            <v>35747.08</v>
          </cell>
          <cell r="V322">
            <v>35627.57</v>
          </cell>
          <cell r="W322">
            <v>35508.06</v>
          </cell>
          <cell r="X322">
            <v>33660.230000000003</v>
          </cell>
          <cell r="Y322">
            <v>31497.360000000001</v>
          </cell>
          <cell r="Z322">
            <v>31377.85</v>
          </cell>
          <cell r="AA322">
            <v>31258.34</v>
          </cell>
          <cell r="AD322">
            <v>42862.38041666666</v>
          </cell>
          <cell r="AE322">
            <v>42240.853749999995</v>
          </cell>
          <cell r="AF322">
            <v>41609.672916666663</v>
          </cell>
          <cell r="AG322">
            <v>40973.907083333332</v>
          </cell>
          <cell r="AH322">
            <v>40297.560833333337</v>
          </cell>
          <cell r="AI322">
            <v>39582.247500000005</v>
          </cell>
          <cell r="AJ322">
            <v>38870.644999999997</v>
          </cell>
          <cell r="AK322">
            <v>38179.1875</v>
          </cell>
          <cell r="AL322">
            <v>37424.590416666666</v>
          </cell>
          <cell r="AM322">
            <v>36594.130416666674</v>
          </cell>
          <cell r="AN322">
            <v>35849.192083333328</v>
          </cell>
          <cell r="AP322">
            <v>34537.780416666668</v>
          </cell>
        </row>
        <row r="323">
          <cell r="J323">
            <v>0</v>
          </cell>
          <cell r="K323">
            <v>141.01</v>
          </cell>
          <cell r="L323">
            <v>0</v>
          </cell>
          <cell r="M323">
            <v>0</v>
          </cell>
          <cell r="N323">
            <v>0</v>
          </cell>
          <cell r="O323">
            <v>352149.38</v>
          </cell>
          <cell r="P323">
            <v>546199.29</v>
          </cell>
          <cell r="Q323">
            <v>677792.63</v>
          </cell>
          <cell r="R323">
            <v>130066.43</v>
          </cell>
          <cell r="S323">
            <v>290805.8</v>
          </cell>
          <cell r="T323">
            <v>76284.58</v>
          </cell>
          <cell r="U323">
            <v>806992.85</v>
          </cell>
          <cell r="V323">
            <v>214323.03</v>
          </cell>
          <cell r="W323">
            <v>246711.22</v>
          </cell>
          <cell r="X323">
            <v>936855.03</v>
          </cell>
          <cell r="Y323">
            <v>728259.29</v>
          </cell>
          <cell r="Z323">
            <v>1614549.63</v>
          </cell>
          <cell r="AA323">
            <v>1023557.5</v>
          </cell>
          <cell r="AD323">
            <v>105375.80958333332</v>
          </cell>
          <cell r="AE323">
            <v>138905.78</v>
          </cell>
          <cell r="AF323">
            <v>155921.63791666666</v>
          </cell>
          <cell r="AG323">
            <v>170226.18375</v>
          </cell>
          <cell r="AH323">
            <v>206452.05000000002</v>
          </cell>
          <cell r="AI323">
            <v>248966.12375000003</v>
          </cell>
          <cell r="AJ323">
            <v>268170.00874999998</v>
          </cell>
          <cell r="AK323">
            <v>317479.39374999999</v>
          </cell>
          <cell r="AL323">
            <v>386859.1570833333</v>
          </cell>
          <cell r="AM323">
            <v>484476.19541666674</v>
          </cell>
          <cell r="AN323">
            <v>579724.43500000006</v>
          </cell>
          <cell r="AP323">
            <v>658049.92374999996</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D324">
            <v>0</v>
          </cell>
          <cell r="AE324">
            <v>0</v>
          </cell>
          <cell r="AF324">
            <v>0</v>
          </cell>
          <cell r="AG324">
            <v>0</v>
          </cell>
          <cell r="AH324">
            <v>0</v>
          </cell>
          <cell r="AI324">
            <v>0</v>
          </cell>
          <cell r="AJ324">
            <v>0</v>
          </cell>
          <cell r="AK324">
            <v>0</v>
          </cell>
          <cell r="AL324">
            <v>0</v>
          </cell>
          <cell r="AM324">
            <v>0</v>
          </cell>
          <cell r="AN324">
            <v>0</v>
          </cell>
          <cell r="AP324">
            <v>0</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D325">
            <v>0</v>
          </cell>
          <cell r="AE325">
            <v>0</v>
          </cell>
          <cell r="AF325">
            <v>0</v>
          </cell>
          <cell r="AG325">
            <v>0</v>
          </cell>
          <cell r="AH325">
            <v>0</v>
          </cell>
          <cell r="AI325">
            <v>0</v>
          </cell>
          <cell r="AJ325">
            <v>0</v>
          </cell>
          <cell r="AK325">
            <v>0</v>
          </cell>
          <cell r="AL325">
            <v>0</v>
          </cell>
          <cell r="AM325">
            <v>0</v>
          </cell>
          <cell r="AN325">
            <v>0</v>
          </cell>
          <cell r="AP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D326">
            <v>0</v>
          </cell>
          <cell r="AE326">
            <v>0</v>
          </cell>
          <cell r="AF326">
            <v>0</v>
          </cell>
          <cell r="AG326">
            <v>0</v>
          </cell>
          <cell r="AH326">
            <v>0</v>
          </cell>
          <cell r="AI326">
            <v>0</v>
          </cell>
          <cell r="AJ326">
            <v>0</v>
          </cell>
          <cell r="AK326">
            <v>0</v>
          </cell>
          <cell r="AL326">
            <v>0</v>
          </cell>
          <cell r="AM326">
            <v>0</v>
          </cell>
          <cell r="AN326">
            <v>0</v>
          </cell>
          <cell r="AP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D327">
            <v>0</v>
          </cell>
          <cell r="AE327">
            <v>0</v>
          </cell>
          <cell r="AF327">
            <v>0</v>
          </cell>
          <cell r="AG327">
            <v>0</v>
          </cell>
          <cell r="AH327">
            <v>0</v>
          </cell>
          <cell r="AI327">
            <v>0</v>
          </cell>
          <cell r="AJ327">
            <v>0</v>
          </cell>
          <cell r="AK327">
            <v>0</v>
          </cell>
          <cell r="AL327">
            <v>0</v>
          </cell>
          <cell r="AM327">
            <v>0</v>
          </cell>
          <cell r="AN327">
            <v>0</v>
          </cell>
          <cell r="AP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D328">
            <v>0</v>
          </cell>
          <cell r="AE328">
            <v>0</v>
          </cell>
          <cell r="AF328">
            <v>0</v>
          </cell>
          <cell r="AG328">
            <v>0</v>
          </cell>
          <cell r="AH328">
            <v>0</v>
          </cell>
          <cell r="AI328">
            <v>0</v>
          </cell>
          <cell r="AJ328">
            <v>0</v>
          </cell>
          <cell r="AK328">
            <v>0</v>
          </cell>
          <cell r="AL328">
            <v>0</v>
          </cell>
          <cell r="AM328">
            <v>0</v>
          </cell>
          <cell r="AN328">
            <v>0</v>
          </cell>
          <cell r="AP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D329">
            <v>0</v>
          </cell>
          <cell r="AE329">
            <v>0</v>
          </cell>
          <cell r="AF329">
            <v>0</v>
          </cell>
          <cell r="AG329">
            <v>0</v>
          </cell>
          <cell r="AH329">
            <v>0</v>
          </cell>
          <cell r="AI329">
            <v>0</v>
          </cell>
          <cell r="AJ329">
            <v>0</v>
          </cell>
          <cell r="AK329">
            <v>0</v>
          </cell>
          <cell r="AL329">
            <v>0</v>
          </cell>
          <cell r="AM329">
            <v>0</v>
          </cell>
          <cell r="AN329">
            <v>0</v>
          </cell>
          <cell r="AP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D330">
            <v>0</v>
          </cell>
          <cell r="AE330">
            <v>0</v>
          </cell>
          <cell r="AF330">
            <v>0</v>
          </cell>
          <cell r="AG330">
            <v>0</v>
          </cell>
          <cell r="AH330">
            <v>0</v>
          </cell>
          <cell r="AI330">
            <v>0</v>
          </cell>
          <cell r="AJ330">
            <v>0</v>
          </cell>
          <cell r="AK330">
            <v>0</v>
          </cell>
          <cell r="AL330">
            <v>0</v>
          </cell>
          <cell r="AM330">
            <v>0</v>
          </cell>
          <cell r="AN330">
            <v>0</v>
          </cell>
          <cell r="AP330">
            <v>0</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D331">
            <v>0</v>
          </cell>
          <cell r="AE331">
            <v>0</v>
          </cell>
          <cell r="AF331">
            <v>0</v>
          </cell>
          <cell r="AG331">
            <v>0</v>
          </cell>
          <cell r="AH331">
            <v>0</v>
          </cell>
          <cell r="AI331">
            <v>0</v>
          </cell>
          <cell r="AJ331">
            <v>0</v>
          </cell>
          <cell r="AK331">
            <v>0</v>
          </cell>
          <cell r="AL331">
            <v>0</v>
          </cell>
          <cell r="AM331">
            <v>0</v>
          </cell>
          <cell r="AN331">
            <v>0</v>
          </cell>
          <cell r="AP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D332">
            <v>0</v>
          </cell>
          <cell r="AE332">
            <v>0</v>
          </cell>
          <cell r="AF332">
            <v>0</v>
          </cell>
          <cell r="AG332">
            <v>0</v>
          </cell>
          <cell r="AH332">
            <v>0</v>
          </cell>
          <cell r="AI332">
            <v>0</v>
          </cell>
          <cell r="AJ332">
            <v>0</v>
          </cell>
          <cell r="AK332">
            <v>0</v>
          </cell>
          <cell r="AL332">
            <v>0</v>
          </cell>
          <cell r="AM332">
            <v>0</v>
          </cell>
          <cell r="AN332">
            <v>0</v>
          </cell>
          <cell r="AP332">
            <v>0</v>
          </cell>
        </row>
        <row r="333">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D333">
            <v>0</v>
          </cell>
          <cell r="AE333">
            <v>0</v>
          </cell>
          <cell r="AF333">
            <v>0</v>
          </cell>
          <cell r="AG333">
            <v>0</v>
          </cell>
          <cell r="AH333">
            <v>0</v>
          </cell>
          <cell r="AI333">
            <v>0</v>
          </cell>
          <cell r="AJ333">
            <v>0</v>
          </cell>
          <cell r="AK333">
            <v>0</v>
          </cell>
          <cell r="AL333">
            <v>0</v>
          </cell>
          <cell r="AM333">
            <v>0</v>
          </cell>
          <cell r="AN333">
            <v>0</v>
          </cell>
          <cell r="AP333">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D334">
            <v>0</v>
          </cell>
          <cell r="AE334">
            <v>0</v>
          </cell>
          <cell r="AF334">
            <v>0</v>
          </cell>
          <cell r="AG334">
            <v>0</v>
          </cell>
          <cell r="AH334">
            <v>0</v>
          </cell>
          <cell r="AI334">
            <v>0</v>
          </cell>
          <cell r="AJ334">
            <v>0</v>
          </cell>
          <cell r="AK334">
            <v>0</v>
          </cell>
          <cell r="AL334">
            <v>0</v>
          </cell>
          <cell r="AM334">
            <v>0</v>
          </cell>
          <cell r="AN334">
            <v>0</v>
          </cell>
          <cell r="AP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D335">
            <v>0</v>
          </cell>
          <cell r="AE335">
            <v>0</v>
          </cell>
          <cell r="AF335">
            <v>0</v>
          </cell>
          <cell r="AG335">
            <v>0</v>
          </cell>
          <cell r="AH335">
            <v>0</v>
          </cell>
          <cell r="AI335">
            <v>0</v>
          </cell>
          <cell r="AJ335">
            <v>0</v>
          </cell>
          <cell r="AK335">
            <v>0</v>
          </cell>
          <cell r="AL335">
            <v>0</v>
          </cell>
          <cell r="AM335">
            <v>0</v>
          </cell>
          <cell r="AN335">
            <v>0</v>
          </cell>
          <cell r="AP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D336">
            <v>0</v>
          </cell>
          <cell r="AE336">
            <v>0</v>
          </cell>
          <cell r="AF336">
            <v>0</v>
          </cell>
          <cell r="AG336">
            <v>0</v>
          </cell>
          <cell r="AH336">
            <v>0</v>
          </cell>
          <cell r="AI336">
            <v>0</v>
          </cell>
          <cell r="AJ336">
            <v>0</v>
          </cell>
          <cell r="AK336">
            <v>0</v>
          </cell>
          <cell r="AL336">
            <v>0</v>
          </cell>
          <cell r="AM336">
            <v>0</v>
          </cell>
          <cell r="AN336">
            <v>0</v>
          </cell>
          <cell r="AP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D337">
            <v>0</v>
          </cell>
          <cell r="AE337">
            <v>0</v>
          </cell>
          <cell r="AF337">
            <v>0</v>
          </cell>
          <cell r="AG337">
            <v>0</v>
          </cell>
          <cell r="AH337">
            <v>0</v>
          </cell>
          <cell r="AI337">
            <v>0</v>
          </cell>
          <cell r="AJ337">
            <v>0</v>
          </cell>
          <cell r="AK337">
            <v>0</v>
          </cell>
          <cell r="AL337">
            <v>0</v>
          </cell>
          <cell r="AM337">
            <v>0</v>
          </cell>
          <cell r="AN337">
            <v>0</v>
          </cell>
          <cell r="AP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D338">
            <v>0</v>
          </cell>
          <cell r="AE338">
            <v>0</v>
          </cell>
          <cell r="AF338">
            <v>0</v>
          </cell>
          <cell r="AG338">
            <v>0</v>
          </cell>
          <cell r="AH338">
            <v>0</v>
          </cell>
          <cell r="AI338">
            <v>0</v>
          </cell>
          <cell r="AJ338">
            <v>0</v>
          </cell>
          <cell r="AK338">
            <v>0</v>
          </cell>
          <cell r="AL338">
            <v>0</v>
          </cell>
          <cell r="AM338">
            <v>0</v>
          </cell>
          <cell r="AN338">
            <v>0</v>
          </cell>
          <cell r="AP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D339">
            <v>0</v>
          </cell>
          <cell r="AE339">
            <v>0</v>
          </cell>
          <cell r="AF339">
            <v>0</v>
          </cell>
          <cell r="AG339">
            <v>0</v>
          </cell>
          <cell r="AH339">
            <v>0</v>
          </cell>
          <cell r="AI339">
            <v>0</v>
          </cell>
          <cell r="AJ339">
            <v>0</v>
          </cell>
          <cell r="AK339">
            <v>0</v>
          </cell>
          <cell r="AL339">
            <v>0</v>
          </cell>
          <cell r="AM339">
            <v>0</v>
          </cell>
          <cell r="AN339">
            <v>0</v>
          </cell>
          <cell r="AP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D340">
            <v>0</v>
          </cell>
          <cell r="AE340">
            <v>0</v>
          </cell>
          <cell r="AF340">
            <v>0</v>
          </cell>
          <cell r="AG340">
            <v>0</v>
          </cell>
          <cell r="AH340">
            <v>0</v>
          </cell>
          <cell r="AI340">
            <v>0</v>
          </cell>
          <cell r="AJ340">
            <v>0</v>
          </cell>
          <cell r="AK340">
            <v>0</v>
          </cell>
          <cell r="AL340">
            <v>0</v>
          </cell>
          <cell r="AM340">
            <v>0</v>
          </cell>
          <cell r="AN340">
            <v>0</v>
          </cell>
          <cell r="AP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D341">
            <v>0</v>
          </cell>
          <cell r="AE341">
            <v>0</v>
          </cell>
          <cell r="AF341">
            <v>0</v>
          </cell>
          <cell r="AG341">
            <v>0</v>
          </cell>
          <cell r="AH341">
            <v>0</v>
          </cell>
          <cell r="AI341">
            <v>0</v>
          </cell>
          <cell r="AJ341">
            <v>0</v>
          </cell>
          <cell r="AK341">
            <v>0</v>
          </cell>
          <cell r="AL341">
            <v>0</v>
          </cell>
          <cell r="AM341">
            <v>0</v>
          </cell>
          <cell r="AN341">
            <v>0</v>
          </cell>
          <cell r="AP341">
            <v>0</v>
          </cell>
        </row>
        <row r="342">
          <cell r="J342">
            <v>10088896.119999999</v>
          </cell>
          <cell r="K342">
            <v>8813233.3699999992</v>
          </cell>
          <cell r="L342">
            <v>9470650.6300000008</v>
          </cell>
          <cell r="M342">
            <v>10821058.189999999</v>
          </cell>
          <cell r="N342">
            <v>8825317.7100000009</v>
          </cell>
          <cell r="O342">
            <v>9467749.9800000004</v>
          </cell>
          <cell r="P342">
            <v>11055565.779999999</v>
          </cell>
          <cell r="Q342">
            <v>17816965.710000001</v>
          </cell>
          <cell r="R342">
            <v>20887829.280000001</v>
          </cell>
          <cell r="S342">
            <v>18360779.010000002</v>
          </cell>
          <cell r="T342">
            <v>16522663.640000001</v>
          </cell>
          <cell r="U342">
            <v>17887804.460000001</v>
          </cell>
          <cell r="V342">
            <v>13905991.050000001</v>
          </cell>
          <cell r="W342">
            <v>15485625.41</v>
          </cell>
          <cell r="X342">
            <v>14486237.939999999</v>
          </cell>
          <cell r="Y342">
            <v>15837276.07</v>
          </cell>
          <cell r="Z342">
            <v>15835258.48</v>
          </cell>
          <cell r="AA342">
            <v>14434330.15</v>
          </cell>
          <cell r="AD342">
            <v>10961036.536666667</v>
          </cell>
          <cell r="AE342">
            <v>11595895.663749998</v>
          </cell>
          <cell r="AF342">
            <v>12170440.711250002</v>
          </cell>
          <cell r="AG342">
            <v>12541045.52083333</v>
          </cell>
          <cell r="AH342">
            <v>13036855.950833336</v>
          </cell>
          <cell r="AI342">
            <v>13493921.778750002</v>
          </cell>
          <cell r="AJ342">
            <v>13930983.735833338</v>
          </cell>
          <cell r="AK342">
            <v>14417982.875416668</v>
          </cell>
          <cell r="AL342">
            <v>14835974.758333335</v>
          </cell>
          <cell r="AM342">
            <v>15337064.702083334</v>
          </cell>
          <cell r="AN342">
            <v>15836086.407916665</v>
          </cell>
          <cell r="AP342">
            <v>16692406.623749999</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D343">
            <v>0</v>
          </cell>
          <cell r="AE343">
            <v>0</v>
          </cell>
          <cell r="AF343">
            <v>0</v>
          </cell>
          <cell r="AG343">
            <v>0</v>
          </cell>
          <cell r="AH343">
            <v>0</v>
          </cell>
          <cell r="AI343">
            <v>0</v>
          </cell>
          <cell r="AJ343">
            <v>0</v>
          </cell>
          <cell r="AK343">
            <v>0</v>
          </cell>
          <cell r="AL343">
            <v>0</v>
          </cell>
          <cell r="AM343">
            <v>0</v>
          </cell>
          <cell r="AN343">
            <v>0</v>
          </cell>
          <cell r="AP343">
            <v>45651.246249999997</v>
          </cell>
        </row>
        <row r="344">
          <cell r="J344">
            <v>32842.47</v>
          </cell>
          <cell r="K344">
            <v>31515.47</v>
          </cell>
          <cell r="L344">
            <v>31717.15</v>
          </cell>
          <cell r="M344">
            <v>31526.25</v>
          </cell>
          <cell r="N344">
            <v>31627.95</v>
          </cell>
          <cell r="O344">
            <v>31627.95</v>
          </cell>
          <cell r="P344">
            <v>31526.25</v>
          </cell>
          <cell r="Q344">
            <v>44009.77</v>
          </cell>
          <cell r="R344">
            <v>42315.74</v>
          </cell>
          <cell r="S344">
            <v>42315.74</v>
          </cell>
          <cell r="T344">
            <v>43908.66</v>
          </cell>
          <cell r="U344">
            <v>52077.9</v>
          </cell>
          <cell r="V344">
            <v>51513.8</v>
          </cell>
          <cell r="W344">
            <v>52891.97</v>
          </cell>
          <cell r="X344">
            <v>52856.17</v>
          </cell>
          <cell r="Y344">
            <v>56697.32</v>
          </cell>
          <cell r="Z344">
            <v>62159.040000000001</v>
          </cell>
          <cell r="AA344">
            <v>63235.32</v>
          </cell>
          <cell r="AD344">
            <v>31232.941250000003</v>
          </cell>
          <cell r="AE344">
            <v>32423.268750000003</v>
          </cell>
          <cell r="AF344">
            <v>33563.181666666671</v>
          </cell>
          <cell r="AG344">
            <v>34755.735000000001</v>
          </cell>
          <cell r="AH344">
            <v>36318.069583333338</v>
          </cell>
          <cell r="AI344">
            <v>38028.91375</v>
          </cell>
          <cell r="AJ344">
            <v>39697.573333333334</v>
          </cell>
          <cell r="AK344">
            <v>41469.053333333337</v>
          </cell>
          <cell r="AL344">
            <v>43398.640416666662</v>
          </cell>
          <cell r="AM344">
            <v>45719.563750000001</v>
          </cell>
          <cell r="AN344">
            <v>48308.666250000002</v>
          </cell>
          <cell r="AP344">
            <v>53893.797083333338</v>
          </cell>
        </row>
        <row r="345">
          <cell r="J345">
            <v>45716.15</v>
          </cell>
          <cell r="K345">
            <v>109106.42</v>
          </cell>
          <cell r="L345">
            <v>110346.42</v>
          </cell>
          <cell r="M345">
            <v>112066.31</v>
          </cell>
          <cell r="N345">
            <v>114118.86</v>
          </cell>
          <cell r="O345">
            <v>115783.82</v>
          </cell>
          <cell r="P345">
            <v>142065.60000000001</v>
          </cell>
          <cell r="Q345">
            <v>194632.69</v>
          </cell>
          <cell r="R345">
            <v>189832.25</v>
          </cell>
          <cell r="S345">
            <v>193750.63</v>
          </cell>
          <cell r="T345">
            <v>229992.67</v>
          </cell>
          <cell r="U345">
            <v>343088.3</v>
          </cell>
          <cell r="V345">
            <v>323296.73</v>
          </cell>
          <cell r="W345">
            <v>603813.82999999996</v>
          </cell>
          <cell r="X345">
            <v>797059.77</v>
          </cell>
          <cell r="Y345">
            <v>1260859.46</v>
          </cell>
          <cell r="Z345">
            <v>1288654.67</v>
          </cell>
          <cell r="AA345">
            <v>1314498.55</v>
          </cell>
          <cell r="AD345">
            <v>70543.327083333323</v>
          </cell>
          <cell r="AE345">
            <v>86562.699583333335</v>
          </cell>
          <cell r="AF345">
            <v>102545.31958333333</v>
          </cell>
          <cell r="AG345">
            <v>120201.29041666666</v>
          </cell>
          <cell r="AH345">
            <v>144079.66416666665</v>
          </cell>
          <cell r="AI345">
            <v>169940.86749999999</v>
          </cell>
          <cell r="AJ345">
            <v>202119.53375000003</v>
          </cell>
          <cell r="AK345">
            <v>251345.39875000002</v>
          </cell>
          <cell r="AL345">
            <v>327824.83624999999</v>
          </cell>
          <cell r="AM345">
            <v>424630.20958333329</v>
          </cell>
          <cell r="AN345">
            <v>523515.64874999999</v>
          </cell>
          <cell r="AP345">
            <v>722367.35958333348</v>
          </cell>
        </row>
        <row r="346">
          <cell r="J346">
            <v>13114718.550000001</v>
          </cell>
          <cell r="K346">
            <v>13120349.98</v>
          </cell>
          <cell r="L346">
            <v>13065957.949999999</v>
          </cell>
          <cell r="M346">
            <v>13158930.699999999</v>
          </cell>
          <cell r="N346">
            <v>13064354.27</v>
          </cell>
          <cell r="O346">
            <v>12654433.25</v>
          </cell>
          <cell r="P346">
            <v>12105606.33</v>
          </cell>
          <cell r="Q346">
            <v>12428203.26</v>
          </cell>
          <cell r="R346">
            <v>12416347.189999999</v>
          </cell>
          <cell r="S346">
            <v>12196773.01</v>
          </cell>
          <cell r="T346">
            <v>11933212.449999999</v>
          </cell>
          <cell r="U346">
            <v>12029153.99</v>
          </cell>
          <cell r="V346">
            <v>12298799.99</v>
          </cell>
          <cell r="W346">
            <v>11588570.27</v>
          </cell>
          <cell r="X346">
            <v>12231871.300000001</v>
          </cell>
          <cell r="Y346">
            <v>12807224.710000001</v>
          </cell>
          <cell r="Z346">
            <v>12534078.92</v>
          </cell>
          <cell r="AA346">
            <v>12454017.51</v>
          </cell>
          <cell r="AD346">
            <v>12861319.131250001</v>
          </cell>
          <cell r="AE346">
            <v>12854484.672500001</v>
          </cell>
          <cell r="AF346">
            <v>12815674.615000002</v>
          </cell>
          <cell r="AG346">
            <v>12738808.136666669</v>
          </cell>
          <cell r="AH346">
            <v>12652080.237083333</v>
          </cell>
          <cell r="AI346">
            <v>12573340.137500001</v>
          </cell>
          <cell r="AJ346">
            <v>12475519.376250001</v>
          </cell>
          <cell r="AK346">
            <v>12376941.61125</v>
          </cell>
          <cell r="AL346">
            <v>12327533.584583335</v>
          </cell>
          <cell r="AM346">
            <v>12290784.362083331</v>
          </cell>
          <cell r="AN346">
            <v>12260338.899999997</v>
          </cell>
          <cell r="AP346">
            <v>12183296.621250002</v>
          </cell>
        </row>
        <row r="347">
          <cell r="J347">
            <v>528473.42000000004</v>
          </cell>
          <cell r="K347">
            <v>600215.04000000004</v>
          </cell>
          <cell r="L347">
            <v>637442.65</v>
          </cell>
          <cell r="M347">
            <v>671608.66</v>
          </cell>
          <cell r="N347">
            <v>658887.15</v>
          </cell>
          <cell r="O347">
            <v>639868.46</v>
          </cell>
          <cell r="P347">
            <v>671066.91</v>
          </cell>
          <cell r="Q347">
            <v>647672.49</v>
          </cell>
          <cell r="R347">
            <v>741579.2</v>
          </cell>
          <cell r="S347">
            <v>738675</v>
          </cell>
          <cell r="T347">
            <v>686228.07</v>
          </cell>
          <cell r="U347">
            <v>662181.78</v>
          </cell>
          <cell r="V347">
            <v>633043.69999999995</v>
          </cell>
          <cell r="W347">
            <v>586217.18999999994</v>
          </cell>
          <cell r="X347">
            <v>538449.98</v>
          </cell>
          <cell r="Y347">
            <v>654994.91</v>
          </cell>
          <cell r="Z347">
            <v>683660.42</v>
          </cell>
          <cell r="AA347">
            <v>638866.16</v>
          </cell>
          <cell r="AD347">
            <v>626047.06375000009</v>
          </cell>
          <cell r="AE347">
            <v>633070.96750000003</v>
          </cell>
          <cell r="AF347">
            <v>643404.7120833334</v>
          </cell>
          <cell r="AG347">
            <v>650715.32874999999</v>
          </cell>
          <cell r="AH347">
            <v>655349.43500000006</v>
          </cell>
          <cell r="AI347">
            <v>661348.66416666668</v>
          </cell>
          <cell r="AJ347">
            <v>665122.51541666675</v>
          </cell>
          <cell r="AK347">
            <v>660414.5770833334</v>
          </cell>
          <cell r="AL347">
            <v>655597.64291666681</v>
          </cell>
          <cell r="AM347">
            <v>655937.62291666679</v>
          </cell>
          <cell r="AN347">
            <v>656928.08000000007</v>
          </cell>
          <cell r="AP347">
            <v>626584.68750000012</v>
          </cell>
        </row>
        <row r="348">
          <cell r="J348">
            <v>1512997.8</v>
          </cell>
          <cell r="K348">
            <v>1797398.88</v>
          </cell>
          <cell r="L348">
            <v>2219920.42</v>
          </cell>
          <cell r="M348">
            <v>2638317.38</v>
          </cell>
          <cell r="N348">
            <v>3968732.73</v>
          </cell>
          <cell r="O348">
            <v>3802128.48</v>
          </cell>
          <cell r="P348">
            <v>4228272.5199999996</v>
          </cell>
          <cell r="Q348">
            <v>-148625.81</v>
          </cell>
          <cell r="R348">
            <v>-225257.04</v>
          </cell>
          <cell r="S348">
            <v>58730.81</v>
          </cell>
          <cell r="T348">
            <v>358413.85</v>
          </cell>
          <cell r="U348">
            <v>-5104697.03</v>
          </cell>
          <cell r="V348">
            <v>885037.23</v>
          </cell>
          <cell r="W348">
            <v>1775001.01</v>
          </cell>
          <cell r="X348">
            <v>1450914.73</v>
          </cell>
          <cell r="Y348">
            <v>2149511.87</v>
          </cell>
          <cell r="Z348">
            <v>2341196.81</v>
          </cell>
          <cell r="AA348">
            <v>2600435.37</v>
          </cell>
          <cell r="AD348">
            <v>1871010.0766666669</v>
          </cell>
          <cell r="AE348">
            <v>1876042.5341666667</v>
          </cell>
          <cell r="AF348">
            <v>1833159.2045833336</v>
          </cell>
          <cell r="AG348">
            <v>1786798.7595833335</v>
          </cell>
          <cell r="AH348">
            <v>1513820.8912500003</v>
          </cell>
          <cell r="AI348">
            <v>1232696.0587500001</v>
          </cell>
          <cell r="AJ348">
            <v>1205597.790416667</v>
          </cell>
          <cell r="AK348">
            <v>1172622.6420833333</v>
          </cell>
          <cell r="AL348">
            <v>1120213.8420833333</v>
          </cell>
          <cell r="AM348">
            <v>1032032.9491666667</v>
          </cell>
          <cell r="AN348">
            <v>914148.40625</v>
          </cell>
          <cell r="AP348">
            <v>618950.49083333334</v>
          </cell>
        </row>
        <row r="349">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D349">
            <v>0</v>
          </cell>
          <cell r="AE349">
            <v>0</v>
          </cell>
          <cell r="AF349">
            <v>0</v>
          </cell>
          <cell r="AG349">
            <v>0</v>
          </cell>
          <cell r="AH349">
            <v>0</v>
          </cell>
          <cell r="AI349">
            <v>0</v>
          </cell>
          <cell r="AJ349">
            <v>0</v>
          </cell>
          <cell r="AK349">
            <v>0</v>
          </cell>
          <cell r="AL349">
            <v>0</v>
          </cell>
          <cell r="AM349">
            <v>0</v>
          </cell>
          <cell r="AN349">
            <v>0</v>
          </cell>
          <cell r="AP349">
            <v>0</v>
          </cell>
        </row>
        <row r="350">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D350">
            <v>0</v>
          </cell>
          <cell r="AE350">
            <v>0</v>
          </cell>
          <cell r="AF350">
            <v>0</v>
          </cell>
          <cell r="AG350">
            <v>0</v>
          </cell>
          <cell r="AH350">
            <v>0</v>
          </cell>
          <cell r="AI350">
            <v>0</v>
          </cell>
          <cell r="AJ350">
            <v>0</v>
          </cell>
          <cell r="AK350">
            <v>0</v>
          </cell>
          <cell r="AL350">
            <v>0</v>
          </cell>
          <cell r="AM350">
            <v>0</v>
          </cell>
          <cell r="AN350">
            <v>0</v>
          </cell>
          <cell r="AP350">
            <v>0</v>
          </cell>
        </row>
        <row r="351">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D351">
            <v>-18.050833333333333</v>
          </cell>
          <cell r="AE351">
            <v>-18.050833333333333</v>
          </cell>
          <cell r="AF351">
            <v>-18.050833333333333</v>
          </cell>
          <cell r="AG351">
            <v>-18.050833333333333</v>
          </cell>
          <cell r="AH351">
            <v>-9.0254166666666666</v>
          </cell>
          <cell r="AI351">
            <v>0</v>
          </cell>
          <cell r="AJ351">
            <v>0</v>
          </cell>
          <cell r="AK351">
            <v>0</v>
          </cell>
          <cell r="AL351">
            <v>0</v>
          </cell>
          <cell r="AM351">
            <v>0</v>
          </cell>
          <cell r="AN351">
            <v>0</v>
          </cell>
          <cell r="AP351">
            <v>0</v>
          </cell>
        </row>
        <row r="352">
          <cell r="J352">
            <v>690893.36</v>
          </cell>
          <cell r="K352">
            <v>690893.36</v>
          </cell>
          <cell r="L352">
            <v>690893.36</v>
          </cell>
          <cell r="M352">
            <v>690893.36</v>
          </cell>
          <cell r="N352">
            <v>690893.36</v>
          </cell>
          <cell r="O352">
            <v>690893.36</v>
          </cell>
          <cell r="P352">
            <v>690893.36</v>
          </cell>
          <cell r="Q352">
            <v>730267.37</v>
          </cell>
          <cell r="R352">
            <v>730267.37</v>
          </cell>
          <cell r="S352">
            <v>730267.37</v>
          </cell>
          <cell r="T352">
            <v>730267.37</v>
          </cell>
          <cell r="U352">
            <v>730267.37</v>
          </cell>
          <cell r="V352">
            <v>730267.37</v>
          </cell>
          <cell r="W352">
            <v>730267.37</v>
          </cell>
          <cell r="X352">
            <v>730267.37</v>
          </cell>
          <cell r="Y352">
            <v>730267.37</v>
          </cell>
          <cell r="Z352">
            <v>730267.37</v>
          </cell>
          <cell r="AA352">
            <v>730267.37</v>
          </cell>
          <cell r="AD352">
            <v>692533.94375000009</v>
          </cell>
          <cell r="AE352">
            <v>695815.11125000007</v>
          </cell>
          <cell r="AF352">
            <v>699096.27875000006</v>
          </cell>
          <cell r="AG352">
            <v>702377.44625000004</v>
          </cell>
          <cell r="AH352">
            <v>705658.61375000002</v>
          </cell>
          <cell r="AI352">
            <v>708939.78125</v>
          </cell>
          <cell r="AJ352">
            <v>712220.94874999998</v>
          </cell>
          <cell r="AK352">
            <v>715502.11624999996</v>
          </cell>
          <cell r="AL352">
            <v>718783.28375000006</v>
          </cell>
          <cell r="AM352">
            <v>722064.45125000004</v>
          </cell>
          <cell r="AN352">
            <v>725345.61875000002</v>
          </cell>
          <cell r="AP352">
            <v>732603.61708333343</v>
          </cell>
        </row>
        <row r="353">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D353">
            <v>0</v>
          </cell>
          <cell r="AE353">
            <v>0</v>
          </cell>
          <cell r="AF353">
            <v>0</v>
          </cell>
          <cell r="AG353">
            <v>0</v>
          </cell>
          <cell r="AH353">
            <v>0</v>
          </cell>
          <cell r="AI353">
            <v>0</v>
          </cell>
          <cell r="AJ353">
            <v>0</v>
          </cell>
          <cell r="AK353">
            <v>0</v>
          </cell>
          <cell r="AL353">
            <v>0</v>
          </cell>
          <cell r="AM353">
            <v>0</v>
          </cell>
          <cell r="AN353">
            <v>0</v>
          </cell>
          <cell r="AP353">
            <v>0</v>
          </cell>
        </row>
        <row r="354">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D354">
            <v>0</v>
          </cell>
          <cell r="AE354">
            <v>0</v>
          </cell>
          <cell r="AF354">
            <v>0</v>
          </cell>
          <cell r="AG354">
            <v>0</v>
          </cell>
          <cell r="AH354">
            <v>0</v>
          </cell>
          <cell r="AI354">
            <v>0</v>
          </cell>
          <cell r="AJ354">
            <v>0</v>
          </cell>
          <cell r="AK354">
            <v>0</v>
          </cell>
          <cell r="AL354">
            <v>0</v>
          </cell>
          <cell r="AM354">
            <v>0</v>
          </cell>
          <cell r="AN354">
            <v>0</v>
          </cell>
          <cell r="AP354">
            <v>0</v>
          </cell>
        </row>
        <row r="355">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D355">
            <v>0</v>
          </cell>
          <cell r="AE355">
            <v>0</v>
          </cell>
          <cell r="AF355">
            <v>0</v>
          </cell>
          <cell r="AG355">
            <v>0</v>
          </cell>
          <cell r="AH355">
            <v>0</v>
          </cell>
          <cell r="AI355">
            <v>0</v>
          </cell>
          <cell r="AJ355">
            <v>0</v>
          </cell>
          <cell r="AK355">
            <v>0</v>
          </cell>
          <cell r="AL355">
            <v>0</v>
          </cell>
          <cell r="AM355">
            <v>0</v>
          </cell>
          <cell r="AN355">
            <v>0</v>
          </cell>
          <cell r="AP355">
            <v>0</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D356">
            <v>0</v>
          </cell>
          <cell r="AE356">
            <v>0</v>
          </cell>
          <cell r="AF356">
            <v>0</v>
          </cell>
          <cell r="AG356">
            <v>0</v>
          </cell>
          <cell r="AH356">
            <v>0</v>
          </cell>
          <cell r="AI356">
            <v>0</v>
          </cell>
          <cell r="AJ356">
            <v>0</v>
          </cell>
          <cell r="AK356">
            <v>0</v>
          </cell>
          <cell r="AL356">
            <v>0</v>
          </cell>
          <cell r="AM356">
            <v>0</v>
          </cell>
          <cell r="AN356">
            <v>0</v>
          </cell>
          <cell r="AP356">
            <v>0</v>
          </cell>
        </row>
        <row r="357">
          <cell r="J357">
            <v>2271444.19</v>
          </cell>
          <cell r="K357">
            <v>2323151.7400000002</v>
          </cell>
          <cell r="L357">
            <v>3229510.32</v>
          </cell>
          <cell r="M357">
            <v>3463925.92</v>
          </cell>
          <cell r="N357">
            <v>4564889.6100000003</v>
          </cell>
          <cell r="O357">
            <v>4489277.54</v>
          </cell>
          <cell r="P357">
            <v>4502966.76</v>
          </cell>
          <cell r="Q357">
            <v>5740099.4299999997</v>
          </cell>
          <cell r="R357">
            <v>6921241.71</v>
          </cell>
          <cell r="S357">
            <v>8185971.25</v>
          </cell>
          <cell r="T357">
            <v>6186848.5300000003</v>
          </cell>
          <cell r="U357">
            <v>5009111.5999999996</v>
          </cell>
          <cell r="V357">
            <v>5165896.47</v>
          </cell>
          <cell r="W357">
            <v>4757417.79</v>
          </cell>
          <cell r="X357">
            <v>3795097.58</v>
          </cell>
          <cell r="Y357">
            <v>2980875.1</v>
          </cell>
          <cell r="Z357">
            <v>2942641.4</v>
          </cell>
          <cell r="AA357">
            <v>2809040.37</v>
          </cell>
          <cell r="AD357">
            <v>3597005.762083333</v>
          </cell>
          <cell r="AE357">
            <v>3799794.1020833333</v>
          </cell>
          <cell r="AF357">
            <v>4116848.1208333336</v>
          </cell>
          <cell r="AG357">
            <v>4440314.3775000004</v>
          </cell>
          <cell r="AH357">
            <v>4644301.2370833335</v>
          </cell>
          <cell r="AI357">
            <v>4861305.3950000005</v>
          </cell>
          <cell r="AJ357">
            <v>5083335.3254166665</v>
          </cell>
          <cell r="AK357">
            <v>5208329.2133333338</v>
          </cell>
          <cell r="AL357">
            <v>5211768.2316666665</v>
          </cell>
          <cell r="AM357">
            <v>5124047.4387499997</v>
          </cell>
          <cell r="AN357">
            <v>4986443.8812499996</v>
          </cell>
          <cell r="AP357">
            <v>4742285.1379166665</v>
          </cell>
        </row>
        <row r="358">
          <cell r="J358">
            <v>88464.76</v>
          </cell>
          <cell r="K358">
            <v>205485.27</v>
          </cell>
          <cell r="L358">
            <v>192855.11</v>
          </cell>
          <cell r="M358">
            <v>261720.97</v>
          </cell>
          <cell r="N358">
            <v>340050.87</v>
          </cell>
          <cell r="O358">
            <v>291299.46000000002</v>
          </cell>
          <cell r="P358">
            <v>303768.58</v>
          </cell>
          <cell r="Q358">
            <v>300090.90000000002</v>
          </cell>
          <cell r="R358">
            <v>356619.91</v>
          </cell>
          <cell r="S358">
            <v>321077.26</v>
          </cell>
          <cell r="T358">
            <v>364660.75</v>
          </cell>
          <cell r="U358">
            <v>364660.75</v>
          </cell>
          <cell r="V358">
            <v>421895.98</v>
          </cell>
          <cell r="W358">
            <v>364660.75</v>
          </cell>
          <cell r="X358">
            <v>364660.75</v>
          </cell>
          <cell r="Y358">
            <v>364660.75</v>
          </cell>
          <cell r="Z358">
            <v>364660.75</v>
          </cell>
          <cell r="AA358">
            <v>364660.75</v>
          </cell>
          <cell r="AD358">
            <v>181698.54125000001</v>
          </cell>
          <cell r="AE358">
            <v>206055.6333333333</v>
          </cell>
          <cell r="AF358">
            <v>229785.33</v>
          </cell>
          <cell r="AG358">
            <v>249691.06333333332</v>
          </cell>
          <cell r="AH358">
            <v>271054.71625</v>
          </cell>
          <cell r="AI358">
            <v>296455.85000000003</v>
          </cell>
          <cell r="AJ358">
            <v>316981.12916666665</v>
          </cell>
          <cell r="AK358">
            <v>330772.00916666671</v>
          </cell>
          <cell r="AL358">
            <v>342219.73499999999</v>
          </cell>
          <cell r="AM358">
            <v>347534.3041666667</v>
          </cell>
          <cell r="AN358">
            <v>351616.43624999997</v>
          </cell>
          <cell r="AP358">
            <v>362437.9145833333</v>
          </cell>
        </row>
        <row r="359">
          <cell r="J359">
            <v>532</v>
          </cell>
          <cell r="K359">
            <v>385</v>
          </cell>
          <cell r="L359">
            <v>385</v>
          </cell>
          <cell r="M359">
            <v>385</v>
          </cell>
          <cell r="N359">
            <v>385</v>
          </cell>
          <cell r="O359">
            <v>385</v>
          </cell>
          <cell r="P359">
            <v>385</v>
          </cell>
          <cell r="Q359">
            <v>385</v>
          </cell>
          <cell r="R359">
            <v>385</v>
          </cell>
          <cell r="S359">
            <v>385</v>
          </cell>
          <cell r="T359">
            <v>-385</v>
          </cell>
          <cell r="U359">
            <v>385</v>
          </cell>
          <cell r="V359">
            <v>385</v>
          </cell>
          <cell r="W359">
            <v>385</v>
          </cell>
          <cell r="X359">
            <v>385</v>
          </cell>
          <cell r="Y359">
            <v>385</v>
          </cell>
          <cell r="Z359">
            <v>385</v>
          </cell>
          <cell r="AA359">
            <v>0</v>
          </cell>
          <cell r="AD359">
            <v>1254.825</v>
          </cell>
          <cell r="AE359">
            <v>707.60833333333323</v>
          </cell>
          <cell r="AF359">
            <v>427.875</v>
          </cell>
          <cell r="AG359">
            <v>383.54166666666669</v>
          </cell>
          <cell r="AH359">
            <v>339.20833333333331</v>
          </cell>
          <cell r="AI359">
            <v>326.95833333333331</v>
          </cell>
          <cell r="AJ359">
            <v>320.83333333333331</v>
          </cell>
          <cell r="AK359">
            <v>320.83333333333331</v>
          </cell>
          <cell r="AL359">
            <v>320.83333333333331</v>
          </cell>
          <cell r="AM359">
            <v>320.83333333333331</v>
          </cell>
          <cell r="AN359">
            <v>304.79166666666669</v>
          </cell>
          <cell r="AP359">
            <v>240.625</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D360">
            <v>0</v>
          </cell>
          <cell r="AE360">
            <v>0</v>
          </cell>
          <cell r="AF360">
            <v>0</v>
          </cell>
          <cell r="AG360">
            <v>0</v>
          </cell>
          <cell r="AH360">
            <v>0</v>
          </cell>
          <cell r="AI360">
            <v>0</v>
          </cell>
          <cell r="AJ360">
            <v>0</v>
          </cell>
          <cell r="AK360">
            <v>0</v>
          </cell>
          <cell r="AL360">
            <v>0</v>
          </cell>
          <cell r="AM360">
            <v>0</v>
          </cell>
          <cell r="AN360">
            <v>0</v>
          </cell>
          <cell r="AP360">
            <v>0</v>
          </cell>
        </row>
        <row r="361">
          <cell r="J361">
            <v>2035010.14</v>
          </cell>
          <cell r="K361">
            <v>2564669.2400000002</v>
          </cell>
          <cell r="L361">
            <v>2780399.26</v>
          </cell>
          <cell r="M361">
            <v>2739692.76</v>
          </cell>
          <cell r="N361">
            <v>2662149.1800000002</v>
          </cell>
          <cell r="O361">
            <v>2795123.53</v>
          </cell>
          <cell r="P361">
            <v>3448678.26</v>
          </cell>
          <cell r="Q361">
            <v>2804157.9</v>
          </cell>
          <cell r="R361">
            <v>2743150.26</v>
          </cell>
          <cell r="S361">
            <v>2111717.96</v>
          </cell>
          <cell r="T361">
            <v>2776240.54</v>
          </cell>
          <cell r="U361">
            <v>2749961.07</v>
          </cell>
          <cell r="V361">
            <v>3131598.51</v>
          </cell>
          <cell r="W361">
            <v>3607468.93</v>
          </cell>
          <cell r="X361">
            <v>3568718.29</v>
          </cell>
          <cell r="Y361">
            <v>3661302.24</v>
          </cell>
          <cell r="Z361">
            <v>3582349.39</v>
          </cell>
          <cell r="AA361">
            <v>4062879.7</v>
          </cell>
          <cell r="AD361">
            <v>2463330.8820833336</v>
          </cell>
          <cell r="AE361">
            <v>2589279.6304166666</v>
          </cell>
          <cell r="AF361">
            <v>2632495.7470833329</v>
          </cell>
          <cell r="AG361">
            <v>2618752.3570833332</v>
          </cell>
          <cell r="AH361">
            <v>2653342.1608333327</v>
          </cell>
          <cell r="AI361">
            <v>2729937.0237499992</v>
          </cell>
          <cell r="AJ361">
            <v>2819078.1929166666</v>
          </cell>
          <cell r="AK361">
            <v>2895374.8062499999</v>
          </cell>
          <cell r="AL361">
            <v>2966621.8275000001</v>
          </cell>
          <cell r="AM361">
            <v>3043363.8979166672</v>
          </cell>
          <cell r="AN361">
            <v>3134528.7470833338</v>
          </cell>
          <cell r="AP361">
            <v>3254667.1954166661</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D362">
            <v>0</v>
          </cell>
          <cell r="AE362">
            <v>0</v>
          </cell>
          <cell r="AF362">
            <v>0</v>
          </cell>
          <cell r="AG362">
            <v>0</v>
          </cell>
          <cell r="AH362">
            <v>0</v>
          </cell>
          <cell r="AI362">
            <v>0</v>
          </cell>
          <cell r="AJ362">
            <v>0</v>
          </cell>
          <cell r="AK362">
            <v>0</v>
          </cell>
          <cell r="AL362">
            <v>0</v>
          </cell>
          <cell r="AM362">
            <v>0</v>
          </cell>
          <cell r="AN362">
            <v>0</v>
          </cell>
          <cell r="AP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D363">
            <v>0</v>
          </cell>
          <cell r="AE363">
            <v>0</v>
          </cell>
          <cell r="AF363">
            <v>0</v>
          </cell>
          <cell r="AG363">
            <v>0</v>
          </cell>
          <cell r="AH363">
            <v>0</v>
          </cell>
          <cell r="AI363">
            <v>0</v>
          </cell>
          <cell r="AJ363">
            <v>0</v>
          </cell>
          <cell r="AK363">
            <v>0</v>
          </cell>
          <cell r="AL363">
            <v>0</v>
          </cell>
          <cell r="AM363">
            <v>0</v>
          </cell>
          <cell r="AN363">
            <v>0</v>
          </cell>
          <cell r="AP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D364">
            <v>0</v>
          </cell>
          <cell r="AE364">
            <v>0</v>
          </cell>
          <cell r="AF364">
            <v>0</v>
          </cell>
          <cell r="AG364">
            <v>0</v>
          </cell>
          <cell r="AH364">
            <v>0</v>
          </cell>
          <cell r="AI364">
            <v>0</v>
          </cell>
          <cell r="AJ364">
            <v>0</v>
          </cell>
          <cell r="AK364">
            <v>0</v>
          </cell>
          <cell r="AL364">
            <v>0</v>
          </cell>
          <cell r="AM364">
            <v>0</v>
          </cell>
          <cell r="AN364">
            <v>0</v>
          </cell>
          <cell r="AP364">
            <v>0</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D365">
            <v>0</v>
          </cell>
          <cell r="AE365">
            <v>0</v>
          </cell>
          <cell r="AF365">
            <v>0</v>
          </cell>
          <cell r="AG365">
            <v>0</v>
          </cell>
          <cell r="AH365">
            <v>0</v>
          </cell>
          <cell r="AI365">
            <v>0</v>
          </cell>
          <cell r="AJ365">
            <v>0</v>
          </cell>
          <cell r="AK365">
            <v>0</v>
          </cell>
          <cell r="AL365">
            <v>0</v>
          </cell>
          <cell r="AM365">
            <v>0</v>
          </cell>
          <cell r="AN365">
            <v>0</v>
          </cell>
          <cell r="AP365">
            <v>0</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D366">
            <v>0</v>
          </cell>
          <cell r="AE366">
            <v>0</v>
          </cell>
          <cell r="AF366">
            <v>0</v>
          </cell>
          <cell r="AG366">
            <v>0</v>
          </cell>
          <cell r="AH366">
            <v>0</v>
          </cell>
          <cell r="AI366">
            <v>0</v>
          </cell>
          <cell r="AJ366">
            <v>0</v>
          </cell>
          <cell r="AK366">
            <v>0</v>
          </cell>
          <cell r="AL366">
            <v>0</v>
          </cell>
          <cell r="AM366">
            <v>0</v>
          </cell>
          <cell r="AN366">
            <v>0</v>
          </cell>
          <cell r="AP366">
            <v>0</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D367">
            <v>0</v>
          </cell>
          <cell r="AE367">
            <v>0</v>
          </cell>
          <cell r="AF367">
            <v>0</v>
          </cell>
          <cell r="AG367">
            <v>0</v>
          </cell>
          <cell r="AH367">
            <v>0</v>
          </cell>
          <cell r="AI367">
            <v>0</v>
          </cell>
          <cell r="AJ367">
            <v>0</v>
          </cell>
          <cell r="AK367">
            <v>0</v>
          </cell>
          <cell r="AL367">
            <v>0</v>
          </cell>
          <cell r="AM367">
            <v>0</v>
          </cell>
          <cell r="AN367">
            <v>0</v>
          </cell>
          <cell r="AP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D368">
            <v>0</v>
          </cell>
          <cell r="AE368">
            <v>0</v>
          </cell>
          <cell r="AF368">
            <v>0</v>
          </cell>
          <cell r="AG368">
            <v>0</v>
          </cell>
          <cell r="AH368">
            <v>0</v>
          </cell>
          <cell r="AI368">
            <v>0</v>
          </cell>
          <cell r="AJ368">
            <v>0</v>
          </cell>
          <cell r="AK368">
            <v>0</v>
          </cell>
          <cell r="AL368">
            <v>0</v>
          </cell>
          <cell r="AM368">
            <v>0</v>
          </cell>
          <cell r="AN368">
            <v>0</v>
          </cell>
          <cell r="AP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D369">
            <v>0</v>
          </cell>
          <cell r="AE369">
            <v>0</v>
          </cell>
          <cell r="AF369">
            <v>0</v>
          </cell>
          <cell r="AG369">
            <v>0</v>
          </cell>
          <cell r="AH369">
            <v>0</v>
          </cell>
          <cell r="AI369">
            <v>0</v>
          </cell>
          <cell r="AJ369">
            <v>0</v>
          </cell>
          <cell r="AK369">
            <v>0</v>
          </cell>
          <cell r="AL369">
            <v>0</v>
          </cell>
          <cell r="AM369">
            <v>0</v>
          </cell>
          <cell r="AN369">
            <v>0</v>
          </cell>
          <cell r="AP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D370">
            <v>0</v>
          </cell>
          <cell r="AE370">
            <v>0</v>
          </cell>
          <cell r="AF370">
            <v>0</v>
          </cell>
          <cell r="AG370">
            <v>0</v>
          </cell>
          <cell r="AH370">
            <v>0</v>
          </cell>
          <cell r="AI370">
            <v>0</v>
          </cell>
          <cell r="AJ370">
            <v>0</v>
          </cell>
          <cell r="AK370">
            <v>0</v>
          </cell>
          <cell r="AL370">
            <v>0</v>
          </cell>
          <cell r="AM370">
            <v>0</v>
          </cell>
          <cell r="AN370">
            <v>0</v>
          </cell>
          <cell r="AP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D371">
            <v>0</v>
          </cell>
          <cell r="AE371">
            <v>0</v>
          </cell>
          <cell r="AF371">
            <v>0</v>
          </cell>
          <cell r="AG371">
            <v>0</v>
          </cell>
          <cell r="AH371">
            <v>0</v>
          </cell>
          <cell r="AI371">
            <v>0</v>
          </cell>
          <cell r="AJ371">
            <v>0</v>
          </cell>
          <cell r="AK371">
            <v>0</v>
          </cell>
          <cell r="AL371">
            <v>0</v>
          </cell>
          <cell r="AM371">
            <v>0</v>
          </cell>
          <cell r="AN371">
            <v>0</v>
          </cell>
          <cell r="AP371">
            <v>0</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D372">
            <v>0</v>
          </cell>
          <cell r="AE372">
            <v>0</v>
          </cell>
          <cell r="AF372">
            <v>0</v>
          </cell>
          <cell r="AG372">
            <v>0</v>
          </cell>
          <cell r="AH372">
            <v>0</v>
          </cell>
          <cell r="AI372">
            <v>0</v>
          </cell>
          <cell r="AJ372">
            <v>0</v>
          </cell>
          <cell r="AK372">
            <v>0</v>
          </cell>
          <cell r="AL372">
            <v>0</v>
          </cell>
          <cell r="AM372">
            <v>0</v>
          </cell>
          <cell r="AN372">
            <v>0</v>
          </cell>
          <cell r="AP372">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D373">
            <v>0</v>
          </cell>
          <cell r="AE373">
            <v>0</v>
          </cell>
          <cell r="AF373">
            <v>0</v>
          </cell>
          <cell r="AG373">
            <v>0</v>
          </cell>
          <cell r="AH373">
            <v>0</v>
          </cell>
          <cell r="AI373">
            <v>0</v>
          </cell>
          <cell r="AJ373">
            <v>0</v>
          </cell>
          <cell r="AK373">
            <v>0</v>
          </cell>
          <cell r="AL373">
            <v>0</v>
          </cell>
          <cell r="AM373">
            <v>0</v>
          </cell>
          <cell r="AN373">
            <v>0</v>
          </cell>
          <cell r="AP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D374">
            <v>0</v>
          </cell>
          <cell r="AE374">
            <v>0</v>
          </cell>
          <cell r="AF374">
            <v>0</v>
          </cell>
          <cell r="AG374">
            <v>0</v>
          </cell>
          <cell r="AH374">
            <v>0</v>
          </cell>
          <cell r="AI374">
            <v>0</v>
          </cell>
          <cell r="AJ374">
            <v>0</v>
          </cell>
          <cell r="AK374">
            <v>0</v>
          </cell>
          <cell r="AL374">
            <v>0</v>
          </cell>
          <cell r="AM374">
            <v>0</v>
          </cell>
          <cell r="AN374">
            <v>0</v>
          </cell>
          <cell r="AP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D375">
            <v>0</v>
          </cell>
          <cell r="AE375">
            <v>0</v>
          </cell>
          <cell r="AF375">
            <v>0</v>
          </cell>
          <cell r="AG375">
            <v>0</v>
          </cell>
          <cell r="AH375">
            <v>0</v>
          </cell>
          <cell r="AI375">
            <v>0</v>
          </cell>
          <cell r="AJ375">
            <v>0</v>
          </cell>
          <cell r="AK375">
            <v>0</v>
          </cell>
          <cell r="AL375">
            <v>0</v>
          </cell>
          <cell r="AM375">
            <v>0</v>
          </cell>
          <cell r="AN375">
            <v>0</v>
          </cell>
          <cell r="AP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D376">
            <v>0</v>
          </cell>
          <cell r="AE376">
            <v>0</v>
          </cell>
          <cell r="AF376">
            <v>0</v>
          </cell>
          <cell r="AG376">
            <v>0</v>
          </cell>
          <cell r="AH376">
            <v>0</v>
          </cell>
          <cell r="AI376">
            <v>0</v>
          </cell>
          <cell r="AJ376">
            <v>0</v>
          </cell>
          <cell r="AK376">
            <v>0</v>
          </cell>
          <cell r="AL376">
            <v>0</v>
          </cell>
          <cell r="AM376">
            <v>0</v>
          </cell>
          <cell r="AN376">
            <v>0</v>
          </cell>
          <cell r="AP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D377">
            <v>0</v>
          </cell>
          <cell r="AE377">
            <v>0</v>
          </cell>
          <cell r="AF377">
            <v>0</v>
          </cell>
          <cell r="AG377">
            <v>0</v>
          </cell>
          <cell r="AH377">
            <v>0</v>
          </cell>
          <cell r="AI377">
            <v>0</v>
          </cell>
          <cell r="AJ377">
            <v>0</v>
          </cell>
          <cell r="AK377">
            <v>0</v>
          </cell>
          <cell r="AL377">
            <v>0</v>
          </cell>
          <cell r="AM377">
            <v>0</v>
          </cell>
          <cell r="AN377">
            <v>0</v>
          </cell>
          <cell r="AP377">
            <v>0</v>
          </cell>
        </row>
        <row r="378">
          <cell r="J378">
            <v>-5687139.2400000002</v>
          </cell>
          <cell r="K378">
            <v>-5464339.6600000001</v>
          </cell>
          <cell r="L378">
            <v>-5396717.3200000003</v>
          </cell>
          <cell r="M378">
            <v>-5324914.38</v>
          </cell>
          <cell r="N378">
            <v>-5682556.8200000003</v>
          </cell>
          <cell r="O378">
            <v>-5511808.9699999997</v>
          </cell>
          <cell r="P378">
            <v>-5472217.7800000003</v>
          </cell>
          <cell r="Q378">
            <v>-6085121.5199999996</v>
          </cell>
          <cell r="R378">
            <v>-6002605.6900000004</v>
          </cell>
          <cell r="S378">
            <v>-6455907.5300000003</v>
          </cell>
          <cell r="T378">
            <v>-6534462.5800000001</v>
          </cell>
          <cell r="U378">
            <v>-7055497.6500000004</v>
          </cell>
          <cell r="V378">
            <v>-6248379</v>
          </cell>
          <cell r="W378">
            <v>-5998723.21</v>
          </cell>
          <cell r="X378">
            <v>-5031840.03</v>
          </cell>
          <cell r="Y378">
            <v>-4397170.97</v>
          </cell>
          <cell r="Z378">
            <v>-3394298.52</v>
          </cell>
          <cell r="AA378">
            <v>-2327047.5099999998</v>
          </cell>
          <cell r="AD378">
            <v>-5540865.5579166664</v>
          </cell>
          <cell r="AE378">
            <v>-5529036.6012499994</v>
          </cell>
          <cell r="AF378">
            <v>-5539658.6933333324</v>
          </cell>
          <cell r="AG378">
            <v>-5651083.2662499994</v>
          </cell>
          <cell r="AH378">
            <v>-5809572.1258333325</v>
          </cell>
          <cell r="AI378">
            <v>-5912825.751666666</v>
          </cell>
          <cell r="AJ378">
            <v>-5958476.7229166664</v>
          </cell>
          <cell r="AK378">
            <v>-5965539.4837499997</v>
          </cell>
          <cell r="AL378">
            <v>-5911680.2879166668</v>
          </cell>
          <cell r="AM378">
            <v>-5777680.2166666659</v>
          </cell>
          <cell r="AN378">
            <v>-5549637.7266666675</v>
          </cell>
          <cell r="AP378">
            <v>-4993935.3929166673</v>
          </cell>
        </row>
        <row r="379">
          <cell r="J379">
            <v>-1584671.08</v>
          </cell>
          <cell r="K379">
            <v>-1506329.89</v>
          </cell>
          <cell r="L379">
            <v>-1400826.14</v>
          </cell>
          <cell r="M379">
            <v>-1593005.83</v>
          </cell>
          <cell r="N379">
            <v>-1540368.86</v>
          </cell>
          <cell r="O379">
            <v>-1421109.91</v>
          </cell>
          <cell r="P379">
            <v>-1354135.32</v>
          </cell>
          <cell r="Q379">
            <v>-1629651.94</v>
          </cell>
          <cell r="R379">
            <v>-1689703.5</v>
          </cell>
          <cell r="S379">
            <v>-2210319.06</v>
          </cell>
          <cell r="T379">
            <v>-2377962.5499999998</v>
          </cell>
          <cell r="U379">
            <v>-2351405.4300000002</v>
          </cell>
          <cell r="V379">
            <v>-2379157.2999999998</v>
          </cell>
          <cell r="W379">
            <v>-2103643.04</v>
          </cell>
          <cell r="X379">
            <v>-1359623.52</v>
          </cell>
          <cell r="Y379">
            <v>-1082063.17</v>
          </cell>
          <cell r="Z379">
            <v>-845713.31</v>
          </cell>
          <cell r="AA379">
            <v>-643850.13</v>
          </cell>
          <cell r="AD379">
            <v>-1506342.3483333336</v>
          </cell>
          <cell r="AE379">
            <v>-1501627.0266666666</v>
          </cell>
          <cell r="AF379">
            <v>-1521304.8924999998</v>
          </cell>
          <cell r="AG379">
            <v>-1593583.0970833332</v>
          </cell>
          <cell r="AH379">
            <v>-1681102.0570833331</v>
          </cell>
          <cell r="AI379">
            <v>-1754727.7183333335</v>
          </cell>
          <cell r="AJ379">
            <v>-1812719.3587499999</v>
          </cell>
          <cell r="AK379">
            <v>-1835890.6308333334</v>
          </cell>
          <cell r="AL379">
            <v>-1812884.5774999999</v>
          </cell>
          <cell r="AM379">
            <v>-1762651.3187500003</v>
          </cell>
          <cell r="AN379">
            <v>-1701321.513333333</v>
          </cell>
          <cell r="AP379">
            <v>-1579815.5091666663</v>
          </cell>
        </row>
        <row r="380">
          <cell r="J380">
            <v>-139486.87</v>
          </cell>
          <cell r="K380">
            <v>-350626.33</v>
          </cell>
          <cell r="L380">
            <v>-350666.32</v>
          </cell>
          <cell r="M380">
            <v>-341654.05</v>
          </cell>
          <cell r="N380">
            <v>-16071.59</v>
          </cell>
          <cell r="O380">
            <v>-662368.51</v>
          </cell>
          <cell r="P380">
            <v>-662571</v>
          </cell>
          <cell r="Q380">
            <v>158986.63</v>
          </cell>
          <cell r="R380">
            <v>152056.60999999999</v>
          </cell>
          <cell r="S380">
            <v>159004.49</v>
          </cell>
          <cell r="T380">
            <v>159004.49</v>
          </cell>
          <cell r="U380">
            <v>159004.49</v>
          </cell>
          <cell r="V380">
            <v>159004.5</v>
          </cell>
          <cell r="W380">
            <v>158791.99</v>
          </cell>
          <cell r="X380">
            <v>158614.17000000001</v>
          </cell>
          <cell r="Y380">
            <v>159004.49</v>
          </cell>
          <cell r="Z380">
            <v>159004.49</v>
          </cell>
          <cell r="AA380">
            <v>-1433147.98</v>
          </cell>
          <cell r="AD380">
            <v>-256341.41458333333</v>
          </cell>
          <cell r="AE380">
            <v>-231443.70041666672</v>
          </cell>
          <cell r="AF380">
            <v>-206837.39291666669</v>
          </cell>
          <cell r="AG380">
            <v>-181982.31500000003</v>
          </cell>
          <cell r="AH380">
            <v>-157078.99791666667</v>
          </cell>
          <cell r="AI380">
            <v>-132178.52291666667</v>
          </cell>
          <cell r="AJ380">
            <v>-98515.619166666656</v>
          </cell>
          <cell r="AK380">
            <v>-56069.835416666676</v>
          </cell>
          <cell r="AL380">
            <v>-13989.04250000002</v>
          </cell>
          <cell r="AM380">
            <v>14166.566666666671</v>
          </cell>
          <cell r="AN380">
            <v>-10654.407916666669</v>
          </cell>
          <cell r="AP380">
            <v>-233879.11250000002</v>
          </cell>
        </row>
        <row r="381">
          <cell r="J381">
            <v>0</v>
          </cell>
          <cell r="K381">
            <v>0</v>
          </cell>
          <cell r="L381">
            <v>0</v>
          </cell>
          <cell r="M381">
            <v>190.9</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D381">
            <v>191.15041666666664</v>
          </cell>
          <cell r="AE381">
            <v>4.12</v>
          </cell>
          <cell r="AF381">
            <v>15.908333333333333</v>
          </cell>
          <cell r="AG381">
            <v>15.908333333333333</v>
          </cell>
          <cell r="AH381">
            <v>15.908333333333333</v>
          </cell>
          <cell r="AI381">
            <v>15.908333333333333</v>
          </cell>
          <cell r="AJ381">
            <v>15.908333333333333</v>
          </cell>
          <cell r="AK381">
            <v>15.908333333333333</v>
          </cell>
          <cell r="AL381">
            <v>7.9541666666666666</v>
          </cell>
          <cell r="AM381">
            <v>0</v>
          </cell>
          <cell r="AN381">
            <v>0</v>
          </cell>
          <cell r="AP381">
            <v>0</v>
          </cell>
        </row>
        <row r="382">
          <cell r="J382">
            <v>0</v>
          </cell>
          <cell r="K382">
            <v>0</v>
          </cell>
          <cell r="L382">
            <v>0</v>
          </cell>
          <cell r="M382">
            <v>0</v>
          </cell>
          <cell r="N382">
            <v>0</v>
          </cell>
          <cell r="O382">
            <v>0</v>
          </cell>
          <cell r="P382">
            <v>0</v>
          </cell>
          <cell r="Q382">
            <v>-144.72999999999999</v>
          </cell>
          <cell r="R382">
            <v>0</v>
          </cell>
          <cell r="S382">
            <v>0</v>
          </cell>
          <cell r="T382">
            <v>0</v>
          </cell>
          <cell r="U382">
            <v>0</v>
          </cell>
          <cell r="V382">
            <v>0</v>
          </cell>
          <cell r="W382">
            <v>0</v>
          </cell>
          <cell r="X382">
            <v>0</v>
          </cell>
          <cell r="Y382">
            <v>0</v>
          </cell>
          <cell r="Z382">
            <v>0</v>
          </cell>
          <cell r="AA382">
            <v>0</v>
          </cell>
          <cell r="AD382">
            <v>-6.0304166666666665</v>
          </cell>
          <cell r="AE382">
            <v>-12.060833333333333</v>
          </cell>
          <cell r="AF382">
            <v>-12.060833333333333</v>
          </cell>
          <cell r="AG382">
            <v>-12.060833333333333</v>
          </cell>
          <cell r="AH382">
            <v>-12.060833333333333</v>
          </cell>
          <cell r="AI382">
            <v>-12.060833333333333</v>
          </cell>
          <cell r="AJ382">
            <v>-12.060833333333333</v>
          </cell>
          <cell r="AK382">
            <v>-12.060833333333333</v>
          </cell>
          <cell r="AL382">
            <v>-12.060833333333333</v>
          </cell>
          <cell r="AM382">
            <v>-12.060833333333333</v>
          </cell>
          <cell r="AN382">
            <v>-12.060833333333333</v>
          </cell>
          <cell r="AP382">
            <v>-6.0304166666666665</v>
          </cell>
        </row>
        <row r="383">
          <cell r="J383">
            <v>-1679948.17</v>
          </cell>
          <cell r="K383">
            <v>-1724214.74</v>
          </cell>
          <cell r="L383">
            <v>-1682280.2</v>
          </cell>
          <cell r="M383">
            <v>-1682424.44</v>
          </cell>
          <cell r="N383">
            <v>-1675325.23</v>
          </cell>
          <cell r="O383">
            <v>-1682804.43</v>
          </cell>
          <cell r="P383">
            <v>-1669417.29</v>
          </cell>
          <cell r="Q383">
            <v>-1596206.11</v>
          </cell>
          <cell r="R383">
            <v>-1634531.15</v>
          </cell>
          <cell r="S383">
            <v>-1615972.54</v>
          </cell>
          <cell r="T383">
            <v>-1496364.47</v>
          </cell>
          <cell r="U383">
            <v>-1466956.28</v>
          </cell>
          <cell r="V383">
            <v>-1488664.22</v>
          </cell>
          <cell r="W383">
            <v>-1448959.73</v>
          </cell>
          <cell r="X383">
            <v>-1419676.35</v>
          </cell>
          <cell r="Y383">
            <v>-1369595.78</v>
          </cell>
          <cell r="Z383">
            <v>-1325009.1200000001</v>
          </cell>
          <cell r="AA383">
            <v>-1292488.5900000001</v>
          </cell>
          <cell r="AD383">
            <v>-1659159.0491666666</v>
          </cell>
          <cell r="AE383">
            <v>-1662449.2141666666</v>
          </cell>
          <cell r="AF383">
            <v>-1662170.4474999998</v>
          </cell>
          <cell r="AG383">
            <v>-1655344.64</v>
          </cell>
          <cell r="AH383">
            <v>-1641939.4770833335</v>
          </cell>
          <cell r="AI383">
            <v>-1625900.2562499999</v>
          </cell>
          <cell r="AJ383">
            <v>-1606461.1329166666</v>
          </cell>
          <cell r="AK383">
            <v>-1584050.3470833332</v>
          </cell>
          <cell r="AL383">
            <v>-1560073.9924999999</v>
          </cell>
          <cell r="AM383">
            <v>-1532442.9604166669</v>
          </cell>
          <cell r="AN383">
            <v>-1501583.2958333334</v>
          </cell>
          <cell r="AP383">
            <v>-1429440.9137500001</v>
          </cell>
        </row>
        <row r="384">
          <cell r="J384">
            <v>-526486.04</v>
          </cell>
          <cell r="K384">
            <v>-598227.66</v>
          </cell>
          <cell r="L384">
            <v>-635455.27</v>
          </cell>
          <cell r="M384">
            <v>-669621.28</v>
          </cell>
          <cell r="N384">
            <v>-656899.77</v>
          </cell>
          <cell r="O384">
            <v>-637881.07999999996</v>
          </cell>
          <cell r="P384">
            <v>-669079.53</v>
          </cell>
          <cell r="Q384">
            <v>-645685.11</v>
          </cell>
          <cell r="R384">
            <v>-739591.82</v>
          </cell>
          <cell r="S384">
            <v>-736687.62</v>
          </cell>
          <cell r="T384">
            <v>-684240.69</v>
          </cell>
          <cell r="U384">
            <v>-660194.4</v>
          </cell>
          <cell r="V384">
            <v>-631056.31999999995</v>
          </cell>
          <cell r="W384">
            <v>-584229.81000000006</v>
          </cell>
          <cell r="X384">
            <v>-536462.6</v>
          </cell>
          <cell r="Y384">
            <v>-653007.53</v>
          </cell>
          <cell r="Z384">
            <v>-681673.04</v>
          </cell>
          <cell r="AA384">
            <v>-636878.78</v>
          </cell>
          <cell r="AD384">
            <v>-624639.33625000017</v>
          </cell>
          <cell r="AE384">
            <v>-631497.62500000012</v>
          </cell>
          <cell r="AF384">
            <v>-641665.75458333339</v>
          </cell>
          <cell r="AG384">
            <v>-648810.75625000009</v>
          </cell>
          <cell r="AH384">
            <v>-653362.05500000005</v>
          </cell>
          <cell r="AI384">
            <v>-659361.2841666668</v>
          </cell>
          <cell r="AJ384">
            <v>-663135.13541666674</v>
          </cell>
          <cell r="AK384">
            <v>-658427.19708333351</v>
          </cell>
          <cell r="AL384">
            <v>-653610.26291666669</v>
          </cell>
          <cell r="AM384">
            <v>-653950.24291666679</v>
          </cell>
          <cell r="AN384">
            <v>-654940.70000000007</v>
          </cell>
          <cell r="AP384">
            <v>-624597.3075</v>
          </cell>
        </row>
        <row r="385">
          <cell r="J385">
            <v>877289.17</v>
          </cell>
          <cell r="K385">
            <v>441003.02</v>
          </cell>
          <cell r="L385">
            <v>463027.16</v>
          </cell>
          <cell r="M385">
            <v>513393.05</v>
          </cell>
          <cell r="N385">
            <v>382341.64</v>
          </cell>
          <cell r="O385">
            <v>514828.24</v>
          </cell>
          <cell r="P385">
            <v>637282.06999999995</v>
          </cell>
          <cell r="Q385">
            <v>16144492.560000001</v>
          </cell>
          <cell r="R385">
            <v>19606089.170000002</v>
          </cell>
          <cell r="S385">
            <v>22725689.789999999</v>
          </cell>
          <cell r="T385">
            <v>24556928.420000002</v>
          </cell>
          <cell r="U385">
            <v>27850428.260000002</v>
          </cell>
          <cell r="V385">
            <v>19832962.420000002</v>
          </cell>
          <cell r="W385">
            <v>7168529.2699999996</v>
          </cell>
          <cell r="X385">
            <v>9557904.8900000006</v>
          </cell>
          <cell r="Y385">
            <v>7530353.5999999996</v>
          </cell>
          <cell r="Z385">
            <v>5103065.8499999996</v>
          </cell>
          <cell r="AA385">
            <v>4650975.4000000004</v>
          </cell>
          <cell r="AD385">
            <v>1245216.4670833333</v>
          </cell>
          <cell r="AE385">
            <v>2693242.8112500003</v>
          </cell>
          <cell r="AF385">
            <v>4404198.0629166663</v>
          </cell>
          <cell r="AG385">
            <v>6313495.9787500007</v>
          </cell>
          <cell r="AH385">
            <v>8432866.0058333334</v>
          </cell>
          <cell r="AI385">
            <v>10349219.097916668</v>
          </cell>
          <cell r="AJ385">
            <v>11419352.410416668</v>
          </cell>
          <cell r="AK385">
            <v>12078619.242916668</v>
          </cell>
          <cell r="AL385">
            <v>12749945.837916667</v>
          </cell>
          <cell r="AM385">
            <v>13239016.036250003</v>
          </cell>
          <cell r="AN385">
            <v>13608052.343333334</v>
          </cell>
          <cell r="AP385">
            <v>14131943.478749998</v>
          </cell>
        </row>
        <row r="386">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D386">
            <v>0</v>
          </cell>
          <cell r="AE386">
            <v>0</v>
          </cell>
          <cell r="AF386">
            <v>0</v>
          </cell>
          <cell r="AG386">
            <v>0</v>
          </cell>
          <cell r="AH386">
            <v>0</v>
          </cell>
          <cell r="AI386">
            <v>0</v>
          </cell>
          <cell r="AJ386">
            <v>0</v>
          </cell>
          <cell r="AK386">
            <v>0</v>
          </cell>
          <cell r="AL386">
            <v>0</v>
          </cell>
          <cell r="AM386">
            <v>0</v>
          </cell>
          <cell r="AN386">
            <v>0</v>
          </cell>
          <cell r="AP386">
            <v>0</v>
          </cell>
        </row>
        <row r="387">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D387">
            <v>0</v>
          </cell>
          <cell r="AE387">
            <v>0</v>
          </cell>
          <cell r="AF387">
            <v>0</v>
          </cell>
          <cell r="AG387">
            <v>0</v>
          </cell>
          <cell r="AH387">
            <v>0</v>
          </cell>
          <cell r="AI387">
            <v>0</v>
          </cell>
          <cell r="AJ387">
            <v>0</v>
          </cell>
          <cell r="AK387">
            <v>0</v>
          </cell>
          <cell r="AL387">
            <v>0</v>
          </cell>
          <cell r="AM387">
            <v>0</v>
          </cell>
          <cell r="AN387">
            <v>0</v>
          </cell>
          <cell r="AP387">
            <v>-44306.765000000007</v>
          </cell>
        </row>
        <row r="388">
          <cell r="J388">
            <v>5286845.1900000004</v>
          </cell>
          <cell r="K388">
            <v>4904812.13</v>
          </cell>
          <cell r="L388">
            <v>4569979.46</v>
          </cell>
          <cell r="M388">
            <v>3313366.08</v>
          </cell>
          <cell r="N388">
            <v>2959985.46</v>
          </cell>
          <cell r="O388">
            <v>3179065.13</v>
          </cell>
          <cell r="P388">
            <v>3326158.67</v>
          </cell>
          <cell r="Q388">
            <v>3508309.42</v>
          </cell>
          <cell r="R388">
            <v>3729807.89</v>
          </cell>
          <cell r="S388">
            <v>3863395.63</v>
          </cell>
          <cell r="T388">
            <v>3021766.64</v>
          </cell>
          <cell r="U388">
            <v>3244687.92</v>
          </cell>
          <cell r="V388">
            <v>4145584.39</v>
          </cell>
          <cell r="W388">
            <v>4193103.74</v>
          </cell>
          <cell r="X388">
            <v>4040013.69</v>
          </cell>
          <cell r="Y388">
            <v>3323452.02</v>
          </cell>
          <cell r="Z388">
            <v>2651297.38</v>
          </cell>
          <cell r="AA388">
            <v>2735281.87</v>
          </cell>
          <cell r="AD388">
            <v>3686851.7162500005</v>
          </cell>
          <cell r="AE388">
            <v>3735313.9891666672</v>
          </cell>
          <cell r="AF388">
            <v>3813729.3254166669</v>
          </cell>
          <cell r="AG388">
            <v>3851481.2829166669</v>
          </cell>
          <cell r="AH388">
            <v>3791112.4712499999</v>
          </cell>
          <cell r="AI388">
            <v>3694795.7683333331</v>
          </cell>
          <cell r="AJ388">
            <v>3617588.71875</v>
          </cell>
          <cell r="AK388">
            <v>3565852.2954166667</v>
          </cell>
          <cell r="AL388">
            <v>3544190.6358333328</v>
          </cell>
          <cell r="AM388">
            <v>3531748.8800000004</v>
          </cell>
          <cell r="AN388">
            <v>3500395.9075000007</v>
          </cell>
          <cell r="AP388">
            <v>3484567.4395833337</v>
          </cell>
        </row>
        <row r="389">
          <cell r="J389">
            <v>5805124.7300000004</v>
          </cell>
          <cell r="K389">
            <v>3996811.2</v>
          </cell>
          <cell r="L389">
            <v>4819831.9400000004</v>
          </cell>
          <cell r="M389">
            <v>4509920.46</v>
          </cell>
          <cell r="N389">
            <v>3915677.25</v>
          </cell>
          <cell r="O389">
            <v>3511502.09</v>
          </cell>
          <cell r="P389">
            <v>3057824.34</v>
          </cell>
          <cell r="Q389">
            <v>2528055.84</v>
          </cell>
          <cell r="R389">
            <v>2642571.9500000002</v>
          </cell>
          <cell r="S389">
            <v>2706166.93</v>
          </cell>
          <cell r="T389">
            <v>2920906.25</v>
          </cell>
          <cell r="U389">
            <v>3087091.11</v>
          </cell>
          <cell r="V389">
            <v>3217748.28</v>
          </cell>
          <cell r="W389">
            <v>3530637.62</v>
          </cell>
          <cell r="X389">
            <v>3908707.58</v>
          </cell>
          <cell r="Y389">
            <v>3803371.43</v>
          </cell>
          <cell r="Z389">
            <v>3285725.93</v>
          </cell>
          <cell r="AA389">
            <v>3372271.35</v>
          </cell>
          <cell r="AD389">
            <v>3688614.9783333335</v>
          </cell>
          <cell r="AE389">
            <v>3658145.5554166674</v>
          </cell>
          <cell r="AF389">
            <v>3654674.6470833332</v>
          </cell>
          <cell r="AG389">
            <v>3646053.9962500003</v>
          </cell>
          <cell r="AH389">
            <v>3632320.7320833337</v>
          </cell>
          <cell r="AI389">
            <v>3517316.3220833335</v>
          </cell>
          <cell r="AJ389">
            <v>3390085.0708333328</v>
          </cell>
          <cell r="AK389">
            <v>3332697.6566666663</v>
          </cell>
          <cell r="AL389">
            <v>3265294.5987500004</v>
          </cell>
          <cell r="AM389">
            <v>3209607.084166667</v>
          </cell>
          <cell r="AN389">
            <v>3177557.831666667</v>
          </cell>
          <cell r="AP389">
            <v>3172970.773333333</v>
          </cell>
        </row>
        <row r="390">
          <cell r="J390">
            <v>213977.93</v>
          </cell>
          <cell r="K390">
            <v>157106.93</v>
          </cell>
          <cell r="L390">
            <v>212271.93</v>
          </cell>
          <cell r="M390">
            <v>215026.13</v>
          </cell>
          <cell r="N390">
            <v>256529.03</v>
          </cell>
          <cell r="O390">
            <v>228979.95</v>
          </cell>
          <cell r="P390">
            <v>232243.55</v>
          </cell>
          <cell r="Q390">
            <v>209908.49</v>
          </cell>
          <cell r="R390">
            <v>184501.71</v>
          </cell>
          <cell r="S390">
            <v>210355.5</v>
          </cell>
          <cell r="T390">
            <v>282337.19</v>
          </cell>
          <cell r="U390">
            <v>214860.89</v>
          </cell>
          <cell r="V390">
            <v>265545.8</v>
          </cell>
          <cell r="W390">
            <v>170779.28</v>
          </cell>
          <cell r="X390">
            <v>197090.07</v>
          </cell>
          <cell r="Y390">
            <v>270636.90000000002</v>
          </cell>
          <cell r="Z390">
            <v>208586.93</v>
          </cell>
          <cell r="AA390">
            <v>297987.12</v>
          </cell>
          <cell r="AD390">
            <v>228482.90666666662</v>
          </cell>
          <cell r="AE390">
            <v>224161.83749999994</v>
          </cell>
          <cell r="AF390">
            <v>220430.18541666665</v>
          </cell>
          <cell r="AG390">
            <v>220155.97</v>
          </cell>
          <cell r="AH390">
            <v>219469.72916666666</v>
          </cell>
          <cell r="AI390">
            <v>220323.59708333333</v>
          </cell>
          <cell r="AJ390">
            <v>223041.93958333333</v>
          </cell>
          <cell r="AK390">
            <v>222979.04333333331</v>
          </cell>
          <cell r="AL390">
            <v>224663.58125000002</v>
          </cell>
          <cell r="AM390">
            <v>224983.10916666663</v>
          </cell>
          <cell r="AN390">
            <v>225860.82041666671</v>
          </cell>
          <cell r="AP390">
            <v>230599.14708333332</v>
          </cell>
        </row>
        <row r="391">
          <cell r="J391">
            <v>22029.03</v>
          </cell>
          <cell r="K391">
            <v>22029.03</v>
          </cell>
          <cell r="L391">
            <v>22029.03</v>
          </cell>
          <cell r="M391">
            <v>22029.03</v>
          </cell>
          <cell r="N391">
            <v>15647.02</v>
          </cell>
          <cell r="O391">
            <v>26382.53</v>
          </cell>
          <cell r="P391">
            <v>25811.8</v>
          </cell>
          <cell r="Q391">
            <v>31725.24</v>
          </cell>
          <cell r="R391">
            <v>28234.66</v>
          </cell>
          <cell r="S391">
            <v>23510.84</v>
          </cell>
          <cell r="T391">
            <v>22770.36</v>
          </cell>
          <cell r="U391">
            <v>22770.36</v>
          </cell>
          <cell r="V391">
            <v>22620.71</v>
          </cell>
          <cell r="W391">
            <v>21472.080000000002</v>
          </cell>
          <cell r="X391">
            <v>21472.080000000002</v>
          </cell>
          <cell r="Y391">
            <v>21133.91</v>
          </cell>
          <cell r="Z391">
            <v>20171.86</v>
          </cell>
          <cell r="AA391">
            <v>36556.42</v>
          </cell>
          <cell r="AD391">
            <v>24574.308749999997</v>
          </cell>
          <cell r="AE391">
            <v>24232.645416666663</v>
          </cell>
          <cell r="AF391">
            <v>24014.140416666662</v>
          </cell>
          <cell r="AG391">
            <v>23918.78458333333</v>
          </cell>
          <cell r="AH391">
            <v>23801.545416666664</v>
          </cell>
          <cell r="AI391">
            <v>23772.064166666663</v>
          </cell>
          <cell r="AJ391">
            <v>23773.51125</v>
          </cell>
          <cell r="AK391">
            <v>23727.098749999994</v>
          </cell>
          <cell r="AL391">
            <v>23666.595833333336</v>
          </cell>
          <cell r="AM391">
            <v>23817.834166666664</v>
          </cell>
          <cell r="AN391">
            <v>24430.28125</v>
          </cell>
          <cell r="AP391">
            <v>25419.704583333336</v>
          </cell>
        </row>
        <row r="392">
          <cell r="J392">
            <v>1524021.41</v>
          </cell>
          <cell r="K392">
            <v>1524021.41</v>
          </cell>
          <cell r="L392">
            <v>1517615.45</v>
          </cell>
          <cell r="M392">
            <v>1515451.56</v>
          </cell>
          <cell r="N392">
            <v>1511539.67</v>
          </cell>
          <cell r="O392">
            <v>1511539.67</v>
          </cell>
          <cell r="P392">
            <v>1579266.59</v>
          </cell>
          <cell r="Q392">
            <v>1566977.47</v>
          </cell>
          <cell r="R392">
            <v>1553092.53</v>
          </cell>
          <cell r="S392">
            <v>1418670.36</v>
          </cell>
          <cell r="T392">
            <v>1407962.41</v>
          </cell>
          <cell r="U392">
            <v>1400720.46</v>
          </cell>
          <cell r="V392">
            <v>1394079.56</v>
          </cell>
          <cell r="W392">
            <v>1391939.23</v>
          </cell>
          <cell r="X392">
            <v>1391939.23</v>
          </cell>
          <cell r="Y392">
            <v>1227240.3400000001</v>
          </cell>
          <cell r="Z392">
            <v>1224720.95</v>
          </cell>
          <cell r="AA392">
            <v>1224720.95</v>
          </cell>
          <cell r="AD392">
            <v>1530852.875</v>
          </cell>
          <cell r="AE392">
            <v>1531567.1120833333</v>
          </cell>
          <cell r="AF392">
            <v>1527233.9270833333</v>
          </cell>
          <cell r="AG392">
            <v>1517791.5541666665</v>
          </cell>
          <cell r="AH392">
            <v>1507710.7887500001</v>
          </cell>
          <cell r="AI392">
            <v>1497159.0054166664</v>
          </cell>
          <cell r="AJ392">
            <v>1486241.3374999997</v>
          </cell>
          <cell r="AK392">
            <v>1475501.4041666668</v>
          </cell>
          <cell r="AL392">
            <v>1458256.094166667</v>
          </cell>
          <cell r="AM392">
            <v>1434296.5133333334</v>
          </cell>
          <cell r="AN392">
            <v>1410394.9533333334</v>
          </cell>
          <cell r="AP392">
            <v>1407064.8724999998</v>
          </cell>
        </row>
        <row r="393">
          <cell r="J393">
            <v>1779873.66</v>
          </cell>
          <cell r="K393">
            <v>1779873.66</v>
          </cell>
          <cell r="L393">
            <v>1779873.66</v>
          </cell>
          <cell r="M393">
            <v>1779873.66</v>
          </cell>
          <cell r="N393">
            <v>1779873.66</v>
          </cell>
          <cell r="O393">
            <v>1779873.66</v>
          </cell>
          <cell r="P393">
            <v>1779873.66</v>
          </cell>
          <cell r="Q393">
            <v>1779873.66</v>
          </cell>
          <cell r="R393">
            <v>1776295.2</v>
          </cell>
          <cell r="S393">
            <v>1765787.66</v>
          </cell>
          <cell r="T393">
            <v>1765787.66</v>
          </cell>
          <cell r="U393">
            <v>1765787.66</v>
          </cell>
          <cell r="V393">
            <v>1765787.66</v>
          </cell>
          <cell r="W393">
            <v>1755675.93</v>
          </cell>
          <cell r="X393">
            <v>1755675.93</v>
          </cell>
          <cell r="Y393">
            <v>1755675.93</v>
          </cell>
          <cell r="Z393">
            <v>1755675.93</v>
          </cell>
          <cell r="AA393">
            <v>1749874.46</v>
          </cell>
          <cell r="AD393">
            <v>1779879.7933333332</v>
          </cell>
          <cell r="AE393">
            <v>1779724.5574999999</v>
          </cell>
          <cell r="AF393">
            <v>1778988.5383333331</v>
          </cell>
          <cell r="AG393">
            <v>1777814.7050000001</v>
          </cell>
          <cell r="AH393">
            <v>1776640.8716666664</v>
          </cell>
          <cell r="AI393">
            <v>1775467.0383333331</v>
          </cell>
          <cell r="AJ393">
            <v>1773871.8829166666</v>
          </cell>
          <cell r="AK393">
            <v>1771855.4054166663</v>
          </cell>
          <cell r="AL393">
            <v>1769838.9279166665</v>
          </cell>
          <cell r="AM393">
            <v>1767822.4504166667</v>
          </cell>
          <cell r="AN393">
            <v>1765564.2449999999</v>
          </cell>
          <cell r="AP393">
            <v>1763677.8783333332</v>
          </cell>
        </row>
        <row r="394">
          <cell r="J394">
            <v>4320236.93</v>
          </cell>
          <cell r="K394">
            <v>4320236.93</v>
          </cell>
          <cell r="L394">
            <v>4320236.93</v>
          </cell>
          <cell r="M394">
            <v>4320236.93</v>
          </cell>
          <cell r="N394">
            <v>4320236.93</v>
          </cell>
          <cell r="O394">
            <v>4315507.03</v>
          </cell>
          <cell r="P394">
            <v>4332472.6399999997</v>
          </cell>
          <cell r="Q394">
            <v>4297943.74</v>
          </cell>
          <cell r="R394">
            <v>4151059.36</v>
          </cell>
          <cell r="S394">
            <v>3997461.19</v>
          </cell>
          <cell r="T394">
            <v>3983714.6</v>
          </cell>
          <cell r="U394">
            <v>3983714.6</v>
          </cell>
          <cell r="V394">
            <v>3983714.6</v>
          </cell>
          <cell r="W394">
            <v>3966524.87</v>
          </cell>
          <cell r="X394">
            <v>3966524.87</v>
          </cell>
          <cell r="Y394">
            <v>3956531.78</v>
          </cell>
          <cell r="Z394">
            <v>3956531.78</v>
          </cell>
          <cell r="AA394">
            <v>3937281.35</v>
          </cell>
          <cell r="AD394">
            <v>4339152.8708333336</v>
          </cell>
          <cell r="AE394">
            <v>4319054.1654166663</v>
          </cell>
          <cell r="AF394">
            <v>4292371.6325000003</v>
          </cell>
          <cell r="AG394">
            <v>4263986.7754166666</v>
          </cell>
          <cell r="AH394">
            <v>4235943.2479166668</v>
          </cell>
          <cell r="AI394">
            <v>4207899.7204166669</v>
          </cell>
          <cell r="AJ394">
            <v>4179139.9541666671</v>
          </cell>
          <cell r="AK394">
            <v>4149663.9491666667</v>
          </cell>
          <cell r="AL394">
            <v>4119771.5654166662</v>
          </cell>
          <cell r="AM394">
            <v>4089462.8029166665</v>
          </cell>
          <cell r="AN394">
            <v>4058549.018333334</v>
          </cell>
          <cell r="AP394">
            <v>4049657.1166666672</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D395">
            <v>0</v>
          </cell>
          <cell r="AE395">
            <v>0</v>
          </cell>
          <cell r="AF395">
            <v>0</v>
          </cell>
          <cell r="AG395">
            <v>0</v>
          </cell>
          <cell r="AH395">
            <v>0</v>
          </cell>
          <cell r="AI395">
            <v>0</v>
          </cell>
          <cell r="AJ395">
            <v>0</v>
          </cell>
          <cell r="AK395">
            <v>0</v>
          </cell>
          <cell r="AL395">
            <v>0</v>
          </cell>
          <cell r="AM395">
            <v>0</v>
          </cell>
          <cell r="AN395">
            <v>0</v>
          </cell>
          <cell r="AP395">
            <v>0</v>
          </cell>
        </row>
        <row r="396">
          <cell r="J396">
            <v>296599.96000000002</v>
          </cell>
          <cell r="K396">
            <v>296599.96000000002</v>
          </cell>
          <cell r="L396">
            <v>296599.96000000002</v>
          </cell>
          <cell r="M396">
            <v>296344.58</v>
          </cell>
          <cell r="N396">
            <v>296344.58</v>
          </cell>
          <cell r="O396">
            <v>296344.58</v>
          </cell>
          <cell r="P396">
            <v>296344.58</v>
          </cell>
          <cell r="Q396">
            <v>296344.58</v>
          </cell>
          <cell r="R396">
            <v>296344.58</v>
          </cell>
          <cell r="S396">
            <v>296344.58</v>
          </cell>
          <cell r="T396">
            <v>296344.58</v>
          </cell>
          <cell r="U396">
            <v>296344.58</v>
          </cell>
          <cell r="V396">
            <v>296344.58</v>
          </cell>
          <cell r="W396">
            <v>296344.58</v>
          </cell>
          <cell r="X396">
            <v>296344.58</v>
          </cell>
          <cell r="Y396">
            <v>296344.58</v>
          </cell>
          <cell r="Z396">
            <v>296344.58</v>
          </cell>
          <cell r="AA396">
            <v>296344.58</v>
          </cell>
          <cell r="AD396">
            <v>296504.1925</v>
          </cell>
          <cell r="AE396">
            <v>296482.91083333333</v>
          </cell>
          <cell r="AF396">
            <v>296461.62916666671</v>
          </cell>
          <cell r="AG396">
            <v>296440.34750000003</v>
          </cell>
          <cell r="AH396">
            <v>296419.06583333336</v>
          </cell>
          <cell r="AI396">
            <v>296397.78416666674</v>
          </cell>
          <cell r="AJ396">
            <v>296376.50250000006</v>
          </cell>
          <cell r="AK396">
            <v>296355.22083333338</v>
          </cell>
          <cell r="AL396">
            <v>296344.58</v>
          </cell>
          <cell r="AM396">
            <v>296344.58</v>
          </cell>
          <cell r="AN396">
            <v>296344.58</v>
          </cell>
          <cell r="AP396">
            <v>296344.58</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D397">
            <v>0</v>
          </cell>
          <cell r="AE397">
            <v>0</v>
          </cell>
          <cell r="AF397">
            <v>0</v>
          </cell>
          <cell r="AG397">
            <v>0</v>
          </cell>
          <cell r="AH397">
            <v>0</v>
          </cell>
          <cell r="AI397">
            <v>0</v>
          </cell>
          <cell r="AJ397">
            <v>0</v>
          </cell>
          <cell r="AK397">
            <v>0</v>
          </cell>
          <cell r="AL397">
            <v>0</v>
          </cell>
          <cell r="AM397">
            <v>0</v>
          </cell>
          <cell r="AN397">
            <v>0</v>
          </cell>
          <cell r="AP397">
            <v>0</v>
          </cell>
        </row>
        <row r="398">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D398">
            <v>0</v>
          </cell>
          <cell r="AE398">
            <v>0</v>
          </cell>
          <cell r="AF398">
            <v>0</v>
          </cell>
          <cell r="AG398">
            <v>0</v>
          </cell>
          <cell r="AH398">
            <v>0</v>
          </cell>
          <cell r="AI398">
            <v>0</v>
          </cell>
          <cell r="AJ398">
            <v>0</v>
          </cell>
          <cell r="AK398">
            <v>0</v>
          </cell>
          <cell r="AL398">
            <v>0</v>
          </cell>
          <cell r="AM398">
            <v>0</v>
          </cell>
          <cell r="AN398">
            <v>0</v>
          </cell>
          <cell r="AP398">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D399">
            <v>0</v>
          </cell>
          <cell r="AE399">
            <v>0</v>
          </cell>
          <cell r="AF399">
            <v>0</v>
          </cell>
          <cell r="AG399">
            <v>0</v>
          </cell>
          <cell r="AH399">
            <v>0</v>
          </cell>
          <cell r="AI399">
            <v>0</v>
          </cell>
          <cell r="AJ399">
            <v>0</v>
          </cell>
          <cell r="AK399">
            <v>0</v>
          </cell>
          <cell r="AL399">
            <v>0</v>
          </cell>
          <cell r="AM399">
            <v>0</v>
          </cell>
          <cell r="AN399">
            <v>0</v>
          </cell>
          <cell r="AP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D400">
            <v>0</v>
          </cell>
          <cell r="AE400">
            <v>0</v>
          </cell>
          <cell r="AF400">
            <v>0</v>
          </cell>
          <cell r="AG400">
            <v>0</v>
          </cell>
          <cell r="AH400">
            <v>0</v>
          </cell>
          <cell r="AI400">
            <v>0</v>
          </cell>
          <cell r="AJ400">
            <v>0</v>
          </cell>
          <cell r="AK400">
            <v>0</v>
          </cell>
          <cell r="AL400">
            <v>0</v>
          </cell>
          <cell r="AM400">
            <v>0</v>
          </cell>
          <cell r="AN400">
            <v>0</v>
          </cell>
          <cell r="AP400">
            <v>0</v>
          </cell>
        </row>
        <row r="401">
          <cell r="J401">
            <v>131670.10999999999</v>
          </cell>
          <cell r="K401">
            <v>54702.11</v>
          </cell>
          <cell r="L401">
            <v>73467.11</v>
          </cell>
          <cell r="M401">
            <v>57227.23</v>
          </cell>
          <cell r="N401">
            <v>73516.11</v>
          </cell>
          <cell r="O401">
            <v>73516.11</v>
          </cell>
          <cell r="P401">
            <v>80634.03</v>
          </cell>
          <cell r="Q401">
            <v>77832.289999999994</v>
          </cell>
          <cell r="R401">
            <v>103609.85</v>
          </cell>
          <cell r="S401">
            <v>103610.11</v>
          </cell>
          <cell r="T401">
            <v>119722.1</v>
          </cell>
          <cell r="U401">
            <v>87273.05</v>
          </cell>
          <cell r="V401">
            <v>129646.55</v>
          </cell>
          <cell r="W401">
            <v>96119.29</v>
          </cell>
          <cell r="X401">
            <v>76118.25</v>
          </cell>
          <cell r="Y401">
            <v>110295.97</v>
          </cell>
          <cell r="Z401">
            <v>114984.22</v>
          </cell>
          <cell r="AA401">
            <v>117502.15</v>
          </cell>
          <cell r="AD401">
            <v>77056.454166666663</v>
          </cell>
          <cell r="AE401">
            <v>77629.367500000008</v>
          </cell>
          <cell r="AF401">
            <v>80074.398333333331</v>
          </cell>
          <cell r="AG401">
            <v>83882.606249999997</v>
          </cell>
          <cell r="AH401">
            <v>86060.353333333318</v>
          </cell>
          <cell r="AI401">
            <v>86314.035833333328</v>
          </cell>
          <cell r="AJ401">
            <v>87955.436666666661</v>
          </cell>
          <cell r="AK401">
            <v>89791.616666666683</v>
          </cell>
          <cell r="AL401">
            <v>92113.278333333335</v>
          </cell>
          <cell r="AM401">
            <v>96052.313750000016</v>
          </cell>
          <cell r="AN401">
            <v>99612.903333333365</v>
          </cell>
          <cell r="AP401">
            <v>107797.66249999999</v>
          </cell>
        </row>
        <row r="402">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D402">
            <v>0</v>
          </cell>
          <cell r="AE402">
            <v>0</v>
          </cell>
          <cell r="AF402">
            <v>0</v>
          </cell>
          <cell r="AG402">
            <v>0</v>
          </cell>
          <cell r="AH402">
            <v>0</v>
          </cell>
          <cell r="AI402">
            <v>0</v>
          </cell>
          <cell r="AJ402">
            <v>0</v>
          </cell>
          <cell r="AK402">
            <v>0</v>
          </cell>
          <cell r="AL402">
            <v>0</v>
          </cell>
          <cell r="AM402">
            <v>0</v>
          </cell>
          <cell r="AN402">
            <v>0</v>
          </cell>
          <cell r="AP402">
            <v>0</v>
          </cell>
        </row>
        <row r="403">
          <cell r="J403">
            <v>-92958.8</v>
          </cell>
          <cell r="K403">
            <v>-10873.81</v>
          </cell>
          <cell r="L403">
            <v>-12074.87</v>
          </cell>
          <cell r="M403">
            <v>52667.29</v>
          </cell>
          <cell r="N403">
            <v>-34530.199999999997</v>
          </cell>
          <cell r="O403">
            <v>162044.76</v>
          </cell>
          <cell r="P403">
            <v>19041.79</v>
          </cell>
          <cell r="Q403">
            <v>746488.73</v>
          </cell>
          <cell r="R403">
            <v>196518.81</v>
          </cell>
          <cell r="S403">
            <v>116449.28</v>
          </cell>
          <cell r="T403">
            <v>218392.62</v>
          </cell>
          <cell r="U403">
            <v>330715.18</v>
          </cell>
          <cell r="V403">
            <v>396830.35</v>
          </cell>
          <cell r="W403">
            <v>328991</v>
          </cell>
          <cell r="X403">
            <v>341561.7</v>
          </cell>
          <cell r="Y403">
            <v>372572</v>
          </cell>
          <cell r="Z403">
            <v>311861.53000000003</v>
          </cell>
          <cell r="AA403">
            <v>314396.78999999998</v>
          </cell>
          <cell r="AD403">
            <v>33296.288333333338</v>
          </cell>
          <cell r="AE403">
            <v>67197.258333333331</v>
          </cell>
          <cell r="AF403">
            <v>75187.400000000009</v>
          </cell>
          <cell r="AG403">
            <v>95318.631666666668</v>
          </cell>
          <cell r="AH403">
            <v>125293.61958333333</v>
          </cell>
          <cell r="AI403">
            <v>161397.94624999998</v>
          </cell>
          <cell r="AJ403">
            <v>195966.86124999999</v>
          </cell>
          <cell r="AK403">
            <v>224862.75208333333</v>
          </cell>
          <cell r="AL403">
            <v>252926.97208333333</v>
          </cell>
          <cell r="AM403">
            <v>280689.32375000004</v>
          </cell>
          <cell r="AN403">
            <v>301470.31375000003</v>
          </cell>
          <cell r="AP403">
            <v>320468.32166666666</v>
          </cell>
        </row>
        <row r="404">
          <cell r="J404">
            <v>350388.41</v>
          </cell>
          <cell r="K404">
            <v>275234.95</v>
          </cell>
          <cell r="L404">
            <v>810219.15</v>
          </cell>
          <cell r="M404">
            <v>1140498.52</v>
          </cell>
          <cell r="N404">
            <v>1503420.54</v>
          </cell>
          <cell r="O404">
            <v>1405457.96</v>
          </cell>
          <cell r="P404">
            <v>1394635.63</v>
          </cell>
          <cell r="Q404">
            <v>1617900.85</v>
          </cell>
          <cell r="R404">
            <v>802210.93</v>
          </cell>
          <cell r="S404">
            <v>247410.78</v>
          </cell>
          <cell r="T404">
            <v>271333.34999999998</v>
          </cell>
          <cell r="U404">
            <v>221012.42</v>
          </cell>
          <cell r="V404">
            <v>1159336.33</v>
          </cell>
          <cell r="W404">
            <v>1064256.04</v>
          </cell>
          <cell r="X404">
            <v>589812.71</v>
          </cell>
          <cell r="Y404">
            <v>1224496.67</v>
          </cell>
          <cell r="Z404">
            <v>1408459.13</v>
          </cell>
          <cell r="AA404">
            <v>1024227.51</v>
          </cell>
          <cell r="AD404">
            <v>889023.77291666658</v>
          </cell>
          <cell r="AE404">
            <v>905379.45374999987</v>
          </cell>
          <cell r="AF404">
            <v>864562.86083333322</v>
          </cell>
          <cell r="AG404">
            <v>842303.39958333317</v>
          </cell>
          <cell r="AH404">
            <v>837420.66249999998</v>
          </cell>
          <cell r="AI404">
            <v>870349.78749999974</v>
          </cell>
          <cell r="AJ404">
            <v>936931.82958333322</v>
          </cell>
          <cell r="AK404">
            <v>960624.1066666668</v>
          </cell>
          <cell r="AL404">
            <v>954940.42791666661</v>
          </cell>
          <cell r="AM404">
            <v>954483.62541666662</v>
          </cell>
          <cell r="AN404">
            <v>934642.2979166666</v>
          </cell>
          <cell r="AP404">
            <v>833475.4029166667</v>
          </cell>
        </row>
        <row r="405">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D405">
            <v>0</v>
          </cell>
          <cell r="AE405">
            <v>0</v>
          </cell>
          <cell r="AF405">
            <v>0</v>
          </cell>
          <cell r="AG405">
            <v>0</v>
          </cell>
          <cell r="AH405">
            <v>0</v>
          </cell>
          <cell r="AI405">
            <v>0</v>
          </cell>
          <cell r="AJ405">
            <v>0</v>
          </cell>
          <cell r="AK405">
            <v>0</v>
          </cell>
          <cell r="AL405">
            <v>0</v>
          </cell>
          <cell r="AM405">
            <v>0</v>
          </cell>
          <cell r="AN405">
            <v>0</v>
          </cell>
          <cell r="AP405">
            <v>0</v>
          </cell>
        </row>
        <row r="406">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D406">
            <v>0</v>
          </cell>
          <cell r="AE406">
            <v>0</v>
          </cell>
          <cell r="AF406">
            <v>0</v>
          </cell>
          <cell r="AG406">
            <v>0</v>
          </cell>
          <cell r="AH406">
            <v>0</v>
          </cell>
          <cell r="AI406">
            <v>0</v>
          </cell>
          <cell r="AJ406">
            <v>0</v>
          </cell>
          <cell r="AK406">
            <v>0</v>
          </cell>
          <cell r="AL406">
            <v>0</v>
          </cell>
          <cell r="AM406">
            <v>0</v>
          </cell>
          <cell r="AN406">
            <v>0</v>
          </cell>
          <cell r="AP406">
            <v>0</v>
          </cell>
        </row>
        <row r="407">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D407">
            <v>0</v>
          </cell>
          <cell r="AE407">
            <v>0</v>
          </cell>
          <cell r="AF407">
            <v>0</v>
          </cell>
          <cell r="AG407">
            <v>0</v>
          </cell>
          <cell r="AH407">
            <v>0</v>
          </cell>
          <cell r="AI407">
            <v>0</v>
          </cell>
          <cell r="AJ407">
            <v>0</v>
          </cell>
          <cell r="AK407">
            <v>0</v>
          </cell>
          <cell r="AL407">
            <v>0</v>
          </cell>
          <cell r="AM407">
            <v>0</v>
          </cell>
          <cell r="AN407">
            <v>0</v>
          </cell>
          <cell r="AP407">
            <v>0</v>
          </cell>
        </row>
        <row r="408">
          <cell r="J408">
            <v>2796687.21</v>
          </cell>
          <cell r="K408">
            <v>2795461.96</v>
          </cell>
          <cell r="L408">
            <v>2792065.71</v>
          </cell>
          <cell r="M408">
            <v>2790804.33</v>
          </cell>
          <cell r="N408">
            <v>2790369.75</v>
          </cell>
          <cell r="O408">
            <v>2790369.75</v>
          </cell>
          <cell r="P408">
            <v>2788433.37</v>
          </cell>
          <cell r="Q408">
            <v>2781951.69</v>
          </cell>
          <cell r="R408">
            <v>2780928.27</v>
          </cell>
          <cell r="S408">
            <v>2780785.32</v>
          </cell>
          <cell r="T408">
            <v>2780785.32</v>
          </cell>
          <cell r="U408">
            <v>2780785.32</v>
          </cell>
          <cell r="V408">
            <v>2780785.32</v>
          </cell>
          <cell r="W408">
            <v>2780785.32</v>
          </cell>
          <cell r="X408">
            <v>2776142.55</v>
          </cell>
          <cell r="Y408">
            <v>2775954.11</v>
          </cell>
          <cell r="Z408">
            <v>2775954.11</v>
          </cell>
          <cell r="AA408">
            <v>2775902.13</v>
          </cell>
          <cell r="AD408">
            <v>2794743.1870833337</v>
          </cell>
          <cell r="AE408">
            <v>2792516.0012500007</v>
          </cell>
          <cell r="AF408">
            <v>2790765.2270833338</v>
          </cell>
          <cell r="AG408">
            <v>2789440.0695833336</v>
          </cell>
          <cell r="AH408">
            <v>2788114.9120833338</v>
          </cell>
          <cell r="AI408">
            <v>2786789.7545833336</v>
          </cell>
          <cell r="AJ408">
            <v>2785515.6491666669</v>
          </cell>
          <cell r="AK408">
            <v>2784240.6574999997</v>
          </cell>
          <cell r="AL408">
            <v>2782958.4333333331</v>
          </cell>
          <cell r="AM408">
            <v>2781739.0225</v>
          </cell>
          <cell r="AN408">
            <v>2780535.5533333332</v>
          </cell>
          <cell r="AP408">
            <v>2778636.4008333334</v>
          </cell>
        </row>
        <row r="409">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D409">
            <v>0</v>
          </cell>
          <cell r="AE409">
            <v>0</v>
          </cell>
          <cell r="AF409">
            <v>0</v>
          </cell>
          <cell r="AG409">
            <v>0</v>
          </cell>
          <cell r="AH409">
            <v>0</v>
          </cell>
          <cell r="AI409">
            <v>0</v>
          </cell>
          <cell r="AJ409">
            <v>0</v>
          </cell>
          <cell r="AK409">
            <v>0</v>
          </cell>
          <cell r="AL409">
            <v>0</v>
          </cell>
          <cell r="AM409">
            <v>0</v>
          </cell>
          <cell r="AN409">
            <v>0</v>
          </cell>
          <cell r="AP409">
            <v>0</v>
          </cell>
        </row>
        <row r="410">
          <cell r="J410">
            <v>392523.81</v>
          </cell>
          <cell r="K410">
            <v>392523.81</v>
          </cell>
          <cell r="L410">
            <v>392523.81</v>
          </cell>
          <cell r="M410">
            <v>392523.81</v>
          </cell>
          <cell r="N410">
            <v>392523.81</v>
          </cell>
          <cell r="O410">
            <v>392523.81</v>
          </cell>
          <cell r="P410">
            <v>392523.81</v>
          </cell>
          <cell r="Q410">
            <v>392070.41</v>
          </cell>
          <cell r="R410">
            <v>392070.41</v>
          </cell>
          <cell r="S410">
            <v>392070.41</v>
          </cell>
          <cell r="T410">
            <v>392070.41</v>
          </cell>
          <cell r="U410">
            <v>392070.41</v>
          </cell>
          <cell r="V410">
            <v>392070.41</v>
          </cell>
          <cell r="W410">
            <v>392070.41</v>
          </cell>
          <cell r="X410">
            <v>392070.41</v>
          </cell>
          <cell r="Y410">
            <v>392070.41</v>
          </cell>
          <cell r="Z410">
            <v>392070.41</v>
          </cell>
          <cell r="AA410">
            <v>392070.41</v>
          </cell>
          <cell r="AD410">
            <v>392504.91833333339</v>
          </cell>
          <cell r="AE410">
            <v>392467.13500000001</v>
          </cell>
          <cell r="AF410">
            <v>392429.35166666674</v>
          </cell>
          <cell r="AG410">
            <v>392391.56833333336</v>
          </cell>
          <cell r="AH410">
            <v>392353.78500000009</v>
          </cell>
          <cell r="AI410">
            <v>392316.00166666671</v>
          </cell>
          <cell r="AJ410">
            <v>392278.21833333344</v>
          </cell>
          <cell r="AK410">
            <v>392240.43500000006</v>
          </cell>
          <cell r="AL410">
            <v>392202.65166666667</v>
          </cell>
          <cell r="AM410">
            <v>392164.8683333334</v>
          </cell>
          <cell r="AN410">
            <v>392127.08500000002</v>
          </cell>
          <cell r="AP410">
            <v>392070.41000000009</v>
          </cell>
        </row>
        <row r="411">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D411">
            <v>0</v>
          </cell>
          <cell r="AE411">
            <v>0</v>
          </cell>
          <cell r="AF411">
            <v>0</v>
          </cell>
          <cell r="AG411">
            <v>0</v>
          </cell>
          <cell r="AH411">
            <v>0</v>
          </cell>
          <cell r="AI411">
            <v>0</v>
          </cell>
          <cell r="AJ411">
            <v>0</v>
          </cell>
          <cell r="AK411">
            <v>0</v>
          </cell>
          <cell r="AL411">
            <v>0</v>
          </cell>
          <cell r="AM411">
            <v>0</v>
          </cell>
          <cell r="AN411">
            <v>0</v>
          </cell>
          <cell r="AP411">
            <v>0</v>
          </cell>
        </row>
        <row r="412">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D412">
            <v>0</v>
          </cell>
          <cell r="AE412">
            <v>0</v>
          </cell>
          <cell r="AF412">
            <v>0</v>
          </cell>
          <cell r="AG412">
            <v>0</v>
          </cell>
          <cell r="AH412">
            <v>0</v>
          </cell>
          <cell r="AI412">
            <v>0</v>
          </cell>
          <cell r="AJ412">
            <v>0</v>
          </cell>
          <cell r="AK412">
            <v>0</v>
          </cell>
          <cell r="AL412">
            <v>0</v>
          </cell>
          <cell r="AM412">
            <v>0</v>
          </cell>
          <cell r="AN412">
            <v>0</v>
          </cell>
          <cell r="AP412">
            <v>0</v>
          </cell>
        </row>
        <row r="413">
          <cell r="J413">
            <v>242754.92</v>
          </cell>
          <cell r="K413">
            <v>242642.92</v>
          </cell>
          <cell r="L413">
            <v>242642.92</v>
          </cell>
          <cell r="M413">
            <v>242642.92</v>
          </cell>
          <cell r="N413">
            <v>242642.92</v>
          </cell>
          <cell r="O413">
            <v>242642.92</v>
          </cell>
          <cell r="P413">
            <v>242642.92</v>
          </cell>
          <cell r="Q413">
            <v>242138.92</v>
          </cell>
          <cell r="R413">
            <v>237249.56</v>
          </cell>
          <cell r="S413">
            <v>235520.84</v>
          </cell>
          <cell r="T413">
            <v>235520.84</v>
          </cell>
          <cell r="U413">
            <v>235520.84</v>
          </cell>
          <cell r="V413">
            <v>235531.68</v>
          </cell>
          <cell r="W413">
            <v>235531.68</v>
          </cell>
          <cell r="X413">
            <v>235220.82</v>
          </cell>
          <cell r="Y413">
            <v>235220.82</v>
          </cell>
          <cell r="Z413">
            <v>235220.82</v>
          </cell>
          <cell r="AA413">
            <v>235220.82</v>
          </cell>
          <cell r="AD413">
            <v>243031.34999999998</v>
          </cell>
          <cell r="AE413">
            <v>242622.29333333333</v>
          </cell>
          <cell r="AF413">
            <v>242017.47</v>
          </cell>
          <cell r="AG413">
            <v>241362.59666666665</v>
          </cell>
          <cell r="AH413">
            <v>240707.7233333333</v>
          </cell>
          <cell r="AI413">
            <v>240079.31833333327</v>
          </cell>
          <cell r="AJ413">
            <v>239482.04833333334</v>
          </cell>
          <cell r="AK413">
            <v>238876.49250000005</v>
          </cell>
          <cell r="AL413">
            <v>238257.98416666672</v>
          </cell>
          <cell r="AM413">
            <v>237639.47583333333</v>
          </cell>
          <cell r="AN413">
            <v>237020.9675</v>
          </cell>
          <cell r="AP413">
            <v>235804.95083333331</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D414">
            <v>0</v>
          </cell>
          <cell r="AE414">
            <v>0</v>
          </cell>
          <cell r="AF414">
            <v>0</v>
          </cell>
          <cell r="AG414">
            <v>0</v>
          </cell>
          <cell r="AH414">
            <v>0</v>
          </cell>
          <cell r="AI414">
            <v>0</v>
          </cell>
          <cell r="AJ414">
            <v>0</v>
          </cell>
          <cell r="AK414">
            <v>0</v>
          </cell>
          <cell r="AL414">
            <v>0</v>
          </cell>
          <cell r="AM414">
            <v>0</v>
          </cell>
          <cell r="AN414">
            <v>0</v>
          </cell>
          <cell r="AP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D415">
            <v>0</v>
          </cell>
          <cell r="AE415">
            <v>0</v>
          </cell>
          <cell r="AF415">
            <v>0</v>
          </cell>
          <cell r="AG415">
            <v>0</v>
          </cell>
          <cell r="AH415">
            <v>0</v>
          </cell>
          <cell r="AI415">
            <v>0</v>
          </cell>
          <cell r="AJ415">
            <v>0</v>
          </cell>
          <cell r="AK415">
            <v>0</v>
          </cell>
          <cell r="AL415">
            <v>0</v>
          </cell>
          <cell r="AM415">
            <v>0</v>
          </cell>
          <cell r="AN415">
            <v>0</v>
          </cell>
          <cell r="AP415">
            <v>0</v>
          </cell>
        </row>
        <row r="416">
          <cell r="J416">
            <v>10648854.279999999</v>
          </cell>
          <cell r="K416">
            <v>11285148.9</v>
          </cell>
          <cell r="L416">
            <v>10994059.810000001</v>
          </cell>
          <cell r="M416">
            <v>11551673.529999999</v>
          </cell>
          <cell r="N416">
            <v>11336141.960000001</v>
          </cell>
          <cell r="O416">
            <v>11608089.52</v>
          </cell>
          <cell r="P416">
            <v>11255828.41</v>
          </cell>
          <cell r="Q416">
            <v>11742468.33</v>
          </cell>
          <cell r="R416">
            <v>12347090.810000001</v>
          </cell>
          <cell r="S416">
            <v>13699237.92</v>
          </cell>
          <cell r="T416">
            <v>13373708.93</v>
          </cell>
          <cell r="U416">
            <v>13452808.529999999</v>
          </cell>
          <cell r="V416">
            <v>13132024.49</v>
          </cell>
          <cell r="W416">
            <v>12883307.710000001</v>
          </cell>
          <cell r="X416">
            <v>13134599.74</v>
          </cell>
          <cell r="Y416">
            <v>12244941.859999999</v>
          </cell>
          <cell r="Z416">
            <v>12754775.029999999</v>
          </cell>
          <cell r="AA416">
            <v>12783446.24</v>
          </cell>
          <cell r="AD416">
            <v>10952550.039583331</v>
          </cell>
          <cell r="AE416">
            <v>11101643.658333333</v>
          </cell>
          <cell r="AF416">
            <v>11330690.248749999</v>
          </cell>
          <cell r="AG416">
            <v>11568017.571249999</v>
          </cell>
          <cell r="AH416">
            <v>11806096.215416668</v>
          </cell>
          <cell r="AI416">
            <v>12044724.669583334</v>
          </cell>
          <cell r="AJ416">
            <v>12214780.045416668</v>
          </cell>
          <cell r="AK416">
            <v>12370559.159583332</v>
          </cell>
          <cell r="AL416">
            <v>12488634.503749998</v>
          </cell>
          <cell r="AM416">
            <v>12576630.395416668</v>
          </cell>
          <cell r="AN416">
            <v>12684713.303333333</v>
          </cell>
          <cell r="AP416">
            <v>12932143.998333333</v>
          </cell>
        </row>
        <row r="417">
          <cell r="J417">
            <v>5758062.54</v>
          </cell>
          <cell r="K417">
            <v>5890975.54</v>
          </cell>
          <cell r="L417">
            <v>5957928.54</v>
          </cell>
          <cell r="M417">
            <v>6006375.46</v>
          </cell>
          <cell r="N417">
            <v>5952793.04</v>
          </cell>
          <cell r="O417">
            <v>5928834.6200000001</v>
          </cell>
          <cell r="P417">
            <v>5931227.2999999998</v>
          </cell>
          <cell r="Q417">
            <v>5842707.2599999998</v>
          </cell>
          <cell r="R417">
            <v>5865347.7599999998</v>
          </cell>
          <cell r="S417">
            <v>5927631.2800000003</v>
          </cell>
          <cell r="T417">
            <v>5930310</v>
          </cell>
          <cell r="U417">
            <v>5892645.0999999996</v>
          </cell>
          <cell r="V417">
            <v>5815652.2800000003</v>
          </cell>
          <cell r="W417">
            <v>5821525.9199999999</v>
          </cell>
          <cell r="X417">
            <v>5968241.4000000004</v>
          </cell>
          <cell r="Y417">
            <v>6076522.3600000003</v>
          </cell>
          <cell r="Z417">
            <v>6075881.2199999997</v>
          </cell>
          <cell r="AA417">
            <v>6088140.5599999996</v>
          </cell>
          <cell r="AD417">
            <v>5870492.9249999998</v>
          </cell>
          <cell r="AE417">
            <v>5881130.0058333324</v>
          </cell>
          <cell r="AF417">
            <v>5891745.0874999985</v>
          </cell>
          <cell r="AG417">
            <v>5903467.0958333323</v>
          </cell>
          <cell r="AH417">
            <v>5908445.8049999997</v>
          </cell>
          <cell r="AI417">
            <v>5909469.4424999999</v>
          </cell>
          <cell r="AJ417">
            <v>5908975.2808333337</v>
          </cell>
          <cell r="AK417">
            <v>5906511.2491666675</v>
          </cell>
          <cell r="AL417">
            <v>5909863.7391666668</v>
          </cell>
          <cell r="AM417">
            <v>5917915.2008333327</v>
          </cell>
          <cell r="AN417">
            <v>5929681.6224999996</v>
          </cell>
          <cell r="AP417">
            <v>5965207.3504166678</v>
          </cell>
        </row>
        <row r="418">
          <cell r="J418">
            <v>-10642949.439999999</v>
          </cell>
          <cell r="K418">
            <v>-11285345.67</v>
          </cell>
          <cell r="L418">
            <v>-10994187.609999999</v>
          </cell>
          <cell r="M418">
            <v>-11551721.35</v>
          </cell>
          <cell r="N418">
            <v>-11336169.33</v>
          </cell>
          <cell r="O418">
            <v>-11608152.640000001</v>
          </cell>
          <cell r="P418">
            <v>-11256051.539999999</v>
          </cell>
          <cell r="Q418">
            <v>-11744087.65</v>
          </cell>
          <cell r="R418">
            <v>-12347090.810000001</v>
          </cell>
          <cell r="S418">
            <v>-13699393.210000001</v>
          </cell>
          <cell r="T418">
            <v>-13378668.550000001</v>
          </cell>
          <cell r="U418">
            <v>-13461923.24</v>
          </cell>
          <cell r="V418">
            <v>-13142191.83</v>
          </cell>
          <cell r="W418">
            <v>-12899510.41</v>
          </cell>
          <cell r="X418">
            <v>-13177099.74</v>
          </cell>
          <cell r="Y418">
            <v>-12288763.720000001</v>
          </cell>
          <cell r="Z418">
            <v>-12756142.59</v>
          </cell>
          <cell r="AA418">
            <v>-12787352.550000001</v>
          </cell>
          <cell r="AD418">
            <v>-10952222.599166667</v>
          </cell>
          <cell r="AE418">
            <v>-11101377.722083334</v>
          </cell>
          <cell r="AF418">
            <v>-11330427.79916667</v>
          </cell>
          <cell r="AG418">
            <v>-11567959.258749999</v>
          </cell>
          <cell r="AH418">
            <v>-11806608.813749999</v>
          </cell>
          <cell r="AI418">
            <v>-12046280.186249999</v>
          </cell>
          <cell r="AJ418">
            <v>-12217672.15</v>
          </cell>
          <cell r="AK418">
            <v>-12375883.686250001</v>
          </cell>
          <cell r="AL418">
            <v>-12497548.457083331</v>
          </cell>
          <cell r="AM418">
            <v>-12587424.108333334</v>
          </cell>
          <cell r="AN418">
            <v>-12695722.990416666</v>
          </cell>
          <cell r="AP418">
            <v>-12943945.991666667</v>
          </cell>
        </row>
        <row r="419">
          <cell r="J419">
            <v>4318569.03</v>
          </cell>
          <cell r="K419">
            <v>4418254.03</v>
          </cell>
          <cell r="L419">
            <v>4468442.03</v>
          </cell>
          <cell r="M419">
            <v>4504779.1500000004</v>
          </cell>
          <cell r="N419">
            <v>4464592.57</v>
          </cell>
          <cell r="O419">
            <v>4446625.93</v>
          </cell>
          <cell r="P419">
            <v>4448421.5599999996</v>
          </cell>
          <cell r="Q419">
            <v>4382034.68</v>
          </cell>
          <cell r="R419">
            <v>4399015.6100000003</v>
          </cell>
          <cell r="S419">
            <v>4445730.05</v>
          </cell>
          <cell r="T419">
            <v>4447740.4800000004</v>
          </cell>
          <cell r="U419">
            <v>4419494.2</v>
          </cell>
          <cell r="V419">
            <v>4361753.7</v>
          </cell>
          <cell r="W419">
            <v>4366160.1100000003</v>
          </cell>
          <cell r="X419">
            <v>4476197.0599999996</v>
          </cell>
          <cell r="Y419">
            <v>4557409.43</v>
          </cell>
          <cell r="Z419">
            <v>4556929.42</v>
          </cell>
          <cell r="AA419">
            <v>4566125.8</v>
          </cell>
          <cell r="AD419">
            <v>4402880.4395833341</v>
          </cell>
          <cell r="AE419">
            <v>4410857.0325000007</v>
          </cell>
          <cell r="AF419">
            <v>4418817.1825000001</v>
          </cell>
          <cell r="AG419">
            <v>4427607.6187500004</v>
          </cell>
          <cell r="AH419">
            <v>4431340.6862500003</v>
          </cell>
          <cell r="AI419">
            <v>4432107.6379166674</v>
          </cell>
          <cell r="AJ419">
            <v>4431736.4191666674</v>
          </cell>
          <cell r="AK419">
            <v>4429888.9654166671</v>
          </cell>
          <cell r="AL419">
            <v>4432405.0200000005</v>
          </cell>
          <cell r="AM419">
            <v>4438445.3170833336</v>
          </cell>
          <cell r="AN419">
            <v>4447271.8470833339</v>
          </cell>
          <cell r="AP419">
            <v>4473919.5475000003</v>
          </cell>
        </row>
        <row r="420">
          <cell r="J420">
            <v>18964261.010000002</v>
          </cell>
          <cell r="K420">
            <v>16868308.75</v>
          </cell>
          <cell r="L420">
            <v>16859994.289999999</v>
          </cell>
          <cell r="M420">
            <v>28062756.050000001</v>
          </cell>
          <cell r="N420">
            <v>27353815.210000001</v>
          </cell>
          <cell r="O420">
            <v>27581357.489999998</v>
          </cell>
          <cell r="P420">
            <v>27697664.629999999</v>
          </cell>
          <cell r="Q420">
            <v>27661333.489999998</v>
          </cell>
          <cell r="R420">
            <v>28580584.789999999</v>
          </cell>
          <cell r="S420">
            <v>28870952.190000001</v>
          </cell>
          <cell r="T420">
            <v>29281669.239999998</v>
          </cell>
          <cell r="U420">
            <v>29086115.82</v>
          </cell>
          <cell r="V420">
            <v>26568010.41</v>
          </cell>
          <cell r="W420">
            <v>25581591.059999999</v>
          </cell>
          <cell r="X420">
            <v>25681280.309999999</v>
          </cell>
          <cell r="Y420">
            <v>25744337.989999998</v>
          </cell>
          <cell r="Z420">
            <v>25912082.079999998</v>
          </cell>
          <cell r="AA420">
            <v>25863287.699999999</v>
          </cell>
          <cell r="AD420">
            <v>22092775.459166668</v>
          </cell>
          <cell r="AE420">
            <v>22879802.05125</v>
          </cell>
          <cell r="AF420">
            <v>23669315.837916669</v>
          </cell>
          <cell r="AG420">
            <v>24459241.647916671</v>
          </cell>
          <cell r="AH420">
            <v>25212466.077083334</v>
          </cell>
          <cell r="AI420">
            <v>25889223.971666668</v>
          </cell>
          <cell r="AJ420">
            <v>26569100.292916667</v>
          </cell>
          <cell r="AK420">
            <v>27299707.306666669</v>
          </cell>
          <cell r="AL420">
            <v>27570660.138333332</v>
          </cell>
          <cell r="AM420">
            <v>27413987.172083333</v>
          </cell>
          <cell r="AN420">
            <v>27282328.717083335</v>
          </cell>
          <cell r="AP420">
            <v>27054195.19875</v>
          </cell>
        </row>
        <row r="421">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D421">
            <v>0</v>
          </cell>
          <cell r="AE421">
            <v>0</v>
          </cell>
          <cell r="AF421">
            <v>0</v>
          </cell>
          <cell r="AG421">
            <v>0</v>
          </cell>
          <cell r="AH421">
            <v>0</v>
          </cell>
          <cell r="AI421">
            <v>0</v>
          </cell>
          <cell r="AJ421">
            <v>0</v>
          </cell>
          <cell r="AK421">
            <v>0</v>
          </cell>
          <cell r="AL421">
            <v>0</v>
          </cell>
          <cell r="AM421">
            <v>0</v>
          </cell>
          <cell r="AN421">
            <v>0</v>
          </cell>
          <cell r="AP421">
            <v>0</v>
          </cell>
        </row>
        <row r="422">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D422">
            <v>0</v>
          </cell>
          <cell r="AE422">
            <v>0</v>
          </cell>
          <cell r="AF422">
            <v>0</v>
          </cell>
          <cell r="AG422">
            <v>0</v>
          </cell>
          <cell r="AH422">
            <v>0</v>
          </cell>
          <cell r="AI422">
            <v>0</v>
          </cell>
          <cell r="AJ422">
            <v>0</v>
          </cell>
          <cell r="AK422">
            <v>0</v>
          </cell>
          <cell r="AL422">
            <v>0</v>
          </cell>
          <cell r="AM422">
            <v>0</v>
          </cell>
          <cell r="AN422">
            <v>0</v>
          </cell>
          <cell r="AP422">
            <v>0</v>
          </cell>
        </row>
        <row r="423">
          <cell r="J423">
            <v>27508884.859999999</v>
          </cell>
          <cell r="K423">
            <v>26935767.82</v>
          </cell>
          <cell r="L423">
            <v>27480060.539999999</v>
          </cell>
          <cell r="M423">
            <v>30598624.57</v>
          </cell>
          <cell r="N423">
            <v>29434086.620000001</v>
          </cell>
          <cell r="O423">
            <v>29737177.84</v>
          </cell>
          <cell r="P423">
            <v>30432028.739999998</v>
          </cell>
          <cell r="Q423">
            <v>30655260.75</v>
          </cell>
          <cell r="R423">
            <v>31209138.68</v>
          </cell>
          <cell r="S423">
            <v>30548308.59</v>
          </cell>
          <cell r="T423">
            <v>29346227.879999999</v>
          </cell>
          <cell r="U423">
            <v>32024198.43</v>
          </cell>
          <cell r="V423">
            <v>32513611.649999999</v>
          </cell>
          <cell r="W423">
            <v>33897057.649999999</v>
          </cell>
          <cell r="X423">
            <v>37952345.240000002</v>
          </cell>
          <cell r="Y423">
            <v>40526303.43</v>
          </cell>
          <cell r="Z423">
            <v>41908075.920000002</v>
          </cell>
          <cell r="AA423">
            <v>39885861.009999998</v>
          </cell>
          <cell r="AD423">
            <v>28680234.071250003</v>
          </cell>
          <cell r="AE423">
            <v>28887117.995833337</v>
          </cell>
          <cell r="AF423">
            <v>29114552.0425</v>
          </cell>
          <cell r="AG423">
            <v>29284195.17958333</v>
          </cell>
          <cell r="AH423">
            <v>29503430.180416662</v>
          </cell>
          <cell r="AI423">
            <v>29867677.392916668</v>
          </cell>
          <cell r="AJ423">
            <v>30366261.418750003</v>
          </cell>
          <cell r="AK423">
            <v>31092660.357499991</v>
          </cell>
          <cell r="AL423">
            <v>31942658.839166667</v>
          </cell>
          <cell r="AM423">
            <v>32876061.679166663</v>
          </cell>
          <cell r="AN423">
            <v>33818673.03208334</v>
          </cell>
          <cell r="AP423">
            <v>35433137.955833331</v>
          </cell>
        </row>
        <row r="424">
          <cell r="J424">
            <v>5466156.9299999997</v>
          </cell>
          <cell r="K424">
            <v>5928864.4800000004</v>
          </cell>
          <cell r="L424">
            <v>5999293.8499999996</v>
          </cell>
          <cell r="M424">
            <v>5795716.25</v>
          </cell>
          <cell r="N424">
            <v>5646393.0700000003</v>
          </cell>
          <cell r="O424">
            <v>6012317</v>
          </cell>
          <cell r="P424">
            <v>5996104.6100000003</v>
          </cell>
          <cell r="Q424">
            <v>6272491.5499999998</v>
          </cell>
          <cell r="R424">
            <v>6194369.6699999999</v>
          </cell>
          <cell r="S424">
            <v>6279476.9500000002</v>
          </cell>
          <cell r="T424">
            <v>6165893.1100000003</v>
          </cell>
          <cell r="U424">
            <v>6423508.8300000001</v>
          </cell>
          <cell r="V424">
            <v>6434648.5099999998</v>
          </cell>
          <cell r="W424">
            <v>6766713.5599999996</v>
          </cell>
          <cell r="X424">
            <v>6963992.9400000004</v>
          </cell>
          <cell r="Y424">
            <v>7600829.6799999997</v>
          </cell>
          <cell r="Z424">
            <v>7743333.79</v>
          </cell>
          <cell r="AA424">
            <v>8222289.8300000001</v>
          </cell>
          <cell r="AD424">
            <v>5825230.0129166665</v>
          </cell>
          <cell r="AE424">
            <v>5849115.0362499999</v>
          </cell>
          <cell r="AF424">
            <v>5887588.3612499991</v>
          </cell>
          <cell r="AG424">
            <v>5928423.9804166667</v>
          </cell>
          <cell r="AH424">
            <v>5980082.8995833332</v>
          </cell>
          <cell r="AI424">
            <v>6055402.6741666673</v>
          </cell>
          <cell r="AJ424">
            <v>6130666.8683333332</v>
          </cell>
          <cell r="AK424">
            <v>6205773.0420833332</v>
          </cell>
          <cell r="AL424">
            <v>6321181.8970833337</v>
          </cell>
          <cell r="AM424">
            <v>6483767.4866666673</v>
          </cell>
          <cell r="AN424">
            <v>6663222.2179166675</v>
          </cell>
          <cell r="AP424">
            <v>7055120.1020833338</v>
          </cell>
        </row>
        <row r="425">
          <cell r="J425">
            <v>29907904.82</v>
          </cell>
          <cell r="K425">
            <v>29780862.489999998</v>
          </cell>
          <cell r="L425">
            <v>29765822.489999998</v>
          </cell>
          <cell r="M425">
            <v>27956199.989999998</v>
          </cell>
          <cell r="N425">
            <v>27274882.510000002</v>
          </cell>
          <cell r="O425">
            <v>26951041.059999999</v>
          </cell>
          <cell r="P425">
            <v>26955564.149999999</v>
          </cell>
          <cell r="Q425">
            <v>24958070.16</v>
          </cell>
          <cell r="R425">
            <v>25015951.25</v>
          </cell>
          <cell r="S425">
            <v>25093173.41</v>
          </cell>
          <cell r="T425">
            <v>22341934.739999998</v>
          </cell>
          <cell r="U425">
            <v>22352517.199999999</v>
          </cell>
          <cell r="V425">
            <v>22387711.379999999</v>
          </cell>
          <cell r="W425">
            <v>20785731.469999999</v>
          </cell>
          <cell r="X425">
            <v>19867113.84</v>
          </cell>
          <cell r="Y425">
            <v>19812061.359999999</v>
          </cell>
          <cell r="Z425">
            <v>19748380.5</v>
          </cell>
          <cell r="AA425">
            <v>19566241.02</v>
          </cell>
          <cell r="AD425">
            <v>24576652.844583336</v>
          </cell>
          <cell r="AE425">
            <v>25973469.789583337</v>
          </cell>
          <cell r="AF425">
            <v>27189743.421666667</v>
          </cell>
          <cell r="AG425">
            <v>27415798.616666663</v>
          </cell>
          <cell r="AH425">
            <v>26830057.681250002</v>
          </cell>
          <cell r="AI425">
            <v>26216152.295833334</v>
          </cell>
          <cell r="AJ425">
            <v>25528013.776666667</v>
          </cell>
          <cell r="AK425">
            <v>24740770.457083333</v>
          </cell>
          <cell r="AL425">
            <v>23988985.153749999</v>
          </cell>
          <cell r="AM425">
            <v>23336041.793749999</v>
          </cell>
          <cell r="AN425">
            <v>22714737.541666668</v>
          </cell>
          <cell r="AP425">
            <v>21570702.558333334</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D426">
            <v>0</v>
          </cell>
          <cell r="AE426">
            <v>0</v>
          </cell>
          <cell r="AF426">
            <v>0</v>
          </cell>
          <cell r="AG426">
            <v>0</v>
          </cell>
          <cell r="AH426">
            <v>0</v>
          </cell>
          <cell r="AI426">
            <v>0</v>
          </cell>
          <cell r="AJ426">
            <v>0</v>
          </cell>
          <cell r="AK426">
            <v>0</v>
          </cell>
          <cell r="AL426">
            <v>0</v>
          </cell>
          <cell r="AM426">
            <v>0</v>
          </cell>
          <cell r="AN426">
            <v>0</v>
          </cell>
          <cell r="AP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D427">
            <v>0</v>
          </cell>
          <cell r="AE427">
            <v>0</v>
          </cell>
          <cell r="AF427">
            <v>0</v>
          </cell>
          <cell r="AG427">
            <v>0</v>
          </cell>
          <cell r="AH427">
            <v>0</v>
          </cell>
          <cell r="AI427">
            <v>0</v>
          </cell>
          <cell r="AJ427">
            <v>0</v>
          </cell>
          <cell r="AK427">
            <v>0</v>
          </cell>
          <cell r="AL427">
            <v>0</v>
          </cell>
          <cell r="AM427">
            <v>0</v>
          </cell>
          <cell r="AN427">
            <v>0</v>
          </cell>
          <cell r="AP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D428">
            <v>0</v>
          </cell>
          <cell r="AE428">
            <v>0</v>
          </cell>
          <cell r="AF428">
            <v>0</v>
          </cell>
          <cell r="AG428">
            <v>0</v>
          </cell>
          <cell r="AH428">
            <v>0</v>
          </cell>
          <cell r="AI428">
            <v>0</v>
          </cell>
          <cell r="AJ428">
            <v>0</v>
          </cell>
          <cell r="AK428">
            <v>0</v>
          </cell>
          <cell r="AL428">
            <v>0</v>
          </cell>
          <cell r="AM428">
            <v>0</v>
          </cell>
          <cell r="AN428">
            <v>0</v>
          </cell>
          <cell r="AP428">
            <v>0</v>
          </cell>
        </row>
        <row r="429">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D429">
            <v>0</v>
          </cell>
          <cell r="AE429">
            <v>0</v>
          </cell>
          <cell r="AF429">
            <v>0</v>
          </cell>
          <cell r="AG429">
            <v>0</v>
          </cell>
          <cell r="AH429">
            <v>0</v>
          </cell>
          <cell r="AI429">
            <v>0</v>
          </cell>
          <cell r="AJ429">
            <v>0</v>
          </cell>
          <cell r="AK429">
            <v>0</v>
          </cell>
          <cell r="AL429">
            <v>0</v>
          </cell>
          <cell r="AM429">
            <v>0</v>
          </cell>
          <cell r="AN429">
            <v>0</v>
          </cell>
          <cell r="AP429">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D430">
            <v>0</v>
          </cell>
          <cell r="AE430">
            <v>0</v>
          </cell>
          <cell r="AF430">
            <v>0</v>
          </cell>
          <cell r="AG430">
            <v>0</v>
          </cell>
          <cell r="AH430">
            <v>0</v>
          </cell>
          <cell r="AI430">
            <v>0</v>
          </cell>
          <cell r="AJ430">
            <v>0</v>
          </cell>
          <cell r="AK430">
            <v>0</v>
          </cell>
          <cell r="AL430">
            <v>0</v>
          </cell>
          <cell r="AM430">
            <v>0</v>
          </cell>
          <cell r="AN430">
            <v>0</v>
          </cell>
          <cell r="AP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D431">
            <v>0</v>
          </cell>
          <cell r="AE431">
            <v>0</v>
          </cell>
          <cell r="AF431">
            <v>0</v>
          </cell>
          <cell r="AG431">
            <v>0</v>
          </cell>
          <cell r="AH431">
            <v>0</v>
          </cell>
          <cell r="AI431">
            <v>0</v>
          </cell>
          <cell r="AJ431">
            <v>0</v>
          </cell>
          <cell r="AK431">
            <v>0</v>
          </cell>
          <cell r="AL431">
            <v>0</v>
          </cell>
          <cell r="AM431">
            <v>0</v>
          </cell>
          <cell r="AN431">
            <v>0</v>
          </cell>
          <cell r="AP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D432">
            <v>0</v>
          </cell>
          <cell r="AE432">
            <v>0</v>
          </cell>
          <cell r="AF432">
            <v>0</v>
          </cell>
          <cell r="AG432">
            <v>0</v>
          </cell>
          <cell r="AH432">
            <v>0</v>
          </cell>
          <cell r="AI432">
            <v>0</v>
          </cell>
          <cell r="AJ432">
            <v>0</v>
          </cell>
          <cell r="AK432">
            <v>0</v>
          </cell>
          <cell r="AL432">
            <v>0</v>
          </cell>
          <cell r="AM432">
            <v>0</v>
          </cell>
          <cell r="AN432">
            <v>0</v>
          </cell>
          <cell r="AP432">
            <v>0</v>
          </cell>
        </row>
        <row r="433">
          <cell r="J433">
            <v>3818021.44</v>
          </cell>
          <cell r="K433">
            <v>3814574.02</v>
          </cell>
          <cell r="L433">
            <v>3834536.23</v>
          </cell>
          <cell r="M433">
            <v>3893593.11</v>
          </cell>
          <cell r="N433">
            <v>3922727.38</v>
          </cell>
          <cell r="O433">
            <v>3928661.28</v>
          </cell>
          <cell r="P433">
            <v>3924619.38</v>
          </cell>
          <cell r="Q433">
            <v>4739521.45</v>
          </cell>
          <cell r="R433">
            <v>4966603.79</v>
          </cell>
          <cell r="S433">
            <v>4982813.4000000004</v>
          </cell>
          <cell r="T433">
            <v>5347711.0199999996</v>
          </cell>
          <cell r="U433">
            <v>5372208.4100000001</v>
          </cell>
          <cell r="V433">
            <v>5119646.7</v>
          </cell>
          <cell r="W433">
            <v>3647983.83</v>
          </cell>
          <cell r="X433">
            <v>3454939.92</v>
          </cell>
          <cell r="Y433">
            <v>2634380.5</v>
          </cell>
          <cell r="Z433">
            <v>2634797.2799999998</v>
          </cell>
          <cell r="AA433">
            <v>2635734.64</v>
          </cell>
          <cell r="AD433">
            <v>3858242.4829166667</v>
          </cell>
          <cell r="AE433">
            <v>3984347.7395833335</v>
          </cell>
          <cell r="AF433">
            <v>4078633.0554166664</v>
          </cell>
          <cell r="AG433">
            <v>4187898.6912499997</v>
          </cell>
          <cell r="AH433">
            <v>4314352.8849999998</v>
          </cell>
          <cell r="AI433">
            <v>4433033.6283333329</v>
          </cell>
          <cell r="AJ433">
            <v>4480326.7562499987</v>
          </cell>
          <cell r="AK433">
            <v>4457568.9854166666</v>
          </cell>
          <cell r="AL433">
            <v>4389285.2804166665</v>
          </cell>
          <cell r="AM433">
            <v>4283154.3341666665</v>
          </cell>
          <cell r="AN433">
            <v>4175618.6366666672</v>
          </cell>
          <cell r="AP433">
            <v>3926556.8974999995</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D434">
            <v>0</v>
          </cell>
          <cell r="AE434">
            <v>0</v>
          </cell>
          <cell r="AF434">
            <v>0</v>
          </cell>
          <cell r="AG434">
            <v>0</v>
          </cell>
          <cell r="AH434">
            <v>0</v>
          </cell>
          <cell r="AI434">
            <v>0</v>
          </cell>
          <cell r="AJ434">
            <v>0</v>
          </cell>
          <cell r="AK434">
            <v>0</v>
          </cell>
          <cell r="AL434">
            <v>0</v>
          </cell>
          <cell r="AM434">
            <v>0</v>
          </cell>
          <cell r="AN434">
            <v>0</v>
          </cell>
          <cell r="AP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D435">
            <v>0</v>
          </cell>
          <cell r="AE435">
            <v>0</v>
          </cell>
          <cell r="AF435">
            <v>0</v>
          </cell>
          <cell r="AG435">
            <v>0</v>
          </cell>
          <cell r="AH435">
            <v>0</v>
          </cell>
          <cell r="AI435">
            <v>0</v>
          </cell>
          <cell r="AJ435">
            <v>0</v>
          </cell>
          <cell r="AK435">
            <v>0</v>
          </cell>
          <cell r="AL435">
            <v>0</v>
          </cell>
          <cell r="AM435">
            <v>0</v>
          </cell>
          <cell r="AN435">
            <v>0</v>
          </cell>
          <cell r="AP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D436">
            <v>0</v>
          </cell>
          <cell r="AE436">
            <v>0</v>
          </cell>
          <cell r="AF436">
            <v>0</v>
          </cell>
          <cell r="AG436">
            <v>0</v>
          </cell>
          <cell r="AH436">
            <v>0</v>
          </cell>
          <cell r="AI436">
            <v>0</v>
          </cell>
          <cell r="AJ436">
            <v>0</v>
          </cell>
          <cell r="AK436">
            <v>0</v>
          </cell>
          <cell r="AL436">
            <v>0</v>
          </cell>
          <cell r="AM436">
            <v>0</v>
          </cell>
          <cell r="AN436">
            <v>0</v>
          </cell>
          <cell r="AP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D437">
            <v>0</v>
          </cell>
          <cell r="AE437">
            <v>0</v>
          </cell>
          <cell r="AF437">
            <v>0</v>
          </cell>
          <cell r="AG437">
            <v>0</v>
          </cell>
          <cell r="AH437">
            <v>0</v>
          </cell>
          <cell r="AI437">
            <v>0</v>
          </cell>
          <cell r="AJ437">
            <v>0</v>
          </cell>
          <cell r="AK437">
            <v>0</v>
          </cell>
          <cell r="AL437">
            <v>0</v>
          </cell>
          <cell r="AM437">
            <v>0</v>
          </cell>
          <cell r="AN437">
            <v>0</v>
          </cell>
          <cell r="AP437">
            <v>0</v>
          </cell>
        </row>
        <row r="438">
          <cell r="J438">
            <v>424429.3</v>
          </cell>
          <cell r="K438">
            <v>396856.21</v>
          </cell>
          <cell r="L438">
            <v>259383.27</v>
          </cell>
          <cell r="M438">
            <v>259383.27</v>
          </cell>
          <cell r="N438">
            <v>149552.1</v>
          </cell>
          <cell r="O438">
            <v>241934.74</v>
          </cell>
          <cell r="P438">
            <v>28705.55</v>
          </cell>
          <cell r="Q438">
            <v>205467.95</v>
          </cell>
          <cell r="R438">
            <v>224168.35</v>
          </cell>
          <cell r="S438">
            <v>238787.07</v>
          </cell>
          <cell r="T438">
            <v>261582.98</v>
          </cell>
          <cell r="U438">
            <v>367457.41</v>
          </cell>
          <cell r="V438">
            <v>241714.41</v>
          </cell>
          <cell r="W438">
            <v>186907.14</v>
          </cell>
          <cell r="X438">
            <v>159874.69</v>
          </cell>
          <cell r="Y438">
            <v>190781.1</v>
          </cell>
          <cell r="Z438">
            <v>270944.03000000003</v>
          </cell>
          <cell r="AA438">
            <v>246307.12</v>
          </cell>
          <cell r="AD438">
            <v>221776.66958333334</v>
          </cell>
          <cell r="AE438">
            <v>217436.63958333331</v>
          </cell>
          <cell r="AF438">
            <v>217658.00083333335</v>
          </cell>
          <cell r="AG438">
            <v>226808.34791666665</v>
          </cell>
          <cell r="AH438">
            <v>244855.02499999999</v>
          </cell>
          <cell r="AI438">
            <v>247195.89625000002</v>
          </cell>
          <cell r="AJ438">
            <v>230834.8979166667</v>
          </cell>
          <cell r="AK438">
            <v>217940.82916666669</v>
          </cell>
          <cell r="AL438">
            <v>210936.21458333332</v>
          </cell>
          <cell r="AM438">
            <v>213135.78791666662</v>
          </cell>
          <cell r="AN438">
            <v>218375.9675</v>
          </cell>
          <cell r="AP438">
            <v>233886.87541666665</v>
          </cell>
        </row>
        <row r="439">
          <cell r="J439">
            <v>4082.8</v>
          </cell>
          <cell r="K439">
            <v>4082.8</v>
          </cell>
          <cell r="L439">
            <v>4082.8</v>
          </cell>
          <cell r="M439">
            <v>4082.8</v>
          </cell>
          <cell r="N439">
            <v>4082.8</v>
          </cell>
          <cell r="O439">
            <v>4082.8</v>
          </cell>
          <cell r="P439">
            <v>4082.8</v>
          </cell>
          <cell r="Q439">
            <v>4082.8</v>
          </cell>
          <cell r="R439">
            <v>4082.8</v>
          </cell>
          <cell r="S439">
            <v>4082.8</v>
          </cell>
          <cell r="T439">
            <v>4082.8</v>
          </cell>
          <cell r="U439">
            <v>4082.8</v>
          </cell>
          <cell r="V439">
            <v>4082.8</v>
          </cell>
          <cell r="W439">
            <v>4082.8</v>
          </cell>
          <cell r="X439">
            <v>4082.8</v>
          </cell>
          <cell r="Y439">
            <v>4082.8</v>
          </cell>
          <cell r="Z439">
            <v>4082.8</v>
          </cell>
          <cell r="AA439">
            <v>34502.800000000003</v>
          </cell>
          <cell r="AD439">
            <v>4082.8000000000006</v>
          </cell>
          <cell r="AE439">
            <v>4082.8000000000006</v>
          </cell>
          <cell r="AF439">
            <v>4082.8000000000006</v>
          </cell>
          <cell r="AG439">
            <v>4082.8000000000006</v>
          </cell>
          <cell r="AH439">
            <v>4082.8000000000006</v>
          </cell>
          <cell r="AI439">
            <v>4082.8000000000006</v>
          </cell>
          <cell r="AJ439">
            <v>4082.8000000000006</v>
          </cell>
          <cell r="AK439">
            <v>4082.8000000000006</v>
          </cell>
          <cell r="AL439">
            <v>4082.8000000000006</v>
          </cell>
          <cell r="AM439">
            <v>4082.8000000000006</v>
          </cell>
          <cell r="AN439">
            <v>5350.3</v>
          </cell>
          <cell r="AP439">
            <v>10133.833333333334</v>
          </cell>
        </row>
        <row r="440">
          <cell r="J440">
            <v>3182036.59</v>
          </cell>
          <cell r="K440">
            <v>2719552.74</v>
          </cell>
          <cell r="L440">
            <v>2546078.09</v>
          </cell>
          <cell r="M440">
            <v>2200898.2999999998</v>
          </cell>
          <cell r="N440">
            <v>2188609.62</v>
          </cell>
          <cell r="O440">
            <v>1931924.81</v>
          </cell>
          <cell r="P440">
            <v>1752046.93</v>
          </cell>
          <cell r="Q440">
            <v>1423510.24</v>
          </cell>
          <cell r="R440">
            <v>950628.09</v>
          </cell>
          <cell r="S440">
            <v>609941.99</v>
          </cell>
          <cell r="T440">
            <v>-218001.93</v>
          </cell>
          <cell r="U440">
            <v>-300510.8</v>
          </cell>
          <cell r="V440">
            <v>-748818.06</v>
          </cell>
          <cell r="W440">
            <v>-734489.39</v>
          </cell>
          <cell r="X440">
            <v>-766982.69</v>
          </cell>
          <cell r="Y440">
            <v>-322250.38</v>
          </cell>
          <cell r="Z440">
            <v>-219442.88</v>
          </cell>
          <cell r="AA440">
            <v>-228895.65</v>
          </cell>
          <cell r="AD440">
            <v>2767150.7070833337</v>
          </cell>
          <cell r="AE440">
            <v>2556532.73</v>
          </cell>
          <cell r="AF440">
            <v>2318236.8454166665</v>
          </cell>
          <cell r="AG440">
            <v>2038940.6629166661</v>
          </cell>
          <cell r="AH440">
            <v>1733124.6733333331</v>
          </cell>
          <cell r="AI440">
            <v>1418440.6120833333</v>
          </cell>
          <cell r="AJ440">
            <v>1110736.5795833333</v>
          </cell>
          <cell r="AK440">
            <v>828773.95833333314</v>
          </cell>
          <cell r="AL440">
            <v>585598.56416666671</v>
          </cell>
          <cell r="AM440">
            <v>380131.84833333344</v>
          </cell>
          <cell r="AN440">
            <v>189762.14166666672</v>
          </cell>
          <cell r="AP440">
            <v>-114921.52624999998</v>
          </cell>
        </row>
        <row r="441">
          <cell r="J441">
            <v>485395.85</v>
          </cell>
          <cell r="K441">
            <v>476726.42</v>
          </cell>
          <cell r="L441">
            <v>503132.15999999997</v>
          </cell>
          <cell r="M441">
            <v>442437.17</v>
          </cell>
          <cell r="N441">
            <v>450319.46</v>
          </cell>
          <cell r="O441">
            <v>418814.52</v>
          </cell>
          <cell r="P441">
            <v>437865.26</v>
          </cell>
          <cell r="Q441">
            <v>440922</v>
          </cell>
          <cell r="R441">
            <v>458136.89</v>
          </cell>
          <cell r="S441">
            <v>447964.61</v>
          </cell>
          <cell r="T441">
            <v>431003.03</v>
          </cell>
          <cell r="U441">
            <v>463588.28</v>
          </cell>
          <cell r="V441">
            <v>504777.13</v>
          </cell>
          <cell r="W441">
            <v>651920.73</v>
          </cell>
          <cell r="X441">
            <v>832046.01</v>
          </cell>
          <cell r="Y441">
            <v>616920.34</v>
          </cell>
          <cell r="Z441">
            <v>451298.45</v>
          </cell>
          <cell r="AA441">
            <v>149464.49</v>
          </cell>
          <cell r="AD441">
            <v>464118.96416666661</v>
          </cell>
          <cell r="AE441">
            <v>463620.1358333333</v>
          </cell>
          <cell r="AF441">
            <v>462197.88874999993</v>
          </cell>
          <cell r="AG441">
            <v>458616.60999999993</v>
          </cell>
          <cell r="AH441">
            <v>455600.78625000006</v>
          </cell>
          <cell r="AI441">
            <v>455499.69083333341</v>
          </cell>
          <cell r="AJ441">
            <v>463607.00708333339</v>
          </cell>
          <cell r="AK441">
            <v>484611.51374999998</v>
          </cell>
          <cell r="AL441">
            <v>505586.38958333334</v>
          </cell>
          <cell r="AM441">
            <v>512897.31291666656</v>
          </cell>
          <cell r="AN441">
            <v>501715.18625000003</v>
          </cell>
          <cell r="AP441">
            <v>429887.81291666668</v>
          </cell>
        </row>
        <row r="442">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D442">
            <v>0</v>
          </cell>
          <cell r="AE442">
            <v>0</v>
          </cell>
          <cell r="AF442">
            <v>0</v>
          </cell>
          <cell r="AG442">
            <v>0</v>
          </cell>
          <cell r="AH442">
            <v>0</v>
          </cell>
          <cell r="AI442">
            <v>0</v>
          </cell>
          <cell r="AJ442">
            <v>0</v>
          </cell>
          <cell r="AK442">
            <v>0</v>
          </cell>
          <cell r="AL442">
            <v>0</v>
          </cell>
          <cell r="AM442">
            <v>0</v>
          </cell>
          <cell r="AN442">
            <v>0</v>
          </cell>
          <cell r="AP442">
            <v>0</v>
          </cell>
        </row>
        <row r="443">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D443">
            <v>0</v>
          </cell>
          <cell r="AE443">
            <v>0</v>
          </cell>
          <cell r="AF443">
            <v>0</v>
          </cell>
          <cell r="AG443">
            <v>0</v>
          </cell>
          <cell r="AH443">
            <v>0</v>
          </cell>
          <cell r="AI443">
            <v>0</v>
          </cell>
          <cell r="AJ443">
            <v>0</v>
          </cell>
          <cell r="AK443">
            <v>0</v>
          </cell>
          <cell r="AL443">
            <v>0</v>
          </cell>
          <cell r="AM443">
            <v>0</v>
          </cell>
          <cell r="AN443">
            <v>0</v>
          </cell>
          <cell r="AP443">
            <v>0</v>
          </cell>
        </row>
        <row r="444">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D444">
            <v>0</v>
          </cell>
          <cell r="AE444">
            <v>0</v>
          </cell>
          <cell r="AF444">
            <v>0</v>
          </cell>
          <cell r="AG444">
            <v>0</v>
          </cell>
          <cell r="AH444">
            <v>0</v>
          </cell>
          <cell r="AI444">
            <v>0</v>
          </cell>
          <cell r="AJ444">
            <v>0</v>
          </cell>
          <cell r="AK444">
            <v>0</v>
          </cell>
          <cell r="AL444">
            <v>0</v>
          </cell>
          <cell r="AM444">
            <v>0</v>
          </cell>
          <cell r="AN444">
            <v>0</v>
          </cell>
          <cell r="AP444">
            <v>0</v>
          </cell>
        </row>
        <row r="445">
          <cell r="J445">
            <v>11013138.880000001</v>
          </cell>
          <cell r="K445">
            <v>11557265.4</v>
          </cell>
          <cell r="L445">
            <v>12854339.800000001</v>
          </cell>
          <cell r="M445">
            <v>15017947.77</v>
          </cell>
          <cell r="N445">
            <v>17331874.140000001</v>
          </cell>
          <cell r="O445">
            <v>17200668.120000001</v>
          </cell>
          <cell r="P445">
            <v>16862866.530000001</v>
          </cell>
          <cell r="Q445">
            <v>18088957</v>
          </cell>
          <cell r="R445">
            <v>16112255.279999999</v>
          </cell>
          <cell r="S445">
            <v>7980641.4400000004</v>
          </cell>
          <cell r="T445">
            <v>8538189</v>
          </cell>
          <cell r="U445">
            <v>10560621.460000001</v>
          </cell>
          <cell r="V445">
            <v>11564402.060000001</v>
          </cell>
          <cell r="W445">
            <v>13657508.529999999</v>
          </cell>
          <cell r="X445">
            <v>13973248.130000001</v>
          </cell>
          <cell r="Y445">
            <v>15652036.08</v>
          </cell>
          <cell r="Z445">
            <v>18419895.16</v>
          </cell>
          <cell r="AA445">
            <v>16798742.579999998</v>
          </cell>
          <cell r="AD445">
            <v>13610142.6425</v>
          </cell>
          <cell r="AE445">
            <v>13616064.401249999</v>
          </cell>
          <cell r="AF445">
            <v>13516040.412916668</v>
          </cell>
          <cell r="AG445">
            <v>13409639.759583332</v>
          </cell>
          <cell r="AH445">
            <v>13500027.536249997</v>
          </cell>
          <cell r="AI445">
            <v>13616199.700833336</v>
          </cell>
          <cell r="AJ445">
            <v>13726679.130416667</v>
          </cell>
          <cell r="AK445">
            <v>13860810.441250002</v>
          </cell>
          <cell r="AL445">
            <v>13933851.967916667</v>
          </cell>
          <cell r="AM445">
            <v>14005606.523333335</v>
          </cell>
          <cell r="AN445">
            <v>14034193.835000001</v>
          </cell>
          <cell r="AP445">
            <v>14043371.29125</v>
          </cell>
        </row>
        <row r="446">
          <cell r="J446">
            <v>2742409.9</v>
          </cell>
          <cell r="K446">
            <v>2669367.54</v>
          </cell>
          <cell r="L446">
            <v>2659534.96</v>
          </cell>
          <cell r="M446">
            <v>2659534.96</v>
          </cell>
          <cell r="N446">
            <v>2659534.96</v>
          </cell>
          <cell r="O446">
            <v>2659534.96</v>
          </cell>
          <cell r="P446">
            <v>2659534.96</v>
          </cell>
          <cell r="Q446">
            <v>2673510.5299999998</v>
          </cell>
          <cell r="R446">
            <v>2673510.5299999998</v>
          </cell>
          <cell r="S446">
            <v>2661533.69</v>
          </cell>
          <cell r="T446">
            <v>0</v>
          </cell>
          <cell r="U446">
            <v>0</v>
          </cell>
          <cell r="V446">
            <v>2967635.32</v>
          </cell>
          <cell r="W446">
            <v>2913940.17</v>
          </cell>
          <cell r="X446">
            <v>2913940.17</v>
          </cell>
          <cell r="Y446">
            <v>2800621.3</v>
          </cell>
          <cell r="Z446">
            <v>2676898.2200000002</v>
          </cell>
          <cell r="AA446">
            <v>2713822.09</v>
          </cell>
          <cell r="AD446">
            <v>2877503.3425000007</v>
          </cell>
          <cell r="AE446">
            <v>2824120.9350000005</v>
          </cell>
          <cell r="AF446">
            <v>2770519.9137500008</v>
          </cell>
          <cell r="AG446">
            <v>2609057.4458333342</v>
          </cell>
          <cell r="AH446">
            <v>2350543.4808333339</v>
          </cell>
          <cell r="AI446">
            <v>2235884.9750000001</v>
          </cell>
          <cell r="AJ446">
            <v>2255459.8937500003</v>
          </cell>
          <cell r="AK446">
            <v>2276250.6370833335</v>
          </cell>
          <cell r="AL446">
            <v>2292729.4516666667</v>
          </cell>
          <cell r="AM446">
            <v>2299331.5183333331</v>
          </cell>
          <cell r="AN446">
            <v>2302316.9512499995</v>
          </cell>
          <cell r="AP446">
            <v>2312338.4916666667</v>
          </cell>
        </row>
        <row r="447">
          <cell r="J447">
            <v>16345638.359999999</v>
          </cell>
          <cell r="K447">
            <v>16936258.68</v>
          </cell>
          <cell r="L447">
            <v>18303665.870000001</v>
          </cell>
          <cell r="M447">
            <v>18633773.309999999</v>
          </cell>
          <cell r="N447">
            <v>20357050.239999998</v>
          </cell>
          <cell r="O447">
            <v>20923722.48</v>
          </cell>
          <cell r="P447">
            <v>21336979.289999999</v>
          </cell>
          <cell r="Q447">
            <v>15743581.57</v>
          </cell>
          <cell r="R447">
            <v>10570503.4</v>
          </cell>
          <cell r="S447">
            <v>9089872.0999999996</v>
          </cell>
          <cell r="T447">
            <v>10923061.689999999</v>
          </cell>
          <cell r="U447">
            <v>12622143.369999999</v>
          </cell>
          <cell r="V447">
            <v>15190139.25</v>
          </cell>
          <cell r="W447">
            <v>17357754.82</v>
          </cell>
          <cell r="X447">
            <v>17327603.18</v>
          </cell>
          <cell r="Y447">
            <v>18483624.710000001</v>
          </cell>
          <cell r="Z447">
            <v>19561444.949999999</v>
          </cell>
          <cell r="AA447">
            <v>19693275.899999999</v>
          </cell>
          <cell r="AD447">
            <v>16929963.927083332</v>
          </cell>
          <cell r="AE447">
            <v>16693669.747083331</v>
          </cell>
          <cell r="AF447">
            <v>16403172.252499999</v>
          </cell>
          <cell r="AG447">
            <v>16218031.690416666</v>
          </cell>
          <cell r="AH447">
            <v>16056248.047083331</v>
          </cell>
          <cell r="AI447">
            <v>15934041.733750001</v>
          </cell>
          <cell r="AJ447">
            <v>15903458.276666665</v>
          </cell>
          <cell r="AK447">
            <v>15880351.337083332</v>
          </cell>
          <cell r="AL447">
            <v>15833425.866666665</v>
          </cell>
          <cell r="AM447">
            <v>15794019.454583334</v>
          </cell>
          <cell r="AN447">
            <v>15709600.626666667</v>
          </cell>
          <cell r="AP447">
            <v>15070418.203749999</v>
          </cell>
        </row>
        <row r="448">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D448">
            <v>0</v>
          </cell>
          <cell r="AE448">
            <v>0</v>
          </cell>
          <cell r="AF448">
            <v>0</v>
          </cell>
          <cell r="AG448">
            <v>0</v>
          </cell>
          <cell r="AH448">
            <v>0</v>
          </cell>
          <cell r="AI448">
            <v>0</v>
          </cell>
          <cell r="AJ448">
            <v>0</v>
          </cell>
          <cell r="AK448">
            <v>0</v>
          </cell>
          <cell r="AL448">
            <v>0</v>
          </cell>
          <cell r="AM448">
            <v>0</v>
          </cell>
          <cell r="AN448">
            <v>0</v>
          </cell>
          <cell r="AP448">
            <v>0</v>
          </cell>
        </row>
        <row r="449">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D449">
            <v>0</v>
          </cell>
          <cell r="AE449">
            <v>0</v>
          </cell>
          <cell r="AF449">
            <v>0</v>
          </cell>
          <cell r="AG449">
            <v>0</v>
          </cell>
          <cell r="AH449">
            <v>0</v>
          </cell>
          <cell r="AI449">
            <v>0</v>
          </cell>
          <cell r="AJ449">
            <v>0</v>
          </cell>
          <cell r="AK449">
            <v>0</v>
          </cell>
          <cell r="AL449">
            <v>0</v>
          </cell>
          <cell r="AM449">
            <v>0</v>
          </cell>
          <cell r="AN449">
            <v>0</v>
          </cell>
          <cell r="AP449">
            <v>0</v>
          </cell>
        </row>
        <row r="450">
          <cell r="J450">
            <v>45176.84</v>
          </cell>
          <cell r="K450">
            <v>39435.56</v>
          </cell>
          <cell r="L450">
            <v>34283.47</v>
          </cell>
          <cell r="M450">
            <v>27254.9</v>
          </cell>
          <cell r="N450">
            <v>23991.279999999999</v>
          </cell>
          <cell r="O450">
            <v>26078.35</v>
          </cell>
          <cell r="P450">
            <v>62566.71</v>
          </cell>
          <cell r="Q450">
            <v>61729.599999999999</v>
          </cell>
          <cell r="R450">
            <v>82020.92</v>
          </cell>
          <cell r="S450">
            <v>74023.759999999995</v>
          </cell>
          <cell r="T450">
            <v>63063.92</v>
          </cell>
          <cell r="U450">
            <v>53685.1</v>
          </cell>
          <cell r="V450">
            <v>44104.1</v>
          </cell>
          <cell r="W450">
            <v>37421.32</v>
          </cell>
          <cell r="X450">
            <v>30683.18</v>
          </cell>
          <cell r="Y450">
            <v>50110.03</v>
          </cell>
          <cell r="Z450">
            <v>73314.69</v>
          </cell>
          <cell r="AA450">
            <v>79767.490000000005</v>
          </cell>
          <cell r="AD450">
            <v>42529.18208333334</v>
          </cell>
          <cell r="AE450">
            <v>44834.090416666666</v>
          </cell>
          <cell r="AF450">
            <v>47885.317499999997</v>
          </cell>
          <cell r="AG450">
            <v>49197.678749999999</v>
          </cell>
          <cell r="AH450">
            <v>49407.454583333332</v>
          </cell>
          <cell r="AI450">
            <v>49397.836666666662</v>
          </cell>
          <cell r="AJ450">
            <v>49269.212500000001</v>
          </cell>
          <cell r="AK450">
            <v>49035.273749999993</v>
          </cell>
          <cell r="AL450">
            <v>49837.558749999997</v>
          </cell>
          <cell r="AM450">
            <v>52844.997916666667</v>
          </cell>
          <cell r="AN450">
            <v>57137.187499999993</v>
          </cell>
          <cell r="AP450">
            <v>60601.980833333335</v>
          </cell>
        </row>
        <row r="451">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D451">
            <v>0</v>
          </cell>
          <cell r="AE451">
            <v>0</v>
          </cell>
          <cell r="AF451">
            <v>0</v>
          </cell>
          <cell r="AG451">
            <v>0</v>
          </cell>
          <cell r="AH451">
            <v>0</v>
          </cell>
          <cell r="AI451">
            <v>0</v>
          </cell>
          <cell r="AJ451">
            <v>0</v>
          </cell>
          <cell r="AK451">
            <v>0</v>
          </cell>
          <cell r="AL451">
            <v>0</v>
          </cell>
          <cell r="AM451">
            <v>0</v>
          </cell>
          <cell r="AN451">
            <v>0</v>
          </cell>
          <cell r="AP451">
            <v>0</v>
          </cell>
        </row>
        <row r="452">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D452">
            <v>0</v>
          </cell>
          <cell r="AE452">
            <v>0</v>
          </cell>
          <cell r="AF452">
            <v>0</v>
          </cell>
          <cell r="AG452">
            <v>0</v>
          </cell>
          <cell r="AH452">
            <v>0</v>
          </cell>
          <cell r="AI452">
            <v>0</v>
          </cell>
          <cell r="AJ452">
            <v>0</v>
          </cell>
          <cell r="AK452">
            <v>0</v>
          </cell>
          <cell r="AL452">
            <v>0</v>
          </cell>
          <cell r="AM452">
            <v>0</v>
          </cell>
          <cell r="AN452">
            <v>0</v>
          </cell>
          <cell r="AP452">
            <v>0</v>
          </cell>
        </row>
        <row r="453">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D453">
            <v>0</v>
          </cell>
          <cell r="AE453">
            <v>0</v>
          </cell>
          <cell r="AF453">
            <v>0</v>
          </cell>
          <cell r="AG453">
            <v>0</v>
          </cell>
          <cell r="AH453">
            <v>0</v>
          </cell>
          <cell r="AI453">
            <v>0</v>
          </cell>
          <cell r="AJ453">
            <v>0</v>
          </cell>
          <cell r="AK453">
            <v>0</v>
          </cell>
          <cell r="AL453">
            <v>0</v>
          </cell>
          <cell r="AM453">
            <v>0</v>
          </cell>
          <cell r="AN453">
            <v>0</v>
          </cell>
          <cell r="AP453">
            <v>0</v>
          </cell>
        </row>
        <row r="454">
          <cell r="J454">
            <v>2220280.0499999998</v>
          </cell>
          <cell r="K454">
            <v>1850233.38</v>
          </cell>
          <cell r="L454">
            <v>1480186.71</v>
          </cell>
          <cell r="M454">
            <v>1110140.04</v>
          </cell>
          <cell r="N454">
            <v>740093.37</v>
          </cell>
          <cell r="O454">
            <v>370046.7</v>
          </cell>
          <cell r="P454">
            <v>0</v>
          </cell>
          <cell r="Q454">
            <v>4155031.45</v>
          </cell>
          <cell r="R454">
            <v>3777301.32</v>
          </cell>
          <cell r="S454">
            <v>3399571.19</v>
          </cell>
          <cell r="T454">
            <v>3021841.06</v>
          </cell>
          <cell r="U454">
            <v>2644110.9300000002</v>
          </cell>
          <cell r="V454">
            <v>2266380.7999999998</v>
          </cell>
          <cell r="W454">
            <v>1888650.67</v>
          </cell>
          <cell r="X454">
            <v>1510920.54</v>
          </cell>
          <cell r="Y454">
            <v>1133190.4099999999</v>
          </cell>
          <cell r="Z454">
            <v>755460.28</v>
          </cell>
          <cell r="AA454">
            <v>377730.15</v>
          </cell>
          <cell r="AD454">
            <v>2031528.7979166666</v>
          </cell>
          <cell r="AE454">
            <v>2038251.824583333</v>
          </cell>
          <cell r="AF454">
            <v>2044334.5629166665</v>
          </cell>
          <cell r="AG454">
            <v>2053401.7629166667</v>
          </cell>
          <cell r="AH454">
            <v>2061828.6745833333</v>
          </cell>
          <cell r="AI454">
            <v>2065990.5479166666</v>
          </cell>
          <cell r="AJ454">
            <v>2069512.1329166666</v>
          </cell>
          <cell r="AK454">
            <v>2072393.4295833334</v>
          </cell>
          <cell r="AL454">
            <v>2074634.437916667</v>
          </cell>
          <cell r="AM454">
            <v>2076235.1579166669</v>
          </cell>
          <cell r="AN454">
            <v>2077195.5895833336</v>
          </cell>
          <cell r="AP454">
            <v>2080102.5679166664</v>
          </cell>
        </row>
        <row r="455">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D455">
            <v>0</v>
          </cell>
          <cell r="AE455">
            <v>0</v>
          </cell>
          <cell r="AF455">
            <v>0</v>
          </cell>
          <cell r="AG455">
            <v>0</v>
          </cell>
          <cell r="AH455">
            <v>0</v>
          </cell>
          <cell r="AI455">
            <v>0</v>
          </cell>
          <cell r="AJ455">
            <v>0</v>
          </cell>
          <cell r="AK455">
            <v>0</v>
          </cell>
          <cell r="AL455">
            <v>0</v>
          </cell>
          <cell r="AM455">
            <v>0</v>
          </cell>
          <cell r="AN455">
            <v>0</v>
          </cell>
          <cell r="AP455">
            <v>0</v>
          </cell>
        </row>
        <row r="456">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114750</v>
          </cell>
          <cell r="Z456">
            <v>105187.5</v>
          </cell>
          <cell r="AA456">
            <v>95625</v>
          </cell>
          <cell r="AD456">
            <v>0</v>
          </cell>
          <cell r="AE456">
            <v>0</v>
          </cell>
          <cell r="AF456">
            <v>0</v>
          </cell>
          <cell r="AG456">
            <v>0</v>
          </cell>
          <cell r="AH456">
            <v>0</v>
          </cell>
          <cell r="AI456">
            <v>0</v>
          </cell>
          <cell r="AJ456">
            <v>0</v>
          </cell>
          <cell r="AK456">
            <v>0</v>
          </cell>
          <cell r="AL456">
            <v>4781.25</v>
          </cell>
          <cell r="AM456">
            <v>13945.3125</v>
          </cell>
          <cell r="AN456">
            <v>22312.5</v>
          </cell>
          <cell r="AP456">
            <v>36656.25</v>
          </cell>
        </row>
        <row r="457">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D457">
            <v>0</v>
          </cell>
          <cell r="AE457">
            <v>0</v>
          </cell>
          <cell r="AF457">
            <v>0</v>
          </cell>
          <cell r="AG457">
            <v>0</v>
          </cell>
          <cell r="AH457">
            <v>0</v>
          </cell>
          <cell r="AI457">
            <v>0</v>
          </cell>
          <cell r="AJ457">
            <v>0</v>
          </cell>
          <cell r="AK457">
            <v>0</v>
          </cell>
          <cell r="AL457">
            <v>0</v>
          </cell>
          <cell r="AM457">
            <v>0</v>
          </cell>
          <cell r="AN457">
            <v>0</v>
          </cell>
          <cell r="AP457">
            <v>0</v>
          </cell>
        </row>
        <row r="458">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D458">
            <v>0</v>
          </cell>
          <cell r="AE458">
            <v>0</v>
          </cell>
          <cell r="AF458">
            <v>0</v>
          </cell>
          <cell r="AG458">
            <v>0</v>
          </cell>
          <cell r="AH458">
            <v>0</v>
          </cell>
          <cell r="AI458">
            <v>0</v>
          </cell>
          <cell r="AJ458">
            <v>0</v>
          </cell>
          <cell r="AK458">
            <v>0</v>
          </cell>
          <cell r="AL458">
            <v>0</v>
          </cell>
          <cell r="AM458">
            <v>0</v>
          </cell>
          <cell r="AN458">
            <v>0</v>
          </cell>
          <cell r="AP458">
            <v>0</v>
          </cell>
        </row>
        <row r="459">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D459">
            <v>0</v>
          </cell>
          <cell r="AE459">
            <v>0</v>
          </cell>
          <cell r="AF459">
            <v>0</v>
          </cell>
          <cell r="AG459">
            <v>0</v>
          </cell>
          <cell r="AH459">
            <v>0</v>
          </cell>
          <cell r="AI459">
            <v>0</v>
          </cell>
          <cell r="AJ459">
            <v>0</v>
          </cell>
          <cell r="AK459">
            <v>0</v>
          </cell>
          <cell r="AL459">
            <v>0</v>
          </cell>
          <cell r="AM459">
            <v>0</v>
          </cell>
          <cell r="AN459">
            <v>0</v>
          </cell>
          <cell r="AP459">
            <v>0</v>
          </cell>
        </row>
        <row r="460">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D460">
            <v>0</v>
          </cell>
          <cell r="AE460">
            <v>0</v>
          </cell>
          <cell r="AF460">
            <v>0</v>
          </cell>
          <cell r="AG460">
            <v>0</v>
          </cell>
          <cell r="AH460">
            <v>0</v>
          </cell>
          <cell r="AI460">
            <v>0</v>
          </cell>
          <cell r="AJ460">
            <v>0</v>
          </cell>
          <cell r="AK460">
            <v>0</v>
          </cell>
          <cell r="AL460">
            <v>0</v>
          </cell>
          <cell r="AM460">
            <v>0</v>
          </cell>
          <cell r="AN460">
            <v>0</v>
          </cell>
          <cell r="AP460">
            <v>0</v>
          </cell>
        </row>
        <row r="461">
          <cell r="J461">
            <v>224921.02</v>
          </cell>
          <cell r="K461">
            <v>187434.19</v>
          </cell>
          <cell r="L461">
            <v>149947.35999999999</v>
          </cell>
          <cell r="M461">
            <v>112460.53</v>
          </cell>
          <cell r="N461">
            <v>74973.7</v>
          </cell>
          <cell r="O461">
            <v>37486.870000000003</v>
          </cell>
          <cell r="P461">
            <v>0</v>
          </cell>
          <cell r="Q461">
            <v>305482.43</v>
          </cell>
          <cell r="R461">
            <v>277711.3</v>
          </cell>
          <cell r="S461">
            <v>249940.17</v>
          </cell>
          <cell r="T461">
            <v>222169.04</v>
          </cell>
          <cell r="U461">
            <v>194397.91</v>
          </cell>
          <cell r="V461">
            <v>166626.78</v>
          </cell>
          <cell r="W461">
            <v>138855.65</v>
          </cell>
          <cell r="X461">
            <v>111084.52</v>
          </cell>
          <cell r="Y461">
            <v>83313.39</v>
          </cell>
          <cell r="Z461">
            <v>55542.26</v>
          </cell>
          <cell r="AA461">
            <v>27771.13</v>
          </cell>
          <cell r="AD461">
            <v>201724.5708333333</v>
          </cell>
          <cell r="AE461">
            <v>193223.33</v>
          </cell>
          <cell r="AF461">
            <v>185531.73083333333</v>
          </cell>
          <cell r="AG461">
            <v>178649.77333333332</v>
          </cell>
          <cell r="AH461">
            <v>172577.45749999999</v>
          </cell>
          <cell r="AI461">
            <v>167314.7833333333</v>
          </cell>
          <cell r="AJ461">
            <v>162861.75083333332</v>
          </cell>
          <cell r="AK461">
            <v>159218.35999999999</v>
          </cell>
          <cell r="AL461">
            <v>156384.61083333331</v>
          </cell>
          <cell r="AM461">
            <v>154360.50333333333</v>
          </cell>
          <cell r="AN461">
            <v>153146.03749999998</v>
          </cell>
          <cell r="AP461">
            <v>153463.23541666663</v>
          </cell>
        </row>
        <row r="462">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D462">
            <v>0</v>
          </cell>
          <cell r="AE462">
            <v>0</v>
          </cell>
          <cell r="AF462">
            <v>0</v>
          </cell>
          <cell r="AG462">
            <v>0</v>
          </cell>
          <cell r="AH462">
            <v>0</v>
          </cell>
          <cell r="AI462">
            <v>0</v>
          </cell>
          <cell r="AJ462">
            <v>0</v>
          </cell>
          <cell r="AK462">
            <v>0</v>
          </cell>
          <cell r="AL462">
            <v>0</v>
          </cell>
          <cell r="AM462">
            <v>0</v>
          </cell>
          <cell r="AN462">
            <v>0</v>
          </cell>
          <cell r="AP462">
            <v>0</v>
          </cell>
        </row>
        <row r="463">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D463">
            <v>0</v>
          </cell>
          <cell r="AE463">
            <v>0</v>
          </cell>
          <cell r="AF463">
            <v>0</v>
          </cell>
          <cell r="AG463">
            <v>0</v>
          </cell>
          <cell r="AH463">
            <v>0</v>
          </cell>
          <cell r="AI463">
            <v>0</v>
          </cell>
          <cell r="AJ463">
            <v>0</v>
          </cell>
          <cell r="AK463">
            <v>0</v>
          </cell>
          <cell r="AL463">
            <v>0</v>
          </cell>
          <cell r="AM463">
            <v>0</v>
          </cell>
          <cell r="AN463">
            <v>0</v>
          </cell>
          <cell r="AP463">
            <v>0</v>
          </cell>
        </row>
        <row r="464">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D464">
            <v>0</v>
          </cell>
          <cell r="AE464">
            <v>0</v>
          </cell>
          <cell r="AF464">
            <v>0</v>
          </cell>
          <cell r="AG464">
            <v>0</v>
          </cell>
          <cell r="AH464">
            <v>0</v>
          </cell>
          <cell r="AI464">
            <v>0</v>
          </cell>
          <cell r="AJ464">
            <v>0</v>
          </cell>
          <cell r="AK464">
            <v>0</v>
          </cell>
          <cell r="AL464">
            <v>0</v>
          </cell>
          <cell r="AM464">
            <v>0</v>
          </cell>
          <cell r="AN464">
            <v>0</v>
          </cell>
          <cell r="AP464">
            <v>41592.88958333333</v>
          </cell>
        </row>
        <row r="465">
          <cell r="J465">
            <v>2928207.5</v>
          </cell>
          <cell r="K465">
            <v>2635386.75</v>
          </cell>
          <cell r="L465">
            <v>2342566</v>
          </cell>
          <cell r="M465">
            <v>2049745.25</v>
          </cell>
          <cell r="N465">
            <v>1756924.5</v>
          </cell>
          <cell r="O465">
            <v>1464103.75</v>
          </cell>
          <cell r="P465">
            <v>1171283</v>
          </cell>
          <cell r="Q465">
            <v>878462.25</v>
          </cell>
          <cell r="R465">
            <v>585641.5</v>
          </cell>
          <cell r="S465">
            <v>292820.75</v>
          </cell>
          <cell r="T465">
            <v>0</v>
          </cell>
          <cell r="U465">
            <v>2997096.59</v>
          </cell>
          <cell r="V465">
            <v>2724633.32</v>
          </cell>
          <cell r="W465">
            <v>2452169.98</v>
          </cell>
          <cell r="X465">
            <v>2179706.64</v>
          </cell>
          <cell r="Y465">
            <v>1907243.3</v>
          </cell>
          <cell r="Z465">
            <v>1634779.96</v>
          </cell>
          <cell r="AA465">
            <v>1362316.62</v>
          </cell>
          <cell r="AD465">
            <v>1615382.28125</v>
          </cell>
          <cell r="AE465">
            <v>1612677.75</v>
          </cell>
          <cell r="AF465">
            <v>1611055.03125</v>
          </cell>
          <cell r="AG465">
            <v>1610514.125</v>
          </cell>
          <cell r="AH465">
            <v>1601183.6391666669</v>
          </cell>
          <cell r="AI465">
            <v>1583370.8958333333</v>
          </cell>
          <cell r="AJ465">
            <v>1567254.60625</v>
          </cell>
          <cell r="AK465">
            <v>1552834.7675000001</v>
          </cell>
          <cell r="AL465">
            <v>1540111.3795833334</v>
          </cell>
          <cell r="AM465">
            <v>1529084.4425000001</v>
          </cell>
          <cell r="AN465">
            <v>1519753.95625</v>
          </cell>
          <cell r="AP465">
            <v>1506182.3362500004</v>
          </cell>
        </row>
        <row r="466">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D466">
            <v>0</v>
          </cell>
          <cell r="AE466">
            <v>0</v>
          </cell>
          <cell r="AF466">
            <v>0</v>
          </cell>
          <cell r="AG466">
            <v>0</v>
          </cell>
          <cell r="AH466">
            <v>0</v>
          </cell>
          <cell r="AI466">
            <v>0</v>
          </cell>
          <cell r="AJ466">
            <v>0</v>
          </cell>
          <cell r="AK466">
            <v>0</v>
          </cell>
          <cell r="AL466">
            <v>0</v>
          </cell>
          <cell r="AM466">
            <v>0</v>
          </cell>
          <cell r="AN466">
            <v>0</v>
          </cell>
          <cell r="AP466">
            <v>10517.44875</v>
          </cell>
        </row>
        <row r="467">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D467">
            <v>0</v>
          </cell>
          <cell r="AE467">
            <v>0</v>
          </cell>
          <cell r="AF467">
            <v>0</v>
          </cell>
          <cell r="AG467">
            <v>0</v>
          </cell>
          <cell r="AH467">
            <v>0</v>
          </cell>
          <cell r="AI467">
            <v>0</v>
          </cell>
          <cell r="AJ467">
            <v>0</v>
          </cell>
          <cell r="AK467">
            <v>0</v>
          </cell>
          <cell r="AL467">
            <v>0</v>
          </cell>
          <cell r="AM467">
            <v>0</v>
          </cell>
          <cell r="AN467">
            <v>0</v>
          </cell>
          <cell r="AP467">
            <v>0</v>
          </cell>
        </row>
        <row r="468">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D468">
            <v>0</v>
          </cell>
          <cell r="AE468">
            <v>0</v>
          </cell>
          <cell r="AF468">
            <v>0</v>
          </cell>
          <cell r="AG468">
            <v>0</v>
          </cell>
          <cell r="AH468">
            <v>0</v>
          </cell>
          <cell r="AI468">
            <v>0</v>
          </cell>
          <cell r="AJ468">
            <v>0</v>
          </cell>
          <cell r="AK468">
            <v>0</v>
          </cell>
          <cell r="AL468">
            <v>0</v>
          </cell>
          <cell r="AM468">
            <v>0</v>
          </cell>
          <cell r="AN468">
            <v>0</v>
          </cell>
          <cell r="AP468">
            <v>731.67833333333328</v>
          </cell>
        </row>
        <row r="469">
          <cell r="J469">
            <v>20000</v>
          </cell>
          <cell r="K469">
            <v>0</v>
          </cell>
          <cell r="L469">
            <v>-20000</v>
          </cell>
          <cell r="M469">
            <v>-40000</v>
          </cell>
          <cell r="N469">
            <v>60000</v>
          </cell>
          <cell r="O469">
            <v>40000</v>
          </cell>
          <cell r="P469">
            <v>20000</v>
          </cell>
          <cell r="Q469">
            <v>0</v>
          </cell>
          <cell r="R469">
            <v>40000</v>
          </cell>
          <cell r="S469">
            <v>20000</v>
          </cell>
          <cell r="T469">
            <v>0</v>
          </cell>
          <cell r="U469">
            <v>-20000</v>
          </cell>
          <cell r="V469">
            <v>20000</v>
          </cell>
          <cell r="W469">
            <v>60000</v>
          </cell>
          <cell r="X469">
            <v>40000</v>
          </cell>
          <cell r="Y469">
            <v>20000</v>
          </cell>
          <cell r="Z469">
            <v>60000</v>
          </cell>
          <cell r="AA469">
            <v>40000</v>
          </cell>
          <cell r="AD469">
            <v>16666.666666666668</v>
          </cell>
          <cell r="AE469">
            <v>18333.333333333332</v>
          </cell>
          <cell r="AF469">
            <v>20000</v>
          </cell>
          <cell r="AG469">
            <v>17500</v>
          </cell>
          <cell r="AH469">
            <v>12500</v>
          </cell>
          <cell r="AI469">
            <v>10000</v>
          </cell>
          <cell r="AJ469">
            <v>12500</v>
          </cell>
          <cell r="AK469">
            <v>17500</v>
          </cell>
          <cell r="AL469">
            <v>22500</v>
          </cell>
          <cell r="AM469">
            <v>25000</v>
          </cell>
          <cell r="AN469">
            <v>25000</v>
          </cell>
          <cell r="AP469">
            <v>25000</v>
          </cell>
        </row>
        <row r="470">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D470">
            <v>0</v>
          </cell>
          <cell r="AE470">
            <v>0</v>
          </cell>
          <cell r="AF470">
            <v>0</v>
          </cell>
          <cell r="AG470">
            <v>0</v>
          </cell>
          <cell r="AH470">
            <v>0</v>
          </cell>
          <cell r="AI470">
            <v>0</v>
          </cell>
          <cell r="AJ470">
            <v>0</v>
          </cell>
          <cell r="AK470">
            <v>0</v>
          </cell>
          <cell r="AL470">
            <v>0</v>
          </cell>
          <cell r="AM470">
            <v>0</v>
          </cell>
          <cell r="AN470">
            <v>0</v>
          </cell>
          <cell r="AP470">
            <v>0</v>
          </cell>
        </row>
        <row r="471">
          <cell r="J471">
            <v>0</v>
          </cell>
          <cell r="K471">
            <v>0</v>
          </cell>
          <cell r="L471">
            <v>0</v>
          </cell>
          <cell r="M471">
            <v>0</v>
          </cell>
          <cell r="N471">
            <v>0</v>
          </cell>
          <cell r="O471">
            <v>0</v>
          </cell>
          <cell r="P471">
            <v>0</v>
          </cell>
          <cell r="Q471">
            <v>0</v>
          </cell>
          <cell r="R471">
            <v>1210358.42</v>
          </cell>
          <cell r="S471">
            <v>1100325.8400000001</v>
          </cell>
          <cell r="T471">
            <v>990293.26</v>
          </cell>
          <cell r="U471">
            <v>880260.68</v>
          </cell>
          <cell r="V471">
            <v>770228.1</v>
          </cell>
          <cell r="W471">
            <v>660195.52</v>
          </cell>
          <cell r="X471">
            <v>550162.93999999994</v>
          </cell>
          <cell r="Y471">
            <v>440130.36</v>
          </cell>
          <cell r="Z471">
            <v>0</v>
          </cell>
          <cell r="AA471">
            <v>0</v>
          </cell>
          <cell r="AD471">
            <v>99585.416666666672</v>
          </cell>
          <cell r="AE471">
            <v>50431.60083333333</v>
          </cell>
          <cell r="AF471">
            <v>146710.11166666666</v>
          </cell>
          <cell r="AG471">
            <v>233819.24083333332</v>
          </cell>
          <cell r="AH471">
            <v>311758.98833333328</v>
          </cell>
          <cell r="AI471">
            <v>380529.35416666669</v>
          </cell>
          <cell r="AJ471">
            <v>440130.33833333332</v>
          </cell>
          <cell r="AK471">
            <v>490561.94083333336</v>
          </cell>
          <cell r="AL471">
            <v>531824.16166666662</v>
          </cell>
          <cell r="AM471">
            <v>550162.92666666664</v>
          </cell>
          <cell r="AN471">
            <v>550162.92666666664</v>
          </cell>
          <cell r="AP471">
            <v>550162.92666666664</v>
          </cell>
        </row>
        <row r="472">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D472">
            <v>0</v>
          </cell>
          <cell r="AE472">
            <v>0</v>
          </cell>
          <cell r="AF472">
            <v>0</v>
          </cell>
          <cell r="AG472">
            <v>0</v>
          </cell>
          <cell r="AH472">
            <v>0</v>
          </cell>
          <cell r="AI472">
            <v>0</v>
          </cell>
          <cell r="AJ472">
            <v>0</v>
          </cell>
          <cell r="AK472">
            <v>0</v>
          </cell>
          <cell r="AL472">
            <v>0</v>
          </cell>
          <cell r="AM472">
            <v>0</v>
          </cell>
          <cell r="AN472">
            <v>0</v>
          </cell>
          <cell r="AP472">
            <v>0</v>
          </cell>
        </row>
        <row r="473">
          <cell r="J473">
            <v>529010.06999999995</v>
          </cell>
          <cell r="K473">
            <v>480918.24</v>
          </cell>
          <cell r="L473">
            <v>432826.41</v>
          </cell>
          <cell r="M473">
            <v>384734.58</v>
          </cell>
          <cell r="N473">
            <v>336642.75</v>
          </cell>
          <cell r="O473">
            <v>288550.92</v>
          </cell>
          <cell r="P473">
            <v>240459.09</v>
          </cell>
          <cell r="Q473">
            <v>192367.26</v>
          </cell>
          <cell r="R473">
            <v>144275.43</v>
          </cell>
          <cell r="S473">
            <v>96183.6</v>
          </cell>
          <cell r="T473">
            <v>48091.77</v>
          </cell>
          <cell r="U473">
            <v>0</v>
          </cell>
          <cell r="V473">
            <v>301679.40999999997</v>
          </cell>
          <cell r="W473">
            <v>274254.01</v>
          </cell>
          <cell r="X473">
            <v>361121.29</v>
          </cell>
          <cell r="Y473">
            <v>320996.7</v>
          </cell>
          <cell r="Z473">
            <v>280872.11</v>
          </cell>
          <cell r="AA473">
            <v>240747.51999999999</v>
          </cell>
          <cell r="AD473">
            <v>264941.92166666663</v>
          </cell>
          <cell r="AE473">
            <v>264750.77458333329</v>
          </cell>
          <cell r="AF473">
            <v>264614.24</v>
          </cell>
          <cell r="AG473">
            <v>264532.31791666662</v>
          </cell>
          <cell r="AH473">
            <v>264505.00999999995</v>
          </cell>
          <cell r="AI473">
            <v>255032.89916666667</v>
          </cell>
          <cell r="AJ473">
            <v>236949.77875000003</v>
          </cell>
          <cell r="AK473">
            <v>225351.05583333338</v>
          </cell>
          <cell r="AL473">
            <v>219707.5975</v>
          </cell>
          <cell r="AM473">
            <v>214728.07583333334</v>
          </cell>
          <cell r="AN473">
            <v>210412.49083333332</v>
          </cell>
          <cell r="AP473">
            <v>203773.13083333333</v>
          </cell>
        </row>
        <row r="474">
          <cell r="J474">
            <v>127321.93</v>
          </cell>
          <cell r="K474">
            <v>117439.14</v>
          </cell>
          <cell r="L474">
            <v>107556.35</v>
          </cell>
          <cell r="M474">
            <v>97673.56</v>
          </cell>
          <cell r="N474">
            <v>87790.77</v>
          </cell>
          <cell r="O474">
            <v>77907.98</v>
          </cell>
          <cell r="P474">
            <v>58527.17</v>
          </cell>
          <cell r="Q474">
            <v>43895.37</v>
          </cell>
          <cell r="R474">
            <v>29263.57</v>
          </cell>
          <cell r="S474">
            <v>14631.77</v>
          </cell>
          <cell r="T474">
            <v>0</v>
          </cell>
          <cell r="U474">
            <v>168661.92</v>
          </cell>
          <cell r="V474">
            <v>153329.01999999999</v>
          </cell>
          <cell r="W474">
            <v>137996.12</v>
          </cell>
          <cell r="X474">
            <v>122663.22</v>
          </cell>
          <cell r="Y474">
            <v>107330.32</v>
          </cell>
          <cell r="Z474">
            <v>91997.42</v>
          </cell>
          <cell r="AA474">
            <v>76664.52</v>
          </cell>
          <cell r="AD474">
            <v>70271.007916666669</v>
          </cell>
          <cell r="AE474">
            <v>73319.297083333338</v>
          </cell>
          <cell r="AF474">
            <v>75148.269583333327</v>
          </cell>
          <cell r="AG474">
            <v>75757.926666666666</v>
          </cell>
          <cell r="AH474">
            <v>76656.860416666663</v>
          </cell>
          <cell r="AI474">
            <v>78639.422916666663</v>
          </cell>
          <cell r="AJ474">
            <v>80579.592499999999</v>
          </cell>
          <cell r="AK474">
            <v>82065.586250000008</v>
          </cell>
          <cell r="AL474">
            <v>83097.404166666674</v>
          </cell>
          <cell r="AM474">
            <v>83675.046249999999</v>
          </cell>
          <cell r="AN474">
            <v>83798.512499999997</v>
          </cell>
          <cell r="AP474">
            <v>84068.045416666675</v>
          </cell>
        </row>
        <row r="475">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D475">
            <v>0</v>
          </cell>
          <cell r="AE475">
            <v>0</v>
          </cell>
          <cell r="AF475">
            <v>0</v>
          </cell>
          <cell r="AG475">
            <v>0</v>
          </cell>
          <cell r="AH475">
            <v>0</v>
          </cell>
          <cell r="AI475">
            <v>0</v>
          </cell>
          <cell r="AJ475">
            <v>0</v>
          </cell>
          <cell r="AK475">
            <v>0</v>
          </cell>
          <cell r="AL475">
            <v>0</v>
          </cell>
          <cell r="AM475">
            <v>0</v>
          </cell>
          <cell r="AN475">
            <v>0</v>
          </cell>
          <cell r="AP475">
            <v>0</v>
          </cell>
        </row>
        <row r="476">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D476">
            <v>487.45708333333329</v>
          </cell>
          <cell r="AE476">
            <v>0</v>
          </cell>
          <cell r="AF476">
            <v>0</v>
          </cell>
          <cell r="AG476">
            <v>0</v>
          </cell>
          <cell r="AH476">
            <v>0</v>
          </cell>
          <cell r="AI476">
            <v>0</v>
          </cell>
          <cell r="AJ476">
            <v>0</v>
          </cell>
          <cell r="AK476">
            <v>0</v>
          </cell>
          <cell r="AL476">
            <v>0</v>
          </cell>
          <cell r="AM476">
            <v>0</v>
          </cell>
          <cell r="AN476">
            <v>0</v>
          </cell>
          <cell r="AP476">
            <v>0</v>
          </cell>
        </row>
        <row r="477">
          <cell r="J477">
            <v>312572.95</v>
          </cell>
          <cell r="K477">
            <v>281315.65999999997</v>
          </cell>
          <cell r="L477">
            <v>250058.37</v>
          </cell>
          <cell r="M477">
            <v>218801.08</v>
          </cell>
          <cell r="N477">
            <v>187543.79</v>
          </cell>
          <cell r="O477">
            <v>156286.5</v>
          </cell>
          <cell r="P477">
            <v>125029.21</v>
          </cell>
          <cell r="Q477">
            <v>93771.92</v>
          </cell>
          <cell r="R477">
            <v>62514.63</v>
          </cell>
          <cell r="S477">
            <v>99237.34</v>
          </cell>
          <cell r="T477">
            <v>127980.05</v>
          </cell>
          <cell r="U477">
            <v>347782.76</v>
          </cell>
          <cell r="V477">
            <v>350525.47</v>
          </cell>
          <cell r="W477">
            <v>319268.18</v>
          </cell>
          <cell r="X477">
            <v>288010.89</v>
          </cell>
          <cell r="Y477">
            <v>290753.59999999998</v>
          </cell>
          <cell r="Z477">
            <v>259504.25</v>
          </cell>
          <cell r="AA477">
            <v>228246.96</v>
          </cell>
          <cell r="AD477">
            <v>189548.57041666665</v>
          </cell>
          <cell r="AE477">
            <v>189949.44125</v>
          </cell>
          <cell r="AF477">
            <v>193022.46541666662</v>
          </cell>
          <cell r="AG477">
            <v>192090.14291666661</v>
          </cell>
          <cell r="AH477">
            <v>188409.83333333334</v>
          </cell>
          <cell r="AI477">
            <v>190155.87666666662</v>
          </cell>
          <cell r="AJ477">
            <v>193318.58666666667</v>
          </cell>
          <cell r="AK477">
            <v>196481.29666666666</v>
          </cell>
          <cell r="AL477">
            <v>201060.67333333334</v>
          </cell>
          <cell r="AM477">
            <v>207057.04749999999</v>
          </cell>
          <cell r="AN477">
            <v>213053.75249999997</v>
          </cell>
          <cell r="AP477">
            <v>225047.16249999998</v>
          </cell>
        </row>
        <row r="478">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D478">
            <v>0</v>
          </cell>
          <cell r="AE478">
            <v>0</v>
          </cell>
          <cell r="AF478">
            <v>0</v>
          </cell>
          <cell r="AG478">
            <v>0</v>
          </cell>
          <cell r="AH478">
            <v>0</v>
          </cell>
          <cell r="AI478">
            <v>0</v>
          </cell>
          <cell r="AJ478">
            <v>0</v>
          </cell>
          <cell r="AK478">
            <v>0</v>
          </cell>
          <cell r="AL478">
            <v>0</v>
          </cell>
          <cell r="AM478">
            <v>0</v>
          </cell>
          <cell r="AN478">
            <v>0</v>
          </cell>
          <cell r="AP478">
            <v>0</v>
          </cell>
        </row>
        <row r="479">
          <cell r="J479">
            <v>0</v>
          </cell>
          <cell r="K479">
            <v>0</v>
          </cell>
          <cell r="L479">
            <v>0</v>
          </cell>
          <cell r="M479">
            <v>0</v>
          </cell>
          <cell r="N479">
            <v>0</v>
          </cell>
          <cell r="O479">
            <v>0</v>
          </cell>
          <cell r="P479">
            <v>0</v>
          </cell>
          <cell r="Q479">
            <v>0</v>
          </cell>
          <cell r="R479">
            <v>223040.83</v>
          </cell>
          <cell r="S479">
            <v>202764.39</v>
          </cell>
          <cell r="T479">
            <v>182487.95</v>
          </cell>
          <cell r="U479">
            <v>162211.51</v>
          </cell>
          <cell r="V479">
            <v>141935.07</v>
          </cell>
          <cell r="W479">
            <v>121658.63</v>
          </cell>
          <cell r="X479">
            <v>101382.19</v>
          </cell>
          <cell r="Y479">
            <v>81105.75</v>
          </cell>
          <cell r="Z479">
            <v>60829.31</v>
          </cell>
          <cell r="AA479">
            <v>40552.870000000003</v>
          </cell>
          <cell r="AD479">
            <v>0</v>
          </cell>
          <cell r="AE479">
            <v>9293.3679166666661</v>
          </cell>
          <cell r="AF479">
            <v>27035.252083333336</v>
          </cell>
          <cell r="AG479">
            <v>43087.432916666665</v>
          </cell>
          <cell r="AH479">
            <v>57449.910416666658</v>
          </cell>
          <cell r="AI479">
            <v>70122.684583333335</v>
          </cell>
          <cell r="AJ479">
            <v>81105.755416666667</v>
          </cell>
          <cell r="AK479">
            <v>90399.122916666674</v>
          </cell>
          <cell r="AL479">
            <v>98002.787083333344</v>
          </cell>
          <cell r="AM479">
            <v>103916.74791666667</v>
          </cell>
          <cell r="AN479">
            <v>108141.00541666668</v>
          </cell>
          <cell r="AP479">
            <v>111520.41083333334</v>
          </cell>
        </row>
        <row r="480">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74236.210000000006</v>
          </cell>
          <cell r="AD480">
            <v>0</v>
          </cell>
          <cell r="AE480">
            <v>0</v>
          </cell>
          <cell r="AF480">
            <v>0</v>
          </cell>
          <cell r="AG480">
            <v>0</v>
          </cell>
          <cell r="AH480">
            <v>0</v>
          </cell>
          <cell r="AI480">
            <v>0</v>
          </cell>
          <cell r="AJ480">
            <v>0</v>
          </cell>
          <cell r="AK480">
            <v>0</v>
          </cell>
          <cell r="AL480">
            <v>0</v>
          </cell>
          <cell r="AM480">
            <v>0</v>
          </cell>
          <cell r="AN480">
            <v>3093.1754166666669</v>
          </cell>
          <cell r="AP480">
            <v>15465.877083333335</v>
          </cell>
        </row>
        <row r="481">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D481">
            <v>0</v>
          </cell>
          <cell r="AE481">
            <v>0</v>
          </cell>
          <cell r="AF481">
            <v>0</v>
          </cell>
          <cell r="AG481">
            <v>0</v>
          </cell>
          <cell r="AH481">
            <v>0</v>
          </cell>
          <cell r="AI481">
            <v>0</v>
          </cell>
          <cell r="AJ481">
            <v>0</v>
          </cell>
          <cell r="AK481">
            <v>0</v>
          </cell>
          <cell r="AL481">
            <v>0</v>
          </cell>
          <cell r="AM481">
            <v>0</v>
          </cell>
          <cell r="AN481">
            <v>0</v>
          </cell>
          <cell r="AP481">
            <v>0</v>
          </cell>
        </row>
        <row r="482">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136099.73000000001</v>
          </cell>
          <cell r="AD482">
            <v>0</v>
          </cell>
          <cell r="AE482">
            <v>0</v>
          </cell>
          <cell r="AF482">
            <v>0</v>
          </cell>
          <cell r="AG482">
            <v>0</v>
          </cell>
          <cell r="AH482">
            <v>0</v>
          </cell>
          <cell r="AI482">
            <v>0</v>
          </cell>
          <cell r="AJ482">
            <v>0</v>
          </cell>
          <cell r="AK482">
            <v>0</v>
          </cell>
          <cell r="AL482">
            <v>0</v>
          </cell>
          <cell r="AM482">
            <v>0</v>
          </cell>
          <cell r="AN482">
            <v>5670.8220833333335</v>
          </cell>
          <cell r="AP482">
            <v>27323.052083333332</v>
          </cell>
        </row>
        <row r="483">
          <cell r="J483">
            <v>0</v>
          </cell>
          <cell r="K483">
            <v>0</v>
          </cell>
          <cell r="L483">
            <v>0</v>
          </cell>
          <cell r="M483">
            <v>0</v>
          </cell>
          <cell r="N483">
            <v>0</v>
          </cell>
          <cell r="O483">
            <v>0</v>
          </cell>
          <cell r="P483">
            <v>38427.449999999997</v>
          </cell>
          <cell r="Q483">
            <v>0</v>
          </cell>
          <cell r="R483">
            <v>0</v>
          </cell>
          <cell r="S483">
            <v>0</v>
          </cell>
          <cell r="T483">
            <v>0</v>
          </cell>
          <cell r="U483">
            <v>0</v>
          </cell>
          <cell r="V483">
            <v>0</v>
          </cell>
          <cell r="W483">
            <v>0</v>
          </cell>
          <cell r="X483">
            <v>0</v>
          </cell>
          <cell r="Y483">
            <v>0</v>
          </cell>
          <cell r="Z483">
            <v>0</v>
          </cell>
          <cell r="AA483">
            <v>0</v>
          </cell>
          <cell r="AD483">
            <v>11958.257916666667</v>
          </cell>
          <cell r="AE483">
            <v>8637.3770833333328</v>
          </cell>
          <cell r="AF483">
            <v>5316.4962500000001</v>
          </cell>
          <cell r="AG483">
            <v>3542.61375</v>
          </cell>
          <cell r="AH483">
            <v>3315.7295833333333</v>
          </cell>
          <cell r="AI483">
            <v>3202.2874999999999</v>
          </cell>
          <cell r="AJ483">
            <v>3202.2874999999999</v>
          </cell>
          <cell r="AK483">
            <v>3202.2874999999999</v>
          </cell>
          <cell r="AL483">
            <v>3202.2874999999999</v>
          </cell>
          <cell r="AM483">
            <v>3202.2874999999999</v>
          </cell>
          <cell r="AN483">
            <v>3202.2874999999999</v>
          </cell>
          <cell r="AP483">
            <v>278.0625</v>
          </cell>
        </row>
        <row r="484">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D484">
            <v>0</v>
          </cell>
          <cell r="AE484">
            <v>0</v>
          </cell>
          <cell r="AF484">
            <v>0</v>
          </cell>
          <cell r="AG484">
            <v>0</v>
          </cell>
          <cell r="AH484">
            <v>0</v>
          </cell>
          <cell r="AI484">
            <v>0</v>
          </cell>
          <cell r="AJ484">
            <v>0</v>
          </cell>
          <cell r="AK484">
            <v>0</v>
          </cell>
          <cell r="AL484">
            <v>0</v>
          </cell>
          <cell r="AM484">
            <v>0</v>
          </cell>
          <cell r="AN484">
            <v>0</v>
          </cell>
          <cell r="AP484">
            <v>0</v>
          </cell>
        </row>
        <row r="485">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D485">
            <v>0</v>
          </cell>
          <cell r="AE485">
            <v>0</v>
          </cell>
          <cell r="AF485">
            <v>0</v>
          </cell>
          <cell r="AG485">
            <v>0</v>
          </cell>
          <cell r="AH485">
            <v>0</v>
          </cell>
          <cell r="AI485">
            <v>0</v>
          </cell>
          <cell r="AJ485">
            <v>0</v>
          </cell>
          <cell r="AK485">
            <v>0</v>
          </cell>
          <cell r="AL485">
            <v>0</v>
          </cell>
          <cell r="AM485">
            <v>0</v>
          </cell>
          <cell r="AN485">
            <v>0</v>
          </cell>
          <cell r="AP485">
            <v>0</v>
          </cell>
        </row>
        <row r="486">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D486">
            <v>0</v>
          </cell>
          <cell r="AE486">
            <v>0</v>
          </cell>
          <cell r="AF486">
            <v>0</v>
          </cell>
          <cell r="AG486">
            <v>0</v>
          </cell>
          <cell r="AH486">
            <v>0</v>
          </cell>
          <cell r="AI486">
            <v>0</v>
          </cell>
          <cell r="AJ486">
            <v>0</v>
          </cell>
          <cell r="AK486">
            <v>0</v>
          </cell>
          <cell r="AL486">
            <v>0</v>
          </cell>
          <cell r="AM486">
            <v>0</v>
          </cell>
          <cell r="AN486">
            <v>0</v>
          </cell>
          <cell r="AP486">
            <v>0</v>
          </cell>
        </row>
        <row r="487">
          <cell r="J487">
            <v>1974823.76</v>
          </cell>
          <cell r="K487">
            <v>1692706.08</v>
          </cell>
          <cell r="L487">
            <v>1410588.4</v>
          </cell>
          <cell r="M487">
            <v>1128470.72</v>
          </cell>
          <cell r="N487">
            <v>904706.51</v>
          </cell>
          <cell r="O487">
            <v>622588.82999999996</v>
          </cell>
          <cell r="P487">
            <v>340471.15</v>
          </cell>
          <cell r="Q487">
            <v>0</v>
          </cell>
          <cell r="R487">
            <v>0</v>
          </cell>
          <cell r="S487">
            <v>0</v>
          </cell>
          <cell r="T487">
            <v>3188469.6</v>
          </cell>
          <cell r="U487">
            <v>2732072.32</v>
          </cell>
          <cell r="V487">
            <v>2372768.87</v>
          </cell>
          <cell r="W487">
            <v>2033801.9</v>
          </cell>
          <cell r="X487">
            <v>1694834.93</v>
          </cell>
          <cell r="Y487">
            <v>1355867.96</v>
          </cell>
          <cell r="Z487">
            <v>1016900.99</v>
          </cell>
          <cell r="AA487">
            <v>677934.02</v>
          </cell>
          <cell r="AD487">
            <v>1072529.6675000002</v>
          </cell>
          <cell r="AE487">
            <v>1072529.6675000002</v>
          </cell>
          <cell r="AF487">
            <v>1072529.6675000002</v>
          </cell>
          <cell r="AG487">
            <v>1099588.4375</v>
          </cell>
          <cell r="AH487">
            <v>1146444.3274999999</v>
          </cell>
          <cell r="AI487">
            <v>1182822.4937500001</v>
          </cell>
          <cell r="AJ487">
            <v>1213615.8658333335</v>
          </cell>
          <cell r="AK487">
            <v>1239671.7970833334</v>
          </cell>
          <cell r="AL487">
            <v>1260990.2875000001</v>
          </cell>
          <cell r="AM487">
            <v>1275139.9424999999</v>
          </cell>
          <cell r="AN487">
            <v>1282120.7620833335</v>
          </cell>
          <cell r="AP487">
            <v>1284301.47</v>
          </cell>
        </row>
        <row r="488">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378125</v>
          </cell>
          <cell r="Y488">
            <v>343750</v>
          </cell>
          <cell r="Z488">
            <v>309375</v>
          </cell>
          <cell r="AA488">
            <v>275000</v>
          </cell>
          <cell r="AD488">
            <v>0</v>
          </cell>
          <cell r="AE488">
            <v>0</v>
          </cell>
          <cell r="AF488">
            <v>0</v>
          </cell>
          <cell r="AG488">
            <v>0</v>
          </cell>
          <cell r="AH488">
            <v>0</v>
          </cell>
          <cell r="AI488">
            <v>0</v>
          </cell>
          <cell r="AJ488">
            <v>0</v>
          </cell>
          <cell r="AK488">
            <v>15755.208333333334</v>
          </cell>
          <cell r="AL488">
            <v>45833.333333333336</v>
          </cell>
          <cell r="AM488">
            <v>73046.875</v>
          </cell>
          <cell r="AN488">
            <v>97395.833333333328</v>
          </cell>
          <cell r="AP488">
            <v>137500</v>
          </cell>
        </row>
        <row r="489">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D489">
            <v>0</v>
          </cell>
          <cell r="AE489">
            <v>0</v>
          </cell>
          <cell r="AF489">
            <v>0</v>
          </cell>
          <cell r="AG489">
            <v>0</v>
          </cell>
          <cell r="AH489">
            <v>0</v>
          </cell>
          <cell r="AI489">
            <v>0</v>
          </cell>
          <cell r="AJ489">
            <v>0</v>
          </cell>
          <cell r="AK489">
            <v>0</v>
          </cell>
          <cell r="AL489">
            <v>0</v>
          </cell>
          <cell r="AM489">
            <v>0</v>
          </cell>
          <cell r="AN489">
            <v>0</v>
          </cell>
          <cell r="AP489">
            <v>0</v>
          </cell>
        </row>
        <row r="490">
          <cell r="J490">
            <v>613930.9</v>
          </cell>
          <cell r="K490">
            <v>526226.48</v>
          </cell>
          <cell r="L490">
            <v>438522.06</v>
          </cell>
          <cell r="M490">
            <v>350817.64</v>
          </cell>
          <cell r="N490">
            <v>263113.21999999997</v>
          </cell>
          <cell r="O490">
            <v>175408.8</v>
          </cell>
          <cell r="P490">
            <v>87704.38</v>
          </cell>
          <cell r="Q490">
            <v>0</v>
          </cell>
          <cell r="R490">
            <v>967806.58</v>
          </cell>
          <cell r="S490">
            <v>879824.16</v>
          </cell>
          <cell r="T490">
            <v>791841.74</v>
          </cell>
          <cell r="U490">
            <v>703859.32</v>
          </cell>
          <cell r="V490">
            <v>615876.9</v>
          </cell>
          <cell r="W490">
            <v>527894.48</v>
          </cell>
          <cell r="X490">
            <v>439912.06</v>
          </cell>
          <cell r="Y490">
            <v>351929.64</v>
          </cell>
          <cell r="Z490">
            <v>263947.21999999997</v>
          </cell>
          <cell r="AA490">
            <v>175964.79999999999</v>
          </cell>
          <cell r="AD490">
            <v>482374.2733333332</v>
          </cell>
          <cell r="AE490">
            <v>482501.68999999994</v>
          </cell>
          <cell r="AF490">
            <v>482744.94</v>
          </cell>
          <cell r="AG490">
            <v>482965.02333333337</v>
          </cell>
          <cell r="AH490">
            <v>483161.94</v>
          </cell>
          <cell r="AI490">
            <v>483335.69000000012</v>
          </cell>
          <cell r="AJ490">
            <v>483486.27333333343</v>
          </cell>
          <cell r="AK490">
            <v>483613.69</v>
          </cell>
          <cell r="AL490">
            <v>483717.93999999994</v>
          </cell>
          <cell r="AM490">
            <v>483799.0233333332</v>
          </cell>
          <cell r="AN490">
            <v>483856.93999999994</v>
          </cell>
          <cell r="AP490">
            <v>483903.2733333332</v>
          </cell>
        </row>
        <row r="491">
          <cell r="J491">
            <v>780264.9</v>
          </cell>
          <cell r="K491">
            <v>668798.48</v>
          </cell>
          <cell r="L491">
            <v>557332.06000000006</v>
          </cell>
          <cell r="M491">
            <v>445865.64</v>
          </cell>
          <cell r="N491">
            <v>334399.21999999997</v>
          </cell>
          <cell r="O491">
            <v>222932.8</v>
          </cell>
          <cell r="P491">
            <v>111466.38</v>
          </cell>
          <cell r="Q491">
            <v>0</v>
          </cell>
          <cell r="R491">
            <v>0</v>
          </cell>
          <cell r="S491">
            <v>0</v>
          </cell>
          <cell r="T491">
            <v>0</v>
          </cell>
          <cell r="U491">
            <v>0</v>
          </cell>
          <cell r="V491">
            <v>0</v>
          </cell>
          <cell r="W491">
            <v>0</v>
          </cell>
          <cell r="X491">
            <v>0</v>
          </cell>
          <cell r="Y491">
            <v>0</v>
          </cell>
          <cell r="Z491">
            <v>330097.78000000003</v>
          </cell>
          <cell r="AA491">
            <v>220065.2</v>
          </cell>
          <cell r="AD491">
            <v>613065.27333333343</v>
          </cell>
          <cell r="AE491">
            <v>561976.49916666665</v>
          </cell>
          <cell r="AF491">
            <v>464443.38499999995</v>
          </cell>
          <cell r="AG491">
            <v>376199.13916666666</v>
          </cell>
          <cell r="AH491">
            <v>297243.76166666666</v>
          </cell>
          <cell r="AI491">
            <v>227577.25250000003</v>
          </cell>
          <cell r="AJ491">
            <v>167199.61166666666</v>
          </cell>
          <cell r="AK491">
            <v>116110.83916666667</v>
          </cell>
          <cell r="AL491">
            <v>74310.934999999998</v>
          </cell>
          <cell r="AM491">
            <v>55553.973333333328</v>
          </cell>
          <cell r="AN491">
            <v>55255.263333333336</v>
          </cell>
          <cell r="AP491">
            <v>99930.466666666674</v>
          </cell>
        </row>
        <row r="492">
          <cell r="J492">
            <v>465</v>
          </cell>
          <cell r="K492">
            <v>0</v>
          </cell>
          <cell r="L492">
            <v>0</v>
          </cell>
          <cell r="M492">
            <v>1860</v>
          </cell>
          <cell r="N492">
            <v>1860</v>
          </cell>
          <cell r="O492">
            <v>1860</v>
          </cell>
          <cell r="P492">
            <v>1860</v>
          </cell>
          <cell r="Q492">
            <v>0</v>
          </cell>
          <cell r="R492">
            <v>0</v>
          </cell>
          <cell r="S492">
            <v>0</v>
          </cell>
          <cell r="T492">
            <v>0</v>
          </cell>
          <cell r="U492">
            <v>0</v>
          </cell>
          <cell r="V492">
            <v>0</v>
          </cell>
          <cell r="W492">
            <v>0</v>
          </cell>
          <cell r="X492">
            <v>0</v>
          </cell>
          <cell r="Y492">
            <v>0</v>
          </cell>
          <cell r="Z492">
            <v>0</v>
          </cell>
          <cell r="AA492">
            <v>0</v>
          </cell>
          <cell r="AD492">
            <v>936.45833333333337</v>
          </cell>
          <cell r="AE492">
            <v>852.5</v>
          </cell>
          <cell r="AF492">
            <v>781.45833333333337</v>
          </cell>
          <cell r="AG492">
            <v>723.33333333333337</v>
          </cell>
          <cell r="AH492">
            <v>678.125</v>
          </cell>
          <cell r="AI492">
            <v>639.375</v>
          </cell>
          <cell r="AJ492">
            <v>620</v>
          </cell>
          <cell r="AK492">
            <v>620</v>
          </cell>
          <cell r="AL492">
            <v>542.5</v>
          </cell>
          <cell r="AM492">
            <v>387.5</v>
          </cell>
          <cell r="AN492">
            <v>232.5</v>
          </cell>
          <cell r="AP492">
            <v>77.5</v>
          </cell>
        </row>
        <row r="493">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D493">
            <v>0</v>
          </cell>
          <cell r="AE493">
            <v>0</v>
          </cell>
          <cell r="AF493">
            <v>0</v>
          </cell>
          <cell r="AG493">
            <v>0</v>
          </cell>
          <cell r="AH493">
            <v>0</v>
          </cell>
          <cell r="AI493">
            <v>0</v>
          </cell>
          <cell r="AJ493">
            <v>0</v>
          </cell>
          <cell r="AK493">
            <v>0</v>
          </cell>
          <cell r="AL493">
            <v>0</v>
          </cell>
          <cell r="AM493">
            <v>0</v>
          </cell>
          <cell r="AN493">
            <v>0</v>
          </cell>
          <cell r="AP493">
            <v>0</v>
          </cell>
        </row>
        <row r="494">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D494">
            <v>0</v>
          </cell>
          <cell r="AE494">
            <v>0</v>
          </cell>
          <cell r="AF494">
            <v>0</v>
          </cell>
          <cell r="AG494">
            <v>0</v>
          </cell>
          <cell r="AH494">
            <v>0</v>
          </cell>
          <cell r="AI494">
            <v>0</v>
          </cell>
          <cell r="AJ494">
            <v>0</v>
          </cell>
          <cell r="AK494">
            <v>0</v>
          </cell>
          <cell r="AL494">
            <v>0</v>
          </cell>
          <cell r="AM494">
            <v>0</v>
          </cell>
          <cell r="AN494">
            <v>0</v>
          </cell>
          <cell r="AP494">
            <v>0</v>
          </cell>
        </row>
        <row r="495">
          <cell r="J495">
            <v>91391.62</v>
          </cell>
          <cell r="K495">
            <v>78335.67</v>
          </cell>
          <cell r="L495">
            <v>65279.72</v>
          </cell>
          <cell r="M495">
            <v>52223.77</v>
          </cell>
          <cell r="N495">
            <v>39167.82</v>
          </cell>
          <cell r="O495">
            <v>26111.87</v>
          </cell>
          <cell r="P495">
            <v>13055.92</v>
          </cell>
          <cell r="Q495">
            <v>161766.98000000001</v>
          </cell>
          <cell r="R495">
            <v>148286.39999999999</v>
          </cell>
          <cell r="S495">
            <v>134805.82</v>
          </cell>
          <cell r="T495">
            <v>121325.24</v>
          </cell>
          <cell r="U495">
            <v>107844.66</v>
          </cell>
          <cell r="V495">
            <v>94364.08</v>
          </cell>
          <cell r="W495">
            <v>80883.5</v>
          </cell>
          <cell r="X495">
            <v>67402.92</v>
          </cell>
          <cell r="Y495">
            <v>53922.34</v>
          </cell>
          <cell r="Z495">
            <v>40441.760000000002</v>
          </cell>
          <cell r="AA495">
            <v>26961.18</v>
          </cell>
          <cell r="AD495">
            <v>68756.028333333335</v>
          </cell>
          <cell r="AE495">
            <v>81674.919166666659</v>
          </cell>
          <cell r="AF495">
            <v>86942.454583333325</v>
          </cell>
          <cell r="AG495">
            <v>86190.628333333327</v>
          </cell>
          <cell r="AH495">
            <v>86491.412083333344</v>
          </cell>
          <cell r="AI495">
            <v>86756.81</v>
          </cell>
          <cell r="AJ495">
            <v>86986.822083333333</v>
          </cell>
          <cell r="AK495">
            <v>87181.448333333348</v>
          </cell>
          <cell r="AL495">
            <v>87340.688750000016</v>
          </cell>
          <cell r="AM495">
            <v>87464.543333333335</v>
          </cell>
          <cell r="AN495">
            <v>87553.012083333335</v>
          </cell>
          <cell r="AP495">
            <v>80883.499166666661</v>
          </cell>
        </row>
        <row r="496">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D496">
            <v>0</v>
          </cell>
          <cell r="AE496">
            <v>0</v>
          </cell>
          <cell r="AF496">
            <v>0</v>
          </cell>
          <cell r="AG496">
            <v>0</v>
          </cell>
          <cell r="AH496">
            <v>0</v>
          </cell>
          <cell r="AI496">
            <v>0</v>
          </cell>
          <cell r="AJ496">
            <v>0</v>
          </cell>
          <cell r="AK496">
            <v>0</v>
          </cell>
          <cell r="AL496">
            <v>0</v>
          </cell>
          <cell r="AM496">
            <v>0</v>
          </cell>
          <cell r="AN496">
            <v>0</v>
          </cell>
          <cell r="AP496">
            <v>0</v>
          </cell>
        </row>
        <row r="497">
          <cell r="J497">
            <v>0</v>
          </cell>
          <cell r="K497">
            <v>4836.1000000000004</v>
          </cell>
          <cell r="L497">
            <v>1573.6</v>
          </cell>
          <cell r="M497">
            <v>12594.43</v>
          </cell>
          <cell r="N497">
            <v>97313.23</v>
          </cell>
          <cell r="O497">
            <v>48926.879999999997</v>
          </cell>
          <cell r="P497">
            <v>146132.54999999999</v>
          </cell>
          <cell r="Q497">
            <v>75172.53</v>
          </cell>
          <cell r="R497">
            <v>58548.9</v>
          </cell>
          <cell r="S497">
            <v>22840.29</v>
          </cell>
          <cell r="T497">
            <v>3444.45</v>
          </cell>
          <cell r="U497">
            <v>0</v>
          </cell>
          <cell r="V497">
            <v>0</v>
          </cell>
          <cell r="W497">
            <v>972.22</v>
          </cell>
          <cell r="X497">
            <v>8256.9500000000007</v>
          </cell>
          <cell r="Y497">
            <v>9045.02</v>
          </cell>
          <cell r="Z497">
            <v>177236.94</v>
          </cell>
          <cell r="AA497">
            <v>56035.81</v>
          </cell>
          <cell r="AD497">
            <v>30371.495416666668</v>
          </cell>
          <cell r="AE497">
            <v>34922.814583333333</v>
          </cell>
          <cell r="AF497">
            <v>38043.197083333333</v>
          </cell>
          <cell r="AG497">
            <v>39138.394583333327</v>
          </cell>
          <cell r="AH497">
            <v>39281.91333333333</v>
          </cell>
          <cell r="AI497">
            <v>39281.91333333333</v>
          </cell>
          <cell r="AJ497">
            <v>39120.918333333328</v>
          </cell>
          <cell r="AK497">
            <v>39238.396249999998</v>
          </cell>
          <cell r="AL497">
            <v>39368.977083333324</v>
          </cell>
          <cell r="AM497">
            <v>42551.239583333336</v>
          </cell>
          <cell r="AN497">
            <v>46177.599583333329</v>
          </cell>
          <cell r="AP497">
            <v>62843.48333333333</v>
          </cell>
        </row>
        <row r="498">
          <cell r="J498">
            <v>256058.46</v>
          </cell>
          <cell r="K498">
            <v>205044.04</v>
          </cell>
          <cell r="L498">
            <v>102522</v>
          </cell>
          <cell r="M498">
            <v>85556.92</v>
          </cell>
          <cell r="N498">
            <v>1601235.18</v>
          </cell>
          <cell r="O498">
            <v>1454112.77</v>
          </cell>
          <cell r="P498">
            <v>1306990.3600000001</v>
          </cell>
          <cell r="Q498">
            <v>1159867.95</v>
          </cell>
          <cell r="R498">
            <v>1012745.54</v>
          </cell>
          <cell r="S498">
            <v>865623.13</v>
          </cell>
          <cell r="T498">
            <v>718500.72</v>
          </cell>
          <cell r="U498">
            <v>571378.31000000006</v>
          </cell>
          <cell r="V498">
            <v>424255.9</v>
          </cell>
          <cell r="W498">
            <v>277133.46999999997</v>
          </cell>
          <cell r="X498">
            <v>138566.75</v>
          </cell>
          <cell r="Y498">
            <v>86930</v>
          </cell>
          <cell r="Z498">
            <v>78237</v>
          </cell>
          <cell r="AA498">
            <v>1461538.48</v>
          </cell>
          <cell r="AD498">
            <v>689845.28125</v>
          </cell>
          <cell r="AE498">
            <v>712501.64750000008</v>
          </cell>
          <cell r="AF498">
            <v>732130.93791666673</v>
          </cell>
          <cell r="AG498">
            <v>751224.1166666667</v>
          </cell>
          <cell r="AH498">
            <v>769781.18374999997</v>
          </cell>
          <cell r="AI498">
            <v>785311.17500000016</v>
          </cell>
          <cell r="AJ498">
            <v>795323.1279166668</v>
          </cell>
          <cell r="AK498">
            <v>799828.71875000012</v>
          </cell>
          <cell r="AL498">
            <v>801387.79500000027</v>
          </cell>
          <cell r="AM498">
            <v>737986.74916666665</v>
          </cell>
          <cell r="AN498">
            <v>674837.89624999999</v>
          </cell>
          <cell r="AP498">
            <v>675947.1745833332</v>
          </cell>
        </row>
        <row r="499">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D499">
            <v>0</v>
          </cell>
          <cell r="AE499">
            <v>0</v>
          </cell>
          <cell r="AF499">
            <v>0</v>
          </cell>
          <cell r="AG499">
            <v>0</v>
          </cell>
          <cell r="AH499">
            <v>0</v>
          </cell>
          <cell r="AI499">
            <v>0</v>
          </cell>
          <cell r="AJ499">
            <v>0</v>
          </cell>
          <cell r="AK499">
            <v>0</v>
          </cell>
          <cell r="AL499">
            <v>0</v>
          </cell>
          <cell r="AM499">
            <v>0</v>
          </cell>
          <cell r="AN499">
            <v>0</v>
          </cell>
          <cell r="AP499">
            <v>0</v>
          </cell>
        </row>
        <row r="500">
          <cell r="J500">
            <v>0</v>
          </cell>
          <cell r="K500">
            <v>109815.56</v>
          </cell>
          <cell r="L500">
            <v>109815.56</v>
          </cell>
          <cell r="M500">
            <v>109815.56</v>
          </cell>
          <cell r="N500">
            <v>0</v>
          </cell>
          <cell r="O500">
            <v>0</v>
          </cell>
          <cell r="P500">
            <v>0</v>
          </cell>
          <cell r="Q500">
            <v>0</v>
          </cell>
          <cell r="R500">
            <v>0</v>
          </cell>
          <cell r="S500">
            <v>0</v>
          </cell>
          <cell r="T500">
            <v>0</v>
          </cell>
          <cell r="U500">
            <v>0</v>
          </cell>
          <cell r="V500">
            <v>0</v>
          </cell>
          <cell r="W500">
            <v>0</v>
          </cell>
          <cell r="X500">
            <v>74745.850000000006</v>
          </cell>
          <cell r="Y500">
            <v>37372.92</v>
          </cell>
          <cell r="Z500">
            <v>0</v>
          </cell>
          <cell r="AA500">
            <v>0</v>
          </cell>
          <cell r="AD500">
            <v>27453.89</v>
          </cell>
          <cell r="AE500">
            <v>27453.89</v>
          </cell>
          <cell r="AF500">
            <v>27453.89</v>
          </cell>
          <cell r="AG500">
            <v>27453.89</v>
          </cell>
          <cell r="AH500">
            <v>27453.89</v>
          </cell>
          <cell r="AI500">
            <v>27453.89</v>
          </cell>
          <cell r="AJ500">
            <v>22878.241666666669</v>
          </cell>
          <cell r="AK500">
            <v>16841.355416666669</v>
          </cell>
          <cell r="AL500">
            <v>12361.674166666666</v>
          </cell>
          <cell r="AM500">
            <v>9343.2308333333331</v>
          </cell>
          <cell r="AN500">
            <v>9343.2308333333331</v>
          </cell>
          <cell r="AP500">
            <v>9343.2308333333331</v>
          </cell>
        </row>
        <row r="501">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D501">
            <v>0</v>
          </cell>
          <cell r="AE501">
            <v>0</v>
          </cell>
          <cell r="AF501">
            <v>0</v>
          </cell>
          <cell r="AG501">
            <v>0</v>
          </cell>
          <cell r="AH501">
            <v>0</v>
          </cell>
          <cell r="AI501">
            <v>0</v>
          </cell>
          <cell r="AJ501">
            <v>0</v>
          </cell>
          <cell r="AK501">
            <v>0</v>
          </cell>
          <cell r="AL501">
            <v>0</v>
          </cell>
          <cell r="AM501">
            <v>0</v>
          </cell>
          <cell r="AN501">
            <v>0</v>
          </cell>
          <cell r="AP501">
            <v>0</v>
          </cell>
        </row>
        <row r="502">
          <cell r="J502">
            <v>0</v>
          </cell>
          <cell r="K502">
            <v>109815.57</v>
          </cell>
          <cell r="L502">
            <v>109815.57</v>
          </cell>
          <cell r="M502">
            <v>109815.57</v>
          </cell>
          <cell r="N502">
            <v>0</v>
          </cell>
          <cell r="O502">
            <v>0</v>
          </cell>
          <cell r="P502">
            <v>0</v>
          </cell>
          <cell r="Q502">
            <v>0</v>
          </cell>
          <cell r="R502">
            <v>0</v>
          </cell>
          <cell r="S502">
            <v>0</v>
          </cell>
          <cell r="T502">
            <v>0</v>
          </cell>
          <cell r="U502">
            <v>0</v>
          </cell>
          <cell r="V502">
            <v>0</v>
          </cell>
          <cell r="W502">
            <v>0</v>
          </cell>
          <cell r="X502">
            <v>74745.850000000006</v>
          </cell>
          <cell r="Y502">
            <v>37372.93</v>
          </cell>
          <cell r="Z502">
            <v>0</v>
          </cell>
          <cell r="AA502">
            <v>0</v>
          </cell>
          <cell r="AD502">
            <v>27453.892500000002</v>
          </cell>
          <cell r="AE502">
            <v>27453.892500000002</v>
          </cell>
          <cell r="AF502">
            <v>27453.892500000002</v>
          </cell>
          <cell r="AG502">
            <v>27453.892500000002</v>
          </cell>
          <cell r="AH502">
            <v>27453.892500000002</v>
          </cell>
          <cell r="AI502">
            <v>27453.892500000002</v>
          </cell>
          <cell r="AJ502">
            <v>22878.243750000005</v>
          </cell>
          <cell r="AK502">
            <v>16841.35666666667</v>
          </cell>
          <cell r="AL502">
            <v>12361.675000000001</v>
          </cell>
          <cell r="AM502">
            <v>9343.2316666666666</v>
          </cell>
          <cell r="AN502">
            <v>9343.2316666666666</v>
          </cell>
          <cell r="AP502">
            <v>9343.2316666666666</v>
          </cell>
        </row>
        <row r="503">
          <cell r="J503">
            <v>284291.68</v>
          </cell>
          <cell r="K503">
            <v>243678.59</v>
          </cell>
          <cell r="L503">
            <v>203065.5</v>
          </cell>
          <cell r="M503">
            <v>162452.41</v>
          </cell>
          <cell r="N503">
            <v>121839.32</v>
          </cell>
          <cell r="O503">
            <v>81226.23</v>
          </cell>
          <cell r="P503">
            <v>40613.14</v>
          </cell>
          <cell r="Q503">
            <v>0</v>
          </cell>
          <cell r="R503">
            <v>0</v>
          </cell>
          <cell r="S503">
            <v>0</v>
          </cell>
          <cell r="T503">
            <v>384763.83</v>
          </cell>
          <cell r="U503">
            <v>342012.29</v>
          </cell>
          <cell r="V503">
            <v>299260.75</v>
          </cell>
          <cell r="W503">
            <v>256509.21</v>
          </cell>
          <cell r="X503">
            <v>213757.67</v>
          </cell>
          <cell r="Y503">
            <v>171006.13</v>
          </cell>
          <cell r="Z503">
            <v>128254.59</v>
          </cell>
          <cell r="AA503">
            <v>85503.05</v>
          </cell>
          <cell r="AD503">
            <v>223372.04083333336</v>
          </cell>
          <cell r="AE503">
            <v>204757.70583333334</v>
          </cell>
          <cell r="AF503">
            <v>169221.24791666667</v>
          </cell>
          <cell r="AG503">
            <v>153101.04041666666</v>
          </cell>
          <cell r="AH503">
            <v>154615.76916666667</v>
          </cell>
          <cell r="AI503">
            <v>155952.29374999998</v>
          </cell>
          <cell r="AJ503">
            <v>157110.61416666667</v>
          </cell>
          <cell r="AK503">
            <v>158090.73041666666</v>
          </cell>
          <cell r="AL503">
            <v>158892.64249999999</v>
          </cell>
          <cell r="AM503">
            <v>159516.35041666668</v>
          </cell>
          <cell r="AN503">
            <v>159961.85416666666</v>
          </cell>
          <cell r="AP503">
            <v>160318.2525</v>
          </cell>
        </row>
        <row r="504">
          <cell r="J504">
            <v>212919.33</v>
          </cell>
          <cell r="K504">
            <v>184078.35</v>
          </cell>
          <cell r="L504">
            <v>155237.37</v>
          </cell>
          <cell r="M504">
            <v>126396.39</v>
          </cell>
          <cell r="N504">
            <v>97555.41</v>
          </cell>
          <cell r="O504">
            <v>68714.429999999993</v>
          </cell>
          <cell r="P504">
            <v>39873.449999999997</v>
          </cell>
          <cell r="Q504">
            <v>356484</v>
          </cell>
          <cell r="R504">
            <v>326777</v>
          </cell>
          <cell r="S504">
            <v>297070</v>
          </cell>
          <cell r="T504">
            <v>267363</v>
          </cell>
          <cell r="U504">
            <v>237656</v>
          </cell>
          <cell r="V504">
            <v>207949</v>
          </cell>
          <cell r="W504">
            <v>178242</v>
          </cell>
          <cell r="X504">
            <v>148535</v>
          </cell>
          <cell r="Y504">
            <v>118828</v>
          </cell>
          <cell r="Z504">
            <v>89121</v>
          </cell>
          <cell r="AA504">
            <v>59414</v>
          </cell>
          <cell r="AD504">
            <v>197093.0925</v>
          </cell>
          <cell r="AE504">
            <v>197923.03666666662</v>
          </cell>
          <cell r="AF504">
            <v>198221.12208333332</v>
          </cell>
          <cell r="AG504">
            <v>197987.34875</v>
          </cell>
          <cell r="AH504">
            <v>197681.40708333332</v>
          </cell>
          <cell r="AI504">
            <v>197303.29708333334</v>
          </cell>
          <cell r="AJ504">
            <v>196853.01874999996</v>
          </cell>
          <cell r="AK504">
            <v>196330.5720833333</v>
          </cell>
          <cell r="AL504">
            <v>195735.95708333331</v>
          </cell>
          <cell r="AM504">
            <v>195069.17374999999</v>
          </cell>
          <cell r="AN504">
            <v>194330.22208333333</v>
          </cell>
          <cell r="AP504">
            <v>178242</v>
          </cell>
        </row>
        <row r="505">
          <cell r="J505">
            <v>193725.26</v>
          </cell>
          <cell r="K505">
            <v>166050.23999999999</v>
          </cell>
          <cell r="L505">
            <v>138375.22</v>
          </cell>
          <cell r="M505">
            <v>110700.2</v>
          </cell>
          <cell r="N505">
            <v>83025.179999999993</v>
          </cell>
          <cell r="O505">
            <v>55350.16</v>
          </cell>
          <cell r="P505">
            <v>27675.14</v>
          </cell>
          <cell r="Q505">
            <v>0</v>
          </cell>
          <cell r="R505">
            <v>306333.71000000002</v>
          </cell>
          <cell r="S505">
            <v>706000.53</v>
          </cell>
          <cell r="T505">
            <v>250636.61</v>
          </cell>
          <cell r="U505">
            <v>222788.06</v>
          </cell>
          <cell r="V505">
            <v>194939.51</v>
          </cell>
          <cell r="W505">
            <v>167090.96</v>
          </cell>
          <cell r="X505">
            <v>139242.41</v>
          </cell>
          <cell r="Y505">
            <v>111393.86</v>
          </cell>
          <cell r="Z505">
            <v>83545.31</v>
          </cell>
          <cell r="AA505">
            <v>55696.76</v>
          </cell>
          <cell r="AD505">
            <v>154518.97166666665</v>
          </cell>
          <cell r="AE505">
            <v>153445.36124999996</v>
          </cell>
          <cell r="AF505">
            <v>170257.17624999999</v>
          </cell>
          <cell r="AG505">
            <v>188207.65625</v>
          </cell>
          <cell r="AH505">
            <v>188330.535</v>
          </cell>
          <cell r="AI505">
            <v>188438.95291666672</v>
          </cell>
          <cell r="AJ505">
            <v>188532.91</v>
          </cell>
          <cell r="AK505">
            <v>188612.40625</v>
          </cell>
          <cell r="AL505">
            <v>188677.44166666665</v>
          </cell>
          <cell r="AM505">
            <v>188728.01624999999</v>
          </cell>
          <cell r="AN505">
            <v>188764.13</v>
          </cell>
          <cell r="AP505">
            <v>188792.99416666664</v>
          </cell>
        </row>
        <row r="506">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D506">
            <v>0</v>
          </cell>
          <cell r="AE506">
            <v>0</v>
          </cell>
          <cell r="AF506">
            <v>0</v>
          </cell>
          <cell r="AG506">
            <v>0</v>
          </cell>
          <cell r="AH506">
            <v>0</v>
          </cell>
          <cell r="AI506">
            <v>0</v>
          </cell>
          <cell r="AJ506">
            <v>0</v>
          </cell>
          <cell r="AK506">
            <v>0</v>
          </cell>
          <cell r="AL506">
            <v>0</v>
          </cell>
          <cell r="AM506">
            <v>0</v>
          </cell>
          <cell r="AN506">
            <v>0</v>
          </cell>
          <cell r="AP506">
            <v>0</v>
          </cell>
        </row>
        <row r="507">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D507">
            <v>0</v>
          </cell>
          <cell r="AE507">
            <v>0</v>
          </cell>
          <cell r="AF507">
            <v>0</v>
          </cell>
          <cell r="AG507">
            <v>0</v>
          </cell>
          <cell r="AH507">
            <v>0</v>
          </cell>
          <cell r="AI507">
            <v>0</v>
          </cell>
          <cell r="AJ507">
            <v>0</v>
          </cell>
          <cell r="AK507">
            <v>0</v>
          </cell>
          <cell r="AL507">
            <v>0</v>
          </cell>
          <cell r="AM507">
            <v>0</v>
          </cell>
          <cell r="AN507">
            <v>0</v>
          </cell>
          <cell r="AP507">
            <v>0</v>
          </cell>
        </row>
        <row r="508">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D508">
            <v>0</v>
          </cell>
          <cell r="AE508">
            <v>0</v>
          </cell>
          <cell r="AF508">
            <v>0</v>
          </cell>
          <cell r="AG508">
            <v>0</v>
          </cell>
          <cell r="AH508">
            <v>0</v>
          </cell>
          <cell r="AI508">
            <v>0</v>
          </cell>
          <cell r="AJ508">
            <v>0</v>
          </cell>
          <cell r="AK508">
            <v>0</v>
          </cell>
          <cell r="AL508">
            <v>0</v>
          </cell>
          <cell r="AM508">
            <v>0</v>
          </cell>
          <cell r="AN508">
            <v>0</v>
          </cell>
          <cell r="AP508">
            <v>0</v>
          </cell>
        </row>
        <row r="509">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D509">
            <v>0</v>
          </cell>
          <cell r="AE509">
            <v>0</v>
          </cell>
          <cell r="AF509">
            <v>0</v>
          </cell>
          <cell r="AG509">
            <v>0</v>
          </cell>
          <cell r="AH509">
            <v>0</v>
          </cell>
          <cell r="AI509">
            <v>0</v>
          </cell>
          <cell r="AJ509">
            <v>0</v>
          </cell>
          <cell r="AK509">
            <v>0</v>
          </cell>
          <cell r="AL509">
            <v>0</v>
          </cell>
          <cell r="AM509">
            <v>0</v>
          </cell>
          <cell r="AN509">
            <v>0</v>
          </cell>
          <cell r="AP509">
            <v>0</v>
          </cell>
        </row>
        <row r="510">
          <cell r="J510">
            <v>0</v>
          </cell>
          <cell r="K510">
            <v>0</v>
          </cell>
          <cell r="L510">
            <v>0</v>
          </cell>
          <cell r="M510">
            <v>0</v>
          </cell>
          <cell r="N510">
            <v>80439.64</v>
          </cell>
          <cell r="O510">
            <v>70384.679999999993</v>
          </cell>
          <cell r="P510">
            <v>60329.72</v>
          </cell>
          <cell r="Q510">
            <v>70380.84</v>
          </cell>
          <cell r="R510">
            <v>59370.66</v>
          </cell>
          <cell r="S510">
            <v>33030.480000000003</v>
          </cell>
          <cell r="T510">
            <v>22020.3</v>
          </cell>
          <cell r="U510">
            <v>11010.12</v>
          </cell>
          <cell r="V510">
            <v>0</v>
          </cell>
          <cell r="W510">
            <v>0</v>
          </cell>
          <cell r="X510">
            <v>0</v>
          </cell>
          <cell r="Y510">
            <v>0</v>
          </cell>
          <cell r="Z510">
            <v>0</v>
          </cell>
          <cell r="AA510">
            <v>0</v>
          </cell>
          <cell r="AD510">
            <v>20528.705000000002</v>
          </cell>
          <cell r="AE510">
            <v>25935.017500000002</v>
          </cell>
          <cell r="AF510">
            <v>29785.065000000002</v>
          </cell>
          <cell r="AG510">
            <v>32078.847500000003</v>
          </cell>
          <cell r="AH510">
            <v>33455.114999999998</v>
          </cell>
          <cell r="AI510">
            <v>33913.870000000003</v>
          </cell>
          <cell r="AJ510">
            <v>33913.870000000003</v>
          </cell>
          <cell r="AK510">
            <v>33913.870000000003</v>
          </cell>
          <cell r="AL510">
            <v>33913.870000000003</v>
          </cell>
          <cell r="AM510">
            <v>30562.218333333334</v>
          </cell>
          <cell r="AN510">
            <v>24277.871666666662</v>
          </cell>
          <cell r="AP510">
            <v>13385.165000000001</v>
          </cell>
        </row>
        <row r="511">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D511">
            <v>0</v>
          </cell>
          <cell r="AE511">
            <v>0</v>
          </cell>
          <cell r="AF511">
            <v>0</v>
          </cell>
          <cell r="AG511">
            <v>0</v>
          </cell>
          <cell r="AH511">
            <v>0</v>
          </cell>
          <cell r="AI511">
            <v>0</v>
          </cell>
          <cell r="AJ511">
            <v>0</v>
          </cell>
          <cell r="AK511">
            <v>0</v>
          </cell>
          <cell r="AL511">
            <v>0</v>
          </cell>
          <cell r="AM511">
            <v>0</v>
          </cell>
          <cell r="AN511">
            <v>0</v>
          </cell>
          <cell r="AP511">
            <v>0</v>
          </cell>
        </row>
        <row r="512">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D512">
            <v>0</v>
          </cell>
          <cell r="AE512">
            <v>0</v>
          </cell>
          <cell r="AF512">
            <v>0</v>
          </cell>
          <cell r="AG512">
            <v>0</v>
          </cell>
          <cell r="AH512">
            <v>0</v>
          </cell>
          <cell r="AI512">
            <v>0</v>
          </cell>
          <cell r="AJ512">
            <v>0</v>
          </cell>
          <cell r="AK512">
            <v>0</v>
          </cell>
          <cell r="AL512">
            <v>0</v>
          </cell>
          <cell r="AM512">
            <v>0</v>
          </cell>
          <cell r="AN512">
            <v>0</v>
          </cell>
          <cell r="AP512">
            <v>31375.087916666667</v>
          </cell>
        </row>
        <row r="513">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D513">
            <v>0</v>
          </cell>
          <cell r="AE513">
            <v>0</v>
          </cell>
          <cell r="AF513">
            <v>0</v>
          </cell>
          <cell r="AG513">
            <v>0</v>
          </cell>
          <cell r="AH513">
            <v>0</v>
          </cell>
          <cell r="AI513">
            <v>0</v>
          </cell>
          <cell r="AJ513">
            <v>0</v>
          </cell>
          <cell r="AK513">
            <v>0</v>
          </cell>
          <cell r="AL513">
            <v>0</v>
          </cell>
          <cell r="AM513">
            <v>0</v>
          </cell>
          <cell r="AN513">
            <v>0</v>
          </cell>
          <cell r="AP513">
            <v>0</v>
          </cell>
        </row>
        <row r="514">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D514">
            <v>0</v>
          </cell>
          <cell r="AE514">
            <v>0</v>
          </cell>
          <cell r="AF514">
            <v>0</v>
          </cell>
          <cell r="AG514">
            <v>0</v>
          </cell>
          <cell r="AH514">
            <v>0</v>
          </cell>
          <cell r="AI514">
            <v>0</v>
          </cell>
          <cell r="AJ514">
            <v>0</v>
          </cell>
          <cell r="AK514">
            <v>0</v>
          </cell>
          <cell r="AL514">
            <v>0</v>
          </cell>
          <cell r="AM514">
            <v>0</v>
          </cell>
          <cell r="AN514">
            <v>0</v>
          </cell>
          <cell r="AP514">
            <v>0</v>
          </cell>
        </row>
        <row r="515">
          <cell r="J515">
            <v>0</v>
          </cell>
          <cell r="K515">
            <v>0</v>
          </cell>
          <cell r="L515">
            <v>0</v>
          </cell>
          <cell r="M515">
            <v>81120.5</v>
          </cell>
          <cell r="N515">
            <v>0</v>
          </cell>
          <cell r="O515">
            <v>0</v>
          </cell>
          <cell r="P515">
            <v>119044.75</v>
          </cell>
          <cell r="Q515">
            <v>348969.2</v>
          </cell>
          <cell r="R515">
            <v>303928.2</v>
          </cell>
          <cell r="S515">
            <v>293105.95</v>
          </cell>
          <cell r="T515">
            <v>206527.95</v>
          </cell>
          <cell r="U515">
            <v>103871.67</v>
          </cell>
          <cell r="V515">
            <v>103871.67</v>
          </cell>
          <cell r="W515">
            <v>3572722.56</v>
          </cell>
          <cell r="X515">
            <v>2928143.4</v>
          </cell>
          <cell r="Y515">
            <v>105205.85</v>
          </cell>
          <cell r="Z515">
            <v>35434.199999999997</v>
          </cell>
          <cell r="AA515">
            <v>35434.199999999997</v>
          </cell>
          <cell r="AD515">
            <v>31220.820833333331</v>
          </cell>
          <cell r="AE515">
            <v>58424.879166666658</v>
          </cell>
          <cell r="AF515">
            <v>83301.302083333328</v>
          </cell>
          <cell r="AG515">
            <v>104119.38124999999</v>
          </cell>
          <cell r="AH515">
            <v>117052.69874999998</v>
          </cell>
          <cell r="AI515">
            <v>125708.67124999997</v>
          </cell>
          <cell r="AJ515">
            <v>278900.09749999997</v>
          </cell>
          <cell r="AK515">
            <v>549769.51249999995</v>
          </cell>
          <cell r="AL515">
            <v>672779.04374999995</v>
          </cell>
          <cell r="AM515">
            <v>675259.02499999991</v>
          </cell>
          <cell r="AN515">
            <v>678211.87499999988</v>
          </cell>
          <cell r="AP515">
            <v>655227.52083333337</v>
          </cell>
        </row>
        <row r="516">
          <cell r="J516">
            <v>87611.67</v>
          </cell>
          <cell r="K516">
            <v>75095.73</v>
          </cell>
          <cell r="L516">
            <v>62579.79</v>
          </cell>
          <cell r="M516">
            <v>50063.85</v>
          </cell>
          <cell r="N516">
            <v>37547.910000000003</v>
          </cell>
          <cell r="O516">
            <v>25031.97</v>
          </cell>
          <cell r="P516">
            <v>195316.84</v>
          </cell>
          <cell r="Q516">
            <v>182800.81</v>
          </cell>
          <cell r="R516">
            <v>167567.41</v>
          </cell>
          <cell r="S516">
            <v>152334.01</v>
          </cell>
          <cell r="T516">
            <v>137100.60999999999</v>
          </cell>
          <cell r="U516">
            <v>121867.21</v>
          </cell>
          <cell r="V516">
            <v>106633.81</v>
          </cell>
          <cell r="W516">
            <v>91400.41</v>
          </cell>
          <cell r="X516">
            <v>76167.009999999995</v>
          </cell>
          <cell r="Y516">
            <v>60933.61</v>
          </cell>
          <cell r="Z516">
            <v>45700.21</v>
          </cell>
          <cell r="AA516">
            <v>30466.81</v>
          </cell>
          <cell r="AD516">
            <v>97945.827499999999</v>
          </cell>
          <cell r="AE516">
            <v>100550.05333333333</v>
          </cell>
          <cell r="AF516">
            <v>102927.82416666666</v>
          </cell>
          <cell r="AG516">
            <v>105079.14000000001</v>
          </cell>
          <cell r="AH516">
            <v>107004.00083333331</v>
          </cell>
          <cell r="AI516">
            <v>108702.40666666666</v>
          </cell>
          <cell r="AJ516">
            <v>110174.3575</v>
          </cell>
          <cell r="AK516">
            <v>111419.85333333333</v>
          </cell>
          <cell r="AL516">
            <v>112438.89416666667</v>
          </cell>
          <cell r="AM516">
            <v>113231.48</v>
          </cell>
          <cell r="AN516">
            <v>113797.61083333332</v>
          </cell>
          <cell r="AP516">
            <v>91400.409583333341</v>
          </cell>
        </row>
        <row r="517">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D517">
            <v>0</v>
          </cell>
          <cell r="AE517">
            <v>0</v>
          </cell>
          <cell r="AF517">
            <v>0</v>
          </cell>
          <cell r="AG517">
            <v>0</v>
          </cell>
          <cell r="AH517">
            <v>0</v>
          </cell>
          <cell r="AI517">
            <v>0</v>
          </cell>
          <cell r="AJ517">
            <v>0</v>
          </cell>
          <cell r="AK517">
            <v>0</v>
          </cell>
          <cell r="AL517">
            <v>0</v>
          </cell>
          <cell r="AM517">
            <v>0</v>
          </cell>
          <cell r="AN517">
            <v>0</v>
          </cell>
          <cell r="AP517">
            <v>0</v>
          </cell>
        </row>
        <row r="518">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D518">
            <v>0</v>
          </cell>
          <cell r="AE518">
            <v>0</v>
          </cell>
          <cell r="AF518">
            <v>0</v>
          </cell>
          <cell r="AG518">
            <v>0</v>
          </cell>
          <cell r="AH518">
            <v>0</v>
          </cell>
          <cell r="AI518">
            <v>0</v>
          </cell>
          <cell r="AJ518">
            <v>0</v>
          </cell>
          <cell r="AK518">
            <v>0</v>
          </cell>
          <cell r="AL518">
            <v>0</v>
          </cell>
          <cell r="AM518">
            <v>0</v>
          </cell>
          <cell r="AN518">
            <v>0</v>
          </cell>
          <cell r="AP518">
            <v>0</v>
          </cell>
        </row>
        <row r="519">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D519">
            <v>0</v>
          </cell>
          <cell r="AE519">
            <v>0</v>
          </cell>
          <cell r="AF519">
            <v>0</v>
          </cell>
          <cell r="AG519">
            <v>0</v>
          </cell>
          <cell r="AH519">
            <v>0</v>
          </cell>
          <cell r="AI519">
            <v>0</v>
          </cell>
          <cell r="AJ519">
            <v>0</v>
          </cell>
          <cell r="AK519">
            <v>0</v>
          </cell>
          <cell r="AL519">
            <v>0</v>
          </cell>
          <cell r="AM519">
            <v>0</v>
          </cell>
          <cell r="AN519">
            <v>0</v>
          </cell>
          <cell r="AP519">
            <v>0</v>
          </cell>
        </row>
        <row r="520">
          <cell r="J520">
            <v>172812.35</v>
          </cell>
          <cell r="K520">
            <v>148124.87</v>
          </cell>
          <cell r="L520">
            <v>123437.39</v>
          </cell>
          <cell r="M520">
            <v>98749.91</v>
          </cell>
          <cell r="N520">
            <v>74062.429999999993</v>
          </cell>
          <cell r="O520">
            <v>49374.95</v>
          </cell>
          <cell r="P520">
            <v>24687.47</v>
          </cell>
          <cell r="Q520">
            <v>505199.74</v>
          </cell>
          <cell r="R520">
            <v>463099.76</v>
          </cell>
          <cell r="S520">
            <v>420999.78</v>
          </cell>
          <cell r="T520">
            <v>378899.8</v>
          </cell>
          <cell r="U520">
            <v>336799.82</v>
          </cell>
          <cell r="V520">
            <v>294699.84000000003</v>
          </cell>
          <cell r="W520">
            <v>252599.86</v>
          </cell>
          <cell r="X520">
            <v>210499.88</v>
          </cell>
          <cell r="Y520">
            <v>168399.9</v>
          </cell>
          <cell r="Z520">
            <v>126299.92</v>
          </cell>
          <cell r="AA520">
            <v>84199.94</v>
          </cell>
          <cell r="AD520">
            <v>134595.93083333329</v>
          </cell>
          <cell r="AE520">
            <v>174744.24333333329</v>
          </cell>
          <cell r="AF520">
            <v>201097.77458333332</v>
          </cell>
          <cell r="AG520">
            <v>214882.66958333334</v>
          </cell>
          <cell r="AH520">
            <v>227216.52291666667</v>
          </cell>
          <cell r="AI520">
            <v>238099.33458333334</v>
          </cell>
          <cell r="AJ520">
            <v>247531.10458333333</v>
          </cell>
          <cell r="AK520">
            <v>255511.83291666667</v>
          </cell>
          <cell r="AL520">
            <v>262041.51958333328</v>
          </cell>
          <cell r="AM520">
            <v>267120.1645833333</v>
          </cell>
          <cell r="AN520">
            <v>270747.76791666663</v>
          </cell>
          <cell r="AP520">
            <v>277822.85291666666</v>
          </cell>
        </row>
        <row r="521">
          <cell r="J521">
            <v>0</v>
          </cell>
          <cell r="K521">
            <v>0</v>
          </cell>
          <cell r="L521">
            <v>0</v>
          </cell>
          <cell r="M521">
            <v>0</v>
          </cell>
          <cell r="N521">
            <v>0</v>
          </cell>
          <cell r="O521">
            <v>0</v>
          </cell>
          <cell r="P521">
            <v>0</v>
          </cell>
          <cell r="Q521">
            <v>0</v>
          </cell>
          <cell r="R521">
            <v>0</v>
          </cell>
          <cell r="S521">
            <v>233300.81</v>
          </cell>
          <cell r="T521">
            <v>0</v>
          </cell>
          <cell r="U521">
            <v>0</v>
          </cell>
          <cell r="V521">
            <v>0</v>
          </cell>
          <cell r="W521">
            <v>0</v>
          </cell>
          <cell r="X521">
            <v>0</v>
          </cell>
          <cell r="Y521">
            <v>0</v>
          </cell>
          <cell r="Z521">
            <v>0</v>
          </cell>
          <cell r="AA521">
            <v>0</v>
          </cell>
          <cell r="AD521">
            <v>0</v>
          </cell>
          <cell r="AE521">
            <v>0</v>
          </cell>
          <cell r="AF521">
            <v>9720.8670833333326</v>
          </cell>
          <cell r="AG521">
            <v>19441.734166666665</v>
          </cell>
          <cell r="AH521">
            <v>19441.734166666665</v>
          </cell>
          <cell r="AI521">
            <v>19441.734166666665</v>
          </cell>
          <cell r="AJ521">
            <v>19441.734166666665</v>
          </cell>
          <cell r="AK521">
            <v>19441.734166666665</v>
          </cell>
          <cell r="AL521">
            <v>19441.734166666665</v>
          </cell>
          <cell r="AM521">
            <v>19441.734166666665</v>
          </cell>
          <cell r="AN521">
            <v>19441.734166666665</v>
          </cell>
          <cell r="AP521">
            <v>19441.734166666665</v>
          </cell>
        </row>
        <row r="522">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D522">
            <v>0</v>
          </cell>
          <cell r="AE522">
            <v>0</v>
          </cell>
          <cell r="AF522">
            <v>0</v>
          </cell>
          <cell r="AG522">
            <v>0</v>
          </cell>
          <cell r="AH522">
            <v>0</v>
          </cell>
          <cell r="AI522">
            <v>0</v>
          </cell>
          <cell r="AJ522">
            <v>0</v>
          </cell>
          <cell r="AK522">
            <v>0</v>
          </cell>
          <cell r="AL522">
            <v>0</v>
          </cell>
          <cell r="AM522">
            <v>0</v>
          </cell>
          <cell r="AN522">
            <v>0</v>
          </cell>
          <cell r="AP522">
            <v>0</v>
          </cell>
        </row>
        <row r="523">
          <cell r="J523">
            <v>0</v>
          </cell>
          <cell r="K523">
            <v>0</v>
          </cell>
          <cell r="L523">
            <v>0</v>
          </cell>
          <cell r="M523">
            <v>0</v>
          </cell>
          <cell r="N523">
            <v>0</v>
          </cell>
          <cell r="O523">
            <v>0</v>
          </cell>
          <cell r="P523">
            <v>0</v>
          </cell>
          <cell r="Q523">
            <v>0</v>
          </cell>
          <cell r="R523">
            <v>0</v>
          </cell>
          <cell r="S523">
            <v>128059.38</v>
          </cell>
          <cell r="T523">
            <v>0</v>
          </cell>
          <cell r="U523">
            <v>0</v>
          </cell>
          <cell r="V523">
            <v>0</v>
          </cell>
          <cell r="W523">
            <v>0</v>
          </cell>
          <cell r="X523">
            <v>0</v>
          </cell>
          <cell r="Y523">
            <v>0</v>
          </cell>
          <cell r="Z523">
            <v>0</v>
          </cell>
          <cell r="AA523">
            <v>0</v>
          </cell>
          <cell r="AD523">
            <v>0</v>
          </cell>
          <cell r="AE523">
            <v>0</v>
          </cell>
          <cell r="AF523">
            <v>5335.8074999999999</v>
          </cell>
          <cell r="AG523">
            <v>10671.615</v>
          </cell>
          <cell r="AH523">
            <v>10671.615</v>
          </cell>
          <cell r="AI523">
            <v>10671.615</v>
          </cell>
          <cell r="AJ523">
            <v>10671.615</v>
          </cell>
          <cell r="AK523">
            <v>10671.615</v>
          </cell>
          <cell r="AL523">
            <v>10671.615</v>
          </cell>
          <cell r="AM523">
            <v>10671.615</v>
          </cell>
          <cell r="AN523">
            <v>10671.615</v>
          </cell>
          <cell r="AP523">
            <v>10671.615</v>
          </cell>
        </row>
        <row r="524">
          <cell r="J524">
            <v>417039</v>
          </cell>
          <cell r="K524">
            <v>357462</v>
          </cell>
          <cell r="L524">
            <v>297885</v>
          </cell>
          <cell r="M524">
            <v>238308</v>
          </cell>
          <cell r="N524">
            <v>178731</v>
          </cell>
          <cell r="O524">
            <v>119154</v>
          </cell>
          <cell r="P524">
            <v>59577</v>
          </cell>
          <cell r="Q524">
            <v>0</v>
          </cell>
          <cell r="R524">
            <v>674283.49</v>
          </cell>
          <cell r="S524">
            <v>612984.98</v>
          </cell>
          <cell r="T524">
            <v>551686.47</v>
          </cell>
          <cell r="U524">
            <v>490387.96</v>
          </cell>
          <cell r="V524">
            <v>429089.45</v>
          </cell>
          <cell r="W524">
            <v>367790.94</v>
          </cell>
          <cell r="X524">
            <v>306492.43</v>
          </cell>
          <cell r="Y524">
            <v>245193.92</v>
          </cell>
          <cell r="Z524">
            <v>183895.41</v>
          </cell>
          <cell r="AA524">
            <v>122596.9</v>
          </cell>
          <cell r="AD524">
            <v>327673.5</v>
          </cell>
          <cell r="AE524">
            <v>328462.5204166667</v>
          </cell>
          <cell r="AF524">
            <v>329968.83166666672</v>
          </cell>
          <cell r="AG524">
            <v>331331.68375000003</v>
          </cell>
          <cell r="AH524">
            <v>332551.07666666672</v>
          </cell>
          <cell r="AI524">
            <v>333627.01041666663</v>
          </cell>
          <cell r="AJ524">
            <v>334559.48499999993</v>
          </cell>
          <cell r="AK524">
            <v>335348.50041666668</v>
          </cell>
          <cell r="AL524">
            <v>335994.0566666667</v>
          </cell>
          <cell r="AM524">
            <v>336496.15375</v>
          </cell>
          <cell r="AN524">
            <v>336854.79166666669</v>
          </cell>
          <cell r="AP524">
            <v>337141.69500000001</v>
          </cell>
        </row>
        <row r="525">
          <cell r="J525">
            <v>262418.3</v>
          </cell>
          <cell r="K525">
            <v>224929.96</v>
          </cell>
          <cell r="L525">
            <v>187441.62</v>
          </cell>
          <cell r="M525">
            <v>149953.28</v>
          </cell>
          <cell r="N525">
            <v>112464.94</v>
          </cell>
          <cell r="O525">
            <v>74976.600000000006</v>
          </cell>
          <cell r="P525">
            <v>37488.26</v>
          </cell>
          <cell r="Q525">
            <v>0</v>
          </cell>
          <cell r="R525">
            <v>412371.66</v>
          </cell>
          <cell r="S525">
            <v>374883.32</v>
          </cell>
          <cell r="T525">
            <v>337394.98</v>
          </cell>
          <cell r="U525">
            <v>299906.64</v>
          </cell>
          <cell r="V525">
            <v>262418.3</v>
          </cell>
          <cell r="W525">
            <v>224929.96</v>
          </cell>
          <cell r="X525">
            <v>187441.62</v>
          </cell>
          <cell r="Y525">
            <v>149953.28</v>
          </cell>
          <cell r="Z525">
            <v>112464.94</v>
          </cell>
          <cell r="AA525">
            <v>74976.600000000006</v>
          </cell>
          <cell r="AD525">
            <v>206185.79666666663</v>
          </cell>
          <cell r="AE525">
            <v>206185.79666666666</v>
          </cell>
          <cell r="AF525">
            <v>206185.79666666666</v>
          </cell>
          <cell r="AG525">
            <v>206185.79666666663</v>
          </cell>
          <cell r="AH525">
            <v>206185.79666666666</v>
          </cell>
          <cell r="AI525">
            <v>206185.79666666666</v>
          </cell>
          <cell r="AJ525">
            <v>206185.79666666666</v>
          </cell>
          <cell r="AK525">
            <v>206185.79666666672</v>
          </cell>
          <cell r="AL525">
            <v>206185.79666666666</v>
          </cell>
          <cell r="AM525">
            <v>206185.79666666663</v>
          </cell>
          <cell r="AN525">
            <v>206185.79666666663</v>
          </cell>
          <cell r="AP525">
            <v>264395.42166666663</v>
          </cell>
        </row>
        <row r="526">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D526">
            <v>0</v>
          </cell>
          <cell r="AE526">
            <v>0</v>
          </cell>
          <cell r="AF526">
            <v>0</v>
          </cell>
          <cell r="AG526">
            <v>0</v>
          </cell>
          <cell r="AH526">
            <v>0</v>
          </cell>
          <cell r="AI526">
            <v>0</v>
          </cell>
          <cell r="AJ526">
            <v>0</v>
          </cell>
          <cell r="AK526">
            <v>0</v>
          </cell>
          <cell r="AL526">
            <v>0</v>
          </cell>
          <cell r="AM526">
            <v>0</v>
          </cell>
          <cell r="AN526">
            <v>0</v>
          </cell>
          <cell r="AP526">
            <v>0</v>
          </cell>
        </row>
        <row r="527">
          <cell r="J527">
            <v>50930.85</v>
          </cell>
          <cell r="K527">
            <v>43655.02</v>
          </cell>
          <cell r="L527">
            <v>36379.19</v>
          </cell>
          <cell r="M527">
            <v>29103.360000000001</v>
          </cell>
          <cell r="N527">
            <v>21827.53</v>
          </cell>
          <cell r="O527">
            <v>14551.7</v>
          </cell>
          <cell r="P527">
            <v>7275.87</v>
          </cell>
          <cell r="Q527">
            <v>0</v>
          </cell>
          <cell r="R527">
            <v>0</v>
          </cell>
          <cell r="S527">
            <v>0</v>
          </cell>
          <cell r="T527">
            <v>65082.74</v>
          </cell>
          <cell r="U527">
            <v>57851.32</v>
          </cell>
          <cell r="V527">
            <v>50619.9</v>
          </cell>
          <cell r="W527">
            <v>43388.480000000003</v>
          </cell>
          <cell r="X527">
            <v>36157.06</v>
          </cell>
          <cell r="Y527">
            <v>28925.64</v>
          </cell>
          <cell r="Z527">
            <v>21694.22</v>
          </cell>
          <cell r="AA527">
            <v>14462.8</v>
          </cell>
          <cell r="AD527">
            <v>40017.101666666669</v>
          </cell>
          <cell r="AE527">
            <v>36682.344583333332</v>
          </cell>
          <cell r="AF527">
            <v>30315.99</v>
          </cell>
          <cell r="AG527">
            <v>27267.735416666663</v>
          </cell>
          <cell r="AH527">
            <v>27236.271666666667</v>
          </cell>
          <cell r="AI527">
            <v>27208.508749999997</v>
          </cell>
          <cell r="AJ527">
            <v>27184.446666666667</v>
          </cell>
          <cell r="AK527">
            <v>27164.085416666665</v>
          </cell>
          <cell r="AL527">
            <v>27147.424999999999</v>
          </cell>
          <cell r="AM527">
            <v>27134.46541666667</v>
          </cell>
          <cell r="AN527">
            <v>27125.206666666665</v>
          </cell>
          <cell r="AP527">
            <v>27117.794999999998</v>
          </cell>
        </row>
        <row r="528">
          <cell r="J528">
            <v>66887.520000000004</v>
          </cell>
          <cell r="K528">
            <v>59455.57</v>
          </cell>
          <cell r="L528">
            <v>52023.62</v>
          </cell>
          <cell r="M528">
            <v>44591.67</v>
          </cell>
          <cell r="N528">
            <v>37159.72</v>
          </cell>
          <cell r="O528">
            <v>29727.77</v>
          </cell>
          <cell r="P528">
            <v>22295.82</v>
          </cell>
          <cell r="Q528">
            <v>14863.87</v>
          </cell>
          <cell r="R528">
            <v>7431.92</v>
          </cell>
          <cell r="S528">
            <v>0</v>
          </cell>
          <cell r="T528">
            <v>0</v>
          </cell>
          <cell r="U528">
            <v>74319.47</v>
          </cell>
          <cell r="V528">
            <v>66887.520000000004</v>
          </cell>
          <cell r="W528">
            <v>59455.57</v>
          </cell>
          <cell r="X528">
            <v>52023.62</v>
          </cell>
          <cell r="Y528">
            <v>44591.67</v>
          </cell>
          <cell r="Z528">
            <v>37159.72</v>
          </cell>
          <cell r="AA528">
            <v>29727.77</v>
          </cell>
          <cell r="AD528">
            <v>34063.082916666674</v>
          </cell>
          <cell r="AE528">
            <v>34063.080416666664</v>
          </cell>
          <cell r="AF528">
            <v>34063.079166666663</v>
          </cell>
          <cell r="AG528">
            <v>34063.079166666663</v>
          </cell>
          <cell r="AH528">
            <v>34063.079166666663</v>
          </cell>
          <cell r="AI528">
            <v>34063.079166666663</v>
          </cell>
          <cell r="AJ528">
            <v>34063.07916666667</v>
          </cell>
          <cell r="AK528">
            <v>34063.07916666667</v>
          </cell>
          <cell r="AL528">
            <v>34063.07916666667</v>
          </cell>
          <cell r="AM528">
            <v>34063.079166666663</v>
          </cell>
          <cell r="AN528">
            <v>34063.07916666667</v>
          </cell>
          <cell r="AP528">
            <v>34063.07916666667</v>
          </cell>
        </row>
        <row r="529">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D529">
            <v>0</v>
          </cell>
          <cell r="AE529">
            <v>0</v>
          </cell>
          <cell r="AF529">
            <v>0</v>
          </cell>
          <cell r="AG529">
            <v>0</v>
          </cell>
          <cell r="AH529">
            <v>0</v>
          </cell>
          <cell r="AI529">
            <v>0</v>
          </cell>
          <cell r="AJ529">
            <v>0</v>
          </cell>
          <cell r="AK529">
            <v>0</v>
          </cell>
          <cell r="AL529">
            <v>0</v>
          </cell>
          <cell r="AM529">
            <v>0</v>
          </cell>
          <cell r="AN529">
            <v>0</v>
          </cell>
          <cell r="AP529">
            <v>0</v>
          </cell>
        </row>
        <row r="530">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D530">
            <v>0</v>
          </cell>
          <cell r="AE530">
            <v>0</v>
          </cell>
          <cell r="AF530">
            <v>0</v>
          </cell>
          <cell r="AG530">
            <v>0</v>
          </cell>
          <cell r="AH530">
            <v>0</v>
          </cell>
          <cell r="AI530">
            <v>0</v>
          </cell>
          <cell r="AJ530">
            <v>0</v>
          </cell>
          <cell r="AK530">
            <v>0</v>
          </cell>
          <cell r="AL530">
            <v>0</v>
          </cell>
          <cell r="AM530">
            <v>0</v>
          </cell>
          <cell r="AN530">
            <v>0</v>
          </cell>
          <cell r="AP530">
            <v>0</v>
          </cell>
        </row>
        <row r="531">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D531">
            <v>80851.460000000006</v>
          </cell>
          <cell r="AE531">
            <v>40425.730000000003</v>
          </cell>
          <cell r="AF531">
            <v>0</v>
          </cell>
          <cell r="AG531">
            <v>0</v>
          </cell>
          <cell r="AH531">
            <v>0</v>
          </cell>
          <cell r="AI531">
            <v>0</v>
          </cell>
          <cell r="AJ531">
            <v>0</v>
          </cell>
          <cell r="AK531">
            <v>0</v>
          </cell>
          <cell r="AL531">
            <v>0</v>
          </cell>
          <cell r="AM531">
            <v>0</v>
          </cell>
          <cell r="AN531">
            <v>0</v>
          </cell>
          <cell r="AP531">
            <v>0</v>
          </cell>
        </row>
        <row r="532">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D532">
            <v>0</v>
          </cell>
          <cell r="AE532">
            <v>0</v>
          </cell>
          <cell r="AF532">
            <v>0</v>
          </cell>
          <cell r="AG532">
            <v>0</v>
          </cell>
          <cell r="AH532">
            <v>0</v>
          </cell>
          <cell r="AI532">
            <v>0</v>
          </cell>
          <cell r="AJ532">
            <v>0</v>
          </cell>
          <cell r="AK532">
            <v>0</v>
          </cell>
          <cell r="AL532">
            <v>0</v>
          </cell>
          <cell r="AM532">
            <v>0</v>
          </cell>
          <cell r="AN532">
            <v>0</v>
          </cell>
          <cell r="AP532">
            <v>0</v>
          </cell>
        </row>
        <row r="533">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D533">
            <v>0</v>
          </cell>
          <cell r="AE533">
            <v>0</v>
          </cell>
          <cell r="AF533">
            <v>0</v>
          </cell>
          <cell r="AG533">
            <v>0</v>
          </cell>
          <cell r="AH533">
            <v>0</v>
          </cell>
          <cell r="AI533">
            <v>0</v>
          </cell>
          <cell r="AJ533">
            <v>0</v>
          </cell>
          <cell r="AK533">
            <v>0</v>
          </cell>
          <cell r="AL533">
            <v>0</v>
          </cell>
          <cell r="AM533">
            <v>0</v>
          </cell>
          <cell r="AN533">
            <v>0</v>
          </cell>
          <cell r="AP533">
            <v>0</v>
          </cell>
        </row>
        <row r="534">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D534">
            <v>0</v>
          </cell>
          <cell r="AE534">
            <v>0</v>
          </cell>
          <cell r="AF534">
            <v>0</v>
          </cell>
          <cell r="AG534">
            <v>0</v>
          </cell>
          <cell r="AH534">
            <v>0</v>
          </cell>
          <cell r="AI534">
            <v>0</v>
          </cell>
          <cell r="AJ534">
            <v>0</v>
          </cell>
          <cell r="AK534">
            <v>0</v>
          </cell>
          <cell r="AL534">
            <v>0</v>
          </cell>
          <cell r="AM534">
            <v>0</v>
          </cell>
          <cell r="AN534">
            <v>0</v>
          </cell>
          <cell r="AP534">
            <v>0</v>
          </cell>
        </row>
        <row r="535">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D535">
            <v>0</v>
          </cell>
          <cell r="AE535">
            <v>0</v>
          </cell>
          <cell r="AF535">
            <v>0</v>
          </cell>
          <cell r="AG535">
            <v>0</v>
          </cell>
          <cell r="AH535">
            <v>0</v>
          </cell>
          <cell r="AI535">
            <v>0</v>
          </cell>
          <cell r="AJ535">
            <v>0</v>
          </cell>
          <cell r="AK535">
            <v>0</v>
          </cell>
          <cell r="AL535">
            <v>0</v>
          </cell>
          <cell r="AM535">
            <v>0</v>
          </cell>
          <cell r="AN535">
            <v>0</v>
          </cell>
          <cell r="AP535">
            <v>0</v>
          </cell>
        </row>
        <row r="536">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D536">
            <v>0</v>
          </cell>
          <cell r="AE536">
            <v>0</v>
          </cell>
          <cell r="AF536">
            <v>0</v>
          </cell>
          <cell r="AG536">
            <v>0</v>
          </cell>
          <cell r="AH536">
            <v>0</v>
          </cell>
          <cell r="AI536">
            <v>0</v>
          </cell>
          <cell r="AJ536">
            <v>0</v>
          </cell>
          <cell r="AK536">
            <v>0</v>
          </cell>
          <cell r="AL536">
            <v>0</v>
          </cell>
          <cell r="AM536">
            <v>0</v>
          </cell>
          <cell r="AN536">
            <v>0</v>
          </cell>
          <cell r="AP536">
            <v>0</v>
          </cell>
        </row>
        <row r="537">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D537">
            <v>0</v>
          </cell>
          <cell r="AE537">
            <v>0</v>
          </cell>
          <cell r="AF537">
            <v>0</v>
          </cell>
          <cell r="AG537">
            <v>0</v>
          </cell>
          <cell r="AH537">
            <v>0</v>
          </cell>
          <cell r="AI537">
            <v>0</v>
          </cell>
          <cell r="AJ537">
            <v>0</v>
          </cell>
          <cell r="AK537">
            <v>0</v>
          </cell>
          <cell r="AL537">
            <v>0</v>
          </cell>
          <cell r="AM537">
            <v>0</v>
          </cell>
          <cell r="AN537">
            <v>0</v>
          </cell>
          <cell r="AP537">
            <v>0</v>
          </cell>
        </row>
        <row r="538">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D538">
            <v>0</v>
          </cell>
          <cell r="AE538">
            <v>0</v>
          </cell>
          <cell r="AF538">
            <v>0</v>
          </cell>
          <cell r="AG538">
            <v>0</v>
          </cell>
          <cell r="AH538">
            <v>0</v>
          </cell>
          <cell r="AI538">
            <v>0</v>
          </cell>
          <cell r="AJ538">
            <v>0</v>
          </cell>
          <cell r="AK538">
            <v>0</v>
          </cell>
          <cell r="AL538">
            <v>0</v>
          </cell>
          <cell r="AM538">
            <v>0</v>
          </cell>
          <cell r="AN538">
            <v>0</v>
          </cell>
          <cell r="AP538">
            <v>0</v>
          </cell>
        </row>
        <row r="539">
          <cell r="J539">
            <v>132239.74</v>
          </cell>
          <cell r="K539">
            <v>113348.34</v>
          </cell>
          <cell r="L539">
            <v>94456.94</v>
          </cell>
          <cell r="M539">
            <v>75565.539999999994</v>
          </cell>
          <cell r="N539">
            <v>56674.14</v>
          </cell>
          <cell r="O539">
            <v>37782.74</v>
          </cell>
          <cell r="P539">
            <v>18891.34</v>
          </cell>
          <cell r="Q539">
            <v>0</v>
          </cell>
          <cell r="R539">
            <v>211338.04</v>
          </cell>
          <cell r="S539">
            <v>192125.49</v>
          </cell>
          <cell r="T539">
            <v>172912.94</v>
          </cell>
          <cell r="U539">
            <v>153700.39000000001</v>
          </cell>
          <cell r="V539">
            <v>134487.84</v>
          </cell>
          <cell r="W539">
            <v>115275.29</v>
          </cell>
          <cell r="X539">
            <v>96062.74</v>
          </cell>
          <cell r="Y539">
            <v>76850.19</v>
          </cell>
          <cell r="Z539">
            <v>57637.64</v>
          </cell>
          <cell r="AA539">
            <v>38425.089999999997</v>
          </cell>
          <cell r="AD539">
            <v>103902.645</v>
          </cell>
          <cell r="AE539">
            <v>104049.84083333332</v>
          </cell>
          <cell r="AF539">
            <v>104330.85125000001</v>
          </cell>
          <cell r="AG539">
            <v>104585.09916666667</v>
          </cell>
          <cell r="AH539">
            <v>104812.58458333334</v>
          </cell>
          <cell r="AI539">
            <v>105013.3075</v>
          </cell>
          <cell r="AJ539">
            <v>105187.26791666665</v>
          </cell>
          <cell r="AK539">
            <v>105334.46583333334</v>
          </cell>
          <cell r="AL539">
            <v>105454.90125</v>
          </cell>
          <cell r="AM539">
            <v>105548.57416666666</v>
          </cell>
          <cell r="AN539">
            <v>105615.48458333332</v>
          </cell>
          <cell r="AP539">
            <v>105669.01583333332</v>
          </cell>
        </row>
        <row r="540">
          <cell r="J540">
            <v>0</v>
          </cell>
          <cell r="K540">
            <v>0</v>
          </cell>
          <cell r="L540">
            <v>0</v>
          </cell>
          <cell r="M540">
            <v>0</v>
          </cell>
          <cell r="N540">
            <v>0</v>
          </cell>
          <cell r="O540">
            <v>0</v>
          </cell>
          <cell r="P540">
            <v>0</v>
          </cell>
          <cell r="Q540">
            <v>0</v>
          </cell>
          <cell r="R540">
            <v>0</v>
          </cell>
          <cell r="S540">
            <v>3725.41</v>
          </cell>
          <cell r="T540">
            <v>0</v>
          </cell>
          <cell r="U540">
            <v>0</v>
          </cell>
          <cell r="V540">
            <v>0</v>
          </cell>
          <cell r="W540">
            <v>0</v>
          </cell>
          <cell r="X540">
            <v>0</v>
          </cell>
          <cell r="Y540">
            <v>0</v>
          </cell>
          <cell r="Z540">
            <v>0</v>
          </cell>
          <cell r="AA540">
            <v>0</v>
          </cell>
          <cell r="AD540">
            <v>0</v>
          </cell>
          <cell r="AE540">
            <v>0</v>
          </cell>
          <cell r="AF540">
            <v>155.22541666666666</v>
          </cell>
          <cell r="AG540">
            <v>310.45083333333332</v>
          </cell>
          <cell r="AH540">
            <v>310.45083333333332</v>
          </cell>
          <cell r="AI540">
            <v>310.45083333333332</v>
          </cell>
          <cell r="AJ540">
            <v>310.45083333333332</v>
          </cell>
          <cell r="AK540">
            <v>310.45083333333332</v>
          </cell>
          <cell r="AL540">
            <v>310.45083333333332</v>
          </cell>
          <cell r="AM540">
            <v>310.45083333333332</v>
          </cell>
          <cell r="AN540">
            <v>310.45083333333332</v>
          </cell>
          <cell r="AP540">
            <v>310.45083333333332</v>
          </cell>
        </row>
        <row r="541">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D541">
            <v>0</v>
          </cell>
          <cell r="AE541">
            <v>0</v>
          </cell>
          <cell r="AF541">
            <v>0</v>
          </cell>
          <cell r="AG541">
            <v>0</v>
          </cell>
          <cell r="AH541">
            <v>0</v>
          </cell>
          <cell r="AI541">
            <v>0</v>
          </cell>
          <cell r="AJ541">
            <v>0</v>
          </cell>
          <cell r="AK541">
            <v>0</v>
          </cell>
          <cell r="AL541">
            <v>0</v>
          </cell>
          <cell r="AM541">
            <v>0</v>
          </cell>
          <cell r="AN541">
            <v>0</v>
          </cell>
          <cell r="AP541">
            <v>0</v>
          </cell>
        </row>
        <row r="542">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D542">
            <v>0</v>
          </cell>
          <cell r="AE542">
            <v>0</v>
          </cell>
          <cell r="AF542">
            <v>0</v>
          </cell>
          <cell r="AG542">
            <v>0</v>
          </cell>
          <cell r="AH542">
            <v>0</v>
          </cell>
          <cell r="AI542">
            <v>0</v>
          </cell>
          <cell r="AJ542">
            <v>0</v>
          </cell>
          <cell r="AK542">
            <v>0</v>
          </cell>
          <cell r="AL542">
            <v>0</v>
          </cell>
          <cell r="AM542">
            <v>0</v>
          </cell>
          <cell r="AN542">
            <v>0</v>
          </cell>
          <cell r="AP542">
            <v>0</v>
          </cell>
        </row>
        <row r="543">
          <cell r="J543">
            <v>143703.31</v>
          </cell>
          <cell r="K543">
            <v>123174.27</v>
          </cell>
          <cell r="L543">
            <v>102645.23</v>
          </cell>
          <cell r="M543">
            <v>82116.19</v>
          </cell>
          <cell r="N543">
            <v>61587.15</v>
          </cell>
          <cell r="O543">
            <v>41058.11</v>
          </cell>
          <cell r="P543">
            <v>20529.07</v>
          </cell>
          <cell r="Q543">
            <v>0</v>
          </cell>
          <cell r="R543">
            <v>367159.88</v>
          </cell>
          <cell r="S543">
            <v>336108.57</v>
          </cell>
          <cell r="T543">
            <v>303893.83</v>
          </cell>
          <cell r="U543">
            <v>271679.09000000003</v>
          </cell>
          <cell r="V543">
            <v>239464.35</v>
          </cell>
          <cell r="W543">
            <v>207249.61</v>
          </cell>
          <cell r="X543">
            <v>175034.87</v>
          </cell>
          <cell r="Y543">
            <v>142820.13</v>
          </cell>
          <cell r="Z543">
            <v>110605.39</v>
          </cell>
          <cell r="AA543">
            <v>73736.91</v>
          </cell>
          <cell r="AD543">
            <v>147914.17916666667</v>
          </cell>
          <cell r="AE543">
            <v>148736.93208333332</v>
          </cell>
          <cell r="AF543">
            <v>150404.59458333332</v>
          </cell>
          <cell r="AG543">
            <v>152068.09416666668</v>
          </cell>
          <cell r="AH543">
            <v>153678.95458333334</v>
          </cell>
          <cell r="AI543">
            <v>158461.26833333334</v>
          </cell>
          <cell r="AJ543">
            <v>165954.45083333334</v>
          </cell>
          <cell r="AK543">
            <v>172473.82500000001</v>
          </cell>
          <cell r="AL543">
            <v>178019.39083333337</v>
          </cell>
          <cell r="AM543">
            <v>182591.14833333335</v>
          </cell>
          <cell r="AN543">
            <v>185995.19166666668</v>
          </cell>
          <cell r="AP543">
            <v>188718.42166666672</v>
          </cell>
        </row>
        <row r="544">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D544">
            <v>0</v>
          </cell>
          <cell r="AE544">
            <v>0</v>
          </cell>
          <cell r="AF544">
            <v>0</v>
          </cell>
          <cell r="AG544">
            <v>0</v>
          </cell>
          <cell r="AH544">
            <v>0</v>
          </cell>
          <cell r="AI544">
            <v>0</v>
          </cell>
          <cell r="AJ544">
            <v>0</v>
          </cell>
          <cell r="AK544">
            <v>0</v>
          </cell>
          <cell r="AL544">
            <v>0</v>
          </cell>
          <cell r="AM544">
            <v>0</v>
          </cell>
          <cell r="AN544">
            <v>0</v>
          </cell>
          <cell r="AP544">
            <v>0</v>
          </cell>
        </row>
        <row r="545">
          <cell r="J545">
            <v>0</v>
          </cell>
          <cell r="K545">
            <v>0</v>
          </cell>
          <cell r="L545">
            <v>0</v>
          </cell>
          <cell r="M545">
            <v>0</v>
          </cell>
          <cell r="N545">
            <v>0</v>
          </cell>
          <cell r="O545">
            <v>0</v>
          </cell>
          <cell r="P545">
            <v>0</v>
          </cell>
          <cell r="Q545">
            <v>0</v>
          </cell>
          <cell r="R545">
            <v>148028.28</v>
          </cell>
          <cell r="S545">
            <v>148028.28</v>
          </cell>
          <cell r="T545">
            <v>148028.28</v>
          </cell>
          <cell r="U545">
            <v>148028.28</v>
          </cell>
          <cell r="V545">
            <v>148028.28</v>
          </cell>
          <cell r="W545">
            <v>148028.28</v>
          </cell>
          <cell r="X545">
            <v>148028.28</v>
          </cell>
          <cell r="Y545">
            <v>53828.44</v>
          </cell>
          <cell r="Z545">
            <v>40371.32</v>
          </cell>
          <cell r="AA545">
            <v>26914.2</v>
          </cell>
          <cell r="AD545">
            <v>29271.224583333333</v>
          </cell>
          <cell r="AE545">
            <v>29946.957916666666</v>
          </cell>
          <cell r="AF545">
            <v>32613.226249999996</v>
          </cell>
          <cell r="AG545">
            <v>35542.455416666664</v>
          </cell>
          <cell r="AH545">
            <v>43174.915000000001</v>
          </cell>
          <cell r="AI545">
            <v>55510.605000000003</v>
          </cell>
          <cell r="AJ545">
            <v>67846.294999999998</v>
          </cell>
          <cell r="AK545">
            <v>80181.985000000001</v>
          </cell>
          <cell r="AL545">
            <v>88592.681666666685</v>
          </cell>
          <cell r="AM545">
            <v>92517.671666666676</v>
          </cell>
          <cell r="AN545">
            <v>95321.23500000003</v>
          </cell>
          <cell r="AP545">
            <v>97564.083333333358</v>
          </cell>
        </row>
        <row r="546">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D546">
            <v>0</v>
          </cell>
          <cell r="AE546">
            <v>0</v>
          </cell>
          <cell r="AF546">
            <v>0</v>
          </cell>
          <cell r="AG546">
            <v>0</v>
          </cell>
          <cell r="AH546">
            <v>0</v>
          </cell>
          <cell r="AI546">
            <v>0</v>
          </cell>
          <cell r="AJ546">
            <v>0</v>
          </cell>
          <cell r="AK546">
            <v>0</v>
          </cell>
          <cell r="AL546">
            <v>0</v>
          </cell>
          <cell r="AM546">
            <v>0</v>
          </cell>
          <cell r="AN546">
            <v>0</v>
          </cell>
          <cell r="AP546">
            <v>0</v>
          </cell>
        </row>
        <row r="547">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D547">
            <v>0</v>
          </cell>
          <cell r="AE547">
            <v>0</v>
          </cell>
          <cell r="AF547">
            <v>0</v>
          </cell>
          <cell r="AG547">
            <v>0</v>
          </cell>
          <cell r="AH547">
            <v>0</v>
          </cell>
          <cell r="AI547">
            <v>0</v>
          </cell>
          <cell r="AJ547">
            <v>0</v>
          </cell>
          <cell r="AK547">
            <v>0</v>
          </cell>
          <cell r="AL547">
            <v>0</v>
          </cell>
          <cell r="AM547">
            <v>0</v>
          </cell>
          <cell r="AN547">
            <v>0</v>
          </cell>
          <cell r="AP547">
            <v>0</v>
          </cell>
        </row>
        <row r="548">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D548">
            <v>0</v>
          </cell>
          <cell r="AE548">
            <v>0</v>
          </cell>
          <cell r="AF548">
            <v>0</v>
          </cell>
          <cell r="AG548">
            <v>0</v>
          </cell>
          <cell r="AH548">
            <v>0</v>
          </cell>
          <cell r="AI548">
            <v>0</v>
          </cell>
          <cell r="AJ548">
            <v>0</v>
          </cell>
          <cell r="AK548">
            <v>0</v>
          </cell>
          <cell r="AL548">
            <v>0</v>
          </cell>
          <cell r="AM548">
            <v>0</v>
          </cell>
          <cell r="AN548">
            <v>0</v>
          </cell>
          <cell r="AP548">
            <v>0</v>
          </cell>
        </row>
        <row r="549">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D549">
            <v>0</v>
          </cell>
          <cell r="AE549">
            <v>0</v>
          </cell>
          <cell r="AF549">
            <v>0</v>
          </cell>
          <cell r="AG549">
            <v>0</v>
          </cell>
          <cell r="AH549">
            <v>0</v>
          </cell>
          <cell r="AI549">
            <v>0</v>
          </cell>
          <cell r="AJ549">
            <v>0</v>
          </cell>
          <cell r="AK549">
            <v>0</v>
          </cell>
          <cell r="AL549">
            <v>0</v>
          </cell>
          <cell r="AM549">
            <v>0</v>
          </cell>
          <cell r="AN549">
            <v>0</v>
          </cell>
          <cell r="AP549">
            <v>0</v>
          </cell>
        </row>
        <row r="550">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D550">
            <v>0</v>
          </cell>
          <cell r="AE550">
            <v>0</v>
          </cell>
          <cell r="AF550">
            <v>0</v>
          </cell>
          <cell r="AG550">
            <v>0</v>
          </cell>
          <cell r="AH550">
            <v>0</v>
          </cell>
          <cell r="AI550">
            <v>0</v>
          </cell>
          <cell r="AJ550">
            <v>0</v>
          </cell>
          <cell r="AK550">
            <v>0</v>
          </cell>
          <cell r="AL550">
            <v>0</v>
          </cell>
          <cell r="AM550">
            <v>0</v>
          </cell>
          <cell r="AN550">
            <v>0</v>
          </cell>
          <cell r="AP550">
            <v>0</v>
          </cell>
        </row>
        <row r="551">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D551">
            <v>0</v>
          </cell>
          <cell r="AE551">
            <v>0</v>
          </cell>
          <cell r="AF551">
            <v>0</v>
          </cell>
          <cell r="AG551">
            <v>0</v>
          </cell>
          <cell r="AH551">
            <v>0</v>
          </cell>
          <cell r="AI551">
            <v>0</v>
          </cell>
          <cell r="AJ551">
            <v>0</v>
          </cell>
          <cell r="AK551">
            <v>0</v>
          </cell>
          <cell r="AL551">
            <v>0</v>
          </cell>
          <cell r="AM551">
            <v>0</v>
          </cell>
          <cell r="AN551">
            <v>0</v>
          </cell>
          <cell r="AP551">
            <v>0</v>
          </cell>
        </row>
        <row r="552">
          <cell r="J552">
            <v>0</v>
          </cell>
          <cell r="K552">
            <v>0</v>
          </cell>
          <cell r="L552">
            <v>0</v>
          </cell>
          <cell r="M552">
            <v>0</v>
          </cell>
          <cell r="N552">
            <v>0</v>
          </cell>
          <cell r="O552">
            <v>0</v>
          </cell>
          <cell r="P552">
            <v>0</v>
          </cell>
          <cell r="Q552">
            <v>0</v>
          </cell>
          <cell r="R552">
            <v>0</v>
          </cell>
          <cell r="S552">
            <v>137356.44</v>
          </cell>
          <cell r="T552">
            <v>0</v>
          </cell>
          <cell r="U552">
            <v>167308.29999999999</v>
          </cell>
          <cell r="V552">
            <v>167308.29999999999</v>
          </cell>
          <cell r="W552">
            <v>0</v>
          </cell>
          <cell r="X552">
            <v>0</v>
          </cell>
          <cell r="Y552">
            <v>0</v>
          </cell>
          <cell r="Z552">
            <v>0</v>
          </cell>
          <cell r="AA552">
            <v>0</v>
          </cell>
          <cell r="AD552">
            <v>0</v>
          </cell>
          <cell r="AE552">
            <v>0</v>
          </cell>
          <cell r="AF552">
            <v>5723.1850000000004</v>
          </cell>
          <cell r="AG552">
            <v>11446.37</v>
          </cell>
          <cell r="AH552">
            <v>18417.549166666668</v>
          </cell>
          <cell r="AI552">
            <v>32359.907500000001</v>
          </cell>
          <cell r="AJ552">
            <v>39331.086666666662</v>
          </cell>
          <cell r="AK552">
            <v>39331.086666666662</v>
          </cell>
          <cell r="AL552">
            <v>39331.086666666662</v>
          </cell>
          <cell r="AM552">
            <v>39331.086666666662</v>
          </cell>
          <cell r="AN552">
            <v>39331.086666666662</v>
          </cell>
          <cell r="AP552">
            <v>39331.086666666662</v>
          </cell>
        </row>
        <row r="553">
          <cell r="J553">
            <v>0</v>
          </cell>
          <cell r="K553">
            <v>163483.96</v>
          </cell>
          <cell r="L553">
            <v>147135.56</v>
          </cell>
          <cell r="M553">
            <v>130787.16</v>
          </cell>
          <cell r="N553">
            <v>114438.76</v>
          </cell>
          <cell r="O553">
            <v>98090.36</v>
          </cell>
          <cell r="P553">
            <v>81741.960000000006</v>
          </cell>
          <cell r="Q553">
            <v>65393.56</v>
          </cell>
          <cell r="R553">
            <v>49045.16</v>
          </cell>
          <cell r="S553">
            <v>32696.76</v>
          </cell>
          <cell r="T553">
            <v>16348.36</v>
          </cell>
          <cell r="U553">
            <v>0</v>
          </cell>
          <cell r="V553">
            <v>184688.34</v>
          </cell>
          <cell r="W553">
            <v>167898.49</v>
          </cell>
          <cell r="X553">
            <v>151108.64000000001</v>
          </cell>
          <cell r="Y553">
            <v>134318.79</v>
          </cell>
          <cell r="Z553">
            <v>117528.94</v>
          </cell>
          <cell r="AA553">
            <v>100739.09</v>
          </cell>
          <cell r="AD553">
            <v>75237.367499999993</v>
          </cell>
          <cell r="AE553">
            <v>75102.95166666666</v>
          </cell>
          <cell r="AF553">
            <v>75006.940833333341</v>
          </cell>
          <cell r="AG553">
            <v>74949.335000000006</v>
          </cell>
          <cell r="AH553">
            <v>74930.133333333346</v>
          </cell>
          <cell r="AI553">
            <v>82625.480833333349</v>
          </cell>
          <cell r="AJ553">
            <v>90504.767083333325</v>
          </cell>
          <cell r="AK553">
            <v>90854.250833333339</v>
          </cell>
          <cell r="AL553">
            <v>91166.947083333333</v>
          </cell>
          <cell r="AM553">
            <v>91442.855833333335</v>
          </cell>
          <cell r="AN553">
            <v>91681.977083333346</v>
          </cell>
          <cell r="AP553">
            <v>92049.857083333321</v>
          </cell>
        </row>
        <row r="554">
          <cell r="J554">
            <v>6480.9</v>
          </cell>
          <cell r="K554">
            <v>6480.9</v>
          </cell>
          <cell r="L554">
            <v>6480.9</v>
          </cell>
          <cell r="M554">
            <v>6480.9</v>
          </cell>
          <cell r="N554">
            <v>10345.450000000001</v>
          </cell>
          <cell r="O554">
            <v>17256.09</v>
          </cell>
          <cell r="P554">
            <v>17256.09</v>
          </cell>
          <cell r="Q554">
            <v>18161256.09</v>
          </cell>
          <cell r="R554">
            <v>18161256.09</v>
          </cell>
          <cell r="S554">
            <v>18161256.09</v>
          </cell>
          <cell r="T554">
            <v>18161256.09</v>
          </cell>
          <cell r="U554">
            <v>18161256.09</v>
          </cell>
          <cell r="V554">
            <v>18161256.09</v>
          </cell>
          <cell r="W554">
            <v>0</v>
          </cell>
          <cell r="X554">
            <v>0</v>
          </cell>
          <cell r="Y554">
            <v>0</v>
          </cell>
          <cell r="Z554">
            <v>0</v>
          </cell>
          <cell r="AA554">
            <v>0</v>
          </cell>
          <cell r="AD554">
            <v>763290.71291666664</v>
          </cell>
          <cell r="AE554">
            <v>2276728.7204166669</v>
          </cell>
          <cell r="AF554">
            <v>3790166.7279166668</v>
          </cell>
          <cell r="AG554">
            <v>5303538.1362500004</v>
          </cell>
          <cell r="AH554">
            <v>6816639.507083334</v>
          </cell>
          <cell r="AI554">
            <v>8329537.4395833341</v>
          </cell>
          <cell r="AJ554">
            <v>9085716.3683333341</v>
          </cell>
          <cell r="AK554">
            <v>9085176.2933333348</v>
          </cell>
          <cell r="AL554">
            <v>9084636.2183333356</v>
          </cell>
          <cell r="AM554">
            <v>9083935.1204166673</v>
          </cell>
          <cell r="AN554">
            <v>9082785.0562500004</v>
          </cell>
          <cell r="AP554">
            <v>8323909.0412500007</v>
          </cell>
        </row>
        <row r="555">
          <cell r="J555">
            <v>843618.76</v>
          </cell>
          <cell r="K555">
            <v>773317.2</v>
          </cell>
          <cell r="L555">
            <v>703015.64</v>
          </cell>
          <cell r="M555">
            <v>632714.07999999996</v>
          </cell>
          <cell r="N555">
            <v>562412.52</v>
          </cell>
          <cell r="O555">
            <v>492110.96</v>
          </cell>
          <cell r="P555">
            <v>421809.4</v>
          </cell>
          <cell r="Q555">
            <v>351507.84</v>
          </cell>
          <cell r="R555">
            <v>281206.28000000003</v>
          </cell>
          <cell r="S555">
            <v>210904.72</v>
          </cell>
          <cell r="T555">
            <v>140603.16</v>
          </cell>
          <cell r="U555">
            <v>70301.600000000006</v>
          </cell>
          <cell r="V555">
            <v>874445.9</v>
          </cell>
          <cell r="W555">
            <v>874445.9</v>
          </cell>
          <cell r="X555">
            <v>794950.82</v>
          </cell>
          <cell r="Y555">
            <v>715455.74</v>
          </cell>
          <cell r="Z555">
            <v>635960.66</v>
          </cell>
          <cell r="AA555">
            <v>556465.57999999996</v>
          </cell>
          <cell r="AD555">
            <v>452543.72166666668</v>
          </cell>
          <cell r="AE555">
            <v>454133.64666666667</v>
          </cell>
          <cell r="AF555">
            <v>455370.25500000006</v>
          </cell>
          <cell r="AG555">
            <v>456253.54666666669</v>
          </cell>
          <cell r="AH555">
            <v>456783.52166666673</v>
          </cell>
          <cell r="AI555">
            <v>458244.64416666661</v>
          </cell>
          <cell r="AJ555">
            <v>463742.8041666667</v>
          </cell>
          <cell r="AK555">
            <v>471787.13250000001</v>
          </cell>
          <cell r="AL555">
            <v>479065.33416666673</v>
          </cell>
          <cell r="AM555">
            <v>485577.40916666668</v>
          </cell>
          <cell r="AN555">
            <v>491323.35749999993</v>
          </cell>
          <cell r="AP555">
            <v>500516.8741666667</v>
          </cell>
        </row>
        <row r="556">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D556">
            <v>0</v>
          </cell>
          <cell r="AE556">
            <v>0</v>
          </cell>
          <cell r="AF556">
            <v>0</v>
          </cell>
          <cell r="AG556">
            <v>0</v>
          </cell>
          <cell r="AH556">
            <v>0</v>
          </cell>
          <cell r="AI556">
            <v>0</v>
          </cell>
          <cell r="AJ556">
            <v>0</v>
          </cell>
          <cell r="AK556">
            <v>0</v>
          </cell>
          <cell r="AL556">
            <v>0</v>
          </cell>
          <cell r="AM556">
            <v>0</v>
          </cell>
          <cell r="AN556">
            <v>0</v>
          </cell>
          <cell r="AP556">
            <v>0</v>
          </cell>
        </row>
        <row r="557">
          <cell r="J557">
            <v>19041.47</v>
          </cell>
          <cell r="K557">
            <v>9520.75</v>
          </cell>
          <cell r="L557">
            <v>0</v>
          </cell>
          <cell r="M557">
            <v>222424.07</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D557">
            <v>37973.492083333338</v>
          </cell>
          <cell r="AE557">
            <v>32816.432916666665</v>
          </cell>
          <cell r="AF557">
            <v>28452.767083333336</v>
          </cell>
          <cell r="AG557">
            <v>24882.494583333333</v>
          </cell>
          <cell r="AH557">
            <v>22105.615416666667</v>
          </cell>
          <cell r="AI557">
            <v>20122.129583333332</v>
          </cell>
          <cell r="AJ557">
            <v>18932.037083333333</v>
          </cell>
          <cell r="AK557">
            <v>18535.339166666668</v>
          </cell>
          <cell r="AL557">
            <v>9267.6695833333342</v>
          </cell>
          <cell r="AM557">
            <v>0</v>
          </cell>
          <cell r="AN557">
            <v>0</v>
          </cell>
          <cell r="AP557">
            <v>0</v>
          </cell>
        </row>
        <row r="558">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D558">
            <v>0</v>
          </cell>
          <cell r="AE558">
            <v>0</v>
          </cell>
          <cell r="AF558">
            <v>0</v>
          </cell>
          <cell r="AG558">
            <v>0</v>
          </cell>
          <cell r="AH558">
            <v>0</v>
          </cell>
          <cell r="AI558">
            <v>0</v>
          </cell>
          <cell r="AJ558">
            <v>0</v>
          </cell>
          <cell r="AK558">
            <v>0</v>
          </cell>
          <cell r="AL558">
            <v>0</v>
          </cell>
          <cell r="AM558">
            <v>0</v>
          </cell>
          <cell r="AN558">
            <v>0</v>
          </cell>
          <cell r="AP558">
            <v>0</v>
          </cell>
        </row>
        <row r="559">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D559">
            <v>0</v>
          </cell>
          <cell r="AE559">
            <v>0</v>
          </cell>
          <cell r="AF559">
            <v>0</v>
          </cell>
          <cell r="AG559">
            <v>0</v>
          </cell>
          <cell r="AH559">
            <v>0</v>
          </cell>
          <cell r="AI559">
            <v>0</v>
          </cell>
          <cell r="AJ559">
            <v>0</v>
          </cell>
          <cell r="AK559">
            <v>0</v>
          </cell>
          <cell r="AL559">
            <v>0</v>
          </cell>
          <cell r="AM559">
            <v>0</v>
          </cell>
          <cell r="AN559">
            <v>0</v>
          </cell>
          <cell r="AP559">
            <v>0</v>
          </cell>
        </row>
        <row r="560">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D560">
            <v>0</v>
          </cell>
          <cell r="AE560">
            <v>0</v>
          </cell>
          <cell r="AF560">
            <v>0</v>
          </cell>
          <cell r="AG560">
            <v>0</v>
          </cell>
          <cell r="AH560">
            <v>0</v>
          </cell>
          <cell r="AI560">
            <v>0</v>
          </cell>
          <cell r="AJ560">
            <v>0</v>
          </cell>
          <cell r="AK560">
            <v>0</v>
          </cell>
          <cell r="AL560">
            <v>0</v>
          </cell>
          <cell r="AM560">
            <v>0</v>
          </cell>
          <cell r="AN560">
            <v>0</v>
          </cell>
          <cell r="AP560">
            <v>0</v>
          </cell>
        </row>
        <row r="561">
          <cell r="J561">
            <v>27085.919999999998</v>
          </cell>
          <cell r="K561">
            <v>20314.439999999999</v>
          </cell>
          <cell r="L561">
            <v>13542.96</v>
          </cell>
          <cell r="M561">
            <v>89488.88</v>
          </cell>
          <cell r="N561">
            <v>82717.399999999994</v>
          </cell>
          <cell r="O561">
            <v>75824.28</v>
          </cell>
          <cell r="P561">
            <v>68931.16</v>
          </cell>
          <cell r="Q561">
            <v>62038.04</v>
          </cell>
          <cell r="R561">
            <v>55144.92</v>
          </cell>
          <cell r="S561">
            <v>48251.8</v>
          </cell>
          <cell r="T561">
            <v>41358.68</v>
          </cell>
          <cell r="U561">
            <v>34465.56</v>
          </cell>
          <cell r="V561">
            <v>27572.44</v>
          </cell>
          <cell r="W561">
            <v>20679.32</v>
          </cell>
          <cell r="X561">
            <v>13786.2</v>
          </cell>
          <cell r="Y561">
            <v>6893.08</v>
          </cell>
          <cell r="Z561">
            <v>85635</v>
          </cell>
          <cell r="AA561">
            <v>78498.75</v>
          </cell>
          <cell r="AD561">
            <v>51287.850000000006</v>
          </cell>
          <cell r="AE561">
            <v>51374.008333333339</v>
          </cell>
          <cell r="AF561">
            <v>51450.03</v>
          </cell>
          <cell r="AG561">
            <v>51515.915000000008</v>
          </cell>
          <cell r="AH561">
            <v>51571.663333333338</v>
          </cell>
          <cell r="AI561">
            <v>51617.274999999994</v>
          </cell>
          <cell r="AJ561">
            <v>51652.749999999993</v>
          </cell>
          <cell r="AK561">
            <v>51678.088333333319</v>
          </cell>
          <cell r="AL561">
            <v>48246.731666666659</v>
          </cell>
          <cell r="AM561">
            <v>44926.806666666671</v>
          </cell>
          <cell r="AN561">
            <v>45159.809583333328</v>
          </cell>
          <cell r="AP561">
            <v>45565.032916666671</v>
          </cell>
        </row>
        <row r="562">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D562">
            <v>0</v>
          </cell>
          <cell r="AE562">
            <v>0</v>
          </cell>
          <cell r="AF562">
            <v>0</v>
          </cell>
          <cell r="AG562">
            <v>0</v>
          </cell>
          <cell r="AH562">
            <v>0</v>
          </cell>
          <cell r="AI562">
            <v>0</v>
          </cell>
          <cell r="AJ562">
            <v>0</v>
          </cell>
          <cell r="AK562">
            <v>0</v>
          </cell>
          <cell r="AL562">
            <v>0</v>
          </cell>
          <cell r="AM562">
            <v>0</v>
          </cell>
          <cell r="AN562">
            <v>0</v>
          </cell>
          <cell r="AP562">
            <v>0</v>
          </cell>
        </row>
        <row r="563">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D563">
            <v>0</v>
          </cell>
          <cell r="AE563">
            <v>0</v>
          </cell>
          <cell r="AF563">
            <v>0</v>
          </cell>
          <cell r="AG563">
            <v>0</v>
          </cell>
          <cell r="AH563">
            <v>0</v>
          </cell>
          <cell r="AI563">
            <v>0</v>
          </cell>
          <cell r="AJ563">
            <v>0</v>
          </cell>
          <cell r="AK563">
            <v>0</v>
          </cell>
          <cell r="AL563">
            <v>0</v>
          </cell>
          <cell r="AM563">
            <v>0</v>
          </cell>
          <cell r="AN563">
            <v>0</v>
          </cell>
          <cell r="AP563">
            <v>0</v>
          </cell>
        </row>
        <row r="564">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D564">
            <v>0</v>
          </cell>
          <cell r="AE564">
            <v>0</v>
          </cell>
          <cell r="AF564">
            <v>0</v>
          </cell>
          <cell r="AG564">
            <v>0</v>
          </cell>
          <cell r="AH564">
            <v>0</v>
          </cell>
          <cell r="AI564">
            <v>0</v>
          </cell>
          <cell r="AJ564">
            <v>0</v>
          </cell>
          <cell r="AK564">
            <v>0</v>
          </cell>
          <cell r="AL564">
            <v>0</v>
          </cell>
          <cell r="AM564">
            <v>0</v>
          </cell>
          <cell r="AN564">
            <v>0</v>
          </cell>
          <cell r="AP564">
            <v>0</v>
          </cell>
        </row>
        <row r="565">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D565">
            <v>0</v>
          </cell>
          <cell r="AE565">
            <v>0</v>
          </cell>
          <cell r="AF565">
            <v>0</v>
          </cell>
          <cell r="AG565">
            <v>0</v>
          </cell>
          <cell r="AH565">
            <v>0</v>
          </cell>
          <cell r="AI565">
            <v>0</v>
          </cell>
          <cell r="AJ565">
            <v>0</v>
          </cell>
          <cell r="AK565">
            <v>0</v>
          </cell>
          <cell r="AL565">
            <v>0</v>
          </cell>
          <cell r="AM565">
            <v>0</v>
          </cell>
          <cell r="AN565">
            <v>0</v>
          </cell>
          <cell r="AP565">
            <v>0</v>
          </cell>
        </row>
        <row r="566">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D566">
            <v>0</v>
          </cell>
          <cell r="AE566">
            <v>0</v>
          </cell>
          <cell r="AF566">
            <v>0</v>
          </cell>
          <cell r="AG566">
            <v>0</v>
          </cell>
          <cell r="AH566">
            <v>0</v>
          </cell>
          <cell r="AI566">
            <v>0</v>
          </cell>
          <cell r="AJ566">
            <v>0</v>
          </cell>
          <cell r="AK566">
            <v>0</v>
          </cell>
          <cell r="AL566">
            <v>0</v>
          </cell>
          <cell r="AM566">
            <v>0</v>
          </cell>
          <cell r="AN566">
            <v>0</v>
          </cell>
          <cell r="AP566">
            <v>0</v>
          </cell>
        </row>
        <row r="567">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D567">
            <v>0</v>
          </cell>
          <cell r="AE567">
            <v>0</v>
          </cell>
          <cell r="AF567">
            <v>0</v>
          </cell>
          <cell r="AG567">
            <v>0</v>
          </cell>
          <cell r="AH567">
            <v>0</v>
          </cell>
          <cell r="AI567">
            <v>0</v>
          </cell>
          <cell r="AJ567">
            <v>0</v>
          </cell>
          <cell r="AK567">
            <v>0</v>
          </cell>
          <cell r="AL567">
            <v>0</v>
          </cell>
          <cell r="AM567">
            <v>0</v>
          </cell>
          <cell r="AN567">
            <v>0</v>
          </cell>
          <cell r="AP567">
            <v>0</v>
          </cell>
        </row>
        <row r="568">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D568">
            <v>0</v>
          </cell>
          <cell r="AE568">
            <v>0</v>
          </cell>
          <cell r="AF568">
            <v>0</v>
          </cell>
          <cell r="AG568">
            <v>0</v>
          </cell>
          <cell r="AH568">
            <v>0</v>
          </cell>
          <cell r="AI568">
            <v>0</v>
          </cell>
          <cell r="AJ568">
            <v>0</v>
          </cell>
          <cell r="AK568">
            <v>0</v>
          </cell>
          <cell r="AL568">
            <v>0</v>
          </cell>
          <cell r="AM568">
            <v>0</v>
          </cell>
          <cell r="AN568">
            <v>0</v>
          </cell>
          <cell r="AP568">
            <v>0</v>
          </cell>
        </row>
        <row r="569">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D569">
            <v>0</v>
          </cell>
          <cell r="AE569">
            <v>0</v>
          </cell>
          <cell r="AF569">
            <v>0</v>
          </cell>
          <cell r="AG569">
            <v>0</v>
          </cell>
          <cell r="AH569">
            <v>0</v>
          </cell>
          <cell r="AI569">
            <v>0</v>
          </cell>
          <cell r="AJ569">
            <v>0</v>
          </cell>
          <cell r="AK569">
            <v>0</v>
          </cell>
          <cell r="AL569">
            <v>0</v>
          </cell>
          <cell r="AM569">
            <v>0</v>
          </cell>
          <cell r="AN569">
            <v>0</v>
          </cell>
          <cell r="AP569">
            <v>0</v>
          </cell>
        </row>
        <row r="570">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D570">
            <v>0</v>
          </cell>
          <cell r="AE570">
            <v>0</v>
          </cell>
          <cell r="AF570">
            <v>0</v>
          </cell>
          <cell r="AG570">
            <v>0</v>
          </cell>
          <cell r="AH570">
            <v>0</v>
          </cell>
          <cell r="AI570">
            <v>0</v>
          </cell>
          <cell r="AJ570">
            <v>0</v>
          </cell>
          <cell r="AK570">
            <v>0</v>
          </cell>
          <cell r="AL570">
            <v>0</v>
          </cell>
          <cell r="AM570">
            <v>0</v>
          </cell>
          <cell r="AN570">
            <v>0</v>
          </cell>
          <cell r="AP570">
            <v>0</v>
          </cell>
        </row>
        <row r="571">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D571">
            <v>0</v>
          </cell>
          <cell r="AE571">
            <v>0</v>
          </cell>
          <cell r="AF571">
            <v>0</v>
          </cell>
          <cell r="AG571">
            <v>0</v>
          </cell>
          <cell r="AH571">
            <v>0</v>
          </cell>
          <cell r="AI571">
            <v>0</v>
          </cell>
          <cell r="AJ571">
            <v>0</v>
          </cell>
          <cell r="AK571">
            <v>0</v>
          </cell>
          <cell r="AL571">
            <v>0</v>
          </cell>
          <cell r="AM571">
            <v>0</v>
          </cell>
          <cell r="AN571">
            <v>0</v>
          </cell>
          <cell r="AP571">
            <v>0</v>
          </cell>
        </row>
        <row r="572">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D572">
            <v>0</v>
          </cell>
          <cell r="AE572">
            <v>0</v>
          </cell>
          <cell r="AF572">
            <v>0</v>
          </cell>
          <cell r="AG572">
            <v>0</v>
          </cell>
          <cell r="AH572">
            <v>0</v>
          </cell>
          <cell r="AI572">
            <v>0</v>
          </cell>
          <cell r="AJ572">
            <v>0</v>
          </cell>
          <cell r="AK572">
            <v>0</v>
          </cell>
          <cell r="AL572">
            <v>0</v>
          </cell>
          <cell r="AM572">
            <v>0</v>
          </cell>
          <cell r="AN572">
            <v>0</v>
          </cell>
          <cell r="AP572">
            <v>0</v>
          </cell>
        </row>
        <row r="573">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D573">
            <v>0</v>
          </cell>
          <cell r="AE573">
            <v>0</v>
          </cell>
          <cell r="AF573">
            <v>0</v>
          </cell>
          <cell r="AG573">
            <v>0</v>
          </cell>
          <cell r="AH573">
            <v>0</v>
          </cell>
          <cell r="AI573">
            <v>0</v>
          </cell>
          <cell r="AJ573">
            <v>0</v>
          </cell>
          <cell r="AK573">
            <v>0</v>
          </cell>
          <cell r="AL573">
            <v>0</v>
          </cell>
          <cell r="AM573">
            <v>0</v>
          </cell>
          <cell r="AN573">
            <v>0</v>
          </cell>
          <cell r="AP573">
            <v>0</v>
          </cell>
        </row>
        <row r="574">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D574">
            <v>0</v>
          </cell>
          <cell r="AE574">
            <v>0</v>
          </cell>
          <cell r="AF574">
            <v>0</v>
          </cell>
          <cell r="AG574">
            <v>0</v>
          </cell>
          <cell r="AH574">
            <v>0</v>
          </cell>
          <cell r="AI574">
            <v>0</v>
          </cell>
          <cell r="AJ574">
            <v>0</v>
          </cell>
          <cell r="AK574">
            <v>0</v>
          </cell>
          <cell r="AL574">
            <v>0</v>
          </cell>
          <cell r="AM574">
            <v>0</v>
          </cell>
          <cell r="AN574">
            <v>0</v>
          </cell>
          <cell r="AP574">
            <v>0</v>
          </cell>
        </row>
        <row r="575">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D575">
            <v>0</v>
          </cell>
          <cell r="AE575">
            <v>0</v>
          </cell>
          <cell r="AF575">
            <v>0</v>
          </cell>
          <cell r="AG575">
            <v>0</v>
          </cell>
          <cell r="AH575">
            <v>0</v>
          </cell>
          <cell r="AI575">
            <v>0</v>
          </cell>
          <cell r="AJ575">
            <v>0</v>
          </cell>
          <cell r="AK575">
            <v>0</v>
          </cell>
          <cell r="AL575">
            <v>0</v>
          </cell>
          <cell r="AM575">
            <v>0</v>
          </cell>
          <cell r="AN575">
            <v>0</v>
          </cell>
          <cell r="AP575">
            <v>0</v>
          </cell>
        </row>
        <row r="576">
          <cell r="J576">
            <v>0</v>
          </cell>
          <cell r="K576">
            <v>0</v>
          </cell>
          <cell r="L576">
            <v>0</v>
          </cell>
          <cell r="M576">
            <v>0</v>
          </cell>
          <cell r="N576">
            <v>0</v>
          </cell>
          <cell r="O576">
            <v>0</v>
          </cell>
          <cell r="P576">
            <v>0</v>
          </cell>
          <cell r="Q576">
            <v>0</v>
          </cell>
          <cell r="R576">
            <v>0</v>
          </cell>
          <cell r="S576">
            <v>0</v>
          </cell>
          <cell r="T576">
            <v>75755.75</v>
          </cell>
          <cell r="U576">
            <v>64933.5</v>
          </cell>
          <cell r="V576">
            <v>54111.25</v>
          </cell>
          <cell r="W576">
            <v>43289</v>
          </cell>
          <cell r="X576">
            <v>32466.75</v>
          </cell>
          <cell r="Y576">
            <v>21644.5</v>
          </cell>
          <cell r="Z576">
            <v>10822.25</v>
          </cell>
          <cell r="AA576">
            <v>0</v>
          </cell>
          <cell r="AD576">
            <v>0</v>
          </cell>
          <cell r="AE576">
            <v>0</v>
          </cell>
          <cell r="AF576">
            <v>0</v>
          </cell>
          <cell r="AG576">
            <v>3156.4895833333335</v>
          </cell>
          <cell r="AH576">
            <v>9018.5416666666661</v>
          </cell>
          <cell r="AI576">
            <v>13978.739583333334</v>
          </cell>
          <cell r="AJ576">
            <v>18037.083333333332</v>
          </cell>
          <cell r="AK576">
            <v>21193.572916666668</v>
          </cell>
          <cell r="AL576">
            <v>23448.208333333332</v>
          </cell>
          <cell r="AM576">
            <v>24800.989583333332</v>
          </cell>
          <cell r="AN576">
            <v>25251.916666666668</v>
          </cell>
          <cell r="AP576">
            <v>25251.916666666668</v>
          </cell>
        </row>
        <row r="577">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D577">
            <v>0</v>
          </cell>
          <cell r="AE577">
            <v>0</v>
          </cell>
          <cell r="AF577">
            <v>0</v>
          </cell>
          <cell r="AG577">
            <v>0</v>
          </cell>
          <cell r="AH577">
            <v>0</v>
          </cell>
          <cell r="AI577">
            <v>0</v>
          </cell>
          <cell r="AJ577">
            <v>0</v>
          </cell>
          <cell r="AK577">
            <v>0</v>
          </cell>
          <cell r="AL577">
            <v>0</v>
          </cell>
          <cell r="AM577">
            <v>0</v>
          </cell>
          <cell r="AN577">
            <v>0</v>
          </cell>
          <cell r="AP577">
            <v>0</v>
          </cell>
        </row>
        <row r="578">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D578">
            <v>0</v>
          </cell>
          <cell r="AE578">
            <v>0</v>
          </cell>
          <cell r="AF578">
            <v>0</v>
          </cell>
          <cell r="AG578">
            <v>0</v>
          </cell>
          <cell r="AH578">
            <v>0</v>
          </cell>
          <cell r="AI578">
            <v>0</v>
          </cell>
          <cell r="AJ578">
            <v>0</v>
          </cell>
          <cell r="AK578">
            <v>0</v>
          </cell>
          <cell r="AL578">
            <v>0</v>
          </cell>
          <cell r="AM578">
            <v>0</v>
          </cell>
          <cell r="AN578">
            <v>0</v>
          </cell>
          <cell r="AP578">
            <v>0</v>
          </cell>
        </row>
        <row r="579">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D579">
            <v>0</v>
          </cell>
          <cell r="AE579">
            <v>0</v>
          </cell>
          <cell r="AF579">
            <v>0</v>
          </cell>
          <cell r="AG579">
            <v>0</v>
          </cell>
          <cell r="AH579">
            <v>0</v>
          </cell>
          <cell r="AI579">
            <v>0</v>
          </cell>
          <cell r="AJ579">
            <v>0</v>
          </cell>
          <cell r="AK579">
            <v>0</v>
          </cell>
          <cell r="AL579">
            <v>0</v>
          </cell>
          <cell r="AM579">
            <v>0</v>
          </cell>
          <cell r="AN579">
            <v>0</v>
          </cell>
          <cell r="AP579">
            <v>0</v>
          </cell>
        </row>
        <row r="580">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D580">
            <v>0</v>
          </cell>
          <cell r="AE580">
            <v>0</v>
          </cell>
          <cell r="AF580">
            <v>0</v>
          </cell>
          <cell r="AG580">
            <v>0</v>
          </cell>
          <cell r="AH580">
            <v>0</v>
          </cell>
          <cell r="AI580">
            <v>0</v>
          </cell>
          <cell r="AJ580">
            <v>0</v>
          </cell>
          <cell r="AK580">
            <v>0</v>
          </cell>
          <cell r="AL580">
            <v>0</v>
          </cell>
          <cell r="AM580">
            <v>0</v>
          </cell>
          <cell r="AN580">
            <v>0</v>
          </cell>
          <cell r="AP580">
            <v>0</v>
          </cell>
        </row>
        <row r="581">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D581">
            <v>0</v>
          </cell>
          <cell r="AE581">
            <v>0</v>
          </cell>
          <cell r="AF581">
            <v>0</v>
          </cell>
          <cell r="AG581">
            <v>0</v>
          </cell>
          <cell r="AH581">
            <v>0</v>
          </cell>
          <cell r="AI581">
            <v>0</v>
          </cell>
          <cell r="AJ581">
            <v>0</v>
          </cell>
          <cell r="AK581">
            <v>0</v>
          </cell>
          <cell r="AL581">
            <v>0</v>
          </cell>
          <cell r="AM581">
            <v>0</v>
          </cell>
          <cell r="AN581">
            <v>0</v>
          </cell>
          <cell r="AP581">
            <v>0</v>
          </cell>
        </row>
        <row r="582">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D582">
            <v>0</v>
          </cell>
          <cell r="AE582">
            <v>0</v>
          </cell>
          <cell r="AF582">
            <v>0</v>
          </cell>
          <cell r="AG582">
            <v>0</v>
          </cell>
          <cell r="AH582">
            <v>0</v>
          </cell>
          <cell r="AI582">
            <v>0</v>
          </cell>
          <cell r="AJ582">
            <v>0</v>
          </cell>
          <cell r="AK582">
            <v>0</v>
          </cell>
          <cell r="AL582">
            <v>0</v>
          </cell>
          <cell r="AM582">
            <v>0</v>
          </cell>
          <cell r="AN582">
            <v>0</v>
          </cell>
          <cell r="AP582">
            <v>0</v>
          </cell>
        </row>
        <row r="583">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D583">
            <v>0</v>
          </cell>
          <cell r="AE583">
            <v>0</v>
          </cell>
          <cell r="AF583">
            <v>0</v>
          </cell>
          <cell r="AG583">
            <v>0</v>
          </cell>
          <cell r="AH583">
            <v>0</v>
          </cell>
          <cell r="AI583">
            <v>0</v>
          </cell>
          <cell r="AJ583">
            <v>0</v>
          </cell>
          <cell r="AK583">
            <v>0</v>
          </cell>
          <cell r="AL583">
            <v>0</v>
          </cell>
          <cell r="AM583">
            <v>0</v>
          </cell>
          <cell r="AN583">
            <v>0</v>
          </cell>
          <cell r="AP583">
            <v>0</v>
          </cell>
        </row>
        <row r="584">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D584">
            <v>0</v>
          </cell>
          <cell r="AE584">
            <v>0</v>
          </cell>
          <cell r="AF584">
            <v>0</v>
          </cell>
          <cell r="AG584">
            <v>0</v>
          </cell>
          <cell r="AH584">
            <v>0</v>
          </cell>
          <cell r="AI584">
            <v>0</v>
          </cell>
          <cell r="AJ584">
            <v>0</v>
          </cell>
          <cell r="AK584">
            <v>0</v>
          </cell>
          <cell r="AL584">
            <v>0</v>
          </cell>
          <cell r="AM584">
            <v>0</v>
          </cell>
          <cell r="AN584">
            <v>0</v>
          </cell>
          <cell r="AP584">
            <v>0</v>
          </cell>
        </row>
        <row r="585">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D585">
            <v>0</v>
          </cell>
          <cell r="AE585">
            <v>0</v>
          </cell>
          <cell r="AF585">
            <v>0</v>
          </cell>
          <cell r="AG585">
            <v>0</v>
          </cell>
          <cell r="AH585">
            <v>0</v>
          </cell>
          <cell r="AI585">
            <v>0</v>
          </cell>
          <cell r="AJ585">
            <v>0</v>
          </cell>
          <cell r="AK585">
            <v>0</v>
          </cell>
          <cell r="AL585">
            <v>0</v>
          </cell>
          <cell r="AM585">
            <v>0</v>
          </cell>
          <cell r="AN585">
            <v>0</v>
          </cell>
          <cell r="AP585">
            <v>5509.7358333333332</v>
          </cell>
        </row>
        <row r="586">
          <cell r="J586">
            <v>37070</v>
          </cell>
          <cell r="K586">
            <v>37870</v>
          </cell>
          <cell r="L586">
            <v>37870</v>
          </cell>
          <cell r="M586">
            <v>1099</v>
          </cell>
          <cell r="N586">
            <v>1999</v>
          </cell>
          <cell r="O586">
            <v>119</v>
          </cell>
          <cell r="P586">
            <v>119</v>
          </cell>
          <cell r="Q586">
            <v>0</v>
          </cell>
          <cell r="R586">
            <v>0</v>
          </cell>
          <cell r="S586">
            <v>0</v>
          </cell>
          <cell r="T586">
            <v>0</v>
          </cell>
          <cell r="U586">
            <v>3500</v>
          </cell>
          <cell r="V586">
            <v>4700</v>
          </cell>
          <cell r="W586">
            <v>3500</v>
          </cell>
          <cell r="X586">
            <v>5500</v>
          </cell>
          <cell r="Y586">
            <v>9200</v>
          </cell>
          <cell r="Z586">
            <v>0</v>
          </cell>
          <cell r="AA586">
            <v>525</v>
          </cell>
          <cell r="AD586">
            <v>24718.416666666668</v>
          </cell>
          <cell r="AE586">
            <v>21629.25</v>
          </cell>
          <cell r="AF586">
            <v>18540.083333333332</v>
          </cell>
          <cell r="AG586">
            <v>15200.916666666666</v>
          </cell>
          <cell r="AH586">
            <v>11688.416666666666</v>
          </cell>
          <cell r="AI586">
            <v>8621.75</v>
          </cell>
          <cell r="AJ586">
            <v>5840.916666666667</v>
          </cell>
          <cell r="AK586">
            <v>3060.0833333333335</v>
          </cell>
          <cell r="AL586">
            <v>2048.875</v>
          </cell>
          <cell r="AM586">
            <v>2303.125</v>
          </cell>
          <cell r="AN586">
            <v>2236.75</v>
          </cell>
          <cell r="AP586">
            <v>2656.3787499999999</v>
          </cell>
        </row>
        <row r="587">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D587">
            <v>0</v>
          </cell>
          <cell r="AE587">
            <v>0</v>
          </cell>
          <cell r="AF587">
            <v>0</v>
          </cell>
          <cell r="AG587">
            <v>0</v>
          </cell>
          <cell r="AH587">
            <v>0</v>
          </cell>
          <cell r="AI587">
            <v>0</v>
          </cell>
          <cell r="AJ587">
            <v>0</v>
          </cell>
          <cell r="AK587">
            <v>0</v>
          </cell>
          <cell r="AL587">
            <v>0</v>
          </cell>
          <cell r="AM587">
            <v>0</v>
          </cell>
          <cell r="AN587">
            <v>0</v>
          </cell>
          <cell r="AP587">
            <v>0</v>
          </cell>
        </row>
        <row r="588">
          <cell r="J588">
            <v>90981.47</v>
          </cell>
          <cell r="K588">
            <v>106695.88</v>
          </cell>
          <cell r="L588">
            <v>106695.88</v>
          </cell>
          <cell r="M588">
            <v>123570.92</v>
          </cell>
          <cell r="N588">
            <v>146987.49</v>
          </cell>
          <cell r="O588">
            <v>293965.34000000003</v>
          </cell>
          <cell r="P588">
            <v>422176.47</v>
          </cell>
          <cell r="Q588">
            <v>1217187.3999999999</v>
          </cell>
          <cell r="R588">
            <v>84945.49</v>
          </cell>
          <cell r="S588">
            <v>84945.49</v>
          </cell>
          <cell r="T588">
            <v>84945.49</v>
          </cell>
          <cell r="U588">
            <v>119687.85</v>
          </cell>
          <cell r="V588">
            <v>119687.85</v>
          </cell>
          <cell r="W588">
            <v>174757.37</v>
          </cell>
          <cell r="X588">
            <v>227188.15</v>
          </cell>
          <cell r="Y588">
            <v>250333.47</v>
          </cell>
          <cell r="Z588">
            <v>286639.25</v>
          </cell>
          <cell r="AA588">
            <v>572386.68999999994</v>
          </cell>
          <cell r="AD588">
            <v>257608.82958333334</v>
          </cell>
          <cell r="AE588">
            <v>267293.94</v>
          </cell>
          <cell r="AF588">
            <v>254447.79</v>
          </cell>
          <cell r="AG588">
            <v>241601.64</v>
          </cell>
          <cell r="AH588">
            <v>237705.33125000002</v>
          </cell>
          <cell r="AI588">
            <v>241428.19666666674</v>
          </cell>
          <cell r="AJ588">
            <v>245460.19125000006</v>
          </cell>
          <cell r="AK588">
            <v>253316.59791666677</v>
          </cell>
          <cell r="AL588">
            <v>263618.88208333339</v>
          </cell>
          <cell r="AM588">
            <v>274719.47833333339</v>
          </cell>
          <cell r="AN588">
            <v>292139.19125000003</v>
          </cell>
          <cell r="AP588">
            <v>359344.3604166666</v>
          </cell>
        </row>
        <row r="589">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D589">
            <v>0</v>
          </cell>
          <cell r="AE589">
            <v>0</v>
          </cell>
          <cell r="AF589">
            <v>0</v>
          </cell>
          <cell r="AG589">
            <v>0</v>
          </cell>
          <cell r="AH589">
            <v>0</v>
          </cell>
          <cell r="AI589">
            <v>0</v>
          </cell>
          <cell r="AJ589">
            <v>0</v>
          </cell>
          <cell r="AK589">
            <v>0</v>
          </cell>
          <cell r="AL589">
            <v>0</v>
          </cell>
          <cell r="AM589">
            <v>0</v>
          </cell>
          <cell r="AN589">
            <v>0</v>
          </cell>
          <cell r="AP589">
            <v>0</v>
          </cell>
        </row>
        <row r="590">
          <cell r="J590">
            <v>0</v>
          </cell>
          <cell r="K590">
            <v>0</v>
          </cell>
          <cell r="L590">
            <v>0</v>
          </cell>
          <cell r="M590">
            <v>0</v>
          </cell>
          <cell r="N590">
            <v>0</v>
          </cell>
          <cell r="O590">
            <v>0</v>
          </cell>
          <cell r="P590">
            <v>0</v>
          </cell>
          <cell r="Q590">
            <v>0</v>
          </cell>
          <cell r="R590">
            <v>54403.79</v>
          </cell>
          <cell r="S590">
            <v>40802.85</v>
          </cell>
          <cell r="T590">
            <v>34002.379999999997</v>
          </cell>
          <cell r="U590">
            <v>27201.91</v>
          </cell>
          <cell r="V590">
            <v>20401.439999999999</v>
          </cell>
          <cell r="W590">
            <v>13600.97</v>
          </cell>
          <cell r="X590">
            <v>-1632.21</v>
          </cell>
          <cell r="Y590">
            <v>0</v>
          </cell>
          <cell r="Z590">
            <v>0</v>
          </cell>
          <cell r="AA590">
            <v>0</v>
          </cell>
          <cell r="AD590">
            <v>0</v>
          </cell>
          <cell r="AE590">
            <v>2266.8245833333335</v>
          </cell>
          <cell r="AF590">
            <v>6233.7679166666667</v>
          </cell>
          <cell r="AG590">
            <v>9350.6525000000001</v>
          </cell>
          <cell r="AH590">
            <v>11900.831249999997</v>
          </cell>
          <cell r="AI590">
            <v>13884.304166666667</v>
          </cell>
          <cell r="AJ590">
            <v>15301.071249999999</v>
          </cell>
          <cell r="AK590">
            <v>15799.769583333333</v>
          </cell>
          <cell r="AL590">
            <v>15731.760833333334</v>
          </cell>
          <cell r="AM590">
            <v>15731.760833333334</v>
          </cell>
          <cell r="AN590">
            <v>15731.760833333334</v>
          </cell>
          <cell r="AP590">
            <v>23577.972083333338</v>
          </cell>
        </row>
        <row r="591">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D591">
            <v>0</v>
          </cell>
          <cell r="AE591">
            <v>0</v>
          </cell>
          <cell r="AF591">
            <v>0</v>
          </cell>
          <cell r="AG591">
            <v>0</v>
          </cell>
          <cell r="AH591">
            <v>0</v>
          </cell>
          <cell r="AI591">
            <v>0</v>
          </cell>
          <cell r="AJ591">
            <v>0</v>
          </cell>
          <cell r="AK591">
            <v>0</v>
          </cell>
          <cell r="AL591">
            <v>0</v>
          </cell>
          <cell r="AM591">
            <v>0</v>
          </cell>
          <cell r="AN591">
            <v>0</v>
          </cell>
          <cell r="AP591">
            <v>0</v>
          </cell>
        </row>
        <row r="592">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117810</v>
          </cell>
          <cell r="Z592">
            <v>104720</v>
          </cell>
          <cell r="AA592">
            <v>91630</v>
          </cell>
          <cell r="AD592">
            <v>0</v>
          </cell>
          <cell r="AE592">
            <v>0</v>
          </cell>
          <cell r="AF592">
            <v>0</v>
          </cell>
          <cell r="AG592">
            <v>0</v>
          </cell>
          <cell r="AH592">
            <v>0</v>
          </cell>
          <cell r="AI592">
            <v>0</v>
          </cell>
          <cell r="AJ592">
            <v>0</v>
          </cell>
          <cell r="AK592">
            <v>0</v>
          </cell>
          <cell r="AL592">
            <v>4908.75</v>
          </cell>
          <cell r="AM592">
            <v>14180.833333333334</v>
          </cell>
          <cell r="AN592">
            <v>22362.083333333332</v>
          </cell>
          <cell r="AP592">
            <v>35452.083333333336</v>
          </cell>
        </row>
        <row r="593">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D593">
            <v>0</v>
          </cell>
          <cell r="AE593">
            <v>0</v>
          </cell>
          <cell r="AF593">
            <v>0</v>
          </cell>
          <cell r="AG593">
            <v>0</v>
          </cell>
          <cell r="AH593">
            <v>0</v>
          </cell>
          <cell r="AI593">
            <v>0</v>
          </cell>
          <cell r="AJ593">
            <v>0</v>
          </cell>
          <cell r="AK593">
            <v>0</v>
          </cell>
          <cell r="AL593">
            <v>0</v>
          </cell>
          <cell r="AM593">
            <v>0</v>
          </cell>
          <cell r="AN593">
            <v>0</v>
          </cell>
          <cell r="AP593">
            <v>0</v>
          </cell>
        </row>
        <row r="594">
          <cell r="J594">
            <v>0</v>
          </cell>
          <cell r="K594">
            <v>0</v>
          </cell>
          <cell r="L594">
            <v>0</v>
          </cell>
          <cell r="M594">
            <v>0</v>
          </cell>
          <cell r="N594">
            <v>0</v>
          </cell>
          <cell r="O594">
            <v>0</v>
          </cell>
          <cell r="P594">
            <v>0</v>
          </cell>
          <cell r="Q594">
            <v>0</v>
          </cell>
          <cell r="R594">
            <v>0</v>
          </cell>
          <cell r="S594">
            <v>0</v>
          </cell>
          <cell r="T594">
            <v>0</v>
          </cell>
          <cell r="U594">
            <v>0</v>
          </cell>
          <cell r="V594">
            <v>0</v>
          </cell>
          <cell r="W594">
            <v>742729.2</v>
          </cell>
          <cell r="X594">
            <v>668456.28</v>
          </cell>
          <cell r="Y594">
            <v>594183.36</v>
          </cell>
          <cell r="Z594">
            <v>519910.44</v>
          </cell>
          <cell r="AA594">
            <v>445637.52</v>
          </cell>
          <cell r="AD594">
            <v>0</v>
          </cell>
          <cell r="AE594">
            <v>0</v>
          </cell>
          <cell r="AF594">
            <v>0</v>
          </cell>
          <cell r="AG594">
            <v>0</v>
          </cell>
          <cell r="AH594">
            <v>0</v>
          </cell>
          <cell r="AI594">
            <v>0</v>
          </cell>
          <cell r="AJ594">
            <v>30947.05</v>
          </cell>
          <cell r="AK594">
            <v>89746.444999999992</v>
          </cell>
          <cell r="AL594">
            <v>142356.43</v>
          </cell>
          <cell r="AM594">
            <v>188777.005</v>
          </cell>
          <cell r="AN594">
            <v>229008.17</v>
          </cell>
          <cell r="AP594">
            <v>290902.26999999996</v>
          </cell>
        </row>
        <row r="595">
          <cell r="J595">
            <v>406825.65</v>
          </cell>
          <cell r="K595">
            <v>348707.78</v>
          </cell>
          <cell r="L595">
            <v>290589.90999999997</v>
          </cell>
          <cell r="M595">
            <v>232472.04</v>
          </cell>
          <cell r="N595">
            <v>174354.17</v>
          </cell>
          <cell r="O595">
            <v>116236.3</v>
          </cell>
          <cell r="P595">
            <v>58118.43</v>
          </cell>
          <cell r="Q595">
            <v>0</v>
          </cell>
          <cell r="R595">
            <v>0</v>
          </cell>
          <cell r="S595">
            <v>868022.35</v>
          </cell>
          <cell r="T595">
            <v>641054.68999999994</v>
          </cell>
          <cell r="U595">
            <v>572040.17000000004</v>
          </cell>
          <cell r="V595">
            <v>500535.15</v>
          </cell>
          <cell r="W595">
            <v>429030.13</v>
          </cell>
          <cell r="X595">
            <v>357525.11</v>
          </cell>
          <cell r="Y595">
            <v>286020.09000000003</v>
          </cell>
          <cell r="Z595">
            <v>214515.07</v>
          </cell>
          <cell r="AA595">
            <v>143010.04999999999</v>
          </cell>
          <cell r="AD595">
            <v>319648.7983333334</v>
          </cell>
          <cell r="AE595">
            <v>293011.41791666666</v>
          </cell>
          <cell r="AF595">
            <v>278325.8329166667</v>
          </cell>
          <cell r="AG595">
            <v>295194.01583333331</v>
          </cell>
          <cell r="AH595">
            <v>304572.76374999998</v>
          </cell>
          <cell r="AI595">
            <v>312939.68666666665</v>
          </cell>
          <cell r="AJ595">
            <v>320191.01374999998</v>
          </cell>
          <cell r="AK595">
            <v>326326.74499999994</v>
          </cell>
          <cell r="AL595">
            <v>331346.88041666662</v>
          </cell>
          <cell r="AM595">
            <v>335251.42</v>
          </cell>
          <cell r="AN595">
            <v>338040.36374999996</v>
          </cell>
          <cell r="AP595">
            <v>340271.48666666658</v>
          </cell>
        </row>
        <row r="596">
          <cell r="J596">
            <v>0</v>
          </cell>
          <cell r="K596">
            <v>0</v>
          </cell>
          <cell r="L596">
            <v>0</v>
          </cell>
          <cell r="M596">
            <v>0</v>
          </cell>
          <cell r="N596">
            <v>0</v>
          </cell>
          <cell r="O596">
            <v>0</v>
          </cell>
          <cell r="P596">
            <v>0</v>
          </cell>
          <cell r="Q596">
            <v>0</v>
          </cell>
          <cell r="R596">
            <v>0</v>
          </cell>
          <cell r="S596">
            <v>84327.1</v>
          </cell>
          <cell r="T596">
            <v>75894.39</v>
          </cell>
          <cell r="U596">
            <v>67461.679999999993</v>
          </cell>
          <cell r="V596">
            <v>59028.97</v>
          </cell>
          <cell r="W596">
            <v>50596.26</v>
          </cell>
          <cell r="X596">
            <v>42163.55</v>
          </cell>
          <cell r="Y596">
            <v>33730.839999999997</v>
          </cell>
          <cell r="Z596">
            <v>25298.13</v>
          </cell>
          <cell r="AA596">
            <v>16865.419999999998</v>
          </cell>
          <cell r="AD596">
            <v>0</v>
          </cell>
          <cell r="AE596">
            <v>0</v>
          </cell>
          <cell r="AF596">
            <v>3513.6291666666671</v>
          </cell>
          <cell r="AG596">
            <v>10189.524583333334</v>
          </cell>
          <cell r="AH596">
            <v>16162.694166666666</v>
          </cell>
          <cell r="AI596">
            <v>21433.137916666663</v>
          </cell>
          <cell r="AJ596">
            <v>26000.855833333335</v>
          </cell>
          <cell r="AK596">
            <v>29865.847916666669</v>
          </cell>
          <cell r="AL596">
            <v>33028.114166666666</v>
          </cell>
          <cell r="AM596">
            <v>35487.654583333337</v>
          </cell>
          <cell r="AN596">
            <v>37244.469166666669</v>
          </cell>
          <cell r="AP596">
            <v>38649.920833333337</v>
          </cell>
        </row>
        <row r="597">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D597">
            <v>0</v>
          </cell>
          <cell r="AE597">
            <v>0</v>
          </cell>
          <cell r="AF597">
            <v>0</v>
          </cell>
          <cell r="AG597">
            <v>0</v>
          </cell>
          <cell r="AH597">
            <v>0</v>
          </cell>
          <cell r="AI597">
            <v>0</v>
          </cell>
          <cell r="AJ597">
            <v>0</v>
          </cell>
          <cell r="AK597">
            <v>0</v>
          </cell>
          <cell r="AL597">
            <v>0</v>
          </cell>
          <cell r="AM597">
            <v>0</v>
          </cell>
          <cell r="AN597">
            <v>0</v>
          </cell>
          <cell r="AP597">
            <v>0</v>
          </cell>
        </row>
        <row r="598">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D598">
            <v>0</v>
          </cell>
          <cell r="AE598">
            <v>0</v>
          </cell>
          <cell r="AF598">
            <v>0</v>
          </cell>
          <cell r="AG598">
            <v>0</v>
          </cell>
          <cell r="AH598">
            <v>0</v>
          </cell>
          <cell r="AI598">
            <v>0</v>
          </cell>
          <cell r="AJ598">
            <v>0</v>
          </cell>
          <cell r="AK598">
            <v>0</v>
          </cell>
          <cell r="AL598">
            <v>0</v>
          </cell>
          <cell r="AM598">
            <v>0</v>
          </cell>
          <cell r="AN598">
            <v>0</v>
          </cell>
          <cell r="AP598">
            <v>0</v>
          </cell>
        </row>
        <row r="599">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D599">
            <v>0</v>
          </cell>
          <cell r="AE599">
            <v>0</v>
          </cell>
          <cell r="AF599">
            <v>0</v>
          </cell>
          <cell r="AG599">
            <v>0</v>
          </cell>
          <cell r="AH599">
            <v>0</v>
          </cell>
          <cell r="AI599">
            <v>0</v>
          </cell>
          <cell r="AJ599">
            <v>0</v>
          </cell>
          <cell r="AK599">
            <v>0</v>
          </cell>
          <cell r="AL599">
            <v>0</v>
          </cell>
          <cell r="AM599">
            <v>0</v>
          </cell>
          <cell r="AN599">
            <v>0</v>
          </cell>
          <cell r="AP599">
            <v>0</v>
          </cell>
        </row>
        <row r="600">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D600">
            <v>0</v>
          </cell>
          <cell r="AE600">
            <v>0</v>
          </cell>
          <cell r="AF600">
            <v>0</v>
          </cell>
          <cell r="AG600">
            <v>0</v>
          </cell>
          <cell r="AH600">
            <v>0</v>
          </cell>
          <cell r="AI600">
            <v>0</v>
          </cell>
          <cell r="AJ600">
            <v>0</v>
          </cell>
          <cell r="AK600">
            <v>0</v>
          </cell>
          <cell r="AL600">
            <v>0</v>
          </cell>
          <cell r="AM600">
            <v>0</v>
          </cell>
          <cell r="AN600">
            <v>0</v>
          </cell>
          <cell r="AP600">
            <v>0</v>
          </cell>
        </row>
        <row r="601">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D601">
            <v>0</v>
          </cell>
          <cell r="AE601">
            <v>0</v>
          </cell>
          <cell r="AF601">
            <v>0</v>
          </cell>
          <cell r="AG601">
            <v>0</v>
          </cell>
          <cell r="AH601">
            <v>0</v>
          </cell>
          <cell r="AI601">
            <v>0</v>
          </cell>
          <cell r="AJ601">
            <v>0</v>
          </cell>
          <cell r="AK601">
            <v>0</v>
          </cell>
          <cell r="AL601">
            <v>0</v>
          </cell>
          <cell r="AM601">
            <v>0</v>
          </cell>
          <cell r="AN601">
            <v>0</v>
          </cell>
          <cell r="AP601">
            <v>0</v>
          </cell>
        </row>
        <row r="602">
          <cell r="J602">
            <v>15101.17</v>
          </cell>
          <cell r="K602">
            <v>13351.17</v>
          </cell>
          <cell r="L602">
            <v>12851.17</v>
          </cell>
          <cell r="M602">
            <v>11351.17</v>
          </cell>
          <cell r="N602">
            <v>10101.17</v>
          </cell>
          <cell r="O602">
            <v>8601.17</v>
          </cell>
          <cell r="P602">
            <v>6851.17</v>
          </cell>
          <cell r="Q602">
            <v>6101.17</v>
          </cell>
          <cell r="R602">
            <v>5101.17</v>
          </cell>
          <cell r="S602">
            <v>4601.17</v>
          </cell>
          <cell r="T602">
            <v>4601.17</v>
          </cell>
          <cell r="U602">
            <v>3351.17</v>
          </cell>
          <cell r="V602">
            <v>3351.17</v>
          </cell>
          <cell r="W602">
            <v>1101.17</v>
          </cell>
          <cell r="X602">
            <v>16095.94</v>
          </cell>
          <cell r="Y602">
            <v>13845.94</v>
          </cell>
          <cell r="Z602">
            <v>13595.94</v>
          </cell>
          <cell r="AA602">
            <v>13595.94</v>
          </cell>
          <cell r="AD602">
            <v>13590.753333333336</v>
          </cell>
          <cell r="AE602">
            <v>12330.336666666664</v>
          </cell>
          <cell r="AF602">
            <v>11153.253333333332</v>
          </cell>
          <cell r="AG602">
            <v>10090.753333333332</v>
          </cell>
          <cell r="AH602">
            <v>9038.67</v>
          </cell>
          <cell r="AI602">
            <v>8007.4199999999992</v>
          </cell>
          <cell r="AJ602">
            <v>7007.4199999999992</v>
          </cell>
          <cell r="AK602">
            <v>6632.2020833333327</v>
          </cell>
          <cell r="AL602">
            <v>6871.3495833333318</v>
          </cell>
          <cell r="AM602">
            <v>7120.9137499999997</v>
          </cell>
          <cell r="AN602">
            <v>7474.6445833333319</v>
          </cell>
          <cell r="AP602">
            <v>8348.7729166666668</v>
          </cell>
        </row>
        <row r="603">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D603">
            <v>0</v>
          </cell>
          <cell r="AE603">
            <v>0</v>
          </cell>
          <cell r="AF603">
            <v>0</v>
          </cell>
          <cell r="AG603">
            <v>0</v>
          </cell>
          <cell r="AH603">
            <v>0</v>
          </cell>
          <cell r="AI603">
            <v>0</v>
          </cell>
          <cell r="AJ603">
            <v>0</v>
          </cell>
          <cell r="AK603">
            <v>0</v>
          </cell>
          <cell r="AL603">
            <v>0</v>
          </cell>
          <cell r="AM603">
            <v>0</v>
          </cell>
          <cell r="AN603">
            <v>0</v>
          </cell>
          <cell r="AP603">
            <v>0</v>
          </cell>
        </row>
        <row r="604">
          <cell r="J604">
            <v>0</v>
          </cell>
          <cell r="K604">
            <v>0</v>
          </cell>
          <cell r="L604">
            <v>0</v>
          </cell>
          <cell r="M604">
            <v>0</v>
          </cell>
          <cell r="N604">
            <v>62134.36</v>
          </cell>
          <cell r="O604">
            <v>62134.36</v>
          </cell>
          <cell r="P604">
            <v>62134.36</v>
          </cell>
          <cell r="Q604">
            <v>41422.9</v>
          </cell>
          <cell r="R604">
            <v>34519.08</v>
          </cell>
          <cell r="S604">
            <v>27615.26</v>
          </cell>
          <cell r="T604">
            <v>20711.439999999999</v>
          </cell>
          <cell r="U604">
            <v>13807.62</v>
          </cell>
          <cell r="V604">
            <v>6903.8</v>
          </cell>
          <cell r="W604">
            <v>0</v>
          </cell>
          <cell r="X604">
            <v>0</v>
          </cell>
          <cell r="Y604">
            <v>71434.03</v>
          </cell>
          <cell r="Z604">
            <v>64290.63</v>
          </cell>
          <cell r="AA604">
            <v>57147.23</v>
          </cell>
          <cell r="AD604">
            <v>17259.54416666667</v>
          </cell>
          <cell r="AE604">
            <v>20423.793333333335</v>
          </cell>
          <cell r="AF604">
            <v>23012.724166666667</v>
          </cell>
          <cell r="AG604">
            <v>25026.336666666666</v>
          </cell>
          <cell r="AH604">
            <v>26464.630833333333</v>
          </cell>
          <cell r="AI604">
            <v>27327.60666666667</v>
          </cell>
          <cell r="AJ604">
            <v>27615.264999999999</v>
          </cell>
          <cell r="AK604">
            <v>27615.264999999999</v>
          </cell>
          <cell r="AL604">
            <v>30591.682916666668</v>
          </cell>
          <cell r="AM604">
            <v>33657.945416666662</v>
          </cell>
          <cell r="AN604">
            <v>33539.992916666662</v>
          </cell>
          <cell r="AP604">
            <v>32381.215416666662</v>
          </cell>
        </row>
        <row r="605">
          <cell r="J605">
            <v>14127.29</v>
          </cell>
          <cell r="K605">
            <v>0</v>
          </cell>
          <cell r="L605">
            <v>0</v>
          </cell>
          <cell r="M605">
            <v>0</v>
          </cell>
          <cell r="N605">
            <v>169072.71</v>
          </cell>
          <cell r="O605">
            <v>150286.85</v>
          </cell>
          <cell r="P605">
            <v>131500.99</v>
          </cell>
          <cell r="Q605">
            <v>112715.13</v>
          </cell>
          <cell r="R605">
            <v>93929.27</v>
          </cell>
          <cell r="S605">
            <v>75143.41</v>
          </cell>
          <cell r="T605">
            <v>56357.55</v>
          </cell>
          <cell r="U605">
            <v>37571.69</v>
          </cell>
          <cell r="V605">
            <v>18785.830000000002</v>
          </cell>
          <cell r="W605">
            <v>127255.92</v>
          </cell>
          <cell r="X605">
            <v>334843.93</v>
          </cell>
          <cell r="Y605">
            <v>294762.96999999997</v>
          </cell>
          <cell r="Z605">
            <v>265286.67</v>
          </cell>
          <cell r="AA605">
            <v>235810.37</v>
          </cell>
          <cell r="AD605">
            <v>63459.142499999994</v>
          </cell>
          <cell r="AE605">
            <v>65594.306666666671</v>
          </cell>
          <cell r="AF605">
            <v>67341.25916666667</v>
          </cell>
          <cell r="AG605">
            <v>68700</v>
          </cell>
          <cell r="AH605">
            <v>69670.529166666674</v>
          </cell>
          <cell r="AI605">
            <v>70252.846666666679</v>
          </cell>
          <cell r="AJ605">
            <v>75749.282500000001</v>
          </cell>
          <cell r="AK605">
            <v>95003.442916666681</v>
          </cell>
          <cell r="AL605">
            <v>121237.06375000002</v>
          </cell>
          <cell r="AM605">
            <v>137527.76916666667</v>
          </cell>
          <cell r="AN605">
            <v>145100.16416666665</v>
          </cell>
          <cell r="AP605">
            <v>157572.34416666665</v>
          </cell>
        </row>
        <row r="606">
          <cell r="J606">
            <v>0</v>
          </cell>
          <cell r="K606">
            <v>0</v>
          </cell>
          <cell r="L606">
            <v>136065.06</v>
          </cell>
          <cell r="M606">
            <v>123695.51</v>
          </cell>
          <cell r="N606">
            <v>111325.96</v>
          </cell>
          <cell r="O606">
            <v>98956.41</v>
          </cell>
          <cell r="P606">
            <v>86586.86</v>
          </cell>
          <cell r="Q606">
            <v>74217.31</v>
          </cell>
          <cell r="R606">
            <v>61847.76</v>
          </cell>
          <cell r="S606">
            <v>49478.21</v>
          </cell>
          <cell r="T606">
            <v>37108.660000000003</v>
          </cell>
          <cell r="U606">
            <v>24739.11</v>
          </cell>
          <cell r="V606">
            <v>12369.56</v>
          </cell>
          <cell r="W606">
            <v>0</v>
          </cell>
          <cell r="X606">
            <v>9496.17</v>
          </cell>
          <cell r="Y606">
            <v>94961.64</v>
          </cell>
          <cell r="Z606">
            <v>85465.47</v>
          </cell>
          <cell r="AA606">
            <v>75969.3</v>
          </cell>
          <cell r="AD606">
            <v>49478.20458333334</v>
          </cell>
          <cell r="AE606">
            <v>55147.582500000011</v>
          </cell>
          <cell r="AF606">
            <v>59786.164583333339</v>
          </cell>
          <cell r="AG606">
            <v>63393.950833333336</v>
          </cell>
          <cell r="AH606">
            <v>65970.941250000018</v>
          </cell>
          <cell r="AI606">
            <v>67517.135833333348</v>
          </cell>
          <cell r="AJ606">
            <v>68032.534166666679</v>
          </cell>
          <cell r="AK606">
            <v>62758.830416666664</v>
          </cell>
          <cell r="AL606">
            <v>56287.882083333338</v>
          </cell>
          <cell r="AM606">
            <v>54013.117083333338</v>
          </cell>
          <cell r="AN606">
            <v>51977.800416666665</v>
          </cell>
          <cell r="AP606">
            <v>48625.512083333328</v>
          </cell>
        </row>
        <row r="607">
          <cell r="J607">
            <v>35144</v>
          </cell>
          <cell r="K607">
            <v>35144</v>
          </cell>
          <cell r="L607">
            <v>1250</v>
          </cell>
          <cell r="M607">
            <v>1251</v>
          </cell>
          <cell r="N607">
            <v>1251</v>
          </cell>
          <cell r="O607">
            <v>1251</v>
          </cell>
          <cell r="P607">
            <v>1251</v>
          </cell>
          <cell r="Q607">
            <v>1251</v>
          </cell>
          <cell r="R607">
            <v>1251</v>
          </cell>
          <cell r="S607">
            <v>1251</v>
          </cell>
          <cell r="T607">
            <v>1251</v>
          </cell>
          <cell r="U607">
            <v>0</v>
          </cell>
          <cell r="V607">
            <v>0</v>
          </cell>
          <cell r="W607">
            <v>0</v>
          </cell>
          <cell r="X607">
            <v>0</v>
          </cell>
          <cell r="Y607">
            <v>0</v>
          </cell>
          <cell r="Z607">
            <v>0</v>
          </cell>
          <cell r="AA607">
            <v>0</v>
          </cell>
          <cell r="AD607">
            <v>19609.625</v>
          </cell>
          <cell r="AE607">
            <v>16785.208333333332</v>
          </cell>
          <cell r="AF607">
            <v>13960.791666666666</v>
          </cell>
          <cell r="AG607">
            <v>11136.375</v>
          </cell>
          <cell r="AH607">
            <v>8259.8333333333339</v>
          </cell>
          <cell r="AI607">
            <v>5331.166666666667</v>
          </cell>
          <cell r="AJ607">
            <v>2402.5</v>
          </cell>
          <cell r="AK607">
            <v>886.08333333333337</v>
          </cell>
          <cell r="AL607">
            <v>781.875</v>
          </cell>
          <cell r="AM607">
            <v>677.625</v>
          </cell>
          <cell r="AN607">
            <v>573.375</v>
          </cell>
          <cell r="AP607">
            <v>364.875</v>
          </cell>
        </row>
        <row r="608">
          <cell r="J608">
            <v>0</v>
          </cell>
          <cell r="K608">
            <v>41618.17</v>
          </cell>
          <cell r="L608">
            <v>31213.62</v>
          </cell>
          <cell r="M608">
            <v>31213.62</v>
          </cell>
          <cell r="N608">
            <v>31213.62</v>
          </cell>
          <cell r="O608">
            <v>31213.62</v>
          </cell>
          <cell r="P608">
            <v>31213.62</v>
          </cell>
          <cell r="Q608">
            <v>20809.07</v>
          </cell>
          <cell r="R608">
            <v>20809.07</v>
          </cell>
          <cell r="S608">
            <v>20809.07</v>
          </cell>
          <cell r="T608">
            <v>10404.530000000001</v>
          </cell>
          <cell r="U608">
            <v>10404.530000000001</v>
          </cell>
          <cell r="V608">
            <v>52022.7</v>
          </cell>
          <cell r="W608">
            <v>41618.17</v>
          </cell>
          <cell r="X608">
            <v>41618.17</v>
          </cell>
          <cell r="Y608">
            <v>41618.17</v>
          </cell>
          <cell r="Z608">
            <v>31213.63</v>
          </cell>
          <cell r="AA608">
            <v>31213.63</v>
          </cell>
          <cell r="AD608">
            <v>19837.497499999998</v>
          </cell>
          <cell r="AE608">
            <v>20572.947499999998</v>
          </cell>
          <cell r="AF608">
            <v>21558.057499999999</v>
          </cell>
          <cell r="AG608">
            <v>22359.305000000004</v>
          </cell>
          <cell r="AH608">
            <v>22976.689583333336</v>
          </cell>
          <cell r="AI608">
            <v>25577.824166666669</v>
          </cell>
          <cell r="AJ608">
            <v>27745.436666666665</v>
          </cell>
          <cell r="AK608">
            <v>28178.959583333333</v>
          </cell>
          <cell r="AL608">
            <v>29046.005416666667</v>
          </cell>
          <cell r="AM608">
            <v>29479.528749999998</v>
          </cell>
          <cell r="AN608">
            <v>29479.529583333333</v>
          </cell>
          <cell r="AP608">
            <v>29479.531666666666</v>
          </cell>
        </row>
        <row r="609">
          <cell r="J609">
            <v>48935.4</v>
          </cell>
          <cell r="K609">
            <v>40779.51</v>
          </cell>
          <cell r="L609">
            <v>32623.62</v>
          </cell>
          <cell r="M609">
            <v>24467.73</v>
          </cell>
          <cell r="N609">
            <v>16311.84</v>
          </cell>
          <cell r="O609">
            <v>135475.98000000001</v>
          </cell>
          <cell r="P609">
            <v>127320.03</v>
          </cell>
          <cell r="Q609">
            <v>106100.03</v>
          </cell>
          <cell r="R609">
            <v>95490.03</v>
          </cell>
          <cell r="S609">
            <v>84880.03</v>
          </cell>
          <cell r="T609">
            <v>74270.03</v>
          </cell>
          <cell r="U609">
            <v>63660.03</v>
          </cell>
          <cell r="V609">
            <v>53050.03</v>
          </cell>
          <cell r="W609">
            <v>42440.03</v>
          </cell>
          <cell r="X609">
            <v>31830.03</v>
          </cell>
          <cell r="Y609">
            <v>21220.03</v>
          </cell>
          <cell r="Z609">
            <v>10610.03</v>
          </cell>
          <cell r="AA609">
            <v>0</v>
          </cell>
          <cell r="AD609">
            <v>66760.170833333337</v>
          </cell>
          <cell r="AE609">
            <v>68023.347916666666</v>
          </cell>
          <cell r="AF609">
            <v>69082.015833333353</v>
          </cell>
          <cell r="AG609">
            <v>69936.174583333341</v>
          </cell>
          <cell r="AH609">
            <v>70585.824166666673</v>
          </cell>
          <cell r="AI609">
            <v>71030.964583333334</v>
          </cell>
          <cell r="AJ609">
            <v>71271.59583333334</v>
          </cell>
          <cell r="AK609">
            <v>71307.717916666676</v>
          </cell>
          <cell r="AL609">
            <v>71139.330833333355</v>
          </cell>
          <cell r="AM609">
            <v>70766.434583333365</v>
          </cell>
          <cell r="AN609">
            <v>64884.026666666679</v>
          </cell>
          <cell r="AP609">
            <v>44208.357083333343</v>
          </cell>
        </row>
        <row r="610">
          <cell r="J610">
            <v>54130</v>
          </cell>
          <cell r="K610">
            <v>54130</v>
          </cell>
          <cell r="L610">
            <v>1924</v>
          </cell>
          <cell r="M610">
            <v>1925</v>
          </cell>
          <cell r="N610">
            <v>1925</v>
          </cell>
          <cell r="O610">
            <v>1925</v>
          </cell>
          <cell r="P610">
            <v>1925</v>
          </cell>
          <cell r="Q610">
            <v>1925</v>
          </cell>
          <cell r="R610">
            <v>1925</v>
          </cell>
          <cell r="S610">
            <v>1925</v>
          </cell>
          <cell r="T610">
            <v>1925</v>
          </cell>
          <cell r="U610">
            <v>0</v>
          </cell>
          <cell r="V610">
            <v>0</v>
          </cell>
          <cell r="W610">
            <v>0</v>
          </cell>
          <cell r="X610">
            <v>0</v>
          </cell>
          <cell r="Y610">
            <v>0</v>
          </cell>
          <cell r="Z610">
            <v>0</v>
          </cell>
          <cell r="AA610">
            <v>0</v>
          </cell>
          <cell r="AD610">
            <v>30202.625</v>
          </cell>
          <cell r="AE610">
            <v>25852.208333333332</v>
          </cell>
          <cell r="AF610">
            <v>21501.791666666668</v>
          </cell>
          <cell r="AG610">
            <v>17151.375</v>
          </cell>
          <cell r="AH610">
            <v>12720.75</v>
          </cell>
          <cell r="AI610">
            <v>8209.9166666666661</v>
          </cell>
          <cell r="AJ610">
            <v>3699.0833333333335</v>
          </cell>
          <cell r="AK610">
            <v>1363.5</v>
          </cell>
          <cell r="AL610">
            <v>1203.125</v>
          </cell>
          <cell r="AM610">
            <v>1042.7083333333333</v>
          </cell>
          <cell r="AN610">
            <v>882.29166666666663</v>
          </cell>
          <cell r="AP610">
            <v>561.45833333333337</v>
          </cell>
        </row>
        <row r="611">
          <cell r="J611">
            <v>38230.639999999999</v>
          </cell>
          <cell r="K611">
            <v>25487.07</v>
          </cell>
          <cell r="L611">
            <v>12743.5</v>
          </cell>
          <cell r="M611">
            <v>0</v>
          </cell>
          <cell r="N611">
            <v>0</v>
          </cell>
          <cell r="O611">
            <v>139779.49</v>
          </cell>
          <cell r="P611">
            <v>125801.54</v>
          </cell>
          <cell r="Q611">
            <v>111823.59</v>
          </cell>
          <cell r="R611">
            <v>97845.64</v>
          </cell>
          <cell r="S611">
            <v>83867.69</v>
          </cell>
          <cell r="T611">
            <v>69889.740000000005</v>
          </cell>
          <cell r="U611">
            <v>55911.79</v>
          </cell>
          <cell r="V611">
            <v>41933.839999999997</v>
          </cell>
          <cell r="W611">
            <v>27955.89</v>
          </cell>
          <cell r="X611">
            <v>13977.94</v>
          </cell>
          <cell r="Y611">
            <v>178160.32</v>
          </cell>
          <cell r="Z611">
            <v>163313.62</v>
          </cell>
          <cell r="AA611">
            <v>148466.92000000001</v>
          </cell>
          <cell r="AD611">
            <v>60773.878333333334</v>
          </cell>
          <cell r="AE611">
            <v>61545.370833333327</v>
          </cell>
          <cell r="AF611">
            <v>62213.998333333329</v>
          </cell>
          <cell r="AG611">
            <v>62779.760833333341</v>
          </cell>
          <cell r="AH611">
            <v>63242.658333333326</v>
          </cell>
          <cell r="AI611">
            <v>63602.690833333334</v>
          </cell>
          <cell r="AJ611">
            <v>63859.85833333333</v>
          </cell>
          <cell r="AK611">
            <v>64014.160833333328</v>
          </cell>
          <cell r="AL611">
            <v>71488.94249999999</v>
          </cell>
          <cell r="AM611">
            <v>85717.023333333331</v>
          </cell>
          <cell r="AN611">
            <v>92883.733749999999</v>
          </cell>
          <cell r="AP611">
            <v>94186.847083333341</v>
          </cell>
        </row>
        <row r="612">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D612">
            <v>0</v>
          </cell>
          <cell r="AE612">
            <v>0</v>
          </cell>
          <cell r="AF612">
            <v>0</v>
          </cell>
          <cell r="AG612">
            <v>0</v>
          </cell>
          <cell r="AH612">
            <v>0</v>
          </cell>
          <cell r="AI612">
            <v>0</v>
          </cell>
          <cell r="AJ612">
            <v>0</v>
          </cell>
          <cell r="AK612">
            <v>0</v>
          </cell>
          <cell r="AL612">
            <v>0</v>
          </cell>
          <cell r="AM612">
            <v>0</v>
          </cell>
          <cell r="AN612">
            <v>0</v>
          </cell>
          <cell r="AP612">
            <v>0</v>
          </cell>
        </row>
        <row r="613">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D613">
            <v>0</v>
          </cell>
          <cell r="AE613">
            <v>0</v>
          </cell>
          <cell r="AF613">
            <v>0</v>
          </cell>
          <cell r="AG613">
            <v>0</v>
          </cell>
          <cell r="AH613">
            <v>0</v>
          </cell>
          <cell r="AI613">
            <v>0</v>
          </cell>
          <cell r="AJ613">
            <v>0</v>
          </cell>
          <cell r="AK613">
            <v>0</v>
          </cell>
          <cell r="AL613">
            <v>0</v>
          </cell>
          <cell r="AM613">
            <v>0</v>
          </cell>
          <cell r="AN613">
            <v>0</v>
          </cell>
          <cell r="AP613">
            <v>0</v>
          </cell>
        </row>
        <row r="614">
          <cell r="J614">
            <v>58906.79</v>
          </cell>
          <cell r="K614">
            <v>50491.53</v>
          </cell>
          <cell r="L614">
            <v>42076.27</v>
          </cell>
          <cell r="M614">
            <v>33661.01</v>
          </cell>
          <cell r="N614">
            <v>25245.75</v>
          </cell>
          <cell r="O614">
            <v>16830.490000000002</v>
          </cell>
          <cell r="P614">
            <v>8415.23</v>
          </cell>
          <cell r="Q614">
            <v>0</v>
          </cell>
          <cell r="R614">
            <v>92567.83</v>
          </cell>
          <cell r="S614">
            <v>84152.57</v>
          </cell>
          <cell r="T614">
            <v>75737.31</v>
          </cell>
          <cell r="U614">
            <v>67322.05</v>
          </cell>
          <cell r="V614">
            <v>58906.79</v>
          </cell>
          <cell r="W614">
            <v>50491.53</v>
          </cell>
          <cell r="X614">
            <v>42076.27</v>
          </cell>
          <cell r="Y614">
            <v>33661.01</v>
          </cell>
          <cell r="Z614">
            <v>25245.75</v>
          </cell>
          <cell r="AA614">
            <v>16830.490000000002</v>
          </cell>
          <cell r="AD614">
            <v>46283.902499999997</v>
          </cell>
          <cell r="AE614">
            <v>46283.902499999997</v>
          </cell>
          <cell r="AF614">
            <v>46283.902500000004</v>
          </cell>
          <cell r="AG614">
            <v>46283.902500000004</v>
          </cell>
          <cell r="AH614">
            <v>46283.902500000004</v>
          </cell>
          <cell r="AI614">
            <v>46283.902499999997</v>
          </cell>
          <cell r="AJ614">
            <v>46283.902499999997</v>
          </cell>
          <cell r="AK614">
            <v>46283.902499999997</v>
          </cell>
          <cell r="AL614">
            <v>46283.902499999997</v>
          </cell>
          <cell r="AM614">
            <v>46283.902499999997</v>
          </cell>
          <cell r="AN614">
            <v>46283.902499999997</v>
          </cell>
          <cell r="AP614">
            <v>46283.902499999997</v>
          </cell>
        </row>
        <row r="615">
          <cell r="J615">
            <v>100778.78</v>
          </cell>
          <cell r="K615">
            <v>86381.81</v>
          </cell>
          <cell r="L615">
            <v>71984.84</v>
          </cell>
          <cell r="M615">
            <v>57587.87</v>
          </cell>
          <cell r="N615">
            <v>43190.9</v>
          </cell>
          <cell r="O615">
            <v>28793.93</v>
          </cell>
          <cell r="P615">
            <v>14396.96</v>
          </cell>
          <cell r="Q615">
            <v>172763.63</v>
          </cell>
          <cell r="R615">
            <v>158366.66</v>
          </cell>
          <cell r="S615">
            <v>143969.69</v>
          </cell>
          <cell r="T615">
            <v>129572.72</v>
          </cell>
          <cell r="U615">
            <v>115175.75</v>
          </cell>
          <cell r="V615">
            <v>100778.78</v>
          </cell>
          <cell r="W615">
            <v>86381.81</v>
          </cell>
          <cell r="X615">
            <v>71984.84</v>
          </cell>
          <cell r="Y615">
            <v>57587.87</v>
          </cell>
          <cell r="Z615">
            <v>43190.9</v>
          </cell>
          <cell r="AA615">
            <v>28793.93</v>
          </cell>
          <cell r="AD615">
            <v>86381.81041666666</v>
          </cell>
          <cell r="AE615">
            <v>93580.294999999998</v>
          </cell>
          <cell r="AF615">
            <v>93580.294999999998</v>
          </cell>
          <cell r="AG615">
            <v>93580.294999999998</v>
          </cell>
          <cell r="AH615">
            <v>93580.294999999998</v>
          </cell>
          <cell r="AI615">
            <v>93580.294999999998</v>
          </cell>
          <cell r="AJ615">
            <v>93580.294999999998</v>
          </cell>
          <cell r="AK615">
            <v>93580.295000000027</v>
          </cell>
          <cell r="AL615">
            <v>93580.295000000027</v>
          </cell>
          <cell r="AM615">
            <v>93580.294999999998</v>
          </cell>
          <cell r="AN615">
            <v>93580.294999999984</v>
          </cell>
          <cell r="AP615">
            <v>86381.81</v>
          </cell>
        </row>
        <row r="616">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D616">
            <v>0</v>
          </cell>
          <cell r="AE616">
            <v>0</v>
          </cell>
          <cell r="AF616">
            <v>0</v>
          </cell>
          <cell r="AG616">
            <v>0</v>
          </cell>
          <cell r="AH616">
            <v>0</v>
          </cell>
          <cell r="AI616">
            <v>0</v>
          </cell>
          <cell r="AJ616">
            <v>0</v>
          </cell>
          <cell r="AK616">
            <v>0</v>
          </cell>
          <cell r="AL616">
            <v>0</v>
          </cell>
          <cell r="AM616">
            <v>0</v>
          </cell>
          <cell r="AN616">
            <v>0</v>
          </cell>
          <cell r="AP616">
            <v>0</v>
          </cell>
        </row>
        <row r="617">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D617">
            <v>2438.6016666666669</v>
          </cell>
          <cell r="AE617">
            <v>609.65</v>
          </cell>
          <cell r="AF617">
            <v>0</v>
          </cell>
          <cell r="AG617">
            <v>0</v>
          </cell>
          <cell r="AH617">
            <v>0</v>
          </cell>
          <cell r="AI617">
            <v>0</v>
          </cell>
          <cell r="AJ617">
            <v>0</v>
          </cell>
          <cell r="AK617">
            <v>0</v>
          </cell>
          <cell r="AL617">
            <v>0</v>
          </cell>
          <cell r="AM617">
            <v>0</v>
          </cell>
          <cell r="AN617">
            <v>0</v>
          </cell>
          <cell r="AP617">
            <v>0</v>
          </cell>
        </row>
        <row r="618">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D618">
            <v>0</v>
          </cell>
          <cell r="AE618">
            <v>0</v>
          </cell>
          <cell r="AF618">
            <v>0</v>
          </cell>
          <cell r="AG618">
            <v>0</v>
          </cell>
          <cell r="AH618">
            <v>0</v>
          </cell>
          <cell r="AI618">
            <v>0</v>
          </cell>
          <cell r="AJ618">
            <v>0</v>
          </cell>
          <cell r="AK618">
            <v>0</v>
          </cell>
          <cell r="AL618">
            <v>0</v>
          </cell>
          <cell r="AM618">
            <v>0</v>
          </cell>
          <cell r="AN618">
            <v>0</v>
          </cell>
          <cell r="AP618">
            <v>0</v>
          </cell>
        </row>
        <row r="619">
          <cell r="J619">
            <v>0</v>
          </cell>
          <cell r="K619">
            <v>0</v>
          </cell>
          <cell r="L619">
            <v>0</v>
          </cell>
          <cell r="M619">
            <v>163812</v>
          </cell>
          <cell r="N619">
            <v>109208</v>
          </cell>
          <cell r="O619">
            <v>95557</v>
          </cell>
          <cell r="P619">
            <v>81906</v>
          </cell>
          <cell r="Q619">
            <v>68255</v>
          </cell>
          <cell r="R619">
            <v>54604</v>
          </cell>
          <cell r="S619">
            <v>40953</v>
          </cell>
          <cell r="T619">
            <v>27302</v>
          </cell>
          <cell r="U619">
            <v>13651</v>
          </cell>
          <cell r="V619">
            <v>0</v>
          </cell>
          <cell r="W619">
            <v>0</v>
          </cell>
          <cell r="X619">
            <v>148481.66</v>
          </cell>
          <cell r="Y619">
            <v>133633.49</v>
          </cell>
          <cell r="Z619">
            <v>118785.32</v>
          </cell>
          <cell r="AA619">
            <v>103937.15</v>
          </cell>
          <cell r="AD619">
            <v>55381.162499999999</v>
          </cell>
          <cell r="AE619">
            <v>55236.329166666663</v>
          </cell>
          <cell r="AF619">
            <v>55071.287499999999</v>
          </cell>
          <cell r="AG619">
            <v>54886.037499999999</v>
          </cell>
          <cell r="AH619">
            <v>54698.706249999996</v>
          </cell>
          <cell r="AI619">
            <v>54604</v>
          </cell>
          <cell r="AJ619">
            <v>54604</v>
          </cell>
          <cell r="AK619">
            <v>60790.735833333332</v>
          </cell>
          <cell r="AL619">
            <v>65720.033750000002</v>
          </cell>
          <cell r="AM619">
            <v>64861.65083333334</v>
          </cell>
          <cell r="AN619">
            <v>65609.878749999989</v>
          </cell>
          <cell r="AP619">
            <v>56289.593333333331</v>
          </cell>
        </row>
        <row r="620">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D620">
            <v>0</v>
          </cell>
          <cell r="AE620">
            <v>0</v>
          </cell>
          <cell r="AF620">
            <v>0</v>
          </cell>
          <cell r="AG620">
            <v>0</v>
          </cell>
          <cell r="AH620">
            <v>0</v>
          </cell>
          <cell r="AI620">
            <v>0</v>
          </cell>
          <cell r="AJ620">
            <v>0</v>
          </cell>
          <cell r="AK620">
            <v>0</v>
          </cell>
          <cell r="AL620">
            <v>0</v>
          </cell>
          <cell r="AM620">
            <v>0</v>
          </cell>
          <cell r="AN620">
            <v>0</v>
          </cell>
          <cell r="AP620">
            <v>0</v>
          </cell>
        </row>
        <row r="621">
          <cell r="J621">
            <v>16767.23</v>
          </cell>
          <cell r="K621">
            <v>8383.64</v>
          </cell>
          <cell r="L621">
            <v>0.05</v>
          </cell>
          <cell r="M621">
            <v>92219.54</v>
          </cell>
          <cell r="N621">
            <v>83835.95</v>
          </cell>
          <cell r="O621">
            <v>75452.36</v>
          </cell>
          <cell r="P621">
            <v>67068.77</v>
          </cell>
          <cell r="Q621">
            <v>58685.18</v>
          </cell>
          <cell r="R621">
            <v>50301.59</v>
          </cell>
          <cell r="S621">
            <v>41918</v>
          </cell>
          <cell r="T621">
            <v>33534.410000000003</v>
          </cell>
          <cell r="U621">
            <v>25150.82</v>
          </cell>
          <cell r="V621">
            <v>16767.23</v>
          </cell>
          <cell r="W621">
            <v>8383.64</v>
          </cell>
          <cell r="X621">
            <v>0.05</v>
          </cell>
          <cell r="Y621">
            <v>0</v>
          </cell>
          <cell r="Z621">
            <v>0</v>
          </cell>
          <cell r="AA621">
            <v>75452.350000000006</v>
          </cell>
          <cell r="AD621">
            <v>46109.795000000006</v>
          </cell>
          <cell r="AE621">
            <v>46109.795000000006</v>
          </cell>
          <cell r="AF621">
            <v>46109.795000000006</v>
          </cell>
          <cell r="AG621">
            <v>46109.795000000006</v>
          </cell>
          <cell r="AH621">
            <v>46109.794999999991</v>
          </cell>
          <cell r="AI621">
            <v>46109.794999999991</v>
          </cell>
          <cell r="AJ621">
            <v>46109.794999999991</v>
          </cell>
          <cell r="AK621">
            <v>46109.795000000006</v>
          </cell>
          <cell r="AL621">
            <v>42267.314166666671</v>
          </cell>
          <cell r="AM621">
            <v>34931.668750000004</v>
          </cell>
          <cell r="AN621">
            <v>31438.503750000003</v>
          </cell>
          <cell r="AP621">
            <v>31438.502083333329</v>
          </cell>
        </row>
        <row r="622">
          <cell r="J622">
            <v>0</v>
          </cell>
          <cell r="K622">
            <v>0</v>
          </cell>
          <cell r="L622">
            <v>0</v>
          </cell>
          <cell r="M622">
            <v>0</v>
          </cell>
          <cell r="N622">
            <v>0</v>
          </cell>
          <cell r="O622">
            <v>0</v>
          </cell>
          <cell r="P622">
            <v>0</v>
          </cell>
          <cell r="Q622">
            <v>105361.78</v>
          </cell>
          <cell r="R622">
            <v>105361.78</v>
          </cell>
          <cell r="S622">
            <v>105361.78</v>
          </cell>
          <cell r="T622">
            <v>79021.33</v>
          </cell>
          <cell r="U622">
            <v>79021.33</v>
          </cell>
          <cell r="V622">
            <v>79021.33</v>
          </cell>
          <cell r="W622">
            <v>79021.33</v>
          </cell>
          <cell r="X622">
            <v>79021.33</v>
          </cell>
          <cell r="Y622">
            <v>79021.33</v>
          </cell>
          <cell r="Z622">
            <v>26340.43</v>
          </cell>
          <cell r="AA622">
            <v>17560.28</v>
          </cell>
          <cell r="AD622">
            <v>4390.0741666666663</v>
          </cell>
          <cell r="AE622">
            <v>13170.222499999998</v>
          </cell>
          <cell r="AF622">
            <v>21950.370833333334</v>
          </cell>
          <cell r="AG622">
            <v>29633.000416666662</v>
          </cell>
          <cell r="AH622">
            <v>36218.111249999994</v>
          </cell>
          <cell r="AI622">
            <v>42803.222083333334</v>
          </cell>
          <cell r="AJ622">
            <v>49388.332916666666</v>
          </cell>
          <cell r="AK622">
            <v>55973.443749999999</v>
          </cell>
          <cell r="AL622">
            <v>62558.554583333324</v>
          </cell>
          <cell r="AM622">
            <v>66948.62791666665</v>
          </cell>
          <cell r="AN622">
            <v>68777.824166666658</v>
          </cell>
          <cell r="AP622">
            <v>69750.055000000008</v>
          </cell>
        </row>
        <row r="623">
          <cell r="J623">
            <v>32324.400000000001</v>
          </cell>
          <cell r="K623">
            <v>412530.3</v>
          </cell>
          <cell r="L623">
            <v>378152.77</v>
          </cell>
          <cell r="M623">
            <v>343775.24</v>
          </cell>
          <cell r="N623">
            <v>309397.71000000002</v>
          </cell>
          <cell r="O623">
            <v>275020.18</v>
          </cell>
          <cell r="P623">
            <v>240642.65</v>
          </cell>
          <cell r="Q623">
            <v>206265.12</v>
          </cell>
          <cell r="R623">
            <v>171887.59</v>
          </cell>
          <cell r="S623">
            <v>137510.06</v>
          </cell>
          <cell r="T623">
            <v>103132.53</v>
          </cell>
          <cell r="U623">
            <v>68755</v>
          </cell>
          <cell r="V623">
            <v>34377.47</v>
          </cell>
          <cell r="W623">
            <v>0</v>
          </cell>
          <cell r="X623">
            <v>0</v>
          </cell>
          <cell r="Y623">
            <v>725104.6</v>
          </cell>
          <cell r="Z623">
            <v>652594.14</v>
          </cell>
          <cell r="AA623">
            <v>580083.68000000005</v>
          </cell>
          <cell r="AD623">
            <v>220374.21750000003</v>
          </cell>
          <cell r="AE623">
            <v>221315.23041666669</v>
          </cell>
          <cell r="AF623">
            <v>222085.14916666667</v>
          </cell>
          <cell r="AG623">
            <v>222683.97374999998</v>
          </cell>
          <cell r="AH623">
            <v>223111.7041666666</v>
          </cell>
          <cell r="AI623">
            <v>223368.34041666662</v>
          </cell>
          <cell r="AJ623">
            <v>206265.12250000003</v>
          </cell>
          <cell r="AK623">
            <v>173319.99458333335</v>
          </cell>
          <cell r="AL623">
            <v>173452.35250000001</v>
          </cell>
          <cell r="AM623">
            <v>203640.92708333334</v>
          </cell>
          <cell r="AN623">
            <v>230651.75750000004</v>
          </cell>
          <cell r="AP623">
            <v>275140.18583333335</v>
          </cell>
        </row>
        <row r="624">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D624">
            <v>0</v>
          </cell>
          <cell r="AE624">
            <v>0</v>
          </cell>
          <cell r="AF624">
            <v>0</v>
          </cell>
          <cell r="AG624">
            <v>0</v>
          </cell>
          <cell r="AH624">
            <v>0</v>
          </cell>
          <cell r="AI624">
            <v>0</v>
          </cell>
          <cell r="AJ624">
            <v>0</v>
          </cell>
          <cell r="AK624">
            <v>0</v>
          </cell>
          <cell r="AL624">
            <v>0</v>
          </cell>
          <cell r="AM624">
            <v>0</v>
          </cell>
          <cell r="AN624">
            <v>0</v>
          </cell>
          <cell r="AP624">
            <v>0</v>
          </cell>
        </row>
        <row r="625">
          <cell r="J625">
            <v>56779.14</v>
          </cell>
          <cell r="K625">
            <v>37852.75</v>
          </cell>
          <cell r="L625">
            <v>18926.36</v>
          </cell>
          <cell r="M625">
            <v>0</v>
          </cell>
          <cell r="N625">
            <v>214026.07</v>
          </cell>
          <cell r="O625">
            <v>194569.15</v>
          </cell>
          <cell r="P625">
            <v>175112.23</v>
          </cell>
          <cell r="Q625">
            <v>155655.31</v>
          </cell>
          <cell r="R625">
            <v>136198.39000000001</v>
          </cell>
          <cell r="S625">
            <v>116741.47</v>
          </cell>
          <cell r="T625">
            <v>97284.55</v>
          </cell>
          <cell r="U625">
            <v>77827.63</v>
          </cell>
          <cell r="V625">
            <v>58370.71</v>
          </cell>
          <cell r="W625">
            <v>38913.79</v>
          </cell>
          <cell r="X625">
            <v>19456.87</v>
          </cell>
          <cell r="Y625">
            <v>0</v>
          </cell>
          <cell r="Z625">
            <v>215978.6</v>
          </cell>
          <cell r="AA625">
            <v>196344.18</v>
          </cell>
          <cell r="AD625">
            <v>105598.28000000001</v>
          </cell>
          <cell r="AE625">
            <v>105929.85958333332</v>
          </cell>
          <cell r="AF625">
            <v>106217.22833333333</v>
          </cell>
          <cell r="AG625">
            <v>106460.38625000003</v>
          </cell>
          <cell r="AH625">
            <v>106659.33333333336</v>
          </cell>
          <cell r="AI625">
            <v>106814.06958333334</v>
          </cell>
          <cell r="AJ625">
            <v>106924.59499999997</v>
          </cell>
          <cell r="AK625">
            <v>106990.90958333331</v>
          </cell>
          <cell r="AL625">
            <v>107013.01416666666</v>
          </cell>
          <cell r="AM625">
            <v>107094.36958333333</v>
          </cell>
          <cell r="AN625">
            <v>107249.68458333334</v>
          </cell>
          <cell r="AP625">
            <v>107515.93958333333</v>
          </cell>
        </row>
        <row r="626">
          <cell r="J626">
            <v>36332.1</v>
          </cell>
          <cell r="K626">
            <v>31141.8</v>
          </cell>
          <cell r="L626">
            <v>25951.5</v>
          </cell>
          <cell r="M626">
            <v>20761.2</v>
          </cell>
          <cell r="N626">
            <v>15570.9</v>
          </cell>
          <cell r="O626">
            <v>10380.6</v>
          </cell>
          <cell r="P626">
            <v>5190.3</v>
          </cell>
          <cell r="Q626">
            <v>0</v>
          </cell>
          <cell r="R626">
            <v>0</v>
          </cell>
          <cell r="S626">
            <v>0</v>
          </cell>
          <cell r="T626">
            <v>0</v>
          </cell>
          <cell r="U626">
            <v>0</v>
          </cell>
          <cell r="V626">
            <v>0</v>
          </cell>
          <cell r="W626">
            <v>0</v>
          </cell>
          <cell r="X626">
            <v>0</v>
          </cell>
          <cell r="Y626">
            <v>0</v>
          </cell>
          <cell r="Z626">
            <v>0</v>
          </cell>
          <cell r="AA626">
            <v>0</v>
          </cell>
          <cell r="AD626">
            <v>31141.8</v>
          </cell>
          <cell r="AE626">
            <v>26167.762500000001</v>
          </cell>
          <cell r="AF626">
            <v>21626.25</v>
          </cell>
          <cell r="AG626">
            <v>17517.262500000001</v>
          </cell>
          <cell r="AH626">
            <v>13840.799999999997</v>
          </cell>
          <cell r="AI626">
            <v>10596.862500000001</v>
          </cell>
          <cell r="AJ626">
            <v>7785.45</v>
          </cell>
          <cell r="AK626">
            <v>5406.5625</v>
          </cell>
          <cell r="AL626">
            <v>3460.2000000000003</v>
          </cell>
          <cell r="AM626">
            <v>1946.3625000000002</v>
          </cell>
          <cell r="AN626">
            <v>865.05000000000007</v>
          </cell>
          <cell r="AP626">
            <v>0</v>
          </cell>
        </row>
        <row r="627">
          <cell r="J627">
            <v>0</v>
          </cell>
          <cell r="K627">
            <v>452425.7</v>
          </cell>
          <cell r="L627">
            <v>452425.7</v>
          </cell>
          <cell r="M627">
            <v>402156.18</v>
          </cell>
          <cell r="N627">
            <v>351886.66</v>
          </cell>
          <cell r="O627">
            <v>301617.14</v>
          </cell>
          <cell r="P627">
            <v>251347.62</v>
          </cell>
          <cell r="Q627">
            <v>201078.1</v>
          </cell>
          <cell r="R627">
            <v>150808.57999999999</v>
          </cell>
          <cell r="S627">
            <v>100539.06</v>
          </cell>
          <cell r="T627">
            <v>50269.54</v>
          </cell>
          <cell r="U627">
            <v>0</v>
          </cell>
          <cell r="V627">
            <v>0</v>
          </cell>
          <cell r="W627">
            <v>659954.6</v>
          </cell>
          <cell r="X627">
            <v>688920.78</v>
          </cell>
          <cell r="Y627">
            <v>527963.68000000005</v>
          </cell>
          <cell r="Z627">
            <v>461968.22</v>
          </cell>
          <cell r="AA627">
            <v>395972.76</v>
          </cell>
          <cell r="AD627">
            <v>220223.93208333335</v>
          </cell>
          <cell r="AE627">
            <v>222844.08791666667</v>
          </cell>
          <cell r="AF627">
            <v>224715.62708333333</v>
          </cell>
          <cell r="AG627">
            <v>225838.54958333334</v>
          </cell>
          <cell r="AH627">
            <v>226212.85666666669</v>
          </cell>
          <cell r="AI627">
            <v>226212.85666666669</v>
          </cell>
          <cell r="AJ627">
            <v>234859.89416666669</v>
          </cell>
          <cell r="AK627">
            <v>253360.8933333334</v>
          </cell>
          <cell r="AL627">
            <v>268456.83416666667</v>
          </cell>
          <cell r="AM627">
            <v>278285.54499999998</v>
          </cell>
          <cell r="AN627">
            <v>286803.76083333342</v>
          </cell>
          <cell r="AP627">
            <v>299908.70749999996</v>
          </cell>
        </row>
        <row r="628">
          <cell r="J628">
            <v>9164.11</v>
          </cell>
          <cell r="K628">
            <v>9164.11</v>
          </cell>
          <cell r="L628">
            <v>9164.11</v>
          </cell>
          <cell r="M628">
            <v>9164.11</v>
          </cell>
          <cell r="N628">
            <v>9164.11</v>
          </cell>
          <cell r="O628">
            <v>9164.11</v>
          </cell>
          <cell r="P628">
            <v>9164.11</v>
          </cell>
          <cell r="Q628">
            <v>9164.11</v>
          </cell>
          <cell r="R628">
            <v>9164.11</v>
          </cell>
          <cell r="S628">
            <v>9164.11</v>
          </cell>
          <cell r="T628">
            <v>9164.11</v>
          </cell>
          <cell r="U628">
            <v>9164.11</v>
          </cell>
          <cell r="V628">
            <v>9164.11</v>
          </cell>
          <cell r="W628">
            <v>9164.11</v>
          </cell>
          <cell r="X628">
            <v>9164.11</v>
          </cell>
          <cell r="Y628">
            <v>9164.11</v>
          </cell>
          <cell r="Z628">
            <v>9164.11</v>
          </cell>
          <cell r="AA628">
            <v>9164.11</v>
          </cell>
          <cell r="AD628">
            <v>9164.11</v>
          </cell>
          <cell r="AE628">
            <v>9164.11</v>
          </cell>
          <cell r="AF628">
            <v>9164.11</v>
          </cell>
          <cell r="AG628">
            <v>9164.11</v>
          </cell>
          <cell r="AH628">
            <v>9164.11</v>
          </cell>
          <cell r="AI628">
            <v>9164.11</v>
          </cell>
          <cell r="AJ628">
            <v>9164.11</v>
          </cell>
          <cell r="AK628">
            <v>9164.11</v>
          </cell>
          <cell r="AL628">
            <v>9164.11</v>
          </cell>
          <cell r="AM628">
            <v>9164.11</v>
          </cell>
          <cell r="AN628">
            <v>9164.11</v>
          </cell>
          <cell r="AP628">
            <v>9164.11</v>
          </cell>
        </row>
        <row r="629">
          <cell r="J629">
            <v>345954.58</v>
          </cell>
          <cell r="K629">
            <v>291088.71999999997</v>
          </cell>
          <cell r="L629">
            <v>163817.44</v>
          </cell>
          <cell r="M629">
            <v>77187.55</v>
          </cell>
          <cell r="N629">
            <v>130033.5</v>
          </cell>
          <cell r="O629">
            <v>300648.81</v>
          </cell>
          <cell r="P629">
            <v>239479.59</v>
          </cell>
          <cell r="Q629">
            <v>188018.38</v>
          </cell>
          <cell r="R629">
            <v>548112.48</v>
          </cell>
          <cell r="S629">
            <v>633543</v>
          </cell>
          <cell r="T629">
            <v>932477.97</v>
          </cell>
          <cell r="U629">
            <v>601619</v>
          </cell>
          <cell r="V629">
            <v>498419.93</v>
          </cell>
          <cell r="W629">
            <v>410745.14</v>
          </cell>
          <cell r="X629">
            <v>270985.18</v>
          </cell>
          <cell r="Y629">
            <v>182301.39</v>
          </cell>
          <cell r="Z629">
            <v>174848.95</v>
          </cell>
          <cell r="AA629">
            <v>308645.76000000001</v>
          </cell>
          <cell r="AD629">
            <v>343611.05083333328</v>
          </cell>
          <cell r="AE629">
            <v>346441.49208333332</v>
          </cell>
          <cell r="AF629">
            <v>353469.99958333327</v>
          </cell>
          <cell r="AG629">
            <v>362614.8354166667</v>
          </cell>
          <cell r="AH629">
            <v>369228.60208333336</v>
          </cell>
          <cell r="AI629">
            <v>377351.14125000004</v>
          </cell>
          <cell r="AJ629">
            <v>388689.54833333328</v>
          </cell>
          <cell r="AK629">
            <v>398140.55499999999</v>
          </cell>
          <cell r="AL629">
            <v>406985.62083333329</v>
          </cell>
          <cell r="AM629">
            <v>413232.67458333325</v>
          </cell>
          <cell r="AN629">
            <v>415433.19124999997</v>
          </cell>
          <cell r="AP629">
            <v>416292.43041666667</v>
          </cell>
        </row>
        <row r="630">
          <cell r="J630">
            <v>14084</v>
          </cell>
          <cell r="K630">
            <v>14084</v>
          </cell>
          <cell r="L630">
            <v>14084</v>
          </cell>
          <cell r="M630">
            <v>14084</v>
          </cell>
          <cell r="N630">
            <v>14084</v>
          </cell>
          <cell r="O630">
            <v>14084</v>
          </cell>
          <cell r="P630">
            <v>14084</v>
          </cell>
          <cell r="Q630">
            <v>14084</v>
          </cell>
          <cell r="R630">
            <v>14084</v>
          </cell>
          <cell r="S630">
            <v>14084</v>
          </cell>
          <cell r="T630">
            <v>14084</v>
          </cell>
          <cell r="U630">
            <v>14084</v>
          </cell>
          <cell r="V630">
            <v>14084</v>
          </cell>
          <cell r="W630">
            <v>14084</v>
          </cell>
          <cell r="X630">
            <v>14084</v>
          </cell>
          <cell r="Y630">
            <v>14084</v>
          </cell>
          <cell r="Z630">
            <v>14084</v>
          </cell>
          <cell r="AA630">
            <v>14084</v>
          </cell>
          <cell r="AD630">
            <v>14084</v>
          </cell>
          <cell r="AE630">
            <v>14084</v>
          </cell>
          <cell r="AF630">
            <v>14084</v>
          </cell>
          <cell r="AG630">
            <v>14084</v>
          </cell>
          <cell r="AH630">
            <v>14084</v>
          </cell>
          <cell r="AI630">
            <v>14084</v>
          </cell>
          <cell r="AJ630">
            <v>14084</v>
          </cell>
          <cell r="AK630">
            <v>14084</v>
          </cell>
          <cell r="AL630">
            <v>14084</v>
          </cell>
          <cell r="AM630">
            <v>14084</v>
          </cell>
          <cell r="AN630">
            <v>14084</v>
          </cell>
          <cell r="AP630">
            <v>14084</v>
          </cell>
        </row>
        <row r="631">
          <cell r="J631">
            <v>41270</v>
          </cell>
          <cell r="K631">
            <v>37143</v>
          </cell>
          <cell r="L631">
            <v>33016</v>
          </cell>
          <cell r="M631">
            <v>28889</v>
          </cell>
          <cell r="N631">
            <v>24762</v>
          </cell>
          <cell r="O631">
            <v>20635</v>
          </cell>
          <cell r="P631">
            <v>16508</v>
          </cell>
          <cell r="Q631">
            <v>12381</v>
          </cell>
          <cell r="R631">
            <v>8254</v>
          </cell>
          <cell r="S631">
            <v>4127</v>
          </cell>
          <cell r="T631">
            <v>0</v>
          </cell>
          <cell r="U631">
            <v>53486.03</v>
          </cell>
          <cell r="V631">
            <v>53486.03</v>
          </cell>
          <cell r="W631">
            <v>53486.03</v>
          </cell>
          <cell r="X631">
            <v>53486.03</v>
          </cell>
          <cell r="Y631">
            <v>53486.03</v>
          </cell>
          <cell r="Z631">
            <v>53486.03</v>
          </cell>
          <cell r="AA631">
            <v>53486.03</v>
          </cell>
          <cell r="AD631">
            <v>35595.375</v>
          </cell>
          <cell r="AE631">
            <v>32328.166666666668</v>
          </cell>
          <cell r="AF631">
            <v>28717.041666666668</v>
          </cell>
          <cell r="AG631">
            <v>24762</v>
          </cell>
          <cell r="AH631">
            <v>23035.542916666669</v>
          </cell>
          <cell r="AI631">
            <v>23881.587083333332</v>
          </cell>
          <cell r="AJ631">
            <v>25071.547916666666</v>
          </cell>
          <cell r="AK631">
            <v>26605.425416666665</v>
          </cell>
          <cell r="AL631">
            <v>28483.219583333335</v>
          </cell>
          <cell r="AM631">
            <v>30704.93041666667</v>
          </cell>
          <cell r="AN631">
            <v>33270.557916666672</v>
          </cell>
          <cell r="AP631">
            <v>39477.157083333346</v>
          </cell>
        </row>
        <row r="632">
          <cell r="J632">
            <v>18023674.600000001</v>
          </cell>
          <cell r="K632">
            <v>0</v>
          </cell>
          <cell r="L632">
            <v>0</v>
          </cell>
          <cell r="M632">
            <v>48794.25</v>
          </cell>
          <cell r="N632">
            <v>0</v>
          </cell>
          <cell r="O632">
            <v>0</v>
          </cell>
          <cell r="P632">
            <v>448213.21</v>
          </cell>
          <cell r="Q632">
            <v>0</v>
          </cell>
          <cell r="R632">
            <v>0</v>
          </cell>
          <cell r="S632">
            <v>0</v>
          </cell>
          <cell r="T632">
            <v>0</v>
          </cell>
          <cell r="U632">
            <v>0</v>
          </cell>
          <cell r="V632">
            <v>0</v>
          </cell>
          <cell r="W632">
            <v>0</v>
          </cell>
          <cell r="X632">
            <v>0</v>
          </cell>
          <cell r="Y632">
            <v>0</v>
          </cell>
          <cell r="Z632">
            <v>0</v>
          </cell>
          <cell r="AA632">
            <v>0</v>
          </cell>
          <cell r="AD632">
            <v>7455280.5854166644</v>
          </cell>
          <cell r="AE632">
            <v>6709589.2962499997</v>
          </cell>
          <cell r="AF632">
            <v>5247231.3404166671</v>
          </cell>
          <cell r="AG632">
            <v>3780707.7087500002</v>
          </cell>
          <cell r="AH632">
            <v>2294376.6133333337</v>
          </cell>
          <cell r="AI632">
            <v>792403.7300000001</v>
          </cell>
          <cell r="AJ632">
            <v>41417.288333333338</v>
          </cell>
          <cell r="AK632">
            <v>41417.288333333338</v>
          </cell>
          <cell r="AL632">
            <v>39384.194583333338</v>
          </cell>
          <cell r="AM632">
            <v>37351.100833333338</v>
          </cell>
          <cell r="AN632">
            <v>37351.100833333338</v>
          </cell>
          <cell r="AP632">
            <v>0</v>
          </cell>
        </row>
        <row r="633">
          <cell r="J633">
            <v>1748299.98</v>
          </cell>
          <cell r="K633">
            <v>0</v>
          </cell>
          <cell r="L633">
            <v>0</v>
          </cell>
          <cell r="M633">
            <v>26783.63</v>
          </cell>
          <cell r="N633">
            <v>0</v>
          </cell>
          <cell r="O633">
            <v>0</v>
          </cell>
          <cell r="P633">
            <v>244730.56</v>
          </cell>
          <cell r="Q633">
            <v>0</v>
          </cell>
          <cell r="R633">
            <v>0</v>
          </cell>
          <cell r="S633">
            <v>0</v>
          </cell>
          <cell r="T633">
            <v>0</v>
          </cell>
          <cell r="U633">
            <v>0</v>
          </cell>
          <cell r="V633">
            <v>0</v>
          </cell>
          <cell r="W633">
            <v>0</v>
          </cell>
          <cell r="X633">
            <v>0</v>
          </cell>
          <cell r="Y633">
            <v>0</v>
          </cell>
          <cell r="Z633">
            <v>0</v>
          </cell>
          <cell r="AA633">
            <v>0</v>
          </cell>
          <cell r="AD633">
            <v>752396.99041666661</v>
          </cell>
          <cell r="AE633">
            <v>628450.02458333329</v>
          </cell>
          <cell r="AF633">
            <v>504503.05875000003</v>
          </cell>
          <cell r="AG633">
            <v>378269.54416666669</v>
          </cell>
          <cell r="AH633">
            <v>241163.68000000002</v>
          </cell>
          <cell r="AI633">
            <v>95472.014999999999</v>
          </cell>
          <cell r="AJ633">
            <v>22626.182499999999</v>
          </cell>
          <cell r="AK633">
            <v>22626.182499999999</v>
          </cell>
          <cell r="AL633">
            <v>21510.197916666668</v>
          </cell>
          <cell r="AM633">
            <v>20394.213333333333</v>
          </cell>
          <cell r="AN633">
            <v>20394.213333333333</v>
          </cell>
          <cell r="AP633">
            <v>0</v>
          </cell>
        </row>
        <row r="634">
          <cell r="J634">
            <v>85982.52</v>
          </cell>
          <cell r="K634">
            <v>0</v>
          </cell>
          <cell r="L634">
            <v>0</v>
          </cell>
          <cell r="M634">
            <v>780.45</v>
          </cell>
          <cell r="N634">
            <v>0</v>
          </cell>
          <cell r="O634">
            <v>0</v>
          </cell>
          <cell r="P634">
            <v>7084.95</v>
          </cell>
          <cell r="Q634">
            <v>0</v>
          </cell>
          <cell r="R634">
            <v>0</v>
          </cell>
          <cell r="S634">
            <v>0</v>
          </cell>
          <cell r="T634">
            <v>0</v>
          </cell>
          <cell r="U634">
            <v>0</v>
          </cell>
          <cell r="V634">
            <v>0</v>
          </cell>
          <cell r="W634">
            <v>0</v>
          </cell>
          <cell r="X634">
            <v>0</v>
          </cell>
          <cell r="Y634">
            <v>0</v>
          </cell>
          <cell r="Z634">
            <v>0</v>
          </cell>
          <cell r="AA634">
            <v>0</v>
          </cell>
          <cell r="AD634">
            <v>37983.207083333335</v>
          </cell>
          <cell r="AE634">
            <v>31450.549583333341</v>
          </cell>
          <cell r="AF634">
            <v>24917.89208333334</v>
          </cell>
          <cell r="AG634">
            <v>18318.716666666671</v>
          </cell>
          <cell r="AH634">
            <v>11403.264999999999</v>
          </cell>
          <cell r="AI634">
            <v>4238.0550000000003</v>
          </cell>
          <cell r="AJ634">
            <v>655.44999999999993</v>
          </cell>
          <cell r="AK634">
            <v>655.44999999999993</v>
          </cell>
          <cell r="AL634">
            <v>622.93124999999998</v>
          </cell>
          <cell r="AM634">
            <v>590.41250000000002</v>
          </cell>
          <cell r="AN634">
            <v>590.41250000000002</v>
          </cell>
          <cell r="AP634">
            <v>0</v>
          </cell>
        </row>
        <row r="635">
          <cell r="J635">
            <v>0</v>
          </cell>
          <cell r="K635">
            <v>0</v>
          </cell>
          <cell r="L635">
            <v>0</v>
          </cell>
          <cell r="M635">
            <v>0</v>
          </cell>
          <cell r="N635">
            <v>0</v>
          </cell>
          <cell r="O635">
            <v>0</v>
          </cell>
          <cell r="P635">
            <v>0</v>
          </cell>
          <cell r="Q635">
            <v>0</v>
          </cell>
          <cell r="R635">
            <v>0</v>
          </cell>
          <cell r="S635">
            <v>0</v>
          </cell>
          <cell r="T635">
            <v>1401.59</v>
          </cell>
          <cell r="U635">
            <v>1401.59</v>
          </cell>
          <cell r="V635">
            <v>1401.59</v>
          </cell>
          <cell r="W635">
            <v>0</v>
          </cell>
          <cell r="X635">
            <v>0</v>
          </cell>
          <cell r="Y635">
            <v>0</v>
          </cell>
          <cell r="Z635">
            <v>0</v>
          </cell>
          <cell r="AA635">
            <v>0</v>
          </cell>
          <cell r="AD635">
            <v>0</v>
          </cell>
          <cell r="AE635">
            <v>0</v>
          </cell>
          <cell r="AF635">
            <v>0</v>
          </cell>
          <cell r="AG635">
            <v>58.399583333333332</v>
          </cell>
          <cell r="AH635">
            <v>175.19874999999999</v>
          </cell>
          <cell r="AI635">
            <v>291.99791666666664</v>
          </cell>
          <cell r="AJ635">
            <v>350.39749999999998</v>
          </cell>
          <cell r="AK635">
            <v>350.39749999999998</v>
          </cell>
          <cell r="AL635">
            <v>350.39749999999998</v>
          </cell>
          <cell r="AM635">
            <v>350.39749999999998</v>
          </cell>
          <cell r="AN635">
            <v>350.39749999999998</v>
          </cell>
          <cell r="AP635">
            <v>350.39749999999998</v>
          </cell>
        </row>
        <row r="636">
          <cell r="J636">
            <v>0</v>
          </cell>
          <cell r="K636">
            <v>0</v>
          </cell>
          <cell r="L636">
            <v>0</v>
          </cell>
          <cell r="M636">
            <v>0</v>
          </cell>
          <cell r="N636">
            <v>1355478.73</v>
          </cell>
          <cell r="O636">
            <v>1788257.78</v>
          </cell>
          <cell r="P636">
            <v>1788257.78</v>
          </cell>
          <cell r="Q636">
            <v>1788257.78</v>
          </cell>
          <cell r="R636">
            <v>1788257.78</v>
          </cell>
          <cell r="S636">
            <v>1788257.78</v>
          </cell>
          <cell r="T636">
            <v>1876032.75</v>
          </cell>
          <cell r="U636">
            <v>1876032.75</v>
          </cell>
          <cell r="V636">
            <v>1876032.75</v>
          </cell>
          <cell r="W636">
            <v>0</v>
          </cell>
          <cell r="X636">
            <v>0</v>
          </cell>
          <cell r="Y636">
            <v>0</v>
          </cell>
          <cell r="Z636">
            <v>0</v>
          </cell>
          <cell r="AA636">
            <v>0</v>
          </cell>
          <cell r="AD636">
            <v>485510.26499999996</v>
          </cell>
          <cell r="AE636">
            <v>634531.7466666667</v>
          </cell>
          <cell r="AF636">
            <v>783553.22833333339</v>
          </cell>
          <cell r="AG636">
            <v>936232.00041666662</v>
          </cell>
          <cell r="AH636">
            <v>1092568.0629166665</v>
          </cell>
          <cell r="AI636">
            <v>1248904.1254166665</v>
          </cell>
          <cell r="AJ636">
            <v>1327072.1566666665</v>
          </cell>
          <cell r="AK636">
            <v>1327072.1566666665</v>
          </cell>
          <cell r="AL636">
            <v>1327072.1566666665</v>
          </cell>
          <cell r="AM636">
            <v>1270593.87625</v>
          </cell>
          <cell r="AN636">
            <v>1139604.8550000002</v>
          </cell>
          <cell r="AP636">
            <v>841561.89166666672</v>
          </cell>
        </row>
        <row r="637">
          <cell r="J637">
            <v>0</v>
          </cell>
          <cell r="K637">
            <v>0</v>
          </cell>
          <cell r="L637">
            <v>0</v>
          </cell>
          <cell r="M637">
            <v>0</v>
          </cell>
          <cell r="N637">
            <v>1148988.94</v>
          </cell>
          <cell r="O637">
            <v>1148988.94</v>
          </cell>
          <cell r="P637">
            <v>1148988.94</v>
          </cell>
          <cell r="Q637">
            <v>1386542.31</v>
          </cell>
          <cell r="R637">
            <v>1386542.31</v>
          </cell>
          <cell r="S637">
            <v>1386542.31</v>
          </cell>
          <cell r="T637">
            <v>1434722.19</v>
          </cell>
          <cell r="U637">
            <v>1434722.19</v>
          </cell>
          <cell r="V637">
            <v>1434722.19</v>
          </cell>
          <cell r="W637">
            <v>0</v>
          </cell>
          <cell r="X637">
            <v>0</v>
          </cell>
          <cell r="Y637">
            <v>0</v>
          </cell>
          <cell r="Z637">
            <v>0</v>
          </cell>
          <cell r="AA637">
            <v>0</v>
          </cell>
          <cell r="AD637">
            <v>345019.83124999999</v>
          </cell>
          <cell r="AE637">
            <v>460565.02374999999</v>
          </cell>
          <cell r="AF637">
            <v>576110.21624999994</v>
          </cell>
          <cell r="AG637">
            <v>693662.90374999994</v>
          </cell>
          <cell r="AH637">
            <v>813223.08625000005</v>
          </cell>
          <cell r="AI637">
            <v>932783.26874999993</v>
          </cell>
          <cell r="AJ637">
            <v>992563.35999999987</v>
          </cell>
          <cell r="AK637">
            <v>992563.35999999987</v>
          </cell>
          <cell r="AL637">
            <v>992563.35999999987</v>
          </cell>
          <cell r="AM637">
            <v>944688.8208333333</v>
          </cell>
          <cell r="AN637">
            <v>848939.74250000005</v>
          </cell>
          <cell r="AP637">
            <v>647543.52874999994</v>
          </cell>
        </row>
        <row r="638">
          <cell r="J638">
            <v>0</v>
          </cell>
          <cell r="K638">
            <v>0</v>
          </cell>
          <cell r="L638">
            <v>0</v>
          </cell>
          <cell r="M638">
            <v>0</v>
          </cell>
          <cell r="N638">
            <v>1261603.25</v>
          </cell>
          <cell r="O638">
            <v>1261603.25</v>
          </cell>
          <cell r="P638">
            <v>1261603.25</v>
          </cell>
          <cell r="Q638">
            <v>1298084.4099999999</v>
          </cell>
          <cell r="R638">
            <v>1307735.77</v>
          </cell>
          <cell r="S638">
            <v>1333460.08</v>
          </cell>
          <cell r="T638">
            <v>1343918.88</v>
          </cell>
          <cell r="U638">
            <v>1343918.88</v>
          </cell>
          <cell r="V638">
            <v>1343918.88</v>
          </cell>
          <cell r="W638">
            <v>1343918.88</v>
          </cell>
          <cell r="X638">
            <v>0</v>
          </cell>
          <cell r="Y638">
            <v>0</v>
          </cell>
          <cell r="Z638">
            <v>0</v>
          </cell>
          <cell r="AA638">
            <v>0</v>
          </cell>
          <cell r="AD638">
            <v>369487.66291666665</v>
          </cell>
          <cell r="AE638">
            <v>478063.50374999997</v>
          </cell>
          <cell r="AF638">
            <v>588113.33083333331</v>
          </cell>
          <cell r="AG638">
            <v>699670.78749999998</v>
          </cell>
          <cell r="AH638">
            <v>811664.02749999997</v>
          </cell>
          <cell r="AI638">
            <v>923657.26749999996</v>
          </cell>
          <cell r="AJ638">
            <v>1035650.5074999998</v>
          </cell>
          <cell r="AK638">
            <v>1091647.1274999997</v>
          </cell>
          <cell r="AL638">
            <v>1091647.1274999997</v>
          </cell>
          <cell r="AM638">
            <v>1039080.3254166665</v>
          </cell>
          <cell r="AN638">
            <v>933946.72124999983</v>
          </cell>
          <cell r="AP638">
            <v>722159.46458333323</v>
          </cell>
        </row>
        <row r="639">
          <cell r="J639">
            <v>2005486.25</v>
          </cell>
          <cell r="K639">
            <v>2222348.75</v>
          </cell>
          <cell r="L639">
            <v>2087030</v>
          </cell>
          <cell r="M639">
            <v>1981161.25</v>
          </cell>
          <cell r="N639">
            <v>2201848.75</v>
          </cell>
          <cell r="O639">
            <v>2891230</v>
          </cell>
          <cell r="P639">
            <v>2927580</v>
          </cell>
          <cell r="Q639">
            <v>2004187.5</v>
          </cell>
          <cell r="R639">
            <v>1678532.5</v>
          </cell>
          <cell r="S639">
            <v>1950642.5</v>
          </cell>
          <cell r="T639">
            <v>1715112.5</v>
          </cell>
          <cell r="U639">
            <v>1600362.5</v>
          </cell>
          <cell r="V639">
            <v>1481787.5</v>
          </cell>
          <cell r="W639">
            <v>1626842.5</v>
          </cell>
          <cell r="X639">
            <v>1508267.5</v>
          </cell>
          <cell r="Y639">
            <v>1389692.5</v>
          </cell>
          <cell r="Z639">
            <v>1871602.5</v>
          </cell>
          <cell r="AA639">
            <v>1753027.5</v>
          </cell>
          <cell r="AD639">
            <v>2234338.90625</v>
          </cell>
          <cell r="AE639">
            <v>2210221.3541666665</v>
          </cell>
          <cell r="AF639">
            <v>2197239.9479166665</v>
          </cell>
          <cell r="AG639">
            <v>2173701.4583333335</v>
          </cell>
          <cell r="AH639">
            <v>2127978.6458333335</v>
          </cell>
          <cell r="AI639">
            <v>2083639.4270833333</v>
          </cell>
          <cell r="AJ639">
            <v>2037005.8854166667</v>
          </cell>
          <cell r="AK639">
            <v>1988078.0208333333</v>
          </cell>
          <cell r="AL639">
            <v>1939318.3854166667</v>
          </cell>
          <cell r="AM639">
            <v>1900913.59375</v>
          </cell>
          <cell r="AN639">
            <v>1839728.2291666667</v>
          </cell>
          <cell r="AP639">
            <v>1665555.3125</v>
          </cell>
        </row>
        <row r="640">
          <cell r="J640">
            <v>0</v>
          </cell>
          <cell r="K640">
            <v>0</v>
          </cell>
          <cell r="L640">
            <v>0</v>
          </cell>
          <cell r="M640">
            <v>0</v>
          </cell>
          <cell r="N640">
            <v>2729397.3</v>
          </cell>
          <cell r="O640">
            <v>2729397.3</v>
          </cell>
          <cell r="P640">
            <v>2729397.3</v>
          </cell>
          <cell r="Q640">
            <v>2808321.94</v>
          </cell>
          <cell r="R640">
            <v>2829202.03</v>
          </cell>
          <cell r="S640">
            <v>2884854.92</v>
          </cell>
          <cell r="T640">
            <v>2907481.86</v>
          </cell>
          <cell r="U640">
            <v>2907481.86</v>
          </cell>
          <cell r="V640">
            <v>2907481.86</v>
          </cell>
          <cell r="W640">
            <v>2963421.91</v>
          </cell>
          <cell r="X640">
            <v>0</v>
          </cell>
          <cell r="Y640">
            <v>0</v>
          </cell>
          <cell r="Z640">
            <v>0</v>
          </cell>
          <cell r="AA640">
            <v>0</v>
          </cell>
          <cell r="AD640">
            <v>799362.73916666664</v>
          </cell>
          <cell r="AE640">
            <v>1034259.57125</v>
          </cell>
          <cell r="AF640">
            <v>1272345.2774999999</v>
          </cell>
          <cell r="AG640">
            <v>1513692.6433333333</v>
          </cell>
          <cell r="AH640">
            <v>1755982.7983333331</v>
          </cell>
          <cell r="AI640">
            <v>1998272.9533333331</v>
          </cell>
          <cell r="AJ640">
            <v>2242893.9437499996</v>
          </cell>
          <cell r="AK640">
            <v>2366369.8566666665</v>
          </cell>
          <cell r="AL640">
            <v>2366369.8566666665</v>
          </cell>
          <cell r="AM640">
            <v>2252644.9691666663</v>
          </cell>
          <cell r="AN640">
            <v>2025195.1941666666</v>
          </cell>
          <cell r="AP640">
            <v>1567007.1174999997</v>
          </cell>
        </row>
        <row r="641">
          <cell r="J641">
            <v>15330</v>
          </cell>
          <cell r="K641">
            <v>15330</v>
          </cell>
          <cell r="L641">
            <v>15330</v>
          </cell>
          <cell r="M641">
            <v>15330</v>
          </cell>
          <cell r="N641">
            <v>15330</v>
          </cell>
          <cell r="O641">
            <v>15330</v>
          </cell>
          <cell r="P641">
            <v>15330</v>
          </cell>
          <cell r="Q641">
            <v>15330</v>
          </cell>
          <cell r="R641">
            <v>15330</v>
          </cell>
          <cell r="S641">
            <v>15330</v>
          </cell>
          <cell r="T641">
            <v>15330</v>
          </cell>
          <cell r="U641">
            <v>15330</v>
          </cell>
          <cell r="V641">
            <v>15330</v>
          </cell>
          <cell r="W641">
            <v>15330</v>
          </cell>
          <cell r="X641">
            <v>15330</v>
          </cell>
          <cell r="Y641">
            <v>15330</v>
          </cell>
          <cell r="Z641">
            <v>15330</v>
          </cell>
          <cell r="AA641">
            <v>14052.5</v>
          </cell>
          <cell r="AD641">
            <v>15330</v>
          </cell>
          <cell r="AE641">
            <v>15330</v>
          </cell>
          <cell r="AF641">
            <v>15330</v>
          </cell>
          <cell r="AG641">
            <v>15330</v>
          </cell>
          <cell r="AH641">
            <v>15330</v>
          </cell>
          <cell r="AI641">
            <v>15330</v>
          </cell>
          <cell r="AJ641">
            <v>15330</v>
          </cell>
          <cell r="AK641">
            <v>15330</v>
          </cell>
          <cell r="AL641">
            <v>15330</v>
          </cell>
          <cell r="AM641">
            <v>15330</v>
          </cell>
          <cell r="AN641">
            <v>15276.770833333334</v>
          </cell>
          <cell r="AP641">
            <v>14850.9375</v>
          </cell>
        </row>
        <row r="642">
          <cell r="J642">
            <v>0</v>
          </cell>
          <cell r="K642">
            <v>0</v>
          </cell>
          <cell r="L642">
            <v>0</v>
          </cell>
          <cell r="M642">
            <v>0</v>
          </cell>
          <cell r="N642">
            <v>2387883.85</v>
          </cell>
          <cell r="O642">
            <v>2387883.85</v>
          </cell>
          <cell r="P642">
            <v>2387883.85</v>
          </cell>
          <cell r="Q642">
            <v>2423312.5699999998</v>
          </cell>
          <cell r="R642">
            <v>2432685.5</v>
          </cell>
          <cell r="S642">
            <v>2457667.69</v>
          </cell>
          <cell r="T642">
            <v>2467824.7599999998</v>
          </cell>
          <cell r="U642">
            <v>2467824.7599999998</v>
          </cell>
          <cell r="V642">
            <v>2467824.7599999998</v>
          </cell>
          <cell r="W642">
            <v>2467824.7599999998</v>
          </cell>
          <cell r="X642">
            <v>0</v>
          </cell>
          <cell r="Y642">
            <v>0</v>
          </cell>
          <cell r="Z642">
            <v>0</v>
          </cell>
          <cell r="AA642">
            <v>0</v>
          </cell>
          <cell r="AD642">
            <v>697942.31958333345</v>
          </cell>
          <cell r="AE642">
            <v>900275.57250000013</v>
          </cell>
          <cell r="AF642">
            <v>1104040.2887500001</v>
          </cell>
          <cell r="AG642">
            <v>1309269.1408333334</v>
          </cell>
          <cell r="AH642">
            <v>1514921.2041666666</v>
          </cell>
          <cell r="AI642">
            <v>1720573.2674999998</v>
          </cell>
          <cell r="AJ642">
            <v>1926225.3308333328</v>
          </cell>
          <cell r="AK642">
            <v>2029051.3624999996</v>
          </cell>
          <cell r="AL642">
            <v>2029051.3624999996</v>
          </cell>
          <cell r="AM642">
            <v>1929556.2020833327</v>
          </cell>
          <cell r="AN642">
            <v>1730565.8812499999</v>
          </cell>
          <cell r="AP642">
            <v>1331109.0429166665</v>
          </cell>
        </row>
        <row r="643">
          <cell r="J643">
            <v>87600</v>
          </cell>
          <cell r="K643">
            <v>87600</v>
          </cell>
          <cell r="L643">
            <v>87600</v>
          </cell>
          <cell r="M643">
            <v>87600</v>
          </cell>
          <cell r="N643">
            <v>87600</v>
          </cell>
          <cell r="O643">
            <v>80300</v>
          </cell>
          <cell r="P643">
            <v>73000</v>
          </cell>
          <cell r="Q643">
            <v>65700</v>
          </cell>
          <cell r="R643">
            <v>58400</v>
          </cell>
          <cell r="S643">
            <v>51100</v>
          </cell>
          <cell r="T643">
            <v>43800</v>
          </cell>
          <cell r="U643">
            <v>36500</v>
          </cell>
          <cell r="V643">
            <v>29200</v>
          </cell>
          <cell r="W643">
            <v>21900</v>
          </cell>
          <cell r="X643">
            <v>14600</v>
          </cell>
          <cell r="Y643">
            <v>7300</v>
          </cell>
          <cell r="Z643">
            <v>81600</v>
          </cell>
          <cell r="AA643">
            <v>82280</v>
          </cell>
          <cell r="AD643">
            <v>84862.5</v>
          </cell>
          <cell r="AE643">
            <v>82733.333333333328</v>
          </cell>
          <cell r="AF643">
            <v>79995.833333333328</v>
          </cell>
          <cell r="AG643">
            <v>76650</v>
          </cell>
          <cell r="AH643">
            <v>72695.833333333328</v>
          </cell>
          <cell r="AI643">
            <v>68133.333333333328</v>
          </cell>
          <cell r="AJ643">
            <v>62962.5</v>
          </cell>
          <cell r="AK643">
            <v>57183.333333333336</v>
          </cell>
          <cell r="AL643">
            <v>50795.833333333336</v>
          </cell>
          <cell r="AM643">
            <v>47200</v>
          </cell>
          <cell r="AN643">
            <v>47032.5</v>
          </cell>
          <cell r="AP643">
            <v>47332.5</v>
          </cell>
        </row>
        <row r="644">
          <cell r="J644">
            <v>60000</v>
          </cell>
          <cell r="K644">
            <v>60000</v>
          </cell>
          <cell r="L644">
            <v>60000</v>
          </cell>
          <cell r="M644">
            <v>60000</v>
          </cell>
          <cell r="N644">
            <v>60000</v>
          </cell>
          <cell r="O644">
            <v>60000</v>
          </cell>
          <cell r="P644">
            <v>60000</v>
          </cell>
          <cell r="Q644">
            <v>60000</v>
          </cell>
          <cell r="R644">
            <v>60000</v>
          </cell>
          <cell r="S644">
            <v>60000</v>
          </cell>
          <cell r="T644">
            <v>60000</v>
          </cell>
          <cell r="U644">
            <v>60000</v>
          </cell>
          <cell r="V644">
            <v>60000</v>
          </cell>
          <cell r="W644">
            <v>60000</v>
          </cell>
          <cell r="X644">
            <v>60000</v>
          </cell>
          <cell r="Y644">
            <v>55000</v>
          </cell>
          <cell r="Z644">
            <v>50000</v>
          </cell>
          <cell r="AA644">
            <v>45000</v>
          </cell>
          <cell r="AD644">
            <v>60000</v>
          </cell>
          <cell r="AE644">
            <v>60000</v>
          </cell>
          <cell r="AF644">
            <v>60000</v>
          </cell>
          <cell r="AG644">
            <v>60000</v>
          </cell>
          <cell r="AH644">
            <v>60000</v>
          </cell>
          <cell r="AI644">
            <v>60000</v>
          </cell>
          <cell r="AJ644">
            <v>60000</v>
          </cell>
          <cell r="AK644">
            <v>60000</v>
          </cell>
          <cell r="AL644">
            <v>59791.666666666664</v>
          </cell>
          <cell r="AM644">
            <v>59166.666666666664</v>
          </cell>
          <cell r="AN644">
            <v>58125</v>
          </cell>
          <cell r="AP644">
            <v>54791.666666666664</v>
          </cell>
        </row>
        <row r="645">
          <cell r="J645">
            <v>99653.16</v>
          </cell>
          <cell r="K645">
            <v>99653.16</v>
          </cell>
          <cell r="L645">
            <v>99653.16</v>
          </cell>
          <cell r="M645">
            <v>99653.16</v>
          </cell>
          <cell r="N645">
            <v>99653.16</v>
          </cell>
          <cell r="O645">
            <v>99653.16</v>
          </cell>
          <cell r="P645">
            <v>99653.16</v>
          </cell>
          <cell r="Q645">
            <v>99653.16</v>
          </cell>
          <cell r="R645">
            <v>99653.16</v>
          </cell>
          <cell r="S645">
            <v>99653.16</v>
          </cell>
          <cell r="T645">
            <v>99653.16</v>
          </cell>
          <cell r="U645">
            <v>99653.16</v>
          </cell>
          <cell r="V645">
            <v>99653.16</v>
          </cell>
          <cell r="W645">
            <v>99653.16</v>
          </cell>
          <cell r="X645">
            <v>99653.16</v>
          </cell>
          <cell r="Y645">
            <v>99653.16</v>
          </cell>
          <cell r="Z645">
            <v>99653.16</v>
          </cell>
          <cell r="AA645">
            <v>99653.16</v>
          </cell>
          <cell r="AD645">
            <v>99653.160000000018</v>
          </cell>
          <cell r="AE645">
            <v>99653.160000000018</v>
          </cell>
          <cell r="AF645">
            <v>99653.160000000018</v>
          </cell>
          <cell r="AG645">
            <v>99653.160000000018</v>
          </cell>
          <cell r="AH645">
            <v>99653.160000000018</v>
          </cell>
          <cell r="AI645">
            <v>99653.160000000018</v>
          </cell>
          <cell r="AJ645">
            <v>99653.160000000018</v>
          </cell>
          <cell r="AK645">
            <v>99653.160000000018</v>
          </cell>
          <cell r="AL645">
            <v>99653.160000000018</v>
          </cell>
          <cell r="AM645">
            <v>99653.160000000018</v>
          </cell>
          <cell r="AN645">
            <v>99653.160000000018</v>
          </cell>
          <cell r="AP645">
            <v>99653.160000000018</v>
          </cell>
        </row>
        <row r="646">
          <cell r="J646">
            <v>40906.92</v>
          </cell>
          <cell r="K646">
            <v>40906.92</v>
          </cell>
          <cell r="L646">
            <v>40906.92</v>
          </cell>
          <cell r="M646">
            <v>40906.92</v>
          </cell>
          <cell r="N646">
            <v>40906.92</v>
          </cell>
          <cell r="O646">
            <v>40906.92</v>
          </cell>
          <cell r="P646">
            <v>40906.92</v>
          </cell>
          <cell r="Q646">
            <v>40906.92</v>
          </cell>
          <cell r="R646">
            <v>40906.92</v>
          </cell>
          <cell r="S646">
            <v>40906.92</v>
          </cell>
          <cell r="T646">
            <v>40906.92</v>
          </cell>
          <cell r="U646">
            <v>40906.92</v>
          </cell>
          <cell r="V646">
            <v>40906.92</v>
          </cell>
          <cell r="W646">
            <v>40906.92</v>
          </cell>
          <cell r="X646">
            <v>40906.92</v>
          </cell>
          <cell r="Y646">
            <v>40906.92</v>
          </cell>
          <cell r="Z646">
            <v>40906.92</v>
          </cell>
          <cell r="AA646">
            <v>40906.92</v>
          </cell>
          <cell r="AD646">
            <v>35793.554999999993</v>
          </cell>
          <cell r="AE646">
            <v>39202.464999999989</v>
          </cell>
          <cell r="AF646">
            <v>40906.919999999991</v>
          </cell>
          <cell r="AG646">
            <v>40906.919999999991</v>
          </cell>
          <cell r="AH646">
            <v>40906.919999999991</v>
          </cell>
          <cell r="AI646">
            <v>40906.919999999991</v>
          </cell>
          <cell r="AJ646">
            <v>40906.919999999991</v>
          </cell>
          <cell r="AK646">
            <v>40906.919999999991</v>
          </cell>
          <cell r="AL646">
            <v>40906.919999999991</v>
          </cell>
          <cell r="AM646">
            <v>40906.919999999991</v>
          </cell>
          <cell r="AN646">
            <v>40906.919999999991</v>
          </cell>
          <cell r="AP646">
            <v>40906.919999999991</v>
          </cell>
        </row>
        <row r="647">
          <cell r="J647">
            <v>148920</v>
          </cell>
          <cell r="K647">
            <v>148920</v>
          </cell>
          <cell r="L647">
            <v>148920</v>
          </cell>
          <cell r="M647">
            <v>148920</v>
          </cell>
          <cell r="N647">
            <v>148920</v>
          </cell>
          <cell r="O647">
            <v>148920</v>
          </cell>
          <cell r="P647">
            <v>148920</v>
          </cell>
          <cell r="Q647">
            <v>148920</v>
          </cell>
          <cell r="R647">
            <v>148920</v>
          </cell>
          <cell r="S647">
            <v>148920</v>
          </cell>
          <cell r="T647">
            <v>148920</v>
          </cell>
          <cell r="U647">
            <v>148920</v>
          </cell>
          <cell r="V647">
            <v>148920</v>
          </cell>
          <cell r="W647">
            <v>148920</v>
          </cell>
          <cell r="X647">
            <v>148920</v>
          </cell>
          <cell r="Y647">
            <v>148920</v>
          </cell>
          <cell r="Z647">
            <v>148920</v>
          </cell>
          <cell r="AA647">
            <v>148920</v>
          </cell>
          <cell r="AD647">
            <v>105485</v>
          </cell>
          <cell r="AE647">
            <v>117895</v>
          </cell>
          <cell r="AF647">
            <v>130305</v>
          </cell>
          <cell r="AG647">
            <v>142715</v>
          </cell>
          <cell r="AH647">
            <v>148920</v>
          </cell>
          <cell r="AI647">
            <v>148920</v>
          </cell>
          <cell r="AJ647">
            <v>148920</v>
          </cell>
          <cell r="AK647">
            <v>148920</v>
          </cell>
          <cell r="AL647">
            <v>148920</v>
          </cell>
          <cell r="AM647">
            <v>148920</v>
          </cell>
          <cell r="AN647">
            <v>148920</v>
          </cell>
          <cell r="AP647">
            <v>148920</v>
          </cell>
        </row>
        <row r="648">
          <cell r="J648">
            <v>970217.52</v>
          </cell>
          <cell r="K648">
            <v>970217.52</v>
          </cell>
          <cell r="L648">
            <v>970217.52</v>
          </cell>
          <cell r="M648">
            <v>970217.52</v>
          </cell>
          <cell r="N648">
            <v>970217.52</v>
          </cell>
          <cell r="O648">
            <v>970217.52</v>
          </cell>
          <cell r="P648">
            <v>970217.52</v>
          </cell>
          <cell r="Q648">
            <v>970217.52</v>
          </cell>
          <cell r="R648">
            <v>970217.52</v>
          </cell>
          <cell r="S648">
            <v>970217.52</v>
          </cell>
          <cell r="T648">
            <v>970217.52</v>
          </cell>
          <cell r="U648">
            <v>970217.52</v>
          </cell>
          <cell r="V648">
            <v>970217.52</v>
          </cell>
          <cell r="W648">
            <v>970217.52</v>
          </cell>
          <cell r="X648">
            <v>970217.52</v>
          </cell>
          <cell r="Y648">
            <v>970217.52</v>
          </cell>
          <cell r="Z648">
            <v>970217.52</v>
          </cell>
          <cell r="AA648">
            <v>970217.52</v>
          </cell>
          <cell r="AD648">
            <v>848940.32999999973</v>
          </cell>
          <cell r="AE648">
            <v>929791.78999999969</v>
          </cell>
          <cell r="AF648">
            <v>970217.51999999967</v>
          </cell>
          <cell r="AG648">
            <v>970217.51999999967</v>
          </cell>
          <cell r="AH648">
            <v>970217.51999999967</v>
          </cell>
          <cell r="AI648">
            <v>970217.51999999967</v>
          </cell>
          <cell r="AJ648">
            <v>970217.51999999967</v>
          </cell>
          <cell r="AK648">
            <v>970217.51999999967</v>
          </cell>
          <cell r="AL648">
            <v>970217.51999999967</v>
          </cell>
          <cell r="AM648">
            <v>970217.51999999967</v>
          </cell>
          <cell r="AN648">
            <v>970217.51999999967</v>
          </cell>
          <cell r="AP648">
            <v>970217.51999999967</v>
          </cell>
        </row>
        <row r="649">
          <cell r="J649">
            <v>0</v>
          </cell>
          <cell r="K649">
            <v>94608</v>
          </cell>
          <cell r="L649">
            <v>86724</v>
          </cell>
          <cell r="M649">
            <v>78840</v>
          </cell>
          <cell r="N649">
            <v>70956</v>
          </cell>
          <cell r="O649">
            <v>63072</v>
          </cell>
          <cell r="P649">
            <v>55188</v>
          </cell>
          <cell r="Q649">
            <v>47304</v>
          </cell>
          <cell r="R649">
            <v>39420</v>
          </cell>
          <cell r="S649">
            <v>31536</v>
          </cell>
          <cell r="T649">
            <v>23652</v>
          </cell>
          <cell r="U649">
            <v>15768</v>
          </cell>
          <cell r="V649">
            <v>7884</v>
          </cell>
          <cell r="W649">
            <v>0</v>
          </cell>
          <cell r="X649">
            <v>0</v>
          </cell>
          <cell r="Y649">
            <v>0</v>
          </cell>
          <cell r="Z649">
            <v>0</v>
          </cell>
          <cell r="AA649">
            <v>0</v>
          </cell>
          <cell r="AD649">
            <v>39420</v>
          </cell>
          <cell r="AE649">
            <v>43033.5</v>
          </cell>
          <cell r="AF649">
            <v>45990</v>
          </cell>
          <cell r="AG649">
            <v>48289.5</v>
          </cell>
          <cell r="AH649">
            <v>49932</v>
          </cell>
          <cell r="AI649">
            <v>50917.5</v>
          </cell>
          <cell r="AJ649">
            <v>47304</v>
          </cell>
          <cell r="AK649">
            <v>39748.5</v>
          </cell>
          <cell r="AL649">
            <v>32850</v>
          </cell>
          <cell r="AM649">
            <v>26608.5</v>
          </cell>
          <cell r="AN649">
            <v>21024</v>
          </cell>
          <cell r="AP649">
            <v>11826</v>
          </cell>
        </row>
        <row r="650">
          <cell r="J650">
            <v>0</v>
          </cell>
          <cell r="K650">
            <v>0</v>
          </cell>
          <cell r="L650">
            <v>0</v>
          </cell>
          <cell r="M650">
            <v>0</v>
          </cell>
          <cell r="N650">
            <v>74141.350000000006</v>
          </cell>
          <cell r="O650">
            <v>74141.350000000006</v>
          </cell>
          <cell r="P650">
            <v>74141.350000000006</v>
          </cell>
          <cell r="Q650">
            <v>74141.350000000006</v>
          </cell>
          <cell r="R650">
            <v>74141.350000000006</v>
          </cell>
          <cell r="S650">
            <v>74141.350000000006</v>
          </cell>
          <cell r="T650">
            <v>74141.350000000006</v>
          </cell>
          <cell r="U650">
            <v>74141.350000000006</v>
          </cell>
          <cell r="V650">
            <v>74141.350000000006</v>
          </cell>
          <cell r="W650">
            <v>74141.350000000006</v>
          </cell>
          <cell r="X650">
            <v>74141.350000000006</v>
          </cell>
          <cell r="Y650">
            <v>74141.350000000006</v>
          </cell>
          <cell r="Z650">
            <v>74141.350000000006</v>
          </cell>
          <cell r="AA650">
            <v>74141.350000000006</v>
          </cell>
          <cell r="AD650">
            <v>21624.560416666671</v>
          </cell>
          <cell r="AE650">
            <v>27803.006250000002</v>
          </cell>
          <cell r="AF650">
            <v>33981.45208333333</v>
          </cell>
          <cell r="AG650">
            <v>40159.897916666661</v>
          </cell>
          <cell r="AH650">
            <v>46338.34375</v>
          </cell>
          <cell r="AI650">
            <v>52516.789583333331</v>
          </cell>
          <cell r="AJ650">
            <v>58695.235416666663</v>
          </cell>
          <cell r="AK650">
            <v>64873.681249999994</v>
          </cell>
          <cell r="AL650">
            <v>71052.127083333326</v>
          </cell>
          <cell r="AM650">
            <v>74141.349999999991</v>
          </cell>
          <cell r="AN650">
            <v>74141.349999999991</v>
          </cell>
          <cell r="AP650">
            <v>74141.349999999991</v>
          </cell>
        </row>
        <row r="651">
          <cell r="J651">
            <v>0</v>
          </cell>
          <cell r="K651">
            <v>0</v>
          </cell>
          <cell r="L651">
            <v>0</v>
          </cell>
          <cell r="M651">
            <v>0</v>
          </cell>
          <cell r="N651">
            <v>0</v>
          </cell>
          <cell r="O651">
            <v>0</v>
          </cell>
          <cell r="P651">
            <v>0</v>
          </cell>
          <cell r="Q651">
            <v>0</v>
          </cell>
          <cell r="R651">
            <v>0</v>
          </cell>
          <cell r="S651">
            <v>0</v>
          </cell>
          <cell r="T651">
            <v>0</v>
          </cell>
          <cell r="U651">
            <v>251662.76</v>
          </cell>
          <cell r="V651">
            <v>251662.76</v>
          </cell>
          <cell r="W651">
            <v>251662.76</v>
          </cell>
          <cell r="X651">
            <v>251662.76</v>
          </cell>
          <cell r="Y651">
            <v>251662.76</v>
          </cell>
          <cell r="Z651">
            <v>251662.76</v>
          </cell>
          <cell r="AA651">
            <v>251662.76</v>
          </cell>
          <cell r="AD651">
            <v>0</v>
          </cell>
          <cell r="AE651">
            <v>0</v>
          </cell>
          <cell r="AF651">
            <v>0</v>
          </cell>
          <cell r="AG651">
            <v>0</v>
          </cell>
          <cell r="AH651">
            <v>10485.948333333334</v>
          </cell>
          <cell r="AI651">
            <v>31457.845000000001</v>
          </cell>
          <cell r="AJ651">
            <v>52429.741666666669</v>
          </cell>
          <cell r="AK651">
            <v>73401.638333333336</v>
          </cell>
          <cell r="AL651">
            <v>94373.534999999989</v>
          </cell>
          <cell r="AM651">
            <v>115345.43166666669</v>
          </cell>
          <cell r="AN651">
            <v>136317.32833333334</v>
          </cell>
          <cell r="AP651">
            <v>178261.12166666667</v>
          </cell>
        </row>
        <row r="652">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166750.44</v>
          </cell>
          <cell r="Z652">
            <v>166750.44</v>
          </cell>
          <cell r="AA652">
            <v>166750.44</v>
          </cell>
          <cell r="AD652">
            <v>0</v>
          </cell>
          <cell r="AE652">
            <v>0</v>
          </cell>
          <cell r="AF652">
            <v>0</v>
          </cell>
          <cell r="AG652">
            <v>0</v>
          </cell>
          <cell r="AH652">
            <v>0</v>
          </cell>
          <cell r="AI652">
            <v>0</v>
          </cell>
          <cell r="AJ652">
            <v>0</v>
          </cell>
          <cell r="AK652">
            <v>0</v>
          </cell>
          <cell r="AL652">
            <v>6947.9350000000004</v>
          </cell>
          <cell r="AM652">
            <v>20843.805</v>
          </cell>
          <cell r="AN652">
            <v>34739.674999999996</v>
          </cell>
          <cell r="AP652">
            <v>62531.415000000001</v>
          </cell>
        </row>
        <row r="653">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419493.62</v>
          </cell>
          <cell r="Z653">
            <v>419493.62</v>
          </cell>
          <cell r="AA653">
            <v>419493.62</v>
          </cell>
          <cell r="AD653">
            <v>0</v>
          </cell>
          <cell r="AE653">
            <v>0</v>
          </cell>
          <cell r="AF653">
            <v>0</v>
          </cell>
          <cell r="AG653">
            <v>0</v>
          </cell>
          <cell r="AH653">
            <v>0</v>
          </cell>
          <cell r="AI653">
            <v>0</v>
          </cell>
          <cell r="AJ653">
            <v>0</v>
          </cell>
          <cell r="AK653">
            <v>0</v>
          </cell>
          <cell r="AL653">
            <v>17478.900833333333</v>
          </cell>
          <cell r="AM653">
            <v>52436.702499999992</v>
          </cell>
          <cell r="AN653">
            <v>87394.504166666666</v>
          </cell>
          <cell r="AP653">
            <v>157310.10750000001</v>
          </cell>
        </row>
        <row r="654">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570039.56999999995</v>
          </cell>
          <cell r="Z654">
            <v>570039.56999999995</v>
          </cell>
          <cell r="AA654">
            <v>570039.56999999995</v>
          </cell>
          <cell r="AD654">
            <v>0</v>
          </cell>
          <cell r="AE654">
            <v>0</v>
          </cell>
          <cell r="AF654">
            <v>0</v>
          </cell>
          <cell r="AG654">
            <v>0</v>
          </cell>
          <cell r="AH654">
            <v>0</v>
          </cell>
          <cell r="AI654">
            <v>0</v>
          </cell>
          <cell r="AJ654">
            <v>0</v>
          </cell>
          <cell r="AK654">
            <v>0</v>
          </cell>
          <cell r="AL654">
            <v>23751.648749999997</v>
          </cell>
          <cell r="AM654">
            <v>71254.946249999994</v>
          </cell>
          <cell r="AN654">
            <v>118758.24374999998</v>
          </cell>
          <cell r="AP654">
            <v>213764.83875</v>
          </cell>
        </row>
        <row r="655">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D655">
            <v>0</v>
          </cell>
          <cell r="AE655">
            <v>0</v>
          </cell>
          <cell r="AF655">
            <v>0</v>
          </cell>
          <cell r="AG655">
            <v>0</v>
          </cell>
          <cell r="AH655">
            <v>0</v>
          </cell>
          <cell r="AI655">
            <v>0</v>
          </cell>
          <cell r="AJ655">
            <v>0</v>
          </cell>
          <cell r="AK655">
            <v>0</v>
          </cell>
          <cell r="AL655">
            <v>0</v>
          </cell>
          <cell r="AM655">
            <v>0</v>
          </cell>
          <cell r="AN655">
            <v>0</v>
          </cell>
          <cell r="AP655">
            <v>0</v>
          </cell>
        </row>
        <row r="656">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D656">
            <v>0</v>
          </cell>
          <cell r="AE656">
            <v>0</v>
          </cell>
          <cell r="AF656">
            <v>0</v>
          </cell>
          <cell r="AG656">
            <v>0</v>
          </cell>
          <cell r="AH656">
            <v>0</v>
          </cell>
          <cell r="AI656">
            <v>0</v>
          </cell>
          <cell r="AJ656">
            <v>0</v>
          </cell>
          <cell r="AK656">
            <v>0</v>
          </cell>
          <cell r="AL656">
            <v>0</v>
          </cell>
          <cell r="AM656">
            <v>0</v>
          </cell>
          <cell r="AN656">
            <v>0</v>
          </cell>
          <cell r="AP656">
            <v>0</v>
          </cell>
        </row>
        <row r="657">
          <cell r="J657">
            <v>409530</v>
          </cell>
          <cell r="K657">
            <v>397120</v>
          </cell>
          <cell r="L657">
            <v>384710</v>
          </cell>
          <cell r="M657">
            <v>372300</v>
          </cell>
          <cell r="N657">
            <v>359890</v>
          </cell>
          <cell r="O657">
            <v>347480</v>
          </cell>
          <cell r="P657">
            <v>335070</v>
          </cell>
          <cell r="Q657">
            <v>322660</v>
          </cell>
          <cell r="R657">
            <v>310250</v>
          </cell>
          <cell r="S657">
            <v>297840</v>
          </cell>
          <cell r="T657">
            <v>285430</v>
          </cell>
          <cell r="U657">
            <v>273020</v>
          </cell>
          <cell r="V657">
            <v>260610</v>
          </cell>
          <cell r="W657">
            <v>248200</v>
          </cell>
          <cell r="X657">
            <v>235790</v>
          </cell>
          <cell r="Y657">
            <v>223380</v>
          </cell>
          <cell r="Z657">
            <v>210970</v>
          </cell>
          <cell r="AA657">
            <v>198560</v>
          </cell>
          <cell r="AD657">
            <v>265780.83333333331</v>
          </cell>
          <cell r="AE657">
            <v>292152.08333333331</v>
          </cell>
          <cell r="AF657">
            <v>317489.16666666669</v>
          </cell>
          <cell r="AG657">
            <v>341792.08333333331</v>
          </cell>
          <cell r="AH657">
            <v>347480</v>
          </cell>
          <cell r="AI657">
            <v>335070</v>
          </cell>
          <cell r="AJ657">
            <v>322660</v>
          </cell>
          <cell r="AK657">
            <v>310250</v>
          </cell>
          <cell r="AL657">
            <v>297840</v>
          </cell>
          <cell r="AM657">
            <v>285430</v>
          </cell>
          <cell r="AN657">
            <v>273020</v>
          </cell>
          <cell r="AP657">
            <v>248200</v>
          </cell>
        </row>
        <row r="658">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D658">
            <v>0</v>
          </cell>
          <cell r="AE658">
            <v>0</v>
          </cell>
          <cell r="AF658">
            <v>0</v>
          </cell>
          <cell r="AG658">
            <v>0</v>
          </cell>
          <cell r="AH658">
            <v>0</v>
          </cell>
          <cell r="AI658">
            <v>0</v>
          </cell>
          <cell r="AJ658">
            <v>0</v>
          </cell>
          <cell r="AK658">
            <v>0</v>
          </cell>
          <cell r="AL658">
            <v>0</v>
          </cell>
          <cell r="AM658">
            <v>0</v>
          </cell>
          <cell r="AN658">
            <v>0</v>
          </cell>
          <cell r="AP658">
            <v>0</v>
          </cell>
        </row>
        <row r="659">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D659">
            <v>0</v>
          </cell>
          <cell r="AE659">
            <v>0</v>
          </cell>
          <cell r="AF659">
            <v>0</v>
          </cell>
          <cell r="AG659">
            <v>0</v>
          </cell>
          <cell r="AH659">
            <v>0</v>
          </cell>
          <cell r="AI659">
            <v>0</v>
          </cell>
          <cell r="AJ659">
            <v>0</v>
          </cell>
          <cell r="AK659">
            <v>0</v>
          </cell>
          <cell r="AL659">
            <v>0</v>
          </cell>
          <cell r="AM659">
            <v>0</v>
          </cell>
          <cell r="AN659">
            <v>0</v>
          </cell>
          <cell r="AP659">
            <v>0</v>
          </cell>
        </row>
        <row r="660">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D660">
            <v>0</v>
          </cell>
          <cell r="AE660">
            <v>0</v>
          </cell>
          <cell r="AF660">
            <v>0</v>
          </cell>
          <cell r="AG660">
            <v>0</v>
          </cell>
          <cell r="AH660">
            <v>0</v>
          </cell>
          <cell r="AI660">
            <v>0</v>
          </cell>
          <cell r="AJ660">
            <v>0</v>
          </cell>
          <cell r="AK660">
            <v>0</v>
          </cell>
          <cell r="AL660">
            <v>0</v>
          </cell>
          <cell r="AM660">
            <v>0</v>
          </cell>
          <cell r="AN660">
            <v>0</v>
          </cell>
          <cell r="AP660">
            <v>0</v>
          </cell>
        </row>
        <row r="661">
          <cell r="J661">
            <v>20440</v>
          </cell>
          <cell r="K661">
            <v>19162.5</v>
          </cell>
          <cell r="L661">
            <v>17885</v>
          </cell>
          <cell r="M661">
            <v>16607.5</v>
          </cell>
          <cell r="N661">
            <v>15330</v>
          </cell>
          <cell r="O661">
            <v>14052.5</v>
          </cell>
          <cell r="P661">
            <v>12775</v>
          </cell>
          <cell r="Q661">
            <v>11497.5</v>
          </cell>
          <cell r="R661">
            <v>10220</v>
          </cell>
          <cell r="S661">
            <v>8942.5</v>
          </cell>
          <cell r="T661">
            <v>7665</v>
          </cell>
          <cell r="U661">
            <v>6387.5</v>
          </cell>
          <cell r="V661">
            <v>5110</v>
          </cell>
          <cell r="W661">
            <v>3832.5</v>
          </cell>
          <cell r="X661">
            <v>2555</v>
          </cell>
          <cell r="Y661">
            <v>1277.5</v>
          </cell>
          <cell r="Z661">
            <v>0</v>
          </cell>
          <cell r="AA661">
            <v>0</v>
          </cell>
          <cell r="AD661">
            <v>19162.5</v>
          </cell>
          <cell r="AE661">
            <v>17885</v>
          </cell>
          <cell r="AF661">
            <v>16607.5</v>
          </cell>
          <cell r="AG661">
            <v>15330</v>
          </cell>
          <cell r="AH661">
            <v>14052.5</v>
          </cell>
          <cell r="AI661">
            <v>12775</v>
          </cell>
          <cell r="AJ661">
            <v>11497.5</v>
          </cell>
          <cell r="AK661">
            <v>10220</v>
          </cell>
          <cell r="AL661">
            <v>8942.5</v>
          </cell>
          <cell r="AM661">
            <v>7665</v>
          </cell>
          <cell r="AN661">
            <v>6440.729166666667</v>
          </cell>
          <cell r="AP661">
            <v>4311.5625</v>
          </cell>
        </row>
        <row r="662">
          <cell r="J662">
            <v>70000</v>
          </cell>
          <cell r="K662">
            <v>65000</v>
          </cell>
          <cell r="L662">
            <v>60000</v>
          </cell>
          <cell r="M662">
            <v>55000</v>
          </cell>
          <cell r="N662">
            <v>50000</v>
          </cell>
          <cell r="O662">
            <v>45000</v>
          </cell>
          <cell r="P662">
            <v>40000</v>
          </cell>
          <cell r="Q662">
            <v>35000</v>
          </cell>
          <cell r="R662">
            <v>30000</v>
          </cell>
          <cell r="S662">
            <v>25000</v>
          </cell>
          <cell r="T662">
            <v>20000</v>
          </cell>
          <cell r="U662">
            <v>15000</v>
          </cell>
          <cell r="V662">
            <v>10000</v>
          </cell>
          <cell r="W662">
            <v>5000</v>
          </cell>
          <cell r="X662">
            <v>0</v>
          </cell>
          <cell r="Y662">
            <v>0</v>
          </cell>
          <cell r="Z662">
            <v>0</v>
          </cell>
          <cell r="AA662">
            <v>0</v>
          </cell>
          <cell r="AD662">
            <v>65000</v>
          </cell>
          <cell r="AE662">
            <v>60000</v>
          </cell>
          <cell r="AF662">
            <v>55000</v>
          </cell>
          <cell r="AG662">
            <v>50000</v>
          </cell>
          <cell r="AH662">
            <v>45000</v>
          </cell>
          <cell r="AI662">
            <v>40000</v>
          </cell>
          <cell r="AJ662">
            <v>35000</v>
          </cell>
          <cell r="AK662">
            <v>30000</v>
          </cell>
          <cell r="AL662">
            <v>25208.333333333332</v>
          </cell>
          <cell r="AM662">
            <v>20833.333333333332</v>
          </cell>
          <cell r="AN662">
            <v>16875</v>
          </cell>
          <cell r="AP662">
            <v>10208.333333333334</v>
          </cell>
        </row>
        <row r="663">
          <cell r="J663">
            <v>29200</v>
          </cell>
          <cell r="K663">
            <v>21900</v>
          </cell>
          <cell r="L663">
            <v>14600</v>
          </cell>
          <cell r="M663">
            <v>7300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D663">
            <v>24637.5</v>
          </cell>
          <cell r="AE663">
            <v>19466.666666666668</v>
          </cell>
          <cell r="AF663">
            <v>14904.166666666666</v>
          </cell>
          <cell r="AG663">
            <v>10950</v>
          </cell>
          <cell r="AH663">
            <v>7604.166666666667</v>
          </cell>
          <cell r="AI663">
            <v>4866.666666666667</v>
          </cell>
          <cell r="AJ663">
            <v>2737.5</v>
          </cell>
          <cell r="AK663">
            <v>1216.6666666666667</v>
          </cell>
          <cell r="AL663">
            <v>304.16666666666669</v>
          </cell>
          <cell r="AM663">
            <v>0</v>
          </cell>
          <cell r="AN663">
            <v>0</v>
          </cell>
          <cell r="AP663">
            <v>0</v>
          </cell>
        </row>
        <row r="664">
          <cell r="J664">
            <v>290655.03000000003</v>
          </cell>
          <cell r="K664">
            <v>282350.59999999998</v>
          </cell>
          <cell r="L664">
            <v>274046.17</v>
          </cell>
          <cell r="M664">
            <v>265741.74</v>
          </cell>
          <cell r="N664">
            <v>257437.31</v>
          </cell>
          <cell r="O664">
            <v>249132.88</v>
          </cell>
          <cell r="P664">
            <v>240828.45</v>
          </cell>
          <cell r="Q664">
            <v>232524.02</v>
          </cell>
          <cell r="R664">
            <v>224219.59</v>
          </cell>
          <cell r="S664">
            <v>215915.16</v>
          </cell>
          <cell r="T664">
            <v>207610.73</v>
          </cell>
          <cell r="U664">
            <v>199306.3</v>
          </cell>
          <cell r="V664">
            <v>191001.87</v>
          </cell>
          <cell r="W664">
            <v>182697.44</v>
          </cell>
          <cell r="X664">
            <v>174393.01</v>
          </cell>
          <cell r="Y664">
            <v>166088.57999999999</v>
          </cell>
          <cell r="Z664">
            <v>157784.15</v>
          </cell>
          <cell r="AA664">
            <v>149479.72</v>
          </cell>
          <cell r="AD664">
            <v>437315.8974999999</v>
          </cell>
          <cell r="AE664">
            <v>351528.81874999992</v>
          </cell>
          <cell r="AF664">
            <v>265741.74</v>
          </cell>
          <cell r="AG664">
            <v>257437.31000000003</v>
          </cell>
          <cell r="AH664">
            <v>249132.88</v>
          </cell>
          <cell r="AI664">
            <v>240828.45000000004</v>
          </cell>
          <cell r="AJ664">
            <v>232524.02000000002</v>
          </cell>
          <cell r="AK664">
            <v>224219.58999999997</v>
          </cell>
          <cell r="AL664">
            <v>215915.16</v>
          </cell>
          <cell r="AM664">
            <v>207610.73</v>
          </cell>
          <cell r="AN664">
            <v>199306.30000000002</v>
          </cell>
          <cell r="AP664">
            <v>182697.44000000003</v>
          </cell>
        </row>
        <row r="665">
          <cell r="J665">
            <v>105768</v>
          </cell>
          <cell r="K665">
            <v>104954.4</v>
          </cell>
          <cell r="L665">
            <v>104140.8</v>
          </cell>
          <cell r="M665">
            <v>103327.2</v>
          </cell>
          <cell r="N665">
            <v>102513.60000000001</v>
          </cell>
          <cell r="O665">
            <v>101700</v>
          </cell>
          <cell r="P665">
            <v>100886.39999999999</v>
          </cell>
          <cell r="Q665">
            <v>100072.8</v>
          </cell>
          <cell r="R665">
            <v>99259.199999999997</v>
          </cell>
          <cell r="S665">
            <v>98445.6</v>
          </cell>
          <cell r="T665">
            <v>97632</v>
          </cell>
          <cell r="U665">
            <v>96818.4</v>
          </cell>
          <cell r="V665">
            <v>96004.800000000003</v>
          </cell>
          <cell r="W665">
            <v>95191.2</v>
          </cell>
          <cell r="X665">
            <v>94377.600000000006</v>
          </cell>
          <cell r="Y665">
            <v>93564</v>
          </cell>
          <cell r="Z665">
            <v>92750.399999999994</v>
          </cell>
          <cell r="AA665">
            <v>91936.8</v>
          </cell>
          <cell r="AD665">
            <v>104954.39999999998</v>
          </cell>
          <cell r="AE665">
            <v>104140.8</v>
          </cell>
          <cell r="AF665">
            <v>103327.2</v>
          </cell>
          <cell r="AG665">
            <v>102513.60000000002</v>
          </cell>
          <cell r="AH665">
            <v>101700</v>
          </cell>
          <cell r="AI665">
            <v>100886.39999999998</v>
          </cell>
          <cell r="AJ665">
            <v>100072.8</v>
          </cell>
          <cell r="AK665">
            <v>99259.199999999997</v>
          </cell>
          <cell r="AL665">
            <v>98445.60000000002</v>
          </cell>
          <cell r="AM665">
            <v>97632</v>
          </cell>
          <cell r="AN665">
            <v>96818.39999999998</v>
          </cell>
          <cell r="AP665">
            <v>95191.2</v>
          </cell>
        </row>
        <row r="666">
          <cell r="J666">
            <v>1218112.5</v>
          </cell>
          <cell r="K666">
            <v>870037.5</v>
          </cell>
          <cell r="L666">
            <v>870037.5</v>
          </cell>
          <cell r="M666">
            <v>870037.5</v>
          </cell>
          <cell r="N666">
            <v>518137.5</v>
          </cell>
          <cell r="O666">
            <v>518137.5</v>
          </cell>
          <cell r="P666">
            <v>518137.5</v>
          </cell>
          <cell r="Q666">
            <v>1196125</v>
          </cell>
          <cell r="R666">
            <v>1196125</v>
          </cell>
          <cell r="S666">
            <v>1196125</v>
          </cell>
          <cell r="T666">
            <v>1315720</v>
          </cell>
          <cell r="U666">
            <v>1315720</v>
          </cell>
          <cell r="V666">
            <v>1315720</v>
          </cell>
          <cell r="W666">
            <v>1336890</v>
          </cell>
          <cell r="X666">
            <v>1336890</v>
          </cell>
          <cell r="Y666">
            <v>1336890</v>
          </cell>
          <cell r="Z666">
            <v>1105230</v>
          </cell>
          <cell r="AA666">
            <v>1105230</v>
          </cell>
          <cell r="AD666">
            <v>1037191.6666666666</v>
          </cell>
          <cell r="AE666">
            <v>1002556.25</v>
          </cell>
          <cell r="AF666">
            <v>967920.83333333337</v>
          </cell>
          <cell r="AG666">
            <v>954670.10416666663</v>
          </cell>
          <cell r="AH666">
            <v>962804.0625</v>
          </cell>
          <cell r="AI666">
            <v>970938.02083333337</v>
          </cell>
          <cell r="AJ666">
            <v>994457.1875</v>
          </cell>
          <cell r="AK666">
            <v>1033361.5625</v>
          </cell>
          <cell r="AL666">
            <v>1072265.9375</v>
          </cell>
          <cell r="AM666">
            <v>1116180.3125</v>
          </cell>
          <cell r="AN666">
            <v>1165104.6875</v>
          </cell>
          <cell r="AP666">
            <v>1221464.1666666667</v>
          </cell>
        </row>
        <row r="667">
          <cell r="J667">
            <v>0</v>
          </cell>
          <cell r="K667">
            <v>0</v>
          </cell>
          <cell r="L667">
            <v>0</v>
          </cell>
          <cell r="M667">
            <v>0</v>
          </cell>
          <cell r="N667">
            <v>48794.25</v>
          </cell>
          <cell r="O667">
            <v>48794.25</v>
          </cell>
          <cell r="P667">
            <v>48794.25</v>
          </cell>
          <cell r="Q667">
            <v>497007.46</v>
          </cell>
          <cell r="R667">
            <v>497007.46</v>
          </cell>
          <cell r="S667">
            <v>497007.46</v>
          </cell>
          <cell r="T667">
            <v>730308.27</v>
          </cell>
          <cell r="U667">
            <v>730308.27</v>
          </cell>
          <cell r="V667">
            <v>988389.97</v>
          </cell>
          <cell r="W667">
            <v>988389.97</v>
          </cell>
          <cell r="X667">
            <v>988389.97</v>
          </cell>
          <cell r="Y667">
            <v>988389.97</v>
          </cell>
          <cell r="Z667">
            <v>988389.97</v>
          </cell>
          <cell r="AA667">
            <v>1088373.57</v>
          </cell>
          <cell r="AD667">
            <v>32907.206666666665</v>
          </cell>
          <cell r="AE667">
            <v>74324.494999999995</v>
          </cell>
          <cell r="AF667">
            <v>115741.78333333333</v>
          </cell>
          <cell r="AG667">
            <v>166879.93875</v>
          </cell>
          <cell r="AH667">
            <v>227738.96125000002</v>
          </cell>
          <cell r="AI667">
            <v>299351.38791666663</v>
          </cell>
          <cell r="AJ667">
            <v>381717.21875</v>
          </cell>
          <cell r="AK667">
            <v>464083.04958333331</v>
          </cell>
          <cell r="AL667">
            <v>546448.88041666662</v>
          </cell>
          <cell r="AM667">
            <v>626781.61749999993</v>
          </cell>
          <cell r="AN667">
            <v>709247.24416666653</v>
          </cell>
          <cell r="AP667">
            <v>922906.46124999982</v>
          </cell>
        </row>
        <row r="668">
          <cell r="J668">
            <v>0</v>
          </cell>
          <cell r="K668">
            <v>0</v>
          </cell>
          <cell r="L668">
            <v>0</v>
          </cell>
          <cell r="M668">
            <v>0</v>
          </cell>
          <cell r="N668">
            <v>26783.63</v>
          </cell>
          <cell r="O668">
            <v>26783.63</v>
          </cell>
          <cell r="P668">
            <v>26783.63</v>
          </cell>
          <cell r="Q668">
            <v>271514.19</v>
          </cell>
          <cell r="R668">
            <v>271514.19</v>
          </cell>
          <cell r="S668">
            <v>271514.19</v>
          </cell>
          <cell r="T668">
            <v>399573.57</v>
          </cell>
          <cell r="U668">
            <v>399573.57</v>
          </cell>
          <cell r="V668">
            <v>541234.92000000004</v>
          </cell>
          <cell r="W668">
            <v>541234.92000000004</v>
          </cell>
          <cell r="X668">
            <v>541234.92000000004</v>
          </cell>
          <cell r="Y668">
            <v>541234.92000000004</v>
          </cell>
          <cell r="Z668">
            <v>541234.92000000004</v>
          </cell>
          <cell r="AA668">
            <v>596115.81999999995</v>
          </cell>
          <cell r="AD668">
            <v>18008.998749999999</v>
          </cell>
          <cell r="AE668">
            <v>40635.181250000001</v>
          </cell>
          <cell r="AF668">
            <v>63261.363749999997</v>
          </cell>
          <cell r="AG668">
            <v>91223.353749999995</v>
          </cell>
          <cell r="AH668">
            <v>124521.15125</v>
          </cell>
          <cell r="AI668">
            <v>163721.505</v>
          </cell>
          <cell r="AJ668">
            <v>208824.41500000001</v>
          </cell>
          <cell r="AK668">
            <v>253927.32499999998</v>
          </cell>
          <cell r="AL668">
            <v>299030.23499999999</v>
          </cell>
          <cell r="AM668">
            <v>343017.16041666665</v>
          </cell>
          <cell r="AN668">
            <v>388174.80541666667</v>
          </cell>
          <cell r="AP668">
            <v>505290.89833333326</v>
          </cell>
        </row>
        <row r="669">
          <cell r="J669">
            <v>0</v>
          </cell>
          <cell r="K669">
            <v>0</v>
          </cell>
          <cell r="L669">
            <v>0</v>
          </cell>
          <cell r="M669">
            <v>0</v>
          </cell>
          <cell r="N669">
            <v>780.45</v>
          </cell>
          <cell r="O669">
            <v>780.45</v>
          </cell>
          <cell r="P669">
            <v>780.45</v>
          </cell>
          <cell r="Q669">
            <v>7865.4</v>
          </cell>
          <cell r="R669">
            <v>7865.4</v>
          </cell>
          <cell r="S669">
            <v>7865.4</v>
          </cell>
          <cell r="T669">
            <v>11590.81</v>
          </cell>
          <cell r="U669">
            <v>11590.81</v>
          </cell>
          <cell r="V669">
            <v>15711.29</v>
          </cell>
          <cell r="W669">
            <v>15711.29</v>
          </cell>
          <cell r="X669">
            <v>15711.29</v>
          </cell>
          <cell r="Y669">
            <v>15711.29</v>
          </cell>
          <cell r="Z669">
            <v>15711.29</v>
          </cell>
          <cell r="AA669">
            <v>17307.66</v>
          </cell>
          <cell r="AD669">
            <v>522.83749999999998</v>
          </cell>
          <cell r="AE669">
            <v>1178.2875000000001</v>
          </cell>
          <cell r="AF669">
            <v>1833.7375000000002</v>
          </cell>
          <cell r="AG669">
            <v>2644.4129166666667</v>
          </cell>
          <cell r="AH669">
            <v>3610.3137499999998</v>
          </cell>
          <cell r="AI669">
            <v>4747.9012499999999</v>
          </cell>
          <cell r="AJ669">
            <v>6057.175416666666</v>
          </cell>
          <cell r="AK669">
            <v>7366.449583333334</v>
          </cell>
          <cell r="AL669">
            <v>8675.723750000001</v>
          </cell>
          <cell r="AM669">
            <v>9952.4791666666661</v>
          </cell>
          <cell r="AN669">
            <v>11263.231250000003</v>
          </cell>
          <cell r="AP669">
            <v>14665.818750000004</v>
          </cell>
        </row>
        <row r="670">
          <cell r="J670">
            <v>0</v>
          </cell>
          <cell r="K670">
            <v>0</v>
          </cell>
          <cell r="L670">
            <v>33006</v>
          </cell>
          <cell r="M670">
            <v>33006</v>
          </cell>
          <cell r="N670">
            <v>33006</v>
          </cell>
          <cell r="O670">
            <v>33006</v>
          </cell>
          <cell r="P670">
            <v>33006</v>
          </cell>
          <cell r="Q670">
            <v>33006</v>
          </cell>
          <cell r="R670">
            <v>33006</v>
          </cell>
          <cell r="S670">
            <v>33006</v>
          </cell>
          <cell r="T670">
            <v>33006</v>
          </cell>
          <cell r="U670">
            <v>33006</v>
          </cell>
          <cell r="V670">
            <v>33006</v>
          </cell>
          <cell r="W670">
            <v>33006</v>
          </cell>
          <cell r="X670">
            <v>33006</v>
          </cell>
          <cell r="Y670">
            <v>33006</v>
          </cell>
          <cell r="Z670">
            <v>33006</v>
          </cell>
          <cell r="AA670">
            <v>33006</v>
          </cell>
          <cell r="AD670">
            <v>15127.75</v>
          </cell>
          <cell r="AE670">
            <v>17878.25</v>
          </cell>
          <cell r="AF670">
            <v>20628.75</v>
          </cell>
          <cell r="AG670">
            <v>23379.25</v>
          </cell>
          <cell r="AH670">
            <v>26129.75</v>
          </cell>
          <cell r="AI670">
            <v>28880.25</v>
          </cell>
          <cell r="AJ670">
            <v>31630.75</v>
          </cell>
          <cell r="AK670">
            <v>33006</v>
          </cell>
          <cell r="AL670">
            <v>33006</v>
          </cell>
          <cell r="AM670">
            <v>33006</v>
          </cell>
          <cell r="AN670">
            <v>33006</v>
          </cell>
          <cell r="AP670">
            <v>33006</v>
          </cell>
        </row>
        <row r="671">
          <cell r="J671">
            <v>210002.5</v>
          </cell>
          <cell r="K671">
            <v>208745</v>
          </cell>
          <cell r="L671">
            <v>207487.5</v>
          </cell>
          <cell r="M671">
            <v>206230</v>
          </cell>
          <cell r="N671">
            <v>204972.5</v>
          </cell>
          <cell r="O671">
            <v>203715</v>
          </cell>
          <cell r="P671">
            <v>202457.5</v>
          </cell>
          <cell r="Q671">
            <v>201200</v>
          </cell>
          <cell r="R671">
            <v>199942.5</v>
          </cell>
          <cell r="S671">
            <v>198685</v>
          </cell>
          <cell r="T671">
            <v>197427.5</v>
          </cell>
          <cell r="U671">
            <v>196170</v>
          </cell>
          <cell r="V671">
            <v>194912.5</v>
          </cell>
          <cell r="W671">
            <v>193655</v>
          </cell>
          <cell r="X671">
            <v>192397.5</v>
          </cell>
          <cell r="Y671">
            <v>191140</v>
          </cell>
          <cell r="Z671">
            <v>189882.5</v>
          </cell>
          <cell r="AA671">
            <v>188625</v>
          </cell>
          <cell r="AD671">
            <v>208745</v>
          </cell>
          <cell r="AE671">
            <v>207487.5</v>
          </cell>
          <cell r="AF671">
            <v>206230</v>
          </cell>
          <cell r="AG671">
            <v>204972.5</v>
          </cell>
          <cell r="AH671">
            <v>203715</v>
          </cell>
          <cell r="AI671">
            <v>202457.5</v>
          </cell>
          <cell r="AJ671">
            <v>201200</v>
          </cell>
          <cell r="AK671">
            <v>199942.5</v>
          </cell>
          <cell r="AL671">
            <v>198685</v>
          </cell>
          <cell r="AM671">
            <v>197427.5</v>
          </cell>
          <cell r="AN671">
            <v>196170</v>
          </cell>
          <cell r="AP671">
            <v>193655</v>
          </cell>
        </row>
        <row r="672">
          <cell r="J672">
            <v>105676.52</v>
          </cell>
          <cell r="K672">
            <v>102267.6</v>
          </cell>
          <cell r="L672">
            <v>98858.68</v>
          </cell>
          <cell r="M672">
            <v>95449.76</v>
          </cell>
          <cell r="N672">
            <v>92040.84</v>
          </cell>
          <cell r="O672">
            <v>88631.92</v>
          </cell>
          <cell r="P672">
            <v>85223</v>
          </cell>
          <cell r="Q672">
            <v>81814.080000000002</v>
          </cell>
          <cell r="R672">
            <v>78405.16</v>
          </cell>
          <cell r="S672">
            <v>74996.240000000005</v>
          </cell>
          <cell r="T672">
            <v>71587.320000000007</v>
          </cell>
          <cell r="U672">
            <v>68178.399999999994</v>
          </cell>
          <cell r="V672">
            <v>64769.48</v>
          </cell>
          <cell r="W672">
            <v>61360.56</v>
          </cell>
          <cell r="X672">
            <v>57951.64</v>
          </cell>
          <cell r="Y672">
            <v>54542.720000000001</v>
          </cell>
          <cell r="Z672">
            <v>51133.8</v>
          </cell>
          <cell r="AA672">
            <v>47724.88</v>
          </cell>
          <cell r="AD672">
            <v>87211.536666666681</v>
          </cell>
          <cell r="AE672">
            <v>93887.338333333362</v>
          </cell>
          <cell r="AF672">
            <v>95449.760000000009</v>
          </cell>
          <cell r="AG672">
            <v>92040.840000000011</v>
          </cell>
          <cell r="AH672">
            <v>88631.92</v>
          </cell>
          <cell r="AI672">
            <v>85223.000000000015</v>
          </cell>
          <cell r="AJ672">
            <v>81814.080000000002</v>
          </cell>
          <cell r="AK672">
            <v>78405.16</v>
          </cell>
          <cell r="AL672">
            <v>74996.240000000005</v>
          </cell>
          <cell r="AM672">
            <v>71587.319999999992</v>
          </cell>
          <cell r="AN672">
            <v>68178.400000000009</v>
          </cell>
          <cell r="AP672">
            <v>61360.56</v>
          </cell>
        </row>
        <row r="673">
          <cell r="J673">
            <v>1164997.93</v>
          </cell>
          <cell r="K673">
            <v>1165008.77</v>
          </cell>
          <cell r="L673">
            <v>1196314.71</v>
          </cell>
          <cell r="M673">
            <v>1221285.3899999999</v>
          </cell>
          <cell r="N673">
            <v>0</v>
          </cell>
          <cell r="O673">
            <v>36443.230000000003</v>
          </cell>
          <cell r="P673">
            <v>36481.160000000003</v>
          </cell>
          <cell r="Q673">
            <v>0</v>
          </cell>
          <cell r="R673">
            <v>0</v>
          </cell>
          <cell r="S673">
            <v>0</v>
          </cell>
          <cell r="T673">
            <v>0</v>
          </cell>
          <cell r="U673">
            <v>0</v>
          </cell>
          <cell r="V673">
            <v>0</v>
          </cell>
          <cell r="W673">
            <v>0</v>
          </cell>
          <cell r="X673">
            <v>0</v>
          </cell>
          <cell r="Y673">
            <v>0</v>
          </cell>
          <cell r="Z673">
            <v>0</v>
          </cell>
          <cell r="AA673">
            <v>0</v>
          </cell>
          <cell r="AD673">
            <v>831640.39416666667</v>
          </cell>
          <cell r="AE673">
            <v>738784.5579166665</v>
          </cell>
          <cell r="AF673">
            <v>643914.63500000013</v>
          </cell>
          <cell r="AG673">
            <v>547334.31874999998</v>
          </cell>
          <cell r="AH673">
            <v>450252.06125000003</v>
          </cell>
          <cell r="AI673">
            <v>353169.35208333336</v>
          </cell>
          <cell r="AJ673">
            <v>256085.73958333334</v>
          </cell>
          <cell r="AK673">
            <v>157697.26124999998</v>
          </cell>
          <cell r="AL673">
            <v>56963.923749999994</v>
          </cell>
          <cell r="AM673">
            <v>6077.0325000000012</v>
          </cell>
          <cell r="AN673">
            <v>4558.5645833333338</v>
          </cell>
          <cell r="AP673">
            <v>0</v>
          </cell>
        </row>
        <row r="674">
          <cell r="J674">
            <v>1536177.73</v>
          </cell>
          <cell r="K674">
            <v>1455326.27</v>
          </cell>
          <cell r="L674">
            <v>1374474.81</v>
          </cell>
          <cell r="M674">
            <v>1293623.3500000001</v>
          </cell>
          <cell r="N674">
            <v>1212771.8899999999</v>
          </cell>
          <cell r="O674">
            <v>1131920.43</v>
          </cell>
          <cell r="P674">
            <v>1051068.97</v>
          </cell>
          <cell r="Q674">
            <v>970217.51</v>
          </cell>
          <cell r="R674">
            <v>889366.05</v>
          </cell>
          <cell r="S674">
            <v>808514.59</v>
          </cell>
          <cell r="T674">
            <v>727663.13</v>
          </cell>
          <cell r="U674">
            <v>646811.67000000004</v>
          </cell>
          <cell r="V674">
            <v>565960.21</v>
          </cell>
          <cell r="W674">
            <v>485108.75</v>
          </cell>
          <cell r="X674">
            <v>404257.29</v>
          </cell>
          <cell r="Y674">
            <v>323405.83</v>
          </cell>
          <cell r="Z674">
            <v>242554.37</v>
          </cell>
          <cell r="AA674">
            <v>161702.91</v>
          </cell>
          <cell r="AD674">
            <v>1219509.5129166667</v>
          </cell>
          <cell r="AE674">
            <v>1296992.1612500001</v>
          </cell>
          <cell r="AF674">
            <v>1293623.3500000001</v>
          </cell>
          <cell r="AG674">
            <v>1212771.8900000001</v>
          </cell>
          <cell r="AH674">
            <v>1131920.43</v>
          </cell>
          <cell r="AI674">
            <v>1051068.9700000002</v>
          </cell>
          <cell r="AJ674">
            <v>970217.50999999989</v>
          </cell>
          <cell r="AK674">
            <v>889366.05000000016</v>
          </cell>
          <cell r="AL674">
            <v>808514.58999999985</v>
          </cell>
          <cell r="AM674">
            <v>727663.12999999989</v>
          </cell>
          <cell r="AN674">
            <v>646811.67000000004</v>
          </cell>
          <cell r="AP674">
            <v>485108.75041666668</v>
          </cell>
        </row>
        <row r="675">
          <cell r="J675">
            <v>2520397.92</v>
          </cell>
          <cell r="K675">
            <v>2520421.36</v>
          </cell>
          <cell r="L675">
            <v>2588149.77</v>
          </cell>
          <cell r="M675">
            <v>2642172.21</v>
          </cell>
          <cell r="N675">
            <v>0</v>
          </cell>
          <cell r="O675">
            <v>78842.570000000007</v>
          </cell>
          <cell r="P675">
            <v>78924.639999999999</v>
          </cell>
          <cell r="Q675">
            <v>0</v>
          </cell>
          <cell r="R675">
            <v>0</v>
          </cell>
          <cell r="S675">
            <v>0</v>
          </cell>
          <cell r="T675">
            <v>0</v>
          </cell>
          <cell r="U675">
            <v>0</v>
          </cell>
          <cell r="V675">
            <v>0</v>
          </cell>
          <cell r="W675">
            <v>0</v>
          </cell>
          <cell r="X675">
            <v>0</v>
          </cell>
          <cell r="Y675">
            <v>0</v>
          </cell>
          <cell r="Z675">
            <v>0</v>
          </cell>
          <cell r="AA675">
            <v>0</v>
          </cell>
          <cell r="AD675">
            <v>1799200.3879166667</v>
          </cell>
          <cell r="AE675">
            <v>1598312.7699999998</v>
          </cell>
          <cell r="AF675">
            <v>1393067.8054166667</v>
          </cell>
          <cell r="AG675">
            <v>1184122.5158333334</v>
          </cell>
          <cell r="AH675">
            <v>974091.30916666659</v>
          </cell>
          <cell r="AI675">
            <v>764059.12583333335</v>
          </cell>
          <cell r="AJ675">
            <v>554024.98916666664</v>
          </cell>
          <cell r="AK675">
            <v>341167.85874999996</v>
          </cell>
          <cell r="AL675">
            <v>123237.77625</v>
          </cell>
          <cell r="AM675">
            <v>13147.267500000002</v>
          </cell>
          <cell r="AN675">
            <v>9862.1604166666675</v>
          </cell>
          <cell r="AP675">
            <v>0</v>
          </cell>
        </row>
        <row r="676">
          <cell r="J676">
            <v>2294065.4900000002</v>
          </cell>
          <cell r="K676">
            <v>2294076.02</v>
          </cell>
          <cell r="L676">
            <v>2324478.83</v>
          </cell>
          <cell r="M676">
            <v>2348729.12</v>
          </cell>
          <cell r="N676">
            <v>0</v>
          </cell>
          <cell r="O676">
            <v>35391.879999999997</v>
          </cell>
          <cell r="P676">
            <v>35428.720000000001</v>
          </cell>
          <cell r="Q676">
            <v>0</v>
          </cell>
          <cell r="R676">
            <v>0</v>
          </cell>
          <cell r="S676">
            <v>0</v>
          </cell>
          <cell r="T676">
            <v>0</v>
          </cell>
          <cell r="U676">
            <v>0</v>
          </cell>
          <cell r="V676">
            <v>0</v>
          </cell>
          <cell r="W676">
            <v>0</v>
          </cell>
          <cell r="X676">
            <v>0</v>
          </cell>
          <cell r="Y676">
            <v>0</v>
          </cell>
          <cell r="Z676">
            <v>0</v>
          </cell>
          <cell r="AA676">
            <v>0</v>
          </cell>
          <cell r="AD676">
            <v>1631210.9845833331</v>
          </cell>
          <cell r="AE676">
            <v>1444144.2308333332</v>
          </cell>
          <cell r="AF676">
            <v>1255121.4945833334</v>
          </cell>
          <cell r="AG676">
            <v>1064437.7083333337</v>
          </cell>
          <cell r="AH676">
            <v>873266.4616666669</v>
          </cell>
          <cell r="AI676">
            <v>682094.77625</v>
          </cell>
          <cell r="AJ676">
            <v>490922.21333333332</v>
          </cell>
          <cell r="AK676">
            <v>298482.42791666667</v>
          </cell>
          <cell r="AL676">
            <v>103765.43000000001</v>
          </cell>
          <cell r="AM676">
            <v>5901.7166666666672</v>
          </cell>
          <cell r="AN676">
            <v>4427.0550000000003</v>
          </cell>
          <cell r="AP676">
            <v>0</v>
          </cell>
        </row>
        <row r="677">
          <cell r="J677">
            <v>0</v>
          </cell>
          <cell r="K677">
            <v>0</v>
          </cell>
          <cell r="L677">
            <v>0</v>
          </cell>
          <cell r="M677">
            <v>0</v>
          </cell>
          <cell r="N677">
            <v>0</v>
          </cell>
          <cell r="O677">
            <v>0</v>
          </cell>
          <cell r="P677">
            <v>0</v>
          </cell>
          <cell r="Q677">
            <v>0</v>
          </cell>
          <cell r="R677">
            <v>0</v>
          </cell>
          <cell r="S677">
            <v>0</v>
          </cell>
          <cell r="T677">
            <v>0</v>
          </cell>
          <cell r="U677">
            <v>49028.87</v>
          </cell>
          <cell r="V677">
            <v>44571.7</v>
          </cell>
          <cell r="W677">
            <v>40114.53</v>
          </cell>
          <cell r="X677">
            <v>35657.360000000001</v>
          </cell>
          <cell r="Y677">
            <v>31200.19</v>
          </cell>
          <cell r="Z677">
            <v>26743.02</v>
          </cell>
          <cell r="AA677">
            <v>22285.85</v>
          </cell>
          <cell r="AD677">
            <v>1547.6416666666667</v>
          </cell>
          <cell r="AE677">
            <v>687.84333333333325</v>
          </cell>
          <cell r="AF677">
            <v>171.96166666666667</v>
          </cell>
          <cell r="AG677">
            <v>0</v>
          </cell>
          <cell r="AH677">
            <v>2042.8695833333334</v>
          </cell>
          <cell r="AI677">
            <v>5942.8933333333334</v>
          </cell>
          <cell r="AJ677">
            <v>9471.4862499999999</v>
          </cell>
          <cell r="AK677">
            <v>12628.648333333333</v>
          </cell>
          <cell r="AL677">
            <v>15414.379583333335</v>
          </cell>
          <cell r="AM677">
            <v>17828.680000000004</v>
          </cell>
          <cell r="AN677">
            <v>19871.549583333333</v>
          </cell>
          <cell r="AP677">
            <v>23989.983749999999</v>
          </cell>
        </row>
        <row r="678">
          <cell r="J678">
            <v>1113461.23</v>
          </cell>
          <cell r="K678">
            <v>1113461.23</v>
          </cell>
          <cell r="L678">
            <v>1113461.23</v>
          </cell>
          <cell r="M678">
            <v>1113461.23</v>
          </cell>
          <cell r="N678">
            <v>0</v>
          </cell>
          <cell r="O678">
            <v>0</v>
          </cell>
          <cell r="P678">
            <v>0</v>
          </cell>
          <cell r="Q678">
            <v>0</v>
          </cell>
          <cell r="R678">
            <v>0</v>
          </cell>
          <cell r="S678">
            <v>0</v>
          </cell>
          <cell r="T678">
            <v>0</v>
          </cell>
          <cell r="U678">
            <v>0</v>
          </cell>
          <cell r="V678">
            <v>0</v>
          </cell>
          <cell r="W678">
            <v>0</v>
          </cell>
          <cell r="X678">
            <v>0</v>
          </cell>
          <cell r="Y678">
            <v>0</v>
          </cell>
          <cell r="Z678">
            <v>29766.12</v>
          </cell>
          <cell r="AA678">
            <v>414887.64</v>
          </cell>
          <cell r="AD678">
            <v>678665.61916666676</v>
          </cell>
          <cell r="AE678">
            <v>619699.36583333334</v>
          </cell>
          <cell r="AF678">
            <v>560733.11249999993</v>
          </cell>
          <cell r="AG678">
            <v>497596.08250000002</v>
          </cell>
          <cell r="AH678">
            <v>417547.96124999999</v>
          </cell>
          <cell r="AI678">
            <v>324759.52541666664</v>
          </cell>
          <cell r="AJ678">
            <v>231971.08958333335</v>
          </cell>
          <cell r="AK678">
            <v>139182.65375</v>
          </cell>
          <cell r="AL678">
            <v>46394.217916666668</v>
          </cell>
          <cell r="AM678">
            <v>1240.2549999999999</v>
          </cell>
          <cell r="AN678">
            <v>19767.494999999999</v>
          </cell>
          <cell r="AP678">
            <v>88915.434999999998</v>
          </cell>
        </row>
        <row r="679">
          <cell r="J679">
            <v>1016145</v>
          </cell>
          <cell r="K679">
            <v>1016145</v>
          </cell>
          <cell r="L679">
            <v>1016145</v>
          </cell>
          <cell r="M679">
            <v>1016145</v>
          </cell>
          <cell r="N679">
            <v>0</v>
          </cell>
          <cell r="O679">
            <v>237553.37</v>
          </cell>
          <cell r="P679">
            <v>237553.37</v>
          </cell>
          <cell r="Q679">
            <v>0</v>
          </cell>
          <cell r="R679">
            <v>0</v>
          </cell>
          <cell r="S679">
            <v>0</v>
          </cell>
          <cell r="T679">
            <v>0</v>
          </cell>
          <cell r="U679">
            <v>0</v>
          </cell>
          <cell r="V679">
            <v>0</v>
          </cell>
          <cell r="W679">
            <v>0</v>
          </cell>
          <cell r="X679">
            <v>0</v>
          </cell>
          <cell r="Y679">
            <v>0</v>
          </cell>
          <cell r="Z679">
            <v>16338.69</v>
          </cell>
          <cell r="AA679">
            <v>227732.73</v>
          </cell>
          <cell r="AD679">
            <v>698962.55500000005</v>
          </cell>
          <cell r="AE679">
            <v>632848.875</v>
          </cell>
          <cell r="AF679">
            <v>566735.19499999995</v>
          </cell>
          <cell r="AG679">
            <v>498332.16666666669</v>
          </cell>
          <cell r="AH679">
            <v>420646.60333333333</v>
          </cell>
          <cell r="AI679">
            <v>335967.85333333333</v>
          </cell>
          <cell r="AJ679">
            <v>251289.10333333336</v>
          </cell>
          <cell r="AK679">
            <v>166610.35333333336</v>
          </cell>
          <cell r="AL679">
            <v>81931.603333333333</v>
          </cell>
          <cell r="AM679">
            <v>40273.00708333333</v>
          </cell>
          <cell r="AN679">
            <v>40544.592499999999</v>
          </cell>
          <cell r="AP679">
            <v>48805.876250000001</v>
          </cell>
        </row>
        <row r="680">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475.3</v>
          </cell>
          <cell r="AA680">
            <v>6624.95</v>
          </cell>
          <cell r="AD680">
            <v>0</v>
          </cell>
          <cell r="AE680">
            <v>0</v>
          </cell>
          <cell r="AF680">
            <v>0</v>
          </cell>
          <cell r="AG680">
            <v>0</v>
          </cell>
          <cell r="AH680">
            <v>0</v>
          </cell>
          <cell r="AI680">
            <v>0</v>
          </cell>
          <cell r="AJ680">
            <v>0</v>
          </cell>
          <cell r="AK680">
            <v>0</v>
          </cell>
          <cell r="AL680">
            <v>0</v>
          </cell>
          <cell r="AM680">
            <v>19.804166666666667</v>
          </cell>
          <cell r="AN680">
            <v>315.64791666666667</v>
          </cell>
          <cell r="AP680">
            <v>1419.8062499999999</v>
          </cell>
        </row>
        <row r="681">
          <cell r="J681">
            <v>169907.38</v>
          </cell>
          <cell r="K681">
            <v>169907.38</v>
          </cell>
          <cell r="L681">
            <v>169907.38</v>
          </cell>
          <cell r="M681">
            <v>169907.38</v>
          </cell>
          <cell r="N681">
            <v>169907.38</v>
          </cell>
          <cell r="O681">
            <v>169907.38</v>
          </cell>
          <cell r="P681">
            <v>169907.38</v>
          </cell>
          <cell r="Q681">
            <v>169907.38</v>
          </cell>
          <cell r="R681">
            <v>169907.38</v>
          </cell>
          <cell r="S681">
            <v>169907.38</v>
          </cell>
          <cell r="T681">
            <v>169907.38</v>
          </cell>
          <cell r="U681">
            <v>169907.38</v>
          </cell>
          <cell r="V681">
            <v>169907.38</v>
          </cell>
          <cell r="W681">
            <v>169907.38</v>
          </cell>
          <cell r="X681">
            <v>169907.38</v>
          </cell>
          <cell r="Y681">
            <v>169907.38</v>
          </cell>
          <cell r="Z681">
            <v>169907.38</v>
          </cell>
          <cell r="AA681">
            <v>169907.38</v>
          </cell>
          <cell r="AD681">
            <v>134510.00916666666</v>
          </cell>
          <cell r="AE681">
            <v>148668.95749999999</v>
          </cell>
          <cell r="AF681">
            <v>162827.90583333329</v>
          </cell>
          <cell r="AG681">
            <v>169907.37999999998</v>
          </cell>
          <cell r="AH681">
            <v>169907.37999999998</v>
          </cell>
          <cell r="AI681">
            <v>169907.37999999998</v>
          </cell>
          <cell r="AJ681">
            <v>169907.37999999998</v>
          </cell>
          <cell r="AK681">
            <v>169907.37999999998</v>
          </cell>
          <cell r="AL681">
            <v>169907.37999999998</v>
          </cell>
          <cell r="AM681">
            <v>169907.37999999998</v>
          </cell>
          <cell r="AN681">
            <v>169907.37999999998</v>
          </cell>
          <cell r="AP681">
            <v>169907.37999999998</v>
          </cell>
        </row>
        <row r="682">
          <cell r="J682">
            <v>297337.90999999997</v>
          </cell>
          <cell r="K682">
            <v>283178.96000000002</v>
          </cell>
          <cell r="L682">
            <v>269020.01</v>
          </cell>
          <cell r="M682">
            <v>254861.06</v>
          </cell>
          <cell r="N682">
            <v>240702.11</v>
          </cell>
          <cell r="O682">
            <v>226543.16</v>
          </cell>
          <cell r="P682">
            <v>212384.21</v>
          </cell>
          <cell r="Q682">
            <v>198225.26</v>
          </cell>
          <cell r="R682">
            <v>184066.31</v>
          </cell>
          <cell r="S682">
            <v>169907.36</v>
          </cell>
          <cell r="T682">
            <v>155748.41</v>
          </cell>
          <cell r="U682">
            <v>141589.46</v>
          </cell>
          <cell r="V682">
            <v>127430.51</v>
          </cell>
          <cell r="W682">
            <v>113271.56</v>
          </cell>
          <cell r="X682">
            <v>99112.61</v>
          </cell>
          <cell r="Y682">
            <v>84953.66</v>
          </cell>
          <cell r="Z682">
            <v>70794.710000000006</v>
          </cell>
          <cell r="AA682">
            <v>56635.76</v>
          </cell>
          <cell r="AD682">
            <v>210024.39333333331</v>
          </cell>
          <cell r="AE682">
            <v>225953.20874999996</v>
          </cell>
          <cell r="AF682">
            <v>240702.11166666666</v>
          </cell>
          <cell r="AG682">
            <v>240702.11</v>
          </cell>
          <cell r="AH682">
            <v>226543.16</v>
          </cell>
          <cell r="AI682">
            <v>212384.21</v>
          </cell>
          <cell r="AJ682">
            <v>198225.26</v>
          </cell>
          <cell r="AK682">
            <v>184066.30999999997</v>
          </cell>
          <cell r="AL682">
            <v>169907.36000000002</v>
          </cell>
          <cell r="AM682">
            <v>155748.41</v>
          </cell>
          <cell r="AN682">
            <v>141589.46</v>
          </cell>
          <cell r="AP682">
            <v>113271.56</v>
          </cell>
        </row>
        <row r="683">
          <cell r="J683">
            <v>0</v>
          </cell>
          <cell r="K683">
            <v>0</v>
          </cell>
          <cell r="L683">
            <v>0</v>
          </cell>
          <cell r="M683">
            <v>0</v>
          </cell>
          <cell r="N683">
            <v>135925.82</v>
          </cell>
          <cell r="O683">
            <v>129747.37</v>
          </cell>
          <cell r="P683">
            <v>123568.92</v>
          </cell>
          <cell r="Q683">
            <v>117390.47</v>
          </cell>
          <cell r="R683">
            <v>111212.02</v>
          </cell>
          <cell r="S683">
            <v>105033.57</v>
          </cell>
          <cell r="T683">
            <v>98855.12</v>
          </cell>
          <cell r="U683">
            <v>92676.67</v>
          </cell>
          <cell r="V683">
            <v>86498.22</v>
          </cell>
          <cell r="W683">
            <v>80319.77</v>
          </cell>
          <cell r="X683">
            <v>74141.320000000007</v>
          </cell>
          <cell r="Y683">
            <v>67962.87</v>
          </cell>
          <cell r="Z683">
            <v>61784.42</v>
          </cell>
          <cell r="AA683">
            <v>55605.97</v>
          </cell>
          <cell r="AD683">
            <v>37328.112083333333</v>
          </cell>
          <cell r="AE683">
            <v>46853.215833333328</v>
          </cell>
          <cell r="AF683">
            <v>55863.448750000003</v>
          </cell>
          <cell r="AG683">
            <v>64358.810833333329</v>
          </cell>
          <cell r="AH683">
            <v>72339.302083333328</v>
          </cell>
          <cell r="AI683">
            <v>79804.922500000001</v>
          </cell>
          <cell r="AJ683">
            <v>86755.672083333324</v>
          </cell>
          <cell r="AK683">
            <v>93191.550833333327</v>
          </cell>
          <cell r="AL683">
            <v>99112.558750000011</v>
          </cell>
          <cell r="AM683">
            <v>98855.120000000039</v>
          </cell>
          <cell r="AN683">
            <v>92676.67</v>
          </cell>
          <cell r="AP683">
            <v>80319.77</v>
          </cell>
        </row>
        <row r="684">
          <cell r="J684">
            <v>0</v>
          </cell>
          <cell r="K684">
            <v>0</v>
          </cell>
          <cell r="L684">
            <v>0</v>
          </cell>
          <cell r="M684">
            <v>0</v>
          </cell>
          <cell r="N684">
            <v>0</v>
          </cell>
          <cell r="O684">
            <v>0</v>
          </cell>
          <cell r="P684">
            <v>0</v>
          </cell>
          <cell r="Q684">
            <v>0</v>
          </cell>
          <cell r="R684">
            <v>0</v>
          </cell>
          <cell r="S684">
            <v>0</v>
          </cell>
          <cell r="T684">
            <v>0</v>
          </cell>
          <cell r="U684">
            <v>377494.16</v>
          </cell>
          <cell r="V684">
            <v>356522.26</v>
          </cell>
          <cell r="W684">
            <v>335550.36</v>
          </cell>
          <cell r="X684">
            <v>314578.46000000002</v>
          </cell>
          <cell r="Y684">
            <v>293606.56</v>
          </cell>
          <cell r="Z684">
            <v>272634.65999999997</v>
          </cell>
          <cell r="AA684">
            <v>251662.76</v>
          </cell>
          <cell r="AD684">
            <v>0</v>
          </cell>
          <cell r="AE684">
            <v>0</v>
          </cell>
          <cell r="AF684">
            <v>0</v>
          </cell>
          <cell r="AG684">
            <v>0</v>
          </cell>
          <cell r="AH684">
            <v>15728.923333333332</v>
          </cell>
          <cell r="AI684">
            <v>46312.940833333334</v>
          </cell>
          <cell r="AJ684">
            <v>75149.299999999988</v>
          </cell>
          <cell r="AK684">
            <v>102238.00083333331</v>
          </cell>
          <cell r="AL684">
            <v>127579.04333333332</v>
          </cell>
          <cell r="AM684">
            <v>151172.42749999999</v>
          </cell>
          <cell r="AN684">
            <v>173018.15333333332</v>
          </cell>
          <cell r="AP684">
            <v>211466.62999999998</v>
          </cell>
        </row>
        <row r="685">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277917.40999999997</v>
          </cell>
          <cell r="Z685">
            <v>264021.53999999998</v>
          </cell>
          <cell r="AA685">
            <v>250125.67</v>
          </cell>
          <cell r="AD685">
            <v>0</v>
          </cell>
          <cell r="AE685">
            <v>0</v>
          </cell>
          <cell r="AF685">
            <v>0</v>
          </cell>
          <cell r="AG685">
            <v>0</v>
          </cell>
          <cell r="AH685">
            <v>0</v>
          </cell>
          <cell r="AI685">
            <v>0</v>
          </cell>
          <cell r="AJ685">
            <v>0</v>
          </cell>
          <cell r="AK685">
            <v>0</v>
          </cell>
          <cell r="AL685">
            <v>11579.892083333332</v>
          </cell>
          <cell r="AM685">
            <v>34160.681666666664</v>
          </cell>
          <cell r="AN685">
            <v>55583.482083333329</v>
          </cell>
          <cell r="AP685">
            <v>94955.115416666667</v>
          </cell>
        </row>
        <row r="686">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699156.03</v>
          </cell>
          <cell r="Z686">
            <v>664198.23</v>
          </cell>
          <cell r="AA686">
            <v>629240.43000000005</v>
          </cell>
          <cell r="AD686">
            <v>0</v>
          </cell>
          <cell r="AE686">
            <v>0</v>
          </cell>
          <cell r="AF686">
            <v>0</v>
          </cell>
          <cell r="AG686">
            <v>0</v>
          </cell>
          <cell r="AH686">
            <v>0</v>
          </cell>
          <cell r="AI686">
            <v>0</v>
          </cell>
          <cell r="AJ686">
            <v>0</v>
          </cell>
          <cell r="AK686">
            <v>0</v>
          </cell>
          <cell r="AL686">
            <v>29131.501250000001</v>
          </cell>
          <cell r="AM686">
            <v>85937.928750000006</v>
          </cell>
          <cell r="AN686">
            <v>139831.20625000002</v>
          </cell>
          <cell r="AP686">
            <v>238878.31125</v>
          </cell>
        </row>
        <row r="687">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950065.94</v>
          </cell>
          <cell r="Z687">
            <v>902562.64</v>
          </cell>
          <cell r="AA687">
            <v>855059.34</v>
          </cell>
          <cell r="AD687">
            <v>0</v>
          </cell>
          <cell r="AE687">
            <v>0</v>
          </cell>
          <cell r="AF687">
            <v>0</v>
          </cell>
          <cell r="AG687">
            <v>0</v>
          </cell>
          <cell r="AH687">
            <v>0</v>
          </cell>
          <cell r="AI687">
            <v>0</v>
          </cell>
          <cell r="AJ687">
            <v>0</v>
          </cell>
          <cell r="AK687">
            <v>0</v>
          </cell>
          <cell r="AL687">
            <v>39586.080833333333</v>
          </cell>
          <cell r="AM687">
            <v>116778.93833333334</v>
          </cell>
          <cell r="AN687">
            <v>190013.1875</v>
          </cell>
          <cell r="AP687">
            <v>324605.86083333334</v>
          </cell>
        </row>
        <row r="688">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D688">
            <v>0</v>
          </cell>
          <cell r="AE688">
            <v>0</v>
          </cell>
          <cell r="AF688">
            <v>0</v>
          </cell>
          <cell r="AG688">
            <v>0</v>
          </cell>
          <cell r="AH688">
            <v>0</v>
          </cell>
          <cell r="AI688">
            <v>0</v>
          </cell>
          <cell r="AJ688">
            <v>0</v>
          </cell>
          <cell r="AK688">
            <v>0</v>
          </cell>
          <cell r="AL688">
            <v>0</v>
          </cell>
          <cell r="AM688">
            <v>0</v>
          </cell>
          <cell r="AN688">
            <v>0</v>
          </cell>
          <cell r="AP688">
            <v>8556.842083333333</v>
          </cell>
        </row>
        <row r="689">
          <cell r="J689">
            <v>-7955331.4299999997</v>
          </cell>
          <cell r="K689">
            <v>-8422811.7799999993</v>
          </cell>
          <cell r="L689">
            <v>-8422811.7799999993</v>
          </cell>
          <cell r="M689">
            <v>-8422811.7799999993</v>
          </cell>
          <cell r="N689">
            <v>-416850.43</v>
          </cell>
          <cell r="O689">
            <v>-416850.43</v>
          </cell>
          <cell r="P689">
            <v>-416850.43</v>
          </cell>
          <cell r="Q689">
            <v>-1110665.8500000001</v>
          </cell>
          <cell r="R689">
            <v>-1110665.8500000001</v>
          </cell>
          <cell r="S689">
            <v>-1110665.8500000001</v>
          </cell>
          <cell r="T689">
            <v>-1469538.15</v>
          </cell>
          <cell r="U689">
            <v>-1469538.15</v>
          </cell>
          <cell r="V689">
            <v>-1469538.15</v>
          </cell>
          <cell r="W689">
            <v>-1867188.38</v>
          </cell>
          <cell r="X689">
            <v>-1867188.38</v>
          </cell>
          <cell r="Y689">
            <v>-1867188.38</v>
          </cell>
          <cell r="Z689">
            <v>-1907555.19</v>
          </cell>
          <cell r="AA689">
            <v>-1907555.19</v>
          </cell>
          <cell r="AD689">
            <v>-5819367.0079166666</v>
          </cell>
          <cell r="AE689">
            <v>-5282186.1537500005</v>
          </cell>
          <cell r="AF689">
            <v>-4745005.2995833335</v>
          </cell>
          <cell r="AG689">
            <v>-4206173.4858333338</v>
          </cell>
          <cell r="AH689">
            <v>-3665690.7124999999</v>
          </cell>
          <cell r="AI689">
            <v>-3125207.9391666665</v>
          </cell>
          <cell r="AJ689">
            <v>-2581815.5775000001</v>
          </cell>
          <cell r="AK689">
            <v>-2035513.6274999995</v>
          </cell>
          <cell r="AL689">
            <v>-1489211.6775000002</v>
          </cell>
          <cell r="AM689">
            <v>-1278173.4008333334</v>
          </cell>
          <cell r="AN689">
            <v>-1402398.7974999996</v>
          </cell>
          <cell r="AP689">
            <v>-1684125.0833333333</v>
          </cell>
        </row>
        <row r="690">
          <cell r="J690">
            <v>-1218112.5</v>
          </cell>
          <cell r="K690">
            <v>-870037.5</v>
          </cell>
          <cell r="L690">
            <v>-870037.5</v>
          </cell>
          <cell r="M690">
            <v>-870037.5</v>
          </cell>
          <cell r="N690">
            <v>-518137.5</v>
          </cell>
          <cell r="O690">
            <v>-518137.5</v>
          </cell>
          <cell r="P690">
            <v>-518137.5</v>
          </cell>
          <cell r="Q690">
            <v>-1196125</v>
          </cell>
          <cell r="R690">
            <v>-1196125</v>
          </cell>
          <cell r="S690">
            <v>-1196125</v>
          </cell>
          <cell r="T690">
            <v>-1196125</v>
          </cell>
          <cell r="U690">
            <v>-1196125</v>
          </cell>
          <cell r="V690">
            <v>-1196125</v>
          </cell>
          <cell r="W690">
            <v>-1336890</v>
          </cell>
          <cell r="X690">
            <v>-1336890</v>
          </cell>
          <cell r="Y690">
            <v>-1336890</v>
          </cell>
          <cell r="Z690">
            <v>-1105230</v>
          </cell>
          <cell r="AA690">
            <v>-1105230</v>
          </cell>
          <cell r="AD690">
            <v>-1037191.6666666666</v>
          </cell>
          <cell r="AE690">
            <v>-1002556.25</v>
          </cell>
          <cell r="AF690">
            <v>-967920.83333333337</v>
          </cell>
          <cell r="AG690">
            <v>-949686.97916666663</v>
          </cell>
          <cell r="AH690">
            <v>-947854.6875</v>
          </cell>
          <cell r="AI690">
            <v>-946022.39583333337</v>
          </cell>
          <cell r="AJ690">
            <v>-964558.4375</v>
          </cell>
          <cell r="AK690">
            <v>-1003462.8125</v>
          </cell>
          <cell r="AL690">
            <v>-1042367.1875</v>
          </cell>
          <cell r="AM690">
            <v>-1086281.5625</v>
          </cell>
          <cell r="AN690">
            <v>-1135205.9375</v>
          </cell>
          <cell r="AP690">
            <v>-1191565.4166666667</v>
          </cell>
        </row>
        <row r="691">
          <cell r="J691">
            <v>-2590089.71</v>
          </cell>
          <cell r="K691">
            <v>-2626305.9300000002</v>
          </cell>
          <cell r="L691">
            <v>-2626305.9300000002</v>
          </cell>
          <cell r="M691">
            <v>-2626305.9300000002</v>
          </cell>
          <cell r="N691">
            <v>-2364097.9700000002</v>
          </cell>
          <cell r="O691">
            <v>-2364097.9700000002</v>
          </cell>
          <cell r="P691">
            <v>-2364097.9700000002</v>
          </cell>
          <cell r="Q691">
            <v>-2758867.1</v>
          </cell>
          <cell r="R691">
            <v>-2758867.1</v>
          </cell>
          <cell r="S691">
            <v>-2758867.1</v>
          </cell>
          <cell r="T691">
            <v>-1574559.71</v>
          </cell>
          <cell r="U691">
            <v>-1574559.71</v>
          </cell>
          <cell r="V691">
            <v>-1574559.71</v>
          </cell>
          <cell r="W691">
            <v>-1555455.47</v>
          </cell>
          <cell r="X691">
            <v>-1555455.47</v>
          </cell>
          <cell r="Y691">
            <v>-1555455.47</v>
          </cell>
          <cell r="Z691">
            <v>-2925181.54</v>
          </cell>
          <cell r="AA691">
            <v>-2925181.54</v>
          </cell>
          <cell r="AD691">
            <v>-2120927.398333333</v>
          </cell>
          <cell r="AE691">
            <v>-2306492.5099999998</v>
          </cell>
          <cell r="AF691">
            <v>-2492057.6216666666</v>
          </cell>
          <cell r="AG691">
            <v>-2542526.4275000002</v>
          </cell>
          <cell r="AH691">
            <v>-2457898.9275000007</v>
          </cell>
          <cell r="AI691">
            <v>-2373271.4275000007</v>
          </cell>
          <cell r="AJ691">
            <v>-2286338.9083333337</v>
          </cell>
          <cell r="AK691">
            <v>-2197101.37</v>
          </cell>
          <cell r="AL691">
            <v>-2107863.8316666665</v>
          </cell>
          <cell r="AM691">
            <v>-2086623.544583333</v>
          </cell>
          <cell r="AN691">
            <v>-2133380.5087499996</v>
          </cell>
          <cell r="AP691">
            <v>-2194417.5649999999</v>
          </cell>
        </row>
        <row r="692">
          <cell r="J692">
            <v>7955331.4299999997</v>
          </cell>
          <cell r="K692">
            <v>8422811.7799999993</v>
          </cell>
          <cell r="L692">
            <v>8422811.7799999993</v>
          </cell>
          <cell r="M692">
            <v>8422811.7799999993</v>
          </cell>
          <cell r="N692">
            <v>416850.43</v>
          </cell>
          <cell r="O692">
            <v>416850.43</v>
          </cell>
          <cell r="P692">
            <v>416850.43</v>
          </cell>
          <cell r="Q692">
            <v>1110665.8500000001</v>
          </cell>
          <cell r="R692">
            <v>1110665.8500000001</v>
          </cell>
          <cell r="S692">
            <v>1110665.8500000001</v>
          </cell>
          <cell r="T692">
            <v>1469538.15</v>
          </cell>
          <cell r="U692">
            <v>1469538.15</v>
          </cell>
          <cell r="V692">
            <v>1469538.15</v>
          </cell>
          <cell r="W692">
            <v>1867188.38</v>
          </cell>
          <cell r="X692">
            <v>1867188.38</v>
          </cell>
          <cell r="Y692">
            <v>1867188.38</v>
          </cell>
          <cell r="Z692">
            <v>1907555.19</v>
          </cell>
          <cell r="AA692">
            <v>1907555.19</v>
          </cell>
          <cell r="AD692">
            <v>5819367.0079166666</v>
          </cell>
          <cell r="AE692">
            <v>5282186.1537500005</v>
          </cell>
          <cell r="AF692">
            <v>4745005.2995833335</v>
          </cell>
          <cell r="AG692">
            <v>4206173.4858333338</v>
          </cell>
          <cell r="AH692">
            <v>3665690.7124999999</v>
          </cell>
          <cell r="AI692">
            <v>3125207.9391666665</v>
          </cell>
          <cell r="AJ692">
            <v>2581815.5775000001</v>
          </cell>
          <cell r="AK692">
            <v>2035513.6274999995</v>
          </cell>
          <cell r="AL692">
            <v>1489211.6775000002</v>
          </cell>
          <cell r="AM692">
            <v>1278173.4008333334</v>
          </cell>
          <cell r="AN692">
            <v>1402398.7974999996</v>
          </cell>
          <cell r="AP692">
            <v>1684125.0833333333</v>
          </cell>
        </row>
        <row r="693">
          <cell r="J693">
            <v>1218112.5</v>
          </cell>
          <cell r="K693">
            <v>870037.5</v>
          </cell>
          <cell r="L693">
            <v>870037.5</v>
          </cell>
          <cell r="M693">
            <v>870037.5</v>
          </cell>
          <cell r="N693">
            <v>518137.5</v>
          </cell>
          <cell r="O693">
            <v>518137.5</v>
          </cell>
          <cell r="P693">
            <v>518137.5</v>
          </cell>
          <cell r="Q693">
            <v>1196125</v>
          </cell>
          <cell r="R693">
            <v>1196125</v>
          </cell>
          <cell r="S693">
            <v>1196125</v>
          </cell>
          <cell r="T693">
            <v>1196125</v>
          </cell>
          <cell r="U693">
            <v>1196125</v>
          </cell>
          <cell r="V693">
            <v>1196125</v>
          </cell>
          <cell r="W693">
            <v>1336890</v>
          </cell>
          <cell r="X693">
            <v>1336890</v>
          </cell>
          <cell r="Y693">
            <v>1336890</v>
          </cell>
          <cell r="Z693">
            <v>1105230</v>
          </cell>
          <cell r="AA693">
            <v>1105230</v>
          </cell>
          <cell r="AD693">
            <v>1037191.6666666666</v>
          </cell>
          <cell r="AE693">
            <v>1002556.25</v>
          </cell>
          <cell r="AF693">
            <v>967920.83333333337</v>
          </cell>
          <cell r="AG693">
            <v>949686.97916666663</v>
          </cell>
          <cell r="AH693">
            <v>947854.6875</v>
          </cell>
          <cell r="AI693">
            <v>946022.39583333337</v>
          </cell>
          <cell r="AJ693">
            <v>964558.4375</v>
          </cell>
          <cell r="AK693">
            <v>1003462.8125</v>
          </cell>
          <cell r="AL693">
            <v>1042367.1875</v>
          </cell>
          <cell r="AM693">
            <v>1086281.5625</v>
          </cell>
          <cell r="AN693">
            <v>1135205.9375</v>
          </cell>
          <cell r="AP693">
            <v>1191565.4166666667</v>
          </cell>
        </row>
        <row r="694">
          <cell r="J694">
            <v>2590089.71</v>
          </cell>
          <cell r="K694">
            <v>2626305.9300000002</v>
          </cell>
          <cell r="L694">
            <v>2626305.9300000002</v>
          </cell>
          <cell r="M694">
            <v>2626305.9300000002</v>
          </cell>
          <cell r="N694">
            <v>2364097.9700000002</v>
          </cell>
          <cell r="O694">
            <v>2364097.9700000002</v>
          </cell>
          <cell r="P694">
            <v>2364097.9700000002</v>
          </cell>
          <cell r="Q694">
            <v>2758867.1</v>
          </cell>
          <cell r="R694">
            <v>2758867.1</v>
          </cell>
          <cell r="S694">
            <v>2758867.1</v>
          </cell>
          <cell r="T694">
            <v>1574559.71</v>
          </cell>
          <cell r="U694">
            <v>1574559.71</v>
          </cell>
          <cell r="V694">
            <v>1574559.71</v>
          </cell>
          <cell r="W694">
            <v>1555455.47</v>
          </cell>
          <cell r="X694">
            <v>1555455.47</v>
          </cell>
          <cell r="Y694">
            <v>1555455.47</v>
          </cell>
          <cell r="Z694">
            <v>2925181.54</v>
          </cell>
          <cell r="AA694">
            <v>2925181.54</v>
          </cell>
          <cell r="AD694">
            <v>2120927.398333333</v>
          </cell>
          <cell r="AE694">
            <v>2306492.5099999998</v>
          </cell>
          <cell r="AF694">
            <v>2492057.6216666666</v>
          </cell>
          <cell r="AG694">
            <v>2542526.4275000002</v>
          </cell>
          <cell r="AH694">
            <v>2457898.9275000007</v>
          </cell>
          <cell r="AI694">
            <v>2373271.4275000007</v>
          </cell>
          <cell r="AJ694">
            <v>2286338.9083333337</v>
          </cell>
          <cell r="AK694">
            <v>2197101.37</v>
          </cell>
          <cell r="AL694">
            <v>2107863.8316666665</v>
          </cell>
          <cell r="AM694">
            <v>2086623.544583333</v>
          </cell>
          <cell r="AN694">
            <v>2133380.5087499996</v>
          </cell>
          <cell r="AP694">
            <v>2194417.5649999999</v>
          </cell>
        </row>
        <row r="695">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D695">
            <v>0</v>
          </cell>
          <cell r="AE695">
            <v>0</v>
          </cell>
          <cell r="AF695">
            <v>0</v>
          </cell>
          <cell r="AG695">
            <v>0</v>
          </cell>
          <cell r="AH695">
            <v>0</v>
          </cell>
          <cell r="AI695">
            <v>0</v>
          </cell>
          <cell r="AJ695">
            <v>0</v>
          </cell>
          <cell r="AK695">
            <v>0</v>
          </cell>
          <cell r="AL695">
            <v>0</v>
          </cell>
          <cell r="AM695">
            <v>0</v>
          </cell>
          <cell r="AN695">
            <v>0</v>
          </cell>
          <cell r="AP695">
            <v>0</v>
          </cell>
        </row>
        <row r="696">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D696">
            <v>0</v>
          </cell>
          <cell r="AE696">
            <v>0</v>
          </cell>
          <cell r="AF696">
            <v>0</v>
          </cell>
          <cell r="AG696">
            <v>0</v>
          </cell>
          <cell r="AH696">
            <v>0</v>
          </cell>
          <cell r="AI696">
            <v>0</v>
          </cell>
          <cell r="AJ696">
            <v>0</v>
          </cell>
          <cell r="AK696">
            <v>0</v>
          </cell>
          <cell r="AL696">
            <v>0</v>
          </cell>
          <cell r="AM696">
            <v>0</v>
          </cell>
          <cell r="AN696">
            <v>0</v>
          </cell>
          <cell r="AP696">
            <v>0</v>
          </cell>
        </row>
        <row r="697">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D697">
            <v>0</v>
          </cell>
          <cell r="AE697">
            <v>0</v>
          </cell>
          <cell r="AF697">
            <v>0</v>
          </cell>
          <cell r="AG697">
            <v>0</v>
          </cell>
          <cell r="AH697">
            <v>0</v>
          </cell>
          <cell r="AI697">
            <v>0</v>
          </cell>
          <cell r="AJ697">
            <v>0</v>
          </cell>
          <cell r="AK697">
            <v>0</v>
          </cell>
          <cell r="AL697">
            <v>0</v>
          </cell>
          <cell r="AM697">
            <v>0</v>
          </cell>
          <cell r="AN697">
            <v>0</v>
          </cell>
          <cell r="AP697">
            <v>0</v>
          </cell>
        </row>
        <row r="698">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D698">
            <v>0</v>
          </cell>
          <cell r="AE698">
            <v>0</v>
          </cell>
          <cell r="AF698">
            <v>0</v>
          </cell>
          <cell r="AG698">
            <v>0</v>
          </cell>
          <cell r="AH698">
            <v>0</v>
          </cell>
          <cell r="AI698">
            <v>0</v>
          </cell>
          <cell r="AJ698">
            <v>0</v>
          </cell>
          <cell r="AK698">
            <v>0</v>
          </cell>
          <cell r="AL698">
            <v>0</v>
          </cell>
          <cell r="AM698">
            <v>0</v>
          </cell>
          <cell r="AN698">
            <v>0</v>
          </cell>
          <cell r="AP698">
            <v>0</v>
          </cell>
        </row>
        <row r="699">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D699">
            <v>0</v>
          </cell>
          <cell r="AE699">
            <v>0</v>
          </cell>
          <cell r="AF699">
            <v>0</v>
          </cell>
          <cell r="AG699">
            <v>0</v>
          </cell>
          <cell r="AH699">
            <v>0</v>
          </cell>
          <cell r="AI699">
            <v>0</v>
          </cell>
          <cell r="AJ699">
            <v>0</v>
          </cell>
          <cell r="AK699">
            <v>0</v>
          </cell>
          <cell r="AL699">
            <v>0</v>
          </cell>
          <cell r="AM699">
            <v>0</v>
          </cell>
          <cell r="AN699">
            <v>0</v>
          </cell>
          <cell r="AP699">
            <v>0</v>
          </cell>
        </row>
        <row r="700">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D700">
            <v>0</v>
          </cell>
          <cell r="AE700">
            <v>0</v>
          </cell>
          <cell r="AF700">
            <v>0</v>
          </cell>
          <cell r="AG700">
            <v>0</v>
          </cell>
          <cell r="AH700">
            <v>0</v>
          </cell>
          <cell r="AI700">
            <v>0</v>
          </cell>
          <cell r="AJ700">
            <v>0</v>
          </cell>
          <cell r="AK700">
            <v>0</v>
          </cell>
          <cell r="AL700">
            <v>0</v>
          </cell>
          <cell r="AM700">
            <v>0</v>
          </cell>
          <cell r="AN700">
            <v>0</v>
          </cell>
          <cell r="AP700">
            <v>0</v>
          </cell>
        </row>
        <row r="701">
          <cell r="J701">
            <v>106834652.39</v>
          </cell>
          <cell r="K701">
            <v>102011325.04000001</v>
          </cell>
          <cell r="L701">
            <v>110577988.27</v>
          </cell>
          <cell r="M701">
            <v>107949955.48999999</v>
          </cell>
          <cell r="N701">
            <v>99871943.5</v>
          </cell>
          <cell r="O701">
            <v>117087042.34</v>
          </cell>
          <cell r="P701">
            <v>125702031.61</v>
          </cell>
          <cell r="Q701">
            <v>157245712.69</v>
          </cell>
          <cell r="R701">
            <v>153990721.56</v>
          </cell>
          <cell r="S701">
            <v>129076665.26000001</v>
          </cell>
          <cell r="T701">
            <v>118873561.98</v>
          </cell>
          <cell r="U701">
            <v>105438572.86</v>
          </cell>
          <cell r="V701">
            <v>99412946.439999998</v>
          </cell>
          <cell r="W701">
            <v>92860822.540000007</v>
          </cell>
          <cell r="X701">
            <v>98345428.709999993</v>
          </cell>
          <cell r="Y701">
            <v>105857105.98999999</v>
          </cell>
          <cell r="Z701">
            <v>100249311.52</v>
          </cell>
          <cell r="AA701">
            <v>117318639.04000001</v>
          </cell>
          <cell r="AD701">
            <v>117301717.27458332</v>
          </cell>
          <cell r="AE701">
            <v>118198214.64083333</v>
          </cell>
          <cell r="AF701">
            <v>119043762.84750001</v>
          </cell>
          <cell r="AG701">
            <v>119304347.65374999</v>
          </cell>
          <cell r="AH701">
            <v>119396961.70083332</v>
          </cell>
          <cell r="AI701">
            <v>119245776.66791666</v>
          </cell>
          <cell r="AJ701">
            <v>118555267.9825</v>
          </cell>
          <cell r="AK701">
            <v>117664307.06333333</v>
          </cell>
          <cell r="AL701">
            <v>117067415.01916666</v>
          </cell>
          <cell r="AM701">
            <v>116995936.62416667</v>
          </cell>
          <cell r="AN701">
            <v>117021310.15416668</v>
          </cell>
          <cell r="AP701">
            <v>117199900.56166668</v>
          </cell>
        </row>
        <row r="702">
          <cell r="J702">
            <v>28672290.129999999</v>
          </cell>
          <cell r="K702">
            <v>24229263.170000002</v>
          </cell>
          <cell r="L702">
            <v>23225641.41</v>
          </cell>
          <cell r="M702">
            <v>22342283.489999998</v>
          </cell>
          <cell r="N702">
            <v>26149228.760000002</v>
          </cell>
          <cell r="O702">
            <v>38479887.420000002</v>
          </cell>
          <cell r="P702">
            <v>50219096.520000003</v>
          </cell>
          <cell r="Q702">
            <v>76807047.670000002</v>
          </cell>
          <cell r="R702">
            <v>72314883.769999996</v>
          </cell>
          <cell r="S702">
            <v>59255918.280000001</v>
          </cell>
          <cell r="T702">
            <v>48294184.159999996</v>
          </cell>
          <cell r="U702">
            <v>40062878.600000001</v>
          </cell>
          <cell r="V702">
            <v>28586204.030000001</v>
          </cell>
          <cell r="W702">
            <v>23083739.379999999</v>
          </cell>
          <cell r="X702">
            <v>21702807.16</v>
          </cell>
          <cell r="Y702">
            <v>22032964.190000001</v>
          </cell>
          <cell r="Z702">
            <v>26002791.41</v>
          </cell>
          <cell r="AA702">
            <v>43459844.109999999</v>
          </cell>
          <cell r="AD702">
            <v>38789450.640416659</v>
          </cell>
          <cell r="AE702">
            <v>39712621.58208333</v>
          </cell>
          <cell r="AF702">
            <v>40849843.405833334</v>
          </cell>
          <cell r="AG702">
            <v>41538543.910416663</v>
          </cell>
          <cell r="AH702">
            <v>42097710.379999995</v>
          </cell>
          <cell r="AI702">
            <v>42500796.694166668</v>
          </cell>
          <cell r="AJ702">
            <v>42449479.615416653</v>
          </cell>
          <cell r="AK702">
            <v>42338298.03041666</v>
          </cell>
          <cell r="AL702">
            <v>42261958.299166657</v>
          </cell>
          <cell r="AM702">
            <v>42242968.438749991</v>
          </cell>
          <cell r="AN702">
            <v>42444365.077916667</v>
          </cell>
          <cell r="AP702">
            <v>42743918.129583336</v>
          </cell>
        </row>
        <row r="703">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D703">
            <v>0</v>
          </cell>
          <cell r="AE703">
            <v>0</v>
          </cell>
          <cell r="AF703">
            <v>0</v>
          </cell>
          <cell r="AG703">
            <v>0</v>
          </cell>
          <cell r="AH703">
            <v>0</v>
          </cell>
          <cell r="AI703">
            <v>0</v>
          </cell>
          <cell r="AJ703">
            <v>0</v>
          </cell>
          <cell r="AK703">
            <v>0</v>
          </cell>
          <cell r="AL703">
            <v>0</v>
          </cell>
          <cell r="AM703">
            <v>0</v>
          </cell>
          <cell r="AN703">
            <v>0</v>
          </cell>
          <cell r="AP703">
            <v>0</v>
          </cell>
        </row>
        <row r="704">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D704">
            <v>0</v>
          </cell>
          <cell r="AE704">
            <v>0</v>
          </cell>
          <cell r="AF704">
            <v>0</v>
          </cell>
          <cell r="AG704">
            <v>0</v>
          </cell>
          <cell r="AH704">
            <v>0</v>
          </cell>
          <cell r="AI704">
            <v>0</v>
          </cell>
          <cell r="AJ704">
            <v>0</v>
          </cell>
          <cell r="AK704">
            <v>0</v>
          </cell>
          <cell r="AL704">
            <v>0</v>
          </cell>
          <cell r="AM704">
            <v>0</v>
          </cell>
          <cell r="AN704">
            <v>0</v>
          </cell>
          <cell r="AP704">
            <v>0</v>
          </cell>
        </row>
        <row r="705">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D705">
            <v>0</v>
          </cell>
          <cell r="AE705">
            <v>0</v>
          </cell>
          <cell r="AF705">
            <v>0</v>
          </cell>
          <cell r="AG705">
            <v>0</v>
          </cell>
          <cell r="AH705">
            <v>0</v>
          </cell>
          <cell r="AI705">
            <v>0</v>
          </cell>
          <cell r="AJ705">
            <v>0</v>
          </cell>
          <cell r="AK705">
            <v>0</v>
          </cell>
          <cell r="AL705">
            <v>0</v>
          </cell>
          <cell r="AM705">
            <v>0</v>
          </cell>
          <cell r="AN705">
            <v>0</v>
          </cell>
          <cell r="AP705">
            <v>0</v>
          </cell>
        </row>
        <row r="706">
          <cell r="J706">
            <v>0</v>
          </cell>
          <cell r="K706">
            <v>1801927.73</v>
          </cell>
          <cell r="L706">
            <v>9553632.6600000001</v>
          </cell>
          <cell r="M706">
            <v>17638349.969999999</v>
          </cell>
          <cell r="N706">
            <v>23302850.359999999</v>
          </cell>
          <cell r="O706">
            <v>23302850.359999999</v>
          </cell>
          <cell r="P706">
            <v>12797138.48</v>
          </cell>
          <cell r="Q706">
            <v>0</v>
          </cell>
          <cell r="R706">
            <v>0</v>
          </cell>
          <cell r="S706">
            <v>0</v>
          </cell>
          <cell r="T706">
            <v>0</v>
          </cell>
          <cell r="U706">
            <v>0</v>
          </cell>
          <cell r="V706">
            <v>0</v>
          </cell>
          <cell r="W706">
            <v>0</v>
          </cell>
          <cell r="X706">
            <v>741335.99</v>
          </cell>
          <cell r="Y706">
            <v>8876786.3399999999</v>
          </cell>
          <cell r="Z706">
            <v>14276910.34</v>
          </cell>
          <cell r="AA706">
            <v>14276910.34</v>
          </cell>
          <cell r="AD706">
            <v>7366395.7966666669</v>
          </cell>
          <cell r="AE706">
            <v>7366395.7966666669</v>
          </cell>
          <cell r="AF706">
            <v>7366395.7966666669</v>
          </cell>
          <cell r="AG706">
            <v>7366395.7966666669</v>
          </cell>
          <cell r="AH706">
            <v>7366395.7966666669</v>
          </cell>
          <cell r="AI706">
            <v>7366395.7966666669</v>
          </cell>
          <cell r="AJ706">
            <v>7291315.4745833324</v>
          </cell>
          <cell r="AK706">
            <v>6849056.1245833337</v>
          </cell>
          <cell r="AL706">
            <v>6116811.9454166666</v>
          </cell>
          <cell r="AM706">
            <v>5375665.96</v>
          </cell>
          <cell r="AN706">
            <v>4623504.291666667</v>
          </cell>
          <cell r="AP706">
            <v>3938233.6350000002</v>
          </cell>
        </row>
        <row r="707">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14000</v>
          </cell>
          <cell r="Y707">
            <v>76500</v>
          </cell>
          <cell r="Z707">
            <v>108480</v>
          </cell>
          <cell r="AA707">
            <v>108480</v>
          </cell>
          <cell r="AD707">
            <v>0</v>
          </cell>
          <cell r="AE707">
            <v>0</v>
          </cell>
          <cell r="AF707">
            <v>0</v>
          </cell>
          <cell r="AG707">
            <v>0</v>
          </cell>
          <cell r="AH707">
            <v>0</v>
          </cell>
          <cell r="AI707">
            <v>0</v>
          </cell>
          <cell r="AJ707">
            <v>0</v>
          </cell>
          <cell r="AK707">
            <v>583.33333333333337</v>
          </cell>
          <cell r="AL707">
            <v>4354.166666666667</v>
          </cell>
          <cell r="AM707">
            <v>12061.666666666666</v>
          </cell>
          <cell r="AN707">
            <v>21101.666666666668</v>
          </cell>
          <cell r="AP707">
            <v>35245</v>
          </cell>
        </row>
        <row r="708">
          <cell r="J708">
            <v>22332930.52</v>
          </cell>
          <cell r="K708">
            <v>25480073.510000002</v>
          </cell>
          <cell r="L708">
            <v>19016011.780000001</v>
          </cell>
          <cell r="M708">
            <v>13948148.18</v>
          </cell>
          <cell r="N708">
            <v>9254174.0700000003</v>
          </cell>
          <cell r="O708">
            <v>9615697.7200000007</v>
          </cell>
          <cell r="P708">
            <v>15381800.74</v>
          </cell>
          <cell r="Q708">
            <v>30596352.550000001</v>
          </cell>
          <cell r="R708">
            <v>10331750.1</v>
          </cell>
          <cell r="S708">
            <v>18981495.649999999</v>
          </cell>
          <cell r="T708">
            <v>16150290.279999999</v>
          </cell>
          <cell r="U708">
            <v>14550962.609999999</v>
          </cell>
          <cell r="V708">
            <v>10542345.58</v>
          </cell>
          <cell r="W708">
            <v>9250855.4299999997</v>
          </cell>
          <cell r="X708">
            <v>10780811.529999999</v>
          </cell>
          <cell r="Y708">
            <v>8933708.0500000007</v>
          </cell>
          <cell r="Z708">
            <v>9933010.5199999996</v>
          </cell>
          <cell r="AA708">
            <v>10200717.57</v>
          </cell>
          <cell r="AD708">
            <v>21799693.026250001</v>
          </cell>
          <cell r="AE708">
            <v>21732810.534166668</v>
          </cell>
          <cell r="AF708">
            <v>20282105.076250002</v>
          </cell>
          <cell r="AG708">
            <v>18671404.317916669</v>
          </cell>
          <cell r="AH708">
            <v>17550054.870833334</v>
          </cell>
          <cell r="AI708">
            <v>16645366.270000001</v>
          </cell>
          <cell r="AJ708">
            <v>15477874.477500001</v>
          </cell>
          <cell r="AK708">
            <v>14458523.713749999</v>
          </cell>
          <cell r="AL708">
            <v>13906455.364583334</v>
          </cell>
          <cell r="AM708">
            <v>13725805.21125</v>
          </cell>
          <cell r="AN708">
            <v>13778465.890416669</v>
          </cell>
          <cell r="AP708">
            <v>12722075.76375</v>
          </cell>
        </row>
        <row r="709">
          <cell r="J709">
            <v>6268899.25</v>
          </cell>
          <cell r="K709">
            <v>10775333.99</v>
          </cell>
          <cell r="L709">
            <v>9418024.7599999998</v>
          </cell>
          <cell r="M709">
            <v>7450892.8799999999</v>
          </cell>
          <cell r="N709">
            <v>5753463.5599999996</v>
          </cell>
          <cell r="O709">
            <v>5683673.8200000003</v>
          </cell>
          <cell r="P709">
            <v>11168915.279999999</v>
          </cell>
          <cell r="Q709">
            <v>23744776.219999999</v>
          </cell>
          <cell r="R709">
            <v>7601546.1600000001</v>
          </cell>
          <cell r="S709">
            <v>7395317.4299999997</v>
          </cell>
          <cell r="T709">
            <v>7350249.7800000003</v>
          </cell>
          <cell r="U709">
            <v>8123540.9800000004</v>
          </cell>
          <cell r="V709">
            <v>6129127.6500000004</v>
          </cell>
          <cell r="W709">
            <v>6826950.6399999997</v>
          </cell>
          <cell r="X709">
            <v>6618811.8499999996</v>
          </cell>
          <cell r="Y709">
            <v>4751340.6500000004</v>
          </cell>
          <cell r="Z709">
            <v>6672086.1500000004</v>
          </cell>
          <cell r="AA709">
            <v>7170275.1200000001</v>
          </cell>
          <cell r="AD709">
            <v>8205328.4762500003</v>
          </cell>
          <cell r="AE709">
            <v>9019550.5041666664</v>
          </cell>
          <cell r="AF709">
            <v>8996997.4879166652</v>
          </cell>
          <cell r="AG709">
            <v>8964144.7416666672</v>
          </cell>
          <cell r="AH709">
            <v>9115113.3699999992</v>
          </cell>
          <cell r="AI709">
            <v>9222062.3591666669</v>
          </cell>
          <cell r="AJ709">
            <v>9051722.5695833322</v>
          </cell>
          <cell r="AK709">
            <v>8770572.7254166678</v>
          </cell>
          <cell r="AL709">
            <v>8541457.5112499986</v>
          </cell>
          <cell r="AM709">
            <v>8467252.109583335</v>
          </cell>
          <cell r="AN709">
            <v>8567469.7716666665</v>
          </cell>
          <cell r="AP709">
            <v>7776460.673750001</v>
          </cell>
        </row>
        <row r="710">
          <cell r="J710">
            <v>5356506.13</v>
          </cell>
          <cell r="K710">
            <v>6177008.5199999996</v>
          </cell>
          <cell r="L710">
            <v>6867036</v>
          </cell>
          <cell r="M710">
            <v>4873860.78</v>
          </cell>
          <cell r="N710">
            <v>4214024.91</v>
          </cell>
          <cell r="O710">
            <v>4511780.91</v>
          </cell>
          <cell r="P710">
            <v>4908893.96</v>
          </cell>
          <cell r="Q710">
            <v>5864527.3700000001</v>
          </cell>
          <cell r="R710">
            <v>3551126.76</v>
          </cell>
          <cell r="S710">
            <v>4562912.8899999997</v>
          </cell>
          <cell r="T710">
            <v>4192524.98</v>
          </cell>
          <cell r="U710">
            <v>3378372.61</v>
          </cell>
          <cell r="V710">
            <v>3078420.26</v>
          </cell>
          <cell r="W710">
            <v>2995009.89</v>
          </cell>
          <cell r="X710">
            <v>1894117.4</v>
          </cell>
          <cell r="Y710">
            <v>1896994.14</v>
          </cell>
          <cell r="Z710">
            <v>1722817.84</v>
          </cell>
          <cell r="AA710">
            <v>1457810.6</v>
          </cell>
          <cell r="AD710">
            <v>5717645.7229166664</v>
          </cell>
          <cell r="AE710">
            <v>5701477.3795833327</v>
          </cell>
          <cell r="AF710">
            <v>5430409.4879166661</v>
          </cell>
          <cell r="AG710">
            <v>5120397.0487500001</v>
          </cell>
          <cell r="AH710">
            <v>4937739.0991666662</v>
          </cell>
          <cell r="AI710">
            <v>4776627.7404166665</v>
          </cell>
          <cell r="AJ710">
            <v>4549124.2195833335</v>
          </cell>
          <cell r="AK710">
            <v>4209336.0016666669</v>
          </cell>
          <cell r="AL710">
            <v>3878094.9500000007</v>
          </cell>
          <cell r="AM710">
            <v>3650258.5454166667</v>
          </cell>
          <cell r="AN710">
            <v>3419209.487916667</v>
          </cell>
          <cell r="AP710">
            <v>2774058.3095833338</v>
          </cell>
        </row>
        <row r="711">
          <cell r="J711">
            <v>1807145.13</v>
          </cell>
          <cell r="K711">
            <v>2605314.38</v>
          </cell>
          <cell r="L711">
            <v>2568588.5</v>
          </cell>
          <cell r="M711">
            <v>1741319</v>
          </cell>
          <cell r="N711">
            <v>1194650.71</v>
          </cell>
          <cell r="O711">
            <v>1572733.28</v>
          </cell>
          <cell r="P711">
            <v>1716031.52</v>
          </cell>
          <cell r="Q711">
            <v>2873680.18</v>
          </cell>
          <cell r="R711">
            <v>938772.3</v>
          </cell>
          <cell r="S711">
            <v>1273243.3500000001</v>
          </cell>
          <cell r="T711">
            <v>1353348.64</v>
          </cell>
          <cell r="U711">
            <v>1657436.81</v>
          </cell>
          <cell r="V711">
            <v>1423591.14</v>
          </cell>
          <cell r="W711">
            <v>1510188.03</v>
          </cell>
          <cell r="X711">
            <v>1060329.95</v>
          </cell>
          <cell r="Y711">
            <v>1415502.86</v>
          </cell>
          <cell r="Z711">
            <v>1153937.73</v>
          </cell>
          <cell r="AA711">
            <v>1173995.42</v>
          </cell>
          <cell r="AD711">
            <v>1595550.3737500003</v>
          </cell>
          <cell r="AE711">
            <v>1685954.5829166665</v>
          </cell>
          <cell r="AF711">
            <v>1714236.72875</v>
          </cell>
          <cell r="AG711">
            <v>1753374.0833333337</v>
          </cell>
          <cell r="AH711">
            <v>1772406.0895833333</v>
          </cell>
          <cell r="AI711">
            <v>1759207.2337499999</v>
          </cell>
          <cell r="AJ711">
            <v>1697595.5529166665</v>
          </cell>
          <cell r="AK711">
            <v>1589121.1820833336</v>
          </cell>
          <cell r="AL711">
            <v>1512701.4033333333</v>
          </cell>
          <cell r="AM711">
            <v>1497429.3566666667</v>
          </cell>
          <cell r="AN711">
            <v>1479118.905</v>
          </cell>
          <cell r="AP711">
            <v>1351157.5708333331</v>
          </cell>
        </row>
        <row r="712">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D712">
            <v>0</v>
          </cell>
          <cell r="AE712">
            <v>0</v>
          </cell>
          <cell r="AF712">
            <v>0</v>
          </cell>
          <cell r="AG712">
            <v>0</v>
          </cell>
          <cell r="AH712">
            <v>0</v>
          </cell>
          <cell r="AI712">
            <v>0</v>
          </cell>
          <cell r="AJ712">
            <v>0</v>
          </cell>
          <cell r="AK712">
            <v>0</v>
          </cell>
          <cell r="AL712">
            <v>0</v>
          </cell>
          <cell r="AM712">
            <v>0</v>
          </cell>
          <cell r="AN712">
            <v>0</v>
          </cell>
          <cell r="AP712">
            <v>0</v>
          </cell>
        </row>
        <row r="713">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D713">
            <v>0</v>
          </cell>
          <cell r="AE713">
            <v>0</v>
          </cell>
          <cell r="AF713">
            <v>0</v>
          </cell>
          <cell r="AG713">
            <v>0</v>
          </cell>
          <cell r="AH713">
            <v>0</v>
          </cell>
          <cell r="AI713">
            <v>0</v>
          </cell>
          <cell r="AJ713">
            <v>0</v>
          </cell>
          <cell r="AK713">
            <v>0</v>
          </cell>
          <cell r="AL713">
            <v>0</v>
          </cell>
          <cell r="AM713">
            <v>0</v>
          </cell>
          <cell r="AN713">
            <v>0</v>
          </cell>
          <cell r="AP713">
            <v>0</v>
          </cell>
        </row>
        <row r="714">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D714">
            <v>0</v>
          </cell>
          <cell r="AE714">
            <v>0</v>
          </cell>
          <cell r="AF714">
            <v>0</v>
          </cell>
          <cell r="AG714">
            <v>0</v>
          </cell>
          <cell r="AH714">
            <v>0</v>
          </cell>
          <cell r="AI714">
            <v>0</v>
          </cell>
          <cell r="AJ714">
            <v>0</v>
          </cell>
          <cell r="AK714">
            <v>0</v>
          </cell>
          <cell r="AL714">
            <v>0</v>
          </cell>
          <cell r="AM714">
            <v>0</v>
          </cell>
          <cell r="AN714">
            <v>0</v>
          </cell>
          <cell r="AP714">
            <v>0</v>
          </cell>
        </row>
        <row r="715">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D715">
            <v>0</v>
          </cell>
          <cell r="AE715">
            <v>0</v>
          </cell>
          <cell r="AF715">
            <v>0</v>
          </cell>
          <cell r="AG715">
            <v>0</v>
          </cell>
          <cell r="AH715">
            <v>0</v>
          </cell>
          <cell r="AI715">
            <v>0</v>
          </cell>
          <cell r="AJ715">
            <v>0</v>
          </cell>
          <cell r="AK715">
            <v>0</v>
          </cell>
          <cell r="AL715">
            <v>0</v>
          </cell>
          <cell r="AM715">
            <v>0</v>
          </cell>
          <cell r="AN715">
            <v>0</v>
          </cell>
          <cell r="AP715">
            <v>0</v>
          </cell>
        </row>
        <row r="716">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D716">
            <v>0</v>
          </cell>
          <cell r="AE716">
            <v>0</v>
          </cell>
          <cell r="AF716">
            <v>0</v>
          </cell>
          <cell r="AG716">
            <v>0</v>
          </cell>
          <cell r="AH716">
            <v>0</v>
          </cell>
          <cell r="AI716">
            <v>0</v>
          </cell>
          <cell r="AJ716">
            <v>0</v>
          </cell>
          <cell r="AK716">
            <v>0</v>
          </cell>
          <cell r="AL716">
            <v>0</v>
          </cell>
          <cell r="AM716">
            <v>0</v>
          </cell>
          <cell r="AN716">
            <v>0</v>
          </cell>
          <cell r="AP716">
            <v>0</v>
          </cell>
        </row>
        <row r="717">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D717">
            <v>0</v>
          </cell>
          <cell r="AE717">
            <v>0</v>
          </cell>
          <cell r="AF717">
            <v>0</v>
          </cell>
          <cell r="AG717">
            <v>0</v>
          </cell>
          <cell r="AH717">
            <v>0</v>
          </cell>
          <cell r="AI717">
            <v>0</v>
          </cell>
          <cell r="AJ717">
            <v>0</v>
          </cell>
          <cell r="AK717">
            <v>0</v>
          </cell>
          <cell r="AL717">
            <v>0</v>
          </cell>
          <cell r="AM717">
            <v>0</v>
          </cell>
          <cell r="AN717">
            <v>0</v>
          </cell>
          <cell r="AP717">
            <v>0</v>
          </cell>
        </row>
        <row r="718">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D718">
            <v>0</v>
          </cell>
          <cell r="AE718">
            <v>0</v>
          </cell>
          <cell r="AF718">
            <v>0</v>
          </cell>
          <cell r="AG718">
            <v>0</v>
          </cell>
          <cell r="AH718">
            <v>0</v>
          </cell>
          <cell r="AI718">
            <v>0</v>
          </cell>
          <cell r="AJ718">
            <v>0</v>
          </cell>
          <cell r="AK718">
            <v>0</v>
          </cell>
          <cell r="AL718">
            <v>0</v>
          </cell>
          <cell r="AM718">
            <v>0</v>
          </cell>
          <cell r="AN718">
            <v>0</v>
          </cell>
          <cell r="AP718">
            <v>0</v>
          </cell>
        </row>
        <row r="719">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D719">
            <v>0</v>
          </cell>
          <cell r="AE719">
            <v>0</v>
          </cell>
          <cell r="AF719">
            <v>0</v>
          </cell>
          <cell r="AG719">
            <v>0</v>
          </cell>
          <cell r="AH719">
            <v>0</v>
          </cell>
          <cell r="AI719">
            <v>0</v>
          </cell>
          <cell r="AJ719">
            <v>0</v>
          </cell>
          <cell r="AK719">
            <v>0</v>
          </cell>
          <cell r="AL719">
            <v>0</v>
          </cell>
          <cell r="AM719">
            <v>0</v>
          </cell>
          <cell r="AN719">
            <v>0</v>
          </cell>
          <cell r="AP719">
            <v>0</v>
          </cell>
        </row>
        <row r="720">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D720">
            <v>0</v>
          </cell>
          <cell r="AE720">
            <v>0</v>
          </cell>
          <cell r="AF720">
            <v>0</v>
          </cell>
          <cell r="AG720">
            <v>0</v>
          </cell>
          <cell r="AH720">
            <v>0</v>
          </cell>
          <cell r="AI720">
            <v>0</v>
          </cell>
          <cell r="AJ720">
            <v>0</v>
          </cell>
          <cell r="AK720">
            <v>0</v>
          </cell>
          <cell r="AL720">
            <v>0</v>
          </cell>
          <cell r="AM720">
            <v>0</v>
          </cell>
          <cell r="AN720">
            <v>0</v>
          </cell>
          <cell r="AP720">
            <v>0</v>
          </cell>
        </row>
        <row r="721">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D721">
            <v>0</v>
          </cell>
          <cell r="AE721">
            <v>0</v>
          </cell>
          <cell r="AF721">
            <v>0</v>
          </cell>
          <cell r="AG721">
            <v>0</v>
          </cell>
          <cell r="AH721">
            <v>0</v>
          </cell>
          <cell r="AI721">
            <v>0</v>
          </cell>
          <cell r="AJ721">
            <v>0</v>
          </cell>
          <cell r="AK721">
            <v>0</v>
          </cell>
          <cell r="AL721">
            <v>0</v>
          </cell>
          <cell r="AM721">
            <v>0</v>
          </cell>
          <cell r="AN721">
            <v>0</v>
          </cell>
          <cell r="AP721">
            <v>0</v>
          </cell>
        </row>
        <row r="722">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D722">
            <v>0</v>
          </cell>
          <cell r="AE722">
            <v>0</v>
          </cell>
          <cell r="AF722">
            <v>0</v>
          </cell>
          <cell r="AG722">
            <v>0</v>
          </cell>
          <cell r="AH722">
            <v>0</v>
          </cell>
          <cell r="AI722">
            <v>0</v>
          </cell>
          <cell r="AJ722">
            <v>0</v>
          </cell>
          <cell r="AK722">
            <v>0</v>
          </cell>
          <cell r="AL722">
            <v>0</v>
          </cell>
          <cell r="AM722">
            <v>0</v>
          </cell>
          <cell r="AN722">
            <v>0</v>
          </cell>
          <cell r="AP722">
            <v>0</v>
          </cell>
        </row>
        <row r="723">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D723">
            <v>0</v>
          </cell>
          <cell r="AE723">
            <v>0</v>
          </cell>
          <cell r="AF723">
            <v>0</v>
          </cell>
          <cell r="AG723">
            <v>0</v>
          </cell>
          <cell r="AH723">
            <v>0</v>
          </cell>
          <cell r="AI723">
            <v>0</v>
          </cell>
          <cell r="AJ723">
            <v>0</v>
          </cell>
          <cell r="AK723">
            <v>0</v>
          </cell>
          <cell r="AL723">
            <v>0</v>
          </cell>
          <cell r="AM723">
            <v>0</v>
          </cell>
          <cell r="AN723">
            <v>0</v>
          </cell>
          <cell r="AP723">
            <v>0</v>
          </cell>
        </row>
        <row r="724">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D724">
            <v>0</v>
          </cell>
          <cell r="AE724">
            <v>0</v>
          </cell>
          <cell r="AF724">
            <v>0</v>
          </cell>
          <cell r="AG724">
            <v>0</v>
          </cell>
          <cell r="AH724">
            <v>0</v>
          </cell>
          <cell r="AI724">
            <v>0</v>
          </cell>
          <cell r="AJ724">
            <v>0</v>
          </cell>
          <cell r="AK724">
            <v>0</v>
          </cell>
          <cell r="AL724">
            <v>0</v>
          </cell>
          <cell r="AM724">
            <v>0</v>
          </cell>
          <cell r="AN724">
            <v>0</v>
          </cell>
          <cell r="AP724">
            <v>0</v>
          </cell>
        </row>
        <row r="725">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D725">
            <v>0</v>
          </cell>
          <cell r="AE725">
            <v>0</v>
          </cell>
          <cell r="AF725">
            <v>0</v>
          </cell>
          <cell r="AG725">
            <v>0</v>
          </cell>
          <cell r="AH725">
            <v>0</v>
          </cell>
          <cell r="AI725">
            <v>0</v>
          </cell>
          <cell r="AJ725">
            <v>0</v>
          </cell>
          <cell r="AK725">
            <v>0</v>
          </cell>
          <cell r="AL725">
            <v>0</v>
          </cell>
          <cell r="AM725">
            <v>0</v>
          </cell>
          <cell r="AN725">
            <v>0</v>
          </cell>
          <cell r="AP725">
            <v>0</v>
          </cell>
        </row>
        <row r="726">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D726">
            <v>0</v>
          </cell>
          <cell r="AE726">
            <v>0</v>
          </cell>
          <cell r="AF726">
            <v>0</v>
          </cell>
          <cell r="AG726">
            <v>0</v>
          </cell>
          <cell r="AH726">
            <v>0</v>
          </cell>
          <cell r="AI726">
            <v>0</v>
          </cell>
          <cell r="AJ726">
            <v>0</v>
          </cell>
          <cell r="AK726">
            <v>0</v>
          </cell>
          <cell r="AL726">
            <v>0</v>
          </cell>
          <cell r="AM726">
            <v>0</v>
          </cell>
          <cell r="AN726">
            <v>0</v>
          </cell>
          <cell r="AP726">
            <v>0</v>
          </cell>
        </row>
        <row r="727">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D727">
            <v>0</v>
          </cell>
          <cell r="AE727">
            <v>0</v>
          </cell>
          <cell r="AF727">
            <v>0</v>
          </cell>
          <cell r="AG727">
            <v>0</v>
          </cell>
          <cell r="AH727">
            <v>0</v>
          </cell>
          <cell r="AI727">
            <v>0</v>
          </cell>
          <cell r="AJ727">
            <v>0</v>
          </cell>
          <cell r="AK727">
            <v>0</v>
          </cell>
          <cell r="AL727">
            <v>0</v>
          </cell>
          <cell r="AM727">
            <v>0</v>
          </cell>
          <cell r="AN727">
            <v>0</v>
          </cell>
          <cell r="AP727">
            <v>0</v>
          </cell>
        </row>
        <row r="728">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D728">
            <v>0</v>
          </cell>
          <cell r="AE728">
            <v>0</v>
          </cell>
          <cell r="AF728">
            <v>0</v>
          </cell>
          <cell r="AG728">
            <v>0</v>
          </cell>
          <cell r="AH728">
            <v>0</v>
          </cell>
          <cell r="AI728">
            <v>0</v>
          </cell>
          <cell r="AJ728">
            <v>0</v>
          </cell>
          <cell r="AK728">
            <v>0</v>
          </cell>
          <cell r="AL728">
            <v>0</v>
          </cell>
          <cell r="AM728">
            <v>0</v>
          </cell>
          <cell r="AN728">
            <v>0</v>
          </cell>
          <cell r="AP728">
            <v>0</v>
          </cell>
        </row>
        <row r="729">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D729">
            <v>0</v>
          </cell>
          <cell r="AE729">
            <v>0</v>
          </cell>
          <cell r="AF729">
            <v>0</v>
          </cell>
          <cell r="AG729">
            <v>0</v>
          </cell>
          <cell r="AH729">
            <v>0</v>
          </cell>
          <cell r="AI729">
            <v>0</v>
          </cell>
          <cell r="AJ729">
            <v>0</v>
          </cell>
          <cell r="AK729">
            <v>0</v>
          </cell>
          <cell r="AL729">
            <v>0</v>
          </cell>
          <cell r="AM729">
            <v>0</v>
          </cell>
          <cell r="AN729">
            <v>0</v>
          </cell>
          <cell r="AP729">
            <v>0</v>
          </cell>
        </row>
        <row r="730">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D730">
            <v>0</v>
          </cell>
          <cell r="AE730">
            <v>0</v>
          </cell>
          <cell r="AF730">
            <v>0</v>
          </cell>
          <cell r="AG730">
            <v>0</v>
          </cell>
          <cell r="AH730">
            <v>0</v>
          </cell>
          <cell r="AI730">
            <v>0</v>
          </cell>
          <cell r="AJ730">
            <v>0</v>
          </cell>
          <cell r="AK730">
            <v>0</v>
          </cell>
          <cell r="AL730">
            <v>0</v>
          </cell>
          <cell r="AM730">
            <v>0</v>
          </cell>
          <cell r="AN730">
            <v>0</v>
          </cell>
          <cell r="AP730">
            <v>0</v>
          </cell>
        </row>
        <row r="731">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D731">
            <v>0</v>
          </cell>
          <cell r="AE731">
            <v>0</v>
          </cell>
          <cell r="AF731">
            <v>0</v>
          </cell>
          <cell r="AG731">
            <v>0</v>
          </cell>
          <cell r="AH731">
            <v>0</v>
          </cell>
          <cell r="AI731">
            <v>0</v>
          </cell>
          <cell r="AJ731">
            <v>0</v>
          </cell>
          <cell r="AK731">
            <v>0</v>
          </cell>
          <cell r="AL731">
            <v>0</v>
          </cell>
          <cell r="AM731">
            <v>0</v>
          </cell>
          <cell r="AN731">
            <v>0</v>
          </cell>
          <cell r="AP731">
            <v>0</v>
          </cell>
        </row>
        <row r="732">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D732">
            <v>0</v>
          </cell>
          <cell r="AE732">
            <v>0</v>
          </cell>
          <cell r="AF732">
            <v>0</v>
          </cell>
          <cell r="AG732">
            <v>0</v>
          </cell>
          <cell r="AH732">
            <v>0</v>
          </cell>
          <cell r="AI732">
            <v>0</v>
          </cell>
          <cell r="AJ732">
            <v>0</v>
          </cell>
          <cell r="AK732">
            <v>0</v>
          </cell>
          <cell r="AL732">
            <v>0</v>
          </cell>
          <cell r="AM732">
            <v>0</v>
          </cell>
          <cell r="AN732">
            <v>0</v>
          </cell>
          <cell r="AP732">
            <v>0</v>
          </cell>
        </row>
        <row r="733">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D733">
            <v>0</v>
          </cell>
          <cell r="AE733">
            <v>0</v>
          </cell>
          <cell r="AF733">
            <v>0</v>
          </cell>
          <cell r="AG733">
            <v>0</v>
          </cell>
          <cell r="AH733">
            <v>0</v>
          </cell>
          <cell r="AI733">
            <v>0</v>
          </cell>
          <cell r="AJ733">
            <v>0</v>
          </cell>
          <cell r="AK733">
            <v>0</v>
          </cell>
          <cell r="AL733">
            <v>0</v>
          </cell>
          <cell r="AM733">
            <v>0</v>
          </cell>
          <cell r="AN733">
            <v>0</v>
          </cell>
          <cell r="AP733">
            <v>0</v>
          </cell>
        </row>
        <row r="734">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D734">
            <v>0</v>
          </cell>
          <cell r="AE734">
            <v>0</v>
          </cell>
          <cell r="AF734">
            <v>0</v>
          </cell>
          <cell r="AG734">
            <v>0</v>
          </cell>
          <cell r="AH734">
            <v>0</v>
          </cell>
          <cell r="AI734">
            <v>0</v>
          </cell>
          <cell r="AJ734">
            <v>0</v>
          </cell>
          <cell r="AK734">
            <v>0</v>
          </cell>
          <cell r="AL734">
            <v>0</v>
          </cell>
          <cell r="AM734">
            <v>0</v>
          </cell>
          <cell r="AN734">
            <v>0</v>
          </cell>
          <cell r="AP734">
            <v>0</v>
          </cell>
        </row>
        <row r="735">
          <cell r="J735">
            <v>206063.16</v>
          </cell>
          <cell r="K735">
            <v>197652.4</v>
          </cell>
          <cell r="L735">
            <v>189241.64</v>
          </cell>
          <cell r="M735">
            <v>180830.88</v>
          </cell>
          <cell r="N735">
            <v>172420.12</v>
          </cell>
          <cell r="O735">
            <v>164009.35999999999</v>
          </cell>
          <cell r="P735">
            <v>155598.6</v>
          </cell>
          <cell r="Q735">
            <v>147187.84</v>
          </cell>
          <cell r="R735">
            <v>138777.07999999999</v>
          </cell>
          <cell r="S735">
            <v>130366.32</v>
          </cell>
          <cell r="T735">
            <v>121955.56</v>
          </cell>
          <cell r="U735">
            <v>113544.8</v>
          </cell>
          <cell r="V735">
            <v>105134.04</v>
          </cell>
          <cell r="W735">
            <v>96723.28</v>
          </cell>
          <cell r="X735">
            <v>88312.52</v>
          </cell>
          <cell r="Y735">
            <v>79901.759999999995</v>
          </cell>
          <cell r="Z735">
            <v>71491</v>
          </cell>
          <cell r="AA735">
            <v>63080.24</v>
          </cell>
          <cell r="AD735">
            <v>197652.4</v>
          </cell>
          <cell r="AE735">
            <v>189241.64</v>
          </cell>
          <cell r="AF735">
            <v>180830.88000000003</v>
          </cell>
          <cell r="AG735">
            <v>172420.12000000002</v>
          </cell>
          <cell r="AH735">
            <v>164009.36000000004</v>
          </cell>
          <cell r="AI735">
            <v>155598.60000000003</v>
          </cell>
          <cell r="AJ735">
            <v>147187.84000000003</v>
          </cell>
          <cell r="AK735">
            <v>138777.08000000002</v>
          </cell>
          <cell r="AL735">
            <v>130366.32</v>
          </cell>
          <cell r="AM735">
            <v>121955.56000000001</v>
          </cell>
          <cell r="AN735">
            <v>113544.80000000003</v>
          </cell>
          <cell r="AP735">
            <v>96723.280000000013</v>
          </cell>
        </row>
        <row r="736">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D736">
            <v>0</v>
          </cell>
          <cell r="AE736">
            <v>0</v>
          </cell>
          <cell r="AF736">
            <v>0</v>
          </cell>
          <cell r="AG736">
            <v>0</v>
          </cell>
          <cell r="AH736">
            <v>0</v>
          </cell>
          <cell r="AI736">
            <v>0</v>
          </cell>
          <cell r="AJ736">
            <v>0</v>
          </cell>
          <cell r="AK736">
            <v>0</v>
          </cell>
          <cell r="AL736">
            <v>0</v>
          </cell>
          <cell r="AM736">
            <v>0</v>
          </cell>
          <cell r="AN736">
            <v>0</v>
          </cell>
          <cell r="AP736">
            <v>0</v>
          </cell>
        </row>
        <row r="737">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D737">
            <v>0</v>
          </cell>
          <cell r="AE737">
            <v>0</v>
          </cell>
          <cell r="AF737">
            <v>0</v>
          </cell>
          <cell r="AG737">
            <v>0</v>
          </cell>
          <cell r="AH737">
            <v>0</v>
          </cell>
          <cell r="AI737">
            <v>0</v>
          </cell>
          <cell r="AJ737">
            <v>0</v>
          </cell>
          <cell r="AK737">
            <v>0</v>
          </cell>
          <cell r="AL737">
            <v>0</v>
          </cell>
          <cell r="AM737">
            <v>0</v>
          </cell>
          <cell r="AN737">
            <v>0</v>
          </cell>
          <cell r="AP737">
            <v>0</v>
          </cell>
        </row>
        <row r="738">
          <cell r="J738">
            <v>42427.99</v>
          </cell>
          <cell r="K738">
            <v>42055.82</v>
          </cell>
          <cell r="L738">
            <v>41683.65</v>
          </cell>
          <cell r="M738">
            <v>41311.480000000003</v>
          </cell>
          <cell r="N738">
            <v>40939.31</v>
          </cell>
          <cell r="O738">
            <v>40567.14</v>
          </cell>
          <cell r="P738">
            <v>40194.97</v>
          </cell>
          <cell r="Q738">
            <v>39822.800000000003</v>
          </cell>
          <cell r="R738">
            <v>39450.629999999997</v>
          </cell>
          <cell r="S738">
            <v>39078.46</v>
          </cell>
          <cell r="T738">
            <v>38706.29</v>
          </cell>
          <cell r="U738">
            <v>38334.120000000003</v>
          </cell>
          <cell r="V738">
            <v>37961.949999999997</v>
          </cell>
          <cell r="W738">
            <v>37589.78</v>
          </cell>
          <cell r="X738">
            <v>37217.61</v>
          </cell>
          <cell r="Y738">
            <v>36845.440000000002</v>
          </cell>
          <cell r="Z738">
            <v>36473.269999999997</v>
          </cell>
          <cell r="AA738">
            <v>36101.1</v>
          </cell>
          <cell r="AD738">
            <v>42055.82</v>
          </cell>
          <cell r="AE738">
            <v>41683.649999999994</v>
          </cell>
          <cell r="AF738">
            <v>41311.479999999996</v>
          </cell>
          <cell r="AG738">
            <v>40939.310000000005</v>
          </cell>
          <cell r="AH738">
            <v>40567.14</v>
          </cell>
          <cell r="AI738">
            <v>40194.97</v>
          </cell>
          <cell r="AJ738">
            <v>39822.800000000003</v>
          </cell>
          <cell r="AK738">
            <v>39450.630000000005</v>
          </cell>
          <cell r="AL738">
            <v>39078.46</v>
          </cell>
          <cell r="AM738">
            <v>38706.29</v>
          </cell>
          <cell r="AN738">
            <v>38334.120000000003</v>
          </cell>
          <cell r="AP738">
            <v>37589.78</v>
          </cell>
        </row>
        <row r="739">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D739">
            <v>0</v>
          </cell>
          <cell r="AE739">
            <v>0</v>
          </cell>
          <cell r="AF739">
            <v>0</v>
          </cell>
          <cell r="AG739">
            <v>0</v>
          </cell>
          <cell r="AH739">
            <v>0</v>
          </cell>
          <cell r="AI739">
            <v>0</v>
          </cell>
          <cell r="AJ739">
            <v>0</v>
          </cell>
          <cell r="AK739">
            <v>0</v>
          </cell>
          <cell r="AL739">
            <v>0</v>
          </cell>
          <cell r="AM739">
            <v>0</v>
          </cell>
          <cell r="AN739">
            <v>0</v>
          </cell>
          <cell r="AP739">
            <v>0</v>
          </cell>
        </row>
        <row r="740">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D740">
            <v>0</v>
          </cell>
          <cell r="AE740">
            <v>0</v>
          </cell>
          <cell r="AF740">
            <v>0</v>
          </cell>
          <cell r="AG740">
            <v>0</v>
          </cell>
          <cell r="AH740">
            <v>0</v>
          </cell>
          <cell r="AI740">
            <v>0</v>
          </cell>
          <cell r="AJ740">
            <v>0</v>
          </cell>
          <cell r="AK740">
            <v>0</v>
          </cell>
          <cell r="AL740">
            <v>0</v>
          </cell>
          <cell r="AM740">
            <v>0</v>
          </cell>
          <cell r="AN740">
            <v>0</v>
          </cell>
          <cell r="AP740">
            <v>0</v>
          </cell>
        </row>
        <row r="741">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D741">
            <v>0</v>
          </cell>
          <cell r="AE741">
            <v>0</v>
          </cell>
          <cell r="AF741">
            <v>0</v>
          </cell>
          <cell r="AG741">
            <v>0</v>
          </cell>
          <cell r="AH741">
            <v>0</v>
          </cell>
          <cell r="AI741">
            <v>0</v>
          </cell>
          <cell r="AJ741">
            <v>0</v>
          </cell>
          <cell r="AK741">
            <v>0</v>
          </cell>
          <cell r="AL741">
            <v>0</v>
          </cell>
          <cell r="AM741">
            <v>0</v>
          </cell>
          <cell r="AN741">
            <v>0</v>
          </cell>
          <cell r="AP741">
            <v>0</v>
          </cell>
        </row>
        <row r="742">
          <cell r="J742">
            <v>1558321.55</v>
          </cell>
          <cell r="K742">
            <v>1551486.8</v>
          </cell>
          <cell r="L742">
            <v>1544652.05</v>
          </cell>
          <cell r="M742">
            <v>1537817.3</v>
          </cell>
          <cell r="N742">
            <v>1530982.55</v>
          </cell>
          <cell r="O742">
            <v>1524147.8</v>
          </cell>
          <cell r="P742">
            <v>1517313.05</v>
          </cell>
          <cell r="Q742">
            <v>1510478.3</v>
          </cell>
          <cell r="R742">
            <v>1503643.55</v>
          </cell>
          <cell r="S742">
            <v>1496808.8</v>
          </cell>
          <cell r="T742">
            <v>1489974.05</v>
          </cell>
          <cell r="U742">
            <v>1483139.3</v>
          </cell>
          <cell r="V742">
            <v>1476304.55</v>
          </cell>
          <cell r="W742">
            <v>1469469.8</v>
          </cell>
          <cell r="X742">
            <v>1462635.05</v>
          </cell>
          <cell r="Y742">
            <v>1455800.3</v>
          </cell>
          <cell r="Z742">
            <v>1448965.55</v>
          </cell>
          <cell r="AA742">
            <v>1442130.8</v>
          </cell>
          <cell r="AD742">
            <v>1551486.8000000005</v>
          </cell>
          <cell r="AE742">
            <v>1544652.0500000005</v>
          </cell>
          <cell r="AF742">
            <v>1537817.3000000005</v>
          </cell>
          <cell r="AG742">
            <v>1530982.5500000005</v>
          </cell>
          <cell r="AH742">
            <v>1524147.8000000005</v>
          </cell>
          <cell r="AI742">
            <v>1517313.0500000005</v>
          </cell>
          <cell r="AJ742">
            <v>1510478.3000000005</v>
          </cell>
          <cell r="AK742">
            <v>1503643.5500000005</v>
          </cell>
          <cell r="AL742">
            <v>1496808.8000000005</v>
          </cell>
          <cell r="AM742">
            <v>1489974.0500000005</v>
          </cell>
          <cell r="AN742">
            <v>1483139.3000000005</v>
          </cell>
          <cell r="AP742">
            <v>1469469.8000000005</v>
          </cell>
        </row>
        <row r="743">
          <cell r="J743">
            <v>4379946.12</v>
          </cell>
          <cell r="K743">
            <v>4368687.87</v>
          </cell>
          <cell r="L743">
            <v>4356061.5999999996</v>
          </cell>
          <cell r="M743">
            <v>4343435.33</v>
          </cell>
          <cell r="N743">
            <v>4330809.0599999996</v>
          </cell>
          <cell r="O743">
            <v>4318182.79</v>
          </cell>
          <cell r="P743">
            <v>4305556.5199999996</v>
          </cell>
          <cell r="Q743">
            <v>4292930.25</v>
          </cell>
          <cell r="R743">
            <v>4280303.9800000004</v>
          </cell>
          <cell r="S743">
            <v>4267677.71</v>
          </cell>
          <cell r="T743">
            <v>4255051.4400000004</v>
          </cell>
          <cell r="U743">
            <v>4322624.46</v>
          </cell>
          <cell r="V743">
            <v>4309759.51</v>
          </cell>
          <cell r="W743">
            <v>4296894.5599999996</v>
          </cell>
          <cell r="X743">
            <v>4284029.6100000003</v>
          </cell>
          <cell r="Y743">
            <v>4271164.66</v>
          </cell>
          <cell r="Z743">
            <v>4258299.71</v>
          </cell>
          <cell r="AA743">
            <v>4245434.76</v>
          </cell>
          <cell r="AD743">
            <v>4368058.2341666669</v>
          </cell>
          <cell r="AE743">
            <v>4355547.1150000002</v>
          </cell>
          <cell r="AF743">
            <v>4343035.6675000014</v>
          </cell>
          <cell r="AG743">
            <v>4330523.8916666666</v>
          </cell>
          <cell r="AH743">
            <v>4321353.4245833326</v>
          </cell>
          <cell r="AI743">
            <v>4315514.4854166666</v>
          </cell>
          <cell r="AJ743">
            <v>4309598.6554166665</v>
          </cell>
          <cell r="AK743">
            <v>4303605.9345833333</v>
          </cell>
          <cell r="AL743">
            <v>4297593.3237499995</v>
          </cell>
          <cell r="AM743">
            <v>4291560.822916667</v>
          </cell>
          <cell r="AN743">
            <v>4285508.4320833338</v>
          </cell>
          <cell r="AP743">
            <v>4273343.9804166667</v>
          </cell>
        </row>
        <row r="744">
          <cell r="J744">
            <v>1220173.96</v>
          </cell>
          <cell r="K744">
            <v>1213280.32</v>
          </cell>
          <cell r="L744">
            <v>1206386.68</v>
          </cell>
          <cell r="M744">
            <v>1199493.04</v>
          </cell>
          <cell r="N744">
            <v>1192599.3999999999</v>
          </cell>
          <cell r="O744">
            <v>1185705.76</v>
          </cell>
          <cell r="P744">
            <v>1178812.1200000001</v>
          </cell>
          <cell r="Q744">
            <v>1171918.48</v>
          </cell>
          <cell r="R744">
            <v>1165024.8400000001</v>
          </cell>
          <cell r="S744">
            <v>1158131.2</v>
          </cell>
          <cell r="T744">
            <v>1151237.56</v>
          </cell>
          <cell r="U744">
            <v>1144343.92</v>
          </cell>
          <cell r="V744">
            <v>1137450.28</v>
          </cell>
          <cell r="W744">
            <v>1130556.6399999999</v>
          </cell>
          <cell r="X744">
            <v>1123663</v>
          </cell>
          <cell r="Y744">
            <v>1116769.3600000001</v>
          </cell>
          <cell r="Z744">
            <v>1109875.72</v>
          </cell>
          <cell r="AA744">
            <v>1102982.08</v>
          </cell>
          <cell r="AD744">
            <v>1213280.3200000003</v>
          </cell>
          <cell r="AE744">
            <v>1206386.68</v>
          </cell>
          <cell r="AF744">
            <v>1199493.04</v>
          </cell>
          <cell r="AG744">
            <v>1192599.3999999999</v>
          </cell>
          <cell r="AH744">
            <v>1185705.76</v>
          </cell>
          <cell r="AI744">
            <v>1178812.1199999999</v>
          </cell>
          <cell r="AJ744">
            <v>1171918.48</v>
          </cell>
          <cell r="AK744">
            <v>1165024.8400000001</v>
          </cell>
          <cell r="AL744">
            <v>1158131.2</v>
          </cell>
          <cell r="AM744">
            <v>1151237.56</v>
          </cell>
          <cell r="AN744">
            <v>1144343.9200000002</v>
          </cell>
          <cell r="AP744">
            <v>1130556.6399999999</v>
          </cell>
        </row>
        <row r="745">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D745">
            <v>0</v>
          </cell>
          <cell r="AE745">
            <v>0</v>
          </cell>
          <cell r="AF745">
            <v>0</v>
          </cell>
          <cell r="AG745">
            <v>0</v>
          </cell>
          <cell r="AH745">
            <v>0</v>
          </cell>
          <cell r="AI745">
            <v>0</v>
          </cell>
          <cell r="AJ745">
            <v>0</v>
          </cell>
          <cell r="AK745">
            <v>0</v>
          </cell>
          <cell r="AL745">
            <v>0</v>
          </cell>
          <cell r="AM745">
            <v>0</v>
          </cell>
          <cell r="AN745">
            <v>0</v>
          </cell>
          <cell r="AP745">
            <v>0</v>
          </cell>
        </row>
        <row r="746">
          <cell r="J746">
            <v>206202.32</v>
          </cell>
          <cell r="K746">
            <v>205037.33</v>
          </cell>
          <cell r="L746">
            <v>203872.34</v>
          </cell>
          <cell r="M746">
            <v>202707.35</v>
          </cell>
          <cell r="N746">
            <v>201542.36</v>
          </cell>
          <cell r="O746">
            <v>200377.37</v>
          </cell>
          <cell r="P746">
            <v>199212.38</v>
          </cell>
          <cell r="Q746">
            <v>198047.39</v>
          </cell>
          <cell r="R746">
            <v>196882.4</v>
          </cell>
          <cell r="S746">
            <v>195717.41</v>
          </cell>
          <cell r="T746">
            <v>194552.42</v>
          </cell>
          <cell r="U746">
            <v>193387.43</v>
          </cell>
          <cell r="V746">
            <v>192222.44</v>
          </cell>
          <cell r="W746">
            <v>191057.45</v>
          </cell>
          <cell r="X746">
            <v>189892.46</v>
          </cell>
          <cell r="Y746">
            <v>188727.47</v>
          </cell>
          <cell r="Z746">
            <v>187562.48</v>
          </cell>
          <cell r="AA746">
            <v>186397.49</v>
          </cell>
          <cell r="AD746">
            <v>205037.33000000005</v>
          </cell>
          <cell r="AE746">
            <v>203872.34</v>
          </cell>
          <cell r="AF746">
            <v>202707.35</v>
          </cell>
          <cell r="AG746">
            <v>201542.36</v>
          </cell>
          <cell r="AH746">
            <v>200377.37</v>
          </cell>
          <cell r="AI746">
            <v>199212.37999999998</v>
          </cell>
          <cell r="AJ746">
            <v>198047.38999999998</v>
          </cell>
          <cell r="AK746">
            <v>196882.4</v>
          </cell>
          <cell r="AL746">
            <v>195717.41</v>
          </cell>
          <cell r="AM746">
            <v>194552.42</v>
          </cell>
          <cell r="AN746">
            <v>193387.43000000002</v>
          </cell>
          <cell r="AP746">
            <v>191057.44999999998</v>
          </cell>
        </row>
        <row r="747">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D747">
            <v>0</v>
          </cell>
          <cell r="AE747">
            <v>0</v>
          </cell>
          <cell r="AF747">
            <v>0</v>
          </cell>
          <cell r="AG747">
            <v>0</v>
          </cell>
          <cell r="AH747">
            <v>0</v>
          </cell>
          <cell r="AI747">
            <v>0</v>
          </cell>
          <cell r="AJ747">
            <v>0</v>
          </cell>
          <cell r="AK747">
            <v>0</v>
          </cell>
          <cell r="AL747">
            <v>0</v>
          </cell>
          <cell r="AM747">
            <v>0</v>
          </cell>
          <cell r="AN747">
            <v>0</v>
          </cell>
          <cell r="AP747">
            <v>0</v>
          </cell>
        </row>
        <row r="748">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D748">
            <v>0</v>
          </cell>
          <cell r="AE748">
            <v>0</v>
          </cell>
          <cell r="AF748">
            <v>0</v>
          </cell>
          <cell r="AG748">
            <v>0</v>
          </cell>
          <cell r="AH748">
            <v>0</v>
          </cell>
          <cell r="AI748">
            <v>0</v>
          </cell>
          <cell r="AJ748">
            <v>0</v>
          </cell>
          <cell r="AK748">
            <v>0</v>
          </cell>
          <cell r="AL748">
            <v>0</v>
          </cell>
          <cell r="AM748">
            <v>0</v>
          </cell>
          <cell r="AN748">
            <v>0</v>
          </cell>
          <cell r="AP748">
            <v>0</v>
          </cell>
        </row>
        <row r="749">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D749">
            <v>0</v>
          </cell>
          <cell r="AE749">
            <v>0</v>
          </cell>
          <cell r="AF749">
            <v>0</v>
          </cell>
          <cell r="AG749">
            <v>0</v>
          </cell>
          <cell r="AH749">
            <v>0</v>
          </cell>
          <cell r="AI749">
            <v>0</v>
          </cell>
          <cell r="AJ749">
            <v>0</v>
          </cell>
          <cell r="AK749">
            <v>0</v>
          </cell>
          <cell r="AL749">
            <v>0</v>
          </cell>
          <cell r="AM749">
            <v>0</v>
          </cell>
          <cell r="AN749">
            <v>0</v>
          </cell>
          <cell r="AP749">
            <v>0</v>
          </cell>
        </row>
        <row r="750">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D750">
            <v>0</v>
          </cell>
          <cell r="AE750">
            <v>0</v>
          </cell>
          <cell r="AF750">
            <v>0</v>
          </cell>
          <cell r="AG750">
            <v>0</v>
          </cell>
          <cell r="AH750">
            <v>0</v>
          </cell>
          <cell r="AI750">
            <v>0</v>
          </cell>
          <cell r="AJ750">
            <v>0</v>
          </cell>
          <cell r="AK750">
            <v>0</v>
          </cell>
          <cell r="AL750">
            <v>0</v>
          </cell>
          <cell r="AM750">
            <v>0</v>
          </cell>
          <cell r="AN750">
            <v>0</v>
          </cell>
          <cell r="AP750">
            <v>0</v>
          </cell>
        </row>
        <row r="751">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D751">
            <v>0</v>
          </cell>
          <cell r="AE751">
            <v>0</v>
          </cell>
          <cell r="AF751">
            <v>0</v>
          </cell>
          <cell r="AG751">
            <v>0</v>
          </cell>
          <cell r="AH751">
            <v>0</v>
          </cell>
          <cell r="AI751">
            <v>0</v>
          </cell>
          <cell r="AJ751">
            <v>0</v>
          </cell>
          <cell r="AK751">
            <v>0</v>
          </cell>
          <cell r="AL751">
            <v>0</v>
          </cell>
          <cell r="AM751">
            <v>0</v>
          </cell>
          <cell r="AN751">
            <v>0</v>
          </cell>
          <cell r="AP751">
            <v>0</v>
          </cell>
        </row>
        <row r="752">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D752">
            <v>0</v>
          </cell>
          <cell r="AE752">
            <v>0</v>
          </cell>
          <cell r="AF752">
            <v>0</v>
          </cell>
          <cell r="AG752">
            <v>0</v>
          </cell>
          <cell r="AH752">
            <v>0</v>
          </cell>
          <cell r="AI752">
            <v>0</v>
          </cell>
          <cell r="AJ752">
            <v>0</v>
          </cell>
          <cell r="AK752">
            <v>0</v>
          </cell>
          <cell r="AL752">
            <v>0</v>
          </cell>
          <cell r="AM752">
            <v>0</v>
          </cell>
          <cell r="AN752">
            <v>0</v>
          </cell>
          <cell r="AP752">
            <v>0</v>
          </cell>
        </row>
        <row r="753">
          <cell r="J753">
            <v>1163521.2</v>
          </cell>
          <cell r="K753">
            <v>1155089.8799999999</v>
          </cell>
          <cell r="L753">
            <v>1146658.56</v>
          </cell>
          <cell r="M753">
            <v>1138227.24</v>
          </cell>
          <cell r="N753">
            <v>1129795.92</v>
          </cell>
          <cell r="O753">
            <v>1121364.6000000001</v>
          </cell>
          <cell r="P753">
            <v>1112933.28</v>
          </cell>
          <cell r="Q753">
            <v>1104501.96</v>
          </cell>
          <cell r="R753">
            <v>1096070.6399999999</v>
          </cell>
          <cell r="S753">
            <v>1087639.32</v>
          </cell>
          <cell r="T753">
            <v>1079208</v>
          </cell>
          <cell r="U753">
            <v>1070776.68</v>
          </cell>
          <cell r="V753">
            <v>1062345.3600000001</v>
          </cell>
          <cell r="W753">
            <v>1053914.04</v>
          </cell>
          <cell r="X753">
            <v>1045482.72</v>
          </cell>
          <cell r="Y753">
            <v>1037051.4</v>
          </cell>
          <cell r="Z753">
            <v>1028620.08</v>
          </cell>
          <cell r="AA753">
            <v>1020188.76</v>
          </cell>
          <cell r="AD753">
            <v>1155089.8799999999</v>
          </cell>
          <cell r="AE753">
            <v>1146658.56</v>
          </cell>
          <cell r="AF753">
            <v>1138227.24</v>
          </cell>
          <cell r="AG753">
            <v>1129795.9200000002</v>
          </cell>
          <cell r="AH753">
            <v>1121364.6000000001</v>
          </cell>
          <cell r="AI753">
            <v>1112933.28</v>
          </cell>
          <cell r="AJ753">
            <v>1104501.96</v>
          </cell>
          <cell r="AK753">
            <v>1096070.6399999999</v>
          </cell>
          <cell r="AL753">
            <v>1087639.32</v>
          </cell>
          <cell r="AM753">
            <v>1079208</v>
          </cell>
          <cell r="AN753">
            <v>1070776.6800000002</v>
          </cell>
          <cell r="AP753">
            <v>1053914.04</v>
          </cell>
        </row>
        <row r="754">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D754">
            <v>0</v>
          </cell>
          <cell r="AE754">
            <v>0</v>
          </cell>
          <cell r="AF754">
            <v>0</v>
          </cell>
          <cell r="AG754">
            <v>0</v>
          </cell>
          <cell r="AH754">
            <v>0</v>
          </cell>
          <cell r="AI754">
            <v>0</v>
          </cell>
          <cell r="AJ754">
            <v>0</v>
          </cell>
          <cell r="AK754">
            <v>0</v>
          </cell>
          <cell r="AL754">
            <v>0</v>
          </cell>
          <cell r="AM754">
            <v>0</v>
          </cell>
          <cell r="AN754">
            <v>0</v>
          </cell>
          <cell r="AP754">
            <v>0</v>
          </cell>
        </row>
        <row r="755">
          <cell r="J755">
            <v>406685.42</v>
          </cell>
          <cell r="K755">
            <v>404032.55</v>
          </cell>
          <cell r="L755">
            <v>401379.68</v>
          </cell>
          <cell r="M755">
            <v>398726.81</v>
          </cell>
          <cell r="N755">
            <v>396073.94</v>
          </cell>
          <cell r="O755">
            <v>393421.07</v>
          </cell>
          <cell r="P755">
            <v>390768.2</v>
          </cell>
          <cell r="Q755">
            <v>388115.33</v>
          </cell>
          <cell r="R755">
            <v>385462.46</v>
          </cell>
          <cell r="S755">
            <v>382809.59</v>
          </cell>
          <cell r="T755">
            <v>380156.72</v>
          </cell>
          <cell r="U755">
            <v>377503.85</v>
          </cell>
          <cell r="V755">
            <v>374850.98</v>
          </cell>
          <cell r="W755">
            <v>372198.11</v>
          </cell>
          <cell r="X755">
            <v>369545.24</v>
          </cell>
          <cell r="Y755">
            <v>366892.37</v>
          </cell>
          <cell r="Z755">
            <v>364239.5</v>
          </cell>
          <cell r="AA755">
            <v>361586.63</v>
          </cell>
          <cell r="AD755">
            <v>404032.55</v>
          </cell>
          <cell r="AE755">
            <v>401379.67999999993</v>
          </cell>
          <cell r="AF755">
            <v>398726.81000000006</v>
          </cell>
          <cell r="AG755">
            <v>396073.93999999994</v>
          </cell>
          <cell r="AH755">
            <v>393421.07</v>
          </cell>
          <cell r="AI755">
            <v>390768.19999999995</v>
          </cell>
          <cell r="AJ755">
            <v>388115.33</v>
          </cell>
          <cell r="AK755">
            <v>385462.46</v>
          </cell>
          <cell r="AL755">
            <v>382809.58999999991</v>
          </cell>
          <cell r="AM755">
            <v>380156.72</v>
          </cell>
          <cell r="AN755">
            <v>377503.84999999992</v>
          </cell>
          <cell r="AP755">
            <v>372198.11000000004</v>
          </cell>
        </row>
        <row r="756">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D756">
            <v>0</v>
          </cell>
          <cell r="AE756">
            <v>0</v>
          </cell>
          <cell r="AF756">
            <v>0</v>
          </cell>
          <cell r="AG756">
            <v>0</v>
          </cell>
          <cell r="AH756">
            <v>0</v>
          </cell>
          <cell r="AI756">
            <v>0</v>
          </cell>
          <cell r="AJ756">
            <v>0</v>
          </cell>
          <cell r="AK756">
            <v>0</v>
          </cell>
          <cell r="AL756">
            <v>0</v>
          </cell>
          <cell r="AM756">
            <v>0</v>
          </cell>
          <cell r="AN756">
            <v>0</v>
          </cell>
          <cell r="AP756">
            <v>0</v>
          </cell>
        </row>
        <row r="757">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D757">
            <v>0</v>
          </cell>
          <cell r="AE757">
            <v>0</v>
          </cell>
          <cell r="AF757">
            <v>0</v>
          </cell>
          <cell r="AG757">
            <v>0</v>
          </cell>
          <cell r="AH757">
            <v>0</v>
          </cell>
          <cell r="AI757">
            <v>0</v>
          </cell>
          <cell r="AJ757">
            <v>0</v>
          </cell>
          <cell r="AK757">
            <v>0</v>
          </cell>
          <cell r="AL757">
            <v>0</v>
          </cell>
          <cell r="AM757">
            <v>0</v>
          </cell>
          <cell r="AN757">
            <v>0</v>
          </cell>
          <cell r="AP757">
            <v>0</v>
          </cell>
        </row>
        <row r="758">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D758">
            <v>0</v>
          </cell>
          <cell r="AE758">
            <v>0</v>
          </cell>
          <cell r="AF758">
            <v>0</v>
          </cell>
          <cell r="AG758">
            <v>0</v>
          </cell>
          <cell r="AH758">
            <v>0</v>
          </cell>
          <cell r="AI758">
            <v>0</v>
          </cell>
          <cell r="AJ758">
            <v>0</v>
          </cell>
          <cell r="AK758">
            <v>0</v>
          </cell>
          <cell r="AL758">
            <v>0</v>
          </cell>
          <cell r="AM758">
            <v>0</v>
          </cell>
          <cell r="AN758">
            <v>0</v>
          </cell>
          <cell r="AP758">
            <v>0</v>
          </cell>
        </row>
        <row r="759">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D759">
            <v>0</v>
          </cell>
          <cell r="AE759">
            <v>0</v>
          </cell>
          <cell r="AF759">
            <v>0</v>
          </cell>
          <cell r="AG759">
            <v>0</v>
          </cell>
          <cell r="AH759">
            <v>0</v>
          </cell>
          <cell r="AI759">
            <v>0</v>
          </cell>
          <cell r="AJ759">
            <v>0</v>
          </cell>
          <cell r="AK759">
            <v>0</v>
          </cell>
          <cell r="AL759">
            <v>0</v>
          </cell>
          <cell r="AM759">
            <v>0</v>
          </cell>
          <cell r="AN759">
            <v>0</v>
          </cell>
          <cell r="AP759">
            <v>0</v>
          </cell>
        </row>
        <row r="760">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D760">
            <v>0</v>
          </cell>
          <cell r="AE760">
            <v>0</v>
          </cell>
          <cell r="AF760">
            <v>0</v>
          </cell>
          <cell r="AG760">
            <v>0</v>
          </cell>
          <cell r="AH760">
            <v>0</v>
          </cell>
          <cell r="AI760">
            <v>0</v>
          </cell>
          <cell r="AJ760">
            <v>0</v>
          </cell>
          <cell r="AK760">
            <v>0</v>
          </cell>
          <cell r="AL760">
            <v>0</v>
          </cell>
          <cell r="AM760">
            <v>0</v>
          </cell>
          <cell r="AN760">
            <v>0</v>
          </cell>
          <cell r="AP760">
            <v>0</v>
          </cell>
        </row>
        <row r="761">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D761">
            <v>0</v>
          </cell>
          <cell r="AE761">
            <v>0</v>
          </cell>
          <cell r="AF761">
            <v>0</v>
          </cell>
          <cell r="AG761">
            <v>0</v>
          </cell>
          <cell r="AH761">
            <v>0</v>
          </cell>
          <cell r="AI761">
            <v>0</v>
          </cell>
          <cell r="AJ761">
            <v>0</v>
          </cell>
          <cell r="AK761">
            <v>0</v>
          </cell>
          <cell r="AL761">
            <v>0</v>
          </cell>
          <cell r="AM761">
            <v>0</v>
          </cell>
          <cell r="AN761">
            <v>0</v>
          </cell>
          <cell r="AP761">
            <v>0</v>
          </cell>
        </row>
        <row r="762">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D762">
            <v>0</v>
          </cell>
          <cell r="AE762">
            <v>0</v>
          </cell>
          <cell r="AF762">
            <v>0</v>
          </cell>
          <cell r="AG762">
            <v>0</v>
          </cell>
          <cell r="AH762">
            <v>0</v>
          </cell>
          <cell r="AI762">
            <v>0</v>
          </cell>
          <cell r="AJ762">
            <v>0</v>
          </cell>
          <cell r="AK762">
            <v>0</v>
          </cell>
          <cell r="AL762">
            <v>0</v>
          </cell>
          <cell r="AM762">
            <v>0</v>
          </cell>
          <cell r="AN762">
            <v>0</v>
          </cell>
          <cell r="AP762">
            <v>0</v>
          </cell>
        </row>
        <row r="763">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D763">
            <v>0</v>
          </cell>
          <cell r="AE763">
            <v>0</v>
          </cell>
          <cell r="AF763">
            <v>0</v>
          </cell>
          <cell r="AG763">
            <v>0</v>
          </cell>
          <cell r="AH763">
            <v>0</v>
          </cell>
          <cell r="AI763">
            <v>0</v>
          </cell>
          <cell r="AJ763">
            <v>0</v>
          </cell>
          <cell r="AK763">
            <v>0</v>
          </cell>
          <cell r="AL763">
            <v>0</v>
          </cell>
          <cell r="AM763">
            <v>0</v>
          </cell>
          <cell r="AN763">
            <v>0</v>
          </cell>
          <cell r="AP763">
            <v>0</v>
          </cell>
        </row>
        <row r="764">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D764">
            <v>0</v>
          </cell>
          <cell r="AE764">
            <v>0</v>
          </cell>
          <cell r="AF764">
            <v>0</v>
          </cell>
          <cell r="AG764">
            <v>0</v>
          </cell>
          <cell r="AH764">
            <v>0</v>
          </cell>
          <cell r="AI764">
            <v>0</v>
          </cell>
          <cell r="AJ764">
            <v>0</v>
          </cell>
          <cell r="AK764">
            <v>0</v>
          </cell>
          <cell r="AL764">
            <v>0</v>
          </cell>
          <cell r="AM764">
            <v>0</v>
          </cell>
          <cell r="AN764">
            <v>0</v>
          </cell>
          <cell r="AP764">
            <v>0</v>
          </cell>
        </row>
        <row r="765">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D765">
            <v>0</v>
          </cell>
          <cell r="AE765">
            <v>0</v>
          </cell>
          <cell r="AF765">
            <v>0</v>
          </cell>
          <cell r="AG765">
            <v>0</v>
          </cell>
          <cell r="AH765">
            <v>0</v>
          </cell>
          <cell r="AI765">
            <v>0</v>
          </cell>
          <cell r="AJ765">
            <v>0</v>
          </cell>
          <cell r="AK765">
            <v>0</v>
          </cell>
          <cell r="AL765">
            <v>0</v>
          </cell>
          <cell r="AM765">
            <v>0</v>
          </cell>
          <cell r="AN765">
            <v>0</v>
          </cell>
          <cell r="AP765">
            <v>0</v>
          </cell>
        </row>
        <row r="766">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D766">
            <v>0</v>
          </cell>
          <cell r="AE766">
            <v>0</v>
          </cell>
          <cell r="AF766">
            <v>0</v>
          </cell>
          <cell r="AG766">
            <v>0</v>
          </cell>
          <cell r="AH766">
            <v>0</v>
          </cell>
          <cell r="AI766">
            <v>0</v>
          </cell>
          <cell r="AJ766">
            <v>0</v>
          </cell>
          <cell r="AK766">
            <v>0</v>
          </cell>
          <cell r="AL766">
            <v>0</v>
          </cell>
          <cell r="AM766">
            <v>0</v>
          </cell>
          <cell r="AN766">
            <v>0</v>
          </cell>
          <cell r="AP766">
            <v>0</v>
          </cell>
        </row>
        <row r="767">
          <cell r="J767">
            <v>720567.41</v>
          </cell>
          <cell r="K767">
            <v>699306.67</v>
          </cell>
          <cell r="L767">
            <v>678045.93</v>
          </cell>
          <cell r="M767">
            <v>656785.18999999994</v>
          </cell>
          <cell r="N767">
            <v>635524.44999999995</v>
          </cell>
          <cell r="O767">
            <v>614263.71</v>
          </cell>
          <cell r="P767">
            <v>593002.97</v>
          </cell>
          <cell r="Q767">
            <v>571742.23</v>
          </cell>
          <cell r="R767">
            <v>550481.49</v>
          </cell>
          <cell r="S767">
            <v>529220.75</v>
          </cell>
          <cell r="T767">
            <v>507960.01</v>
          </cell>
          <cell r="U767">
            <v>486699.27</v>
          </cell>
          <cell r="V767">
            <v>465438.53</v>
          </cell>
          <cell r="W767">
            <v>444177.79</v>
          </cell>
          <cell r="X767">
            <v>422917.05</v>
          </cell>
          <cell r="Y767">
            <v>401656.31</v>
          </cell>
          <cell r="Z767">
            <v>380395.57</v>
          </cell>
          <cell r="AA767">
            <v>311010.76</v>
          </cell>
          <cell r="AD767">
            <v>699306.66999999993</v>
          </cell>
          <cell r="AE767">
            <v>678045.92999999982</v>
          </cell>
          <cell r="AF767">
            <v>656785.18999999994</v>
          </cell>
          <cell r="AG767">
            <v>635524.44999999995</v>
          </cell>
          <cell r="AH767">
            <v>614263.71000000008</v>
          </cell>
          <cell r="AI767">
            <v>593002.97</v>
          </cell>
          <cell r="AJ767">
            <v>571742.23</v>
          </cell>
          <cell r="AK767">
            <v>550481.49000000011</v>
          </cell>
          <cell r="AL767">
            <v>529220.74999999988</v>
          </cell>
          <cell r="AM767">
            <v>507960.00999999995</v>
          </cell>
          <cell r="AN767">
            <v>484694.10041666665</v>
          </cell>
          <cell r="AP767">
            <v>436831.48041666666</v>
          </cell>
        </row>
        <row r="768">
          <cell r="J768">
            <v>1298377.71</v>
          </cell>
          <cell r="K768">
            <v>1261388.57</v>
          </cell>
          <cell r="L768">
            <v>1227266.43</v>
          </cell>
          <cell r="M768">
            <v>1191436.29</v>
          </cell>
          <cell r="N768">
            <v>1157863.1499999999</v>
          </cell>
          <cell r="O768">
            <v>1122704.01</v>
          </cell>
          <cell r="P768">
            <v>1087130.8899999999</v>
          </cell>
          <cell r="Q768">
            <v>1050141.75</v>
          </cell>
          <cell r="R768">
            <v>1013152.61</v>
          </cell>
          <cell r="S768">
            <v>976163.47</v>
          </cell>
          <cell r="T768">
            <v>965134.33</v>
          </cell>
          <cell r="U768">
            <v>928145.19</v>
          </cell>
          <cell r="V768">
            <v>891156.05</v>
          </cell>
          <cell r="W768">
            <v>854166.91</v>
          </cell>
          <cell r="X768">
            <v>817177.77</v>
          </cell>
          <cell r="Y768">
            <v>781468.01</v>
          </cell>
          <cell r="Z768">
            <v>744478.87</v>
          </cell>
          <cell r="AA768">
            <v>615108.65</v>
          </cell>
          <cell r="AD768">
            <v>1263282.5687499999</v>
          </cell>
          <cell r="AE768">
            <v>1227497.2645833336</v>
          </cell>
          <cell r="AF768">
            <v>1191711.9604166667</v>
          </cell>
          <cell r="AG768">
            <v>1157008.3229166667</v>
          </cell>
          <cell r="AH768">
            <v>1123386.3520833335</v>
          </cell>
          <cell r="AI768">
            <v>1089607.7975000001</v>
          </cell>
          <cell r="AJ768">
            <v>1055672.6591666667</v>
          </cell>
          <cell r="AK768">
            <v>1021618.0625</v>
          </cell>
          <cell r="AL768">
            <v>987449.02333333343</v>
          </cell>
          <cell r="AM768">
            <v>953142.66666666651</v>
          </cell>
          <cell r="AN768">
            <v>914768.51500000001</v>
          </cell>
          <cell r="AP768">
            <v>834455.23583333334</v>
          </cell>
        </row>
        <row r="769">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D769">
            <v>0</v>
          </cell>
          <cell r="AE769">
            <v>0</v>
          </cell>
          <cell r="AF769">
            <v>0</v>
          </cell>
          <cell r="AG769">
            <v>0</v>
          </cell>
          <cell r="AH769">
            <v>0</v>
          </cell>
          <cell r="AI769">
            <v>0</v>
          </cell>
          <cell r="AJ769">
            <v>0</v>
          </cell>
          <cell r="AK769">
            <v>0</v>
          </cell>
          <cell r="AL769">
            <v>0</v>
          </cell>
          <cell r="AM769">
            <v>0</v>
          </cell>
          <cell r="AN769">
            <v>0</v>
          </cell>
          <cell r="AP769">
            <v>337974.29333333333</v>
          </cell>
        </row>
        <row r="770">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D770">
            <v>0</v>
          </cell>
          <cell r="AE770">
            <v>0</v>
          </cell>
          <cell r="AF770">
            <v>0</v>
          </cell>
          <cell r="AG770">
            <v>0</v>
          </cell>
          <cell r="AH770">
            <v>0</v>
          </cell>
          <cell r="AI770">
            <v>0</v>
          </cell>
          <cell r="AJ770">
            <v>0</v>
          </cell>
          <cell r="AK770">
            <v>0</v>
          </cell>
          <cell r="AL770">
            <v>0</v>
          </cell>
          <cell r="AM770">
            <v>0</v>
          </cell>
          <cell r="AN770">
            <v>0</v>
          </cell>
          <cell r="AP770">
            <v>0</v>
          </cell>
        </row>
        <row r="771">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D771">
            <v>0</v>
          </cell>
          <cell r="AE771">
            <v>0</v>
          </cell>
          <cell r="AF771">
            <v>0</v>
          </cell>
          <cell r="AG771">
            <v>0</v>
          </cell>
          <cell r="AH771">
            <v>0</v>
          </cell>
          <cell r="AI771">
            <v>0</v>
          </cell>
          <cell r="AJ771">
            <v>0</v>
          </cell>
          <cell r="AK771">
            <v>0</v>
          </cell>
          <cell r="AL771">
            <v>0</v>
          </cell>
          <cell r="AM771">
            <v>0</v>
          </cell>
          <cell r="AN771">
            <v>0</v>
          </cell>
          <cell r="AP771">
            <v>0</v>
          </cell>
        </row>
        <row r="772">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D772">
            <v>0</v>
          </cell>
          <cell r="AE772">
            <v>0</v>
          </cell>
          <cell r="AF772">
            <v>0</v>
          </cell>
          <cell r="AG772">
            <v>0</v>
          </cell>
          <cell r="AH772">
            <v>0</v>
          </cell>
          <cell r="AI772">
            <v>0</v>
          </cell>
          <cell r="AJ772">
            <v>0</v>
          </cell>
          <cell r="AK772">
            <v>0</v>
          </cell>
          <cell r="AL772">
            <v>0</v>
          </cell>
          <cell r="AM772">
            <v>0</v>
          </cell>
          <cell r="AN772">
            <v>0</v>
          </cell>
          <cell r="AP772">
            <v>0</v>
          </cell>
        </row>
        <row r="773">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D773">
            <v>0</v>
          </cell>
          <cell r="AE773">
            <v>0</v>
          </cell>
          <cell r="AF773">
            <v>0</v>
          </cell>
          <cell r="AG773">
            <v>0</v>
          </cell>
          <cell r="AH773">
            <v>0</v>
          </cell>
          <cell r="AI773">
            <v>0</v>
          </cell>
          <cell r="AJ773">
            <v>0</v>
          </cell>
          <cell r="AK773">
            <v>0</v>
          </cell>
          <cell r="AL773">
            <v>0</v>
          </cell>
          <cell r="AM773">
            <v>0</v>
          </cell>
          <cell r="AN773">
            <v>0</v>
          </cell>
          <cell r="AP773">
            <v>0</v>
          </cell>
        </row>
        <row r="774">
          <cell r="J774">
            <v>2204507.11</v>
          </cell>
          <cell r="K774">
            <v>2197279.2200000002</v>
          </cell>
          <cell r="L774">
            <v>2190051.33</v>
          </cell>
          <cell r="M774">
            <v>2182823.44</v>
          </cell>
          <cell r="N774">
            <v>2175595.5499999998</v>
          </cell>
          <cell r="O774">
            <v>2168367.66</v>
          </cell>
          <cell r="P774">
            <v>2161139.77</v>
          </cell>
          <cell r="Q774">
            <v>2153911.88</v>
          </cell>
          <cell r="R774">
            <v>2146683.9900000002</v>
          </cell>
          <cell r="S774">
            <v>2139456.1</v>
          </cell>
          <cell r="T774">
            <v>2132228.21</v>
          </cell>
          <cell r="U774">
            <v>2125000.3199999998</v>
          </cell>
          <cell r="V774">
            <v>2117772.4300000002</v>
          </cell>
          <cell r="W774">
            <v>2110544.54</v>
          </cell>
          <cell r="X774">
            <v>2103316.65</v>
          </cell>
          <cell r="Y774">
            <v>2096088.76</v>
          </cell>
          <cell r="Z774">
            <v>2088860.87</v>
          </cell>
          <cell r="AA774">
            <v>2081632.98</v>
          </cell>
          <cell r="AD774">
            <v>2197279.2200000002</v>
          </cell>
          <cell r="AE774">
            <v>2190051.33</v>
          </cell>
          <cell r="AF774">
            <v>2182823.44</v>
          </cell>
          <cell r="AG774">
            <v>2175595.5499999998</v>
          </cell>
          <cell r="AH774">
            <v>2168367.6599999997</v>
          </cell>
          <cell r="AI774">
            <v>2161139.77</v>
          </cell>
          <cell r="AJ774">
            <v>2153911.88</v>
          </cell>
          <cell r="AK774">
            <v>2146683.9900000002</v>
          </cell>
          <cell r="AL774">
            <v>2139456.1</v>
          </cell>
          <cell r="AM774">
            <v>2132228.21</v>
          </cell>
          <cell r="AN774">
            <v>2125000.3199999998</v>
          </cell>
          <cell r="AP774">
            <v>2110544.54</v>
          </cell>
        </row>
        <row r="775">
          <cell r="J775">
            <v>453456.66</v>
          </cell>
          <cell r="K775">
            <v>452389.7</v>
          </cell>
          <cell r="L775">
            <v>451322.74</v>
          </cell>
          <cell r="M775">
            <v>450255.78</v>
          </cell>
          <cell r="N775">
            <v>449188.82</v>
          </cell>
          <cell r="O775">
            <v>448121.86</v>
          </cell>
          <cell r="P775">
            <v>447054.9</v>
          </cell>
          <cell r="Q775">
            <v>445987.94</v>
          </cell>
          <cell r="R775">
            <v>444920.98</v>
          </cell>
          <cell r="S775">
            <v>443854.02</v>
          </cell>
          <cell r="T775">
            <v>442787.06</v>
          </cell>
          <cell r="U775">
            <v>441720.1</v>
          </cell>
          <cell r="V775">
            <v>440653.14</v>
          </cell>
          <cell r="W775">
            <v>439586.18</v>
          </cell>
          <cell r="X775">
            <v>438519.22</v>
          </cell>
          <cell r="Y775">
            <v>437452.26</v>
          </cell>
          <cell r="Z775">
            <v>436385.3</v>
          </cell>
          <cell r="AA775">
            <v>435318.34</v>
          </cell>
          <cell r="AD775">
            <v>452389.70000000013</v>
          </cell>
          <cell r="AE775">
            <v>451322.74000000005</v>
          </cell>
          <cell r="AF775">
            <v>450255.78</v>
          </cell>
          <cell r="AG775">
            <v>449188.82</v>
          </cell>
          <cell r="AH775">
            <v>448121.86000000004</v>
          </cell>
          <cell r="AI775">
            <v>447054.89999999997</v>
          </cell>
          <cell r="AJ775">
            <v>445987.94</v>
          </cell>
          <cell r="AK775">
            <v>444920.98</v>
          </cell>
          <cell r="AL775">
            <v>443854.02</v>
          </cell>
          <cell r="AM775">
            <v>442787.06</v>
          </cell>
          <cell r="AN775">
            <v>441720.09999999992</v>
          </cell>
          <cell r="AP775">
            <v>439586.17999999993</v>
          </cell>
        </row>
        <row r="776">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D776">
            <v>0</v>
          </cell>
          <cell r="AE776">
            <v>0</v>
          </cell>
          <cell r="AF776">
            <v>0</v>
          </cell>
          <cell r="AG776">
            <v>0</v>
          </cell>
          <cell r="AH776">
            <v>0</v>
          </cell>
          <cell r="AI776">
            <v>0</v>
          </cell>
          <cell r="AJ776">
            <v>0</v>
          </cell>
          <cell r="AK776">
            <v>0</v>
          </cell>
          <cell r="AL776">
            <v>0</v>
          </cell>
          <cell r="AM776">
            <v>0</v>
          </cell>
          <cell r="AN776">
            <v>0</v>
          </cell>
          <cell r="AP776">
            <v>0</v>
          </cell>
        </row>
        <row r="777">
          <cell r="J777">
            <v>0</v>
          </cell>
          <cell r="K777">
            <v>0</v>
          </cell>
          <cell r="L777">
            <v>0</v>
          </cell>
          <cell r="M777">
            <v>0</v>
          </cell>
          <cell r="N777">
            <v>0</v>
          </cell>
          <cell r="O777">
            <v>0</v>
          </cell>
          <cell r="P777">
            <v>0</v>
          </cell>
          <cell r="Q777">
            <v>4148</v>
          </cell>
          <cell r="R777">
            <v>4148</v>
          </cell>
          <cell r="S777">
            <v>0</v>
          </cell>
          <cell r="T777">
            <v>0</v>
          </cell>
          <cell r="U777">
            <v>0</v>
          </cell>
          <cell r="V777">
            <v>0</v>
          </cell>
          <cell r="W777">
            <v>0</v>
          </cell>
          <cell r="X777">
            <v>0</v>
          </cell>
          <cell r="Y777">
            <v>0</v>
          </cell>
          <cell r="Z777">
            <v>0</v>
          </cell>
          <cell r="AA777">
            <v>0</v>
          </cell>
          <cell r="AD777">
            <v>172.83333333333334</v>
          </cell>
          <cell r="AE777">
            <v>518.5</v>
          </cell>
          <cell r="AF777">
            <v>691.33333333333337</v>
          </cell>
          <cell r="AG777">
            <v>691.33333333333337</v>
          </cell>
          <cell r="AH777">
            <v>691.33333333333337</v>
          </cell>
          <cell r="AI777">
            <v>691.33333333333337</v>
          </cell>
          <cell r="AJ777">
            <v>691.33333333333337</v>
          </cell>
          <cell r="AK777">
            <v>691.33333333333337</v>
          </cell>
          <cell r="AL777">
            <v>691.33333333333337</v>
          </cell>
          <cell r="AM777">
            <v>691.33333333333337</v>
          </cell>
          <cell r="AN777">
            <v>691.33333333333337</v>
          </cell>
          <cell r="AP777">
            <v>518.5</v>
          </cell>
        </row>
        <row r="778">
          <cell r="J778">
            <v>1697046.2</v>
          </cell>
          <cell r="K778">
            <v>1689995.32</v>
          </cell>
          <cell r="L778">
            <v>1682944.44</v>
          </cell>
          <cell r="M778">
            <v>1675893.56</v>
          </cell>
          <cell r="N778">
            <v>1668842.68</v>
          </cell>
          <cell r="O778">
            <v>1661791.8</v>
          </cell>
          <cell r="P778">
            <v>1654740.92</v>
          </cell>
          <cell r="Q778">
            <v>1647690.04</v>
          </cell>
          <cell r="R778">
            <v>1640639.16</v>
          </cell>
          <cell r="S778">
            <v>1633588.28</v>
          </cell>
          <cell r="T778">
            <v>1626537.4</v>
          </cell>
          <cell r="U778">
            <v>1619486.52</v>
          </cell>
          <cell r="V778">
            <v>1612435.64</v>
          </cell>
          <cell r="W778">
            <v>1605384.76</v>
          </cell>
          <cell r="X778">
            <v>1598333.88</v>
          </cell>
          <cell r="Y778">
            <v>1591283</v>
          </cell>
          <cell r="Z778">
            <v>1584232.12</v>
          </cell>
          <cell r="AA778">
            <v>1577181.24</v>
          </cell>
          <cell r="AD778">
            <v>1689995.3199999996</v>
          </cell>
          <cell r="AE778">
            <v>1682944.4400000002</v>
          </cell>
          <cell r="AF778">
            <v>1675893.5599999998</v>
          </cell>
          <cell r="AG778">
            <v>1668842.6800000004</v>
          </cell>
          <cell r="AH778">
            <v>1661791.8</v>
          </cell>
          <cell r="AI778">
            <v>1654740.92</v>
          </cell>
          <cell r="AJ778">
            <v>1647690.0399999998</v>
          </cell>
          <cell r="AK778">
            <v>1640639.1600000001</v>
          </cell>
          <cell r="AL778">
            <v>1633588.2800000003</v>
          </cell>
          <cell r="AM778">
            <v>1626537.3999999997</v>
          </cell>
          <cell r="AN778">
            <v>1619486.5200000003</v>
          </cell>
          <cell r="AP778">
            <v>1605384.7600000005</v>
          </cell>
        </row>
        <row r="779">
          <cell r="J779">
            <v>1990775.31</v>
          </cell>
          <cell r="K779">
            <v>1982780.23</v>
          </cell>
          <cell r="L779">
            <v>1974785.15</v>
          </cell>
          <cell r="M779">
            <v>1966790.07</v>
          </cell>
          <cell r="N779">
            <v>1958794.99</v>
          </cell>
          <cell r="O779">
            <v>1950799.91</v>
          </cell>
          <cell r="P779">
            <v>1942804.83</v>
          </cell>
          <cell r="Q779">
            <v>1934809.75</v>
          </cell>
          <cell r="R779">
            <v>1926814.67</v>
          </cell>
          <cell r="S779">
            <v>1918819.59</v>
          </cell>
          <cell r="T779">
            <v>1910824.51</v>
          </cell>
          <cell r="U779">
            <v>1902829.43</v>
          </cell>
          <cell r="V779">
            <v>1894834.35</v>
          </cell>
          <cell r="W779">
            <v>1886839.27</v>
          </cell>
          <cell r="X779">
            <v>1878844.19</v>
          </cell>
          <cell r="Y779">
            <v>1870849.11</v>
          </cell>
          <cell r="Z779">
            <v>1862854.03</v>
          </cell>
          <cell r="AA779">
            <v>1854858.95</v>
          </cell>
          <cell r="AD779">
            <v>1982780.2300000002</v>
          </cell>
          <cell r="AE779">
            <v>1974785.1499999997</v>
          </cell>
          <cell r="AF779">
            <v>1966790.0700000003</v>
          </cell>
          <cell r="AG779">
            <v>1958794.9900000002</v>
          </cell>
          <cell r="AH779">
            <v>1950799.9100000001</v>
          </cell>
          <cell r="AI779">
            <v>1942804.83</v>
          </cell>
          <cell r="AJ779">
            <v>1934809.75</v>
          </cell>
          <cell r="AK779">
            <v>1926814.67</v>
          </cell>
          <cell r="AL779">
            <v>1918819.59</v>
          </cell>
          <cell r="AM779">
            <v>1910824.51</v>
          </cell>
          <cell r="AN779">
            <v>1902829.43</v>
          </cell>
          <cell r="AP779">
            <v>1886839.2699999998</v>
          </cell>
        </row>
        <row r="780">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D780">
            <v>0</v>
          </cell>
          <cell r="AE780">
            <v>0</v>
          </cell>
          <cell r="AF780">
            <v>0</v>
          </cell>
          <cell r="AG780">
            <v>0</v>
          </cell>
          <cell r="AH780">
            <v>0</v>
          </cell>
          <cell r="AI780">
            <v>0</v>
          </cell>
          <cell r="AJ780">
            <v>0</v>
          </cell>
          <cell r="AK780">
            <v>0</v>
          </cell>
          <cell r="AL780">
            <v>0</v>
          </cell>
          <cell r="AM780">
            <v>0</v>
          </cell>
          <cell r="AN780">
            <v>0</v>
          </cell>
          <cell r="AP780">
            <v>0</v>
          </cell>
        </row>
        <row r="781">
          <cell r="J781">
            <v>415306.43</v>
          </cell>
          <cell r="K781">
            <v>377889.94</v>
          </cell>
          <cell r="L781">
            <v>340473.45</v>
          </cell>
          <cell r="M781">
            <v>303056.96000000002</v>
          </cell>
          <cell r="N781">
            <v>265640.46999999997</v>
          </cell>
          <cell r="O781">
            <v>228223.98</v>
          </cell>
          <cell r="P781">
            <v>190807.49</v>
          </cell>
          <cell r="Q781">
            <v>153391</v>
          </cell>
          <cell r="R781">
            <v>115974.51</v>
          </cell>
          <cell r="S781">
            <v>78558.02</v>
          </cell>
          <cell r="T781">
            <v>41141.53</v>
          </cell>
          <cell r="U781">
            <v>3725.04</v>
          </cell>
          <cell r="V781">
            <v>0</v>
          </cell>
          <cell r="W781">
            <v>0</v>
          </cell>
          <cell r="X781">
            <v>0</v>
          </cell>
          <cell r="Y781">
            <v>0</v>
          </cell>
          <cell r="Z781">
            <v>0</v>
          </cell>
          <cell r="AA781">
            <v>0</v>
          </cell>
          <cell r="AD781">
            <v>377889.94</v>
          </cell>
          <cell r="AE781">
            <v>340473.45</v>
          </cell>
          <cell r="AF781">
            <v>303056.95999999996</v>
          </cell>
          <cell r="AG781">
            <v>265640.46999999997</v>
          </cell>
          <cell r="AH781">
            <v>228223.97999999995</v>
          </cell>
          <cell r="AI781">
            <v>192211.30041666667</v>
          </cell>
          <cell r="AJ781">
            <v>159161.45166666669</v>
          </cell>
          <cell r="AK781">
            <v>129229.64375</v>
          </cell>
          <cell r="AL781">
            <v>102415.87666666666</v>
          </cell>
          <cell r="AM781">
            <v>78720.150416666671</v>
          </cell>
          <cell r="AN781">
            <v>58142.465000000004</v>
          </cell>
          <cell r="AP781">
            <v>26341.216666666664</v>
          </cell>
        </row>
        <row r="782">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D782">
            <v>0</v>
          </cell>
          <cell r="AE782">
            <v>0</v>
          </cell>
          <cell r="AF782">
            <v>0</v>
          </cell>
          <cell r="AG782">
            <v>0</v>
          </cell>
          <cell r="AH782">
            <v>0</v>
          </cell>
          <cell r="AI782">
            <v>0</v>
          </cell>
          <cell r="AJ782">
            <v>0</v>
          </cell>
          <cell r="AK782">
            <v>0</v>
          </cell>
          <cell r="AL782">
            <v>0</v>
          </cell>
          <cell r="AM782">
            <v>0</v>
          </cell>
          <cell r="AN782">
            <v>0</v>
          </cell>
          <cell r="AP782">
            <v>0</v>
          </cell>
        </row>
        <row r="783">
          <cell r="J783">
            <v>446869.77</v>
          </cell>
          <cell r="K783">
            <v>424526.27</v>
          </cell>
          <cell r="L783">
            <v>402182.77</v>
          </cell>
          <cell r="M783">
            <v>379839.27</v>
          </cell>
          <cell r="N783">
            <v>357495.77</v>
          </cell>
          <cell r="O783">
            <v>335152.27</v>
          </cell>
          <cell r="P783">
            <v>312808.77</v>
          </cell>
          <cell r="Q783">
            <v>290465.27</v>
          </cell>
          <cell r="R783">
            <v>268121.77</v>
          </cell>
          <cell r="S783">
            <v>245778.27</v>
          </cell>
          <cell r="T783">
            <v>223434.77</v>
          </cell>
          <cell r="U783">
            <v>201091.27</v>
          </cell>
          <cell r="V783">
            <v>178747.77</v>
          </cell>
          <cell r="W783">
            <v>156404.26999999999</v>
          </cell>
          <cell r="X783">
            <v>134060.76999999999</v>
          </cell>
          <cell r="Y783">
            <v>111717.27</v>
          </cell>
          <cell r="Z783">
            <v>89373.77</v>
          </cell>
          <cell r="AA783">
            <v>67030.27</v>
          </cell>
          <cell r="AD783">
            <v>424526.27</v>
          </cell>
          <cell r="AE783">
            <v>402182.77</v>
          </cell>
          <cell r="AF783">
            <v>379839.27</v>
          </cell>
          <cell r="AG783">
            <v>357495.77</v>
          </cell>
          <cell r="AH783">
            <v>335152.27</v>
          </cell>
          <cell r="AI783">
            <v>312808.77</v>
          </cell>
          <cell r="AJ783">
            <v>290465.27</v>
          </cell>
          <cell r="AK783">
            <v>268121.77</v>
          </cell>
          <cell r="AL783">
            <v>245778.27000000002</v>
          </cell>
          <cell r="AM783">
            <v>223434.77000000002</v>
          </cell>
          <cell r="AN783">
            <v>201091.27000000002</v>
          </cell>
          <cell r="AP783">
            <v>156404.27000000002</v>
          </cell>
        </row>
        <row r="784">
          <cell r="J784">
            <v>344284.08</v>
          </cell>
          <cell r="K784">
            <v>327069.88</v>
          </cell>
          <cell r="L784">
            <v>309855.68</v>
          </cell>
          <cell r="M784">
            <v>292641.48</v>
          </cell>
          <cell r="N784">
            <v>275427.28000000003</v>
          </cell>
          <cell r="O784">
            <v>258213.08</v>
          </cell>
          <cell r="P784">
            <v>240998.88</v>
          </cell>
          <cell r="Q784">
            <v>223784.68</v>
          </cell>
          <cell r="R784">
            <v>206570.48</v>
          </cell>
          <cell r="S784">
            <v>189356.28</v>
          </cell>
          <cell r="T784">
            <v>172142.07999999999</v>
          </cell>
          <cell r="U784">
            <v>154927.88</v>
          </cell>
          <cell r="V784">
            <v>137713.68</v>
          </cell>
          <cell r="W784">
            <v>120499.48</v>
          </cell>
          <cell r="X784">
            <v>103285.28</v>
          </cell>
          <cell r="Y784">
            <v>86071.08</v>
          </cell>
          <cell r="Z784">
            <v>68856.88</v>
          </cell>
          <cell r="AA784">
            <v>51642.68</v>
          </cell>
          <cell r="AD784">
            <v>327069.88000000006</v>
          </cell>
          <cell r="AE784">
            <v>309855.68</v>
          </cell>
          <cell r="AF784">
            <v>292641.48000000004</v>
          </cell>
          <cell r="AG784">
            <v>275427.27999999997</v>
          </cell>
          <cell r="AH784">
            <v>258213.08</v>
          </cell>
          <cell r="AI784">
            <v>240998.88</v>
          </cell>
          <cell r="AJ784">
            <v>223784.68000000002</v>
          </cell>
          <cell r="AK784">
            <v>206570.48</v>
          </cell>
          <cell r="AL784">
            <v>189356.28</v>
          </cell>
          <cell r="AM784">
            <v>172142.07999999999</v>
          </cell>
          <cell r="AN784">
            <v>154927.88</v>
          </cell>
          <cell r="AP784">
            <v>120499.48</v>
          </cell>
        </row>
        <row r="785">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D785">
            <v>0</v>
          </cell>
          <cell r="AE785">
            <v>0</v>
          </cell>
          <cell r="AF785">
            <v>0</v>
          </cell>
          <cell r="AG785">
            <v>0</v>
          </cell>
          <cell r="AH785">
            <v>0</v>
          </cell>
          <cell r="AI785">
            <v>0</v>
          </cell>
          <cell r="AJ785">
            <v>0</v>
          </cell>
          <cell r="AK785">
            <v>0</v>
          </cell>
          <cell r="AL785">
            <v>0</v>
          </cell>
          <cell r="AM785">
            <v>0</v>
          </cell>
          <cell r="AN785">
            <v>0</v>
          </cell>
          <cell r="AP785">
            <v>0</v>
          </cell>
        </row>
        <row r="786">
          <cell r="J786">
            <v>2760288.01</v>
          </cell>
          <cell r="K786">
            <v>2750394.51</v>
          </cell>
          <cell r="L786">
            <v>2740501.01</v>
          </cell>
          <cell r="M786">
            <v>2730607.51</v>
          </cell>
          <cell r="N786">
            <v>2720714.01</v>
          </cell>
          <cell r="O786">
            <v>2710820.51</v>
          </cell>
          <cell r="P786">
            <v>2700927.01</v>
          </cell>
          <cell r="Q786">
            <v>2691033.51</v>
          </cell>
          <cell r="R786">
            <v>2681140.0099999998</v>
          </cell>
          <cell r="S786">
            <v>2671246.5099999998</v>
          </cell>
          <cell r="T786">
            <v>2661353.0099999998</v>
          </cell>
          <cell r="U786">
            <v>2651459.5099999998</v>
          </cell>
          <cell r="V786">
            <v>2641566.0099999998</v>
          </cell>
          <cell r="W786">
            <v>2631672.5099999998</v>
          </cell>
          <cell r="X786">
            <v>2621779.0099999998</v>
          </cell>
          <cell r="Y786">
            <v>2611885.5099999998</v>
          </cell>
          <cell r="Z786">
            <v>2601992.0099999998</v>
          </cell>
          <cell r="AA786">
            <v>2592098.5099999998</v>
          </cell>
          <cell r="AD786">
            <v>2750394.5099999993</v>
          </cell>
          <cell r="AE786">
            <v>2740501.0099999993</v>
          </cell>
          <cell r="AF786">
            <v>2730607.5099999993</v>
          </cell>
          <cell r="AG786">
            <v>2720714.0099999993</v>
          </cell>
          <cell r="AH786">
            <v>2710820.5099999993</v>
          </cell>
          <cell r="AI786">
            <v>2700927.0099999993</v>
          </cell>
          <cell r="AJ786">
            <v>2691033.5099999993</v>
          </cell>
          <cell r="AK786">
            <v>2681140.0099999993</v>
          </cell>
          <cell r="AL786">
            <v>2671246.5099999993</v>
          </cell>
          <cell r="AM786">
            <v>2661353.0099999993</v>
          </cell>
          <cell r="AN786">
            <v>2651459.5099999993</v>
          </cell>
          <cell r="AP786">
            <v>2631672.5099999993</v>
          </cell>
        </row>
        <row r="787">
          <cell r="J787">
            <v>2679941.31</v>
          </cell>
          <cell r="K787">
            <v>2670538.0099999998</v>
          </cell>
          <cell r="L787">
            <v>2661134.71</v>
          </cell>
          <cell r="M787">
            <v>2651731.41</v>
          </cell>
          <cell r="N787">
            <v>2642328.11</v>
          </cell>
          <cell r="O787">
            <v>2632924.81</v>
          </cell>
          <cell r="P787">
            <v>2623521.5099999998</v>
          </cell>
          <cell r="Q787">
            <v>2614118.21</v>
          </cell>
          <cell r="R787">
            <v>2604714.91</v>
          </cell>
          <cell r="S787">
            <v>2595311.61</v>
          </cell>
          <cell r="T787">
            <v>2585908.31</v>
          </cell>
          <cell r="U787">
            <v>2576505.0099999998</v>
          </cell>
          <cell r="V787">
            <v>2567101.71</v>
          </cell>
          <cell r="W787">
            <v>2557698.41</v>
          </cell>
          <cell r="X787">
            <v>2548295.11</v>
          </cell>
          <cell r="Y787">
            <v>2538891.81</v>
          </cell>
          <cell r="Z787">
            <v>2529488.5099999998</v>
          </cell>
          <cell r="AA787">
            <v>2520085.21</v>
          </cell>
          <cell r="AD787">
            <v>2670538.0099999998</v>
          </cell>
          <cell r="AE787">
            <v>2661134.7100000004</v>
          </cell>
          <cell r="AF787">
            <v>2651731.41</v>
          </cell>
          <cell r="AG787">
            <v>2642328.11</v>
          </cell>
          <cell r="AH787">
            <v>2632924.81</v>
          </cell>
          <cell r="AI787">
            <v>2623521.5099999998</v>
          </cell>
          <cell r="AJ787">
            <v>2614118.2100000004</v>
          </cell>
          <cell r="AK787">
            <v>2604714.91</v>
          </cell>
          <cell r="AL787">
            <v>2595311.61</v>
          </cell>
          <cell r="AM787">
            <v>2585908.31</v>
          </cell>
          <cell r="AN787">
            <v>2576505.0099999998</v>
          </cell>
          <cell r="AP787">
            <v>2557698.41</v>
          </cell>
        </row>
        <row r="788">
          <cell r="J788">
            <v>2077420.84</v>
          </cell>
          <cell r="K788">
            <v>2070257.32</v>
          </cell>
          <cell r="L788">
            <v>2063093.8</v>
          </cell>
          <cell r="M788">
            <v>2055930.28</v>
          </cell>
          <cell r="N788">
            <v>2048766.76</v>
          </cell>
          <cell r="O788">
            <v>2041603.24</v>
          </cell>
          <cell r="P788">
            <v>2034439.72</v>
          </cell>
          <cell r="Q788">
            <v>2027276.2</v>
          </cell>
          <cell r="R788">
            <v>2020112.68</v>
          </cell>
          <cell r="S788">
            <v>2012949.16</v>
          </cell>
          <cell r="T788">
            <v>2005785.64</v>
          </cell>
          <cell r="U788">
            <v>1998622.12</v>
          </cell>
          <cell r="V788">
            <v>1991458.6</v>
          </cell>
          <cell r="W788">
            <v>1984295.08</v>
          </cell>
          <cell r="X788">
            <v>1977131.56</v>
          </cell>
          <cell r="Y788">
            <v>1969968.04</v>
          </cell>
          <cell r="Z788">
            <v>1962804.52</v>
          </cell>
          <cell r="AA788">
            <v>1955641</v>
          </cell>
          <cell r="AD788">
            <v>2070257.32</v>
          </cell>
          <cell r="AE788">
            <v>2063093.7999999998</v>
          </cell>
          <cell r="AF788">
            <v>2055930.28</v>
          </cell>
          <cell r="AG788">
            <v>2048766.7599999998</v>
          </cell>
          <cell r="AH788">
            <v>2041603.2400000002</v>
          </cell>
          <cell r="AI788">
            <v>2034439.72</v>
          </cell>
          <cell r="AJ788">
            <v>2027276.2000000002</v>
          </cell>
          <cell r="AK788">
            <v>2020112.6800000004</v>
          </cell>
          <cell r="AL788">
            <v>2012949.1600000001</v>
          </cell>
          <cell r="AM788">
            <v>2005785.64</v>
          </cell>
          <cell r="AN788">
            <v>1998622.1199999999</v>
          </cell>
          <cell r="AP788">
            <v>1984295.08</v>
          </cell>
        </row>
        <row r="789">
          <cell r="J789">
            <v>2549065.36</v>
          </cell>
          <cell r="K789">
            <v>2540560.23</v>
          </cell>
          <cell r="L789">
            <v>2532055.1</v>
          </cell>
          <cell r="M789">
            <v>2523549.9700000002</v>
          </cell>
          <cell r="N789">
            <v>2515044.84</v>
          </cell>
          <cell r="O789">
            <v>2506539.71</v>
          </cell>
          <cell r="P789">
            <v>2498034.58</v>
          </cell>
          <cell r="Q789">
            <v>2489529.4500000002</v>
          </cell>
          <cell r="R789">
            <v>2481024.3199999998</v>
          </cell>
          <cell r="S789">
            <v>2472519.19</v>
          </cell>
          <cell r="T789">
            <v>2464014.06</v>
          </cell>
          <cell r="U789">
            <v>2455508.9300000002</v>
          </cell>
          <cell r="V789">
            <v>2447003.7999999998</v>
          </cell>
          <cell r="W789">
            <v>2438498.67</v>
          </cell>
          <cell r="X789">
            <v>2429993.54</v>
          </cell>
          <cell r="Y789">
            <v>2421488.41</v>
          </cell>
          <cell r="Z789">
            <v>2412983.2799999998</v>
          </cell>
          <cell r="AA789">
            <v>2404478.15</v>
          </cell>
          <cell r="AD789">
            <v>2540560.23</v>
          </cell>
          <cell r="AE789">
            <v>2532055.0999999996</v>
          </cell>
          <cell r="AF789">
            <v>2523549.9699999997</v>
          </cell>
          <cell r="AG789">
            <v>2515044.8400000003</v>
          </cell>
          <cell r="AH789">
            <v>2506539.71</v>
          </cell>
          <cell r="AI789">
            <v>2498034.58</v>
          </cell>
          <cell r="AJ789">
            <v>2489529.4500000002</v>
          </cell>
          <cell r="AK789">
            <v>2481024.3200000003</v>
          </cell>
          <cell r="AL789">
            <v>2472519.19</v>
          </cell>
          <cell r="AM789">
            <v>2464014.06</v>
          </cell>
          <cell r="AN789">
            <v>2455508.9300000002</v>
          </cell>
          <cell r="AP789">
            <v>2438498.67</v>
          </cell>
        </row>
        <row r="790">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D790">
            <v>0</v>
          </cell>
          <cell r="AE790">
            <v>0</v>
          </cell>
          <cell r="AF790">
            <v>0</v>
          </cell>
          <cell r="AG790">
            <v>0</v>
          </cell>
          <cell r="AH790">
            <v>0</v>
          </cell>
          <cell r="AI790">
            <v>0</v>
          </cell>
          <cell r="AJ790">
            <v>0</v>
          </cell>
          <cell r="AK790">
            <v>0</v>
          </cell>
          <cell r="AL790">
            <v>0</v>
          </cell>
          <cell r="AM790">
            <v>0</v>
          </cell>
          <cell r="AN790">
            <v>0</v>
          </cell>
          <cell r="AP790">
            <v>0</v>
          </cell>
        </row>
        <row r="791">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D791">
            <v>0</v>
          </cell>
          <cell r="AE791">
            <v>0</v>
          </cell>
          <cell r="AF791">
            <v>0</v>
          </cell>
          <cell r="AG791">
            <v>0</v>
          </cell>
          <cell r="AH791">
            <v>0</v>
          </cell>
          <cell r="AI791">
            <v>0</v>
          </cell>
          <cell r="AJ791">
            <v>0</v>
          </cell>
          <cell r="AK791">
            <v>0</v>
          </cell>
          <cell r="AL791">
            <v>0</v>
          </cell>
          <cell r="AM791">
            <v>0</v>
          </cell>
          <cell r="AN791">
            <v>0</v>
          </cell>
          <cell r="AP791">
            <v>0</v>
          </cell>
        </row>
        <row r="792">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D792">
            <v>0</v>
          </cell>
          <cell r="AE792">
            <v>0</v>
          </cell>
          <cell r="AF792">
            <v>0</v>
          </cell>
          <cell r="AG792">
            <v>0</v>
          </cell>
          <cell r="AH792">
            <v>0</v>
          </cell>
          <cell r="AI792">
            <v>0</v>
          </cell>
          <cell r="AJ792">
            <v>0</v>
          </cell>
          <cell r="AK792">
            <v>0</v>
          </cell>
          <cell r="AL792">
            <v>0</v>
          </cell>
          <cell r="AM792">
            <v>0</v>
          </cell>
          <cell r="AN792">
            <v>0</v>
          </cell>
          <cell r="AP792">
            <v>0</v>
          </cell>
        </row>
        <row r="793">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D793">
            <v>0</v>
          </cell>
          <cell r="AE793">
            <v>0</v>
          </cell>
          <cell r="AF793">
            <v>0</v>
          </cell>
          <cell r="AG793">
            <v>0</v>
          </cell>
          <cell r="AH793">
            <v>0</v>
          </cell>
          <cell r="AI793">
            <v>0</v>
          </cell>
          <cell r="AJ793">
            <v>0</v>
          </cell>
          <cell r="AK793">
            <v>0</v>
          </cell>
          <cell r="AL793">
            <v>0</v>
          </cell>
          <cell r="AM793">
            <v>0</v>
          </cell>
          <cell r="AN793">
            <v>0</v>
          </cell>
          <cell r="AP793">
            <v>0</v>
          </cell>
        </row>
        <row r="794">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D794">
            <v>0</v>
          </cell>
          <cell r="AE794">
            <v>0</v>
          </cell>
          <cell r="AF794">
            <v>0</v>
          </cell>
          <cell r="AG794">
            <v>0</v>
          </cell>
          <cell r="AH794">
            <v>0</v>
          </cell>
          <cell r="AI794">
            <v>0</v>
          </cell>
          <cell r="AJ794">
            <v>0</v>
          </cell>
          <cell r="AK794">
            <v>0</v>
          </cell>
          <cell r="AL794">
            <v>0</v>
          </cell>
          <cell r="AM794">
            <v>0</v>
          </cell>
          <cell r="AN794">
            <v>0</v>
          </cell>
          <cell r="AP794">
            <v>0</v>
          </cell>
        </row>
        <row r="795">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D795">
            <v>0</v>
          </cell>
          <cell r="AE795">
            <v>0</v>
          </cell>
          <cell r="AF795">
            <v>0</v>
          </cell>
          <cell r="AG795">
            <v>0</v>
          </cell>
          <cell r="AH795">
            <v>0</v>
          </cell>
          <cell r="AI795">
            <v>0</v>
          </cell>
          <cell r="AJ795">
            <v>0</v>
          </cell>
          <cell r="AK795">
            <v>0</v>
          </cell>
          <cell r="AL795">
            <v>0</v>
          </cell>
          <cell r="AM795">
            <v>0</v>
          </cell>
          <cell r="AN795">
            <v>0</v>
          </cell>
          <cell r="AP795">
            <v>0</v>
          </cell>
        </row>
        <row r="796">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D796">
            <v>0</v>
          </cell>
          <cell r="AE796">
            <v>0</v>
          </cell>
          <cell r="AF796">
            <v>0</v>
          </cell>
          <cell r="AG796">
            <v>0</v>
          </cell>
          <cell r="AH796">
            <v>0</v>
          </cell>
          <cell r="AI796">
            <v>0</v>
          </cell>
          <cell r="AJ796">
            <v>0</v>
          </cell>
          <cell r="AK796">
            <v>0</v>
          </cell>
          <cell r="AL796">
            <v>0</v>
          </cell>
          <cell r="AM796">
            <v>0</v>
          </cell>
          <cell r="AN796">
            <v>0</v>
          </cell>
          <cell r="AP796">
            <v>0</v>
          </cell>
        </row>
        <row r="797">
          <cell r="J797">
            <v>19235103</v>
          </cell>
          <cell r="K797">
            <v>18571825</v>
          </cell>
          <cell r="L797">
            <v>17908547</v>
          </cell>
          <cell r="M797">
            <v>17245269</v>
          </cell>
          <cell r="N797">
            <v>16581991</v>
          </cell>
          <cell r="O797">
            <v>15918713</v>
          </cell>
          <cell r="P797">
            <v>15255435</v>
          </cell>
          <cell r="Q797">
            <v>14592157</v>
          </cell>
          <cell r="R797">
            <v>13928879</v>
          </cell>
          <cell r="S797">
            <v>13265601</v>
          </cell>
          <cell r="T797">
            <v>12602323</v>
          </cell>
          <cell r="U797">
            <v>11939045</v>
          </cell>
          <cell r="V797">
            <v>11275767</v>
          </cell>
          <cell r="W797">
            <v>10612489</v>
          </cell>
          <cell r="X797">
            <v>9949211</v>
          </cell>
          <cell r="Y797">
            <v>9285933</v>
          </cell>
          <cell r="Z797">
            <v>8622655</v>
          </cell>
          <cell r="AA797">
            <v>7959377</v>
          </cell>
          <cell r="AD797">
            <v>18571825</v>
          </cell>
          <cell r="AE797">
            <v>17908547</v>
          </cell>
          <cell r="AF797">
            <v>17245269</v>
          </cell>
          <cell r="AG797">
            <v>16581991</v>
          </cell>
          <cell r="AH797">
            <v>15918713</v>
          </cell>
          <cell r="AI797">
            <v>15255435</v>
          </cell>
          <cell r="AJ797">
            <v>14592157</v>
          </cell>
          <cell r="AK797">
            <v>13928879</v>
          </cell>
          <cell r="AL797">
            <v>13265601</v>
          </cell>
          <cell r="AM797">
            <v>12602323</v>
          </cell>
          <cell r="AN797">
            <v>11939045</v>
          </cell>
          <cell r="AP797">
            <v>10336121.458333334</v>
          </cell>
        </row>
        <row r="798">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D798">
            <v>0</v>
          </cell>
          <cell r="AE798">
            <v>0</v>
          </cell>
          <cell r="AF798">
            <v>0</v>
          </cell>
          <cell r="AG798">
            <v>0</v>
          </cell>
          <cell r="AH798">
            <v>0</v>
          </cell>
          <cell r="AI798">
            <v>0</v>
          </cell>
          <cell r="AJ798">
            <v>0</v>
          </cell>
          <cell r="AK798">
            <v>0</v>
          </cell>
          <cell r="AL798">
            <v>0</v>
          </cell>
          <cell r="AM798">
            <v>0</v>
          </cell>
          <cell r="AN798">
            <v>0</v>
          </cell>
          <cell r="AP798">
            <v>0</v>
          </cell>
        </row>
        <row r="799">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D799">
            <v>0</v>
          </cell>
          <cell r="AE799">
            <v>0</v>
          </cell>
          <cell r="AF799">
            <v>0</v>
          </cell>
          <cell r="AG799">
            <v>0</v>
          </cell>
          <cell r="AH799">
            <v>0</v>
          </cell>
          <cell r="AI799">
            <v>0</v>
          </cell>
          <cell r="AJ799">
            <v>0</v>
          </cell>
          <cell r="AK799">
            <v>0</v>
          </cell>
          <cell r="AL799">
            <v>0</v>
          </cell>
          <cell r="AM799">
            <v>0</v>
          </cell>
          <cell r="AN799">
            <v>0</v>
          </cell>
          <cell r="AP799">
            <v>0</v>
          </cell>
        </row>
        <row r="800">
          <cell r="J800">
            <v>50185.88</v>
          </cell>
          <cell r="K800">
            <v>50185.88</v>
          </cell>
          <cell r="L800">
            <v>50185.88</v>
          </cell>
          <cell r="M800">
            <v>50185.88</v>
          </cell>
          <cell r="N800">
            <v>50185.88</v>
          </cell>
          <cell r="O800">
            <v>50185.88</v>
          </cell>
          <cell r="P800">
            <v>50185.88</v>
          </cell>
          <cell r="Q800">
            <v>50185.88</v>
          </cell>
          <cell r="R800">
            <v>50185.88</v>
          </cell>
          <cell r="S800">
            <v>50185.88</v>
          </cell>
          <cell r="T800">
            <v>50185.88</v>
          </cell>
          <cell r="U800">
            <v>50185.88</v>
          </cell>
          <cell r="V800">
            <v>50185.88</v>
          </cell>
          <cell r="W800">
            <v>50185.88</v>
          </cell>
          <cell r="X800">
            <v>50185.88</v>
          </cell>
          <cell r="Y800">
            <v>50185.88</v>
          </cell>
          <cell r="Z800">
            <v>50185.88</v>
          </cell>
          <cell r="AA800">
            <v>50185.88</v>
          </cell>
          <cell r="AD800">
            <v>50185.88</v>
          </cell>
          <cell r="AE800">
            <v>50185.88</v>
          </cell>
          <cell r="AF800">
            <v>50185.88</v>
          </cell>
          <cell r="AG800">
            <v>50185.88</v>
          </cell>
          <cell r="AH800">
            <v>50185.88</v>
          </cell>
          <cell r="AI800">
            <v>50185.88</v>
          </cell>
          <cell r="AJ800">
            <v>50185.88</v>
          </cell>
          <cell r="AK800">
            <v>50185.88</v>
          </cell>
          <cell r="AL800">
            <v>50185.88</v>
          </cell>
          <cell r="AM800">
            <v>50185.88</v>
          </cell>
          <cell r="AN800">
            <v>50185.88</v>
          </cell>
          <cell r="AP800">
            <v>48094.801666666659</v>
          </cell>
        </row>
        <row r="801">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D801">
            <v>0</v>
          </cell>
          <cell r="AE801">
            <v>0</v>
          </cell>
          <cell r="AF801">
            <v>0</v>
          </cell>
          <cell r="AG801">
            <v>0</v>
          </cell>
          <cell r="AH801">
            <v>0</v>
          </cell>
          <cell r="AI801">
            <v>0</v>
          </cell>
          <cell r="AJ801">
            <v>0</v>
          </cell>
          <cell r="AK801">
            <v>0</v>
          </cell>
          <cell r="AL801">
            <v>0</v>
          </cell>
          <cell r="AM801">
            <v>0</v>
          </cell>
          <cell r="AN801">
            <v>0</v>
          </cell>
          <cell r="AP801">
            <v>0</v>
          </cell>
        </row>
        <row r="802">
          <cell r="J802">
            <v>60295490.299999997</v>
          </cell>
          <cell r="K802">
            <v>60295490.299999997</v>
          </cell>
          <cell r="L802">
            <v>60295490.299999997</v>
          </cell>
          <cell r="M802">
            <v>60295490.299999997</v>
          </cell>
          <cell r="N802">
            <v>60295490.299999997</v>
          </cell>
          <cell r="O802">
            <v>60295490.299999997</v>
          </cell>
          <cell r="P802">
            <v>60295490.299999997</v>
          </cell>
          <cell r="Q802">
            <v>60295490.299999997</v>
          </cell>
          <cell r="R802">
            <v>60295490.299999997</v>
          </cell>
          <cell r="S802">
            <v>60295490.299999997</v>
          </cell>
          <cell r="T802">
            <v>60295490.299999997</v>
          </cell>
          <cell r="U802">
            <v>60295490.299999997</v>
          </cell>
          <cell r="V802">
            <v>60295490.299999997</v>
          </cell>
          <cell r="W802">
            <v>60295490.299999997</v>
          </cell>
          <cell r="X802">
            <v>60295490.299999997</v>
          </cell>
          <cell r="Y802">
            <v>60295490.299999997</v>
          </cell>
          <cell r="Z802">
            <v>60295490.299999997</v>
          </cell>
          <cell r="AA802">
            <v>60295490.299999997</v>
          </cell>
          <cell r="AD802">
            <v>60295490.29999999</v>
          </cell>
          <cell r="AE802">
            <v>60295490.29999999</v>
          </cell>
          <cell r="AF802">
            <v>60295490.29999999</v>
          </cell>
          <cell r="AG802">
            <v>60295490.29999999</v>
          </cell>
          <cell r="AH802">
            <v>60295490.29999999</v>
          </cell>
          <cell r="AI802">
            <v>60295490.29999999</v>
          </cell>
          <cell r="AJ802">
            <v>60295490.29999999</v>
          </cell>
          <cell r="AK802">
            <v>60295490.29999999</v>
          </cell>
          <cell r="AL802">
            <v>60295490.29999999</v>
          </cell>
          <cell r="AM802">
            <v>60295490.29999999</v>
          </cell>
          <cell r="AN802">
            <v>60295490.29999999</v>
          </cell>
          <cell r="AP802">
            <v>60057865.237916656</v>
          </cell>
        </row>
        <row r="803">
          <cell r="J803">
            <v>-656443.23</v>
          </cell>
          <cell r="K803">
            <v>-1282948.23</v>
          </cell>
          <cell r="L803">
            <v>-1909453.23</v>
          </cell>
          <cell r="M803">
            <v>-2535958.23</v>
          </cell>
          <cell r="N803">
            <v>-3162463.23</v>
          </cell>
          <cell r="O803">
            <v>-3788968.23</v>
          </cell>
          <cell r="P803">
            <v>-4415473.2300000004</v>
          </cell>
          <cell r="Q803">
            <v>-5041978.2300000004</v>
          </cell>
          <cell r="R803">
            <v>-5668483.2300000004</v>
          </cell>
          <cell r="S803">
            <v>-6294988.2300000004</v>
          </cell>
          <cell r="T803">
            <v>-6921493.2300000004</v>
          </cell>
          <cell r="U803">
            <v>-7547998.2300000004</v>
          </cell>
          <cell r="V803">
            <v>-8174503.2300000004</v>
          </cell>
          <cell r="W803">
            <v>-8801008.2300000004</v>
          </cell>
          <cell r="X803">
            <v>-9427513.2300000004</v>
          </cell>
          <cell r="Y803">
            <v>-10054018.23</v>
          </cell>
          <cell r="Z803">
            <v>-10680523.23</v>
          </cell>
          <cell r="AA803">
            <v>-11307028.23</v>
          </cell>
          <cell r="AD803">
            <v>-1282948.2300000002</v>
          </cell>
          <cell r="AE803">
            <v>-1909453.2300000002</v>
          </cell>
          <cell r="AF803">
            <v>-2535958.23</v>
          </cell>
          <cell r="AG803">
            <v>-3162463.2300000004</v>
          </cell>
          <cell r="AH803">
            <v>-3788968.2300000004</v>
          </cell>
          <cell r="AI803">
            <v>-4415473.2300000014</v>
          </cell>
          <cell r="AJ803">
            <v>-5041978.2300000014</v>
          </cell>
          <cell r="AK803">
            <v>-5668483.2300000014</v>
          </cell>
          <cell r="AL803">
            <v>-6294988.2300000014</v>
          </cell>
          <cell r="AM803">
            <v>-6921493.2300000014</v>
          </cell>
          <cell r="AN803">
            <v>-7547998.2300000014</v>
          </cell>
          <cell r="AP803">
            <v>-8277673.3037500018</v>
          </cell>
        </row>
        <row r="804">
          <cell r="J804">
            <v>18185772.66</v>
          </cell>
          <cell r="K804">
            <v>18185672.66</v>
          </cell>
          <cell r="L804">
            <v>18185672.66</v>
          </cell>
          <cell r="M804">
            <v>18185672.66</v>
          </cell>
          <cell r="N804">
            <v>18185672.66</v>
          </cell>
          <cell r="O804">
            <v>18185672.66</v>
          </cell>
          <cell r="P804">
            <v>18185672.66</v>
          </cell>
          <cell r="Q804">
            <v>18185672.66</v>
          </cell>
          <cell r="R804">
            <v>18185672.66</v>
          </cell>
          <cell r="S804">
            <v>18185672.66</v>
          </cell>
          <cell r="T804">
            <v>18185672.66</v>
          </cell>
          <cell r="U804">
            <v>18185672.66</v>
          </cell>
          <cell r="V804">
            <v>18185672.66</v>
          </cell>
          <cell r="W804">
            <v>18185672.66</v>
          </cell>
          <cell r="X804">
            <v>18185672.66</v>
          </cell>
          <cell r="Y804">
            <v>18185672.66</v>
          </cell>
          <cell r="Z804">
            <v>18185672.66</v>
          </cell>
          <cell r="AA804">
            <v>18185672.66</v>
          </cell>
          <cell r="AD804">
            <v>18185714.326666664</v>
          </cell>
          <cell r="AE804">
            <v>18185710.16</v>
          </cell>
          <cell r="AF804">
            <v>18185701.826666664</v>
          </cell>
          <cell r="AG804">
            <v>18185693.493333332</v>
          </cell>
          <cell r="AH804">
            <v>18185685.16</v>
          </cell>
          <cell r="AI804">
            <v>18185676.826666664</v>
          </cell>
          <cell r="AJ804">
            <v>18185672.66</v>
          </cell>
          <cell r="AK804">
            <v>18185672.66</v>
          </cell>
          <cell r="AL804">
            <v>18185672.66</v>
          </cell>
          <cell r="AM804">
            <v>18185672.66</v>
          </cell>
          <cell r="AN804">
            <v>18185672.66</v>
          </cell>
          <cell r="AP804">
            <v>18164085.451666664</v>
          </cell>
        </row>
        <row r="805">
          <cell r="J805">
            <v>24124865.93</v>
          </cell>
          <cell r="K805">
            <v>24156737.989999998</v>
          </cell>
          <cell r="L805">
            <v>24158611.940000001</v>
          </cell>
          <cell r="M805">
            <v>24157683.210000001</v>
          </cell>
          <cell r="N805">
            <v>24157767.120000001</v>
          </cell>
          <cell r="O805">
            <v>24157793.440000001</v>
          </cell>
          <cell r="P805">
            <v>24157793.440000001</v>
          </cell>
          <cell r="Q805">
            <v>24158235.699999999</v>
          </cell>
          <cell r="R805">
            <v>24158235.699999999</v>
          </cell>
          <cell r="S805">
            <v>24158235.699999999</v>
          </cell>
          <cell r="T805">
            <v>24158235.699999999</v>
          </cell>
          <cell r="U805">
            <v>24158235.699999999</v>
          </cell>
          <cell r="V805">
            <v>24158235.699999999</v>
          </cell>
          <cell r="W805">
            <v>24158235.699999999</v>
          </cell>
          <cell r="X805">
            <v>24158235.699999999</v>
          </cell>
          <cell r="Y805">
            <v>24158235.699999999</v>
          </cell>
          <cell r="Z805">
            <v>24158235.699999999</v>
          </cell>
          <cell r="AA805">
            <v>24158235.699999999</v>
          </cell>
          <cell r="AD805">
            <v>23975372.995833337</v>
          </cell>
          <cell r="AE805">
            <v>24107587.019583333</v>
          </cell>
          <cell r="AF805">
            <v>24159292.893749997</v>
          </cell>
          <cell r="AG805">
            <v>24155728.383333329</v>
          </cell>
          <cell r="AH805">
            <v>24153509.442499995</v>
          </cell>
          <cell r="AI805">
            <v>24156593.03791666</v>
          </cell>
          <cell r="AJ805">
            <v>24158045.849583328</v>
          </cell>
          <cell r="AK805">
            <v>24158092.577499997</v>
          </cell>
          <cell r="AL805">
            <v>24158099.921249997</v>
          </cell>
          <cell r="AM805">
            <v>24158142.465833332</v>
          </cell>
          <cell r="AN805">
            <v>24158180.417499993</v>
          </cell>
          <cell r="AP805">
            <v>24158235.699999992</v>
          </cell>
        </row>
        <row r="806">
          <cell r="J806">
            <v>4606263.4400000004</v>
          </cell>
          <cell r="K806">
            <v>4550834.93</v>
          </cell>
          <cell r="L806">
            <v>4556493.84</v>
          </cell>
          <cell r="M806">
            <v>4565453.78</v>
          </cell>
          <cell r="N806">
            <v>4574348.42</v>
          </cell>
          <cell r="O806">
            <v>8269006.0899999999</v>
          </cell>
          <cell r="P806">
            <v>10207048.35</v>
          </cell>
          <cell r="Q806">
            <v>10469305.720000001</v>
          </cell>
          <cell r="R806">
            <v>10417047.289999999</v>
          </cell>
          <cell r="S806">
            <v>10432666.539999999</v>
          </cell>
          <cell r="T806">
            <v>10432841.83</v>
          </cell>
          <cell r="U806">
            <v>10436960.310000001</v>
          </cell>
          <cell r="V806">
            <v>10437020.220000001</v>
          </cell>
          <cell r="W806">
            <v>10437020.220000001</v>
          </cell>
          <cell r="X806">
            <v>10437020.220000001</v>
          </cell>
          <cell r="Y806">
            <v>10437020.220000001</v>
          </cell>
          <cell r="Z806">
            <v>10437020.220000001</v>
          </cell>
          <cell r="AA806">
            <v>10437020.220000001</v>
          </cell>
          <cell r="AD806">
            <v>4718337.1658333335</v>
          </cell>
          <cell r="AE806">
            <v>5588601.8745833337</v>
          </cell>
          <cell r="AF806">
            <v>6457339.9508333327</v>
          </cell>
          <cell r="AG806">
            <v>7093696.4212499997</v>
          </cell>
          <cell r="AH806">
            <v>7544273.8320833333</v>
          </cell>
          <cell r="AI806">
            <v>8036137.4108333327</v>
          </cell>
          <cell r="AJ806">
            <v>8524343.3304166663</v>
          </cell>
          <cell r="AK806">
            <v>9014622.9833333325</v>
          </cell>
          <cell r="AL806">
            <v>9504293.5175000001</v>
          </cell>
          <cell r="AM806">
            <v>9993220.1108333319</v>
          </cell>
          <cell r="AN806">
            <v>10327832.024583334</v>
          </cell>
          <cell r="AP806">
            <v>10435985.039999999</v>
          </cell>
        </row>
        <row r="807">
          <cell r="J807">
            <v>0</v>
          </cell>
          <cell r="K807">
            <v>0</v>
          </cell>
          <cell r="L807">
            <v>0</v>
          </cell>
          <cell r="M807">
            <v>0</v>
          </cell>
          <cell r="N807">
            <v>0</v>
          </cell>
          <cell r="O807">
            <v>0</v>
          </cell>
          <cell r="P807">
            <v>0</v>
          </cell>
          <cell r="Q807">
            <v>0</v>
          </cell>
          <cell r="R807">
            <v>0</v>
          </cell>
          <cell r="S807">
            <v>8153022.6399999997</v>
          </cell>
          <cell r="T807">
            <v>8845951.8499999996</v>
          </cell>
          <cell r="U807">
            <v>8457282.75</v>
          </cell>
          <cell r="V807">
            <v>11699595.550000001</v>
          </cell>
          <cell r="W807">
            <v>12083533.539999999</v>
          </cell>
          <cell r="X807">
            <v>12215518.98</v>
          </cell>
          <cell r="Y807">
            <v>12271419.630000001</v>
          </cell>
          <cell r="Z807">
            <v>12403099.369999999</v>
          </cell>
          <cell r="AA807">
            <v>14634406.720000001</v>
          </cell>
          <cell r="AD807">
            <v>0</v>
          </cell>
          <cell r="AE807">
            <v>0</v>
          </cell>
          <cell r="AF807">
            <v>339709.27666666667</v>
          </cell>
          <cell r="AG807">
            <v>1047999.8804166666</v>
          </cell>
          <cell r="AH807">
            <v>1768967.9887499998</v>
          </cell>
          <cell r="AI807">
            <v>2608837.9179166667</v>
          </cell>
          <cell r="AJ807">
            <v>3599801.6300000004</v>
          </cell>
          <cell r="AK807">
            <v>4612262.1516666664</v>
          </cell>
          <cell r="AL807">
            <v>5632551.260416667</v>
          </cell>
          <cell r="AM807">
            <v>6660656.21875</v>
          </cell>
          <cell r="AN807">
            <v>7787218.9725000001</v>
          </cell>
          <cell r="AP807">
            <v>10462746.782083334</v>
          </cell>
        </row>
        <row r="808">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D808">
            <v>0</v>
          </cell>
          <cell r="AE808">
            <v>0</v>
          </cell>
          <cell r="AF808">
            <v>0</v>
          </cell>
          <cell r="AG808">
            <v>0</v>
          </cell>
          <cell r="AH808">
            <v>0</v>
          </cell>
          <cell r="AI808">
            <v>0</v>
          </cell>
          <cell r="AJ808">
            <v>0</v>
          </cell>
          <cell r="AK808">
            <v>0</v>
          </cell>
          <cell r="AL808">
            <v>0</v>
          </cell>
          <cell r="AM808">
            <v>0</v>
          </cell>
          <cell r="AN808">
            <v>0</v>
          </cell>
          <cell r="AP808">
            <v>508979.95750000002</v>
          </cell>
        </row>
        <row r="809">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D809">
            <v>0</v>
          </cell>
          <cell r="AE809">
            <v>0</v>
          </cell>
          <cell r="AF809">
            <v>0</v>
          </cell>
          <cell r="AG809">
            <v>0</v>
          </cell>
          <cell r="AH809">
            <v>0</v>
          </cell>
          <cell r="AI809">
            <v>0</v>
          </cell>
          <cell r="AJ809">
            <v>0</v>
          </cell>
          <cell r="AK809">
            <v>0</v>
          </cell>
          <cell r="AL809">
            <v>0</v>
          </cell>
          <cell r="AM809">
            <v>0</v>
          </cell>
          <cell r="AN809">
            <v>0</v>
          </cell>
          <cell r="AP809">
            <v>0</v>
          </cell>
        </row>
        <row r="810">
          <cell r="J810">
            <v>65708856.939999998</v>
          </cell>
          <cell r="K810">
            <v>65708856.939999998</v>
          </cell>
          <cell r="L810">
            <v>65708856.939999998</v>
          </cell>
          <cell r="M810">
            <v>65708856.939999998</v>
          </cell>
          <cell r="N810">
            <v>65708856.939999998</v>
          </cell>
          <cell r="O810">
            <v>65708856.939999998</v>
          </cell>
          <cell r="P810">
            <v>65708856.939999998</v>
          </cell>
          <cell r="Q810">
            <v>65708856.939999998</v>
          </cell>
          <cell r="R810">
            <v>65708856.939999998</v>
          </cell>
          <cell r="S810">
            <v>65708856.939999998</v>
          </cell>
          <cell r="T810">
            <v>65708856.939999998</v>
          </cell>
          <cell r="U810">
            <v>65708856.939999998</v>
          </cell>
          <cell r="V810">
            <v>65708856.939999998</v>
          </cell>
          <cell r="W810">
            <v>65708856.939999998</v>
          </cell>
          <cell r="X810">
            <v>65708856.939999998</v>
          </cell>
          <cell r="Y810">
            <v>65708856.939999998</v>
          </cell>
          <cell r="Z810">
            <v>65708856.939999998</v>
          </cell>
          <cell r="AA810">
            <v>65708856.939999998</v>
          </cell>
          <cell r="AD810">
            <v>65708856.94000002</v>
          </cell>
          <cell r="AE810">
            <v>65708856.94000002</v>
          </cell>
          <cell r="AF810">
            <v>65708856.94000002</v>
          </cell>
          <cell r="AG810">
            <v>65708856.94000002</v>
          </cell>
          <cell r="AH810">
            <v>65708856.94000002</v>
          </cell>
          <cell r="AI810">
            <v>65708856.94000002</v>
          </cell>
          <cell r="AJ810">
            <v>65708856.94000002</v>
          </cell>
          <cell r="AK810">
            <v>65708856.94000002</v>
          </cell>
          <cell r="AL810">
            <v>65708856.94000002</v>
          </cell>
          <cell r="AM810">
            <v>65708856.94000002</v>
          </cell>
          <cell r="AN810">
            <v>65708856.94000002</v>
          </cell>
          <cell r="AP810">
            <v>62970987.900833346</v>
          </cell>
        </row>
        <row r="811">
          <cell r="J811">
            <v>743111.53</v>
          </cell>
          <cell r="K811">
            <v>743111.53</v>
          </cell>
          <cell r="L811">
            <v>743111.53</v>
          </cell>
          <cell r="M811">
            <v>743111.53</v>
          </cell>
          <cell r="N811">
            <v>743111.53</v>
          </cell>
          <cell r="O811">
            <v>743111.53</v>
          </cell>
          <cell r="P811">
            <v>743111.53</v>
          </cell>
          <cell r="Q811">
            <v>743111.53</v>
          </cell>
          <cell r="R811">
            <v>743111.53</v>
          </cell>
          <cell r="S811">
            <v>743111.53</v>
          </cell>
          <cell r="T811">
            <v>743111.53</v>
          </cell>
          <cell r="U811">
            <v>743111.53</v>
          </cell>
          <cell r="V811">
            <v>743111.53</v>
          </cell>
          <cell r="W811">
            <v>743111.53</v>
          </cell>
          <cell r="X811">
            <v>743111.53</v>
          </cell>
          <cell r="Y811">
            <v>743111.53</v>
          </cell>
          <cell r="Z811">
            <v>743111.53</v>
          </cell>
          <cell r="AA811">
            <v>743111.53</v>
          </cell>
          <cell r="AD811">
            <v>743111.53000000014</v>
          </cell>
          <cell r="AE811">
            <v>743111.53000000014</v>
          </cell>
          <cell r="AF811">
            <v>743111.53000000014</v>
          </cell>
          <cell r="AG811">
            <v>743111.53000000014</v>
          </cell>
          <cell r="AH811">
            <v>743111.53000000014</v>
          </cell>
          <cell r="AI811">
            <v>743111.53000000014</v>
          </cell>
          <cell r="AJ811">
            <v>743111.53000000014</v>
          </cell>
          <cell r="AK811">
            <v>743111.53000000014</v>
          </cell>
          <cell r="AL811">
            <v>743111.53000000014</v>
          </cell>
          <cell r="AM811">
            <v>743111.53000000014</v>
          </cell>
          <cell r="AN811">
            <v>743111.53000000014</v>
          </cell>
          <cell r="AP811">
            <v>712148.54958333354</v>
          </cell>
        </row>
        <row r="812">
          <cell r="J812">
            <v>-18818583.699999999</v>
          </cell>
          <cell r="K812">
            <v>-18818583.699999999</v>
          </cell>
          <cell r="L812">
            <v>-18818583.699999999</v>
          </cell>
          <cell r="M812">
            <v>-18818583.699999999</v>
          </cell>
          <cell r="N812">
            <v>-18818583.699999999</v>
          </cell>
          <cell r="O812">
            <v>-18818583.699999999</v>
          </cell>
          <cell r="P812">
            <v>-18818583.699999999</v>
          </cell>
          <cell r="Q812">
            <v>-18818583.699999999</v>
          </cell>
          <cell r="R812">
            <v>-18818583.699999999</v>
          </cell>
          <cell r="S812">
            <v>-18818583.699999999</v>
          </cell>
          <cell r="T812">
            <v>-18818583.699999999</v>
          </cell>
          <cell r="U812">
            <v>-18818583.699999999</v>
          </cell>
          <cell r="V812">
            <v>-18818583.699999999</v>
          </cell>
          <cell r="W812">
            <v>-18818583.699999999</v>
          </cell>
          <cell r="X812">
            <v>-18818583.699999999</v>
          </cell>
          <cell r="Y812">
            <v>-18818583.699999999</v>
          </cell>
          <cell r="Z812">
            <v>-18818583.699999999</v>
          </cell>
          <cell r="AA812">
            <v>-18818583.699999999</v>
          </cell>
          <cell r="AD812">
            <v>-18818583.699999996</v>
          </cell>
          <cell r="AE812">
            <v>-18818583.699999996</v>
          </cell>
          <cell r="AF812">
            <v>-18818583.699999996</v>
          </cell>
          <cell r="AG812">
            <v>-18818583.699999996</v>
          </cell>
          <cell r="AH812">
            <v>-18818583.699999996</v>
          </cell>
          <cell r="AI812">
            <v>-18818583.699999996</v>
          </cell>
          <cell r="AJ812">
            <v>-18818583.699999996</v>
          </cell>
          <cell r="AK812">
            <v>-18818583.699999996</v>
          </cell>
          <cell r="AL812">
            <v>-18818583.699999996</v>
          </cell>
          <cell r="AM812">
            <v>-18818583.699999996</v>
          </cell>
          <cell r="AN812">
            <v>-18818583.699999996</v>
          </cell>
          <cell r="AP812">
            <v>-18034476.045833331</v>
          </cell>
        </row>
        <row r="813">
          <cell r="J813">
            <v>-18496937.239999998</v>
          </cell>
          <cell r="K813">
            <v>-18621495.739999998</v>
          </cell>
          <cell r="L813">
            <v>-18746054.239999998</v>
          </cell>
          <cell r="M813">
            <v>-18870612.739999998</v>
          </cell>
          <cell r="N813">
            <v>-18995171.239999998</v>
          </cell>
          <cell r="O813">
            <v>-19119729.739999998</v>
          </cell>
          <cell r="P813">
            <v>-19244288.239999998</v>
          </cell>
          <cell r="Q813">
            <v>-19368846.739999998</v>
          </cell>
          <cell r="R813">
            <v>-19493405.239999998</v>
          </cell>
          <cell r="S813">
            <v>-19617963.739999998</v>
          </cell>
          <cell r="T813">
            <v>-19742522.239999998</v>
          </cell>
          <cell r="U813">
            <v>-19867080.739999998</v>
          </cell>
          <cell r="V813">
            <v>-19991639.239999998</v>
          </cell>
          <cell r="W813">
            <v>-20116197.739999998</v>
          </cell>
          <cell r="X813">
            <v>-20240756.239999998</v>
          </cell>
          <cell r="Y813">
            <v>-20365314.739999998</v>
          </cell>
          <cell r="Z813">
            <v>-20489873.239999998</v>
          </cell>
          <cell r="AA813">
            <v>-20614431.739999998</v>
          </cell>
          <cell r="AD813">
            <v>-18621495.740000002</v>
          </cell>
          <cell r="AE813">
            <v>-18746054.240000002</v>
          </cell>
          <cell r="AF813">
            <v>-18870612.740000002</v>
          </cell>
          <cell r="AG813">
            <v>-18995171.240000002</v>
          </cell>
          <cell r="AH813">
            <v>-19119729.740000002</v>
          </cell>
          <cell r="AI813">
            <v>-19244288.240000002</v>
          </cell>
          <cell r="AJ813">
            <v>-19368846.740000002</v>
          </cell>
          <cell r="AK813">
            <v>-19493405.240000002</v>
          </cell>
          <cell r="AL813">
            <v>-19617963.740000002</v>
          </cell>
          <cell r="AM813">
            <v>-19742522.240000002</v>
          </cell>
          <cell r="AN813">
            <v>-19867080.740000002</v>
          </cell>
          <cell r="AP813">
            <v>-19246883.209166668</v>
          </cell>
        </row>
        <row r="814">
          <cell r="J814">
            <v>-30211680.609999999</v>
          </cell>
          <cell r="K814">
            <v>-30211680.609999999</v>
          </cell>
          <cell r="L814">
            <v>-30211680.609999999</v>
          </cell>
          <cell r="M814">
            <v>-30211680.609999999</v>
          </cell>
          <cell r="N814">
            <v>-30211680.609999999</v>
          </cell>
          <cell r="O814">
            <v>-30211680.609999999</v>
          </cell>
          <cell r="P814">
            <v>-30211680.609999999</v>
          </cell>
          <cell r="Q814">
            <v>-30211680.609999999</v>
          </cell>
          <cell r="R814">
            <v>-30211680.609999999</v>
          </cell>
          <cell r="S814">
            <v>-30211680.609999999</v>
          </cell>
          <cell r="T814">
            <v>-30211680.609999999</v>
          </cell>
          <cell r="U814">
            <v>-30211680.609999999</v>
          </cell>
          <cell r="V814">
            <v>-30211680.609999999</v>
          </cell>
          <cell r="W814">
            <v>-30211680.609999999</v>
          </cell>
          <cell r="X814">
            <v>-30211680.609999999</v>
          </cell>
          <cell r="Y814">
            <v>-30211680.609999999</v>
          </cell>
          <cell r="Z814">
            <v>-30211680.609999999</v>
          </cell>
          <cell r="AA814">
            <v>-30211680.609999999</v>
          </cell>
          <cell r="AD814">
            <v>-30211680.610000011</v>
          </cell>
          <cell r="AE814">
            <v>-30211680.610000011</v>
          </cell>
          <cell r="AF814">
            <v>-30211680.610000011</v>
          </cell>
          <cell r="AG814">
            <v>-30211680.610000011</v>
          </cell>
          <cell r="AH814">
            <v>-30211680.610000011</v>
          </cell>
          <cell r="AI814">
            <v>-30211680.610000011</v>
          </cell>
          <cell r="AJ814">
            <v>-30211680.610000011</v>
          </cell>
          <cell r="AK814">
            <v>-30211680.610000011</v>
          </cell>
          <cell r="AL814">
            <v>-30211680.610000011</v>
          </cell>
          <cell r="AM814">
            <v>-30211680.610000011</v>
          </cell>
          <cell r="AN814">
            <v>-30211680.610000011</v>
          </cell>
          <cell r="AP814">
            <v>-28952860.584583342</v>
          </cell>
        </row>
        <row r="815">
          <cell r="J815">
            <v>140739.47</v>
          </cell>
          <cell r="K815">
            <v>120633.79</v>
          </cell>
          <cell r="L815">
            <v>100528.11</v>
          </cell>
          <cell r="M815">
            <v>80422.429999999993</v>
          </cell>
          <cell r="N815">
            <v>60316.75</v>
          </cell>
          <cell r="O815">
            <v>40211.07</v>
          </cell>
          <cell r="P815">
            <v>20105.39</v>
          </cell>
          <cell r="Q815">
            <v>0</v>
          </cell>
          <cell r="R815">
            <v>0</v>
          </cell>
          <cell r="S815">
            <v>0</v>
          </cell>
          <cell r="T815">
            <v>0</v>
          </cell>
          <cell r="U815">
            <v>0</v>
          </cell>
          <cell r="V815">
            <v>0</v>
          </cell>
          <cell r="W815">
            <v>0</v>
          </cell>
          <cell r="X815">
            <v>0</v>
          </cell>
          <cell r="Y815">
            <v>0</v>
          </cell>
          <cell r="Z815">
            <v>0</v>
          </cell>
          <cell r="AA815">
            <v>0</v>
          </cell>
          <cell r="AD815">
            <v>120633.80208333333</v>
          </cell>
          <cell r="AE815">
            <v>101365.88291666667</v>
          </cell>
          <cell r="AF815">
            <v>83773.437083333338</v>
          </cell>
          <cell r="AG815">
            <v>67856.464583333334</v>
          </cell>
          <cell r="AH815">
            <v>53614.965416666666</v>
          </cell>
          <cell r="AI815">
            <v>41048.939583333333</v>
          </cell>
          <cell r="AJ815">
            <v>30158.387083333335</v>
          </cell>
          <cell r="AK815">
            <v>20943.307916666668</v>
          </cell>
          <cell r="AL815">
            <v>13403.702083333332</v>
          </cell>
          <cell r="AM815">
            <v>7539.569583333333</v>
          </cell>
          <cell r="AN815">
            <v>3350.9104166666671</v>
          </cell>
          <cell r="AP815">
            <v>0</v>
          </cell>
        </row>
        <row r="816">
          <cell r="J816">
            <v>9156182.8399999999</v>
          </cell>
          <cell r="K816">
            <v>8873557.8399999999</v>
          </cell>
          <cell r="L816">
            <v>8590932.8399999999</v>
          </cell>
          <cell r="M816">
            <v>8308307.8399999999</v>
          </cell>
          <cell r="N816">
            <v>8025682.8399999999</v>
          </cell>
          <cell r="O816">
            <v>7743057.8399999999</v>
          </cell>
          <cell r="P816">
            <v>7460432.8399999999</v>
          </cell>
          <cell r="Q816">
            <v>7177807.8399999999</v>
          </cell>
          <cell r="R816">
            <v>6895182.8399999999</v>
          </cell>
          <cell r="S816">
            <v>6612557.8399999999</v>
          </cell>
          <cell r="T816">
            <v>6329932.8399999999</v>
          </cell>
          <cell r="U816">
            <v>6047307.8399999999</v>
          </cell>
          <cell r="V816">
            <v>5764682.8399999999</v>
          </cell>
          <cell r="W816">
            <v>5482057.8399999999</v>
          </cell>
          <cell r="X816">
            <v>5199432.84</v>
          </cell>
          <cell r="Y816">
            <v>4916807.84</v>
          </cell>
          <cell r="Z816">
            <v>4634182.84</v>
          </cell>
          <cell r="AA816">
            <v>4351557.84</v>
          </cell>
          <cell r="AD816">
            <v>8873557.8400000017</v>
          </cell>
          <cell r="AE816">
            <v>8590932.8400000017</v>
          </cell>
          <cell r="AF816">
            <v>8308307.8400000026</v>
          </cell>
          <cell r="AG816">
            <v>8025682.8400000026</v>
          </cell>
          <cell r="AH816">
            <v>7743057.8400000026</v>
          </cell>
          <cell r="AI816">
            <v>7460432.8400000026</v>
          </cell>
          <cell r="AJ816">
            <v>7177807.8400000026</v>
          </cell>
          <cell r="AK816">
            <v>6895182.8400000026</v>
          </cell>
          <cell r="AL816">
            <v>6612557.8400000026</v>
          </cell>
          <cell r="AM816">
            <v>6329932.8400000026</v>
          </cell>
          <cell r="AN816">
            <v>6047307.8400000026</v>
          </cell>
          <cell r="AP816">
            <v>5482057.8400000008</v>
          </cell>
        </row>
        <row r="817">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D817">
            <v>0</v>
          </cell>
          <cell r="AE817">
            <v>0</v>
          </cell>
          <cell r="AF817">
            <v>0</v>
          </cell>
          <cell r="AG817">
            <v>0</v>
          </cell>
          <cell r="AH817">
            <v>0</v>
          </cell>
          <cell r="AI817">
            <v>0</v>
          </cell>
          <cell r="AJ817">
            <v>0</v>
          </cell>
          <cell r="AK817">
            <v>0</v>
          </cell>
          <cell r="AL817">
            <v>0</v>
          </cell>
          <cell r="AM817">
            <v>0</v>
          </cell>
          <cell r="AN817">
            <v>0</v>
          </cell>
          <cell r="AP817">
            <v>0</v>
          </cell>
        </row>
        <row r="818">
          <cell r="J818">
            <v>1659064.15</v>
          </cell>
          <cell r="K818">
            <v>1775698.55</v>
          </cell>
          <cell r="L818">
            <v>1863053.43</v>
          </cell>
          <cell r="M818">
            <v>1557700.43</v>
          </cell>
          <cell r="N818">
            <v>1649183.07</v>
          </cell>
          <cell r="O818">
            <v>1731134.89</v>
          </cell>
          <cell r="P818">
            <v>1854770.55</v>
          </cell>
          <cell r="Q818">
            <v>1252850.99</v>
          </cell>
          <cell r="R818">
            <v>9923225.0299999993</v>
          </cell>
          <cell r="S818">
            <v>1261692.8799999999</v>
          </cell>
          <cell r="T818">
            <v>1281071.2</v>
          </cell>
          <cell r="U818">
            <v>1294834.92</v>
          </cell>
          <cell r="V818">
            <v>1336045.75</v>
          </cell>
          <cell r="W818">
            <v>1360673.36</v>
          </cell>
          <cell r="X818">
            <v>1397939.63</v>
          </cell>
          <cell r="Y818">
            <v>1417899.94</v>
          </cell>
          <cell r="Z818">
            <v>1439819.57</v>
          </cell>
          <cell r="AA818">
            <v>1457472.87</v>
          </cell>
          <cell r="AD818">
            <v>1567854.4437500003</v>
          </cell>
          <cell r="AE818">
            <v>1931685.7604166667</v>
          </cell>
          <cell r="AF818">
            <v>2293042.4445833336</v>
          </cell>
          <cell r="AG818">
            <v>2285633.5233333334</v>
          </cell>
          <cell r="AH818">
            <v>2268768.7537499997</v>
          </cell>
          <cell r="AI818">
            <v>2245230.9074999997</v>
          </cell>
          <cell r="AJ818">
            <v>2214479.0912500001</v>
          </cell>
          <cell r="AK818">
            <v>2177806.6333333333</v>
          </cell>
          <cell r="AL818">
            <v>2152601.8712499999</v>
          </cell>
          <cell r="AM818">
            <v>2138053.3716666666</v>
          </cell>
          <cell r="AN818">
            <v>2117927.3083333331</v>
          </cell>
          <cell r="AP818">
            <v>2022208.4783333335</v>
          </cell>
        </row>
        <row r="819">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D819">
            <v>0</v>
          </cell>
          <cell r="AE819">
            <v>0</v>
          </cell>
          <cell r="AF819">
            <v>0</v>
          </cell>
          <cell r="AG819">
            <v>0</v>
          </cell>
          <cell r="AH819">
            <v>0</v>
          </cell>
          <cell r="AI819">
            <v>0</v>
          </cell>
          <cell r="AJ819">
            <v>0</v>
          </cell>
          <cell r="AK819">
            <v>0</v>
          </cell>
          <cell r="AL819">
            <v>0</v>
          </cell>
          <cell r="AM819">
            <v>0</v>
          </cell>
          <cell r="AN819">
            <v>0</v>
          </cell>
          <cell r="AP819">
            <v>0</v>
          </cell>
        </row>
        <row r="820">
          <cell r="J820">
            <v>38058394.75</v>
          </cell>
          <cell r="K820">
            <v>47785361.57</v>
          </cell>
          <cell r="L820">
            <v>55920120.219999999</v>
          </cell>
          <cell r="M820">
            <v>64031529.689999998</v>
          </cell>
          <cell r="N820">
            <v>70823650.810000002</v>
          </cell>
          <cell r="O820">
            <v>80733929.379999995</v>
          </cell>
          <cell r="P820">
            <v>88557319.370000005</v>
          </cell>
          <cell r="Q820">
            <v>100933892.91</v>
          </cell>
          <cell r="R820">
            <v>106597433.47</v>
          </cell>
          <cell r="S820">
            <v>114874585.25</v>
          </cell>
          <cell r="T820">
            <v>121829366.89</v>
          </cell>
          <cell r="U820">
            <v>130230613.09999999</v>
          </cell>
          <cell r="V820">
            <v>36620282.490000002</v>
          </cell>
          <cell r="W820">
            <v>46773762.359999999</v>
          </cell>
          <cell r="X820">
            <v>56285735.719999999</v>
          </cell>
          <cell r="Y820">
            <v>63149584.829999998</v>
          </cell>
          <cell r="Z820">
            <v>71981606.200000003</v>
          </cell>
          <cell r="AA820">
            <v>80347059.530000001</v>
          </cell>
          <cell r="AD820">
            <v>82713044.22541666</v>
          </cell>
          <cell r="AE820">
            <v>83289292.894999996</v>
          </cell>
          <cell r="AF820">
            <v>83808621.877916679</v>
          </cell>
          <cell r="AG820">
            <v>84303805.164166659</v>
          </cell>
          <cell r="AH820">
            <v>84782469.510416672</v>
          </cell>
          <cell r="AI820">
            <v>84971428.439999998</v>
          </cell>
          <cell r="AJ820">
            <v>84869357.128750011</v>
          </cell>
          <cell r="AK820">
            <v>84842441.140833333</v>
          </cell>
          <cell r="AL820">
            <v>84820927.417500004</v>
          </cell>
          <cell r="AM820">
            <v>84832427.856250003</v>
          </cell>
          <cell r="AN820">
            <v>84864556.420416683</v>
          </cell>
          <cell r="AP820">
            <v>85111827.087083355</v>
          </cell>
        </row>
        <row r="821">
          <cell r="J821">
            <v>51169744.649999999</v>
          </cell>
          <cell r="K821">
            <v>50964245.829999998</v>
          </cell>
          <cell r="L821">
            <v>50758747.009999998</v>
          </cell>
          <cell r="M821">
            <v>50553248.189999998</v>
          </cell>
          <cell r="N821">
            <v>50347749.369999997</v>
          </cell>
          <cell r="O821">
            <v>50142250.549999997</v>
          </cell>
          <cell r="P821">
            <v>49936751.729999997</v>
          </cell>
          <cell r="Q821">
            <v>51403518.619999997</v>
          </cell>
          <cell r="R821">
            <v>51198019.799999997</v>
          </cell>
          <cell r="S821">
            <v>50992520.979999997</v>
          </cell>
          <cell r="T821">
            <v>50778090.229999997</v>
          </cell>
          <cell r="U821">
            <v>50569614.100000001</v>
          </cell>
          <cell r="V821">
            <v>50361137.969999999</v>
          </cell>
          <cell r="W821">
            <v>50152661.840000004</v>
          </cell>
          <cell r="X821">
            <v>49944185.710000001</v>
          </cell>
          <cell r="Y821">
            <v>49735709.579999998</v>
          </cell>
          <cell r="Z821">
            <v>49527233.450000003</v>
          </cell>
          <cell r="AA821">
            <v>49318757.32</v>
          </cell>
          <cell r="AD821">
            <v>51033923.509583324</v>
          </cell>
          <cell r="AE821">
            <v>50967780.188749999</v>
          </cell>
          <cell r="AF821">
            <v>50901636.867916666</v>
          </cell>
          <cell r="AG821">
            <v>50835121.37166667</v>
          </cell>
          <cell r="AH821">
            <v>50768109.64541667</v>
          </cell>
          <cell r="AI821">
            <v>50700849.810000002</v>
          </cell>
          <cell r="AJ821">
            <v>50633341.865416676</v>
          </cell>
          <cell r="AK821">
            <v>50565585.811666675</v>
          </cell>
          <cell r="AL821">
            <v>50497581.648750007</v>
          </cell>
          <cell r="AM821">
            <v>50429329.376666665</v>
          </cell>
          <cell r="AN821">
            <v>50360828.995416664</v>
          </cell>
          <cell r="AP821">
            <v>50211686.626249991</v>
          </cell>
        </row>
        <row r="822">
          <cell r="J822">
            <v>5118002.0199999996</v>
          </cell>
          <cell r="K822">
            <v>6253370.5899999999</v>
          </cell>
          <cell r="L822">
            <v>7001703.5899999999</v>
          </cell>
          <cell r="M822">
            <v>7929707.54</v>
          </cell>
          <cell r="N822">
            <v>8890646.4700000007</v>
          </cell>
          <cell r="O822">
            <v>9790389.7699999996</v>
          </cell>
          <cell r="P822">
            <v>11085862.91</v>
          </cell>
          <cell r="Q822">
            <v>13643850.26</v>
          </cell>
          <cell r="R822">
            <v>15141851.18</v>
          </cell>
          <cell r="S822">
            <v>16049936.57</v>
          </cell>
          <cell r="T822">
            <v>17220998.510000002</v>
          </cell>
          <cell r="U822">
            <v>18316056.199999999</v>
          </cell>
          <cell r="V822">
            <v>5651389.5800000001</v>
          </cell>
          <cell r="W822">
            <v>7040950.4199999999</v>
          </cell>
          <cell r="X822">
            <v>8239781.2999999998</v>
          </cell>
          <cell r="Y822">
            <v>8873379.9100000001</v>
          </cell>
          <cell r="Z822">
            <v>10487191.619999999</v>
          </cell>
          <cell r="AA822">
            <v>11853035.279999999</v>
          </cell>
          <cell r="AD822">
            <v>11112534.675416665</v>
          </cell>
          <cell r="AE822">
            <v>11163681.699166669</v>
          </cell>
          <cell r="AF822">
            <v>11216910.949166669</v>
          </cell>
          <cell r="AG822">
            <v>11269859.435416667</v>
          </cell>
          <cell r="AH822">
            <v>11334008.24</v>
          </cell>
          <cell r="AI822">
            <v>11392422.449166669</v>
          </cell>
          <cell r="AJ822">
            <v>11447462.757083334</v>
          </cell>
          <cell r="AK822">
            <v>11531865.154583333</v>
          </cell>
          <cell r="AL822">
            <v>11622771.407916667</v>
          </cell>
          <cell r="AM822">
            <v>11728613.804583333</v>
          </cell>
          <cell r="AN822">
            <v>11881080.082083335</v>
          </cell>
          <cell r="AP822">
            <v>12179750.240416666</v>
          </cell>
        </row>
        <row r="823">
          <cell r="J823">
            <v>21589277</v>
          </cell>
          <cell r="K823">
            <v>21589277</v>
          </cell>
          <cell r="L823">
            <v>21589277</v>
          </cell>
          <cell r="M823">
            <v>21589277</v>
          </cell>
          <cell r="N823">
            <v>21589277</v>
          </cell>
          <cell r="O823">
            <v>21589277</v>
          </cell>
          <cell r="P823">
            <v>21589277</v>
          </cell>
          <cell r="Q823">
            <v>21589277</v>
          </cell>
          <cell r="R823">
            <v>21589277</v>
          </cell>
          <cell r="S823">
            <v>21589277</v>
          </cell>
          <cell r="T823">
            <v>21589277</v>
          </cell>
          <cell r="U823">
            <v>21589277</v>
          </cell>
          <cell r="V823">
            <v>21589277</v>
          </cell>
          <cell r="W823">
            <v>21589277</v>
          </cell>
          <cell r="X823">
            <v>21589277</v>
          </cell>
          <cell r="Y823">
            <v>21589277</v>
          </cell>
          <cell r="Z823">
            <v>21589277</v>
          </cell>
          <cell r="AA823">
            <v>21589277</v>
          </cell>
          <cell r="AD823">
            <v>21589277</v>
          </cell>
          <cell r="AE823">
            <v>21589277</v>
          </cell>
          <cell r="AF823">
            <v>21589277</v>
          </cell>
          <cell r="AG823">
            <v>21589277</v>
          </cell>
          <cell r="AH823">
            <v>21589277</v>
          </cell>
          <cell r="AI823">
            <v>21589277</v>
          </cell>
          <cell r="AJ823">
            <v>21589277</v>
          </cell>
          <cell r="AK823">
            <v>21589277</v>
          </cell>
          <cell r="AL823">
            <v>21589277</v>
          </cell>
          <cell r="AM823">
            <v>21589277</v>
          </cell>
          <cell r="AN823">
            <v>21589277</v>
          </cell>
          <cell r="AP823">
            <v>21589277</v>
          </cell>
        </row>
        <row r="824">
          <cell r="J824">
            <v>1947952.78</v>
          </cell>
          <cell r="K824">
            <v>1394924.45</v>
          </cell>
          <cell r="L824">
            <v>881594.53</v>
          </cell>
          <cell r="M824">
            <v>447007.72</v>
          </cell>
          <cell r="N824">
            <v>-125384.6</v>
          </cell>
          <cell r="O824">
            <v>-1126840.44</v>
          </cell>
          <cell r="P824">
            <v>-2491887.87</v>
          </cell>
          <cell r="Q824">
            <v>-5054949.3499999996</v>
          </cell>
          <cell r="R824">
            <v>-7858900.9500000002</v>
          </cell>
          <cell r="S824">
            <v>-9934408.5999999996</v>
          </cell>
          <cell r="T824">
            <v>-12025014.24</v>
          </cell>
          <cell r="U824">
            <v>-13406343.83</v>
          </cell>
          <cell r="V824">
            <v>-634079.51</v>
          </cell>
          <cell r="W824">
            <v>-1183927.25</v>
          </cell>
          <cell r="X824">
            <v>-1636195.54</v>
          </cell>
          <cell r="Y824">
            <v>-2041213.49</v>
          </cell>
          <cell r="Z824">
            <v>-2552008.63</v>
          </cell>
          <cell r="AA824">
            <v>-3663958.33</v>
          </cell>
          <cell r="AD824">
            <v>-3270798.0245833336</v>
          </cell>
          <cell r="AE824">
            <v>-3311654.0954166669</v>
          </cell>
          <cell r="AF824">
            <v>-3428373.2233333332</v>
          </cell>
          <cell r="AG824">
            <v>-3601944.2554166666</v>
          </cell>
          <cell r="AH824">
            <v>-3822737.9908333332</v>
          </cell>
          <cell r="AI824">
            <v>-4053605.5454166667</v>
          </cell>
          <cell r="AJ824">
            <v>-4268642.3783333329</v>
          </cell>
          <cell r="AK824">
            <v>-4481002.4520833334</v>
          </cell>
          <cell r="AL824">
            <v>-4689586.2554166662</v>
          </cell>
          <cell r="AM824">
            <v>-4894371.4737499999</v>
          </cell>
          <cell r="AN824">
            <v>-5101194.05375</v>
          </cell>
          <cell r="AP824">
            <v>-5556043.6537499996</v>
          </cell>
        </row>
        <row r="825">
          <cell r="J825">
            <v>-16958230.48</v>
          </cell>
          <cell r="K825">
            <v>-17006270.370000001</v>
          </cell>
          <cell r="L825">
            <v>-17054310.260000002</v>
          </cell>
          <cell r="M825">
            <v>-17102350.149999999</v>
          </cell>
          <cell r="N825">
            <v>-17150390.039999999</v>
          </cell>
          <cell r="O825">
            <v>-17198429.93</v>
          </cell>
          <cell r="P825">
            <v>-17246469.82</v>
          </cell>
          <cell r="Q825">
            <v>-17294509.710000001</v>
          </cell>
          <cell r="R825">
            <v>-17342549.600000001</v>
          </cell>
          <cell r="S825">
            <v>-17390589.489999998</v>
          </cell>
          <cell r="T825">
            <v>-17438629.379999999</v>
          </cell>
          <cell r="U825">
            <v>-17486669.27</v>
          </cell>
          <cell r="V825">
            <v>-17534709.16</v>
          </cell>
          <cell r="W825">
            <v>-17582749.050000001</v>
          </cell>
          <cell r="X825">
            <v>-17630788.940000001</v>
          </cell>
          <cell r="Y825">
            <v>-17678828.829999998</v>
          </cell>
          <cell r="Z825">
            <v>-17726868.719999999</v>
          </cell>
          <cell r="AA825">
            <v>-17774908.609999999</v>
          </cell>
          <cell r="AD825">
            <v>-17006270.370000001</v>
          </cell>
          <cell r="AE825">
            <v>-17054310.260000002</v>
          </cell>
          <cell r="AF825">
            <v>-17102350.150000002</v>
          </cell>
          <cell r="AG825">
            <v>-17150390.039999999</v>
          </cell>
          <cell r="AH825">
            <v>-17198429.93</v>
          </cell>
          <cell r="AI825">
            <v>-17246469.82</v>
          </cell>
          <cell r="AJ825">
            <v>-17294509.710000001</v>
          </cell>
          <cell r="AK825">
            <v>-17342549.600000001</v>
          </cell>
          <cell r="AL825">
            <v>-17390589.489999998</v>
          </cell>
          <cell r="AM825">
            <v>-17438629.379999999</v>
          </cell>
          <cell r="AN825">
            <v>-17486669.27</v>
          </cell>
          <cell r="AP825">
            <v>-17582749.049999997</v>
          </cell>
        </row>
        <row r="826">
          <cell r="J826">
            <v>1119810</v>
          </cell>
          <cell r="K826">
            <v>1108243</v>
          </cell>
          <cell r="L826">
            <v>1096676</v>
          </cell>
          <cell r="M826">
            <v>1085109</v>
          </cell>
          <cell r="N826">
            <v>1073542</v>
          </cell>
          <cell r="O826">
            <v>1061975</v>
          </cell>
          <cell r="P826">
            <v>1050408</v>
          </cell>
          <cell r="Q826">
            <v>1038841</v>
          </cell>
          <cell r="R826">
            <v>1027274</v>
          </cell>
          <cell r="S826">
            <v>1015707</v>
          </cell>
          <cell r="T826">
            <v>1004140</v>
          </cell>
          <cell r="U826">
            <v>992573</v>
          </cell>
          <cell r="V826">
            <v>981006</v>
          </cell>
          <cell r="W826">
            <v>969439</v>
          </cell>
          <cell r="X826">
            <v>957872</v>
          </cell>
          <cell r="Y826">
            <v>946305</v>
          </cell>
          <cell r="Z826">
            <v>934738</v>
          </cell>
          <cell r="AA826">
            <v>923171</v>
          </cell>
          <cell r="AD826">
            <v>1108243</v>
          </cell>
          <cell r="AE826">
            <v>1096676</v>
          </cell>
          <cell r="AF826">
            <v>1085109</v>
          </cell>
          <cell r="AG826">
            <v>1073542</v>
          </cell>
          <cell r="AH826">
            <v>1061975</v>
          </cell>
          <cell r="AI826">
            <v>1050408</v>
          </cell>
          <cell r="AJ826">
            <v>1038841</v>
          </cell>
          <cell r="AK826">
            <v>1027274</v>
          </cell>
          <cell r="AL826">
            <v>1015707</v>
          </cell>
          <cell r="AM826">
            <v>1004140</v>
          </cell>
          <cell r="AN826">
            <v>992573</v>
          </cell>
          <cell r="AP826">
            <v>969439</v>
          </cell>
        </row>
        <row r="827">
          <cell r="J827">
            <v>113632921</v>
          </cell>
          <cell r="K827">
            <v>113632921</v>
          </cell>
          <cell r="L827">
            <v>113632921</v>
          </cell>
          <cell r="M827">
            <v>113632921</v>
          </cell>
          <cell r="N827">
            <v>113632921</v>
          </cell>
          <cell r="O827">
            <v>113632921</v>
          </cell>
          <cell r="P827">
            <v>113632921</v>
          </cell>
          <cell r="Q827">
            <v>113632921</v>
          </cell>
          <cell r="R827">
            <v>113632921</v>
          </cell>
          <cell r="S827">
            <v>113632921</v>
          </cell>
          <cell r="T827">
            <v>113632921</v>
          </cell>
          <cell r="U827">
            <v>113632921</v>
          </cell>
          <cell r="V827">
            <v>113632921</v>
          </cell>
          <cell r="W827">
            <v>113632921</v>
          </cell>
          <cell r="X827">
            <v>113632921</v>
          </cell>
          <cell r="Y827">
            <v>113632921</v>
          </cell>
          <cell r="Z827">
            <v>113632921</v>
          </cell>
          <cell r="AA827">
            <v>113632921</v>
          </cell>
          <cell r="AD827">
            <v>113632921</v>
          </cell>
          <cell r="AE827">
            <v>113632921</v>
          </cell>
          <cell r="AF827">
            <v>113632921</v>
          </cell>
          <cell r="AG827">
            <v>113632921</v>
          </cell>
          <cell r="AH827">
            <v>113632921</v>
          </cell>
          <cell r="AI827">
            <v>113632921</v>
          </cell>
          <cell r="AJ827">
            <v>113632921</v>
          </cell>
          <cell r="AK827">
            <v>113632921</v>
          </cell>
          <cell r="AL827">
            <v>113632921</v>
          </cell>
          <cell r="AM827">
            <v>113632921</v>
          </cell>
          <cell r="AN827">
            <v>113632921</v>
          </cell>
          <cell r="AP827">
            <v>113632921</v>
          </cell>
        </row>
        <row r="828">
          <cell r="J828">
            <v>-109812507.98999999</v>
          </cell>
          <cell r="K828">
            <v>-110106392.98999999</v>
          </cell>
          <cell r="L828">
            <v>-110400277.98999999</v>
          </cell>
          <cell r="M828">
            <v>-110694162.98999999</v>
          </cell>
          <cell r="N828">
            <v>-110988047.98999999</v>
          </cell>
          <cell r="O828">
            <v>-111281932.98999999</v>
          </cell>
          <cell r="P828">
            <v>-111575817.98999999</v>
          </cell>
          <cell r="Q828">
            <v>-111869702.98999999</v>
          </cell>
          <cell r="R828">
            <v>-112163587.98999999</v>
          </cell>
          <cell r="S828">
            <v>-112457472.98999999</v>
          </cell>
          <cell r="T828">
            <v>-112751357.98999999</v>
          </cell>
          <cell r="U828">
            <v>-113045242.98999999</v>
          </cell>
          <cell r="V828">
            <v>-113339127.98999999</v>
          </cell>
          <cell r="W828">
            <v>-113633012.98999999</v>
          </cell>
          <cell r="X828">
            <v>-113632921</v>
          </cell>
          <cell r="Y828">
            <v>-113632921</v>
          </cell>
          <cell r="Z828">
            <v>-113632921</v>
          </cell>
          <cell r="AA828">
            <v>-113632921</v>
          </cell>
          <cell r="AD828">
            <v>-110106392.98999999</v>
          </cell>
          <cell r="AE828">
            <v>-110400277.98999999</v>
          </cell>
          <cell r="AF828">
            <v>-110694162.98999999</v>
          </cell>
          <cell r="AG828">
            <v>-110988047.98999999</v>
          </cell>
          <cell r="AH828">
            <v>-111281932.98999999</v>
          </cell>
          <cell r="AI828">
            <v>-111575817.98999999</v>
          </cell>
          <cell r="AJ828">
            <v>-111869702.98999999</v>
          </cell>
          <cell r="AK828">
            <v>-112151338.94874997</v>
          </cell>
          <cell r="AL828">
            <v>-112408480.65791667</v>
          </cell>
          <cell r="AM828">
            <v>-112641131.95041664</v>
          </cell>
          <cell r="AN828">
            <v>-112849292.82625</v>
          </cell>
          <cell r="AP828">
            <v>-113192143.32791667</v>
          </cell>
        </row>
        <row r="829">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D829">
            <v>0</v>
          </cell>
          <cell r="AE829">
            <v>0</v>
          </cell>
          <cell r="AF829">
            <v>0</v>
          </cell>
          <cell r="AG829">
            <v>0</v>
          </cell>
          <cell r="AH829">
            <v>0</v>
          </cell>
          <cell r="AI829">
            <v>0</v>
          </cell>
          <cell r="AJ829">
            <v>0</v>
          </cell>
          <cell r="AK829">
            <v>0</v>
          </cell>
          <cell r="AL829">
            <v>0</v>
          </cell>
          <cell r="AM829">
            <v>0</v>
          </cell>
          <cell r="AN829">
            <v>0</v>
          </cell>
          <cell r="AP829">
            <v>0</v>
          </cell>
        </row>
        <row r="830">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D830">
            <v>0</v>
          </cell>
          <cell r="AE830">
            <v>0</v>
          </cell>
          <cell r="AF830">
            <v>0</v>
          </cell>
          <cell r="AG830">
            <v>0</v>
          </cell>
          <cell r="AH830">
            <v>0</v>
          </cell>
          <cell r="AI830">
            <v>0</v>
          </cell>
          <cell r="AJ830">
            <v>0</v>
          </cell>
          <cell r="AK830">
            <v>0</v>
          </cell>
          <cell r="AL830">
            <v>0</v>
          </cell>
          <cell r="AM830">
            <v>0</v>
          </cell>
          <cell r="AN830">
            <v>0</v>
          </cell>
          <cell r="AP830">
            <v>0</v>
          </cell>
        </row>
        <row r="831">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D831">
            <v>0</v>
          </cell>
          <cell r="AE831">
            <v>0</v>
          </cell>
          <cell r="AF831">
            <v>0</v>
          </cell>
          <cell r="AG831">
            <v>0</v>
          </cell>
          <cell r="AH831">
            <v>0</v>
          </cell>
          <cell r="AI831">
            <v>0</v>
          </cell>
          <cell r="AJ831">
            <v>0</v>
          </cell>
          <cell r="AK831">
            <v>0</v>
          </cell>
          <cell r="AL831">
            <v>0</v>
          </cell>
          <cell r="AM831">
            <v>0</v>
          </cell>
          <cell r="AN831">
            <v>0</v>
          </cell>
          <cell r="AP831">
            <v>0</v>
          </cell>
        </row>
        <row r="832">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D832">
            <v>0</v>
          </cell>
          <cell r="AE832">
            <v>0</v>
          </cell>
          <cell r="AF832">
            <v>0</v>
          </cell>
          <cell r="AG832">
            <v>0</v>
          </cell>
          <cell r="AH832">
            <v>0</v>
          </cell>
          <cell r="AI832">
            <v>0</v>
          </cell>
          <cell r="AJ832">
            <v>0</v>
          </cell>
          <cell r="AK832">
            <v>0</v>
          </cell>
          <cell r="AL832">
            <v>0</v>
          </cell>
          <cell r="AM832">
            <v>0</v>
          </cell>
          <cell r="AN832">
            <v>0</v>
          </cell>
          <cell r="AP832">
            <v>0</v>
          </cell>
        </row>
        <row r="833">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D833">
            <v>0</v>
          </cell>
          <cell r="AE833">
            <v>0</v>
          </cell>
          <cell r="AF833">
            <v>0</v>
          </cell>
          <cell r="AG833">
            <v>0</v>
          </cell>
          <cell r="AH833">
            <v>0</v>
          </cell>
          <cell r="AI833">
            <v>0</v>
          </cell>
          <cell r="AJ833">
            <v>0</v>
          </cell>
          <cell r="AK833">
            <v>0</v>
          </cell>
          <cell r="AL833">
            <v>0</v>
          </cell>
          <cell r="AM833">
            <v>0</v>
          </cell>
          <cell r="AN833">
            <v>0</v>
          </cell>
          <cell r="AP833">
            <v>0</v>
          </cell>
        </row>
        <row r="834">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D834">
            <v>0</v>
          </cell>
          <cell r="AE834">
            <v>0</v>
          </cell>
          <cell r="AF834">
            <v>0</v>
          </cell>
          <cell r="AG834">
            <v>0</v>
          </cell>
          <cell r="AH834">
            <v>0</v>
          </cell>
          <cell r="AI834">
            <v>0</v>
          </cell>
          <cell r="AJ834">
            <v>0</v>
          </cell>
          <cell r="AK834">
            <v>0</v>
          </cell>
          <cell r="AL834">
            <v>0</v>
          </cell>
          <cell r="AM834">
            <v>0</v>
          </cell>
          <cell r="AN834">
            <v>0</v>
          </cell>
          <cell r="AP834">
            <v>0</v>
          </cell>
        </row>
        <row r="835">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D835">
            <v>0</v>
          </cell>
          <cell r="AE835">
            <v>0</v>
          </cell>
          <cell r="AF835">
            <v>0</v>
          </cell>
          <cell r="AG835">
            <v>0</v>
          </cell>
          <cell r="AH835">
            <v>0</v>
          </cell>
          <cell r="AI835">
            <v>0</v>
          </cell>
          <cell r="AJ835">
            <v>0</v>
          </cell>
          <cell r="AK835">
            <v>0</v>
          </cell>
          <cell r="AL835">
            <v>0</v>
          </cell>
          <cell r="AM835">
            <v>0</v>
          </cell>
          <cell r="AN835">
            <v>0</v>
          </cell>
          <cell r="AP835">
            <v>0</v>
          </cell>
        </row>
        <row r="836">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D836">
            <v>0</v>
          </cell>
          <cell r="AE836">
            <v>0</v>
          </cell>
          <cell r="AF836">
            <v>0</v>
          </cell>
          <cell r="AG836">
            <v>0</v>
          </cell>
          <cell r="AH836">
            <v>0</v>
          </cell>
          <cell r="AI836">
            <v>0</v>
          </cell>
          <cell r="AJ836">
            <v>0</v>
          </cell>
          <cell r="AK836">
            <v>0</v>
          </cell>
          <cell r="AL836">
            <v>0</v>
          </cell>
          <cell r="AM836">
            <v>0</v>
          </cell>
          <cell r="AN836">
            <v>0</v>
          </cell>
          <cell r="AP836">
            <v>0</v>
          </cell>
        </row>
        <row r="837">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D837">
            <v>0</v>
          </cell>
          <cell r="AE837">
            <v>0</v>
          </cell>
          <cell r="AF837">
            <v>0</v>
          </cell>
          <cell r="AG837">
            <v>0</v>
          </cell>
          <cell r="AH837">
            <v>0</v>
          </cell>
          <cell r="AI837">
            <v>0</v>
          </cell>
          <cell r="AJ837">
            <v>0</v>
          </cell>
          <cell r="AK837">
            <v>0</v>
          </cell>
          <cell r="AL837">
            <v>0</v>
          </cell>
          <cell r="AM837">
            <v>0</v>
          </cell>
          <cell r="AN837">
            <v>0</v>
          </cell>
          <cell r="AP837">
            <v>0</v>
          </cell>
        </row>
        <row r="838">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D838">
            <v>0</v>
          </cell>
          <cell r="AE838">
            <v>0</v>
          </cell>
          <cell r="AF838">
            <v>0</v>
          </cell>
          <cell r="AG838">
            <v>0</v>
          </cell>
          <cell r="AH838">
            <v>0</v>
          </cell>
          <cell r="AI838">
            <v>0</v>
          </cell>
          <cell r="AJ838">
            <v>0</v>
          </cell>
          <cell r="AK838">
            <v>0</v>
          </cell>
          <cell r="AL838">
            <v>0</v>
          </cell>
          <cell r="AM838">
            <v>0</v>
          </cell>
          <cell r="AN838">
            <v>0</v>
          </cell>
          <cell r="AP838">
            <v>0</v>
          </cell>
        </row>
        <row r="839">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D839">
            <v>0</v>
          </cell>
          <cell r="AE839">
            <v>0</v>
          </cell>
          <cell r="AF839">
            <v>0</v>
          </cell>
          <cell r="AG839">
            <v>0</v>
          </cell>
          <cell r="AH839">
            <v>0</v>
          </cell>
          <cell r="AI839">
            <v>0</v>
          </cell>
          <cell r="AJ839">
            <v>0</v>
          </cell>
          <cell r="AK839">
            <v>0</v>
          </cell>
          <cell r="AL839">
            <v>0</v>
          </cell>
          <cell r="AM839">
            <v>0</v>
          </cell>
          <cell r="AN839">
            <v>0</v>
          </cell>
          <cell r="AP839">
            <v>0</v>
          </cell>
        </row>
        <row r="840">
          <cell r="J840">
            <v>30000</v>
          </cell>
          <cell r="K840">
            <v>30000</v>
          </cell>
          <cell r="L840">
            <v>30000</v>
          </cell>
          <cell r="M840">
            <v>30000</v>
          </cell>
          <cell r="N840">
            <v>30000</v>
          </cell>
          <cell r="O840">
            <v>30000</v>
          </cell>
          <cell r="P840">
            <v>30000</v>
          </cell>
          <cell r="Q840">
            <v>30000</v>
          </cell>
          <cell r="R840">
            <v>30000</v>
          </cell>
          <cell r="S840">
            <v>30000</v>
          </cell>
          <cell r="T840">
            <v>30000</v>
          </cell>
          <cell r="U840">
            <v>30000</v>
          </cell>
          <cell r="V840">
            <v>30000</v>
          </cell>
          <cell r="W840">
            <v>30000</v>
          </cell>
          <cell r="X840">
            <v>30000</v>
          </cell>
          <cell r="Y840">
            <v>30000</v>
          </cell>
          <cell r="Z840">
            <v>30000</v>
          </cell>
          <cell r="AA840">
            <v>30000</v>
          </cell>
          <cell r="AD840">
            <v>30000</v>
          </cell>
          <cell r="AE840">
            <v>30000</v>
          </cell>
          <cell r="AF840">
            <v>30000</v>
          </cell>
          <cell r="AG840">
            <v>30000</v>
          </cell>
          <cell r="AH840">
            <v>30000</v>
          </cell>
          <cell r="AI840">
            <v>30000</v>
          </cell>
          <cell r="AJ840">
            <v>30000</v>
          </cell>
          <cell r="AK840">
            <v>30000</v>
          </cell>
          <cell r="AL840">
            <v>30000</v>
          </cell>
          <cell r="AM840">
            <v>30000</v>
          </cell>
          <cell r="AN840">
            <v>30000</v>
          </cell>
          <cell r="AP840">
            <v>30000</v>
          </cell>
        </row>
        <row r="841">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D841">
            <v>0</v>
          </cell>
          <cell r="AE841">
            <v>0</v>
          </cell>
          <cell r="AF841">
            <v>0</v>
          </cell>
          <cell r="AG841">
            <v>0</v>
          </cell>
          <cell r="AH841">
            <v>0</v>
          </cell>
          <cell r="AI841">
            <v>0</v>
          </cell>
          <cell r="AJ841">
            <v>0</v>
          </cell>
          <cell r="AK841">
            <v>0</v>
          </cell>
          <cell r="AL841">
            <v>0</v>
          </cell>
          <cell r="AM841">
            <v>0</v>
          </cell>
          <cell r="AN841">
            <v>0</v>
          </cell>
          <cell r="AP841">
            <v>-1207174.8712500001</v>
          </cell>
        </row>
        <row r="842">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D842">
            <v>0</v>
          </cell>
          <cell r="AE842">
            <v>0</v>
          </cell>
          <cell r="AF842">
            <v>0</v>
          </cell>
          <cell r="AG842">
            <v>0</v>
          </cell>
          <cell r="AH842">
            <v>0</v>
          </cell>
          <cell r="AI842">
            <v>0</v>
          </cell>
          <cell r="AJ842">
            <v>0</v>
          </cell>
          <cell r="AK842">
            <v>0</v>
          </cell>
          <cell r="AL842">
            <v>0</v>
          </cell>
          <cell r="AM842">
            <v>0</v>
          </cell>
          <cell r="AN842">
            <v>0</v>
          </cell>
          <cell r="AP842">
            <v>0</v>
          </cell>
        </row>
        <row r="843">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D843">
            <v>0</v>
          </cell>
          <cell r="AE843">
            <v>0</v>
          </cell>
          <cell r="AF843">
            <v>0</v>
          </cell>
          <cell r="AG843">
            <v>0</v>
          </cell>
          <cell r="AH843">
            <v>0</v>
          </cell>
          <cell r="AI843">
            <v>0</v>
          </cell>
          <cell r="AJ843">
            <v>0</v>
          </cell>
          <cell r="AK843">
            <v>0</v>
          </cell>
          <cell r="AL843">
            <v>0</v>
          </cell>
          <cell r="AM843">
            <v>0</v>
          </cell>
          <cell r="AN843">
            <v>0</v>
          </cell>
          <cell r="AP843">
            <v>0</v>
          </cell>
        </row>
        <row r="844">
          <cell r="J844">
            <v>109274345.2</v>
          </cell>
          <cell r="K844">
            <v>108683673.06999999</v>
          </cell>
          <cell r="L844">
            <v>108093000.94</v>
          </cell>
          <cell r="M844">
            <v>107502328.81</v>
          </cell>
          <cell r="N844">
            <v>106911656.68000001</v>
          </cell>
          <cell r="O844">
            <v>106320984.55</v>
          </cell>
          <cell r="P844">
            <v>105730312.42</v>
          </cell>
          <cell r="Q844">
            <v>105139640.29000001</v>
          </cell>
          <cell r="R844">
            <v>104548968.16</v>
          </cell>
          <cell r="S844">
            <v>103958296.03</v>
          </cell>
          <cell r="T844">
            <v>103367623.90000001</v>
          </cell>
          <cell r="U844">
            <v>102776951.77</v>
          </cell>
          <cell r="V844">
            <v>102186279.64</v>
          </cell>
          <cell r="W844">
            <v>101595607.51000001</v>
          </cell>
          <cell r="X844">
            <v>101004935.38</v>
          </cell>
          <cell r="Y844">
            <v>100414263.25</v>
          </cell>
          <cell r="Z844">
            <v>99823591.120000005</v>
          </cell>
          <cell r="AA844">
            <v>99232918.989999995</v>
          </cell>
          <cell r="AD844">
            <v>108683673.06999999</v>
          </cell>
          <cell r="AE844">
            <v>108093000.94</v>
          </cell>
          <cell r="AF844">
            <v>107502328.81</v>
          </cell>
          <cell r="AG844">
            <v>106911656.67999999</v>
          </cell>
          <cell r="AH844">
            <v>106320984.55</v>
          </cell>
          <cell r="AI844">
            <v>105730312.42</v>
          </cell>
          <cell r="AJ844">
            <v>105139640.29000001</v>
          </cell>
          <cell r="AK844">
            <v>104548968.16000001</v>
          </cell>
          <cell r="AL844">
            <v>103958296.02999999</v>
          </cell>
          <cell r="AM844">
            <v>103367623.89999999</v>
          </cell>
          <cell r="AN844">
            <v>102776951.76999998</v>
          </cell>
          <cell r="AP844">
            <v>101595607.50999999</v>
          </cell>
        </row>
        <row r="845">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D845">
            <v>0</v>
          </cell>
          <cell r="AE845">
            <v>0</v>
          </cell>
          <cell r="AF845">
            <v>0</v>
          </cell>
          <cell r="AG845">
            <v>0</v>
          </cell>
          <cell r="AH845">
            <v>0</v>
          </cell>
          <cell r="AI845">
            <v>0</v>
          </cell>
          <cell r="AJ845">
            <v>0</v>
          </cell>
          <cell r="AK845">
            <v>0</v>
          </cell>
          <cell r="AL845">
            <v>0</v>
          </cell>
          <cell r="AM845">
            <v>0</v>
          </cell>
          <cell r="AN845">
            <v>0</v>
          </cell>
          <cell r="AP845">
            <v>0</v>
          </cell>
        </row>
        <row r="846">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D846">
            <v>0</v>
          </cell>
          <cell r="AE846">
            <v>0</v>
          </cell>
          <cell r="AF846">
            <v>0</v>
          </cell>
          <cell r="AG846">
            <v>0</v>
          </cell>
          <cell r="AH846">
            <v>0</v>
          </cell>
          <cell r="AI846">
            <v>0</v>
          </cell>
          <cell r="AJ846">
            <v>0</v>
          </cell>
          <cell r="AK846">
            <v>0</v>
          </cell>
          <cell r="AL846">
            <v>0</v>
          </cell>
          <cell r="AM846">
            <v>0</v>
          </cell>
          <cell r="AN846">
            <v>0</v>
          </cell>
          <cell r="AP846">
            <v>0</v>
          </cell>
        </row>
        <row r="847">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D847">
            <v>0</v>
          </cell>
          <cell r="AE847">
            <v>0</v>
          </cell>
          <cell r="AF847">
            <v>0</v>
          </cell>
          <cell r="AG847">
            <v>0</v>
          </cell>
          <cell r="AH847">
            <v>0</v>
          </cell>
          <cell r="AI847">
            <v>0</v>
          </cell>
          <cell r="AJ847">
            <v>0</v>
          </cell>
          <cell r="AK847">
            <v>0</v>
          </cell>
          <cell r="AL847">
            <v>0</v>
          </cell>
          <cell r="AM847">
            <v>0</v>
          </cell>
          <cell r="AN847">
            <v>0</v>
          </cell>
          <cell r="AP847">
            <v>0</v>
          </cell>
        </row>
        <row r="848">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D848">
            <v>0</v>
          </cell>
          <cell r="AE848">
            <v>0</v>
          </cell>
          <cell r="AF848">
            <v>0</v>
          </cell>
          <cell r="AG848">
            <v>0</v>
          </cell>
          <cell r="AH848">
            <v>0</v>
          </cell>
          <cell r="AI848">
            <v>0</v>
          </cell>
          <cell r="AJ848">
            <v>0</v>
          </cell>
          <cell r="AK848">
            <v>0</v>
          </cell>
          <cell r="AL848">
            <v>0</v>
          </cell>
          <cell r="AM848">
            <v>0</v>
          </cell>
          <cell r="AN848">
            <v>0</v>
          </cell>
          <cell r="AP848">
            <v>0</v>
          </cell>
        </row>
        <row r="849">
          <cell r="J849">
            <v>13262.01</v>
          </cell>
          <cell r="K849">
            <v>13262.01</v>
          </cell>
          <cell r="L849">
            <v>13262.01</v>
          </cell>
          <cell r="M849">
            <v>13262.01</v>
          </cell>
          <cell r="N849">
            <v>13262.01</v>
          </cell>
          <cell r="O849">
            <v>13262.01</v>
          </cell>
          <cell r="P849">
            <v>13262.01</v>
          </cell>
          <cell r="Q849">
            <v>13262.01</v>
          </cell>
          <cell r="R849">
            <v>13262.01</v>
          </cell>
          <cell r="S849">
            <v>13262.01</v>
          </cell>
          <cell r="T849">
            <v>13262.01</v>
          </cell>
          <cell r="U849">
            <v>13262.01</v>
          </cell>
          <cell r="V849">
            <v>13262.01</v>
          </cell>
          <cell r="W849">
            <v>13262.01</v>
          </cell>
          <cell r="X849">
            <v>13262.01</v>
          </cell>
          <cell r="Y849">
            <v>13262.01</v>
          </cell>
          <cell r="Z849">
            <v>13262.01</v>
          </cell>
          <cell r="AA849">
            <v>13262.01</v>
          </cell>
          <cell r="AD849">
            <v>13262.01</v>
          </cell>
          <cell r="AE849">
            <v>13262.01</v>
          </cell>
          <cell r="AF849">
            <v>13262.01</v>
          </cell>
          <cell r="AG849">
            <v>13262.01</v>
          </cell>
          <cell r="AH849">
            <v>13262.01</v>
          </cell>
          <cell r="AI849">
            <v>13262.01</v>
          </cell>
          <cell r="AJ849">
            <v>13262.01</v>
          </cell>
          <cell r="AK849">
            <v>13262.01</v>
          </cell>
          <cell r="AL849">
            <v>13262.01</v>
          </cell>
          <cell r="AM849">
            <v>13262.01</v>
          </cell>
          <cell r="AN849">
            <v>13262.01</v>
          </cell>
          <cell r="AP849">
            <v>12709.426249999999</v>
          </cell>
        </row>
        <row r="850">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D850">
            <v>0</v>
          </cell>
          <cell r="AE850">
            <v>0</v>
          </cell>
          <cell r="AF850">
            <v>0</v>
          </cell>
          <cell r="AG850">
            <v>0</v>
          </cell>
          <cell r="AH850">
            <v>0</v>
          </cell>
          <cell r="AI850">
            <v>0</v>
          </cell>
          <cell r="AJ850">
            <v>0</v>
          </cell>
          <cell r="AK850">
            <v>0</v>
          </cell>
          <cell r="AL850">
            <v>0</v>
          </cell>
          <cell r="AM850">
            <v>0</v>
          </cell>
          <cell r="AN850">
            <v>0</v>
          </cell>
          <cell r="AP850">
            <v>0</v>
          </cell>
        </row>
        <row r="851">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D851">
            <v>0</v>
          </cell>
          <cell r="AE851">
            <v>0</v>
          </cell>
          <cell r="AF851">
            <v>0</v>
          </cell>
          <cell r="AG851">
            <v>0</v>
          </cell>
          <cell r="AH851">
            <v>0</v>
          </cell>
          <cell r="AI851">
            <v>0</v>
          </cell>
          <cell r="AJ851">
            <v>0</v>
          </cell>
          <cell r="AK851">
            <v>0</v>
          </cell>
          <cell r="AL851">
            <v>0</v>
          </cell>
          <cell r="AM851">
            <v>0</v>
          </cell>
          <cell r="AN851">
            <v>0</v>
          </cell>
          <cell r="AP851">
            <v>0</v>
          </cell>
        </row>
        <row r="852">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D852">
            <v>0</v>
          </cell>
          <cell r="AE852">
            <v>0</v>
          </cell>
          <cell r="AF852">
            <v>0</v>
          </cell>
          <cell r="AG852">
            <v>0</v>
          </cell>
          <cell r="AH852">
            <v>0</v>
          </cell>
          <cell r="AI852">
            <v>0</v>
          </cell>
          <cell r="AJ852">
            <v>0</v>
          </cell>
          <cell r="AK852">
            <v>0</v>
          </cell>
          <cell r="AL852">
            <v>0</v>
          </cell>
          <cell r="AM852">
            <v>0</v>
          </cell>
          <cell r="AN852">
            <v>0</v>
          </cell>
          <cell r="AP852">
            <v>-71908.185833333337</v>
          </cell>
        </row>
        <row r="853">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D853">
            <v>0</v>
          </cell>
          <cell r="AE853">
            <v>0</v>
          </cell>
          <cell r="AF853">
            <v>0</v>
          </cell>
          <cell r="AG853">
            <v>0</v>
          </cell>
          <cell r="AH853">
            <v>0</v>
          </cell>
          <cell r="AI853">
            <v>0</v>
          </cell>
          <cell r="AJ853">
            <v>0</v>
          </cell>
          <cell r="AK853">
            <v>0</v>
          </cell>
          <cell r="AL853">
            <v>0</v>
          </cell>
          <cell r="AM853">
            <v>0</v>
          </cell>
          <cell r="AN853">
            <v>0</v>
          </cell>
          <cell r="AP853">
            <v>0</v>
          </cell>
        </row>
        <row r="854">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D854">
            <v>0</v>
          </cell>
          <cell r="AE854">
            <v>0</v>
          </cell>
          <cell r="AF854">
            <v>0</v>
          </cell>
          <cell r="AG854">
            <v>0</v>
          </cell>
          <cell r="AH854">
            <v>0</v>
          </cell>
          <cell r="AI854">
            <v>0</v>
          </cell>
          <cell r="AJ854">
            <v>0</v>
          </cell>
          <cell r="AK854">
            <v>0</v>
          </cell>
          <cell r="AL854">
            <v>0</v>
          </cell>
          <cell r="AM854">
            <v>0</v>
          </cell>
          <cell r="AN854">
            <v>0</v>
          </cell>
          <cell r="AP854">
            <v>0</v>
          </cell>
        </row>
        <row r="855">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D855">
            <v>0</v>
          </cell>
          <cell r="AE855">
            <v>0</v>
          </cell>
          <cell r="AF855">
            <v>0</v>
          </cell>
          <cell r="AG855">
            <v>0</v>
          </cell>
          <cell r="AH855">
            <v>0</v>
          </cell>
          <cell r="AI855">
            <v>0</v>
          </cell>
          <cell r="AJ855">
            <v>0</v>
          </cell>
          <cell r="AK855">
            <v>0</v>
          </cell>
          <cell r="AL855">
            <v>0</v>
          </cell>
          <cell r="AM855">
            <v>0</v>
          </cell>
          <cell r="AN855">
            <v>0</v>
          </cell>
          <cell r="AP855">
            <v>0</v>
          </cell>
        </row>
        <row r="856">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D856">
            <v>0</v>
          </cell>
          <cell r="AE856">
            <v>0</v>
          </cell>
          <cell r="AF856">
            <v>0</v>
          </cell>
          <cell r="AG856">
            <v>0</v>
          </cell>
          <cell r="AH856">
            <v>0</v>
          </cell>
          <cell r="AI856">
            <v>0</v>
          </cell>
          <cell r="AJ856">
            <v>0</v>
          </cell>
          <cell r="AK856">
            <v>0</v>
          </cell>
          <cell r="AL856">
            <v>0</v>
          </cell>
          <cell r="AM856">
            <v>0</v>
          </cell>
          <cell r="AN856">
            <v>0</v>
          </cell>
          <cell r="AP856">
            <v>0</v>
          </cell>
        </row>
        <row r="857">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D857">
            <v>0</v>
          </cell>
          <cell r="AE857">
            <v>0</v>
          </cell>
          <cell r="AF857">
            <v>0</v>
          </cell>
          <cell r="AG857">
            <v>0</v>
          </cell>
          <cell r="AH857">
            <v>0</v>
          </cell>
          <cell r="AI857">
            <v>0</v>
          </cell>
          <cell r="AJ857">
            <v>0</v>
          </cell>
          <cell r="AK857">
            <v>0</v>
          </cell>
          <cell r="AL857">
            <v>0</v>
          </cell>
          <cell r="AM857">
            <v>0</v>
          </cell>
          <cell r="AN857">
            <v>0</v>
          </cell>
          <cell r="AP857">
            <v>90079.531666666662</v>
          </cell>
        </row>
        <row r="858">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D858">
            <v>0</v>
          </cell>
          <cell r="AE858">
            <v>0</v>
          </cell>
          <cell r="AF858">
            <v>0</v>
          </cell>
          <cell r="AG858">
            <v>0</v>
          </cell>
          <cell r="AH858">
            <v>0</v>
          </cell>
          <cell r="AI858">
            <v>0</v>
          </cell>
          <cell r="AJ858">
            <v>0</v>
          </cell>
          <cell r="AK858">
            <v>0</v>
          </cell>
          <cell r="AL858">
            <v>0</v>
          </cell>
          <cell r="AM858">
            <v>0</v>
          </cell>
          <cell r="AN858">
            <v>0</v>
          </cell>
          <cell r="AP858">
            <v>64936.002083333333</v>
          </cell>
        </row>
        <row r="859">
          <cell r="J859">
            <v>-16380345.529999999</v>
          </cell>
          <cell r="K859">
            <v>-22913655.52</v>
          </cell>
          <cell r="L859">
            <v>-29812163</v>
          </cell>
          <cell r="M859">
            <v>-36736369.630000003</v>
          </cell>
          <cell r="N859">
            <v>-43193331.579999998</v>
          </cell>
          <cell r="O859">
            <v>-50535583.509999998</v>
          </cell>
          <cell r="P859">
            <v>-58070175.18</v>
          </cell>
          <cell r="Q859">
            <v>-68496064.109999999</v>
          </cell>
          <cell r="R859">
            <v>-78824913.840000004</v>
          </cell>
          <cell r="S859">
            <v>-87147715.579999998</v>
          </cell>
          <cell r="T859">
            <v>-96287262.260000005</v>
          </cell>
          <cell r="U859">
            <v>-103651917.48</v>
          </cell>
          <cell r="V859">
            <v>-11395431.380000001</v>
          </cell>
          <cell r="W859">
            <v>-18928850.760000002</v>
          </cell>
          <cell r="X859">
            <v>-26889802.559999999</v>
          </cell>
          <cell r="Y859">
            <v>-35318010.780000001</v>
          </cell>
          <cell r="Z859">
            <v>-42955313.310000002</v>
          </cell>
          <cell r="AA859">
            <v>-51701082.399999999</v>
          </cell>
          <cell r="AD859">
            <v>-57906516.090833329</v>
          </cell>
          <cell r="AE859">
            <v>-58019336.124166667</v>
          </cell>
          <cell r="AF859">
            <v>-57816437.969583333</v>
          </cell>
          <cell r="AG859">
            <v>-57589684.416250013</v>
          </cell>
          <cell r="AH859">
            <v>-57644295.991666667</v>
          </cell>
          <cell r="AI859">
            <v>-57463086.678750008</v>
          </cell>
          <cell r="AJ859">
            <v>-57089348.390833341</v>
          </cell>
          <cell r="AK859">
            <v>-56801549.840833329</v>
          </cell>
          <cell r="AL859">
            <v>-56620686.537083328</v>
          </cell>
          <cell r="AM859">
            <v>-56551670.823749997</v>
          </cell>
          <cell r="AN859">
            <v>-56590315.849583335</v>
          </cell>
          <cell r="AP859">
            <v>-57119489.451666661</v>
          </cell>
        </row>
        <row r="860">
          <cell r="J860">
            <v>69852577.170000002</v>
          </cell>
          <cell r="K860">
            <v>69437160.579999998</v>
          </cell>
          <cell r="L860">
            <v>68901326.400000006</v>
          </cell>
          <cell r="M860">
            <v>68721470.900000006</v>
          </cell>
          <cell r="N860">
            <v>68624721.790000007</v>
          </cell>
          <cell r="O860">
            <v>68487331.909999996</v>
          </cell>
          <cell r="P860">
            <v>68513747.609999999</v>
          </cell>
          <cell r="Q860">
            <v>70264584.579999998</v>
          </cell>
          <cell r="R860">
            <v>85724313.950000003</v>
          </cell>
          <cell r="S860">
            <v>70102110.790000007</v>
          </cell>
          <cell r="T860">
            <v>70319854.040000007</v>
          </cell>
          <cell r="U860">
            <v>70181490.480000004</v>
          </cell>
          <cell r="V860">
            <v>69970183.629999995</v>
          </cell>
          <cell r="W860">
            <v>69724158.5</v>
          </cell>
          <cell r="X860">
            <v>69658461.980000004</v>
          </cell>
          <cell r="Y860">
            <v>69622842.409999996</v>
          </cell>
          <cell r="Z860">
            <v>69616882.730000004</v>
          </cell>
          <cell r="AA860">
            <v>69838979.519999996</v>
          </cell>
          <cell r="AD860">
            <v>69540707.404999986</v>
          </cell>
          <cell r="AE860">
            <v>70098377.182083324</v>
          </cell>
          <cell r="AF860">
            <v>70707095.885833338</v>
          </cell>
          <cell r="AG860">
            <v>70712562.490833342</v>
          </cell>
          <cell r="AH860">
            <v>70739367.392916664</v>
          </cell>
          <cell r="AI860">
            <v>70765791.119166657</v>
          </cell>
          <cell r="AJ860">
            <v>70782649.63499999</v>
          </cell>
          <cell r="AK860">
            <v>70826155.19749999</v>
          </cell>
          <cell r="AL860">
            <v>70895259.65958333</v>
          </cell>
          <cell r="AM860">
            <v>70974156.844999999</v>
          </cell>
          <cell r="AN860">
            <v>71071815.534583345</v>
          </cell>
          <cell r="AP860">
            <v>68363367.969166681</v>
          </cell>
        </row>
        <row r="861">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D861">
            <v>0</v>
          </cell>
          <cell r="AE861">
            <v>0</v>
          </cell>
          <cell r="AF861">
            <v>0</v>
          </cell>
          <cell r="AG861">
            <v>0</v>
          </cell>
          <cell r="AH861">
            <v>0</v>
          </cell>
          <cell r="AI861">
            <v>0</v>
          </cell>
          <cell r="AJ861">
            <v>0</v>
          </cell>
          <cell r="AK861">
            <v>0</v>
          </cell>
          <cell r="AL861">
            <v>0</v>
          </cell>
          <cell r="AM861">
            <v>0</v>
          </cell>
          <cell r="AN861">
            <v>0</v>
          </cell>
          <cell r="AP861">
            <v>0</v>
          </cell>
        </row>
        <row r="862">
          <cell r="J862">
            <v>-474402.14</v>
          </cell>
          <cell r="K862">
            <v>-474402.14</v>
          </cell>
          <cell r="L862">
            <v>-474402.14</v>
          </cell>
          <cell r="M862">
            <v>-474402.14</v>
          </cell>
          <cell r="N862">
            <v>-474402.14</v>
          </cell>
          <cell r="O862">
            <v>-474402.14</v>
          </cell>
          <cell r="P862">
            <v>-474402.14</v>
          </cell>
          <cell r="Q862">
            <v>-474402.14</v>
          </cell>
          <cell r="R862">
            <v>-474402.14</v>
          </cell>
          <cell r="S862">
            <v>-474402.14</v>
          </cell>
          <cell r="T862">
            <v>-474402.14</v>
          </cell>
          <cell r="U862">
            <v>-474402.14</v>
          </cell>
          <cell r="V862">
            <v>-474402.14</v>
          </cell>
          <cell r="W862">
            <v>-474402.14</v>
          </cell>
          <cell r="X862">
            <v>-474402.14</v>
          </cell>
          <cell r="Y862">
            <v>-474402.14</v>
          </cell>
          <cell r="Z862">
            <v>-474402.14</v>
          </cell>
          <cell r="AA862">
            <v>-474402.14</v>
          </cell>
          <cell r="AD862">
            <v>-474402.13999999996</v>
          </cell>
          <cell r="AE862">
            <v>-474402.13999999996</v>
          </cell>
          <cell r="AF862">
            <v>-474402.13999999996</v>
          </cell>
          <cell r="AG862">
            <v>-474402.13999999996</v>
          </cell>
          <cell r="AH862">
            <v>-474402.13999999996</v>
          </cell>
          <cell r="AI862">
            <v>-474402.13999999996</v>
          </cell>
          <cell r="AJ862">
            <v>-474402.13999999996</v>
          </cell>
          <cell r="AK862">
            <v>-474402.13999999996</v>
          </cell>
          <cell r="AL862">
            <v>-474402.13999999996</v>
          </cell>
          <cell r="AM862">
            <v>-474402.13999999996</v>
          </cell>
          <cell r="AN862">
            <v>-474402.13999999996</v>
          </cell>
          <cell r="AP862">
            <v>-454635.38416666671</v>
          </cell>
        </row>
        <row r="863">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D863">
            <v>0</v>
          </cell>
          <cell r="AE863">
            <v>0</v>
          </cell>
          <cell r="AF863">
            <v>0</v>
          </cell>
          <cell r="AG863">
            <v>0</v>
          </cell>
          <cell r="AH863">
            <v>0</v>
          </cell>
          <cell r="AI863">
            <v>0</v>
          </cell>
          <cell r="AJ863">
            <v>0</v>
          </cell>
          <cell r="AK863">
            <v>0</v>
          </cell>
          <cell r="AL863">
            <v>0</v>
          </cell>
          <cell r="AM863">
            <v>0</v>
          </cell>
          <cell r="AN863">
            <v>0</v>
          </cell>
          <cell r="AP863">
            <v>0</v>
          </cell>
        </row>
        <row r="864">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D864">
            <v>0</v>
          </cell>
          <cell r="AE864">
            <v>0</v>
          </cell>
          <cell r="AF864">
            <v>0</v>
          </cell>
          <cell r="AG864">
            <v>0</v>
          </cell>
          <cell r="AH864">
            <v>0</v>
          </cell>
          <cell r="AI864">
            <v>0</v>
          </cell>
          <cell r="AJ864">
            <v>0</v>
          </cell>
          <cell r="AK864">
            <v>0</v>
          </cell>
          <cell r="AL864">
            <v>0</v>
          </cell>
          <cell r="AM864">
            <v>0</v>
          </cell>
          <cell r="AN864">
            <v>0</v>
          </cell>
          <cell r="AP864">
            <v>0</v>
          </cell>
        </row>
        <row r="865">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D865">
            <v>0</v>
          </cell>
          <cell r="AE865">
            <v>0</v>
          </cell>
          <cell r="AF865">
            <v>0</v>
          </cell>
          <cell r="AG865">
            <v>0</v>
          </cell>
          <cell r="AH865">
            <v>0</v>
          </cell>
          <cell r="AI865">
            <v>0</v>
          </cell>
          <cell r="AJ865">
            <v>0</v>
          </cell>
          <cell r="AK865">
            <v>0</v>
          </cell>
          <cell r="AL865">
            <v>0</v>
          </cell>
          <cell r="AM865">
            <v>0</v>
          </cell>
          <cell r="AN865">
            <v>0</v>
          </cell>
          <cell r="AP865">
            <v>0</v>
          </cell>
        </row>
        <row r="866">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D866">
            <v>0</v>
          </cell>
          <cell r="AE866">
            <v>0</v>
          </cell>
          <cell r="AF866">
            <v>0</v>
          </cell>
          <cell r="AG866">
            <v>0</v>
          </cell>
          <cell r="AH866">
            <v>0</v>
          </cell>
          <cell r="AI866">
            <v>0</v>
          </cell>
          <cell r="AJ866">
            <v>0</v>
          </cell>
          <cell r="AK866">
            <v>0</v>
          </cell>
          <cell r="AL866">
            <v>0</v>
          </cell>
          <cell r="AM866">
            <v>0</v>
          </cell>
          <cell r="AN866">
            <v>0</v>
          </cell>
          <cell r="AP866">
            <v>0</v>
          </cell>
        </row>
        <row r="867">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D867">
            <v>0</v>
          </cell>
          <cell r="AE867">
            <v>0</v>
          </cell>
          <cell r="AF867">
            <v>0</v>
          </cell>
          <cell r="AG867">
            <v>0</v>
          </cell>
          <cell r="AH867">
            <v>0</v>
          </cell>
          <cell r="AI867">
            <v>0</v>
          </cell>
          <cell r="AJ867">
            <v>0</v>
          </cell>
          <cell r="AK867">
            <v>0</v>
          </cell>
          <cell r="AL867">
            <v>0</v>
          </cell>
          <cell r="AM867">
            <v>0</v>
          </cell>
          <cell r="AN867">
            <v>0</v>
          </cell>
          <cell r="AP867">
            <v>0</v>
          </cell>
        </row>
        <row r="868">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D868">
            <v>0</v>
          </cell>
          <cell r="AE868">
            <v>0</v>
          </cell>
          <cell r="AF868">
            <v>0</v>
          </cell>
          <cell r="AG868">
            <v>0</v>
          </cell>
          <cell r="AH868">
            <v>0</v>
          </cell>
          <cell r="AI868">
            <v>0</v>
          </cell>
          <cell r="AJ868">
            <v>0</v>
          </cell>
          <cell r="AK868">
            <v>0</v>
          </cell>
          <cell r="AL868">
            <v>0</v>
          </cell>
          <cell r="AM868">
            <v>0</v>
          </cell>
          <cell r="AN868">
            <v>0</v>
          </cell>
          <cell r="AP868">
            <v>0</v>
          </cell>
        </row>
        <row r="869">
          <cell r="J869">
            <v>8499761</v>
          </cell>
          <cell r="K869">
            <v>12521276</v>
          </cell>
          <cell r="L869">
            <v>7797869</v>
          </cell>
          <cell r="M869">
            <v>5020848</v>
          </cell>
          <cell r="N869">
            <v>8375330</v>
          </cell>
          <cell r="O869">
            <v>9644892</v>
          </cell>
          <cell r="P869">
            <v>17048611</v>
          </cell>
          <cell r="Q869">
            <v>10798862</v>
          </cell>
          <cell r="R869">
            <v>20910606</v>
          </cell>
          <cell r="S869">
            <v>21507211</v>
          </cell>
          <cell r="T869">
            <v>20772828</v>
          </cell>
          <cell r="U869">
            <v>18782757</v>
          </cell>
          <cell r="V869">
            <v>20515412</v>
          </cell>
          <cell r="W869">
            <v>19390116</v>
          </cell>
          <cell r="X869">
            <v>16403454</v>
          </cell>
          <cell r="Y869">
            <v>18619570</v>
          </cell>
          <cell r="Z869">
            <v>19782402</v>
          </cell>
          <cell r="AA869">
            <v>19475783</v>
          </cell>
          <cell r="AD869">
            <v>6760578.708333333</v>
          </cell>
          <cell r="AE869">
            <v>7632912.041666667</v>
          </cell>
          <cell r="AF869">
            <v>9421922.208333334</v>
          </cell>
          <cell r="AG869">
            <v>11356517.708333334</v>
          </cell>
          <cell r="AH869">
            <v>12896130.708333334</v>
          </cell>
          <cell r="AI869">
            <v>13974056.375</v>
          </cell>
          <cell r="AJ869">
            <v>14760910.166666666</v>
          </cell>
          <cell r="AK869">
            <v>15405677.875</v>
          </cell>
          <cell r="AL869">
            <v>16330857.333333334</v>
          </cell>
          <cell r="AM869">
            <v>17372765.416666668</v>
          </cell>
          <cell r="AN869">
            <v>18257680.541666668</v>
          </cell>
          <cell r="AP869">
            <v>19553642.708333332</v>
          </cell>
        </row>
        <row r="870">
          <cell r="J870">
            <v>-8499761</v>
          </cell>
          <cell r="K870">
            <v>-12521276</v>
          </cell>
          <cell r="L870">
            <v>-7797869</v>
          </cell>
          <cell r="M870">
            <v>-5020848</v>
          </cell>
          <cell r="N870">
            <v>-8375330</v>
          </cell>
          <cell r="O870">
            <v>-9644892</v>
          </cell>
          <cell r="P870">
            <v>-17048611</v>
          </cell>
          <cell r="Q870">
            <v>-10798862</v>
          </cell>
          <cell r="R870">
            <v>-20910606</v>
          </cell>
          <cell r="S870">
            <v>-21507211</v>
          </cell>
          <cell r="T870">
            <v>-20772828</v>
          </cell>
          <cell r="U870">
            <v>-18782757</v>
          </cell>
          <cell r="V870">
            <v>-20515412</v>
          </cell>
          <cell r="W870">
            <v>-19390116</v>
          </cell>
          <cell r="X870">
            <v>-16403454</v>
          </cell>
          <cell r="Y870">
            <v>-18619570</v>
          </cell>
          <cell r="Z870">
            <v>-19782402</v>
          </cell>
          <cell r="AA870">
            <v>-19475783</v>
          </cell>
          <cell r="AD870">
            <v>-6760578.708333333</v>
          </cell>
          <cell r="AE870">
            <v>-7632912.041666667</v>
          </cell>
          <cell r="AF870">
            <v>-9421922.208333334</v>
          </cell>
          <cell r="AG870">
            <v>-11356517.708333334</v>
          </cell>
          <cell r="AH870">
            <v>-12896130.708333334</v>
          </cell>
          <cell r="AI870">
            <v>-13974056.375</v>
          </cell>
          <cell r="AJ870">
            <v>-14760910.166666666</v>
          </cell>
          <cell r="AK870">
            <v>-15405677.875</v>
          </cell>
          <cell r="AL870">
            <v>-16330857.333333334</v>
          </cell>
          <cell r="AM870">
            <v>-17372765.416666668</v>
          </cell>
          <cell r="AN870">
            <v>-18257680.541666668</v>
          </cell>
          <cell r="AP870">
            <v>-19553642.708333332</v>
          </cell>
        </row>
        <row r="871">
          <cell r="J871">
            <v>3858376</v>
          </cell>
          <cell r="K871">
            <v>3858376</v>
          </cell>
          <cell r="L871">
            <v>3858376</v>
          </cell>
          <cell r="M871">
            <v>3533098</v>
          </cell>
          <cell r="N871">
            <v>3533098</v>
          </cell>
          <cell r="O871">
            <v>3533098</v>
          </cell>
          <cell r="P871">
            <v>3533098</v>
          </cell>
          <cell r="Q871">
            <v>3533098</v>
          </cell>
          <cell r="R871">
            <v>3533098</v>
          </cell>
          <cell r="S871">
            <v>3533098</v>
          </cell>
          <cell r="T871">
            <v>3533098</v>
          </cell>
          <cell r="U871">
            <v>3454344</v>
          </cell>
          <cell r="V871">
            <v>3454344</v>
          </cell>
          <cell r="W871">
            <v>3454344</v>
          </cell>
          <cell r="X871">
            <v>3454344</v>
          </cell>
          <cell r="Y871">
            <v>3454344</v>
          </cell>
          <cell r="Z871">
            <v>3454344</v>
          </cell>
          <cell r="AA871">
            <v>3454344</v>
          </cell>
          <cell r="AD871">
            <v>3736396.75</v>
          </cell>
          <cell r="AE871">
            <v>3709290.25</v>
          </cell>
          <cell r="AF871">
            <v>3682183.75</v>
          </cell>
          <cell r="AG871">
            <v>3655077.25</v>
          </cell>
          <cell r="AH871">
            <v>3624689.3333333335</v>
          </cell>
          <cell r="AI871">
            <v>3591020</v>
          </cell>
          <cell r="AJ871">
            <v>3557350.6666666665</v>
          </cell>
          <cell r="AK871">
            <v>3523681.3333333335</v>
          </cell>
          <cell r="AL871">
            <v>3503565.25</v>
          </cell>
          <cell r="AM871">
            <v>3497002.4166666665</v>
          </cell>
          <cell r="AN871">
            <v>3490439.5833333335</v>
          </cell>
          <cell r="AP871">
            <v>3477313.9166666665</v>
          </cell>
        </row>
        <row r="872">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D872">
            <v>0</v>
          </cell>
          <cell r="AE872">
            <v>0</v>
          </cell>
          <cell r="AF872">
            <v>0</v>
          </cell>
          <cell r="AG872">
            <v>0</v>
          </cell>
          <cell r="AH872">
            <v>0</v>
          </cell>
          <cell r="AI872">
            <v>0</v>
          </cell>
          <cell r="AJ872">
            <v>0</v>
          </cell>
          <cell r="AK872">
            <v>0</v>
          </cell>
          <cell r="AL872">
            <v>0</v>
          </cell>
          <cell r="AM872">
            <v>0</v>
          </cell>
          <cell r="AN872">
            <v>0</v>
          </cell>
          <cell r="AP872">
            <v>0</v>
          </cell>
        </row>
        <row r="873">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D873">
            <v>0</v>
          </cell>
          <cell r="AE873">
            <v>0</v>
          </cell>
          <cell r="AF873">
            <v>0</v>
          </cell>
          <cell r="AG873">
            <v>0</v>
          </cell>
          <cell r="AH873">
            <v>0</v>
          </cell>
          <cell r="AI873">
            <v>0</v>
          </cell>
          <cell r="AJ873">
            <v>0</v>
          </cell>
          <cell r="AK873">
            <v>0</v>
          </cell>
          <cell r="AL873">
            <v>0</v>
          </cell>
          <cell r="AM873">
            <v>0</v>
          </cell>
          <cell r="AN873">
            <v>0</v>
          </cell>
          <cell r="AP873">
            <v>0</v>
          </cell>
        </row>
        <row r="874">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D874">
            <v>0</v>
          </cell>
          <cell r="AE874">
            <v>0</v>
          </cell>
          <cell r="AF874">
            <v>0</v>
          </cell>
          <cell r="AG874">
            <v>0</v>
          </cell>
          <cell r="AH874">
            <v>0</v>
          </cell>
          <cell r="AI874">
            <v>0</v>
          </cell>
          <cell r="AJ874">
            <v>0</v>
          </cell>
          <cell r="AK874">
            <v>0</v>
          </cell>
          <cell r="AL874">
            <v>0</v>
          </cell>
          <cell r="AM874">
            <v>0</v>
          </cell>
          <cell r="AN874">
            <v>0</v>
          </cell>
          <cell r="AP874">
            <v>0</v>
          </cell>
        </row>
        <row r="875">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D875">
            <v>0</v>
          </cell>
          <cell r="AE875">
            <v>0</v>
          </cell>
          <cell r="AF875">
            <v>0</v>
          </cell>
          <cell r="AG875">
            <v>0</v>
          </cell>
          <cell r="AH875">
            <v>0</v>
          </cell>
          <cell r="AI875">
            <v>0</v>
          </cell>
          <cell r="AJ875">
            <v>0</v>
          </cell>
          <cell r="AK875">
            <v>0</v>
          </cell>
          <cell r="AL875">
            <v>0</v>
          </cell>
          <cell r="AM875">
            <v>0</v>
          </cell>
          <cell r="AN875">
            <v>0</v>
          </cell>
          <cell r="AP875">
            <v>0</v>
          </cell>
        </row>
        <row r="876">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D876">
            <v>0</v>
          </cell>
          <cell r="AE876">
            <v>0</v>
          </cell>
          <cell r="AF876">
            <v>0</v>
          </cell>
          <cell r="AG876">
            <v>0</v>
          </cell>
          <cell r="AH876">
            <v>0</v>
          </cell>
          <cell r="AI876">
            <v>0</v>
          </cell>
          <cell r="AJ876">
            <v>0</v>
          </cell>
          <cell r="AK876">
            <v>0</v>
          </cell>
          <cell r="AL876">
            <v>0</v>
          </cell>
          <cell r="AM876">
            <v>0</v>
          </cell>
          <cell r="AN876">
            <v>0</v>
          </cell>
          <cell r="AP876">
            <v>0</v>
          </cell>
        </row>
        <row r="877">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D877">
            <v>0</v>
          </cell>
          <cell r="AE877">
            <v>0</v>
          </cell>
          <cell r="AF877">
            <v>0</v>
          </cell>
          <cell r="AG877">
            <v>0</v>
          </cell>
          <cell r="AH877">
            <v>0</v>
          </cell>
          <cell r="AI877">
            <v>0</v>
          </cell>
          <cell r="AJ877">
            <v>0</v>
          </cell>
          <cell r="AK877">
            <v>0</v>
          </cell>
          <cell r="AL877">
            <v>0</v>
          </cell>
          <cell r="AM877">
            <v>0</v>
          </cell>
          <cell r="AN877">
            <v>0</v>
          </cell>
          <cell r="AP877">
            <v>0</v>
          </cell>
        </row>
        <row r="878">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D878">
            <v>0</v>
          </cell>
          <cell r="AE878">
            <v>0</v>
          </cell>
          <cell r="AF878">
            <v>0</v>
          </cell>
          <cell r="AG878">
            <v>0</v>
          </cell>
          <cell r="AH878">
            <v>0</v>
          </cell>
          <cell r="AI878">
            <v>0</v>
          </cell>
          <cell r="AJ878">
            <v>0</v>
          </cell>
          <cell r="AK878">
            <v>0</v>
          </cell>
          <cell r="AL878">
            <v>0</v>
          </cell>
          <cell r="AM878">
            <v>0</v>
          </cell>
          <cell r="AN878">
            <v>0</v>
          </cell>
          <cell r="AP878">
            <v>0</v>
          </cell>
        </row>
        <row r="879">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D879">
            <v>0</v>
          </cell>
          <cell r="AE879">
            <v>0</v>
          </cell>
          <cell r="AF879">
            <v>0</v>
          </cell>
          <cell r="AG879">
            <v>0</v>
          </cell>
          <cell r="AH879">
            <v>0</v>
          </cell>
          <cell r="AI879">
            <v>0</v>
          </cell>
          <cell r="AJ879">
            <v>0</v>
          </cell>
          <cell r="AK879">
            <v>0</v>
          </cell>
          <cell r="AL879">
            <v>0</v>
          </cell>
          <cell r="AM879">
            <v>0</v>
          </cell>
          <cell r="AN879">
            <v>0</v>
          </cell>
          <cell r="AP879">
            <v>0</v>
          </cell>
        </row>
        <row r="880">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D880">
            <v>0</v>
          </cell>
          <cell r="AE880">
            <v>0</v>
          </cell>
          <cell r="AF880">
            <v>0</v>
          </cell>
          <cell r="AG880">
            <v>0</v>
          </cell>
          <cell r="AH880">
            <v>0</v>
          </cell>
          <cell r="AI880">
            <v>0</v>
          </cell>
          <cell r="AJ880">
            <v>0</v>
          </cell>
          <cell r="AK880">
            <v>0</v>
          </cell>
          <cell r="AL880">
            <v>0</v>
          </cell>
          <cell r="AM880">
            <v>0</v>
          </cell>
          <cell r="AN880">
            <v>0</v>
          </cell>
          <cell r="AP880">
            <v>0</v>
          </cell>
        </row>
        <row r="881">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D881">
            <v>0</v>
          </cell>
          <cell r="AE881">
            <v>0</v>
          </cell>
          <cell r="AF881">
            <v>0</v>
          </cell>
          <cell r="AG881">
            <v>0</v>
          </cell>
          <cell r="AH881">
            <v>0</v>
          </cell>
          <cell r="AI881">
            <v>0</v>
          </cell>
          <cell r="AJ881">
            <v>0</v>
          </cell>
          <cell r="AK881">
            <v>0</v>
          </cell>
          <cell r="AL881">
            <v>0</v>
          </cell>
          <cell r="AM881">
            <v>0</v>
          </cell>
          <cell r="AN881">
            <v>0</v>
          </cell>
          <cell r="AP881">
            <v>0</v>
          </cell>
        </row>
        <row r="882">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D882">
            <v>0</v>
          </cell>
          <cell r="AE882">
            <v>0</v>
          </cell>
          <cell r="AF882">
            <v>0</v>
          </cell>
          <cell r="AG882">
            <v>0</v>
          </cell>
          <cell r="AH882">
            <v>0</v>
          </cell>
          <cell r="AI882">
            <v>0</v>
          </cell>
          <cell r="AJ882">
            <v>0</v>
          </cell>
          <cell r="AK882">
            <v>0</v>
          </cell>
          <cell r="AL882">
            <v>0</v>
          </cell>
          <cell r="AM882">
            <v>0</v>
          </cell>
          <cell r="AN882">
            <v>0</v>
          </cell>
          <cell r="AP882">
            <v>0</v>
          </cell>
        </row>
        <row r="883">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D883">
            <v>0</v>
          </cell>
          <cell r="AE883">
            <v>0</v>
          </cell>
          <cell r="AF883">
            <v>0</v>
          </cell>
          <cell r="AG883">
            <v>0</v>
          </cell>
          <cell r="AH883">
            <v>0</v>
          </cell>
          <cell r="AI883">
            <v>0</v>
          </cell>
          <cell r="AJ883">
            <v>0</v>
          </cell>
          <cell r="AK883">
            <v>0</v>
          </cell>
          <cell r="AL883">
            <v>0</v>
          </cell>
          <cell r="AM883">
            <v>0</v>
          </cell>
          <cell r="AN883">
            <v>0</v>
          </cell>
          <cell r="AP883">
            <v>0</v>
          </cell>
        </row>
        <row r="884">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D884">
            <v>0</v>
          </cell>
          <cell r="AE884">
            <v>0</v>
          </cell>
          <cell r="AF884">
            <v>0</v>
          </cell>
          <cell r="AG884">
            <v>0</v>
          </cell>
          <cell r="AH884">
            <v>0</v>
          </cell>
          <cell r="AI884">
            <v>0</v>
          </cell>
          <cell r="AJ884">
            <v>0</v>
          </cell>
          <cell r="AK884">
            <v>0</v>
          </cell>
          <cell r="AL884">
            <v>0</v>
          </cell>
          <cell r="AM884">
            <v>0</v>
          </cell>
          <cell r="AN884">
            <v>0</v>
          </cell>
          <cell r="AP884">
            <v>0</v>
          </cell>
        </row>
        <row r="885">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D885">
            <v>0</v>
          </cell>
          <cell r="AE885">
            <v>0</v>
          </cell>
          <cell r="AF885">
            <v>0</v>
          </cell>
          <cell r="AG885">
            <v>0</v>
          </cell>
          <cell r="AH885">
            <v>0</v>
          </cell>
          <cell r="AI885">
            <v>0</v>
          </cell>
          <cell r="AJ885">
            <v>0</v>
          </cell>
          <cell r="AK885">
            <v>0</v>
          </cell>
          <cell r="AL885">
            <v>0</v>
          </cell>
          <cell r="AM885">
            <v>0</v>
          </cell>
          <cell r="AN885">
            <v>0</v>
          </cell>
          <cell r="AP885">
            <v>0</v>
          </cell>
        </row>
        <row r="886">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D886">
            <v>0</v>
          </cell>
          <cell r="AE886">
            <v>0</v>
          </cell>
          <cell r="AF886">
            <v>0</v>
          </cell>
          <cell r="AG886">
            <v>0</v>
          </cell>
          <cell r="AH886">
            <v>0</v>
          </cell>
          <cell r="AI886">
            <v>0</v>
          </cell>
          <cell r="AJ886">
            <v>0</v>
          </cell>
          <cell r="AK886">
            <v>0</v>
          </cell>
          <cell r="AL886">
            <v>0</v>
          </cell>
          <cell r="AM886">
            <v>0</v>
          </cell>
          <cell r="AN886">
            <v>0</v>
          </cell>
          <cell r="AP886">
            <v>0</v>
          </cell>
        </row>
        <row r="887">
          <cell r="J887">
            <v>2749643.08</v>
          </cell>
          <cell r="K887">
            <v>2749643.08</v>
          </cell>
          <cell r="L887">
            <v>2749643.08</v>
          </cell>
          <cell r="M887">
            <v>2749643.08</v>
          </cell>
          <cell r="N887">
            <v>2749643.08</v>
          </cell>
          <cell r="O887">
            <v>2749643.08</v>
          </cell>
          <cell r="P887">
            <v>2749643.08</v>
          </cell>
          <cell r="Q887">
            <v>2749643.08</v>
          </cell>
          <cell r="R887">
            <v>2749643.08</v>
          </cell>
          <cell r="S887">
            <v>2749643.08</v>
          </cell>
          <cell r="T887">
            <v>2749643.08</v>
          </cell>
          <cell r="U887">
            <v>2749643.08</v>
          </cell>
          <cell r="V887">
            <v>2749643.08</v>
          </cell>
          <cell r="W887">
            <v>2749643.08</v>
          </cell>
          <cell r="X887">
            <v>2749643.08</v>
          </cell>
          <cell r="Y887">
            <v>2749643.08</v>
          </cell>
          <cell r="Z887">
            <v>2749643.08</v>
          </cell>
          <cell r="AA887">
            <v>2749643.08</v>
          </cell>
          <cell r="AD887">
            <v>2749643.0799999996</v>
          </cell>
          <cell r="AE887">
            <v>2749643.0799999996</v>
          </cell>
          <cell r="AF887">
            <v>2749643.0799999996</v>
          </cell>
          <cell r="AG887">
            <v>2749643.0799999996</v>
          </cell>
          <cell r="AH887">
            <v>2749643.0799999996</v>
          </cell>
          <cell r="AI887">
            <v>2749643.0799999996</v>
          </cell>
          <cell r="AJ887">
            <v>2749643.0799999996</v>
          </cell>
          <cell r="AK887">
            <v>2749643.0799999996</v>
          </cell>
          <cell r="AL887">
            <v>2749643.0799999996</v>
          </cell>
          <cell r="AM887">
            <v>2749643.0799999996</v>
          </cell>
          <cell r="AN887">
            <v>2749643.0799999996</v>
          </cell>
          <cell r="AP887">
            <v>2635074.6183333327</v>
          </cell>
        </row>
        <row r="888">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D888">
            <v>0</v>
          </cell>
          <cell r="AE888">
            <v>0</v>
          </cell>
          <cell r="AF888">
            <v>0</v>
          </cell>
          <cell r="AG888">
            <v>0</v>
          </cell>
          <cell r="AH888">
            <v>0</v>
          </cell>
          <cell r="AI888">
            <v>0</v>
          </cell>
          <cell r="AJ888">
            <v>0</v>
          </cell>
          <cell r="AK888">
            <v>0</v>
          </cell>
          <cell r="AL888">
            <v>0</v>
          </cell>
          <cell r="AM888">
            <v>0</v>
          </cell>
          <cell r="AN888">
            <v>0</v>
          </cell>
          <cell r="AP888">
            <v>0</v>
          </cell>
        </row>
        <row r="889">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D889">
            <v>0</v>
          </cell>
          <cell r="AE889">
            <v>0</v>
          </cell>
          <cell r="AF889">
            <v>0</v>
          </cell>
          <cell r="AG889">
            <v>0</v>
          </cell>
          <cell r="AH889">
            <v>0</v>
          </cell>
          <cell r="AI889">
            <v>0</v>
          </cell>
          <cell r="AJ889">
            <v>0</v>
          </cell>
          <cell r="AK889">
            <v>0</v>
          </cell>
          <cell r="AL889">
            <v>0</v>
          </cell>
          <cell r="AM889">
            <v>0</v>
          </cell>
          <cell r="AN889">
            <v>0</v>
          </cell>
          <cell r="AP889">
            <v>0</v>
          </cell>
        </row>
        <row r="890">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D890">
            <v>0</v>
          </cell>
          <cell r="AE890">
            <v>0</v>
          </cell>
          <cell r="AF890">
            <v>0</v>
          </cell>
          <cell r="AG890">
            <v>0</v>
          </cell>
          <cell r="AH890">
            <v>0</v>
          </cell>
          <cell r="AI890">
            <v>0</v>
          </cell>
          <cell r="AJ890">
            <v>0</v>
          </cell>
          <cell r="AK890">
            <v>0</v>
          </cell>
          <cell r="AL890">
            <v>0</v>
          </cell>
          <cell r="AM890">
            <v>0</v>
          </cell>
          <cell r="AN890">
            <v>0</v>
          </cell>
          <cell r="AP890">
            <v>0</v>
          </cell>
        </row>
        <row r="891">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D891">
            <v>0</v>
          </cell>
          <cell r="AE891">
            <v>0</v>
          </cell>
          <cell r="AF891">
            <v>0</v>
          </cell>
          <cell r="AG891">
            <v>0</v>
          </cell>
          <cell r="AH891">
            <v>0</v>
          </cell>
          <cell r="AI891">
            <v>0</v>
          </cell>
          <cell r="AJ891">
            <v>0</v>
          </cell>
          <cell r="AK891">
            <v>0</v>
          </cell>
          <cell r="AL891">
            <v>0</v>
          </cell>
          <cell r="AM891">
            <v>0</v>
          </cell>
          <cell r="AN891">
            <v>0</v>
          </cell>
          <cell r="AP891">
            <v>0</v>
          </cell>
        </row>
        <row r="892">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D892">
            <v>0</v>
          </cell>
          <cell r="AE892">
            <v>0</v>
          </cell>
          <cell r="AF892">
            <v>0</v>
          </cell>
          <cell r="AG892">
            <v>0</v>
          </cell>
          <cell r="AH892">
            <v>0</v>
          </cell>
          <cell r="AI892">
            <v>0</v>
          </cell>
          <cell r="AJ892">
            <v>0</v>
          </cell>
          <cell r="AK892">
            <v>0</v>
          </cell>
          <cell r="AL892">
            <v>0</v>
          </cell>
          <cell r="AM892">
            <v>0</v>
          </cell>
          <cell r="AN892">
            <v>0</v>
          </cell>
          <cell r="AP892">
            <v>0</v>
          </cell>
        </row>
        <row r="893">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D893">
            <v>0</v>
          </cell>
          <cell r="AE893">
            <v>0</v>
          </cell>
          <cell r="AF893">
            <v>0</v>
          </cell>
          <cell r="AG893">
            <v>0</v>
          </cell>
          <cell r="AH893">
            <v>0</v>
          </cell>
          <cell r="AI893">
            <v>0</v>
          </cell>
          <cell r="AJ893">
            <v>0</v>
          </cell>
          <cell r="AK893">
            <v>0</v>
          </cell>
          <cell r="AL893">
            <v>0</v>
          </cell>
          <cell r="AM893">
            <v>0</v>
          </cell>
          <cell r="AN893">
            <v>0</v>
          </cell>
          <cell r="AP893">
            <v>0</v>
          </cell>
        </row>
        <row r="894">
          <cell r="J894">
            <v>-34827817</v>
          </cell>
          <cell r="K894">
            <v>-34827817</v>
          </cell>
          <cell r="L894">
            <v>-34827817</v>
          </cell>
          <cell r="M894">
            <v>-34827817</v>
          </cell>
          <cell r="N894">
            <v>-34827817</v>
          </cell>
          <cell r="O894">
            <v>-34827817</v>
          </cell>
          <cell r="P894">
            <v>-34827817</v>
          </cell>
          <cell r="Q894">
            <v>-34827817</v>
          </cell>
          <cell r="R894">
            <v>-34827817</v>
          </cell>
          <cell r="S894">
            <v>-34827817</v>
          </cell>
          <cell r="T894">
            <v>-34827817</v>
          </cell>
          <cell r="U894">
            <v>-34827817</v>
          </cell>
          <cell r="V894">
            <v>-34827817</v>
          </cell>
          <cell r="W894">
            <v>-34827817</v>
          </cell>
          <cell r="X894">
            <v>-34827817</v>
          </cell>
          <cell r="Y894">
            <v>-34827817</v>
          </cell>
          <cell r="Z894">
            <v>-34827817</v>
          </cell>
          <cell r="AA894">
            <v>-34827817</v>
          </cell>
          <cell r="AD894">
            <v>-34827817</v>
          </cell>
          <cell r="AE894">
            <v>-34827817</v>
          </cell>
          <cell r="AF894">
            <v>-34827817</v>
          </cell>
          <cell r="AG894">
            <v>-34827817</v>
          </cell>
          <cell r="AH894">
            <v>-34827817</v>
          </cell>
          <cell r="AI894">
            <v>-34827817</v>
          </cell>
          <cell r="AJ894">
            <v>-34827817</v>
          </cell>
          <cell r="AK894">
            <v>-34827817</v>
          </cell>
          <cell r="AL894">
            <v>-34827817</v>
          </cell>
          <cell r="AM894">
            <v>-34827817</v>
          </cell>
          <cell r="AN894">
            <v>-34827817</v>
          </cell>
          <cell r="AP894">
            <v>-34827817</v>
          </cell>
        </row>
        <row r="895">
          <cell r="J895">
            <v>34827817</v>
          </cell>
          <cell r="K895">
            <v>34827817</v>
          </cell>
          <cell r="L895">
            <v>34827817</v>
          </cell>
          <cell r="M895">
            <v>34827817</v>
          </cell>
          <cell r="N895">
            <v>34827817</v>
          </cell>
          <cell r="O895">
            <v>34827817</v>
          </cell>
          <cell r="P895">
            <v>34827817</v>
          </cell>
          <cell r="Q895">
            <v>34827817</v>
          </cell>
          <cell r="R895">
            <v>34827817</v>
          </cell>
          <cell r="S895">
            <v>34827817</v>
          </cell>
          <cell r="T895">
            <v>34827817</v>
          </cell>
          <cell r="U895">
            <v>34827817</v>
          </cell>
          <cell r="V895">
            <v>34827817</v>
          </cell>
          <cell r="W895">
            <v>34827817</v>
          </cell>
          <cell r="X895">
            <v>34827817</v>
          </cell>
          <cell r="Y895">
            <v>34827817</v>
          </cell>
          <cell r="Z895">
            <v>34827817</v>
          </cell>
          <cell r="AA895">
            <v>34827817</v>
          </cell>
          <cell r="AD895">
            <v>34827817</v>
          </cell>
          <cell r="AE895">
            <v>34827817</v>
          </cell>
          <cell r="AF895">
            <v>34827817</v>
          </cell>
          <cell r="AG895">
            <v>34827817</v>
          </cell>
          <cell r="AH895">
            <v>34827817</v>
          </cell>
          <cell r="AI895">
            <v>34827817</v>
          </cell>
          <cell r="AJ895">
            <v>34827817</v>
          </cell>
          <cell r="AK895">
            <v>34827817</v>
          </cell>
          <cell r="AL895">
            <v>34827817</v>
          </cell>
          <cell r="AM895">
            <v>34827817</v>
          </cell>
          <cell r="AN895">
            <v>34827817</v>
          </cell>
          <cell r="AP895">
            <v>34827817</v>
          </cell>
        </row>
        <row r="896">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D896">
            <v>0</v>
          </cell>
          <cell r="AE896">
            <v>0</v>
          </cell>
          <cell r="AF896">
            <v>0</v>
          </cell>
          <cell r="AG896">
            <v>0</v>
          </cell>
          <cell r="AH896">
            <v>0</v>
          </cell>
          <cell r="AI896">
            <v>0</v>
          </cell>
          <cell r="AJ896">
            <v>0</v>
          </cell>
          <cell r="AK896">
            <v>0</v>
          </cell>
          <cell r="AL896">
            <v>0</v>
          </cell>
          <cell r="AM896">
            <v>0</v>
          </cell>
          <cell r="AN896">
            <v>0</v>
          </cell>
          <cell r="AP896">
            <v>0</v>
          </cell>
        </row>
        <row r="897">
          <cell r="J897">
            <v>-25644564</v>
          </cell>
          <cell r="K897">
            <v>-25644564</v>
          </cell>
          <cell r="L897">
            <v>-25644564</v>
          </cell>
          <cell r="M897">
            <v>-25644564</v>
          </cell>
          <cell r="N897">
            <v>-25644564</v>
          </cell>
          <cell r="O897">
            <v>-25644564</v>
          </cell>
          <cell r="P897">
            <v>-25644564</v>
          </cell>
          <cell r="Q897">
            <v>-25644564</v>
          </cell>
          <cell r="R897">
            <v>-25644564</v>
          </cell>
          <cell r="S897">
            <v>-25644564</v>
          </cell>
          <cell r="T897">
            <v>-25644564</v>
          </cell>
          <cell r="U897">
            <v>-25644564</v>
          </cell>
          <cell r="V897">
            <v>-25644564</v>
          </cell>
          <cell r="W897">
            <v>-25644564</v>
          </cell>
          <cell r="X897">
            <v>-25644564</v>
          </cell>
          <cell r="Y897">
            <v>-25644564</v>
          </cell>
          <cell r="Z897">
            <v>-25644564</v>
          </cell>
          <cell r="AA897">
            <v>-25644564</v>
          </cell>
          <cell r="AD897">
            <v>-25644564</v>
          </cell>
          <cell r="AE897">
            <v>-25644564</v>
          </cell>
          <cell r="AF897">
            <v>-25644564</v>
          </cell>
          <cell r="AG897">
            <v>-25644564</v>
          </cell>
          <cell r="AH897">
            <v>-25644564</v>
          </cell>
          <cell r="AI897">
            <v>-25644564</v>
          </cell>
          <cell r="AJ897">
            <v>-25644564</v>
          </cell>
          <cell r="AK897">
            <v>-25644564</v>
          </cell>
          <cell r="AL897">
            <v>-25644564</v>
          </cell>
          <cell r="AM897">
            <v>-25644564</v>
          </cell>
          <cell r="AN897">
            <v>-25644564</v>
          </cell>
          <cell r="AP897">
            <v>-25644564</v>
          </cell>
        </row>
        <row r="898">
          <cell r="J898">
            <v>25644564</v>
          </cell>
          <cell r="K898">
            <v>25644564</v>
          </cell>
          <cell r="L898">
            <v>25644564</v>
          </cell>
          <cell r="M898">
            <v>25644564</v>
          </cell>
          <cell r="N898">
            <v>25644564</v>
          </cell>
          <cell r="O898">
            <v>25644564</v>
          </cell>
          <cell r="P898">
            <v>25644564</v>
          </cell>
          <cell r="Q898">
            <v>25644564</v>
          </cell>
          <cell r="R898">
            <v>25644564</v>
          </cell>
          <cell r="S898">
            <v>25644564</v>
          </cell>
          <cell r="T898">
            <v>25644564</v>
          </cell>
          <cell r="U898">
            <v>25644564</v>
          </cell>
          <cell r="V898">
            <v>25644564</v>
          </cell>
          <cell r="W898">
            <v>25644564</v>
          </cell>
          <cell r="X898">
            <v>25644564</v>
          </cell>
          <cell r="Y898">
            <v>25644564</v>
          </cell>
          <cell r="Z898">
            <v>25644564</v>
          </cell>
          <cell r="AA898">
            <v>25644564</v>
          </cell>
          <cell r="AD898">
            <v>25644564</v>
          </cell>
          <cell r="AE898">
            <v>25644564</v>
          </cell>
          <cell r="AF898">
            <v>25644564</v>
          </cell>
          <cell r="AG898">
            <v>25644564</v>
          </cell>
          <cell r="AH898">
            <v>25644564</v>
          </cell>
          <cell r="AI898">
            <v>25644564</v>
          </cell>
          <cell r="AJ898">
            <v>25644564</v>
          </cell>
          <cell r="AK898">
            <v>25644564</v>
          </cell>
          <cell r="AL898">
            <v>25644564</v>
          </cell>
          <cell r="AM898">
            <v>25644564</v>
          </cell>
          <cell r="AN898">
            <v>25644564</v>
          </cell>
          <cell r="AP898">
            <v>25644564</v>
          </cell>
        </row>
        <row r="899">
          <cell r="J899">
            <v>-37811937</v>
          </cell>
          <cell r="K899">
            <v>-37811937</v>
          </cell>
          <cell r="L899">
            <v>-37811937</v>
          </cell>
          <cell r="M899">
            <v>-37881375</v>
          </cell>
          <cell r="N899">
            <v>-37881375</v>
          </cell>
          <cell r="O899">
            <v>-37881375</v>
          </cell>
          <cell r="P899">
            <v>-37881375</v>
          </cell>
          <cell r="Q899">
            <v>-37881375</v>
          </cell>
          <cell r="R899">
            <v>-37881375</v>
          </cell>
          <cell r="S899">
            <v>-37881375</v>
          </cell>
          <cell r="T899">
            <v>-37881375</v>
          </cell>
          <cell r="U899">
            <v>-38038883</v>
          </cell>
          <cell r="V899">
            <v>-38038883</v>
          </cell>
          <cell r="W899">
            <v>-38038883</v>
          </cell>
          <cell r="X899">
            <v>-38038883</v>
          </cell>
          <cell r="Y899">
            <v>-38038883</v>
          </cell>
          <cell r="Z899">
            <v>-38038883</v>
          </cell>
          <cell r="AA899">
            <v>-38038883</v>
          </cell>
          <cell r="AD899">
            <v>-37837976.25</v>
          </cell>
          <cell r="AE899">
            <v>-37843762.75</v>
          </cell>
          <cell r="AF899">
            <v>-37849549.25</v>
          </cell>
          <cell r="AG899">
            <v>-37855335.75</v>
          </cell>
          <cell r="AH899">
            <v>-37867685.083333336</v>
          </cell>
          <cell r="AI899">
            <v>-37886597.25</v>
          </cell>
          <cell r="AJ899">
            <v>-37905509.416666664</v>
          </cell>
          <cell r="AK899">
            <v>-37924421.583333336</v>
          </cell>
          <cell r="AL899">
            <v>-37940440.5</v>
          </cell>
          <cell r="AM899">
            <v>-37953566.166666664</v>
          </cell>
          <cell r="AN899">
            <v>-37966691.833333336</v>
          </cell>
          <cell r="AP899">
            <v>-37992943.166666664</v>
          </cell>
        </row>
        <row r="900">
          <cell r="J900">
            <v>37811937</v>
          </cell>
          <cell r="K900">
            <v>37811937</v>
          </cell>
          <cell r="L900">
            <v>37811937</v>
          </cell>
          <cell r="M900">
            <v>37881375</v>
          </cell>
          <cell r="N900">
            <v>37881375</v>
          </cell>
          <cell r="O900">
            <v>37881375</v>
          </cell>
          <cell r="P900">
            <v>37881375</v>
          </cell>
          <cell r="Q900">
            <v>37881375</v>
          </cell>
          <cell r="R900">
            <v>37881375</v>
          </cell>
          <cell r="S900">
            <v>37881375</v>
          </cell>
          <cell r="T900">
            <v>37881375</v>
          </cell>
          <cell r="U900">
            <v>38038883</v>
          </cell>
          <cell r="V900">
            <v>38038883</v>
          </cell>
          <cell r="W900">
            <v>38038883</v>
          </cell>
          <cell r="X900">
            <v>38038883</v>
          </cell>
          <cell r="Y900">
            <v>38038883</v>
          </cell>
          <cell r="Z900">
            <v>38038883</v>
          </cell>
          <cell r="AA900">
            <v>38038883</v>
          </cell>
          <cell r="AD900">
            <v>37837976.25</v>
          </cell>
          <cell r="AE900">
            <v>37843762.75</v>
          </cell>
          <cell r="AF900">
            <v>37849549.25</v>
          </cell>
          <cell r="AG900">
            <v>37855335.75</v>
          </cell>
          <cell r="AH900">
            <v>37867685.083333336</v>
          </cell>
          <cell r="AI900">
            <v>37886597.25</v>
          </cell>
          <cell r="AJ900">
            <v>37905509.416666664</v>
          </cell>
          <cell r="AK900">
            <v>37924421.583333336</v>
          </cell>
          <cell r="AL900">
            <v>37940440.5</v>
          </cell>
          <cell r="AM900">
            <v>37953566.166666664</v>
          </cell>
          <cell r="AN900">
            <v>37966691.833333336</v>
          </cell>
          <cell r="AP900">
            <v>37992943.166666664</v>
          </cell>
        </row>
        <row r="901">
          <cell r="J901">
            <v>40127111</v>
          </cell>
          <cell r="K901">
            <v>40127111</v>
          </cell>
          <cell r="L901">
            <v>40127111</v>
          </cell>
          <cell r="M901">
            <v>39647674</v>
          </cell>
          <cell r="N901">
            <v>39647674</v>
          </cell>
          <cell r="O901">
            <v>39647674</v>
          </cell>
          <cell r="P901">
            <v>39647674</v>
          </cell>
          <cell r="Q901">
            <v>39647674</v>
          </cell>
          <cell r="R901">
            <v>39647674</v>
          </cell>
          <cell r="S901">
            <v>39647674</v>
          </cell>
          <cell r="T901">
            <v>39647674</v>
          </cell>
          <cell r="U901">
            <v>39647674</v>
          </cell>
          <cell r="V901">
            <v>39647674</v>
          </cell>
          <cell r="W901">
            <v>39647674</v>
          </cell>
          <cell r="X901">
            <v>39647674</v>
          </cell>
          <cell r="Y901">
            <v>39647674</v>
          </cell>
          <cell r="Z901">
            <v>39647674</v>
          </cell>
          <cell r="AA901">
            <v>39647674</v>
          </cell>
          <cell r="AD901">
            <v>39947322.125</v>
          </cell>
          <cell r="AE901">
            <v>39907369.041666664</v>
          </cell>
          <cell r="AF901">
            <v>39867415.958333336</v>
          </cell>
          <cell r="AG901">
            <v>39827462.875</v>
          </cell>
          <cell r="AH901">
            <v>39787509.791666664</v>
          </cell>
          <cell r="AI901">
            <v>39747556.708333336</v>
          </cell>
          <cell r="AJ901">
            <v>39707603.625</v>
          </cell>
          <cell r="AK901">
            <v>39667650.541666664</v>
          </cell>
          <cell r="AL901">
            <v>39647674</v>
          </cell>
          <cell r="AM901">
            <v>39647674</v>
          </cell>
          <cell r="AN901">
            <v>39647674</v>
          </cell>
          <cell r="AP901">
            <v>39647674</v>
          </cell>
        </row>
        <row r="902">
          <cell r="J902">
            <v>-40127111</v>
          </cell>
          <cell r="K902">
            <v>-40127111</v>
          </cell>
          <cell r="L902">
            <v>-40127111</v>
          </cell>
          <cell r="M902">
            <v>-39647674</v>
          </cell>
          <cell r="N902">
            <v>-39647674</v>
          </cell>
          <cell r="O902">
            <v>-39647674</v>
          </cell>
          <cell r="P902">
            <v>-39647674</v>
          </cell>
          <cell r="Q902">
            <v>-39647674</v>
          </cell>
          <cell r="R902">
            <v>-39647674</v>
          </cell>
          <cell r="S902">
            <v>-39647674</v>
          </cell>
          <cell r="T902">
            <v>-39647674</v>
          </cell>
          <cell r="U902">
            <v>-39647674</v>
          </cell>
          <cell r="V902">
            <v>-39647674</v>
          </cell>
          <cell r="W902">
            <v>-39647674</v>
          </cell>
          <cell r="X902">
            <v>-39647674</v>
          </cell>
          <cell r="Y902">
            <v>-39647674</v>
          </cell>
          <cell r="Z902">
            <v>-39647674</v>
          </cell>
          <cell r="AA902">
            <v>-39647674</v>
          </cell>
          <cell r="AD902">
            <v>-39947322.125</v>
          </cell>
          <cell r="AE902">
            <v>-39907369.041666664</v>
          </cell>
          <cell r="AF902">
            <v>-39867415.958333336</v>
          </cell>
          <cell r="AG902">
            <v>-39827462.875</v>
          </cell>
          <cell r="AH902">
            <v>-39787509.791666664</v>
          </cell>
          <cell r="AI902">
            <v>-39747556.708333336</v>
          </cell>
          <cell r="AJ902">
            <v>-39707603.625</v>
          </cell>
          <cell r="AK902">
            <v>-39667650.541666664</v>
          </cell>
          <cell r="AL902">
            <v>-39647674</v>
          </cell>
          <cell r="AM902">
            <v>-39647674</v>
          </cell>
          <cell r="AN902">
            <v>-39647674</v>
          </cell>
          <cell r="AP902">
            <v>-39647674</v>
          </cell>
        </row>
        <row r="903">
          <cell r="J903">
            <v>8733855</v>
          </cell>
          <cell r="K903">
            <v>8733855</v>
          </cell>
          <cell r="L903">
            <v>8733855</v>
          </cell>
          <cell r="M903">
            <v>8232968</v>
          </cell>
          <cell r="N903">
            <v>8232968</v>
          </cell>
          <cell r="O903">
            <v>8232968</v>
          </cell>
          <cell r="P903">
            <v>8232968</v>
          </cell>
          <cell r="Q903">
            <v>8232968</v>
          </cell>
          <cell r="R903">
            <v>8232968</v>
          </cell>
          <cell r="S903">
            <v>8232968</v>
          </cell>
          <cell r="T903">
            <v>8232968</v>
          </cell>
          <cell r="U903">
            <v>8232968</v>
          </cell>
          <cell r="V903">
            <v>8232968</v>
          </cell>
          <cell r="W903">
            <v>8232968</v>
          </cell>
          <cell r="X903">
            <v>8232968</v>
          </cell>
          <cell r="Y903">
            <v>8232968</v>
          </cell>
          <cell r="Z903">
            <v>8232968</v>
          </cell>
          <cell r="AA903">
            <v>8232968</v>
          </cell>
          <cell r="AD903">
            <v>8546022.375</v>
          </cell>
          <cell r="AE903">
            <v>8504281.791666666</v>
          </cell>
          <cell r="AF903">
            <v>8462541.208333334</v>
          </cell>
          <cell r="AG903">
            <v>8420800.625</v>
          </cell>
          <cell r="AH903">
            <v>8379060.041666667</v>
          </cell>
          <cell r="AI903">
            <v>8337319.458333333</v>
          </cell>
          <cell r="AJ903">
            <v>8295578.875</v>
          </cell>
          <cell r="AK903">
            <v>8253838.291666667</v>
          </cell>
          <cell r="AL903">
            <v>8232968</v>
          </cell>
          <cell r="AM903">
            <v>8232968</v>
          </cell>
          <cell r="AN903">
            <v>8232968</v>
          </cell>
          <cell r="AP903">
            <v>8232968</v>
          </cell>
        </row>
        <row r="904">
          <cell r="J904">
            <v>-8733855</v>
          </cell>
          <cell r="K904">
            <v>-8733855</v>
          </cell>
          <cell r="L904">
            <v>-8733855</v>
          </cell>
          <cell r="M904">
            <v>-8232968</v>
          </cell>
          <cell r="N904">
            <v>-8232968</v>
          </cell>
          <cell r="O904">
            <v>-8232968</v>
          </cell>
          <cell r="P904">
            <v>-8232968</v>
          </cell>
          <cell r="Q904">
            <v>-8232968</v>
          </cell>
          <cell r="R904">
            <v>-8232968</v>
          </cell>
          <cell r="S904">
            <v>-8232968</v>
          </cell>
          <cell r="T904">
            <v>-8232968</v>
          </cell>
          <cell r="U904">
            <v>-8232968</v>
          </cell>
          <cell r="V904">
            <v>-8232968</v>
          </cell>
          <cell r="W904">
            <v>-8232968</v>
          </cell>
          <cell r="X904">
            <v>-8232968</v>
          </cell>
          <cell r="Y904">
            <v>-8232968</v>
          </cell>
          <cell r="Z904">
            <v>-8232968</v>
          </cell>
          <cell r="AA904">
            <v>-8232968</v>
          </cell>
          <cell r="AD904">
            <v>-8546022.375</v>
          </cell>
          <cell r="AE904">
            <v>-8504281.791666666</v>
          </cell>
          <cell r="AF904">
            <v>-8462541.208333334</v>
          </cell>
          <cell r="AG904">
            <v>-8420800.625</v>
          </cell>
          <cell r="AH904">
            <v>-8379060.041666667</v>
          </cell>
          <cell r="AI904">
            <v>-8337319.458333333</v>
          </cell>
          <cell r="AJ904">
            <v>-8295578.875</v>
          </cell>
          <cell r="AK904">
            <v>-8253838.291666667</v>
          </cell>
          <cell r="AL904">
            <v>-8232968</v>
          </cell>
          <cell r="AM904">
            <v>-8232968</v>
          </cell>
          <cell r="AN904">
            <v>-8232968</v>
          </cell>
          <cell r="AP904">
            <v>-8232968</v>
          </cell>
        </row>
        <row r="905">
          <cell r="J905">
            <v>465000</v>
          </cell>
          <cell r="K905">
            <v>463071.25</v>
          </cell>
          <cell r="L905">
            <v>463071.25</v>
          </cell>
          <cell r="M905">
            <v>463071.25</v>
          </cell>
          <cell r="N905">
            <v>459093.75</v>
          </cell>
          <cell r="O905">
            <v>459093.75</v>
          </cell>
          <cell r="P905">
            <v>459093.75</v>
          </cell>
          <cell r="Q905">
            <v>465000</v>
          </cell>
          <cell r="R905">
            <v>465000</v>
          </cell>
          <cell r="S905">
            <v>465000</v>
          </cell>
          <cell r="T905">
            <v>460587.87</v>
          </cell>
          <cell r="U905">
            <v>460587.87</v>
          </cell>
          <cell r="V905">
            <v>460587.87</v>
          </cell>
          <cell r="W905">
            <v>457520.62</v>
          </cell>
          <cell r="X905">
            <v>457520.62</v>
          </cell>
          <cell r="Y905">
            <v>457520.62</v>
          </cell>
          <cell r="Z905">
            <v>451211.27</v>
          </cell>
          <cell r="AA905">
            <v>451211.27</v>
          </cell>
          <cell r="AD905">
            <v>366166.25</v>
          </cell>
          <cell r="AE905">
            <v>404916.25</v>
          </cell>
          <cell r="AF905">
            <v>443666.25</v>
          </cell>
          <cell r="AG905">
            <v>462857.41124999995</v>
          </cell>
          <cell r="AH905">
            <v>462489.73374999996</v>
          </cell>
          <cell r="AI905">
            <v>462122.05624999997</v>
          </cell>
          <cell r="AJ905">
            <v>461706.94124999997</v>
          </cell>
          <cell r="AK905">
            <v>461244.38874999998</v>
          </cell>
          <cell r="AL905">
            <v>460781.83624999999</v>
          </cell>
          <cell r="AM905">
            <v>460222.12333333335</v>
          </cell>
          <cell r="AN905">
            <v>459565.25</v>
          </cell>
          <cell r="AP905">
            <v>458579.94000000012</v>
          </cell>
        </row>
        <row r="906">
          <cell r="J906">
            <v>1431</v>
          </cell>
          <cell r="K906">
            <v>1928.75</v>
          </cell>
          <cell r="L906">
            <v>3648</v>
          </cell>
          <cell r="M906">
            <v>4945.5</v>
          </cell>
          <cell r="N906">
            <v>5906.25</v>
          </cell>
          <cell r="O906">
            <v>8851</v>
          </cell>
          <cell r="P906">
            <v>20566.310000000001</v>
          </cell>
          <cell r="Q906">
            <v>23976.81</v>
          </cell>
          <cell r="R906">
            <v>24446.81</v>
          </cell>
          <cell r="S906">
            <v>27271.439999999999</v>
          </cell>
          <cell r="T906">
            <v>28388.94</v>
          </cell>
          <cell r="U906">
            <v>29218.94</v>
          </cell>
          <cell r="V906">
            <v>29218.94</v>
          </cell>
          <cell r="W906">
            <v>31456.19</v>
          </cell>
          <cell r="X906">
            <v>31456.19</v>
          </cell>
          <cell r="Y906">
            <v>37765.54</v>
          </cell>
          <cell r="Z906">
            <v>37765.54</v>
          </cell>
          <cell r="AA906">
            <v>51661.66</v>
          </cell>
          <cell r="AD906">
            <v>4984.4762499999997</v>
          </cell>
          <cell r="AE906">
            <v>7002.1270833333328</v>
          </cell>
          <cell r="AF906">
            <v>9157.0541666666668</v>
          </cell>
          <cell r="AG906">
            <v>11476.236666666666</v>
          </cell>
          <cell r="AH906">
            <v>13853.710833333333</v>
          </cell>
          <cell r="AI906">
            <v>16206.143333333333</v>
          </cell>
          <cell r="AJ906">
            <v>18594.284166666668</v>
          </cell>
          <cell r="AK906">
            <v>20983.268749999999</v>
          </cell>
          <cell r="AL906">
            <v>23509.445000000003</v>
          </cell>
          <cell r="AM906">
            <v>26204.417083333334</v>
          </cell>
          <cell r="AN906">
            <v>29315.664999999997</v>
          </cell>
          <cell r="AP906">
            <v>35318.559166666673</v>
          </cell>
        </row>
        <row r="907">
          <cell r="J907">
            <v>199475.25</v>
          </cell>
          <cell r="K907">
            <v>197293.25</v>
          </cell>
          <cell r="L907">
            <v>197293.25</v>
          </cell>
          <cell r="M907">
            <v>197293.25</v>
          </cell>
          <cell r="N907">
            <v>196806.75</v>
          </cell>
          <cell r="O907">
            <v>196806.75</v>
          </cell>
          <cell r="P907">
            <v>196806.75</v>
          </cell>
          <cell r="Q907">
            <v>200000</v>
          </cell>
          <cell r="R907">
            <v>200000</v>
          </cell>
          <cell r="S907">
            <v>200000</v>
          </cell>
          <cell r="T907">
            <v>197751.25</v>
          </cell>
          <cell r="U907">
            <v>197751.25</v>
          </cell>
          <cell r="V907">
            <v>197751.25</v>
          </cell>
          <cell r="W907">
            <v>189835.41</v>
          </cell>
          <cell r="X907">
            <v>189835.41</v>
          </cell>
          <cell r="Y907">
            <v>189835.41</v>
          </cell>
          <cell r="Z907">
            <v>189835.41</v>
          </cell>
          <cell r="AA907">
            <v>189835.41</v>
          </cell>
          <cell r="AD907">
            <v>198393.8125</v>
          </cell>
          <cell r="AE907">
            <v>198393.8125</v>
          </cell>
          <cell r="AF907">
            <v>198393.8125</v>
          </cell>
          <cell r="AG907">
            <v>198321.97916666666</v>
          </cell>
          <cell r="AH907">
            <v>198178.3125</v>
          </cell>
          <cell r="AI907">
            <v>198034.64583333334</v>
          </cell>
          <cell r="AJ907">
            <v>197652.06916666668</v>
          </cell>
          <cell r="AK907">
            <v>197030.58250000002</v>
          </cell>
          <cell r="AL907">
            <v>196409.09583333333</v>
          </cell>
          <cell r="AM907">
            <v>195807.88</v>
          </cell>
          <cell r="AN907">
            <v>195226.93499999997</v>
          </cell>
          <cell r="AP907">
            <v>194355.51749999996</v>
          </cell>
        </row>
        <row r="908">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D908">
            <v>0</v>
          </cell>
          <cell r="AE908">
            <v>0</v>
          </cell>
          <cell r="AF908">
            <v>0</v>
          </cell>
          <cell r="AG908">
            <v>0</v>
          </cell>
          <cell r="AH908">
            <v>0</v>
          </cell>
          <cell r="AI908">
            <v>0</v>
          </cell>
          <cell r="AJ908">
            <v>0</v>
          </cell>
          <cell r="AK908">
            <v>0</v>
          </cell>
          <cell r="AL908">
            <v>0</v>
          </cell>
          <cell r="AM908">
            <v>0</v>
          </cell>
          <cell r="AN908">
            <v>0</v>
          </cell>
          <cell r="AP908">
            <v>0</v>
          </cell>
        </row>
        <row r="909">
          <cell r="J909">
            <v>2145241.61</v>
          </cell>
          <cell r="K909">
            <v>2147072.61</v>
          </cell>
          <cell r="L909">
            <v>2147559.11</v>
          </cell>
          <cell r="M909">
            <v>2147559.11</v>
          </cell>
          <cell r="N909">
            <v>2147559.11</v>
          </cell>
          <cell r="O909">
            <v>2152934.86</v>
          </cell>
          <cell r="P909">
            <v>2154615.15</v>
          </cell>
          <cell r="Q909">
            <v>2156485.4</v>
          </cell>
          <cell r="R909">
            <v>2154845.11</v>
          </cell>
          <cell r="S909">
            <v>2157073.86</v>
          </cell>
          <cell r="T909">
            <v>2158734.15</v>
          </cell>
          <cell r="U909">
            <v>2158734.15</v>
          </cell>
          <cell r="V909">
            <v>2159291.36</v>
          </cell>
          <cell r="W909">
            <v>2167207.2000000002</v>
          </cell>
          <cell r="X909">
            <v>2167207.2000000002</v>
          </cell>
          <cell r="Y909">
            <v>2167207.2000000002</v>
          </cell>
          <cell r="Z909">
            <v>2167207.2000000002</v>
          </cell>
          <cell r="AA909">
            <v>2167207.2000000002</v>
          </cell>
          <cell r="AD909">
            <v>2147696.3233333328</v>
          </cell>
          <cell r="AE909">
            <v>2148637.9395833327</v>
          </cell>
          <cell r="AF909">
            <v>2149582.2104166662</v>
          </cell>
          <cell r="AG909">
            <v>2150666.6599999997</v>
          </cell>
          <cell r="AH909">
            <v>2151805.6633333326</v>
          </cell>
          <cell r="AI909">
            <v>2152953.2587499996</v>
          </cell>
          <cell r="AJ909">
            <v>2154377.6062499997</v>
          </cell>
          <cell r="AK909">
            <v>2156035.2179166665</v>
          </cell>
          <cell r="AL909">
            <v>2157672.5587499999</v>
          </cell>
          <cell r="AM909">
            <v>2159309.8995833332</v>
          </cell>
          <cell r="AN909">
            <v>2160723.250833333</v>
          </cell>
          <cell r="AP909">
            <v>2073478.9333333329</v>
          </cell>
        </row>
        <row r="910">
          <cell r="J910">
            <v>545580.69999999995</v>
          </cell>
          <cell r="K910">
            <v>483640.36</v>
          </cell>
          <cell r="L910">
            <v>483640.36</v>
          </cell>
          <cell r="M910">
            <v>483640.36</v>
          </cell>
          <cell r="N910">
            <v>492962.47</v>
          </cell>
          <cell r="O910">
            <v>492962.47</v>
          </cell>
          <cell r="P910">
            <v>492962.47</v>
          </cell>
          <cell r="Q910">
            <v>250000</v>
          </cell>
          <cell r="R910">
            <v>250000</v>
          </cell>
          <cell r="S910">
            <v>250000</v>
          </cell>
          <cell r="T910">
            <v>89261.46</v>
          </cell>
          <cell r="U910">
            <v>89261.46</v>
          </cell>
          <cell r="V910">
            <v>89261.46</v>
          </cell>
          <cell r="W910">
            <v>-51720.33</v>
          </cell>
          <cell r="X910">
            <v>-51720.33</v>
          </cell>
          <cell r="Y910">
            <v>-51720.33</v>
          </cell>
          <cell r="Z910">
            <v>-39699.61</v>
          </cell>
          <cell r="AA910">
            <v>-39699.61</v>
          </cell>
          <cell r="AD910">
            <v>515962.54916666658</v>
          </cell>
          <cell r="AE910">
            <v>486795.88249999989</v>
          </cell>
          <cell r="AF910">
            <v>457629.21583333326</v>
          </cell>
          <cell r="AG910">
            <v>424032.58083333325</v>
          </cell>
          <cell r="AH910">
            <v>386005.97749999998</v>
          </cell>
          <cell r="AI910">
            <v>347979.3741666667</v>
          </cell>
          <cell r="AJ910">
            <v>306659.37708333333</v>
          </cell>
          <cell r="AK910">
            <v>262045.98624999996</v>
          </cell>
          <cell r="AL910">
            <v>217432.59541666668</v>
          </cell>
          <cell r="AM910">
            <v>172931.64666666664</v>
          </cell>
          <cell r="AN910">
            <v>128543.13999999996</v>
          </cell>
          <cell r="AP910">
            <v>57793.71333333334</v>
          </cell>
        </row>
        <row r="911">
          <cell r="J911">
            <v>371705.94</v>
          </cell>
          <cell r="K911">
            <v>403196.61</v>
          </cell>
          <cell r="L911">
            <v>366637.7</v>
          </cell>
          <cell r="M911">
            <v>381973.59</v>
          </cell>
          <cell r="N911">
            <v>393874.5</v>
          </cell>
          <cell r="O911">
            <v>273967.40000000002</v>
          </cell>
          <cell r="P911">
            <v>341457.89</v>
          </cell>
          <cell r="Q911">
            <v>396658.16</v>
          </cell>
          <cell r="R911">
            <v>459133.16</v>
          </cell>
          <cell r="S911">
            <v>498883.37</v>
          </cell>
          <cell r="T911">
            <v>557396.69999999995</v>
          </cell>
          <cell r="U911">
            <v>633543.51</v>
          </cell>
          <cell r="V911">
            <v>674570.69</v>
          </cell>
          <cell r="W911">
            <v>698378.49</v>
          </cell>
          <cell r="X911">
            <v>712528.24</v>
          </cell>
          <cell r="Y911">
            <v>744866.39</v>
          </cell>
          <cell r="Z911">
            <v>686357.77</v>
          </cell>
          <cell r="AA911">
            <v>694439.27</v>
          </cell>
          <cell r="AD911">
            <v>360134.28541666665</v>
          </cell>
          <cell r="AE911">
            <v>364981.58749999997</v>
          </cell>
          <cell r="AF911">
            <v>375178.58125000005</v>
          </cell>
          <cell r="AG911">
            <v>391144.5304166667</v>
          </cell>
          <cell r="AH911">
            <v>411676.37958333339</v>
          </cell>
          <cell r="AI911">
            <v>435821.74208333343</v>
          </cell>
          <cell r="AJ911">
            <v>460740.35166666663</v>
          </cell>
          <cell r="AK911">
            <v>487451.70250000007</v>
          </cell>
          <cell r="AL911">
            <v>516984.34166666662</v>
          </cell>
          <cell r="AM911">
            <v>544291.67791666661</v>
          </cell>
          <cell r="AN911">
            <v>573998.14208333322</v>
          </cell>
          <cell r="AP911">
            <v>615126.40583333327</v>
          </cell>
        </row>
        <row r="912">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D912">
            <v>0</v>
          </cell>
          <cell r="AE912">
            <v>0</v>
          </cell>
          <cell r="AF912">
            <v>0</v>
          </cell>
          <cell r="AG912">
            <v>0</v>
          </cell>
          <cell r="AH912">
            <v>0</v>
          </cell>
          <cell r="AI912">
            <v>0</v>
          </cell>
          <cell r="AJ912">
            <v>0</v>
          </cell>
          <cell r="AK912">
            <v>0</v>
          </cell>
          <cell r="AL912">
            <v>0</v>
          </cell>
          <cell r="AM912">
            <v>0</v>
          </cell>
          <cell r="AN912">
            <v>0</v>
          </cell>
          <cell r="AP912">
            <v>0</v>
          </cell>
        </row>
        <row r="913">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D913">
            <v>0</v>
          </cell>
          <cell r="AE913">
            <v>0</v>
          </cell>
          <cell r="AF913">
            <v>0</v>
          </cell>
          <cell r="AG913">
            <v>0</v>
          </cell>
          <cell r="AH913">
            <v>0</v>
          </cell>
          <cell r="AI913">
            <v>0</v>
          </cell>
          <cell r="AJ913">
            <v>0</v>
          </cell>
          <cell r="AK913">
            <v>0</v>
          </cell>
          <cell r="AL913">
            <v>0</v>
          </cell>
          <cell r="AM913">
            <v>0</v>
          </cell>
          <cell r="AN913">
            <v>0</v>
          </cell>
          <cell r="AP913">
            <v>0</v>
          </cell>
        </row>
        <row r="914">
          <cell r="J914">
            <v>68403118.370000005</v>
          </cell>
          <cell r="K914">
            <v>68119555.370000005</v>
          </cell>
          <cell r="L914">
            <v>67843103.370000005</v>
          </cell>
          <cell r="M914">
            <v>67565182.370000005</v>
          </cell>
          <cell r="N914">
            <v>67279157.370000005</v>
          </cell>
          <cell r="O914">
            <v>67000159.369999997</v>
          </cell>
          <cell r="P914">
            <v>66713093.369999997</v>
          </cell>
          <cell r="Q914">
            <v>66431157.369999997</v>
          </cell>
          <cell r="R914">
            <v>66149590.369999997</v>
          </cell>
          <cell r="S914">
            <v>65847005.369999997</v>
          </cell>
          <cell r="T914">
            <v>65562500.369999997</v>
          </cell>
          <cell r="U914">
            <v>65222431.640000001</v>
          </cell>
          <cell r="V914">
            <v>64986156.369999997</v>
          </cell>
          <cell r="W914">
            <v>64692635.369999997</v>
          </cell>
          <cell r="X914">
            <v>64405802.369999997</v>
          </cell>
          <cell r="Y914">
            <v>64117500.369999997</v>
          </cell>
          <cell r="Z914">
            <v>63821430.369999997</v>
          </cell>
          <cell r="AA914">
            <v>63531958.369999997</v>
          </cell>
          <cell r="AD914">
            <v>68118835.953333333</v>
          </cell>
          <cell r="AE914">
            <v>67838385.161666676</v>
          </cell>
          <cell r="AF914">
            <v>67556841.995000005</v>
          </cell>
          <cell r="AG914">
            <v>67274206.453333333</v>
          </cell>
          <cell r="AH914">
            <v>66988673.922916673</v>
          </cell>
          <cell r="AI914">
            <v>66702297.80916667</v>
          </cell>
          <cell r="AJ914">
            <v>66417136.05916667</v>
          </cell>
          <cell r="AK914">
            <v>66131126.850833334</v>
          </cell>
          <cell r="AL914">
            <v>65844252.55916667</v>
          </cell>
          <cell r="AM914">
            <v>65556527.184166662</v>
          </cell>
          <cell r="AN914">
            <v>65267946.850833327</v>
          </cell>
          <cell r="AP914">
            <v>64689190.725833334</v>
          </cell>
        </row>
        <row r="915">
          <cell r="J915">
            <v>14457819</v>
          </cell>
          <cell r="K915">
            <v>14400534</v>
          </cell>
          <cell r="L915">
            <v>14343249</v>
          </cell>
          <cell r="M915">
            <v>14285964</v>
          </cell>
          <cell r="N915">
            <v>14228679</v>
          </cell>
          <cell r="O915">
            <v>14171394</v>
          </cell>
          <cell r="P915">
            <v>14114109</v>
          </cell>
          <cell r="Q915">
            <v>14056824</v>
          </cell>
          <cell r="R915">
            <v>13999539</v>
          </cell>
          <cell r="S915">
            <v>13942254</v>
          </cell>
          <cell r="T915">
            <v>13884969</v>
          </cell>
          <cell r="U915">
            <v>13827684</v>
          </cell>
          <cell r="V915">
            <v>13770399</v>
          </cell>
          <cell r="W915">
            <v>13713114</v>
          </cell>
          <cell r="X915">
            <v>13655829</v>
          </cell>
          <cell r="Y915">
            <v>13598544</v>
          </cell>
          <cell r="Z915">
            <v>13541259</v>
          </cell>
          <cell r="AA915">
            <v>13483974</v>
          </cell>
          <cell r="AD915">
            <v>14400534</v>
          </cell>
          <cell r="AE915">
            <v>14343249</v>
          </cell>
          <cell r="AF915">
            <v>14285964</v>
          </cell>
          <cell r="AG915">
            <v>14228679</v>
          </cell>
          <cell r="AH915">
            <v>14171394</v>
          </cell>
          <cell r="AI915">
            <v>14114109</v>
          </cell>
          <cell r="AJ915">
            <v>14056824</v>
          </cell>
          <cell r="AK915">
            <v>13999539</v>
          </cell>
          <cell r="AL915">
            <v>13942254</v>
          </cell>
          <cell r="AM915">
            <v>13884969</v>
          </cell>
          <cell r="AN915">
            <v>13827684</v>
          </cell>
          <cell r="AP915">
            <v>13713114</v>
          </cell>
        </row>
        <row r="916">
          <cell r="J916">
            <v>1791666.44</v>
          </cell>
          <cell r="K916">
            <v>1749999.77</v>
          </cell>
          <cell r="L916">
            <v>1708333.1</v>
          </cell>
          <cell r="M916">
            <v>1666666.43</v>
          </cell>
          <cell r="N916">
            <v>1624999.76</v>
          </cell>
          <cell r="O916">
            <v>1583333.09</v>
          </cell>
          <cell r="P916">
            <v>1541666.42</v>
          </cell>
          <cell r="Q916">
            <v>1499999.75</v>
          </cell>
          <cell r="R916">
            <v>1458333.08</v>
          </cell>
          <cell r="S916">
            <v>1416666.41</v>
          </cell>
          <cell r="T916">
            <v>1374999.74</v>
          </cell>
          <cell r="U916">
            <v>1333333.07</v>
          </cell>
          <cell r="V916">
            <v>1291666.3999999999</v>
          </cell>
          <cell r="W916">
            <v>1249999.73</v>
          </cell>
          <cell r="X916">
            <v>1208333.06</v>
          </cell>
          <cell r="Y916">
            <v>1166666.3899999999</v>
          </cell>
          <cell r="Z916">
            <v>1124999.72</v>
          </cell>
          <cell r="AA916">
            <v>1083333.05</v>
          </cell>
          <cell r="AD916">
            <v>1749999.7699999998</v>
          </cell>
          <cell r="AE916">
            <v>1708333.0999999999</v>
          </cell>
          <cell r="AF916">
            <v>1666666.4299999997</v>
          </cell>
          <cell r="AG916">
            <v>1624999.76</v>
          </cell>
          <cell r="AH916">
            <v>1583333.0899999999</v>
          </cell>
          <cell r="AI916">
            <v>1541666.42</v>
          </cell>
          <cell r="AJ916">
            <v>1499999.75</v>
          </cell>
          <cell r="AK916">
            <v>1458333.08</v>
          </cell>
          <cell r="AL916">
            <v>1416666.4100000001</v>
          </cell>
          <cell r="AM916">
            <v>1374999.7400000002</v>
          </cell>
          <cell r="AN916">
            <v>1333333.0700000003</v>
          </cell>
          <cell r="AP916">
            <v>1249999.7300000004</v>
          </cell>
        </row>
        <row r="917">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D917">
            <v>249976.09750000003</v>
          </cell>
          <cell r="AE917">
            <v>140610.96249999999</v>
          </cell>
          <cell r="AF917">
            <v>62493.327499999992</v>
          </cell>
          <cell r="AG917">
            <v>15623.192499999999</v>
          </cell>
          <cell r="AH917">
            <v>0</v>
          </cell>
          <cell r="AI917">
            <v>0</v>
          </cell>
          <cell r="AJ917">
            <v>0</v>
          </cell>
          <cell r="AK917">
            <v>0</v>
          </cell>
          <cell r="AL917">
            <v>0</v>
          </cell>
          <cell r="AM917">
            <v>0</v>
          </cell>
          <cell r="AN917">
            <v>0</v>
          </cell>
          <cell r="AP917">
            <v>0</v>
          </cell>
        </row>
        <row r="918">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D918">
            <v>0</v>
          </cell>
          <cell r="AE918">
            <v>0</v>
          </cell>
          <cell r="AF918">
            <v>0</v>
          </cell>
          <cell r="AG918">
            <v>0</v>
          </cell>
          <cell r="AH918">
            <v>0</v>
          </cell>
          <cell r="AI918">
            <v>0</v>
          </cell>
          <cell r="AJ918">
            <v>0</v>
          </cell>
          <cell r="AK918">
            <v>0</v>
          </cell>
          <cell r="AL918">
            <v>0</v>
          </cell>
          <cell r="AM918">
            <v>0</v>
          </cell>
          <cell r="AN918">
            <v>0</v>
          </cell>
          <cell r="AP918">
            <v>0</v>
          </cell>
        </row>
        <row r="919">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D919">
            <v>0</v>
          </cell>
          <cell r="AE919">
            <v>0</v>
          </cell>
          <cell r="AF919">
            <v>0</v>
          </cell>
          <cell r="AG919">
            <v>0</v>
          </cell>
          <cell r="AH919">
            <v>0</v>
          </cell>
          <cell r="AI919">
            <v>0</v>
          </cell>
          <cell r="AJ919">
            <v>0</v>
          </cell>
          <cell r="AK919">
            <v>0</v>
          </cell>
          <cell r="AL919">
            <v>0</v>
          </cell>
          <cell r="AM919">
            <v>0</v>
          </cell>
          <cell r="AN919">
            <v>0</v>
          </cell>
          <cell r="AP919">
            <v>0</v>
          </cell>
        </row>
        <row r="920">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D920">
            <v>0</v>
          </cell>
          <cell r="AE920">
            <v>0</v>
          </cell>
          <cell r="AF920">
            <v>0</v>
          </cell>
          <cell r="AG920">
            <v>0</v>
          </cell>
          <cell r="AH920">
            <v>0</v>
          </cell>
          <cell r="AI920">
            <v>0</v>
          </cell>
          <cell r="AJ920">
            <v>0</v>
          </cell>
          <cell r="AK920">
            <v>0</v>
          </cell>
          <cell r="AL920">
            <v>0</v>
          </cell>
          <cell r="AM920">
            <v>0</v>
          </cell>
          <cell r="AN920">
            <v>0</v>
          </cell>
          <cell r="AP920">
            <v>0</v>
          </cell>
        </row>
        <row r="921">
          <cell r="J921">
            <v>20000</v>
          </cell>
          <cell r="K921">
            <v>20000</v>
          </cell>
          <cell r="L921">
            <v>20000</v>
          </cell>
          <cell r="M921">
            <v>20000</v>
          </cell>
          <cell r="N921">
            <v>20000</v>
          </cell>
          <cell r="O921">
            <v>20000</v>
          </cell>
          <cell r="P921">
            <v>20000</v>
          </cell>
          <cell r="Q921">
            <v>20000</v>
          </cell>
          <cell r="R921">
            <v>20000</v>
          </cell>
          <cell r="S921">
            <v>20000</v>
          </cell>
          <cell r="T921">
            <v>20000</v>
          </cell>
          <cell r="U921">
            <v>20000</v>
          </cell>
          <cell r="V921">
            <v>20000</v>
          </cell>
          <cell r="W921">
            <v>20000</v>
          </cell>
          <cell r="X921">
            <v>20000</v>
          </cell>
          <cell r="Y921">
            <v>20000</v>
          </cell>
          <cell r="Z921">
            <v>20000</v>
          </cell>
          <cell r="AA921">
            <v>20000</v>
          </cell>
          <cell r="AD921">
            <v>20000</v>
          </cell>
          <cell r="AE921">
            <v>20000</v>
          </cell>
          <cell r="AF921">
            <v>20000</v>
          </cell>
          <cell r="AG921">
            <v>20000</v>
          </cell>
          <cell r="AH921">
            <v>20000</v>
          </cell>
          <cell r="AI921">
            <v>20000</v>
          </cell>
          <cell r="AJ921">
            <v>20000</v>
          </cell>
          <cell r="AK921">
            <v>20000</v>
          </cell>
          <cell r="AL921">
            <v>20000</v>
          </cell>
          <cell r="AM921">
            <v>20000</v>
          </cell>
          <cell r="AN921">
            <v>20000</v>
          </cell>
          <cell r="AP921">
            <v>20000</v>
          </cell>
        </row>
        <row r="922">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D922">
            <v>0</v>
          </cell>
          <cell r="AE922">
            <v>0</v>
          </cell>
          <cell r="AF922">
            <v>0</v>
          </cell>
          <cell r="AG922">
            <v>0</v>
          </cell>
          <cell r="AH922">
            <v>0</v>
          </cell>
          <cell r="AI922">
            <v>0</v>
          </cell>
          <cell r="AJ922">
            <v>0</v>
          </cell>
          <cell r="AK922">
            <v>0</v>
          </cell>
          <cell r="AL922">
            <v>0</v>
          </cell>
          <cell r="AM922">
            <v>0</v>
          </cell>
          <cell r="AN922">
            <v>0</v>
          </cell>
          <cell r="AP922">
            <v>0</v>
          </cell>
        </row>
        <row r="923">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D923">
            <v>0</v>
          </cell>
          <cell r="AE923">
            <v>0</v>
          </cell>
          <cell r="AF923">
            <v>0</v>
          </cell>
          <cell r="AG923">
            <v>0</v>
          </cell>
          <cell r="AH923">
            <v>0</v>
          </cell>
          <cell r="AI923">
            <v>0</v>
          </cell>
          <cell r="AJ923">
            <v>0</v>
          </cell>
          <cell r="AK923">
            <v>0</v>
          </cell>
          <cell r="AL923">
            <v>0</v>
          </cell>
          <cell r="AM923">
            <v>0</v>
          </cell>
          <cell r="AN923">
            <v>0</v>
          </cell>
          <cell r="AP923">
            <v>0</v>
          </cell>
        </row>
        <row r="924">
          <cell r="J924">
            <v>198092.16</v>
          </cell>
          <cell r="K924">
            <v>198092.16</v>
          </cell>
          <cell r="L924">
            <v>198092.16</v>
          </cell>
          <cell r="M924">
            <v>198092.16</v>
          </cell>
          <cell r="N924">
            <v>198092.16</v>
          </cell>
          <cell r="O924">
            <v>198092.16</v>
          </cell>
          <cell r="P924">
            <v>198092.16</v>
          </cell>
          <cell r="Q924">
            <v>198092.16</v>
          </cell>
          <cell r="R924">
            <v>198092.16</v>
          </cell>
          <cell r="S924">
            <v>198092.16</v>
          </cell>
          <cell r="T924">
            <v>198092.16</v>
          </cell>
          <cell r="U924">
            <v>198092.16</v>
          </cell>
          <cell r="V924">
            <v>198092.16</v>
          </cell>
          <cell r="W924">
            <v>198092.16</v>
          </cell>
          <cell r="X924">
            <v>198092.16</v>
          </cell>
          <cell r="Y924">
            <v>198092.16</v>
          </cell>
          <cell r="Z924">
            <v>198092.16</v>
          </cell>
          <cell r="AA924">
            <v>198092.16</v>
          </cell>
          <cell r="AD924">
            <v>198092.16</v>
          </cell>
          <cell r="AE924">
            <v>198092.16</v>
          </cell>
          <cell r="AF924">
            <v>198092.16</v>
          </cell>
          <cell r="AG924">
            <v>198092.16</v>
          </cell>
          <cell r="AH924">
            <v>198092.16</v>
          </cell>
          <cell r="AI924">
            <v>198092.16</v>
          </cell>
          <cell r="AJ924">
            <v>198092.16</v>
          </cell>
          <cell r="AK924">
            <v>198092.16</v>
          </cell>
          <cell r="AL924">
            <v>198092.16</v>
          </cell>
          <cell r="AM924">
            <v>198092.16</v>
          </cell>
          <cell r="AN924">
            <v>198092.16</v>
          </cell>
          <cell r="AP924">
            <v>189838.31999999998</v>
          </cell>
        </row>
        <row r="925">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D925">
            <v>0</v>
          </cell>
          <cell r="AE925">
            <v>0</v>
          </cell>
          <cell r="AF925">
            <v>0</v>
          </cell>
          <cell r="AG925">
            <v>0</v>
          </cell>
          <cell r="AH925">
            <v>0</v>
          </cell>
          <cell r="AI925">
            <v>0</v>
          </cell>
          <cell r="AJ925">
            <v>0</v>
          </cell>
          <cell r="AK925">
            <v>0</v>
          </cell>
          <cell r="AL925">
            <v>0</v>
          </cell>
          <cell r="AM925">
            <v>0</v>
          </cell>
          <cell r="AN925">
            <v>0</v>
          </cell>
          <cell r="AP925">
            <v>0</v>
          </cell>
        </row>
        <row r="926">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D926">
            <v>0</v>
          </cell>
          <cell r="AE926">
            <v>0</v>
          </cell>
          <cell r="AF926">
            <v>0</v>
          </cell>
          <cell r="AG926">
            <v>0</v>
          </cell>
          <cell r="AH926">
            <v>0</v>
          </cell>
          <cell r="AI926">
            <v>0</v>
          </cell>
          <cell r="AJ926">
            <v>0</v>
          </cell>
          <cell r="AK926">
            <v>0</v>
          </cell>
          <cell r="AL926">
            <v>0</v>
          </cell>
          <cell r="AM926">
            <v>0</v>
          </cell>
          <cell r="AN926">
            <v>0</v>
          </cell>
          <cell r="AP926">
            <v>0</v>
          </cell>
        </row>
        <row r="927">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D927">
            <v>0</v>
          </cell>
          <cell r="AE927">
            <v>0</v>
          </cell>
          <cell r="AF927">
            <v>0</v>
          </cell>
          <cell r="AG927">
            <v>0</v>
          </cell>
          <cell r="AH927">
            <v>0</v>
          </cell>
          <cell r="AI927">
            <v>0</v>
          </cell>
          <cell r="AJ927">
            <v>0</v>
          </cell>
          <cell r="AK927">
            <v>0</v>
          </cell>
          <cell r="AL927">
            <v>0</v>
          </cell>
          <cell r="AM927">
            <v>0</v>
          </cell>
          <cell r="AN927">
            <v>0</v>
          </cell>
          <cell r="AP927">
            <v>0</v>
          </cell>
        </row>
        <row r="928">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D928">
            <v>0</v>
          </cell>
          <cell r="AE928">
            <v>0</v>
          </cell>
          <cell r="AF928">
            <v>0</v>
          </cell>
          <cell r="AG928">
            <v>0</v>
          </cell>
          <cell r="AH928">
            <v>0</v>
          </cell>
          <cell r="AI928">
            <v>0</v>
          </cell>
          <cell r="AJ928">
            <v>0</v>
          </cell>
          <cell r="AK928">
            <v>0</v>
          </cell>
          <cell r="AL928">
            <v>0</v>
          </cell>
          <cell r="AM928">
            <v>0</v>
          </cell>
          <cell r="AN928">
            <v>0</v>
          </cell>
          <cell r="AP928">
            <v>0</v>
          </cell>
        </row>
        <row r="929">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D929">
            <v>0</v>
          </cell>
          <cell r="AE929">
            <v>0</v>
          </cell>
          <cell r="AF929">
            <v>0</v>
          </cell>
          <cell r="AG929">
            <v>0</v>
          </cell>
          <cell r="AH929">
            <v>0</v>
          </cell>
          <cell r="AI929">
            <v>0</v>
          </cell>
          <cell r="AJ929">
            <v>0</v>
          </cell>
          <cell r="AK929">
            <v>0</v>
          </cell>
          <cell r="AL929">
            <v>0</v>
          </cell>
          <cell r="AM929">
            <v>0</v>
          </cell>
          <cell r="AN929">
            <v>0</v>
          </cell>
          <cell r="AP929">
            <v>0</v>
          </cell>
        </row>
        <row r="930">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D930">
            <v>0</v>
          </cell>
          <cell r="AE930">
            <v>0</v>
          </cell>
          <cell r="AF930">
            <v>0</v>
          </cell>
          <cell r="AG930">
            <v>0</v>
          </cell>
          <cell r="AH930">
            <v>0</v>
          </cell>
          <cell r="AI930">
            <v>0</v>
          </cell>
          <cell r="AJ930">
            <v>0</v>
          </cell>
          <cell r="AK930">
            <v>0</v>
          </cell>
          <cell r="AL930">
            <v>0</v>
          </cell>
          <cell r="AM930">
            <v>0</v>
          </cell>
          <cell r="AN930">
            <v>0</v>
          </cell>
          <cell r="AP930">
            <v>0</v>
          </cell>
        </row>
        <row r="931">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D931">
            <v>0</v>
          </cell>
          <cell r="AE931">
            <v>0</v>
          </cell>
          <cell r="AF931">
            <v>0</v>
          </cell>
          <cell r="AG931">
            <v>0</v>
          </cell>
          <cell r="AH931">
            <v>0</v>
          </cell>
          <cell r="AI931">
            <v>0</v>
          </cell>
          <cell r="AJ931">
            <v>0</v>
          </cell>
          <cell r="AK931">
            <v>0</v>
          </cell>
          <cell r="AL931">
            <v>0</v>
          </cell>
          <cell r="AM931">
            <v>0</v>
          </cell>
          <cell r="AN931">
            <v>0</v>
          </cell>
          <cell r="AP931">
            <v>0</v>
          </cell>
        </row>
        <row r="932">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D932">
            <v>0</v>
          </cell>
          <cell r="AE932">
            <v>0</v>
          </cell>
          <cell r="AF932">
            <v>0</v>
          </cell>
          <cell r="AG932">
            <v>0</v>
          </cell>
          <cell r="AH932">
            <v>0</v>
          </cell>
          <cell r="AI932">
            <v>0</v>
          </cell>
          <cell r="AJ932">
            <v>0</v>
          </cell>
          <cell r="AK932">
            <v>0</v>
          </cell>
          <cell r="AL932">
            <v>0</v>
          </cell>
          <cell r="AM932">
            <v>0</v>
          </cell>
          <cell r="AN932">
            <v>0</v>
          </cell>
          <cell r="AP932">
            <v>0</v>
          </cell>
        </row>
        <row r="933">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D933">
            <v>0</v>
          </cell>
          <cell r="AE933">
            <v>0</v>
          </cell>
          <cell r="AF933">
            <v>0</v>
          </cell>
          <cell r="AG933">
            <v>0</v>
          </cell>
          <cell r="AH933">
            <v>0</v>
          </cell>
          <cell r="AI933">
            <v>0</v>
          </cell>
          <cell r="AJ933">
            <v>0</v>
          </cell>
          <cell r="AK933">
            <v>0</v>
          </cell>
          <cell r="AL933">
            <v>0</v>
          </cell>
          <cell r="AM933">
            <v>0</v>
          </cell>
          <cell r="AN933">
            <v>0</v>
          </cell>
          <cell r="AP933">
            <v>0</v>
          </cell>
        </row>
        <row r="934">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D934">
            <v>0</v>
          </cell>
          <cell r="AE934">
            <v>0</v>
          </cell>
          <cell r="AF934">
            <v>0</v>
          </cell>
          <cell r="AG934">
            <v>0</v>
          </cell>
          <cell r="AH934">
            <v>0</v>
          </cell>
          <cell r="AI934">
            <v>0</v>
          </cell>
          <cell r="AJ934">
            <v>0</v>
          </cell>
          <cell r="AK934">
            <v>0</v>
          </cell>
          <cell r="AL934">
            <v>0</v>
          </cell>
          <cell r="AM934">
            <v>0</v>
          </cell>
          <cell r="AN934">
            <v>0</v>
          </cell>
          <cell r="AP934">
            <v>0</v>
          </cell>
        </row>
        <row r="935">
          <cell r="J935">
            <v>25318385.879999999</v>
          </cell>
          <cell r="K935">
            <v>25077964.879999999</v>
          </cell>
          <cell r="L935">
            <v>24837543.879999999</v>
          </cell>
          <cell r="M935">
            <v>24597122.879999999</v>
          </cell>
          <cell r="N935">
            <v>24356701.879999999</v>
          </cell>
          <cell r="O935">
            <v>24116280.879999999</v>
          </cell>
          <cell r="P935">
            <v>23875859.879999999</v>
          </cell>
          <cell r="Q935">
            <v>23635438.879999999</v>
          </cell>
          <cell r="R935">
            <v>23395017.879999999</v>
          </cell>
          <cell r="S935">
            <v>23154596.879999999</v>
          </cell>
          <cell r="T935">
            <v>22914175.879999999</v>
          </cell>
          <cell r="U935">
            <v>22673754.879999999</v>
          </cell>
          <cell r="V935">
            <v>22433333.879999999</v>
          </cell>
          <cell r="W935">
            <v>22192912.879999999</v>
          </cell>
          <cell r="X935">
            <v>21952491.879999999</v>
          </cell>
          <cell r="Y935">
            <v>21712070.879999999</v>
          </cell>
          <cell r="Z935">
            <v>21471649.879999999</v>
          </cell>
          <cell r="AA935">
            <v>21231228.879999999</v>
          </cell>
          <cell r="AD935">
            <v>25077964.879999999</v>
          </cell>
          <cell r="AE935">
            <v>24837543.879999999</v>
          </cell>
          <cell r="AF935">
            <v>24597122.879999999</v>
          </cell>
          <cell r="AG935">
            <v>24356701.879999999</v>
          </cell>
          <cell r="AH935">
            <v>24116280.879999999</v>
          </cell>
          <cell r="AI935">
            <v>23875859.879999999</v>
          </cell>
          <cell r="AJ935">
            <v>23635438.879999999</v>
          </cell>
          <cell r="AK935">
            <v>23395017.879999999</v>
          </cell>
          <cell r="AL935">
            <v>23154596.879999999</v>
          </cell>
          <cell r="AM935">
            <v>22914175.879999999</v>
          </cell>
          <cell r="AN935">
            <v>22673754.879999999</v>
          </cell>
          <cell r="AP935">
            <v>22192912.879999999</v>
          </cell>
        </row>
        <row r="936">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D936">
            <v>0</v>
          </cell>
          <cell r="AE936">
            <v>0</v>
          </cell>
          <cell r="AF936">
            <v>0</v>
          </cell>
          <cell r="AG936">
            <v>0</v>
          </cell>
          <cell r="AH936">
            <v>0</v>
          </cell>
          <cell r="AI936">
            <v>0</v>
          </cell>
          <cell r="AJ936">
            <v>0</v>
          </cell>
          <cell r="AK936">
            <v>0</v>
          </cell>
          <cell r="AL936">
            <v>0</v>
          </cell>
          <cell r="AM936">
            <v>0</v>
          </cell>
          <cell r="AN936">
            <v>0</v>
          </cell>
          <cell r="AP936">
            <v>0</v>
          </cell>
        </row>
        <row r="937">
          <cell r="J937">
            <v>15256064.07</v>
          </cell>
          <cell r="K937">
            <v>15256064.07</v>
          </cell>
          <cell r="L937">
            <v>15256064.07</v>
          </cell>
          <cell r="M937">
            <v>15256064.07</v>
          </cell>
          <cell r="N937">
            <v>15256064.07</v>
          </cell>
          <cell r="O937">
            <v>15256064.07</v>
          </cell>
          <cell r="P937">
            <v>15256064.07</v>
          </cell>
          <cell r="Q937">
            <v>15256064.07</v>
          </cell>
          <cell r="R937">
            <v>15256064.07</v>
          </cell>
          <cell r="S937">
            <v>15256064.07</v>
          </cell>
          <cell r="T937">
            <v>15256064.07</v>
          </cell>
          <cell r="U937">
            <v>15256064.07</v>
          </cell>
          <cell r="V937">
            <v>15256064.07</v>
          </cell>
          <cell r="W937">
            <v>15256064.07</v>
          </cell>
          <cell r="X937">
            <v>15256064.07</v>
          </cell>
          <cell r="Y937">
            <v>15256064.07</v>
          </cell>
          <cell r="Z937">
            <v>15256064.07</v>
          </cell>
          <cell r="AA937">
            <v>15256064.07</v>
          </cell>
          <cell r="AD937">
            <v>15256064.069999995</v>
          </cell>
          <cell r="AE937">
            <v>15256064.069999995</v>
          </cell>
          <cell r="AF937">
            <v>15256064.069999995</v>
          </cell>
          <cell r="AG937">
            <v>15256064.069999995</v>
          </cell>
          <cell r="AH937">
            <v>15256064.069999995</v>
          </cell>
          <cell r="AI937">
            <v>15256064.069999995</v>
          </cell>
          <cell r="AJ937">
            <v>15256064.069999995</v>
          </cell>
          <cell r="AK937">
            <v>15256064.069999995</v>
          </cell>
          <cell r="AL937">
            <v>15256064.069999995</v>
          </cell>
          <cell r="AM937">
            <v>15256064.069999995</v>
          </cell>
          <cell r="AN937">
            <v>15256064.069999995</v>
          </cell>
          <cell r="AP937">
            <v>14620394.733749995</v>
          </cell>
        </row>
        <row r="938">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D938">
            <v>0</v>
          </cell>
          <cell r="AE938">
            <v>0</v>
          </cell>
          <cell r="AF938">
            <v>0</v>
          </cell>
          <cell r="AG938">
            <v>0</v>
          </cell>
          <cell r="AH938">
            <v>0</v>
          </cell>
          <cell r="AI938">
            <v>0</v>
          </cell>
          <cell r="AJ938">
            <v>0</v>
          </cell>
          <cell r="AK938">
            <v>0</v>
          </cell>
          <cell r="AL938">
            <v>0</v>
          </cell>
          <cell r="AM938">
            <v>0</v>
          </cell>
          <cell r="AN938">
            <v>0</v>
          </cell>
          <cell r="AP938">
            <v>0</v>
          </cell>
        </row>
        <row r="939">
          <cell r="J939">
            <v>2873005.76</v>
          </cell>
          <cell r="K939">
            <v>2873005.76</v>
          </cell>
          <cell r="L939">
            <v>2873005.76</v>
          </cell>
          <cell r="M939">
            <v>2873005.76</v>
          </cell>
          <cell r="N939">
            <v>2873005.76</v>
          </cell>
          <cell r="O939">
            <v>2873005.76</v>
          </cell>
          <cell r="P939">
            <v>2873005.76</v>
          </cell>
          <cell r="Q939">
            <v>2873005.76</v>
          </cell>
          <cell r="R939">
            <v>2873005.76</v>
          </cell>
          <cell r="S939">
            <v>2873005.76</v>
          </cell>
          <cell r="T939">
            <v>2873005.76</v>
          </cell>
          <cell r="U939">
            <v>2873005.76</v>
          </cell>
          <cell r="V939">
            <v>2873005.76</v>
          </cell>
          <cell r="W939">
            <v>2873005.76</v>
          </cell>
          <cell r="X939">
            <v>2873005.76</v>
          </cell>
          <cell r="Y939">
            <v>2873005.76</v>
          </cell>
          <cell r="Z939">
            <v>2873005.76</v>
          </cell>
          <cell r="AA939">
            <v>2873005.76</v>
          </cell>
          <cell r="AD939">
            <v>2873005.7599999993</v>
          </cell>
          <cell r="AE939">
            <v>2873005.7599999993</v>
          </cell>
          <cell r="AF939">
            <v>2873005.7599999993</v>
          </cell>
          <cell r="AG939">
            <v>2873005.7599999993</v>
          </cell>
          <cell r="AH939">
            <v>2873005.7599999993</v>
          </cell>
          <cell r="AI939">
            <v>2873005.7599999993</v>
          </cell>
          <cell r="AJ939">
            <v>2873005.7599999993</v>
          </cell>
          <cell r="AK939">
            <v>2873005.7599999993</v>
          </cell>
          <cell r="AL939">
            <v>2873005.7599999993</v>
          </cell>
          <cell r="AM939">
            <v>2873005.7599999993</v>
          </cell>
          <cell r="AN939">
            <v>2873005.7599999993</v>
          </cell>
          <cell r="AP939">
            <v>2753297.1866666661</v>
          </cell>
        </row>
        <row r="940">
          <cell r="J940">
            <v>-228709.77</v>
          </cell>
          <cell r="K940">
            <v>-228709.77</v>
          </cell>
          <cell r="L940">
            <v>-228709.77</v>
          </cell>
          <cell r="M940">
            <v>-228709.77</v>
          </cell>
          <cell r="N940">
            <v>-228709.77</v>
          </cell>
          <cell r="O940">
            <v>-228709.77</v>
          </cell>
          <cell r="P940">
            <v>-228709.77</v>
          </cell>
          <cell r="Q940">
            <v>-228709.77</v>
          </cell>
          <cell r="R940">
            <v>-228709.77</v>
          </cell>
          <cell r="S940">
            <v>-228709.77</v>
          </cell>
          <cell r="T940">
            <v>-228709.77</v>
          </cell>
          <cell r="U940">
            <v>-228709.77</v>
          </cell>
          <cell r="V940">
            <v>-228709.77</v>
          </cell>
          <cell r="W940">
            <v>-228709.77</v>
          </cell>
          <cell r="X940">
            <v>-228709.77</v>
          </cell>
          <cell r="Y940">
            <v>-228709.77</v>
          </cell>
          <cell r="Z940">
            <v>-228709.77</v>
          </cell>
          <cell r="AA940">
            <v>-228709.77</v>
          </cell>
          <cell r="AD940">
            <v>-228709.77</v>
          </cell>
          <cell r="AE940">
            <v>-228709.77</v>
          </cell>
          <cell r="AF940">
            <v>-228709.77</v>
          </cell>
          <cell r="AG940">
            <v>-228709.77</v>
          </cell>
          <cell r="AH940">
            <v>-228709.77</v>
          </cell>
          <cell r="AI940">
            <v>-228709.77</v>
          </cell>
          <cell r="AJ940">
            <v>-228709.77</v>
          </cell>
          <cell r="AK940">
            <v>-228709.77</v>
          </cell>
          <cell r="AL940">
            <v>-228709.77</v>
          </cell>
          <cell r="AM940">
            <v>-228709.77</v>
          </cell>
          <cell r="AN940">
            <v>-228709.77</v>
          </cell>
          <cell r="AP940">
            <v>-219180.19624999995</v>
          </cell>
        </row>
        <row r="941">
          <cell r="J941">
            <v>107024.51</v>
          </cell>
          <cell r="K941">
            <v>107024.51</v>
          </cell>
          <cell r="L941">
            <v>107024.51</v>
          </cell>
          <cell r="M941">
            <v>107024.51</v>
          </cell>
          <cell r="N941">
            <v>107024.51</v>
          </cell>
          <cell r="O941">
            <v>107024.51</v>
          </cell>
          <cell r="P941">
            <v>107024.51</v>
          </cell>
          <cell r="Q941">
            <v>107024.51</v>
          </cell>
          <cell r="R941">
            <v>107024.51</v>
          </cell>
          <cell r="S941">
            <v>107024.51</v>
          </cell>
          <cell r="T941">
            <v>107024.51</v>
          </cell>
          <cell r="U941">
            <v>107024.51</v>
          </cell>
          <cell r="V941">
            <v>107024.51</v>
          </cell>
          <cell r="W941">
            <v>107024.51</v>
          </cell>
          <cell r="X941">
            <v>107024.51</v>
          </cell>
          <cell r="Y941">
            <v>107024.51</v>
          </cell>
          <cell r="Z941">
            <v>107024.51</v>
          </cell>
          <cell r="AA941">
            <v>107024.51</v>
          </cell>
          <cell r="AD941">
            <v>107024.51</v>
          </cell>
          <cell r="AE941">
            <v>107024.51</v>
          </cell>
          <cell r="AF941">
            <v>107024.51</v>
          </cell>
          <cell r="AG941">
            <v>107024.51</v>
          </cell>
          <cell r="AH941">
            <v>107024.51</v>
          </cell>
          <cell r="AI941">
            <v>107024.51</v>
          </cell>
          <cell r="AJ941">
            <v>107024.51</v>
          </cell>
          <cell r="AK941">
            <v>107024.51</v>
          </cell>
          <cell r="AL941">
            <v>107024.51</v>
          </cell>
          <cell r="AM941">
            <v>107024.51</v>
          </cell>
          <cell r="AN941">
            <v>107024.51</v>
          </cell>
          <cell r="AP941">
            <v>102565.15541666665</v>
          </cell>
        </row>
        <row r="942">
          <cell r="J942">
            <v>1031542.85</v>
          </cell>
          <cell r="K942">
            <v>1031542.85</v>
          </cell>
          <cell r="L942">
            <v>1031542.85</v>
          </cell>
          <cell r="M942">
            <v>1031542.85</v>
          </cell>
          <cell r="N942">
            <v>1031542.85</v>
          </cell>
          <cell r="O942">
            <v>1031542.85</v>
          </cell>
          <cell r="P942">
            <v>1031542.85</v>
          </cell>
          <cell r="Q942">
            <v>1031542.85</v>
          </cell>
          <cell r="R942">
            <v>1031542.85</v>
          </cell>
          <cell r="S942">
            <v>1031542.85</v>
          </cell>
          <cell r="T942">
            <v>1031542.85</v>
          </cell>
          <cell r="U942">
            <v>1031542.85</v>
          </cell>
          <cell r="V942">
            <v>1031542.85</v>
          </cell>
          <cell r="W942">
            <v>1031542.85</v>
          </cell>
          <cell r="X942">
            <v>1031542.85</v>
          </cell>
          <cell r="Y942">
            <v>1031542.85</v>
          </cell>
          <cell r="Z942">
            <v>1031542.85</v>
          </cell>
          <cell r="AA942">
            <v>1031542.85</v>
          </cell>
          <cell r="AD942">
            <v>1031542.8499999997</v>
          </cell>
          <cell r="AE942">
            <v>1031542.8499999997</v>
          </cell>
          <cell r="AF942">
            <v>1031542.8499999997</v>
          </cell>
          <cell r="AG942">
            <v>1031542.8499999997</v>
          </cell>
          <cell r="AH942">
            <v>1031542.8499999997</v>
          </cell>
          <cell r="AI942">
            <v>1031542.8499999997</v>
          </cell>
          <cell r="AJ942">
            <v>1031542.8499999997</v>
          </cell>
          <cell r="AK942">
            <v>1031542.8499999997</v>
          </cell>
          <cell r="AL942">
            <v>1031542.8499999997</v>
          </cell>
          <cell r="AM942">
            <v>1031542.8499999997</v>
          </cell>
          <cell r="AN942">
            <v>1031542.8499999997</v>
          </cell>
          <cell r="AP942">
            <v>988561.89791666658</v>
          </cell>
        </row>
        <row r="943">
          <cell r="J943">
            <v>671052.84</v>
          </cell>
          <cell r="K943">
            <v>671052.84</v>
          </cell>
          <cell r="L943">
            <v>671052.84</v>
          </cell>
          <cell r="M943">
            <v>671052.84</v>
          </cell>
          <cell r="N943">
            <v>671052.84</v>
          </cell>
          <cell r="O943">
            <v>671052.84</v>
          </cell>
          <cell r="P943">
            <v>671052.84</v>
          </cell>
          <cell r="Q943">
            <v>671052.84</v>
          </cell>
          <cell r="R943">
            <v>671052.84</v>
          </cell>
          <cell r="S943">
            <v>671052.84</v>
          </cell>
          <cell r="T943">
            <v>671052.84</v>
          </cell>
          <cell r="U943">
            <v>671052.84</v>
          </cell>
          <cell r="V943">
            <v>671052.84</v>
          </cell>
          <cell r="W943">
            <v>671052.84</v>
          </cell>
          <cell r="X943">
            <v>671052.84</v>
          </cell>
          <cell r="Y943">
            <v>671052.84</v>
          </cell>
          <cell r="Z943">
            <v>671052.84</v>
          </cell>
          <cell r="AA943">
            <v>671052.84</v>
          </cell>
          <cell r="AD943">
            <v>671052.84</v>
          </cell>
          <cell r="AE943">
            <v>671052.84</v>
          </cell>
          <cell r="AF943">
            <v>671052.84</v>
          </cell>
          <cell r="AG943">
            <v>671052.84</v>
          </cell>
          <cell r="AH943">
            <v>671052.84</v>
          </cell>
          <cell r="AI943">
            <v>671052.84</v>
          </cell>
          <cell r="AJ943">
            <v>671052.84</v>
          </cell>
          <cell r="AK943">
            <v>671052.84</v>
          </cell>
          <cell r="AL943">
            <v>671052.84</v>
          </cell>
          <cell r="AM943">
            <v>671052.84</v>
          </cell>
          <cell r="AN943">
            <v>671052.84</v>
          </cell>
          <cell r="AP943">
            <v>643092.30499999993</v>
          </cell>
        </row>
        <row r="944">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D944">
            <v>0</v>
          </cell>
          <cell r="AE944">
            <v>0</v>
          </cell>
          <cell r="AF944">
            <v>0</v>
          </cell>
          <cell r="AG944">
            <v>0</v>
          </cell>
          <cell r="AH944">
            <v>0</v>
          </cell>
          <cell r="AI944">
            <v>0</v>
          </cell>
          <cell r="AJ944">
            <v>0</v>
          </cell>
          <cell r="AK944">
            <v>0</v>
          </cell>
          <cell r="AL944">
            <v>0</v>
          </cell>
          <cell r="AM944">
            <v>0</v>
          </cell>
          <cell r="AN944">
            <v>0</v>
          </cell>
          <cell r="AP944">
            <v>0</v>
          </cell>
        </row>
        <row r="945">
          <cell r="J945">
            <v>-100555.3</v>
          </cell>
          <cell r="K945">
            <v>-100555.3</v>
          </cell>
          <cell r="L945">
            <v>-100555.3</v>
          </cell>
          <cell r="M945">
            <v>-100555.3</v>
          </cell>
          <cell r="N945">
            <v>-100555.3</v>
          </cell>
          <cell r="O945">
            <v>-100555.3</v>
          </cell>
          <cell r="P945">
            <v>-100555.3</v>
          </cell>
          <cell r="Q945">
            <v>-100555.3</v>
          </cell>
          <cell r="R945">
            <v>-100555.3</v>
          </cell>
          <cell r="S945">
            <v>-100555.3</v>
          </cell>
          <cell r="T945">
            <v>-100555.3</v>
          </cell>
          <cell r="U945">
            <v>-100555.3</v>
          </cell>
          <cell r="V945">
            <v>-100555.3</v>
          </cell>
          <cell r="W945">
            <v>-100555.3</v>
          </cell>
          <cell r="X945">
            <v>-100555.3</v>
          </cell>
          <cell r="Y945">
            <v>-100555.3</v>
          </cell>
          <cell r="Z945">
            <v>-100555.3</v>
          </cell>
          <cell r="AA945">
            <v>-100555.3</v>
          </cell>
          <cell r="AD945">
            <v>-100555.30000000003</v>
          </cell>
          <cell r="AE945">
            <v>-100555.30000000003</v>
          </cell>
          <cell r="AF945">
            <v>-100555.30000000003</v>
          </cell>
          <cell r="AG945">
            <v>-100555.30000000003</v>
          </cell>
          <cell r="AH945">
            <v>-100555.30000000003</v>
          </cell>
          <cell r="AI945">
            <v>-100555.30000000003</v>
          </cell>
          <cell r="AJ945">
            <v>-100555.30000000003</v>
          </cell>
          <cell r="AK945">
            <v>-100555.30000000003</v>
          </cell>
          <cell r="AL945">
            <v>-100555.30000000003</v>
          </cell>
          <cell r="AM945">
            <v>-100555.30000000003</v>
          </cell>
          <cell r="AN945">
            <v>-100555.30000000003</v>
          </cell>
          <cell r="AP945">
            <v>-96365.495833333349</v>
          </cell>
        </row>
        <row r="946">
          <cell r="J946">
            <v>3769772.47</v>
          </cell>
          <cell r="K946">
            <v>3769772.47</v>
          </cell>
          <cell r="L946">
            <v>3769772.47</v>
          </cell>
          <cell r="M946">
            <v>3769772.47</v>
          </cell>
          <cell r="N946">
            <v>3769772.47</v>
          </cell>
          <cell r="O946">
            <v>3769772.47</v>
          </cell>
          <cell r="P946">
            <v>3769772.47</v>
          </cell>
          <cell r="Q946">
            <v>3769772.47</v>
          </cell>
          <cell r="R946">
            <v>3769772.47</v>
          </cell>
          <cell r="S946">
            <v>3769772.47</v>
          </cell>
          <cell r="T946">
            <v>3769772.47</v>
          </cell>
          <cell r="U946">
            <v>3769772.47</v>
          </cell>
          <cell r="V946">
            <v>3769772.47</v>
          </cell>
          <cell r="W946">
            <v>3769772.47</v>
          </cell>
          <cell r="X946">
            <v>3769772.47</v>
          </cell>
          <cell r="Y946">
            <v>3769772.47</v>
          </cell>
          <cell r="Z946">
            <v>3769772.47</v>
          </cell>
          <cell r="AA946">
            <v>3769772.47</v>
          </cell>
          <cell r="AD946">
            <v>3769772.4699999993</v>
          </cell>
          <cell r="AE946">
            <v>3769772.4699999993</v>
          </cell>
          <cell r="AF946">
            <v>3769772.4699999993</v>
          </cell>
          <cell r="AG946">
            <v>3769772.4699999993</v>
          </cell>
          <cell r="AH946">
            <v>3769772.4699999993</v>
          </cell>
          <cell r="AI946">
            <v>3769772.4699999993</v>
          </cell>
          <cell r="AJ946">
            <v>3769772.4699999993</v>
          </cell>
          <cell r="AK946">
            <v>3769772.4699999993</v>
          </cell>
          <cell r="AL946">
            <v>3769772.4699999993</v>
          </cell>
          <cell r="AM946">
            <v>3769772.4699999993</v>
          </cell>
          <cell r="AN946">
            <v>3769772.4699999993</v>
          </cell>
          <cell r="AP946">
            <v>3612698.617083333</v>
          </cell>
        </row>
        <row r="947">
          <cell r="J947">
            <v>-2126781.98</v>
          </cell>
          <cell r="K947">
            <v>-2124984.35</v>
          </cell>
          <cell r="L947">
            <v>-2123066.2599999998</v>
          </cell>
          <cell r="M947">
            <v>-2116242.5699999998</v>
          </cell>
          <cell r="N947">
            <v>-2112895.7200000002</v>
          </cell>
          <cell r="O947">
            <v>-2103661.23</v>
          </cell>
          <cell r="P947">
            <v>-2098986.5699999998</v>
          </cell>
          <cell r="Q947">
            <v>-2093995.97</v>
          </cell>
          <cell r="R947">
            <v>-2544675.3199999998</v>
          </cell>
          <cell r="S947">
            <v>-2519502.7400000002</v>
          </cell>
          <cell r="T947">
            <v>-2501385.9700000002</v>
          </cell>
          <cell r="U947">
            <v>-2501219.66</v>
          </cell>
          <cell r="V947">
            <v>-2501219.66</v>
          </cell>
          <cell r="W947">
            <v>-2501219.66</v>
          </cell>
          <cell r="X947">
            <v>-2501219.66</v>
          </cell>
          <cell r="Y947">
            <v>-2501219.66</v>
          </cell>
          <cell r="Z947">
            <v>-2501219.66</v>
          </cell>
          <cell r="AA947">
            <v>-2501219.66</v>
          </cell>
          <cell r="AD947">
            <v>-2125042.6241666665</v>
          </cell>
          <cell r="AE947">
            <v>-2138687.9845833331</v>
          </cell>
          <cell r="AF947">
            <v>-2170762.4833333329</v>
          </cell>
          <cell r="AG947">
            <v>-2201506.6516666668</v>
          </cell>
          <cell r="AH947">
            <v>-2231955.1583333332</v>
          </cell>
          <cell r="AI947">
            <v>-2262884.7650000001</v>
          </cell>
          <cell r="AJ947">
            <v>-2294162.8062499999</v>
          </cell>
          <cell r="AK947">
            <v>-2325595.6691666669</v>
          </cell>
          <cell r="AL947">
            <v>-2357392.7729166667</v>
          </cell>
          <cell r="AM947">
            <v>-2389613.6491666669</v>
          </cell>
          <cell r="AN947">
            <v>-2422358.7479166668</v>
          </cell>
          <cell r="AP947">
            <v>-2385193.2745833336</v>
          </cell>
        </row>
        <row r="948">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D948">
            <v>0</v>
          </cell>
          <cell r="AE948">
            <v>0</v>
          </cell>
          <cell r="AF948">
            <v>0</v>
          </cell>
          <cell r="AG948">
            <v>0</v>
          </cell>
          <cell r="AH948">
            <v>0</v>
          </cell>
          <cell r="AI948">
            <v>0</v>
          </cell>
          <cell r="AJ948">
            <v>0</v>
          </cell>
          <cell r="AK948">
            <v>0</v>
          </cell>
          <cell r="AL948">
            <v>0</v>
          </cell>
          <cell r="AM948">
            <v>0</v>
          </cell>
          <cell r="AN948">
            <v>0</v>
          </cell>
          <cell r="AP948">
            <v>0</v>
          </cell>
        </row>
        <row r="949">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D949">
            <v>0</v>
          </cell>
          <cell r="AE949">
            <v>0</v>
          </cell>
          <cell r="AF949">
            <v>0</v>
          </cell>
          <cell r="AG949">
            <v>0</v>
          </cell>
          <cell r="AH949">
            <v>0</v>
          </cell>
          <cell r="AI949">
            <v>0</v>
          </cell>
          <cell r="AJ949">
            <v>0</v>
          </cell>
          <cell r="AK949">
            <v>0</v>
          </cell>
          <cell r="AL949">
            <v>0</v>
          </cell>
          <cell r="AM949">
            <v>0</v>
          </cell>
          <cell r="AN949">
            <v>0</v>
          </cell>
          <cell r="AP949">
            <v>0</v>
          </cell>
        </row>
        <row r="950">
          <cell r="J950">
            <v>279321.2</v>
          </cell>
          <cell r="K950">
            <v>279321.2</v>
          </cell>
          <cell r="L950">
            <v>280573.45</v>
          </cell>
          <cell r="M950">
            <v>286701.19</v>
          </cell>
          <cell r="N950">
            <v>289121.19</v>
          </cell>
          <cell r="O950">
            <v>292050.49</v>
          </cell>
          <cell r="P950">
            <v>292475.59000000003</v>
          </cell>
          <cell r="Q950">
            <v>294228.84000000003</v>
          </cell>
          <cell r="R950">
            <v>294228.84000000003</v>
          </cell>
          <cell r="S950">
            <v>294228.84000000003</v>
          </cell>
          <cell r="T950">
            <v>294228.84000000003</v>
          </cell>
          <cell r="U950">
            <v>294228.84000000003</v>
          </cell>
          <cell r="V950">
            <v>294228.84000000003</v>
          </cell>
          <cell r="W950">
            <v>294228.84000000003</v>
          </cell>
          <cell r="X950">
            <v>294228.84000000003</v>
          </cell>
          <cell r="Y950">
            <v>294228.84000000003</v>
          </cell>
          <cell r="Z950">
            <v>294228.84000000003</v>
          </cell>
          <cell r="AA950">
            <v>294228.84000000003</v>
          </cell>
          <cell r="AD950">
            <v>283635.34416666662</v>
          </cell>
          <cell r="AE950">
            <v>284877.64750000002</v>
          </cell>
          <cell r="AF950">
            <v>286119.95083333331</v>
          </cell>
          <cell r="AG950">
            <v>287362.25416666659</v>
          </cell>
          <cell r="AH950">
            <v>288604.55749999994</v>
          </cell>
          <cell r="AI950">
            <v>289846.86083333328</v>
          </cell>
          <cell r="AJ950">
            <v>291089.16416666663</v>
          </cell>
          <cell r="AK950">
            <v>292279.29041666666</v>
          </cell>
          <cell r="AL950">
            <v>293161.9170833333</v>
          </cell>
          <cell r="AM950">
            <v>293688.38791666669</v>
          </cell>
          <cell r="AN950">
            <v>293991.97125</v>
          </cell>
          <cell r="AP950">
            <v>282182.12374999997</v>
          </cell>
        </row>
        <row r="951">
          <cell r="J951">
            <v>169602.13</v>
          </cell>
          <cell r="K951">
            <v>169602.13</v>
          </cell>
          <cell r="L951">
            <v>169602.13</v>
          </cell>
          <cell r="M951">
            <v>169602.13</v>
          </cell>
          <cell r="N951">
            <v>169602.13</v>
          </cell>
          <cell r="O951">
            <v>169602.13</v>
          </cell>
          <cell r="P951">
            <v>169602.13</v>
          </cell>
          <cell r="Q951">
            <v>169602.13</v>
          </cell>
          <cell r="R951">
            <v>169602.13</v>
          </cell>
          <cell r="S951">
            <v>169602.13</v>
          </cell>
          <cell r="T951">
            <v>169602.13</v>
          </cell>
          <cell r="U951">
            <v>169602.13</v>
          </cell>
          <cell r="V951">
            <v>169602.13</v>
          </cell>
          <cell r="W951">
            <v>169602.13</v>
          </cell>
          <cell r="X951">
            <v>169602.13</v>
          </cell>
          <cell r="Y951">
            <v>169602.13</v>
          </cell>
          <cell r="Z951">
            <v>169602.13</v>
          </cell>
          <cell r="AA951">
            <v>169602.13</v>
          </cell>
          <cell r="AD951">
            <v>169602.12999999998</v>
          </cell>
          <cell r="AE951">
            <v>169602.12999999998</v>
          </cell>
          <cell r="AF951">
            <v>169602.12999999998</v>
          </cell>
          <cell r="AG951">
            <v>169602.12999999998</v>
          </cell>
          <cell r="AH951">
            <v>169602.12999999998</v>
          </cell>
          <cell r="AI951">
            <v>169602.12999999998</v>
          </cell>
          <cell r="AJ951">
            <v>169602.12999999998</v>
          </cell>
          <cell r="AK951">
            <v>169602.12999999998</v>
          </cell>
          <cell r="AL951">
            <v>169602.12999999998</v>
          </cell>
          <cell r="AM951">
            <v>169602.12999999998</v>
          </cell>
          <cell r="AN951">
            <v>169602.12999999998</v>
          </cell>
          <cell r="AP951">
            <v>162535.37458333329</v>
          </cell>
        </row>
        <row r="952">
          <cell r="J952">
            <v>133750.43</v>
          </cell>
          <cell r="K952">
            <v>133750.43</v>
          </cell>
          <cell r="L952">
            <v>133750.43</v>
          </cell>
          <cell r="M952">
            <v>133750.43</v>
          </cell>
          <cell r="N952">
            <v>133750.43</v>
          </cell>
          <cell r="O952">
            <v>133750.43</v>
          </cell>
          <cell r="P952">
            <v>133750.43</v>
          </cell>
          <cell r="Q952">
            <v>133750.43</v>
          </cell>
          <cell r="R952">
            <v>133750.43</v>
          </cell>
          <cell r="S952">
            <v>133750.43</v>
          </cell>
          <cell r="T952">
            <v>133750.43</v>
          </cell>
          <cell r="U952">
            <v>133750.43</v>
          </cell>
          <cell r="V952">
            <v>133750.43</v>
          </cell>
          <cell r="W952">
            <v>133750.43</v>
          </cell>
          <cell r="X952">
            <v>133750.43</v>
          </cell>
          <cell r="Y952">
            <v>133750.43</v>
          </cell>
          <cell r="Z952">
            <v>133750.43</v>
          </cell>
          <cell r="AA952">
            <v>133750.43</v>
          </cell>
          <cell r="AD952">
            <v>133750.42999999996</v>
          </cell>
          <cell r="AE952">
            <v>133750.42999999996</v>
          </cell>
          <cell r="AF952">
            <v>133750.42999999996</v>
          </cell>
          <cell r="AG952">
            <v>133750.42999999996</v>
          </cell>
          <cell r="AH952">
            <v>133750.42999999996</v>
          </cell>
          <cell r="AI952">
            <v>133750.42999999996</v>
          </cell>
          <cell r="AJ952">
            <v>133750.42999999996</v>
          </cell>
          <cell r="AK952">
            <v>133750.42999999996</v>
          </cell>
          <cell r="AL952">
            <v>133750.42999999996</v>
          </cell>
          <cell r="AM952">
            <v>133750.42999999996</v>
          </cell>
          <cell r="AN952">
            <v>133750.42999999996</v>
          </cell>
          <cell r="AP952">
            <v>128177.49541666663</v>
          </cell>
        </row>
        <row r="953">
          <cell r="J953">
            <v>53995.63</v>
          </cell>
          <cell r="K953">
            <v>53995.63</v>
          </cell>
          <cell r="L953">
            <v>53995.63</v>
          </cell>
          <cell r="M953">
            <v>53995.63</v>
          </cell>
          <cell r="N953">
            <v>53995.63</v>
          </cell>
          <cell r="O953">
            <v>53995.63</v>
          </cell>
          <cell r="P953">
            <v>53995.63</v>
          </cell>
          <cell r="Q953">
            <v>53995.63</v>
          </cell>
          <cell r="R953">
            <v>53995.63</v>
          </cell>
          <cell r="S953">
            <v>53995.63</v>
          </cell>
          <cell r="T953">
            <v>53995.63</v>
          </cell>
          <cell r="U953">
            <v>53995.63</v>
          </cell>
          <cell r="V953">
            <v>53995.63</v>
          </cell>
          <cell r="W953">
            <v>53995.63</v>
          </cell>
          <cell r="X953">
            <v>53995.63</v>
          </cell>
          <cell r="Y953">
            <v>53995.63</v>
          </cell>
          <cell r="Z953">
            <v>53995.63</v>
          </cell>
          <cell r="AA953">
            <v>53995.63</v>
          </cell>
          <cell r="AD953">
            <v>53995.63</v>
          </cell>
          <cell r="AE953">
            <v>53995.63</v>
          </cell>
          <cell r="AF953">
            <v>53995.63</v>
          </cell>
          <cell r="AG953">
            <v>53995.63</v>
          </cell>
          <cell r="AH953">
            <v>53995.63</v>
          </cell>
          <cell r="AI953">
            <v>53995.63</v>
          </cell>
          <cell r="AJ953">
            <v>53995.63</v>
          </cell>
          <cell r="AK953">
            <v>53995.63</v>
          </cell>
          <cell r="AL953">
            <v>53995.63</v>
          </cell>
          <cell r="AM953">
            <v>53995.63</v>
          </cell>
          <cell r="AN953">
            <v>53995.63</v>
          </cell>
          <cell r="AP953">
            <v>51745.812083333323</v>
          </cell>
        </row>
        <row r="954">
          <cell r="J954">
            <v>67987.45</v>
          </cell>
          <cell r="K954">
            <v>67987.45</v>
          </cell>
          <cell r="L954">
            <v>67987.45</v>
          </cell>
          <cell r="M954">
            <v>67987.45</v>
          </cell>
          <cell r="N954">
            <v>67987.45</v>
          </cell>
          <cell r="O954">
            <v>67987.45</v>
          </cell>
          <cell r="P954">
            <v>67987.45</v>
          </cell>
          <cell r="Q954">
            <v>67987.45</v>
          </cell>
          <cell r="R954">
            <v>67987.45</v>
          </cell>
          <cell r="S954">
            <v>67987.45</v>
          </cell>
          <cell r="T954">
            <v>67987.45</v>
          </cell>
          <cell r="U954">
            <v>67987.45</v>
          </cell>
          <cell r="V954">
            <v>67987.45</v>
          </cell>
          <cell r="W954">
            <v>67987.45</v>
          </cell>
          <cell r="X954">
            <v>67987.45</v>
          </cell>
          <cell r="Y954">
            <v>67987.45</v>
          </cell>
          <cell r="Z954">
            <v>67987.45</v>
          </cell>
          <cell r="AA954">
            <v>67987.45</v>
          </cell>
          <cell r="AD954">
            <v>67987.449999999983</v>
          </cell>
          <cell r="AE954">
            <v>67987.449999999983</v>
          </cell>
          <cell r="AF954">
            <v>67987.449999999983</v>
          </cell>
          <cell r="AG954">
            <v>67987.449999999983</v>
          </cell>
          <cell r="AH954">
            <v>67987.449999999983</v>
          </cell>
          <cell r="AI954">
            <v>67987.449999999983</v>
          </cell>
          <cell r="AJ954">
            <v>67987.449999999983</v>
          </cell>
          <cell r="AK954">
            <v>67987.449999999983</v>
          </cell>
          <cell r="AL954">
            <v>67987.449999999983</v>
          </cell>
          <cell r="AM954">
            <v>67987.449999999983</v>
          </cell>
          <cell r="AN954">
            <v>67987.449999999983</v>
          </cell>
          <cell r="AP954">
            <v>65154.639583333315</v>
          </cell>
        </row>
        <row r="955">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D955">
            <v>0</v>
          </cell>
          <cell r="AE955">
            <v>0</v>
          </cell>
          <cell r="AF955">
            <v>0</v>
          </cell>
          <cell r="AG955">
            <v>0</v>
          </cell>
          <cell r="AH955">
            <v>0</v>
          </cell>
          <cell r="AI955">
            <v>0</v>
          </cell>
          <cell r="AJ955">
            <v>0</v>
          </cell>
          <cell r="AK955">
            <v>0</v>
          </cell>
          <cell r="AL955">
            <v>0</v>
          </cell>
          <cell r="AM955">
            <v>0</v>
          </cell>
          <cell r="AN955">
            <v>0</v>
          </cell>
          <cell r="AP955">
            <v>964.92166666666662</v>
          </cell>
        </row>
        <row r="956">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D956">
            <v>0</v>
          </cell>
          <cell r="AE956">
            <v>0</v>
          </cell>
          <cell r="AF956">
            <v>0</v>
          </cell>
          <cell r="AG956">
            <v>0</v>
          </cell>
          <cell r="AH956">
            <v>0</v>
          </cell>
          <cell r="AI956">
            <v>0</v>
          </cell>
          <cell r="AJ956">
            <v>0</v>
          </cell>
          <cell r="AK956">
            <v>0</v>
          </cell>
          <cell r="AL956">
            <v>0</v>
          </cell>
          <cell r="AM956">
            <v>0</v>
          </cell>
          <cell r="AN956">
            <v>0</v>
          </cell>
          <cell r="AP956">
            <v>3945.0774999999999</v>
          </cell>
        </row>
        <row r="957">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D957">
            <v>0</v>
          </cell>
          <cell r="AE957">
            <v>0</v>
          </cell>
          <cell r="AF957">
            <v>0</v>
          </cell>
          <cell r="AG957">
            <v>0</v>
          </cell>
          <cell r="AH957">
            <v>0</v>
          </cell>
          <cell r="AI957">
            <v>0</v>
          </cell>
          <cell r="AJ957">
            <v>0</v>
          </cell>
          <cell r="AK957">
            <v>0</v>
          </cell>
          <cell r="AL957">
            <v>0</v>
          </cell>
          <cell r="AM957">
            <v>0</v>
          </cell>
          <cell r="AN957">
            <v>0</v>
          </cell>
          <cell r="AP957">
            <v>5556.7245833333336</v>
          </cell>
        </row>
        <row r="958">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D958">
            <v>0</v>
          </cell>
          <cell r="AE958">
            <v>0</v>
          </cell>
          <cell r="AF958">
            <v>0</v>
          </cell>
          <cell r="AG958">
            <v>0</v>
          </cell>
          <cell r="AH958">
            <v>0</v>
          </cell>
          <cell r="AI958">
            <v>0</v>
          </cell>
          <cell r="AJ958">
            <v>0</v>
          </cell>
          <cell r="AK958">
            <v>0</v>
          </cell>
          <cell r="AL958">
            <v>0</v>
          </cell>
          <cell r="AM958">
            <v>0</v>
          </cell>
          <cell r="AN958">
            <v>0</v>
          </cell>
          <cell r="AP958">
            <v>5380.44</v>
          </cell>
        </row>
        <row r="959">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D959">
            <v>0</v>
          </cell>
          <cell r="AE959">
            <v>0</v>
          </cell>
          <cell r="AF959">
            <v>0</v>
          </cell>
          <cell r="AG959">
            <v>0</v>
          </cell>
          <cell r="AH959">
            <v>0</v>
          </cell>
          <cell r="AI959">
            <v>0</v>
          </cell>
          <cell r="AJ959">
            <v>0</v>
          </cell>
          <cell r="AK959">
            <v>0</v>
          </cell>
          <cell r="AL959">
            <v>0</v>
          </cell>
          <cell r="AM959">
            <v>0</v>
          </cell>
          <cell r="AN959">
            <v>0</v>
          </cell>
          <cell r="AP959">
            <v>5750.7766666666676</v>
          </cell>
        </row>
        <row r="960">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D960">
            <v>0</v>
          </cell>
          <cell r="AE960">
            <v>0</v>
          </cell>
          <cell r="AF960">
            <v>0</v>
          </cell>
          <cell r="AG960">
            <v>0</v>
          </cell>
          <cell r="AH960">
            <v>0</v>
          </cell>
          <cell r="AI960">
            <v>0</v>
          </cell>
          <cell r="AJ960">
            <v>0</v>
          </cell>
          <cell r="AK960">
            <v>0</v>
          </cell>
          <cell r="AL960">
            <v>0</v>
          </cell>
          <cell r="AM960">
            <v>0</v>
          </cell>
          <cell r="AN960">
            <v>0</v>
          </cell>
          <cell r="AP960">
            <v>5.2837500000000004</v>
          </cell>
        </row>
        <row r="961">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D961">
            <v>0</v>
          </cell>
          <cell r="AE961">
            <v>0</v>
          </cell>
          <cell r="AF961">
            <v>0</v>
          </cell>
          <cell r="AG961">
            <v>0</v>
          </cell>
          <cell r="AH961">
            <v>0</v>
          </cell>
          <cell r="AI961">
            <v>0</v>
          </cell>
          <cell r="AJ961">
            <v>0</v>
          </cell>
          <cell r="AK961">
            <v>0</v>
          </cell>
          <cell r="AL961">
            <v>0</v>
          </cell>
          <cell r="AM961">
            <v>0</v>
          </cell>
          <cell r="AN961">
            <v>0</v>
          </cell>
          <cell r="AP961">
            <v>9.7475000000000005</v>
          </cell>
        </row>
        <row r="962">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D962">
            <v>0</v>
          </cell>
          <cell r="AE962">
            <v>0</v>
          </cell>
          <cell r="AF962">
            <v>0</v>
          </cell>
          <cell r="AG962">
            <v>0</v>
          </cell>
          <cell r="AH962">
            <v>0</v>
          </cell>
          <cell r="AI962">
            <v>0</v>
          </cell>
          <cell r="AJ962">
            <v>0</v>
          </cell>
          <cell r="AK962">
            <v>0</v>
          </cell>
          <cell r="AL962">
            <v>0</v>
          </cell>
          <cell r="AM962">
            <v>0</v>
          </cell>
          <cell r="AN962">
            <v>0</v>
          </cell>
          <cell r="AP962">
            <v>9.4383333333333344</v>
          </cell>
        </row>
        <row r="963">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D963">
            <v>0</v>
          </cell>
          <cell r="AE963">
            <v>0</v>
          </cell>
          <cell r="AF963">
            <v>0</v>
          </cell>
          <cell r="AG963">
            <v>0</v>
          </cell>
          <cell r="AH963">
            <v>0</v>
          </cell>
          <cell r="AI963">
            <v>0</v>
          </cell>
          <cell r="AJ963">
            <v>0</v>
          </cell>
          <cell r="AK963">
            <v>0</v>
          </cell>
          <cell r="AL963">
            <v>0</v>
          </cell>
          <cell r="AM963">
            <v>0</v>
          </cell>
          <cell r="AN963">
            <v>0</v>
          </cell>
          <cell r="AP963">
            <v>-1001.0416666666666</v>
          </cell>
        </row>
        <row r="964">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D964">
            <v>0</v>
          </cell>
          <cell r="AE964">
            <v>0</v>
          </cell>
          <cell r="AF964">
            <v>0</v>
          </cell>
          <cell r="AG964">
            <v>0</v>
          </cell>
          <cell r="AH964">
            <v>0</v>
          </cell>
          <cell r="AI964">
            <v>0</v>
          </cell>
          <cell r="AJ964">
            <v>0</v>
          </cell>
          <cell r="AK964">
            <v>0</v>
          </cell>
          <cell r="AL964">
            <v>0</v>
          </cell>
          <cell r="AM964">
            <v>0</v>
          </cell>
          <cell r="AN964">
            <v>0</v>
          </cell>
          <cell r="AP964">
            <v>4.0862499999999997</v>
          </cell>
        </row>
        <row r="965">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D965">
            <v>0</v>
          </cell>
          <cell r="AE965">
            <v>0</v>
          </cell>
          <cell r="AF965">
            <v>0</v>
          </cell>
          <cell r="AG965">
            <v>0</v>
          </cell>
          <cell r="AH965">
            <v>0</v>
          </cell>
          <cell r="AI965">
            <v>0</v>
          </cell>
          <cell r="AJ965">
            <v>0</v>
          </cell>
          <cell r="AK965">
            <v>0</v>
          </cell>
          <cell r="AL965">
            <v>0</v>
          </cell>
          <cell r="AM965">
            <v>0</v>
          </cell>
          <cell r="AN965">
            <v>0</v>
          </cell>
          <cell r="AP965">
            <v>-6423.0333333333328</v>
          </cell>
        </row>
        <row r="966">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D966">
            <v>0</v>
          </cell>
          <cell r="AE966">
            <v>0</v>
          </cell>
          <cell r="AF966">
            <v>0</v>
          </cell>
          <cell r="AG966">
            <v>0</v>
          </cell>
          <cell r="AH966">
            <v>0</v>
          </cell>
          <cell r="AI966">
            <v>0</v>
          </cell>
          <cell r="AJ966">
            <v>0</v>
          </cell>
          <cell r="AK966">
            <v>0</v>
          </cell>
          <cell r="AL966">
            <v>0</v>
          </cell>
          <cell r="AM966">
            <v>0</v>
          </cell>
          <cell r="AN966">
            <v>0</v>
          </cell>
          <cell r="AP966">
            <v>-6344.489583333333</v>
          </cell>
        </row>
        <row r="967">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D967">
            <v>0</v>
          </cell>
          <cell r="AE967">
            <v>0</v>
          </cell>
          <cell r="AF967">
            <v>0</v>
          </cell>
          <cell r="AG967">
            <v>0</v>
          </cell>
          <cell r="AH967">
            <v>0</v>
          </cell>
          <cell r="AI967">
            <v>0</v>
          </cell>
          <cell r="AJ967">
            <v>0</v>
          </cell>
          <cell r="AK967">
            <v>0</v>
          </cell>
          <cell r="AL967">
            <v>0</v>
          </cell>
          <cell r="AM967">
            <v>0</v>
          </cell>
          <cell r="AN967">
            <v>0</v>
          </cell>
          <cell r="AP967">
            <v>-978.45375000000001</v>
          </cell>
        </row>
        <row r="968">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D968">
            <v>0</v>
          </cell>
          <cell r="AE968">
            <v>0</v>
          </cell>
          <cell r="AF968">
            <v>0</v>
          </cell>
          <cell r="AG968">
            <v>0</v>
          </cell>
          <cell r="AH968">
            <v>0</v>
          </cell>
          <cell r="AI968">
            <v>0</v>
          </cell>
          <cell r="AJ968">
            <v>0</v>
          </cell>
          <cell r="AK968">
            <v>0</v>
          </cell>
          <cell r="AL968">
            <v>0</v>
          </cell>
          <cell r="AM968">
            <v>0</v>
          </cell>
          <cell r="AN968">
            <v>0</v>
          </cell>
          <cell r="AP968">
            <v>-23663.042083333334</v>
          </cell>
        </row>
        <row r="969">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D969">
            <v>0</v>
          </cell>
          <cell r="AE969">
            <v>0</v>
          </cell>
          <cell r="AF969">
            <v>0</v>
          </cell>
          <cell r="AG969">
            <v>0</v>
          </cell>
          <cell r="AH969">
            <v>0</v>
          </cell>
          <cell r="AI969">
            <v>0</v>
          </cell>
          <cell r="AJ969">
            <v>0</v>
          </cell>
          <cell r="AK969">
            <v>0</v>
          </cell>
          <cell r="AL969">
            <v>0</v>
          </cell>
          <cell r="AM969">
            <v>0</v>
          </cell>
          <cell r="AN969">
            <v>0</v>
          </cell>
          <cell r="AP969">
            <v>-3574.9941666666668</v>
          </cell>
        </row>
        <row r="970">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D970">
            <v>0</v>
          </cell>
          <cell r="AE970">
            <v>0</v>
          </cell>
          <cell r="AF970">
            <v>0</v>
          </cell>
          <cell r="AG970">
            <v>0</v>
          </cell>
          <cell r="AH970">
            <v>0</v>
          </cell>
          <cell r="AI970">
            <v>0</v>
          </cell>
          <cell r="AJ970">
            <v>0</v>
          </cell>
          <cell r="AK970">
            <v>0</v>
          </cell>
          <cell r="AL970">
            <v>0</v>
          </cell>
          <cell r="AM970">
            <v>0</v>
          </cell>
          <cell r="AN970">
            <v>0</v>
          </cell>
          <cell r="AP970">
            <v>0</v>
          </cell>
        </row>
        <row r="971">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D971">
            <v>0</v>
          </cell>
          <cell r="AE971">
            <v>0</v>
          </cell>
          <cell r="AF971">
            <v>0</v>
          </cell>
          <cell r="AG971">
            <v>0</v>
          </cell>
          <cell r="AH971">
            <v>0</v>
          </cell>
          <cell r="AI971">
            <v>0</v>
          </cell>
          <cell r="AJ971">
            <v>0</v>
          </cell>
          <cell r="AK971">
            <v>0</v>
          </cell>
          <cell r="AL971">
            <v>0</v>
          </cell>
          <cell r="AM971">
            <v>0</v>
          </cell>
          <cell r="AN971">
            <v>0</v>
          </cell>
          <cell r="AP971">
            <v>0</v>
          </cell>
        </row>
        <row r="972">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D972">
            <v>0</v>
          </cell>
          <cell r="AE972">
            <v>0</v>
          </cell>
          <cell r="AF972">
            <v>0</v>
          </cell>
          <cell r="AG972">
            <v>0</v>
          </cell>
          <cell r="AH972">
            <v>0</v>
          </cell>
          <cell r="AI972">
            <v>0</v>
          </cell>
          <cell r="AJ972">
            <v>0</v>
          </cell>
          <cell r="AK972">
            <v>0</v>
          </cell>
          <cell r="AL972">
            <v>0</v>
          </cell>
          <cell r="AM972">
            <v>0</v>
          </cell>
          <cell r="AN972">
            <v>0</v>
          </cell>
          <cell r="AP972">
            <v>0</v>
          </cell>
        </row>
        <row r="973">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D973">
            <v>0</v>
          </cell>
          <cell r="AE973">
            <v>0</v>
          </cell>
          <cell r="AF973">
            <v>0</v>
          </cell>
          <cell r="AG973">
            <v>0</v>
          </cell>
          <cell r="AH973">
            <v>0</v>
          </cell>
          <cell r="AI973">
            <v>0</v>
          </cell>
          <cell r="AJ973">
            <v>0</v>
          </cell>
          <cell r="AK973">
            <v>0</v>
          </cell>
          <cell r="AL973">
            <v>0</v>
          </cell>
          <cell r="AM973">
            <v>0</v>
          </cell>
          <cell r="AN973">
            <v>0</v>
          </cell>
          <cell r="AP973">
            <v>0</v>
          </cell>
        </row>
        <row r="974">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D974">
            <v>0</v>
          </cell>
          <cell r="AE974">
            <v>0</v>
          </cell>
          <cell r="AF974">
            <v>0</v>
          </cell>
          <cell r="AG974">
            <v>0</v>
          </cell>
          <cell r="AH974">
            <v>0</v>
          </cell>
          <cell r="AI974">
            <v>0</v>
          </cell>
          <cell r="AJ974">
            <v>0</v>
          </cell>
          <cell r="AK974">
            <v>0</v>
          </cell>
          <cell r="AL974">
            <v>0</v>
          </cell>
          <cell r="AM974">
            <v>0</v>
          </cell>
          <cell r="AN974">
            <v>0</v>
          </cell>
          <cell r="AP974">
            <v>0</v>
          </cell>
        </row>
        <row r="975">
          <cell r="J975">
            <v>22706915.190000001</v>
          </cell>
          <cell r="K975">
            <v>20642650.190000001</v>
          </cell>
          <cell r="L975">
            <v>18578385.190000001</v>
          </cell>
          <cell r="M975">
            <v>16514120.189999999</v>
          </cell>
          <cell r="N975">
            <v>14449855.189999999</v>
          </cell>
          <cell r="O975">
            <v>12385590.189999999</v>
          </cell>
          <cell r="P975">
            <v>10321326.189999999</v>
          </cell>
          <cell r="Q975">
            <v>8257062.1900000004</v>
          </cell>
          <cell r="R975">
            <v>6192796.1900000004</v>
          </cell>
          <cell r="S975">
            <v>4128531.19</v>
          </cell>
          <cell r="T975">
            <v>2898818.97</v>
          </cell>
          <cell r="U975">
            <v>834553.97</v>
          </cell>
          <cell r="V975">
            <v>20994660.969999999</v>
          </cell>
          <cell r="W975">
            <v>19086054.969999999</v>
          </cell>
          <cell r="X975">
            <v>17177448.969999999</v>
          </cell>
          <cell r="Y975">
            <v>15268843.970000001</v>
          </cell>
          <cell r="Z975">
            <v>13360238.970000001</v>
          </cell>
          <cell r="AA975">
            <v>11451632.970000001</v>
          </cell>
          <cell r="AD975">
            <v>11064228.204583332</v>
          </cell>
          <cell r="AE975">
            <v>11242460.465416664</v>
          </cell>
          <cell r="AF975">
            <v>11370078.434583331</v>
          </cell>
          <cell r="AG975">
            <v>11451716.555833334</v>
          </cell>
          <cell r="AH975">
            <v>11487374.829166668</v>
          </cell>
          <cell r="AI975">
            <v>11421206.477499999</v>
          </cell>
          <cell r="AJ975">
            <v>11285004.417499999</v>
          </cell>
          <cell r="AK975">
            <v>11161773.940833332</v>
          </cell>
          <cell r="AL975">
            <v>11051515.089166665</v>
          </cell>
          <cell r="AM975">
            <v>10954227.904166665</v>
          </cell>
          <cell r="AN975">
            <v>10869912.344166666</v>
          </cell>
          <cell r="AP975">
            <v>10740195.849166665</v>
          </cell>
        </row>
        <row r="976">
          <cell r="J976">
            <v>8152229.29</v>
          </cell>
          <cell r="K976">
            <v>7411118.29</v>
          </cell>
          <cell r="L976">
            <v>6670006.29</v>
          </cell>
          <cell r="M976">
            <v>5928893.29</v>
          </cell>
          <cell r="N976">
            <v>5187782.29</v>
          </cell>
          <cell r="O976">
            <v>4446670.29</v>
          </cell>
          <cell r="P976">
            <v>3705558.29</v>
          </cell>
          <cell r="Q976">
            <v>2964446.29</v>
          </cell>
          <cell r="R976">
            <v>2223335.29</v>
          </cell>
          <cell r="S976">
            <v>1482223.29</v>
          </cell>
          <cell r="T976">
            <v>385354.23</v>
          </cell>
          <cell r="U976">
            <v>-355757.77</v>
          </cell>
          <cell r="V976">
            <v>7610678.2300000004</v>
          </cell>
          <cell r="W976">
            <v>6918798.2300000004</v>
          </cell>
          <cell r="X976">
            <v>6226918.2300000004</v>
          </cell>
          <cell r="Y976">
            <v>5535039.2300000004</v>
          </cell>
          <cell r="Z976">
            <v>4843159.2300000004</v>
          </cell>
          <cell r="AA976">
            <v>4151279.23</v>
          </cell>
          <cell r="AD976">
            <v>4048326.7254166664</v>
          </cell>
          <cell r="AE976">
            <v>4104731.6929166666</v>
          </cell>
          <cell r="AF976">
            <v>4144971.7020833329</v>
          </cell>
          <cell r="AG976">
            <v>4129034.4958333331</v>
          </cell>
          <cell r="AH976">
            <v>4056920.0741666663</v>
          </cell>
          <cell r="AI976">
            <v>3994256.9858333324</v>
          </cell>
          <cell r="AJ976">
            <v>3951179.0224999995</v>
          </cell>
          <cell r="AK976">
            <v>3912203.6841666666</v>
          </cell>
          <cell r="AL976">
            <v>3877331.0958333332</v>
          </cell>
          <cell r="AM976">
            <v>3846561.2158333329</v>
          </cell>
          <cell r="AN976">
            <v>3819893.9608333339</v>
          </cell>
          <cell r="AP976">
            <v>3778867.4508333323</v>
          </cell>
        </row>
        <row r="977">
          <cell r="J977">
            <v>13328696</v>
          </cell>
          <cell r="K977">
            <v>12424804</v>
          </cell>
          <cell r="L977">
            <v>14978383</v>
          </cell>
          <cell r="M977">
            <v>15673371</v>
          </cell>
          <cell r="N977">
            <v>18302479</v>
          </cell>
          <cell r="O977">
            <v>20313476</v>
          </cell>
          <cell r="P977">
            <v>22171509</v>
          </cell>
          <cell r="Q977">
            <v>22068712</v>
          </cell>
          <cell r="R977">
            <v>22421350</v>
          </cell>
          <cell r="S977">
            <v>24153328</v>
          </cell>
          <cell r="T977">
            <v>25336666</v>
          </cell>
          <cell r="U977">
            <v>28055079</v>
          </cell>
          <cell r="V977">
            <v>8710361</v>
          </cell>
          <cell r="W977">
            <v>11775486</v>
          </cell>
          <cell r="X977">
            <v>14595138</v>
          </cell>
          <cell r="Y977">
            <v>14982947</v>
          </cell>
          <cell r="Z977">
            <v>17713102</v>
          </cell>
          <cell r="AA977">
            <v>19837302</v>
          </cell>
          <cell r="AD977">
            <v>21447800.166666668</v>
          </cell>
          <cell r="AE977">
            <v>21234203.583333332</v>
          </cell>
          <cell r="AF977">
            <v>20962340.291666668</v>
          </cell>
          <cell r="AG977">
            <v>20611283.833333332</v>
          </cell>
          <cell r="AH977">
            <v>20168576.916666668</v>
          </cell>
          <cell r="AI977">
            <v>19743223.791666668</v>
          </cell>
          <cell r="AJ977">
            <v>19523738.25</v>
          </cell>
          <cell r="AK977">
            <v>19480714.791666668</v>
          </cell>
          <cell r="AL977">
            <v>19435978.583333332</v>
          </cell>
          <cell r="AM977">
            <v>19382653.541666668</v>
          </cell>
          <cell r="AN977">
            <v>19338255.583333332</v>
          </cell>
          <cell r="AP977">
            <v>19199402.875</v>
          </cell>
        </row>
        <row r="978">
          <cell r="J978">
            <v>2718706</v>
          </cell>
          <cell r="K978">
            <v>3977901</v>
          </cell>
          <cell r="L978">
            <v>5684060</v>
          </cell>
          <cell r="M978">
            <v>7179143</v>
          </cell>
          <cell r="N978">
            <v>8777972</v>
          </cell>
          <cell r="O978">
            <v>9728220</v>
          </cell>
          <cell r="P978">
            <v>10141251</v>
          </cell>
          <cell r="Q978">
            <v>8658316</v>
          </cell>
          <cell r="R978">
            <v>6941522</v>
          </cell>
          <cell r="S978">
            <v>6337420</v>
          </cell>
          <cell r="T978">
            <v>5762867</v>
          </cell>
          <cell r="U978">
            <v>6015396</v>
          </cell>
          <cell r="V978">
            <v>-1482018</v>
          </cell>
          <cell r="W978">
            <v>154310</v>
          </cell>
          <cell r="X978">
            <v>1939005</v>
          </cell>
          <cell r="Y978">
            <v>3344985</v>
          </cell>
          <cell r="Z978">
            <v>4982728</v>
          </cell>
          <cell r="AA978">
            <v>5691080</v>
          </cell>
          <cell r="AD978">
            <v>7499210.833333333</v>
          </cell>
          <cell r="AE978">
            <v>7480180.333333333</v>
          </cell>
          <cell r="AF978">
            <v>7381891.458333333</v>
          </cell>
          <cell r="AG978">
            <v>7215082.875</v>
          </cell>
          <cell r="AH978">
            <v>6969474</v>
          </cell>
          <cell r="AI978">
            <v>6651867.666666667</v>
          </cell>
          <cell r="AJ978">
            <v>6317521.208333333</v>
          </cell>
          <cell r="AK978">
            <v>6002160.958333333</v>
          </cell>
          <cell r="AL978">
            <v>5686360.416666667</v>
          </cell>
          <cell r="AM978">
            <v>5368468.666666667</v>
          </cell>
          <cell r="AN978">
            <v>5042119.333333333</v>
          </cell>
          <cell r="AP978">
            <v>4312881.5</v>
          </cell>
        </row>
        <row r="979">
          <cell r="J979">
            <v>22959219.059999999</v>
          </cell>
          <cell r="K979">
            <v>25671533.84</v>
          </cell>
          <cell r="L979">
            <v>25671533.84</v>
          </cell>
          <cell r="M979">
            <v>25671533.84</v>
          </cell>
          <cell r="N979">
            <v>27293510.170000002</v>
          </cell>
          <cell r="O979">
            <v>27293510.170000002</v>
          </cell>
          <cell r="P979">
            <v>28845920.960000001</v>
          </cell>
          <cell r="Q979">
            <v>28845920.960000001</v>
          </cell>
          <cell r="R979">
            <v>28845920.960000001</v>
          </cell>
          <cell r="S979">
            <v>32789128.739999998</v>
          </cell>
          <cell r="T979">
            <v>35050186.950000003</v>
          </cell>
          <cell r="U979">
            <v>39659641.159999996</v>
          </cell>
          <cell r="V979">
            <v>9431413.4199999999</v>
          </cell>
          <cell r="W979">
            <v>9781861.6199999992</v>
          </cell>
          <cell r="X979">
            <v>9581931.9900000002</v>
          </cell>
          <cell r="Y979">
            <v>6881842.5800000001</v>
          </cell>
          <cell r="Z979">
            <v>6208232.0899999999</v>
          </cell>
          <cell r="AA979">
            <v>991460.08</v>
          </cell>
          <cell r="AD979">
            <v>26181172.587500002</v>
          </cell>
          <cell r="AE979">
            <v>27190251.921250001</v>
          </cell>
          <cell r="AF979">
            <v>27986745.384583335</v>
          </cell>
          <cell r="AG979">
            <v>28563371.958750006</v>
          </cell>
          <cell r="AH979">
            <v>28927642.180000003</v>
          </cell>
          <cell r="AI979">
            <v>28486138.152500004</v>
          </cell>
          <cell r="AJ979">
            <v>27260409.908333335</v>
          </cell>
          <cell r="AK979">
            <v>25927940.155416679</v>
          </cell>
          <cell r="AL979">
            <v>24474636.275833335</v>
          </cell>
          <cell r="AM979">
            <v>22813179.220000003</v>
          </cell>
          <cell r="AN979">
            <v>20838707.212916669</v>
          </cell>
          <cell r="AP979">
            <v>16137048.339166669</v>
          </cell>
        </row>
        <row r="980">
          <cell r="J980">
            <v>53650765.159999996</v>
          </cell>
          <cell r="K980">
            <v>55203724.259999998</v>
          </cell>
          <cell r="L980">
            <v>56020083.039999999</v>
          </cell>
          <cell r="M980">
            <v>57138080.579999998</v>
          </cell>
          <cell r="N980">
            <v>58317423.090000004</v>
          </cell>
          <cell r="O980">
            <v>61123938.740000002</v>
          </cell>
          <cell r="P980">
            <v>69907436.930000007</v>
          </cell>
          <cell r="Q980">
            <v>69907436.930000007</v>
          </cell>
          <cell r="R980">
            <v>69907436.930000007</v>
          </cell>
          <cell r="S980">
            <v>70734907.010000005</v>
          </cell>
          <cell r="T980">
            <v>71076525.049999997</v>
          </cell>
          <cell r="U980">
            <v>72441646.319999993</v>
          </cell>
          <cell r="V980">
            <v>42385959.270000003</v>
          </cell>
          <cell r="W980">
            <v>43162712.200000003</v>
          </cell>
          <cell r="X980">
            <v>44602172.57</v>
          </cell>
          <cell r="Y980">
            <v>45661514.609999999</v>
          </cell>
          <cell r="Z980">
            <v>47343172.030000001</v>
          </cell>
          <cell r="AA980">
            <v>47298042.530000001</v>
          </cell>
          <cell r="AD980">
            <v>60820233.33291667</v>
          </cell>
          <cell r="AE980">
            <v>62241736.941250004</v>
          </cell>
          <cell r="AF980">
            <v>63249282.06916669</v>
          </cell>
          <cell r="AG980">
            <v>63775595.685416676</v>
          </cell>
          <cell r="AH980">
            <v>63869218.020000003</v>
          </cell>
          <cell r="AI980">
            <v>63316416.757916659</v>
          </cell>
          <cell r="AJ980">
            <v>62345341.00999999</v>
          </cell>
          <cell r="AK980">
            <v>61367885.904583327</v>
          </cell>
          <cell r="AL980">
            <v>60413949.386250012</v>
          </cell>
          <cell r="AM980">
            <v>59478498.676666677</v>
          </cell>
          <cell r="AN980">
            <v>58445159.207083337</v>
          </cell>
          <cell r="AP980">
            <v>55190597.076666661</v>
          </cell>
        </row>
        <row r="981">
          <cell r="J981">
            <v>6875588.1100000003</v>
          </cell>
          <cell r="K981">
            <v>7776620.2999999998</v>
          </cell>
          <cell r="L981">
            <v>7922160.5499999998</v>
          </cell>
          <cell r="M981">
            <v>8316676.9500000002</v>
          </cell>
          <cell r="N981">
            <v>9317556.2100000009</v>
          </cell>
          <cell r="O981">
            <v>10326840.59</v>
          </cell>
          <cell r="P981">
            <v>12198922.91</v>
          </cell>
          <cell r="Q981">
            <v>12265263.75</v>
          </cell>
          <cell r="R981">
            <v>12804511.029999999</v>
          </cell>
          <cell r="S981">
            <v>14817814.029999999</v>
          </cell>
          <cell r="T981">
            <v>16459660.550000001</v>
          </cell>
          <cell r="U981">
            <v>18484497.399999999</v>
          </cell>
          <cell r="V981">
            <v>6724353.7199999997</v>
          </cell>
          <cell r="W981">
            <v>7311535.3600000003</v>
          </cell>
          <cell r="X981">
            <v>7622985.8200000003</v>
          </cell>
          <cell r="Y981">
            <v>7507538.3899999997</v>
          </cell>
          <cell r="Z981">
            <v>9132118.3399999999</v>
          </cell>
          <cell r="AA981">
            <v>9729683.4700000007</v>
          </cell>
          <cell r="AD981">
            <v>9209610.3833333328</v>
          </cell>
          <cell r="AE981">
            <v>9702518.206666667</v>
          </cell>
          <cell r="AF981">
            <v>10220427.754999999</v>
          </cell>
          <cell r="AG981">
            <v>10747257.464166665</v>
          </cell>
          <cell r="AH981">
            <v>11232205.032916667</v>
          </cell>
          <cell r="AI981">
            <v>11457541.265416667</v>
          </cell>
          <cell r="AJ981">
            <v>11431861.293333335</v>
          </cell>
          <cell r="AK981">
            <v>11400017.140416665</v>
          </cell>
          <cell r="AL981">
            <v>11353837.42</v>
          </cell>
          <cell r="AM981">
            <v>11312396.735416666</v>
          </cell>
          <cell r="AN981">
            <v>11279788.610833332</v>
          </cell>
          <cell r="AP981">
            <v>11122746.539166667</v>
          </cell>
        </row>
        <row r="982">
          <cell r="J982">
            <v>8044826.0599999996</v>
          </cell>
          <cell r="K982">
            <v>8296047.5300000003</v>
          </cell>
          <cell r="L982">
            <v>8475389.2300000004</v>
          </cell>
          <cell r="M982">
            <v>8925421.8399999999</v>
          </cell>
          <cell r="N982">
            <v>8925421.8399999999</v>
          </cell>
          <cell r="O982">
            <v>9954145.6799999997</v>
          </cell>
          <cell r="P982">
            <v>12533597.24</v>
          </cell>
          <cell r="Q982">
            <v>12608790.34</v>
          </cell>
          <cell r="R982">
            <v>12608790.34</v>
          </cell>
          <cell r="S982">
            <v>12913009.92</v>
          </cell>
          <cell r="T982">
            <v>12913009.92</v>
          </cell>
          <cell r="U982">
            <v>13155125.98</v>
          </cell>
          <cell r="V982">
            <v>0</v>
          </cell>
          <cell r="W982">
            <v>0</v>
          </cell>
          <cell r="X982">
            <v>0</v>
          </cell>
          <cell r="Y982">
            <v>0</v>
          </cell>
          <cell r="Z982">
            <v>0</v>
          </cell>
          <cell r="AA982">
            <v>0</v>
          </cell>
          <cell r="AD982">
            <v>11302723.016249999</v>
          </cell>
          <cell r="AE982">
            <v>11420239.255000001</v>
          </cell>
          <cell r="AF982">
            <v>11381191.664166667</v>
          </cell>
          <cell r="AG982">
            <v>11216253.581250003</v>
          </cell>
          <cell r="AH982">
            <v>10948788.974166667</v>
          </cell>
          <cell r="AI982">
            <v>10444263.574166669</v>
          </cell>
          <cell r="AJ982">
            <v>9763393.8412500005</v>
          </cell>
          <cell r="AK982">
            <v>9064583.9762500003</v>
          </cell>
          <cell r="AL982">
            <v>8339550.1816666676</v>
          </cell>
          <cell r="AM982">
            <v>7595765.0283333352</v>
          </cell>
          <cell r="AN982">
            <v>6809116.3816666678</v>
          </cell>
          <cell r="AP982">
            <v>4876330.1691666665</v>
          </cell>
        </row>
        <row r="983">
          <cell r="J983">
            <v>391673.33</v>
          </cell>
          <cell r="K983">
            <v>504701.02</v>
          </cell>
          <cell r="L983">
            <v>620284.92000000004</v>
          </cell>
          <cell r="M983">
            <v>731658.33</v>
          </cell>
          <cell r="N983">
            <v>842431.8</v>
          </cell>
          <cell r="O983">
            <v>947998.92</v>
          </cell>
          <cell r="P983">
            <v>1047941.24</v>
          </cell>
          <cell r="Q983">
            <v>1139397.48</v>
          </cell>
          <cell r="R983">
            <v>1216513.03</v>
          </cell>
          <cell r="S983">
            <v>1293460.29</v>
          </cell>
          <cell r="T983">
            <v>1376928.81</v>
          </cell>
          <cell r="U983">
            <v>1473647.45</v>
          </cell>
          <cell r="V983">
            <v>172697.85</v>
          </cell>
          <cell r="W983">
            <v>231950.4</v>
          </cell>
          <cell r="X983">
            <v>292906.78000000003</v>
          </cell>
          <cell r="Y983">
            <v>351067.33</v>
          </cell>
          <cell r="Z983">
            <v>397295.22</v>
          </cell>
          <cell r="AA983">
            <v>433368.93</v>
          </cell>
          <cell r="AD983">
            <v>805173.68958333333</v>
          </cell>
          <cell r="AE983">
            <v>838795.69791666663</v>
          </cell>
          <cell r="AF983">
            <v>874142.09916666651</v>
          </cell>
          <cell r="AG983">
            <v>910472.26583333348</v>
          </cell>
          <cell r="AH983">
            <v>947180.16875000019</v>
          </cell>
          <cell r="AI983">
            <v>956429.07333333336</v>
          </cell>
          <cell r="AJ983">
            <v>935940.48583333334</v>
          </cell>
          <cell r="AK983">
            <v>910935.12083333323</v>
          </cell>
          <cell r="AL983">
            <v>881436.40666666662</v>
          </cell>
          <cell r="AM983">
            <v>847031.0908333332</v>
          </cell>
          <cell r="AN983">
            <v>807040.8170833335</v>
          </cell>
          <cell r="AP983">
            <v>707160.59750000003</v>
          </cell>
        </row>
        <row r="984">
          <cell r="J984">
            <v>942032.7</v>
          </cell>
          <cell r="K984">
            <v>1170183.3700000001</v>
          </cell>
          <cell r="L984">
            <v>1402861.72</v>
          </cell>
          <cell r="M984">
            <v>1637016.71</v>
          </cell>
          <cell r="N984">
            <v>1872990.74</v>
          </cell>
          <cell r="O984">
            <v>2112001.31</v>
          </cell>
          <cell r="P984">
            <v>2363440.89</v>
          </cell>
          <cell r="Q984">
            <v>2615702.75</v>
          </cell>
          <cell r="R984">
            <v>2844370.38</v>
          </cell>
          <cell r="S984">
            <v>3055667.84</v>
          </cell>
          <cell r="T984">
            <v>3260553.55</v>
          </cell>
          <cell r="U984">
            <v>3473701.2</v>
          </cell>
          <cell r="V984">
            <v>924393.31</v>
          </cell>
          <cell r="W984">
            <v>1118268.42</v>
          </cell>
          <cell r="X984">
            <v>1314930.1000000001</v>
          </cell>
          <cell r="Y984">
            <v>1539583.76</v>
          </cell>
          <cell r="Z984">
            <v>1753849.59</v>
          </cell>
          <cell r="AA984">
            <v>1980759.51</v>
          </cell>
          <cell r="AD984">
            <v>1781098.0512500003</v>
          </cell>
          <cell r="AE984">
            <v>1875134.5662500001</v>
          </cell>
          <cell r="AF984">
            <v>1973888.4020833336</v>
          </cell>
          <cell r="AG984">
            <v>2075338.9550000001</v>
          </cell>
          <cell r="AH984">
            <v>2177868.0258333334</v>
          </cell>
          <cell r="AI984">
            <v>2228475.2887499998</v>
          </cell>
          <cell r="AJ984">
            <v>2225577.1912499997</v>
          </cell>
          <cell r="AK984">
            <v>2219750.2508333335</v>
          </cell>
          <cell r="AL984">
            <v>2212026.7270833333</v>
          </cell>
          <cell r="AM984">
            <v>2203002.8062499999</v>
          </cell>
          <cell r="AN984">
            <v>2192570.1833333331</v>
          </cell>
          <cell r="AP984">
            <v>2165405.585</v>
          </cell>
        </row>
        <row r="985">
          <cell r="J985">
            <v>147289.21</v>
          </cell>
          <cell r="K985">
            <v>186172.45</v>
          </cell>
          <cell r="L985">
            <v>226352.77</v>
          </cell>
          <cell r="M985">
            <v>266639.23</v>
          </cell>
          <cell r="N985">
            <v>308281.21000000002</v>
          </cell>
          <cell r="O985">
            <v>352198.88</v>
          </cell>
          <cell r="P985">
            <v>399677.36</v>
          </cell>
          <cell r="Q985">
            <v>449269.52</v>
          </cell>
          <cell r="R985">
            <v>498955.8</v>
          </cell>
          <cell r="S985">
            <v>551622.56999999995</v>
          </cell>
          <cell r="T985">
            <v>608917.12</v>
          </cell>
          <cell r="U985">
            <v>674600.41</v>
          </cell>
          <cell r="V985">
            <v>165122.04999999999</v>
          </cell>
          <cell r="W985">
            <v>211771.97</v>
          </cell>
          <cell r="X985">
            <v>259456.44</v>
          </cell>
          <cell r="Y985">
            <v>309946.46000000002</v>
          </cell>
          <cell r="Z985">
            <v>357421.07</v>
          </cell>
          <cell r="AA985">
            <v>409384.32</v>
          </cell>
          <cell r="AD985">
            <v>314323.80124999996</v>
          </cell>
          <cell r="AE985">
            <v>326831.96791666665</v>
          </cell>
          <cell r="AF985">
            <v>341639.41874999995</v>
          </cell>
          <cell r="AG985">
            <v>358873.7049999999</v>
          </cell>
          <cell r="AH985">
            <v>378637.89874999999</v>
          </cell>
          <cell r="AI985">
            <v>389907.74583333329</v>
          </cell>
          <cell r="AJ985">
            <v>391717.42749999993</v>
          </cell>
          <cell r="AK985">
            <v>394163.39374999999</v>
          </cell>
          <cell r="AL985">
            <v>397347.18125000008</v>
          </cell>
          <cell r="AM985">
            <v>401199.14333333331</v>
          </cell>
          <cell r="AN985">
            <v>405629.3641666667</v>
          </cell>
          <cell r="AP985">
            <v>415996.93333333329</v>
          </cell>
        </row>
        <row r="986">
          <cell r="J986">
            <v>229451.07</v>
          </cell>
          <cell r="K986">
            <v>284809.77</v>
          </cell>
          <cell r="L986">
            <v>340367.92</v>
          </cell>
          <cell r="M986">
            <v>396144.79</v>
          </cell>
          <cell r="N986">
            <v>451351.93</v>
          </cell>
          <cell r="O986">
            <v>506728.66</v>
          </cell>
          <cell r="P986">
            <v>565684.15</v>
          </cell>
          <cell r="Q986">
            <v>625874.84</v>
          </cell>
          <cell r="R986">
            <v>680151.45</v>
          </cell>
          <cell r="S986">
            <v>728975.85</v>
          </cell>
          <cell r="T986">
            <v>775022.31</v>
          </cell>
          <cell r="U986">
            <v>821347.93</v>
          </cell>
          <cell r="V986">
            <v>188393.66</v>
          </cell>
          <cell r="W986">
            <v>225163.53</v>
          </cell>
          <cell r="X986">
            <v>261212.18</v>
          </cell>
          <cell r="Y986">
            <v>301026.17</v>
          </cell>
          <cell r="Z986">
            <v>337820.17</v>
          </cell>
          <cell r="AA986">
            <v>375625.12</v>
          </cell>
          <cell r="AD986">
            <v>441341.8641666667</v>
          </cell>
          <cell r="AE986">
            <v>461008.76833333337</v>
          </cell>
          <cell r="AF986">
            <v>481657.72250000009</v>
          </cell>
          <cell r="AG986">
            <v>502642.73333333334</v>
          </cell>
          <cell r="AH986">
            <v>523491.48249999998</v>
          </cell>
          <cell r="AI986">
            <v>532115.16374999995</v>
          </cell>
          <cell r="AJ986">
            <v>527919.17833333323</v>
          </cell>
          <cell r="AK986">
            <v>522135.76249999995</v>
          </cell>
          <cell r="AL986">
            <v>514874.33083333337</v>
          </cell>
          <cell r="AM986">
            <v>506180.56499999994</v>
          </cell>
          <cell r="AN986">
            <v>495987.42749999999</v>
          </cell>
          <cell r="AP986">
            <v>470149.83458333329</v>
          </cell>
        </row>
        <row r="987">
          <cell r="J987">
            <v>851953.77</v>
          </cell>
          <cell r="K987">
            <v>851953.77</v>
          </cell>
          <cell r="L987">
            <v>851953.77</v>
          </cell>
          <cell r="M987">
            <v>851953.77</v>
          </cell>
          <cell r="N987">
            <v>851953.77</v>
          </cell>
          <cell r="O987">
            <v>878599.32</v>
          </cell>
          <cell r="P987">
            <v>1225599.57</v>
          </cell>
          <cell r="Q987">
            <v>1225599.57</v>
          </cell>
          <cell r="R987">
            <v>1292959.6000000001</v>
          </cell>
          <cell r="S987">
            <v>1312085.8899999999</v>
          </cell>
          <cell r="T987">
            <v>1365166.0800000001</v>
          </cell>
          <cell r="U987">
            <v>1365166.0800000001</v>
          </cell>
          <cell r="V987">
            <v>39212.800000000003</v>
          </cell>
          <cell r="W987">
            <v>0</v>
          </cell>
          <cell r="X987">
            <v>0</v>
          </cell>
          <cell r="Y987">
            <v>0</v>
          </cell>
          <cell r="Z987">
            <v>0</v>
          </cell>
          <cell r="AA987">
            <v>0</v>
          </cell>
          <cell r="AD987">
            <v>979466.37124999985</v>
          </cell>
          <cell r="AE987">
            <v>1019065.4491666666</v>
          </cell>
          <cell r="AF987">
            <v>1050192.1591666667</v>
          </cell>
          <cell r="AG987">
            <v>1071358.9216666666</v>
          </cell>
          <cell r="AH987">
            <v>1076167.8616666666</v>
          </cell>
          <cell r="AI987">
            <v>1043214.5395833334</v>
          </cell>
          <cell r="AJ987">
            <v>973852.25875000015</v>
          </cell>
          <cell r="AK987">
            <v>902856.11125000007</v>
          </cell>
          <cell r="AL987">
            <v>831859.96375</v>
          </cell>
          <cell r="AM987">
            <v>760863.81625000003</v>
          </cell>
          <cell r="AN987">
            <v>688757.4375</v>
          </cell>
          <cell r="AP987">
            <v>512002.81791666668</v>
          </cell>
        </row>
        <row r="988">
          <cell r="J988">
            <v>619404.54</v>
          </cell>
          <cell r="K988">
            <v>619404.54</v>
          </cell>
          <cell r="L988">
            <v>630026.88</v>
          </cell>
          <cell r="M988">
            <v>630026.88</v>
          </cell>
          <cell r="N988">
            <v>630026.88</v>
          </cell>
          <cell r="O988">
            <v>802489.57</v>
          </cell>
          <cell r="P988">
            <v>1033473.26</v>
          </cell>
          <cell r="Q988">
            <v>1146665.1100000001</v>
          </cell>
          <cell r="R988">
            <v>1296058.4099999999</v>
          </cell>
          <cell r="S988">
            <v>1296058.4099999999</v>
          </cell>
          <cell r="T988">
            <v>1394863.53</v>
          </cell>
          <cell r="U988">
            <v>1394863.53</v>
          </cell>
          <cell r="V988">
            <v>14069.68</v>
          </cell>
          <cell r="W988">
            <v>0</v>
          </cell>
          <cell r="X988">
            <v>0</v>
          </cell>
          <cell r="Y988">
            <v>0</v>
          </cell>
          <cell r="Z988">
            <v>0</v>
          </cell>
          <cell r="AA988">
            <v>0</v>
          </cell>
          <cell r="AD988">
            <v>1263643.6470833332</v>
          </cell>
          <cell r="AE988">
            <v>1202535.1341666668</v>
          </cell>
          <cell r="AF988">
            <v>1138171.2004166665</v>
          </cell>
          <cell r="AG988">
            <v>1073209.3241666667</v>
          </cell>
          <cell r="AH988">
            <v>998211.94833333325</v>
          </cell>
          <cell r="AI988">
            <v>932557.84249999991</v>
          </cell>
          <cell r="AJ988">
            <v>881527.03416666656</v>
          </cell>
          <cell r="AK988">
            <v>829467.3916666666</v>
          </cell>
          <cell r="AL988">
            <v>776965.15166666673</v>
          </cell>
          <cell r="AM988">
            <v>724462.91166666674</v>
          </cell>
          <cell r="AN988">
            <v>664774.72625000007</v>
          </cell>
          <cell r="AP988">
            <v>507721.41874999995</v>
          </cell>
        </row>
        <row r="989">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D989">
            <v>101666.66666666667</v>
          </cell>
          <cell r="AE989">
            <v>0</v>
          </cell>
          <cell r="AF989">
            <v>0</v>
          </cell>
          <cell r="AG989">
            <v>0</v>
          </cell>
          <cell r="AH989">
            <v>0</v>
          </cell>
          <cell r="AI989">
            <v>0</v>
          </cell>
          <cell r="AJ989">
            <v>0</v>
          </cell>
          <cell r="AK989">
            <v>0</v>
          </cell>
          <cell r="AL989">
            <v>0</v>
          </cell>
          <cell r="AM989">
            <v>0</v>
          </cell>
          <cell r="AN989">
            <v>0</v>
          </cell>
          <cell r="AP989">
            <v>0</v>
          </cell>
        </row>
        <row r="990">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D990">
            <v>0</v>
          </cell>
          <cell r="AE990">
            <v>0</v>
          </cell>
          <cell r="AF990">
            <v>0</v>
          </cell>
          <cell r="AG990">
            <v>0</v>
          </cell>
          <cell r="AH990">
            <v>0</v>
          </cell>
          <cell r="AI990">
            <v>0</v>
          </cell>
          <cell r="AJ990">
            <v>0</v>
          </cell>
          <cell r="AK990">
            <v>0</v>
          </cell>
          <cell r="AL990">
            <v>0</v>
          </cell>
          <cell r="AM990">
            <v>0</v>
          </cell>
          <cell r="AN990">
            <v>0</v>
          </cell>
          <cell r="AP990">
            <v>0</v>
          </cell>
        </row>
        <row r="991">
          <cell r="J991">
            <v>18501.43</v>
          </cell>
          <cell r="K991">
            <v>22463.55</v>
          </cell>
          <cell r="L991">
            <v>25610.5</v>
          </cell>
          <cell r="M991">
            <v>27893.82</v>
          </cell>
          <cell r="N991">
            <v>29241.25</v>
          </cell>
          <cell r="O991">
            <v>30085.75</v>
          </cell>
          <cell r="P991">
            <v>31464.46</v>
          </cell>
          <cell r="Q991">
            <v>33268.050000000003</v>
          </cell>
          <cell r="R991">
            <v>35088.379999999997</v>
          </cell>
          <cell r="S991">
            <v>37024.06</v>
          </cell>
          <cell r="T991">
            <v>39054.230000000003</v>
          </cell>
          <cell r="U991">
            <v>41165.29</v>
          </cell>
          <cell r="V991">
            <v>0</v>
          </cell>
          <cell r="W991">
            <v>0</v>
          </cell>
          <cell r="X991">
            <v>0</v>
          </cell>
          <cell r="Y991">
            <v>0</v>
          </cell>
          <cell r="Z991">
            <v>0</v>
          </cell>
          <cell r="AA991">
            <v>0</v>
          </cell>
          <cell r="AD991">
            <v>31912.781666666666</v>
          </cell>
          <cell r="AE991">
            <v>31907.376666666667</v>
          </cell>
          <cell r="AF991">
            <v>31783.260833333334</v>
          </cell>
          <cell r="AG991">
            <v>31536.977083333335</v>
          </cell>
          <cell r="AH991">
            <v>31143.829166666663</v>
          </cell>
          <cell r="AI991">
            <v>30134.171249999999</v>
          </cell>
          <cell r="AJ991">
            <v>28427.297083333335</v>
          </cell>
          <cell r="AK991">
            <v>26424.211666666666</v>
          </cell>
          <cell r="AL991">
            <v>24194.864999999994</v>
          </cell>
          <cell r="AM991">
            <v>21814.237083333337</v>
          </cell>
          <cell r="AN991">
            <v>19342.278750000001</v>
          </cell>
          <cell r="AP991">
            <v>14080.498750000001</v>
          </cell>
        </row>
        <row r="992">
          <cell r="J992">
            <v>30136.3</v>
          </cell>
          <cell r="K992">
            <v>36625.339999999997</v>
          </cell>
          <cell r="L992">
            <v>42647.02</v>
          </cell>
          <cell r="M992">
            <v>47394.57</v>
          </cell>
          <cell r="N992">
            <v>50679.47</v>
          </cell>
          <cell r="O992">
            <v>53727.94</v>
          </cell>
          <cell r="P992">
            <v>57052.4</v>
          </cell>
          <cell r="Q992">
            <v>60570.66</v>
          </cell>
          <cell r="R992">
            <v>64160.5</v>
          </cell>
          <cell r="S992">
            <v>67523.86</v>
          </cell>
          <cell r="T992">
            <v>70582.399999999994</v>
          </cell>
          <cell r="U992">
            <v>73464.83</v>
          </cell>
          <cell r="V992">
            <v>0</v>
          </cell>
          <cell r="W992">
            <v>0</v>
          </cell>
          <cell r="X992">
            <v>0</v>
          </cell>
          <cell r="Y992">
            <v>0</v>
          </cell>
          <cell r="Z992">
            <v>0</v>
          </cell>
          <cell r="AA992">
            <v>0</v>
          </cell>
          <cell r="AD992">
            <v>62433.438750000008</v>
          </cell>
          <cell r="AE992">
            <v>61030.007500000014</v>
          </cell>
          <cell r="AF992">
            <v>59462.03125</v>
          </cell>
          <cell r="AG992">
            <v>57688.150416666671</v>
          </cell>
          <cell r="AH992">
            <v>55646.035000000003</v>
          </cell>
          <cell r="AI992">
            <v>53291.428333333337</v>
          </cell>
          <cell r="AJ992">
            <v>50509.693333333329</v>
          </cell>
          <cell r="AK992">
            <v>47206.678333333337</v>
          </cell>
          <cell r="AL992">
            <v>43454.945416666662</v>
          </cell>
          <cell r="AM992">
            <v>39368.527083333334</v>
          </cell>
          <cell r="AN992">
            <v>35018.218333333331</v>
          </cell>
          <cell r="AP992">
            <v>25501.41</v>
          </cell>
        </row>
        <row r="993">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D993">
            <v>0</v>
          </cell>
          <cell r="AE993">
            <v>0</v>
          </cell>
          <cell r="AF993">
            <v>0</v>
          </cell>
          <cell r="AG993">
            <v>0</v>
          </cell>
          <cell r="AH993">
            <v>0</v>
          </cell>
          <cell r="AI993">
            <v>0</v>
          </cell>
          <cell r="AJ993">
            <v>0</v>
          </cell>
          <cell r="AK993">
            <v>0</v>
          </cell>
          <cell r="AL993">
            <v>0</v>
          </cell>
          <cell r="AM993">
            <v>0</v>
          </cell>
          <cell r="AN993">
            <v>0</v>
          </cell>
          <cell r="AP993">
            <v>0</v>
          </cell>
        </row>
        <row r="994">
          <cell r="J994">
            <v>15444775.76</v>
          </cell>
          <cell r="K994">
            <v>15068073.76</v>
          </cell>
          <cell r="L994">
            <v>14691371.76</v>
          </cell>
          <cell r="M994">
            <v>14314669.76</v>
          </cell>
          <cell r="N994">
            <v>13937967.76</v>
          </cell>
          <cell r="O994">
            <v>13561265.76</v>
          </cell>
          <cell r="P994">
            <v>13184563.76</v>
          </cell>
          <cell r="Q994">
            <v>12807861.76</v>
          </cell>
          <cell r="R994">
            <v>12431159.76</v>
          </cell>
          <cell r="S994">
            <v>12054457.76</v>
          </cell>
          <cell r="T994">
            <v>11677755.76</v>
          </cell>
          <cell r="U994">
            <v>11301053.76</v>
          </cell>
          <cell r="V994">
            <v>10924351.76</v>
          </cell>
          <cell r="W994">
            <v>10547649.76</v>
          </cell>
          <cell r="X994">
            <v>10170947.76</v>
          </cell>
          <cell r="Y994">
            <v>9794245.7599999998</v>
          </cell>
          <cell r="Z994">
            <v>9417543.7599999998</v>
          </cell>
          <cell r="AA994">
            <v>9040841.7599999998</v>
          </cell>
          <cell r="AD994">
            <v>15068073.759999998</v>
          </cell>
          <cell r="AE994">
            <v>14691371.759999998</v>
          </cell>
          <cell r="AF994">
            <v>14314669.76</v>
          </cell>
          <cell r="AG994">
            <v>13937967.76</v>
          </cell>
          <cell r="AH994">
            <v>13561265.76</v>
          </cell>
          <cell r="AI994">
            <v>13184563.76</v>
          </cell>
          <cell r="AJ994">
            <v>12807861.76</v>
          </cell>
          <cell r="AK994">
            <v>12431159.76</v>
          </cell>
          <cell r="AL994">
            <v>12054457.760000004</v>
          </cell>
          <cell r="AM994">
            <v>11677755.760000004</v>
          </cell>
          <cell r="AN994">
            <v>11301053.760000004</v>
          </cell>
          <cell r="AP994">
            <v>10547649.760000004</v>
          </cell>
        </row>
        <row r="995">
          <cell r="J995">
            <v>1627259.9</v>
          </cell>
          <cell r="K995">
            <v>1571146.9</v>
          </cell>
          <cell r="L995">
            <v>1515033.9</v>
          </cell>
          <cell r="M995">
            <v>1458920.9</v>
          </cell>
          <cell r="N995">
            <v>1402807.9</v>
          </cell>
          <cell r="O995">
            <v>1346694.9</v>
          </cell>
          <cell r="P995">
            <v>1290581.8999999999</v>
          </cell>
          <cell r="Q995">
            <v>1234468.8999999999</v>
          </cell>
          <cell r="R995">
            <v>1178355.8999999999</v>
          </cell>
          <cell r="S995">
            <v>1122242.8999999999</v>
          </cell>
          <cell r="T995">
            <v>1066129.8999999999</v>
          </cell>
          <cell r="U995">
            <v>1010016.9</v>
          </cell>
          <cell r="V995">
            <v>953903.9</v>
          </cell>
          <cell r="W995">
            <v>897790.9</v>
          </cell>
          <cell r="X995">
            <v>841677.9</v>
          </cell>
          <cell r="Y995">
            <v>785564.9</v>
          </cell>
          <cell r="Z995">
            <v>729451.9</v>
          </cell>
          <cell r="AA995">
            <v>673338.9</v>
          </cell>
          <cell r="AD995">
            <v>1571146.9000000001</v>
          </cell>
          <cell r="AE995">
            <v>1515033.9000000001</v>
          </cell>
          <cell r="AF995">
            <v>1458920.9000000001</v>
          </cell>
          <cell r="AG995">
            <v>1402807.9000000001</v>
          </cell>
          <cell r="AH995">
            <v>1346694.9000000001</v>
          </cell>
          <cell r="AI995">
            <v>1290581.9000000001</v>
          </cell>
          <cell r="AJ995">
            <v>1234468.9000000001</v>
          </cell>
          <cell r="AK995">
            <v>1178355.9000000001</v>
          </cell>
          <cell r="AL995">
            <v>1122242.9000000001</v>
          </cell>
          <cell r="AM995">
            <v>1066129.9000000001</v>
          </cell>
          <cell r="AN995">
            <v>1010016.9000000003</v>
          </cell>
          <cell r="AP995">
            <v>897790.90000000026</v>
          </cell>
        </row>
        <row r="996">
          <cell r="J996">
            <v>6389957.7199999997</v>
          </cell>
          <cell r="K996">
            <v>6169613.7199999997</v>
          </cell>
          <cell r="L996">
            <v>5949269.7199999997</v>
          </cell>
          <cell r="M996">
            <v>5728925.7199999997</v>
          </cell>
          <cell r="N996">
            <v>5508581.7199999997</v>
          </cell>
          <cell r="O996">
            <v>5288237.72</v>
          </cell>
          <cell r="P996">
            <v>5067893.72</v>
          </cell>
          <cell r="Q996">
            <v>4847549.72</v>
          </cell>
          <cell r="R996">
            <v>4627205.72</v>
          </cell>
          <cell r="S996">
            <v>4406861.72</v>
          </cell>
          <cell r="T996">
            <v>4186517.72</v>
          </cell>
          <cell r="U996">
            <v>3966173.72</v>
          </cell>
          <cell r="V996">
            <v>3745829.72</v>
          </cell>
          <cell r="W996">
            <v>3525485.72</v>
          </cell>
          <cell r="X996">
            <v>3305141.72</v>
          </cell>
          <cell r="Y996">
            <v>3084797.72</v>
          </cell>
          <cell r="Z996">
            <v>2864453.72</v>
          </cell>
          <cell r="AA996">
            <v>2644109.7200000002</v>
          </cell>
          <cell r="AD996">
            <v>6169613.7199999997</v>
          </cell>
          <cell r="AE996">
            <v>5949269.7199999997</v>
          </cell>
          <cell r="AF996">
            <v>5728925.7199999997</v>
          </cell>
          <cell r="AG996">
            <v>5508581.7199999997</v>
          </cell>
          <cell r="AH996">
            <v>5288237.72</v>
          </cell>
          <cell r="AI996">
            <v>5067893.72</v>
          </cell>
          <cell r="AJ996">
            <v>4847549.72</v>
          </cell>
          <cell r="AK996">
            <v>4627205.72</v>
          </cell>
          <cell r="AL996">
            <v>4406861.72</v>
          </cell>
          <cell r="AM996">
            <v>4186517.7199999993</v>
          </cell>
          <cell r="AN996">
            <v>3966173.7199999993</v>
          </cell>
          <cell r="AP996">
            <v>3525485.7199999993</v>
          </cell>
        </row>
        <row r="997">
          <cell r="J997">
            <v>109879293.81</v>
          </cell>
          <cell r="K997">
            <v>111366204.69</v>
          </cell>
          <cell r="L997">
            <v>112239872</v>
          </cell>
          <cell r="M997">
            <v>113193274.42</v>
          </cell>
          <cell r="N997">
            <v>114295843.77</v>
          </cell>
          <cell r="O997">
            <v>114659082.51000001</v>
          </cell>
          <cell r="P997">
            <v>116246159.73</v>
          </cell>
          <cell r="Q997">
            <v>117797980</v>
          </cell>
          <cell r="R997">
            <v>118225129.13</v>
          </cell>
          <cell r="S997">
            <v>119460023.31</v>
          </cell>
          <cell r="T997">
            <v>120100589.54000001</v>
          </cell>
          <cell r="U997">
            <v>121707405.61</v>
          </cell>
          <cell r="V997">
            <v>124270648.06</v>
          </cell>
          <cell r="W997">
            <v>125464115.68000001</v>
          </cell>
          <cell r="X997">
            <v>126580514.89</v>
          </cell>
          <cell r="Y997">
            <v>127773274.34</v>
          </cell>
          <cell r="Z997">
            <v>128480959.7</v>
          </cell>
          <cell r="AA997">
            <v>129651540.55</v>
          </cell>
          <cell r="AD997">
            <v>111030920.12416667</v>
          </cell>
          <cell r="AE997">
            <v>112081440.80291665</v>
          </cell>
          <cell r="AF997">
            <v>113116910.48791666</v>
          </cell>
          <cell r="AG997">
            <v>114151708.38708334</v>
          </cell>
          <cell r="AH997">
            <v>115218561.24458335</v>
          </cell>
          <cell r="AI997">
            <v>116363877.97041665</v>
          </cell>
          <cell r="AJ997">
            <v>117550930.68874997</v>
          </cell>
          <cell r="AK997">
            <v>118735870.43375002</v>
          </cell>
          <cell r="AL997">
            <v>119940897.21750002</v>
          </cell>
          <cell r="AM997">
            <v>121139443.71125001</v>
          </cell>
          <cell r="AN997">
            <v>122355175.96000002</v>
          </cell>
          <cell r="AP997">
            <v>124888209.30416669</v>
          </cell>
        </row>
        <row r="998">
          <cell r="J998">
            <v>33930659.469999999</v>
          </cell>
          <cell r="K998">
            <v>34206246.369999997</v>
          </cell>
          <cell r="L998">
            <v>34300391.960000001</v>
          </cell>
          <cell r="M998">
            <v>34401758.630000003</v>
          </cell>
          <cell r="N998">
            <v>34484850.539999999</v>
          </cell>
          <cell r="O998">
            <v>34555443.210000001</v>
          </cell>
          <cell r="P998">
            <v>34962032.799999997</v>
          </cell>
          <cell r="Q998">
            <v>35287658.200000003</v>
          </cell>
          <cell r="R998">
            <v>35328826.939999998</v>
          </cell>
          <cell r="S998">
            <v>35474408.409999996</v>
          </cell>
          <cell r="T998">
            <v>35554851.990000002</v>
          </cell>
          <cell r="U998">
            <v>35823556.18</v>
          </cell>
          <cell r="V998">
            <v>36174537.969999999</v>
          </cell>
          <cell r="W998">
            <v>36282750.450000003</v>
          </cell>
          <cell r="X998">
            <v>36457950.259999998</v>
          </cell>
          <cell r="Y998">
            <v>36625998.659999996</v>
          </cell>
          <cell r="Z998">
            <v>36705694.600000001</v>
          </cell>
          <cell r="AA998">
            <v>37069951.200000003</v>
          </cell>
          <cell r="AD998">
            <v>34045698.725416668</v>
          </cell>
          <cell r="AE998">
            <v>34238284.289166667</v>
          </cell>
          <cell r="AF998">
            <v>34422045.359999999</v>
          </cell>
          <cell r="AG998">
            <v>34598007.71541667</v>
          </cell>
          <cell r="AH998">
            <v>34771497.15208333</v>
          </cell>
          <cell r="AI998">
            <v>34952718.662499994</v>
          </cell>
          <cell r="AJ998">
            <v>35132734.603333324</v>
          </cell>
          <cell r="AK998">
            <v>35309153.869166665</v>
          </cell>
          <cell r="AL998">
            <v>35491728.799583331</v>
          </cell>
          <cell r="AM998">
            <v>35676940.636666663</v>
          </cell>
          <cell r="AN998">
            <v>35874246.972083338</v>
          </cell>
          <cell r="AP998">
            <v>36284784.507916667</v>
          </cell>
        </row>
        <row r="999">
          <cell r="J999">
            <v>3399633.16</v>
          </cell>
          <cell r="K999">
            <v>3419446.22</v>
          </cell>
          <cell r="L999">
            <v>3437024.72</v>
          </cell>
          <cell r="M999">
            <v>3455280.69</v>
          </cell>
          <cell r="N999">
            <v>3473753.45</v>
          </cell>
          <cell r="O999">
            <v>3494720.83</v>
          </cell>
          <cell r="P999">
            <v>3516040.88</v>
          </cell>
          <cell r="Q999">
            <v>3539117.89</v>
          </cell>
          <cell r="R999">
            <v>3562537.18</v>
          </cell>
          <cell r="S999">
            <v>3580904.65</v>
          </cell>
          <cell r="T999">
            <v>3603794.8</v>
          </cell>
          <cell r="U999">
            <v>3624444.37</v>
          </cell>
          <cell r="V999">
            <v>3648465.42</v>
          </cell>
          <cell r="W999">
            <v>3672038.95</v>
          </cell>
          <cell r="X999">
            <v>3693090.47</v>
          </cell>
          <cell r="Y999">
            <v>3714574.51</v>
          </cell>
          <cell r="Z999">
            <v>3732252.87</v>
          </cell>
          <cell r="AA999">
            <v>3774616.35</v>
          </cell>
          <cell r="AD999">
            <v>3417361.2862500004</v>
          </cell>
          <cell r="AE999">
            <v>3438071.8662500004</v>
          </cell>
          <cell r="AF999">
            <v>3458542.8316666665</v>
          </cell>
          <cell r="AG999">
            <v>3478769.6820833334</v>
          </cell>
          <cell r="AH999">
            <v>3498858.9512499999</v>
          </cell>
          <cell r="AI999">
            <v>3519259.5808333331</v>
          </cell>
          <cell r="AJ999">
            <v>3540152.2887500003</v>
          </cell>
          <cell r="AK999">
            <v>3561346.3920833338</v>
          </cell>
          <cell r="AL999">
            <v>3582819.7075</v>
          </cell>
          <cell r="AM999">
            <v>3604394.4258333333</v>
          </cell>
          <cell r="AN999">
            <v>3626827.5483333333</v>
          </cell>
          <cell r="AP999">
            <v>3673372.9483333337</v>
          </cell>
        </row>
        <row r="1000">
          <cell r="J1000">
            <v>1326301.94</v>
          </cell>
          <cell r="K1000">
            <v>1332906.29</v>
          </cell>
          <cell r="L1000">
            <v>1338765.79</v>
          </cell>
          <cell r="M1000">
            <v>1344851.11</v>
          </cell>
          <cell r="N1000">
            <v>1351008.69</v>
          </cell>
          <cell r="O1000">
            <v>1357997.81</v>
          </cell>
          <cell r="P1000">
            <v>1365104.49</v>
          </cell>
          <cell r="Q1000">
            <v>1372796.83</v>
          </cell>
          <cell r="R1000">
            <v>1380603.26</v>
          </cell>
          <cell r="S1000">
            <v>1386725.75</v>
          </cell>
          <cell r="T1000">
            <v>1394355.8</v>
          </cell>
          <cell r="U1000">
            <v>1401238.99</v>
          </cell>
          <cell r="V1000">
            <v>1409246.01</v>
          </cell>
          <cell r="W1000">
            <v>1417103.85</v>
          </cell>
          <cell r="X1000">
            <v>1424121.02</v>
          </cell>
          <cell r="Y1000">
            <v>1431282.37</v>
          </cell>
          <cell r="Z1000">
            <v>1437175.16</v>
          </cell>
          <cell r="AA1000">
            <v>1451296.32</v>
          </cell>
          <cell r="AD1000">
            <v>1332211.3116666665</v>
          </cell>
          <cell r="AE1000">
            <v>1339114.8354166667</v>
          </cell>
          <cell r="AF1000">
            <v>1345938.4879166668</v>
          </cell>
          <cell r="AG1000">
            <v>1352680.7691666668</v>
          </cell>
          <cell r="AH1000">
            <v>1359377.1904166669</v>
          </cell>
          <cell r="AI1000">
            <v>1366177.3987500002</v>
          </cell>
          <cell r="AJ1000">
            <v>1373141.6333333335</v>
          </cell>
          <cell r="AK1000">
            <v>1380206.3329166665</v>
          </cell>
          <cell r="AL1000">
            <v>1387364.1033333333</v>
          </cell>
          <cell r="AM1000">
            <v>1394555.6754166668</v>
          </cell>
          <cell r="AN1000">
            <v>1402033.3829166668</v>
          </cell>
          <cell r="AP1000">
            <v>1417487.0149999999</v>
          </cell>
        </row>
        <row r="1001">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D1001">
            <v>0</v>
          </cell>
          <cell r="AE1001">
            <v>0</v>
          </cell>
          <cell r="AF1001">
            <v>0</v>
          </cell>
          <cell r="AG1001">
            <v>0</v>
          </cell>
          <cell r="AH1001">
            <v>0</v>
          </cell>
          <cell r="AI1001">
            <v>0</v>
          </cell>
          <cell r="AJ1001">
            <v>0</v>
          </cell>
          <cell r="AK1001">
            <v>0</v>
          </cell>
          <cell r="AL1001">
            <v>0</v>
          </cell>
          <cell r="AM1001">
            <v>0</v>
          </cell>
          <cell r="AN1001">
            <v>0</v>
          </cell>
          <cell r="AP1001">
            <v>0</v>
          </cell>
        </row>
        <row r="1002">
          <cell r="J1002">
            <v>25074604.289999999</v>
          </cell>
          <cell r="K1002">
            <v>25298935.16</v>
          </cell>
          <cell r="L1002">
            <v>25676396.050000001</v>
          </cell>
          <cell r="M1002">
            <v>25798747.530000001</v>
          </cell>
          <cell r="N1002">
            <v>25913291.780000001</v>
          </cell>
          <cell r="O1002">
            <v>26675578.899999999</v>
          </cell>
          <cell r="P1002">
            <v>26781462.879999999</v>
          </cell>
          <cell r="Q1002">
            <v>26901057.609999999</v>
          </cell>
          <cell r="R1002">
            <v>27637550.239999998</v>
          </cell>
          <cell r="S1002">
            <v>27785700.239999998</v>
          </cell>
          <cell r="T1002">
            <v>27903673.620000001</v>
          </cell>
          <cell r="U1002">
            <v>28619823.289999999</v>
          </cell>
          <cell r="V1002">
            <v>28797096.84</v>
          </cell>
          <cell r="W1002">
            <v>28931910.920000002</v>
          </cell>
          <cell r="X1002">
            <v>29636777.09</v>
          </cell>
          <cell r="Y1002">
            <v>29752383.010000002</v>
          </cell>
          <cell r="Z1002">
            <v>29765278.460000001</v>
          </cell>
          <cell r="AA1002">
            <v>29871073.800000001</v>
          </cell>
          <cell r="AD1002">
            <v>25442392.292083334</v>
          </cell>
          <cell r="AE1002">
            <v>25692538.005833339</v>
          </cell>
          <cell r="AF1002">
            <v>25959769.512500003</v>
          </cell>
          <cell r="AG1002">
            <v>26232056.142916668</v>
          </cell>
          <cell r="AH1002">
            <v>26520924.838333335</v>
          </cell>
          <cell r="AI1002">
            <v>26827338.988750007</v>
          </cell>
          <cell r="AJ1002">
            <v>27133816.835000005</v>
          </cell>
          <cell r="AK1002">
            <v>27450206.701666668</v>
          </cell>
          <cell r="AL1002">
            <v>27779957.389999997</v>
          </cell>
          <cell r="AM1002">
            <v>28105191.646666665</v>
          </cell>
          <cell r="AN1002">
            <v>28398836.712500002</v>
          </cell>
          <cell r="AP1002">
            <v>28931987.229166668</v>
          </cell>
        </row>
        <row r="1003">
          <cell r="J1003">
            <v>9474277.0500000007</v>
          </cell>
          <cell r="K1003">
            <v>9549054</v>
          </cell>
          <cell r="L1003">
            <v>9674874.3000000007</v>
          </cell>
          <cell r="M1003">
            <v>9715658.1199999992</v>
          </cell>
          <cell r="N1003">
            <v>9753839.5399999991</v>
          </cell>
          <cell r="O1003">
            <v>10007935.25</v>
          </cell>
          <cell r="P1003">
            <v>10043229.91</v>
          </cell>
          <cell r="Q1003">
            <v>10083094.82</v>
          </cell>
          <cell r="R1003">
            <v>10328592.359999999</v>
          </cell>
          <cell r="S1003">
            <v>10377975.689999999</v>
          </cell>
          <cell r="T1003">
            <v>10417300.15</v>
          </cell>
          <cell r="U1003">
            <v>10656016.710000001</v>
          </cell>
          <cell r="V1003">
            <v>10715107.890000001</v>
          </cell>
          <cell r="W1003">
            <v>10760045.92</v>
          </cell>
          <cell r="X1003">
            <v>10995001.310000001</v>
          </cell>
          <cell r="Y1003">
            <v>11033536.619999999</v>
          </cell>
          <cell r="Z1003">
            <v>11037835.109999999</v>
          </cell>
          <cell r="AA1003">
            <v>11073100.23</v>
          </cell>
          <cell r="AD1003">
            <v>9596873.0483333338</v>
          </cell>
          <cell r="AE1003">
            <v>9680254.9520833325</v>
          </cell>
          <cell r="AF1003">
            <v>9769332.1199999992</v>
          </cell>
          <cell r="AG1003">
            <v>9860094.3291666657</v>
          </cell>
          <cell r="AH1003">
            <v>9956383.8937500007</v>
          </cell>
          <cell r="AI1003">
            <v>10058521.943333333</v>
          </cell>
          <cell r="AJ1003">
            <v>10160681.225000001</v>
          </cell>
          <cell r="AK1003">
            <v>10266144.513750002</v>
          </cell>
          <cell r="AL1003">
            <v>10376061.410000002</v>
          </cell>
          <cell r="AM1003">
            <v>10484472.829583334</v>
          </cell>
          <cell r="AN1003">
            <v>10582354.519166667</v>
          </cell>
          <cell r="AP1003">
            <v>10759645.149583334</v>
          </cell>
        </row>
        <row r="1004">
          <cell r="J1004">
            <v>0</v>
          </cell>
          <cell r="K1004">
            <v>0</v>
          </cell>
          <cell r="L1004">
            <v>0</v>
          </cell>
          <cell r="M1004">
            <v>0</v>
          </cell>
          <cell r="N1004">
            <v>0</v>
          </cell>
          <cell r="O1004">
            <v>-33242.92</v>
          </cell>
          <cell r="P1004">
            <v>0</v>
          </cell>
          <cell r="Q1004">
            <v>0</v>
          </cell>
          <cell r="R1004">
            <v>0</v>
          </cell>
          <cell r="S1004">
            <v>0</v>
          </cell>
          <cell r="T1004">
            <v>0</v>
          </cell>
          <cell r="U1004">
            <v>0</v>
          </cell>
          <cell r="V1004">
            <v>0</v>
          </cell>
          <cell r="W1004">
            <v>0</v>
          </cell>
          <cell r="X1004">
            <v>0</v>
          </cell>
          <cell r="Y1004">
            <v>-0.23</v>
          </cell>
          <cell r="Z1004">
            <v>0</v>
          </cell>
          <cell r="AA1004">
            <v>0</v>
          </cell>
          <cell r="AD1004">
            <v>-2770.2433333333333</v>
          </cell>
          <cell r="AE1004">
            <v>-2770.2433333333333</v>
          </cell>
          <cell r="AF1004">
            <v>-2770.2433333333333</v>
          </cell>
          <cell r="AG1004">
            <v>-2770.2433333333333</v>
          </cell>
          <cell r="AH1004">
            <v>-2770.2433333333333</v>
          </cell>
          <cell r="AI1004">
            <v>-2770.2433333333333</v>
          </cell>
          <cell r="AJ1004">
            <v>-2770.2433333333333</v>
          </cell>
          <cell r="AK1004">
            <v>-2770.2433333333333</v>
          </cell>
          <cell r="AL1004">
            <v>-2770.2529166666664</v>
          </cell>
          <cell r="AM1004">
            <v>-2770.2625000000003</v>
          </cell>
          <cell r="AN1004">
            <v>-1385.1408333333331</v>
          </cell>
          <cell r="AP1004">
            <v>-1532.3408333333334</v>
          </cell>
        </row>
        <row r="1005">
          <cell r="J1005">
            <v>-138353531.25999999</v>
          </cell>
          <cell r="K1005">
            <v>-140084586.06999999</v>
          </cell>
          <cell r="L1005">
            <v>-141353292.77000001</v>
          </cell>
          <cell r="M1005">
            <v>-142306695.19</v>
          </cell>
          <cell r="N1005">
            <v>-143682889</v>
          </cell>
          <cell r="O1005">
            <v>-144829382.24000001</v>
          </cell>
          <cell r="P1005">
            <v>-146543663.49000001</v>
          </cell>
          <cell r="Q1005">
            <v>-148238155.5</v>
          </cell>
          <cell r="R1005">
            <v>-149425216.55000001</v>
          </cell>
          <cell r="S1005">
            <v>-150826628.19999999</v>
          </cell>
          <cell r="T1005">
            <v>-151608057.96000001</v>
          </cell>
          <cell r="U1005">
            <v>-153951673.27000001</v>
          </cell>
          <cell r="V1005">
            <v>-156716210.31999999</v>
          </cell>
          <cell r="W1005">
            <v>-158068065.55000001</v>
          </cell>
          <cell r="X1005">
            <v>-159910382.44999999</v>
          </cell>
          <cell r="Y1005">
            <v>-161240231.86000001</v>
          </cell>
          <cell r="Z1005">
            <v>-161978491.03</v>
          </cell>
          <cell r="AA1005">
            <v>-163297230.69999999</v>
          </cell>
          <cell r="AD1005">
            <v>-139878956.41499999</v>
          </cell>
          <cell r="AE1005">
            <v>-141200333.38750002</v>
          </cell>
          <cell r="AF1005">
            <v>-142523505.54458332</v>
          </cell>
          <cell r="AG1005">
            <v>-143850816.92458335</v>
          </cell>
          <cell r="AH1005">
            <v>-145226627.74666667</v>
          </cell>
          <cell r="AI1005">
            <v>-146698759.2525</v>
          </cell>
          <cell r="AJ1005">
            <v>-148213182.52500001</v>
          </cell>
          <cell r="AK1005">
            <v>-149735706.24000001</v>
          </cell>
          <cell r="AL1005">
            <v>-151297815.67125002</v>
          </cell>
          <cell r="AM1005">
            <v>-152849029.78374997</v>
          </cell>
          <cell r="AN1005">
            <v>-154380840.22083333</v>
          </cell>
          <cell r="AP1005">
            <v>-157493569.48166665</v>
          </cell>
        </row>
        <row r="1006">
          <cell r="J1006">
            <v>-44731238.460000001</v>
          </cell>
          <cell r="K1006">
            <v>-45088206.659999996</v>
          </cell>
          <cell r="L1006">
            <v>-45314032.049999997</v>
          </cell>
          <cell r="M1006">
            <v>-45415398.719999999</v>
          </cell>
          <cell r="N1006">
            <v>-45589698.770000003</v>
          </cell>
          <cell r="O1006">
            <v>-45921376.270000003</v>
          </cell>
          <cell r="P1006">
            <v>-46370367.200000003</v>
          </cell>
          <cell r="Q1006">
            <v>-46743549.850000001</v>
          </cell>
          <cell r="R1006">
            <v>-47038022.560000002</v>
          </cell>
          <cell r="S1006">
            <v>-47239109.850000001</v>
          </cell>
          <cell r="T1006">
            <v>-47366507.939999998</v>
          </cell>
          <cell r="U1006">
            <v>-47880811.880000003</v>
          </cell>
          <cell r="V1006">
            <v>-48298891.869999997</v>
          </cell>
          <cell r="W1006">
            <v>-48459900.219999999</v>
          </cell>
          <cell r="X1006">
            <v>-48877072.590000004</v>
          </cell>
          <cell r="Y1006">
            <v>-49090817.649999999</v>
          </cell>
          <cell r="Z1006">
            <v>-49180704.869999997</v>
          </cell>
          <cell r="AA1006">
            <v>-49594347.75</v>
          </cell>
          <cell r="AD1006">
            <v>-44970877.323749997</v>
          </cell>
          <cell r="AE1006">
            <v>-45253748.314999998</v>
          </cell>
          <cell r="AF1006">
            <v>-45533410.206250004</v>
          </cell>
          <cell r="AG1006">
            <v>-45806877.052083336</v>
          </cell>
          <cell r="AH1006">
            <v>-46083352.474583335</v>
          </cell>
          <cell r="AI1006">
            <v>-46373512.242916673</v>
          </cell>
          <cell r="AJ1006">
            <v>-46662651.70000001</v>
          </cell>
          <cell r="AK1006">
            <v>-46951598.954166673</v>
          </cell>
          <cell r="AL1006">
            <v>-47253201.432083331</v>
          </cell>
          <cell r="AM1006">
            <v>-47555969.141666673</v>
          </cell>
          <cell r="AN1006">
            <v>-47858634.874166667</v>
          </cell>
          <cell r="AP1006">
            <v>-48461916.672499992</v>
          </cell>
        </row>
        <row r="1007">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D1007">
            <v>0</v>
          </cell>
          <cell r="AE1007">
            <v>0</v>
          </cell>
          <cell r="AF1007">
            <v>0</v>
          </cell>
          <cell r="AG1007">
            <v>0</v>
          </cell>
          <cell r="AH1007">
            <v>0</v>
          </cell>
          <cell r="AI1007">
            <v>0</v>
          </cell>
          <cell r="AJ1007">
            <v>0</v>
          </cell>
          <cell r="AK1007">
            <v>0</v>
          </cell>
          <cell r="AL1007">
            <v>0</v>
          </cell>
          <cell r="AM1007">
            <v>0</v>
          </cell>
          <cell r="AN1007">
            <v>0</v>
          </cell>
          <cell r="AP1007">
            <v>0</v>
          </cell>
        </row>
        <row r="1008">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D1008">
            <v>0</v>
          </cell>
          <cell r="AE1008">
            <v>0</v>
          </cell>
          <cell r="AF1008">
            <v>0</v>
          </cell>
          <cell r="AG1008">
            <v>0</v>
          </cell>
          <cell r="AH1008">
            <v>0</v>
          </cell>
          <cell r="AI1008">
            <v>0</v>
          </cell>
          <cell r="AJ1008">
            <v>0</v>
          </cell>
          <cell r="AK1008">
            <v>0</v>
          </cell>
          <cell r="AL1008">
            <v>0</v>
          </cell>
          <cell r="AM1008">
            <v>0</v>
          </cell>
          <cell r="AN1008">
            <v>0</v>
          </cell>
          <cell r="AP1008">
            <v>2986996.3466666662</v>
          </cell>
        </row>
        <row r="1009">
          <cell r="J1009">
            <v>0</v>
          </cell>
          <cell r="K1009">
            <v>0</v>
          </cell>
          <cell r="L1009">
            <v>0</v>
          </cell>
          <cell r="M1009">
            <v>0</v>
          </cell>
          <cell r="N1009">
            <v>119027.25</v>
          </cell>
          <cell r="O1009">
            <v>295676.06</v>
          </cell>
          <cell r="P1009">
            <v>521725.47</v>
          </cell>
          <cell r="Q1009">
            <v>749096.66</v>
          </cell>
          <cell r="R1009">
            <v>1142873.26</v>
          </cell>
          <cell r="S1009">
            <v>1206739.92</v>
          </cell>
          <cell r="T1009">
            <v>1621416.83</v>
          </cell>
          <cell r="U1009">
            <v>1926237.42</v>
          </cell>
          <cell r="V1009">
            <v>2134880.62</v>
          </cell>
          <cell r="W1009">
            <v>2421205.14</v>
          </cell>
          <cell r="X1009">
            <v>2605348.7799999998</v>
          </cell>
          <cell r="Y1009">
            <v>2780409.16</v>
          </cell>
          <cell r="Z1009">
            <v>3082386.9</v>
          </cell>
          <cell r="AA1009">
            <v>3349257.44</v>
          </cell>
          <cell r="AD1009">
            <v>109248.09250000001</v>
          </cell>
          <cell r="AE1009">
            <v>188080.17249999999</v>
          </cell>
          <cell r="AF1009">
            <v>285980.72166666668</v>
          </cell>
          <cell r="AG1009">
            <v>403820.58624999999</v>
          </cell>
          <cell r="AH1009">
            <v>551639.51333333331</v>
          </cell>
          <cell r="AI1009">
            <v>720852.76500000001</v>
          </cell>
          <cell r="AJ1009">
            <v>910689.67166666675</v>
          </cell>
          <cell r="AK1009">
            <v>1120129.4183333335</v>
          </cell>
          <cell r="AL1009">
            <v>1344535.9991666668</v>
          </cell>
          <cell r="AM1009">
            <v>1583859.6995833332</v>
          </cell>
          <cell r="AN1009">
            <v>1834565.575833333</v>
          </cell>
          <cell r="AP1009">
            <v>2187454.6624999996</v>
          </cell>
        </row>
        <row r="1010">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D1010">
            <v>0</v>
          </cell>
          <cell r="AE1010">
            <v>0</v>
          </cell>
          <cell r="AF1010">
            <v>0</v>
          </cell>
          <cell r="AG1010">
            <v>0</v>
          </cell>
          <cell r="AH1010">
            <v>0</v>
          </cell>
          <cell r="AI1010">
            <v>0</v>
          </cell>
          <cell r="AJ1010">
            <v>0</v>
          </cell>
          <cell r="AK1010">
            <v>0</v>
          </cell>
          <cell r="AL1010">
            <v>0</v>
          </cell>
          <cell r="AM1010">
            <v>0</v>
          </cell>
          <cell r="AN1010">
            <v>0</v>
          </cell>
          <cell r="AP1010">
            <v>0</v>
          </cell>
        </row>
        <row r="1011">
          <cell r="J1011">
            <v>943925</v>
          </cell>
          <cell r="K1011">
            <v>954898</v>
          </cell>
          <cell r="L1011">
            <v>966387</v>
          </cell>
          <cell r="M1011">
            <v>956825</v>
          </cell>
          <cell r="N1011">
            <v>966989</v>
          </cell>
          <cell r="O1011">
            <v>977492</v>
          </cell>
          <cell r="P1011">
            <v>987656</v>
          </cell>
          <cell r="Q1011">
            <v>998178</v>
          </cell>
          <cell r="R1011">
            <v>1008681</v>
          </cell>
          <cell r="S1011">
            <v>1018167</v>
          </cell>
          <cell r="T1011">
            <v>1028670</v>
          </cell>
          <cell r="U1011">
            <v>1029385</v>
          </cell>
          <cell r="V1011">
            <v>1040269</v>
          </cell>
          <cell r="W1011">
            <v>1050802</v>
          </cell>
          <cell r="X1011">
            <v>1062420</v>
          </cell>
          <cell r="Y1011">
            <v>1074038</v>
          </cell>
          <cell r="Z1011">
            <v>1085281</v>
          </cell>
          <cell r="AA1011">
            <v>1097632</v>
          </cell>
          <cell r="AD1011">
            <v>947050.20833333337</v>
          </cell>
          <cell r="AE1011">
            <v>956029.66666666663</v>
          </cell>
          <cell r="AF1011">
            <v>964983.125</v>
          </cell>
          <cell r="AG1011">
            <v>973910.58333333337</v>
          </cell>
          <cell r="AH1011">
            <v>982404.5</v>
          </cell>
          <cell r="AI1011">
            <v>990452.08333333337</v>
          </cell>
          <cell r="AJ1011">
            <v>998462.41666666663</v>
          </cell>
          <cell r="AK1011">
            <v>1006459.7916666666</v>
          </cell>
          <cell r="AL1011">
            <v>1015345.0416666666</v>
          </cell>
          <cell r="AM1011">
            <v>1025157.75</v>
          </cell>
          <cell r="AN1011">
            <v>1035092.4166666666</v>
          </cell>
          <cell r="AP1011">
            <v>1055415.5833333333</v>
          </cell>
        </row>
        <row r="1012">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D1012">
            <v>0</v>
          </cell>
          <cell r="AE1012">
            <v>0</v>
          </cell>
          <cell r="AF1012">
            <v>0</v>
          </cell>
          <cell r="AG1012">
            <v>0</v>
          </cell>
          <cell r="AH1012">
            <v>0</v>
          </cell>
          <cell r="AI1012">
            <v>0</v>
          </cell>
          <cell r="AJ1012">
            <v>0</v>
          </cell>
          <cell r="AK1012">
            <v>0</v>
          </cell>
          <cell r="AL1012">
            <v>0</v>
          </cell>
          <cell r="AM1012">
            <v>0</v>
          </cell>
          <cell r="AN1012">
            <v>0</v>
          </cell>
          <cell r="AP1012">
            <v>0</v>
          </cell>
        </row>
        <row r="1013">
          <cell r="J1013">
            <v>8930316.0800000001</v>
          </cell>
          <cell r="K1013">
            <v>8381613.6799999997</v>
          </cell>
          <cell r="L1013">
            <v>7768852.3799999999</v>
          </cell>
          <cell r="M1013">
            <v>7159497.0999999996</v>
          </cell>
          <cell r="N1013">
            <v>6619971.5800000001</v>
          </cell>
          <cell r="O1013">
            <v>5886918.5</v>
          </cell>
          <cell r="P1013">
            <v>5111235.59</v>
          </cell>
          <cell r="Q1013">
            <v>3910850.35</v>
          </cell>
          <cell r="R1013">
            <v>2727468.29</v>
          </cell>
          <cell r="S1013">
            <v>1768752.56</v>
          </cell>
          <cell r="T1013">
            <v>845193.04</v>
          </cell>
          <cell r="U1013">
            <v>97011.35</v>
          </cell>
          <cell r="V1013">
            <v>10995035.84</v>
          </cell>
          <cell r="W1013">
            <v>10133800.810000001</v>
          </cell>
          <cell r="X1013">
            <v>9459683.2100000009</v>
          </cell>
          <cell r="Y1013">
            <v>8630238.2400000002</v>
          </cell>
          <cell r="Z1013">
            <v>7864173.3600000003</v>
          </cell>
          <cell r="AA1013">
            <v>6902793.4400000004</v>
          </cell>
          <cell r="AD1013">
            <v>4701442.6712499997</v>
          </cell>
          <cell r="AE1013">
            <v>4799645.8516666666</v>
          </cell>
          <cell r="AF1013">
            <v>4867883.1208333327</v>
          </cell>
          <cell r="AG1013">
            <v>4910590.8137499997</v>
          </cell>
          <cell r="AH1013">
            <v>4929931.2354166666</v>
          </cell>
          <cell r="AI1013">
            <v>5020003.3650000002</v>
          </cell>
          <cell r="AJ1013">
            <v>5179041.1520833336</v>
          </cell>
          <cell r="AK1013">
            <v>5322500.2337500006</v>
          </cell>
          <cell r="AL1013">
            <v>5454232.3991666669</v>
          </cell>
          <cell r="AM1013">
            <v>5567355.020833333</v>
          </cell>
          <cell r="AN1013">
            <v>5661524.8841666682</v>
          </cell>
          <cell r="AP1013">
            <v>5770309.5887500001</v>
          </cell>
        </row>
        <row r="1014">
          <cell r="J1014">
            <v>22583186.050000001</v>
          </cell>
          <cell r="K1014">
            <v>21965195.030000001</v>
          </cell>
          <cell r="L1014">
            <v>21433779.059999999</v>
          </cell>
          <cell r="M1014">
            <v>20977984.390000001</v>
          </cell>
          <cell r="N1014">
            <v>20309269.940000001</v>
          </cell>
          <cell r="O1014">
            <v>18939241.010000002</v>
          </cell>
          <cell r="P1014">
            <v>17024348.699999999</v>
          </cell>
          <cell r="Q1014">
            <v>13240555.550000001</v>
          </cell>
          <cell r="R1014">
            <v>9126128.9299999997</v>
          </cell>
          <cell r="S1014">
            <v>5922680.1600000001</v>
          </cell>
          <cell r="T1014">
            <v>3165462.57</v>
          </cell>
          <cell r="U1014">
            <v>1301989.98</v>
          </cell>
          <cell r="V1014">
            <v>22817338.77</v>
          </cell>
          <cell r="W1014">
            <v>22074699.899999999</v>
          </cell>
          <cell r="X1014">
            <v>21576708.09</v>
          </cell>
          <cell r="Y1014">
            <v>21085745.719999999</v>
          </cell>
          <cell r="Z1014">
            <v>20425440.829999998</v>
          </cell>
          <cell r="AA1014">
            <v>18686975.219999999</v>
          </cell>
          <cell r="AD1014">
            <v>13763185.986249998</v>
          </cell>
          <cell r="AE1014">
            <v>14234361.997916669</v>
          </cell>
          <cell r="AF1014">
            <v>14521786.886250002</v>
          </cell>
          <cell r="AG1014">
            <v>14662264.190833336</v>
          </cell>
          <cell r="AH1014">
            <v>14682626.814583333</v>
          </cell>
          <cell r="AI1014">
            <v>14675574.810833333</v>
          </cell>
          <cell r="AJ1014">
            <v>14689893.877083333</v>
          </cell>
          <cell r="AK1014">
            <v>14700411.956249999</v>
          </cell>
          <cell r="AL1014">
            <v>14710857.387916667</v>
          </cell>
          <cell r="AM1014">
            <v>14720187.897083333</v>
          </cell>
          <cell r="AN1014">
            <v>14714517.276249999</v>
          </cell>
          <cell r="AP1014">
            <v>14560244.492499998</v>
          </cell>
        </row>
        <row r="1015">
          <cell r="J1015">
            <v>3218100.43</v>
          </cell>
          <cell r="K1015">
            <v>2959562.65</v>
          </cell>
          <cell r="L1015">
            <v>2704002.92</v>
          </cell>
          <cell r="M1015">
            <v>2443371.7799999998</v>
          </cell>
          <cell r="N1015">
            <v>2189336.4</v>
          </cell>
          <cell r="O1015">
            <v>1946607.69</v>
          </cell>
          <cell r="P1015">
            <v>1703651.61</v>
          </cell>
          <cell r="Q1015">
            <v>1406373.62</v>
          </cell>
          <cell r="R1015">
            <v>1105965.46</v>
          </cell>
          <cell r="S1015">
            <v>844328.51</v>
          </cell>
          <cell r="T1015">
            <v>573712.78</v>
          </cell>
          <cell r="U1015">
            <v>331945.13</v>
          </cell>
          <cell r="V1015">
            <v>8976893.4700000007</v>
          </cell>
          <cell r="W1015">
            <v>7992889.2400000002</v>
          </cell>
          <cell r="X1015">
            <v>7523684.8700000001</v>
          </cell>
          <cell r="Y1015">
            <v>6736486.75</v>
          </cell>
          <cell r="Z1015">
            <v>6028285.7599999998</v>
          </cell>
          <cell r="AA1015">
            <v>5297579.28</v>
          </cell>
          <cell r="AD1015">
            <v>1873313.9658333333</v>
          </cell>
          <cell r="AE1015">
            <v>1819980.0633333335</v>
          </cell>
          <cell r="AF1015">
            <v>1787872.8879166667</v>
          </cell>
          <cell r="AG1015">
            <v>1775257.094166667</v>
          </cell>
          <cell r="AH1015">
            <v>1779519.1358333339</v>
          </cell>
          <cell r="AI1015">
            <v>2025529.625</v>
          </cell>
          <cell r="AJ1015">
            <v>2475201.2762500001</v>
          </cell>
          <cell r="AK1015">
            <v>2885743.2987499996</v>
          </cell>
          <cell r="AL1015">
            <v>3265443.1704166667</v>
          </cell>
          <cell r="AM1015">
            <v>3604279.1841666661</v>
          </cell>
          <cell r="AN1015">
            <v>3903859.2237499994</v>
          </cell>
          <cell r="AP1015">
            <v>4391811.0937500009</v>
          </cell>
        </row>
        <row r="1016">
          <cell r="J1016">
            <v>10240640.970000001</v>
          </cell>
          <cell r="K1016">
            <v>9848486.9299999997</v>
          </cell>
          <cell r="L1016">
            <v>9478896.4700000007</v>
          </cell>
          <cell r="M1016">
            <v>9192120.0500000007</v>
          </cell>
          <cell r="N1016">
            <v>8798287.8900000006</v>
          </cell>
          <cell r="O1016">
            <v>8279002.9800000004</v>
          </cell>
          <cell r="P1016">
            <v>7598280.0499999998</v>
          </cell>
          <cell r="Q1016">
            <v>6399550.1500000004</v>
          </cell>
          <cell r="R1016">
            <v>5015706.95</v>
          </cell>
          <cell r="S1016">
            <v>3908141.21</v>
          </cell>
          <cell r="T1016">
            <v>2892585.87</v>
          </cell>
          <cell r="U1016">
            <v>2159655.3199999998</v>
          </cell>
          <cell r="V1016">
            <v>14126307.74</v>
          </cell>
          <cell r="W1016">
            <v>13543538.93</v>
          </cell>
          <cell r="X1016">
            <v>13111523.77</v>
          </cell>
          <cell r="Y1016">
            <v>12668000.699999999</v>
          </cell>
          <cell r="Z1016">
            <v>12177414.73</v>
          </cell>
          <cell r="AA1016">
            <v>11416613.470000001</v>
          </cell>
          <cell r="AD1016">
            <v>6276173.7358333347</v>
          </cell>
          <cell r="AE1016">
            <v>6520391.2358333347</v>
          </cell>
          <cell r="AF1016">
            <v>6705831.7029166678</v>
          </cell>
          <cell r="AG1016">
            <v>6844545.331666667</v>
          </cell>
          <cell r="AH1016">
            <v>6943770.5233333344</v>
          </cell>
          <cell r="AI1016">
            <v>7146182.3520833338</v>
          </cell>
          <cell r="AJ1016">
            <v>7462045.6341666654</v>
          </cell>
          <cell r="AK1016">
            <v>7767365.6049999995</v>
          </cell>
          <cell r="AL1016">
            <v>8063553.4362500003</v>
          </cell>
          <cell r="AM1016">
            <v>8349178.748333334</v>
          </cell>
          <cell r="AN1016">
            <v>8620709.4704166669</v>
          </cell>
          <cell r="AP1016">
            <v>9087403.040000001</v>
          </cell>
        </row>
        <row r="1017">
          <cell r="J1017">
            <v>14125.69</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D1017">
            <v>94836.818333333315</v>
          </cell>
          <cell r="AE1017">
            <v>60204.900416666664</v>
          </cell>
          <cell r="AF1017">
            <v>33700.357083333329</v>
          </cell>
          <cell r="AG1017">
            <v>15280.578750000001</v>
          </cell>
          <cell r="AH1017">
            <v>4578.0279166666669</v>
          </cell>
          <cell r="AI1017">
            <v>588.57041666666669</v>
          </cell>
          <cell r="AJ1017">
            <v>0</v>
          </cell>
          <cell r="AK1017">
            <v>0</v>
          </cell>
          <cell r="AL1017">
            <v>0</v>
          </cell>
          <cell r="AM1017">
            <v>0</v>
          </cell>
          <cell r="AN1017">
            <v>0</v>
          </cell>
          <cell r="AP1017">
            <v>0</v>
          </cell>
        </row>
        <row r="1018">
          <cell r="J1018">
            <v>1359180.81</v>
          </cell>
          <cell r="K1018">
            <v>1256679.8500000001</v>
          </cell>
          <cell r="L1018">
            <v>1144474.51</v>
          </cell>
          <cell r="M1018">
            <v>991224.06</v>
          </cell>
          <cell r="N1018">
            <v>866806.36</v>
          </cell>
          <cell r="O1018">
            <v>750502.3</v>
          </cell>
          <cell r="P1018">
            <v>640125.77</v>
          </cell>
          <cell r="Q1018">
            <v>526913.34</v>
          </cell>
          <cell r="R1018">
            <v>414185.64</v>
          </cell>
          <cell r="S1018">
            <v>289529.78000000003</v>
          </cell>
          <cell r="T1018">
            <v>173479.21</v>
          </cell>
          <cell r="U1018">
            <v>54431.57</v>
          </cell>
          <cell r="V1018">
            <v>0</v>
          </cell>
          <cell r="W1018">
            <v>0</v>
          </cell>
          <cell r="X1018">
            <v>0</v>
          </cell>
          <cell r="Y1018">
            <v>0</v>
          </cell>
          <cell r="Z1018">
            <v>0</v>
          </cell>
          <cell r="AA1018">
            <v>0</v>
          </cell>
          <cell r="AD1018">
            <v>606037.52749999997</v>
          </cell>
          <cell r="AE1018">
            <v>645249.98499999999</v>
          </cell>
          <cell r="AF1018">
            <v>674571.46083333332</v>
          </cell>
          <cell r="AG1018">
            <v>693863.50208333333</v>
          </cell>
          <cell r="AH1018">
            <v>703359.78458333341</v>
          </cell>
          <cell r="AI1018">
            <v>648995.23291666666</v>
          </cell>
          <cell r="AJ1018">
            <v>540001.03874999995</v>
          </cell>
          <cell r="AK1018">
            <v>439952.94041666668</v>
          </cell>
          <cell r="AL1018">
            <v>350965.5</v>
          </cell>
          <cell r="AM1018">
            <v>273547.56583333336</v>
          </cell>
          <cell r="AN1018">
            <v>206159.70499999999</v>
          </cell>
          <cell r="AP1018">
            <v>99590.239166666652</v>
          </cell>
        </row>
        <row r="1019">
          <cell r="J1019">
            <v>-965200</v>
          </cell>
          <cell r="K1019">
            <v>3056315</v>
          </cell>
          <cell r="L1019">
            <v>-1667092</v>
          </cell>
          <cell r="M1019">
            <v>-3719632</v>
          </cell>
          <cell r="N1019">
            <v>-365150</v>
          </cell>
          <cell r="O1019">
            <v>904412</v>
          </cell>
          <cell r="P1019">
            <v>8308131</v>
          </cell>
          <cell r="Q1019">
            <v>2058382</v>
          </cell>
          <cell r="R1019">
            <v>2058382</v>
          </cell>
          <cell r="S1019">
            <v>2058382</v>
          </cell>
          <cell r="T1019">
            <v>2058382</v>
          </cell>
          <cell r="U1019">
            <v>2058382</v>
          </cell>
          <cell r="V1019">
            <v>2058382</v>
          </cell>
          <cell r="W1019">
            <v>2058382</v>
          </cell>
          <cell r="X1019">
            <v>2058382</v>
          </cell>
          <cell r="Y1019">
            <v>2058382</v>
          </cell>
          <cell r="Z1019">
            <v>2058382</v>
          </cell>
          <cell r="AA1019">
            <v>2058382</v>
          </cell>
          <cell r="AD1019">
            <v>-2432701.9166666665</v>
          </cell>
          <cell r="AE1019">
            <v>-1921317.8333333333</v>
          </cell>
          <cell r="AF1019">
            <v>-939438.125</v>
          </cell>
          <cell r="AG1019">
            <v>193767.66666666666</v>
          </cell>
          <cell r="AH1019">
            <v>1045509.875</v>
          </cell>
          <cell r="AI1019">
            <v>1446290.4166666667</v>
          </cell>
          <cell r="AJ1019">
            <v>1530692.4583333333</v>
          </cell>
          <cell r="AK1019">
            <v>1644340</v>
          </cell>
          <cell r="AL1019">
            <v>2040318.6666666667</v>
          </cell>
          <cell r="AM1019">
            <v>2382049.75</v>
          </cell>
          <cell r="AN1019">
            <v>2531112.3333333335</v>
          </cell>
          <cell r="AP1019">
            <v>2058382</v>
          </cell>
        </row>
        <row r="1020">
          <cell r="J1020">
            <v>965200</v>
          </cell>
          <cell r="K1020">
            <v>-3056315</v>
          </cell>
          <cell r="L1020">
            <v>1667092</v>
          </cell>
          <cell r="M1020">
            <v>3719632</v>
          </cell>
          <cell r="N1020">
            <v>365150</v>
          </cell>
          <cell r="O1020">
            <v>-904412</v>
          </cell>
          <cell r="P1020">
            <v>-8308131</v>
          </cell>
          <cell r="Q1020">
            <v>-2058382</v>
          </cell>
          <cell r="R1020">
            <v>-2058382</v>
          </cell>
          <cell r="S1020">
            <v>-2058382</v>
          </cell>
          <cell r="T1020">
            <v>-2058382</v>
          </cell>
          <cell r="U1020">
            <v>-2058382</v>
          </cell>
          <cell r="V1020">
            <v>-2058382</v>
          </cell>
          <cell r="W1020">
            <v>-2058382</v>
          </cell>
          <cell r="X1020">
            <v>-2058382</v>
          </cell>
          <cell r="Y1020">
            <v>-2058382</v>
          </cell>
          <cell r="Z1020">
            <v>-2058382</v>
          </cell>
          <cell r="AA1020">
            <v>-2058382</v>
          </cell>
          <cell r="AD1020">
            <v>2432701.9166666665</v>
          </cell>
          <cell r="AE1020">
            <v>1921317.8333333333</v>
          </cell>
          <cell r="AF1020">
            <v>939438.125</v>
          </cell>
          <cell r="AG1020">
            <v>-193767.66666666666</v>
          </cell>
          <cell r="AH1020">
            <v>-1045509.875</v>
          </cell>
          <cell r="AI1020">
            <v>-1446290.4166666667</v>
          </cell>
          <cell r="AJ1020">
            <v>-1530692.4583333333</v>
          </cell>
          <cell r="AK1020">
            <v>-1644340</v>
          </cell>
          <cell r="AL1020">
            <v>-2040318.6666666667</v>
          </cell>
          <cell r="AM1020">
            <v>-2382049.75</v>
          </cell>
          <cell r="AN1020">
            <v>-2531112.3333333335</v>
          </cell>
          <cell r="AP1020">
            <v>-2058382</v>
          </cell>
        </row>
        <row r="1021">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D1021">
            <v>0</v>
          </cell>
          <cell r="AE1021">
            <v>0</v>
          </cell>
          <cell r="AF1021">
            <v>0</v>
          </cell>
          <cell r="AG1021">
            <v>0</v>
          </cell>
          <cell r="AH1021">
            <v>0</v>
          </cell>
          <cell r="AI1021">
            <v>0</v>
          </cell>
          <cell r="AJ1021">
            <v>0</v>
          </cell>
          <cell r="AK1021">
            <v>0</v>
          </cell>
          <cell r="AL1021">
            <v>0</v>
          </cell>
          <cell r="AM1021">
            <v>0</v>
          </cell>
          <cell r="AN1021">
            <v>0</v>
          </cell>
          <cell r="AP1021">
            <v>366456.90458333335</v>
          </cell>
        </row>
        <row r="1022">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D1022">
            <v>0</v>
          </cell>
          <cell r="AE1022">
            <v>0</v>
          </cell>
          <cell r="AF1022">
            <v>0</v>
          </cell>
          <cell r="AG1022">
            <v>0</v>
          </cell>
          <cell r="AH1022">
            <v>0</v>
          </cell>
          <cell r="AI1022">
            <v>0</v>
          </cell>
          <cell r="AJ1022">
            <v>0</v>
          </cell>
          <cell r="AK1022">
            <v>0</v>
          </cell>
          <cell r="AL1022">
            <v>0</v>
          </cell>
          <cell r="AM1022">
            <v>0</v>
          </cell>
          <cell r="AN1022">
            <v>0</v>
          </cell>
          <cell r="AP1022">
            <v>812566.32624999993</v>
          </cell>
        </row>
        <row r="1023">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D1023">
            <v>0</v>
          </cell>
          <cell r="AE1023">
            <v>0</v>
          </cell>
          <cell r="AF1023">
            <v>0</v>
          </cell>
          <cell r="AG1023">
            <v>0</v>
          </cell>
          <cell r="AH1023">
            <v>0</v>
          </cell>
          <cell r="AI1023">
            <v>0</v>
          </cell>
          <cell r="AJ1023">
            <v>0</v>
          </cell>
          <cell r="AK1023">
            <v>0</v>
          </cell>
          <cell r="AL1023">
            <v>0</v>
          </cell>
          <cell r="AM1023">
            <v>0</v>
          </cell>
          <cell r="AN1023">
            <v>0</v>
          </cell>
          <cell r="AP1023">
            <v>0</v>
          </cell>
        </row>
        <row r="1024">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D1024">
            <v>0</v>
          </cell>
          <cell r="AE1024">
            <v>0</v>
          </cell>
          <cell r="AF1024">
            <v>0</v>
          </cell>
          <cell r="AG1024">
            <v>0</v>
          </cell>
          <cell r="AH1024">
            <v>0</v>
          </cell>
          <cell r="AI1024">
            <v>0</v>
          </cell>
          <cell r="AJ1024">
            <v>0</v>
          </cell>
          <cell r="AK1024">
            <v>0</v>
          </cell>
          <cell r="AL1024">
            <v>0</v>
          </cell>
          <cell r="AM1024">
            <v>0</v>
          </cell>
          <cell r="AN1024">
            <v>0</v>
          </cell>
          <cell r="AP1024">
            <v>0</v>
          </cell>
        </row>
        <row r="1025">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D1025">
            <v>0</v>
          </cell>
          <cell r="AE1025">
            <v>0</v>
          </cell>
          <cell r="AF1025">
            <v>0</v>
          </cell>
          <cell r="AG1025">
            <v>0</v>
          </cell>
          <cell r="AH1025">
            <v>0</v>
          </cell>
          <cell r="AI1025">
            <v>0</v>
          </cell>
          <cell r="AJ1025">
            <v>0</v>
          </cell>
          <cell r="AK1025">
            <v>0</v>
          </cell>
          <cell r="AL1025">
            <v>0</v>
          </cell>
          <cell r="AM1025">
            <v>0</v>
          </cell>
          <cell r="AN1025">
            <v>0</v>
          </cell>
          <cell r="AP1025">
            <v>0</v>
          </cell>
        </row>
        <row r="1026">
          <cell r="J1026">
            <v>0</v>
          </cell>
          <cell r="K1026">
            <v>0</v>
          </cell>
          <cell r="L1026">
            <v>0</v>
          </cell>
          <cell r="M1026">
            <v>0</v>
          </cell>
          <cell r="N1026">
            <v>0</v>
          </cell>
          <cell r="O1026">
            <v>0</v>
          </cell>
          <cell r="P1026">
            <v>0</v>
          </cell>
          <cell r="Q1026">
            <v>0</v>
          </cell>
          <cell r="R1026">
            <v>10111744</v>
          </cell>
          <cell r="S1026">
            <v>10708349</v>
          </cell>
          <cell r="T1026">
            <v>9973966</v>
          </cell>
          <cell r="U1026">
            <v>8062649</v>
          </cell>
          <cell r="V1026">
            <v>9795304</v>
          </cell>
          <cell r="W1026">
            <v>8670008</v>
          </cell>
          <cell r="X1026">
            <v>5683346</v>
          </cell>
          <cell r="Y1026">
            <v>7899462</v>
          </cell>
          <cell r="Z1026">
            <v>9062294</v>
          </cell>
          <cell r="AA1026">
            <v>8755675</v>
          </cell>
          <cell r="AD1026">
            <v>0</v>
          </cell>
          <cell r="AE1026">
            <v>421322.66666666669</v>
          </cell>
          <cell r="AF1026">
            <v>1288826.5416666667</v>
          </cell>
          <cell r="AG1026">
            <v>2150589.6666666665</v>
          </cell>
          <cell r="AH1026">
            <v>2902115.2916666665</v>
          </cell>
          <cell r="AI1026">
            <v>3646196.6666666665</v>
          </cell>
          <cell r="AJ1026">
            <v>4415584.666666667</v>
          </cell>
          <cell r="AK1026">
            <v>5013641.083333333</v>
          </cell>
          <cell r="AL1026">
            <v>5579591.416666667</v>
          </cell>
          <cell r="AM1026">
            <v>6286331.25</v>
          </cell>
          <cell r="AN1026">
            <v>7028746.625</v>
          </cell>
          <cell r="AP1026">
            <v>8810564.791666666</v>
          </cell>
        </row>
        <row r="1027">
          <cell r="J1027">
            <v>0</v>
          </cell>
          <cell r="K1027">
            <v>0</v>
          </cell>
          <cell r="L1027">
            <v>0</v>
          </cell>
          <cell r="M1027">
            <v>0</v>
          </cell>
          <cell r="N1027">
            <v>0</v>
          </cell>
          <cell r="O1027">
            <v>0</v>
          </cell>
          <cell r="P1027">
            <v>0</v>
          </cell>
          <cell r="Q1027">
            <v>0</v>
          </cell>
          <cell r="R1027">
            <v>-10111744</v>
          </cell>
          <cell r="S1027">
            <v>-10708349</v>
          </cell>
          <cell r="T1027">
            <v>-9973966</v>
          </cell>
          <cell r="U1027">
            <v>-8062649</v>
          </cell>
          <cell r="V1027">
            <v>-9795304</v>
          </cell>
          <cell r="W1027">
            <v>-8670008</v>
          </cell>
          <cell r="X1027">
            <v>-5683346</v>
          </cell>
          <cell r="Y1027">
            <v>-7899462</v>
          </cell>
          <cell r="Z1027">
            <v>-9062294</v>
          </cell>
          <cell r="AA1027">
            <v>-8755675</v>
          </cell>
          <cell r="AD1027">
            <v>0</v>
          </cell>
          <cell r="AE1027">
            <v>-421322.66666666669</v>
          </cell>
          <cell r="AF1027">
            <v>-1288826.5416666667</v>
          </cell>
          <cell r="AG1027">
            <v>-2150589.6666666665</v>
          </cell>
          <cell r="AH1027">
            <v>-2902115.2916666665</v>
          </cell>
          <cell r="AI1027">
            <v>-3646196.6666666665</v>
          </cell>
          <cell r="AJ1027">
            <v>-4415584.666666667</v>
          </cell>
          <cell r="AK1027">
            <v>-5013641.083333333</v>
          </cell>
          <cell r="AL1027">
            <v>-5579591.416666667</v>
          </cell>
          <cell r="AM1027">
            <v>-6286331.25</v>
          </cell>
          <cell r="AN1027">
            <v>-7028746.625</v>
          </cell>
          <cell r="AP1027">
            <v>-8810564.791666666</v>
          </cell>
        </row>
        <row r="1028">
          <cell r="J1028">
            <v>0</v>
          </cell>
          <cell r="K1028">
            <v>0</v>
          </cell>
          <cell r="L1028">
            <v>0</v>
          </cell>
          <cell r="M1028">
            <v>0</v>
          </cell>
          <cell r="N1028">
            <v>0</v>
          </cell>
          <cell r="O1028">
            <v>0</v>
          </cell>
          <cell r="P1028">
            <v>0</v>
          </cell>
          <cell r="Q1028">
            <v>0</v>
          </cell>
          <cell r="R1028">
            <v>-13234651</v>
          </cell>
          <cell r="S1028">
            <v>-17307510</v>
          </cell>
          <cell r="T1028">
            <v>-21395963</v>
          </cell>
          <cell r="U1028">
            <v>-18251743</v>
          </cell>
          <cell r="V1028">
            <v>-12545515</v>
          </cell>
          <cell r="W1028">
            <v>-5171139</v>
          </cell>
          <cell r="X1028">
            <v>240929</v>
          </cell>
          <cell r="Y1028">
            <v>3372314</v>
          </cell>
          <cell r="Z1028">
            <v>10511499</v>
          </cell>
          <cell r="AA1028">
            <v>12686599</v>
          </cell>
          <cell r="AD1028">
            <v>0</v>
          </cell>
          <cell r="AE1028">
            <v>-551443.79166666663</v>
          </cell>
          <cell r="AF1028">
            <v>-1824033.8333333333</v>
          </cell>
          <cell r="AG1028">
            <v>-3436678.5416666665</v>
          </cell>
          <cell r="AH1028">
            <v>-5088666.291666667</v>
          </cell>
          <cell r="AI1028">
            <v>-6371885.375</v>
          </cell>
          <cell r="AJ1028">
            <v>-7110079.291666667</v>
          </cell>
          <cell r="AK1028">
            <v>-7315504.708333333</v>
          </cell>
          <cell r="AL1028">
            <v>-7164952.916666667</v>
          </cell>
          <cell r="AM1028">
            <v>-6586460.708333333</v>
          </cell>
          <cell r="AN1028">
            <v>-5619873.291666667</v>
          </cell>
          <cell r="AP1028">
            <v>-4017158.375</v>
          </cell>
        </row>
        <row r="1029">
          <cell r="J1029">
            <v>-59290.87</v>
          </cell>
          <cell r="K1029">
            <v>88663.96</v>
          </cell>
          <cell r="L1029">
            <v>161331.23000000001</v>
          </cell>
          <cell r="M1029">
            <v>163442.94</v>
          </cell>
          <cell r="N1029">
            <v>434193.11</v>
          </cell>
          <cell r="O1029">
            <v>528983.55000000005</v>
          </cell>
          <cell r="P1029">
            <v>339847.53</v>
          </cell>
          <cell r="Q1029">
            <v>5440.56</v>
          </cell>
          <cell r="R1029">
            <v>-964599.41</v>
          </cell>
          <cell r="S1029">
            <v>-1257523.27</v>
          </cell>
          <cell r="T1029">
            <v>-930252.99</v>
          </cell>
          <cell r="U1029">
            <v>-755642.59</v>
          </cell>
          <cell r="V1029">
            <v>-623646.29</v>
          </cell>
          <cell r="W1029">
            <v>-607698.13</v>
          </cell>
          <cell r="X1029">
            <v>0</v>
          </cell>
          <cell r="Y1029">
            <v>0</v>
          </cell>
          <cell r="Z1029">
            <v>0</v>
          </cell>
          <cell r="AA1029">
            <v>0</v>
          </cell>
          <cell r="AD1029">
            <v>103021.96916666668</v>
          </cell>
          <cell r="AE1029">
            <v>57965.27375</v>
          </cell>
          <cell r="AF1029">
            <v>-43575.74</v>
          </cell>
          <cell r="AG1029">
            <v>-131216.56666666665</v>
          </cell>
          <cell r="AH1029">
            <v>-174858.47624999998</v>
          </cell>
          <cell r="AI1029">
            <v>-210631.99666666667</v>
          </cell>
          <cell r="AJ1029">
            <v>-263161.89291666663</v>
          </cell>
          <cell r="AK1029">
            <v>-298899.11458333331</v>
          </cell>
          <cell r="AL1029">
            <v>-312431.37166666664</v>
          </cell>
          <cell r="AM1029">
            <v>-337332.87374999997</v>
          </cell>
          <cell r="AN1029">
            <v>-377465.23458333331</v>
          </cell>
          <cell r="AP1029">
            <v>-428053.53333333327</v>
          </cell>
        </row>
        <row r="1030">
          <cell r="J1030">
            <v>-208007.41</v>
          </cell>
          <cell r="K1030">
            <v>0</v>
          </cell>
          <cell r="L1030">
            <v>-67720.639999999999</v>
          </cell>
          <cell r="M1030">
            <v>-111015.97</v>
          </cell>
          <cell r="N1030">
            <v>0</v>
          </cell>
          <cell r="O1030">
            <v>-247996.36</v>
          </cell>
          <cell r="P1030">
            <v>-455732.79</v>
          </cell>
          <cell r="Q1030">
            <v>0</v>
          </cell>
          <cell r="R1030">
            <v>454451.99</v>
          </cell>
          <cell r="S1030">
            <v>503157.59</v>
          </cell>
          <cell r="T1030">
            <v>0</v>
          </cell>
          <cell r="U1030">
            <v>-97869.96</v>
          </cell>
          <cell r="V1030">
            <v>-436436.82</v>
          </cell>
          <cell r="W1030">
            <v>0</v>
          </cell>
          <cell r="X1030">
            <v>239031.98</v>
          </cell>
          <cell r="Y1030">
            <v>-234581.04</v>
          </cell>
          <cell r="Z1030">
            <v>0</v>
          </cell>
          <cell r="AA1030">
            <v>-646446.32999999996</v>
          </cell>
          <cell r="AD1030">
            <v>-77944.929999999993</v>
          </cell>
          <cell r="AE1030">
            <v>-61388.269583333342</v>
          </cell>
          <cell r="AF1030">
            <v>-32281.047083333324</v>
          </cell>
          <cell r="AG1030">
            <v>-19730.48499999999</v>
          </cell>
          <cell r="AH1030">
            <v>-19479.140416666658</v>
          </cell>
          <cell r="AI1030">
            <v>-28745.687916666666</v>
          </cell>
          <cell r="AJ1030">
            <v>-38263.58</v>
          </cell>
          <cell r="AK1030">
            <v>-25482.220833333326</v>
          </cell>
          <cell r="AL1030">
            <v>-17849.406249999993</v>
          </cell>
          <cell r="AM1030">
            <v>-22997.950833333325</v>
          </cell>
          <cell r="AN1030">
            <v>-39600.032916666663</v>
          </cell>
          <cell r="AP1030">
            <v>-113076.63666666666</v>
          </cell>
        </row>
        <row r="1031">
          <cell r="J1031">
            <v>-212786</v>
          </cell>
          <cell r="K1031">
            <v>0</v>
          </cell>
          <cell r="L1031">
            <v>-88698.17</v>
          </cell>
          <cell r="M1031">
            <v>-407069.57</v>
          </cell>
          <cell r="N1031">
            <v>0</v>
          </cell>
          <cell r="O1031">
            <v>-178869.08</v>
          </cell>
          <cell r="P1031">
            <v>-369632.09</v>
          </cell>
          <cell r="Q1031">
            <v>0</v>
          </cell>
          <cell r="R1031">
            <v>-528591.91</v>
          </cell>
          <cell r="S1031">
            <v>-1153027.8500000001</v>
          </cell>
          <cell r="T1031">
            <v>0</v>
          </cell>
          <cell r="U1031">
            <v>-357395.27</v>
          </cell>
          <cell r="V1031">
            <v>-1399427.49</v>
          </cell>
          <cell r="W1031">
            <v>0</v>
          </cell>
          <cell r="X1031">
            <v>325860.38</v>
          </cell>
          <cell r="Y1031">
            <v>-753827.62</v>
          </cell>
          <cell r="Z1031">
            <v>-498343.75</v>
          </cell>
          <cell r="AA1031">
            <v>-1111508.6000000001</v>
          </cell>
          <cell r="AD1031">
            <v>-146513.595</v>
          </cell>
          <cell r="AE1031">
            <v>-165578.14958333338</v>
          </cell>
          <cell r="AF1031">
            <v>-228536.65458333338</v>
          </cell>
          <cell r="AG1031">
            <v>-272430.60500000004</v>
          </cell>
          <cell r="AH1031">
            <v>-273551.55</v>
          </cell>
          <cell r="AI1031">
            <v>-324115.89041666669</v>
          </cell>
          <cell r="AJ1031">
            <v>-373559.28583333333</v>
          </cell>
          <cell r="AK1031">
            <v>-356286.01291666663</v>
          </cell>
          <cell r="AL1031">
            <v>-353460.99208333337</v>
          </cell>
          <cell r="AM1031">
            <v>-388673.56708333339</v>
          </cell>
          <cell r="AN1031">
            <v>-448297.87000000005</v>
          </cell>
          <cell r="AP1031">
            <v>-586925.22750000015</v>
          </cell>
        </row>
        <row r="1032">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D1032">
            <v>0</v>
          </cell>
          <cell r="AE1032">
            <v>0</v>
          </cell>
          <cell r="AF1032">
            <v>0</v>
          </cell>
          <cell r="AG1032">
            <v>0</v>
          </cell>
          <cell r="AH1032">
            <v>0</v>
          </cell>
          <cell r="AI1032">
            <v>0</v>
          </cell>
          <cell r="AJ1032">
            <v>0</v>
          </cell>
          <cell r="AK1032">
            <v>0</v>
          </cell>
          <cell r="AL1032">
            <v>0</v>
          </cell>
          <cell r="AM1032">
            <v>0</v>
          </cell>
          <cell r="AN1032">
            <v>0</v>
          </cell>
          <cell r="AP1032">
            <v>0</v>
          </cell>
        </row>
        <row r="1033">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D1033">
            <v>0</v>
          </cell>
          <cell r="AE1033">
            <v>0</v>
          </cell>
          <cell r="AF1033">
            <v>0</v>
          </cell>
          <cell r="AG1033">
            <v>0</v>
          </cell>
          <cell r="AH1033">
            <v>0</v>
          </cell>
          <cell r="AI1033">
            <v>0</v>
          </cell>
          <cell r="AJ1033">
            <v>0</v>
          </cell>
          <cell r="AK1033">
            <v>0</v>
          </cell>
          <cell r="AL1033">
            <v>0</v>
          </cell>
          <cell r="AM1033">
            <v>0</v>
          </cell>
          <cell r="AN1033">
            <v>0</v>
          </cell>
          <cell r="AP1033">
            <v>0</v>
          </cell>
        </row>
        <row r="1034">
          <cell r="J1034">
            <v>0</v>
          </cell>
          <cell r="K1034">
            <v>0</v>
          </cell>
          <cell r="L1034">
            <v>0</v>
          </cell>
          <cell r="M1034">
            <v>0</v>
          </cell>
          <cell r="N1034">
            <v>0</v>
          </cell>
          <cell r="O1034">
            <v>-0.1</v>
          </cell>
          <cell r="P1034">
            <v>0</v>
          </cell>
          <cell r="Q1034">
            <v>0</v>
          </cell>
          <cell r="R1034">
            <v>0</v>
          </cell>
          <cell r="S1034">
            <v>0</v>
          </cell>
          <cell r="T1034">
            <v>0</v>
          </cell>
          <cell r="U1034">
            <v>0</v>
          </cell>
          <cell r="V1034">
            <v>0</v>
          </cell>
          <cell r="W1034">
            <v>0</v>
          </cell>
          <cell r="X1034">
            <v>0</v>
          </cell>
          <cell r="Y1034">
            <v>0</v>
          </cell>
          <cell r="Z1034">
            <v>0</v>
          </cell>
          <cell r="AA1034">
            <v>0</v>
          </cell>
          <cell r="AD1034">
            <v>-8.3333333333333332E-3</v>
          </cell>
          <cell r="AE1034">
            <v>-8.3333333333333332E-3</v>
          </cell>
          <cell r="AF1034">
            <v>-8.3333333333333332E-3</v>
          </cell>
          <cell r="AG1034">
            <v>-8.3333333333333332E-3</v>
          </cell>
          <cell r="AH1034">
            <v>-8.3333333333333332E-3</v>
          </cell>
          <cell r="AI1034">
            <v>-8.3333333333333332E-3</v>
          </cell>
          <cell r="AJ1034">
            <v>-8.3333333333333332E-3</v>
          </cell>
          <cell r="AK1034">
            <v>-8.3333333333333332E-3</v>
          </cell>
          <cell r="AL1034">
            <v>-8.3333333333333332E-3</v>
          </cell>
          <cell r="AM1034">
            <v>-8.3333333333333332E-3</v>
          </cell>
          <cell r="AN1034">
            <v>-4.1666666666666666E-3</v>
          </cell>
          <cell r="AP1034">
            <v>0</v>
          </cell>
        </row>
        <row r="1035">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D1035">
            <v>0</v>
          </cell>
          <cell r="AE1035">
            <v>0</v>
          </cell>
          <cell r="AF1035">
            <v>0</v>
          </cell>
          <cell r="AG1035">
            <v>0</v>
          </cell>
          <cell r="AH1035">
            <v>0</v>
          </cell>
          <cell r="AI1035">
            <v>0</v>
          </cell>
          <cell r="AJ1035">
            <v>0</v>
          </cell>
          <cell r="AK1035">
            <v>0</v>
          </cell>
          <cell r="AL1035">
            <v>0</v>
          </cell>
          <cell r="AM1035">
            <v>0</v>
          </cell>
          <cell r="AN1035">
            <v>0</v>
          </cell>
          <cell r="AP1035">
            <v>0</v>
          </cell>
        </row>
        <row r="1036">
          <cell r="J1036">
            <v>-472162.05</v>
          </cell>
          <cell r="K1036">
            <v>0</v>
          </cell>
          <cell r="L1036">
            <v>187645.97</v>
          </cell>
          <cell r="M1036">
            <v>362879.55</v>
          </cell>
          <cell r="N1036">
            <v>0</v>
          </cell>
          <cell r="O1036">
            <v>112339.75</v>
          </cell>
          <cell r="P1036">
            <v>1364297.6</v>
          </cell>
          <cell r="Q1036">
            <v>0</v>
          </cell>
          <cell r="R1036">
            <v>0</v>
          </cell>
          <cell r="S1036">
            <v>0</v>
          </cell>
          <cell r="T1036">
            <v>0</v>
          </cell>
          <cell r="U1036">
            <v>0</v>
          </cell>
          <cell r="V1036">
            <v>0</v>
          </cell>
          <cell r="W1036">
            <v>0</v>
          </cell>
          <cell r="X1036">
            <v>0</v>
          </cell>
          <cell r="Y1036">
            <v>0</v>
          </cell>
          <cell r="Z1036">
            <v>0</v>
          </cell>
          <cell r="AA1036">
            <v>0</v>
          </cell>
          <cell r="AD1036">
            <v>109290.24250000001</v>
          </cell>
          <cell r="AE1036">
            <v>109290.24250000001</v>
          </cell>
          <cell r="AF1036">
            <v>109290.24250000001</v>
          </cell>
          <cell r="AG1036">
            <v>109290.24250000001</v>
          </cell>
          <cell r="AH1036">
            <v>119436.82208333333</v>
          </cell>
          <cell r="AI1036">
            <v>149256.82041666668</v>
          </cell>
          <cell r="AJ1036">
            <v>168930.23916666667</v>
          </cell>
          <cell r="AK1036">
            <v>161111.65708333335</v>
          </cell>
          <cell r="AL1036">
            <v>138173.09375</v>
          </cell>
          <cell r="AM1036">
            <v>123053.1125</v>
          </cell>
          <cell r="AN1036">
            <v>118372.28958333335</v>
          </cell>
          <cell r="AP1036">
            <v>0</v>
          </cell>
        </row>
        <row r="1037">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D1037">
            <v>0</v>
          </cell>
          <cell r="AE1037">
            <v>0</v>
          </cell>
          <cell r="AF1037">
            <v>0</v>
          </cell>
          <cell r="AG1037">
            <v>0</v>
          </cell>
          <cell r="AH1037">
            <v>0</v>
          </cell>
          <cell r="AI1037">
            <v>0</v>
          </cell>
          <cell r="AJ1037">
            <v>0</v>
          </cell>
          <cell r="AK1037">
            <v>0</v>
          </cell>
          <cell r="AL1037">
            <v>0</v>
          </cell>
          <cell r="AM1037">
            <v>0</v>
          </cell>
          <cell r="AN1037">
            <v>0</v>
          </cell>
          <cell r="AP1037">
            <v>0</v>
          </cell>
        </row>
        <row r="1038">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D1038">
            <v>0</v>
          </cell>
          <cell r="AE1038">
            <v>0</v>
          </cell>
          <cell r="AF1038">
            <v>0</v>
          </cell>
          <cell r="AG1038">
            <v>0</v>
          </cell>
          <cell r="AH1038">
            <v>0</v>
          </cell>
          <cell r="AI1038">
            <v>0</v>
          </cell>
          <cell r="AJ1038">
            <v>0</v>
          </cell>
          <cell r="AK1038">
            <v>0</v>
          </cell>
          <cell r="AL1038">
            <v>0</v>
          </cell>
          <cell r="AM1038">
            <v>0</v>
          </cell>
          <cell r="AN1038">
            <v>0</v>
          </cell>
          <cell r="AP1038">
            <v>0</v>
          </cell>
        </row>
        <row r="1039">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D1039">
            <v>0</v>
          </cell>
          <cell r="AE1039">
            <v>0</v>
          </cell>
          <cell r="AF1039">
            <v>0</v>
          </cell>
          <cell r="AG1039">
            <v>0</v>
          </cell>
          <cell r="AH1039">
            <v>0</v>
          </cell>
          <cell r="AI1039">
            <v>0</v>
          </cell>
          <cell r="AJ1039">
            <v>0</v>
          </cell>
          <cell r="AK1039">
            <v>0</v>
          </cell>
          <cell r="AL1039">
            <v>0</v>
          </cell>
          <cell r="AM1039">
            <v>0</v>
          </cell>
          <cell r="AN1039">
            <v>0</v>
          </cell>
          <cell r="AP1039">
            <v>0</v>
          </cell>
        </row>
        <row r="1040">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D1040">
            <v>0</v>
          </cell>
          <cell r="AE1040">
            <v>0</v>
          </cell>
          <cell r="AF1040">
            <v>0</v>
          </cell>
          <cell r="AG1040">
            <v>0</v>
          </cell>
          <cell r="AH1040">
            <v>0</v>
          </cell>
          <cell r="AI1040">
            <v>0</v>
          </cell>
          <cell r="AJ1040">
            <v>0</v>
          </cell>
          <cell r="AK1040">
            <v>0</v>
          </cell>
          <cell r="AL1040">
            <v>0</v>
          </cell>
          <cell r="AM1040">
            <v>0</v>
          </cell>
          <cell r="AN1040">
            <v>0</v>
          </cell>
          <cell r="AP1040">
            <v>0</v>
          </cell>
        </row>
        <row r="1041">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D1041">
            <v>0</v>
          </cell>
          <cell r="AE1041">
            <v>0</v>
          </cell>
          <cell r="AF1041">
            <v>0</v>
          </cell>
          <cell r="AG1041">
            <v>0</v>
          </cell>
          <cell r="AH1041">
            <v>0</v>
          </cell>
          <cell r="AI1041">
            <v>0</v>
          </cell>
          <cell r="AJ1041">
            <v>0</v>
          </cell>
          <cell r="AK1041">
            <v>0</v>
          </cell>
          <cell r="AL1041">
            <v>0</v>
          </cell>
          <cell r="AM1041">
            <v>0</v>
          </cell>
          <cell r="AN1041">
            <v>0</v>
          </cell>
          <cell r="AP1041">
            <v>0</v>
          </cell>
        </row>
        <row r="1042">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D1042">
            <v>0</v>
          </cell>
          <cell r="AE1042">
            <v>0</v>
          </cell>
          <cell r="AF1042">
            <v>0</v>
          </cell>
          <cell r="AG1042">
            <v>0</v>
          </cell>
          <cell r="AH1042">
            <v>0</v>
          </cell>
          <cell r="AI1042">
            <v>0</v>
          </cell>
          <cell r="AJ1042">
            <v>0</v>
          </cell>
          <cell r="AK1042">
            <v>0</v>
          </cell>
          <cell r="AL1042">
            <v>0</v>
          </cell>
          <cell r="AM1042">
            <v>0</v>
          </cell>
          <cell r="AN1042">
            <v>0</v>
          </cell>
          <cell r="AP1042">
            <v>0</v>
          </cell>
        </row>
        <row r="1043">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D1043">
            <v>0</v>
          </cell>
          <cell r="AE1043">
            <v>0</v>
          </cell>
          <cell r="AF1043">
            <v>0</v>
          </cell>
          <cell r="AG1043">
            <v>0</v>
          </cell>
          <cell r="AH1043">
            <v>0</v>
          </cell>
          <cell r="AI1043">
            <v>0</v>
          </cell>
          <cell r="AJ1043">
            <v>0</v>
          </cell>
          <cell r="AK1043">
            <v>0</v>
          </cell>
          <cell r="AL1043">
            <v>0</v>
          </cell>
          <cell r="AM1043">
            <v>0</v>
          </cell>
          <cell r="AN1043">
            <v>0</v>
          </cell>
          <cell r="AP1043">
            <v>0</v>
          </cell>
        </row>
        <row r="1044">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D1044">
            <v>0</v>
          </cell>
          <cell r="AE1044">
            <v>0</v>
          </cell>
          <cell r="AF1044">
            <v>0</v>
          </cell>
          <cell r="AG1044">
            <v>0</v>
          </cell>
          <cell r="AH1044">
            <v>0</v>
          </cell>
          <cell r="AI1044">
            <v>0</v>
          </cell>
          <cell r="AJ1044">
            <v>0</v>
          </cell>
          <cell r="AK1044">
            <v>0</v>
          </cell>
          <cell r="AL1044">
            <v>0</v>
          </cell>
          <cell r="AM1044">
            <v>0</v>
          </cell>
          <cell r="AN1044">
            <v>0</v>
          </cell>
          <cell r="AP1044">
            <v>0</v>
          </cell>
        </row>
        <row r="1045">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D1045">
            <v>0</v>
          </cell>
          <cell r="AE1045">
            <v>0</v>
          </cell>
          <cell r="AF1045">
            <v>0</v>
          </cell>
          <cell r="AG1045">
            <v>0</v>
          </cell>
          <cell r="AH1045">
            <v>0</v>
          </cell>
          <cell r="AI1045">
            <v>0</v>
          </cell>
          <cell r="AJ1045">
            <v>0</v>
          </cell>
          <cell r="AK1045">
            <v>0</v>
          </cell>
          <cell r="AL1045">
            <v>0</v>
          </cell>
          <cell r="AM1045">
            <v>0</v>
          </cell>
          <cell r="AN1045">
            <v>0</v>
          </cell>
          <cell r="AP1045">
            <v>0</v>
          </cell>
        </row>
        <row r="1046">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D1046">
            <v>0</v>
          </cell>
          <cell r="AE1046">
            <v>0</v>
          </cell>
          <cell r="AF1046">
            <v>0</v>
          </cell>
          <cell r="AG1046">
            <v>0</v>
          </cell>
          <cell r="AH1046">
            <v>0</v>
          </cell>
          <cell r="AI1046">
            <v>0</v>
          </cell>
          <cell r="AJ1046">
            <v>0</v>
          </cell>
          <cell r="AK1046">
            <v>0</v>
          </cell>
          <cell r="AL1046">
            <v>0</v>
          </cell>
          <cell r="AM1046">
            <v>0</v>
          </cell>
          <cell r="AN1046">
            <v>0</v>
          </cell>
          <cell r="AP1046">
            <v>0</v>
          </cell>
        </row>
        <row r="1047">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D1047">
            <v>0</v>
          </cell>
          <cell r="AE1047">
            <v>0</v>
          </cell>
          <cell r="AF1047">
            <v>0</v>
          </cell>
          <cell r="AG1047">
            <v>0</v>
          </cell>
          <cell r="AH1047">
            <v>0</v>
          </cell>
          <cell r="AI1047">
            <v>0</v>
          </cell>
          <cell r="AJ1047">
            <v>0</v>
          </cell>
          <cell r="AK1047">
            <v>0</v>
          </cell>
          <cell r="AL1047">
            <v>0</v>
          </cell>
          <cell r="AM1047">
            <v>0</v>
          </cell>
          <cell r="AN1047">
            <v>0</v>
          </cell>
          <cell r="AP1047">
            <v>0</v>
          </cell>
        </row>
        <row r="1048">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D1048">
            <v>0</v>
          </cell>
          <cell r="AE1048">
            <v>0</v>
          </cell>
          <cell r="AF1048">
            <v>0</v>
          </cell>
          <cell r="AG1048">
            <v>0</v>
          </cell>
          <cell r="AH1048">
            <v>0</v>
          </cell>
          <cell r="AI1048">
            <v>0</v>
          </cell>
          <cell r="AJ1048">
            <v>0</v>
          </cell>
          <cell r="AK1048">
            <v>0</v>
          </cell>
          <cell r="AL1048">
            <v>0</v>
          </cell>
          <cell r="AM1048">
            <v>0</v>
          </cell>
          <cell r="AN1048">
            <v>0</v>
          </cell>
          <cell r="AP1048">
            <v>0</v>
          </cell>
        </row>
        <row r="1049">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D1049">
            <v>0</v>
          </cell>
          <cell r="AE1049">
            <v>0</v>
          </cell>
          <cell r="AF1049">
            <v>0</v>
          </cell>
          <cell r="AG1049">
            <v>0</v>
          </cell>
          <cell r="AH1049">
            <v>0</v>
          </cell>
          <cell r="AI1049">
            <v>0</v>
          </cell>
          <cell r="AJ1049">
            <v>0</v>
          </cell>
          <cell r="AK1049">
            <v>0</v>
          </cell>
          <cell r="AL1049">
            <v>0</v>
          </cell>
          <cell r="AM1049">
            <v>0</v>
          </cell>
          <cell r="AN1049">
            <v>0</v>
          </cell>
          <cell r="AP1049">
            <v>0</v>
          </cell>
        </row>
        <row r="1050">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53.11</v>
          </cell>
          <cell r="AD1050">
            <v>0</v>
          </cell>
          <cell r="AE1050">
            <v>0</v>
          </cell>
          <cell r="AF1050">
            <v>0</v>
          </cell>
          <cell r="AG1050">
            <v>0</v>
          </cell>
          <cell r="AH1050">
            <v>0</v>
          </cell>
          <cell r="AI1050">
            <v>0</v>
          </cell>
          <cell r="AJ1050">
            <v>0</v>
          </cell>
          <cell r="AK1050">
            <v>0</v>
          </cell>
          <cell r="AL1050">
            <v>0</v>
          </cell>
          <cell r="AM1050">
            <v>0</v>
          </cell>
          <cell r="AN1050">
            <v>2.2129166666666666</v>
          </cell>
          <cell r="AP1050">
            <v>4.4258333333333333</v>
          </cell>
        </row>
        <row r="1051">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D1051">
            <v>0</v>
          </cell>
          <cell r="AE1051">
            <v>0</v>
          </cell>
          <cell r="AF1051">
            <v>0</v>
          </cell>
          <cell r="AG1051">
            <v>0</v>
          </cell>
          <cell r="AH1051">
            <v>0</v>
          </cell>
          <cell r="AI1051">
            <v>0</v>
          </cell>
          <cell r="AJ1051">
            <v>0</v>
          </cell>
          <cell r="AK1051">
            <v>0</v>
          </cell>
          <cell r="AL1051">
            <v>0</v>
          </cell>
          <cell r="AM1051">
            <v>0</v>
          </cell>
          <cell r="AN1051">
            <v>0</v>
          </cell>
          <cell r="AP1051">
            <v>0</v>
          </cell>
        </row>
        <row r="1052">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D1052">
            <v>0</v>
          </cell>
          <cell r="AE1052">
            <v>0</v>
          </cell>
          <cell r="AF1052">
            <v>0</v>
          </cell>
          <cell r="AG1052">
            <v>0</v>
          </cell>
          <cell r="AH1052">
            <v>0</v>
          </cell>
          <cell r="AI1052">
            <v>0</v>
          </cell>
          <cell r="AJ1052">
            <v>0</v>
          </cell>
          <cell r="AK1052">
            <v>0</v>
          </cell>
          <cell r="AL1052">
            <v>0</v>
          </cell>
          <cell r="AM1052">
            <v>0</v>
          </cell>
          <cell r="AN1052">
            <v>0</v>
          </cell>
          <cell r="AP1052">
            <v>0</v>
          </cell>
        </row>
        <row r="1053">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D1053">
            <v>0</v>
          </cell>
          <cell r="AE1053">
            <v>0</v>
          </cell>
          <cell r="AF1053">
            <v>0</v>
          </cell>
          <cell r="AG1053">
            <v>0</v>
          </cell>
          <cell r="AH1053">
            <v>0</v>
          </cell>
          <cell r="AI1053">
            <v>0</v>
          </cell>
          <cell r="AJ1053">
            <v>0</v>
          </cell>
          <cell r="AK1053">
            <v>0</v>
          </cell>
          <cell r="AL1053">
            <v>0</v>
          </cell>
          <cell r="AM1053">
            <v>0</v>
          </cell>
          <cell r="AN1053">
            <v>0</v>
          </cell>
          <cell r="AP1053">
            <v>0</v>
          </cell>
        </row>
        <row r="1054">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D1054">
            <v>0</v>
          </cell>
          <cell r="AE1054">
            <v>0</v>
          </cell>
          <cell r="AF1054">
            <v>0</v>
          </cell>
          <cell r="AG1054">
            <v>0</v>
          </cell>
          <cell r="AH1054">
            <v>0</v>
          </cell>
          <cell r="AI1054">
            <v>0</v>
          </cell>
          <cell r="AJ1054">
            <v>0</v>
          </cell>
          <cell r="AK1054">
            <v>0</v>
          </cell>
          <cell r="AL1054">
            <v>0</v>
          </cell>
          <cell r="AM1054">
            <v>0</v>
          </cell>
          <cell r="AN1054">
            <v>0</v>
          </cell>
          <cell r="AP1054">
            <v>0</v>
          </cell>
        </row>
        <row r="1055">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D1055">
            <v>0</v>
          </cell>
          <cell r="AE1055">
            <v>0</v>
          </cell>
          <cell r="AF1055">
            <v>0</v>
          </cell>
          <cell r="AG1055">
            <v>0</v>
          </cell>
          <cell r="AH1055">
            <v>0</v>
          </cell>
          <cell r="AI1055">
            <v>0</v>
          </cell>
          <cell r="AJ1055">
            <v>0</v>
          </cell>
          <cell r="AK1055">
            <v>0</v>
          </cell>
          <cell r="AL1055">
            <v>0</v>
          </cell>
          <cell r="AM1055">
            <v>0</v>
          </cell>
          <cell r="AN1055">
            <v>0</v>
          </cell>
          <cell r="AP1055">
            <v>0</v>
          </cell>
        </row>
        <row r="1056">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D1056">
            <v>0</v>
          </cell>
          <cell r="AE1056">
            <v>0</v>
          </cell>
          <cell r="AF1056">
            <v>0</v>
          </cell>
          <cell r="AG1056">
            <v>0</v>
          </cell>
          <cell r="AH1056">
            <v>0</v>
          </cell>
          <cell r="AI1056">
            <v>0</v>
          </cell>
          <cell r="AJ1056">
            <v>0</v>
          </cell>
          <cell r="AK1056">
            <v>0</v>
          </cell>
          <cell r="AL1056">
            <v>0</v>
          </cell>
          <cell r="AM1056">
            <v>0</v>
          </cell>
          <cell r="AN1056">
            <v>0</v>
          </cell>
          <cell r="AP1056">
            <v>0</v>
          </cell>
        </row>
        <row r="1057">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D1057">
            <v>0</v>
          </cell>
          <cell r="AE1057">
            <v>0</v>
          </cell>
          <cell r="AF1057">
            <v>0</v>
          </cell>
          <cell r="AG1057">
            <v>0</v>
          </cell>
          <cell r="AH1057">
            <v>0</v>
          </cell>
          <cell r="AI1057">
            <v>0</v>
          </cell>
          <cell r="AJ1057">
            <v>0</v>
          </cell>
          <cell r="AK1057">
            <v>0</v>
          </cell>
          <cell r="AL1057">
            <v>0</v>
          </cell>
          <cell r="AM1057">
            <v>0</v>
          </cell>
          <cell r="AN1057">
            <v>0</v>
          </cell>
          <cell r="AP1057">
            <v>0</v>
          </cell>
        </row>
        <row r="1058">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D1058">
            <v>0</v>
          </cell>
          <cell r="AE1058">
            <v>0</v>
          </cell>
          <cell r="AF1058">
            <v>0</v>
          </cell>
          <cell r="AG1058">
            <v>0</v>
          </cell>
          <cell r="AH1058">
            <v>0</v>
          </cell>
          <cell r="AI1058">
            <v>0</v>
          </cell>
          <cell r="AJ1058">
            <v>0</v>
          </cell>
          <cell r="AK1058">
            <v>0</v>
          </cell>
          <cell r="AL1058">
            <v>0</v>
          </cell>
          <cell r="AM1058">
            <v>0</v>
          </cell>
          <cell r="AN1058">
            <v>0</v>
          </cell>
          <cell r="AP1058">
            <v>0</v>
          </cell>
        </row>
        <row r="1059">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D1059">
            <v>0</v>
          </cell>
          <cell r="AE1059">
            <v>0</v>
          </cell>
          <cell r="AF1059">
            <v>0</v>
          </cell>
          <cell r="AG1059">
            <v>0</v>
          </cell>
          <cell r="AH1059">
            <v>0</v>
          </cell>
          <cell r="AI1059">
            <v>0</v>
          </cell>
          <cell r="AJ1059">
            <v>0</v>
          </cell>
          <cell r="AK1059">
            <v>0</v>
          </cell>
          <cell r="AL1059">
            <v>0</v>
          </cell>
          <cell r="AM1059">
            <v>0</v>
          </cell>
          <cell r="AN1059">
            <v>0</v>
          </cell>
          <cell r="AP1059">
            <v>0</v>
          </cell>
        </row>
        <row r="1060">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D1060">
            <v>0</v>
          </cell>
          <cell r="AE1060">
            <v>0</v>
          </cell>
          <cell r="AF1060">
            <v>0</v>
          </cell>
          <cell r="AG1060">
            <v>0</v>
          </cell>
          <cell r="AH1060">
            <v>0</v>
          </cell>
          <cell r="AI1060">
            <v>0</v>
          </cell>
          <cell r="AJ1060">
            <v>0</v>
          </cell>
          <cell r="AK1060">
            <v>0</v>
          </cell>
          <cell r="AL1060">
            <v>0</v>
          </cell>
          <cell r="AM1060">
            <v>0</v>
          </cell>
          <cell r="AN1060">
            <v>0</v>
          </cell>
          <cell r="AP1060">
            <v>0</v>
          </cell>
        </row>
        <row r="1061">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D1061">
            <v>0</v>
          </cell>
          <cell r="AE1061">
            <v>0</v>
          </cell>
          <cell r="AF1061">
            <v>0</v>
          </cell>
          <cell r="AG1061">
            <v>0</v>
          </cell>
          <cell r="AH1061">
            <v>0</v>
          </cell>
          <cell r="AI1061">
            <v>0</v>
          </cell>
          <cell r="AJ1061">
            <v>0</v>
          </cell>
          <cell r="AK1061">
            <v>0</v>
          </cell>
          <cell r="AL1061">
            <v>0</v>
          </cell>
          <cell r="AM1061">
            <v>0</v>
          </cell>
          <cell r="AN1061">
            <v>0</v>
          </cell>
          <cell r="AP1061">
            <v>0</v>
          </cell>
        </row>
        <row r="1062">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D1062">
            <v>0</v>
          </cell>
          <cell r="AE1062">
            <v>0</v>
          </cell>
          <cell r="AF1062">
            <v>0</v>
          </cell>
          <cell r="AG1062">
            <v>0</v>
          </cell>
          <cell r="AH1062">
            <v>0</v>
          </cell>
          <cell r="AI1062">
            <v>0</v>
          </cell>
          <cell r="AJ1062">
            <v>0</v>
          </cell>
          <cell r="AK1062">
            <v>0</v>
          </cell>
          <cell r="AL1062">
            <v>0</v>
          </cell>
          <cell r="AM1062">
            <v>0</v>
          </cell>
          <cell r="AN1062">
            <v>0</v>
          </cell>
          <cell r="AP1062">
            <v>0</v>
          </cell>
        </row>
        <row r="1063">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-172936.15</v>
          </cell>
          <cell r="Y1063">
            <v>270129.8</v>
          </cell>
          <cell r="Z1063">
            <v>294483.53999999998</v>
          </cell>
          <cell r="AA1063">
            <v>85290.9</v>
          </cell>
          <cell r="AD1063">
            <v>0</v>
          </cell>
          <cell r="AE1063">
            <v>0</v>
          </cell>
          <cell r="AF1063">
            <v>0</v>
          </cell>
          <cell r="AG1063">
            <v>0</v>
          </cell>
          <cell r="AH1063">
            <v>0</v>
          </cell>
          <cell r="AI1063">
            <v>0</v>
          </cell>
          <cell r="AJ1063">
            <v>0</v>
          </cell>
          <cell r="AK1063">
            <v>-7205.6729166666664</v>
          </cell>
          <cell r="AL1063">
            <v>-3155.9375</v>
          </cell>
          <cell r="AM1063">
            <v>20369.618333333332</v>
          </cell>
          <cell r="AN1063">
            <v>36193.55333333333</v>
          </cell>
          <cell r="AP1063">
            <v>49670.154999999999</v>
          </cell>
        </row>
        <row r="1064">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-190393.32</v>
          </cell>
          <cell r="Y1064">
            <v>-165319.48000000001</v>
          </cell>
          <cell r="Z1064">
            <v>-49211.13</v>
          </cell>
          <cell r="AA1064">
            <v>3451.13</v>
          </cell>
          <cell r="AD1064">
            <v>0</v>
          </cell>
          <cell r="AE1064">
            <v>0</v>
          </cell>
          <cell r="AF1064">
            <v>0</v>
          </cell>
          <cell r="AG1064">
            <v>0</v>
          </cell>
          <cell r="AH1064">
            <v>0</v>
          </cell>
          <cell r="AI1064">
            <v>0</v>
          </cell>
          <cell r="AJ1064">
            <v>0</v>
          </cell>
          <cell r="AK1064">
            <v>-7933.0550000000003</v>
          </cell>
          <cell r="AL1064">
            <v>-22754.421666666665</v>
          </cell>
          <cell r="AM1064">
            <v>-31693.197083333336</v>
          </cell>
          <cell r="AN1064">
            <v>-33599.863750000004</v>
          </cell>
          <cell r="AP1064">
            <v>-31857.189166666667</v>
          </cell>
        </row>
        <row r="1065">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-69316.77</v>
          </cell>
          <cell r="Y1065">
            <v>-102732.91</v>
          </cell>
          <cell r="Z1065">
            <v>-89042.94</v>
          </cell>
          <cell r="AA1065">
            <v>-79014.080000000002</v>
          </cell>
          <cell r="AD1065">
            <v>0</v>
          </cell>
          <cell r="AE1065">
            <v>0</v>
          </cell>
          <cell r="AF1065">
            <v>0</v>
          </cell>
          <cell r="AG1065">
            <v>0</v>
          </cell>
          <cell r="AH1065">
            <v>0</v>
          </cell>
          <cell r="AI1065">
            <v>0</v>
          </cell>
          <cell r="AJ1065">
            <v>0</v>
          </cell>
          <cell r="AK1065">
            <v>-2888.19875</v>
          </cell>
          <cell r="AL1065">
            <v>-10056.935416666667</v>
          </cell>
          <cell r="AM1065">
            <v>-18047.595833333333</v>
          </cell>
          <cell r="AN1065">
            <v>-25049.971666666665</v>
          </cell>
          <cell r="AP1065">
            <v>-34866.195833333331</v>
          </cell>
        </row>
        <row r="1066">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-40497.839999999997</v>
          </cell>
          <cell r="Y1066">
            <v>-55494.63</v>
          </cell>
          <cell r="Z1066">
            <v>-1714.4</v>
          </cell>
          <cell r="AA1066">
            <v>36059.9</v>
          </cell>
          <cell r="AD1066">
            <v>0</v>
          </cell>
          <cell r="AE1066">
            <v>0</v>
          </cell>
          <cell r="AF1066">
            <v>0</v>
          </cell>
          <cell r="AG1066">
            <v>0</v>
          </cell>
          <cell r="AH1066">
            <v>0</v>
          </cell>
          <cell r="AI1066">
            <v>0</v>
          </cell>
          <cell r="AJ1066">
            <v>0</v>
          </cell>
          <cell r="AK1066">
            <v>-1687.4099999999999</v>
          </cell>
          <cell r="AL1066">
            <v>-5687.0962499999996</v>
          </cell>
          <cell r="AM1066">
            <v>-8070.8058333333329</v>
          </cell>
          <cell r="AN1066">
            <v>-6639.7433333333329</v>
          </cell>
          <cell r="AP1066">
            <v>1044.5733333333344</v>
          </cell>
        </row>
        <row r="1067">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D1067">
            <v>0</v>
          </cell>
          <cell r="AE1067">
            <v>0</v>
          </cell>
          <cell r="AF1067">
            <v>0</v>
          </cell>
          <cell r="AG1067">
            <v>0</v>
          </cell>
          <cell r="AH1067">
            <v>0</v>
          </cell>
          <cell r="AI1067">
            <v>0</v>
          </cell>
          <cell r="AJ1067">
            <v>0</v>
          </cell>
          <cell r="AK1067">
            <v>0</v>
          </cell>
          <cell r="AL1067">
            <v>0</v>
          </cell>
          <cell r="AM1067">
            <v>0</v>
          </cell>
          <cell r="AN1067">
            <v>0</v>
          </cell>
          <cell r="AP1067">
            <v>0</v>
          </cell>
        </row>
        <row r="1068">
          <cell r="J1068">
            <v>89283.6</v>
          </cell>
          <cell r="K1068">
            <v>94693.23</v>
          </cell>
          <cell r="L1068">
            <v>101738.17</v>
          </cell>
          <cell r="M1068">
            <v>140217.92000000001</v>
          </cell>
          <cell r="N1068">
            <v>153438.88</v>
          </cell>
          <cell r="O1068">
            <v>160730.45000000001</v>
          </cell>
          <cell r="P1068">
            <v>174474.4</v>
          </cell>
          <cell r="Q1068">
            <v>145945.89000000001</v>
          </cell>
          <cell r="R1068">
            <v>175592.07</v>
          </cell>
          <cell r="S1068">
            <v>157777.32</v>
          </cell>
          <cell r="T1068">
            <v>116716.95</v>
          </cell>
          <cell r="U1068">
            <v>93096.83</v>
          </cell>
          <cell r="V1068">
            <v>110721.11</v>
          </cell>
          <cell r="W1068">
            <v>143493.98000000001</v>
          </cell>
          <cell r="X1068">
            <v>141965.67000000001</v>
          </cell>
          <cell r="Y1068">
            <v>154755.37</v>
          </cell>
          <cell r="Z1068">
            <v>122642.93</v>
          </cell>
          <cell r="AA1068">
            <v>169362.21</v>
          </cell>
          <cell r="AD1068">
            <v>105519.90375</v>
          </cell>
          <cell r="AE1068">
            <v>116947.64</v>
          </cell>
          <cell r="AF1068">
            <v>126555.24166666665</v>
          </cell>
          <cell r="AG1068">
            <v>132399.75041666668</v>
          </cell>
          <cell r="AH1068">
            <v>133812.72875000001</v>
          </cell>
          <cell r="AI1068">
            <v>134535.37208333335</v>
          </cell>
          <cell r="AJ1068">
            <v>137461.96625000003</v>
          </cell>
          <cell r="AK1068">
            <v>141171.47666666668</v>
          </cell>
          <cell r="AL1068">
            <v>143453.34958333333</v>
          </cell>
          <cell r="AM1068">
            <v>142775.91208333333</v>
          </cell>
          <cell r="AN1068">
            <v>141852.40416666665</v>
          </cell>
          <cell r="AP1068">
            <v>144789.50916666666</v>
          </cell>
        </row>
        <row r="1069">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D1069">
            <v>0</v>
          </cell>
          <cell r="AE1069">
            <v>0</v>
          </cell>
          <cell r="AF1069">
            <v>0</v>
          </cell>
          <cell r="AG1069">
            <v>0</v>
          </cell>
          <cell r="AH1069">
            <v>0</v>
          </cell>
          <cell r="AI1069">
            <v>0</v>
          </cell>
          <cell r="AJ1069">
            <v>0</v>
          </cell>
          <cell r="AK1069">
            <v>0</v>
          </cell>
          <cell r="AL1069">
            <v>0</v>
          </cell>
          <cell r="AM1069">
            <v>0</v>
          </cell>
          <cell r="AN1069">
            <v>0</v>
          </cell>
          <cell r="AP1069">
            <v>0</v>
          </cell>
        </row>
        <row r="1070">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D1070">
            <v>0</v>
          </cell>
          <cell r="AE1070">
            <v>0</v>
          </cell>
          <cell r="AF1070">
            <v>0</v>
          </cell>
          <cell r="AG1070">
            <v>0</v>
          </cell>
          <cell r="AH1070">
            <v>0</v>
          </cell>
          <cell r="AI1070">
            <v>0</v>
          </cell>
          <cell r="AJ1070">
            <v>0</v>
          </cell>
          <cell r="AK1070">
            <v>0</v>
          </cell>
          <cell r="AL1070">
            <v>0</v>
          </cell>
          <cell r="AM1070">
            <v>0</v>
          </cell>
          <cell r="AN1070">
            <v>0</v>
          </cell>
          <cell r="AP1070">
            <v>0</v>
          </cell>
        </row>
        <row r="1071">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D1071">
            <v>0</v>
          </cell>
          <cell r="AE1071">
            <v>0</v>
          </cell>
          <cell r="AF1071">
            <v>0</v>
          </cell>
          <cell r="AG1071">
            <v>0</v>
          </cell>
          <cell r="AH1071">
            <v>0</v>
          </cell>
          <cell r="AI1071">
            <v>0</v>
          </cell>
          <cell r="AJ1071">
            <v>0</v>
          </cell>
          <cell r="AK1071">
            <v>0</v>
          </cell>
          <cell r="AL1071">
            <v>0</v>
          </cell>
          <cell r="AM1071">
            <v>0</v>
          </cell>
          <cell r="AN1071">
            <v>0</v>
          </cell>
          <cell r="AP1071">
            <v>0</v>
          </cell>
        </row>
        <row r="1072">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D1072">
            <v>0</v>
          </cell>
          <cell r="AE1072">
            <v>0</v>
          </cell>
          <cell r="AF1072">
            <v>0</v>
          </cell>
          <cell r="AG1072">
            <v>0</v>
          </cell>
          <cell r="AH1072">
            <v>0</v>
          </cell>
          <cell r="AI1072">
            <v>0</v>
          </cell>
          <cell r="AJ1072">
            <v>0</v>
          </cell>
          <cell r="AK1072">
            <v>0</v>
          </cell>
          <cell r="AL1072">
            <v>0</v>
          </cell>
          <cell r="AM1072">
            <v>0</v>
          </cell>
          <cell r="AN1072">
            <v>0</v>
          </cell>
          <cell r="AP1072">
            <v>0</v>
          </cell>
        </row>
        <row r="1073">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D1073">
            <v>0</v>
          </cell>
          <cell r="AE1073">
            <v>0</v>
          </cell>
          <cell r="AF1073">
            <v>0</v>
          </cell>
          <cell r="AG1073">
            <v>0</v>
          </cell>
          <cell r="AH1073">
            <v>0</v>
          </cell>
          <cell r="AI1073">
            <v>0</v>
          </cell>
          <cell r="AJ1073">
            <v>0</v>
          </cell>
          <cell r="AK1073">
            <v>0</v>
          </cell>
          <cell r="AL1073">
            <v>0</v>
          </cell>
          <cell r="AM1073">
            <v>0</v>
          </cell>
          <cell r="AN1073">
            <v>0</v>
          </cell>
          <cell r="AP1073">
            <v>0</v>
          </cell>
        </row>
        <row r="1074">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D1074">
            <v>0</v>
          </cell>
          <cell r="AE1074">
            <v>0</v>
          </cell>
          <cell r="AF1074">
            <v>0</v>
          </cell>
          <cell r="AG1074">
            <v>0</v>
          </cell>
          <cell r="AH1074">
            <v>0</v>
          </cell>
          <cell r="AI1074">
            <v>0</v>
          </cell>
          <cell r="AJ1074">
            <v>0</v>
          </cell>
          <cell r="AK1074">
            <v>0</v>
          </cell>
          <cell r="AL1074">
            <v>0</v>
          </cell>
          <cell r="AM1074">
            <v>0</v>
          </cell>
          <cell r="AN1074">
            <v>0</v>
          </cell>
          <cell r="AP1074">
            <v>0</v>
          </cell>
        </row>
        <row r="1075">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D1075">
            <v>0</v>
          </cell>
          <cell r="AE1075">
            <v>0</v>
          </cell>
          <cell r="AF1075">
            <v>0</v>
          </cell>
          <cell r="AG1075">
            <v>0</v>
          </cell>
          <cell r="AH1075">
            <v>0</v>
          </cell>
          <cell r="AI1075">
            <v>0</v>
          </cell>
          <cell r="AJ1075">
            <v>0</v>
          </cell>
          <cell r="AK1075">
            <v>0</v>
          </cell>
          <cell r="AL1075">
            <v>0</v>
          </cell>
          <cell r="AM1075">
            <v>0</v>
          </cell>
          <cell r="AN1075">
            <v>0</v>
          </cell>
          <cell r="AP1075">
            <v>0</v>
          </cell>
        </row>
        <row r="1076">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D1076">
            <v>0</v>
          </cell>
          <cell r="AE1076">
            <v>0</v>
          </cell>
          <cell r="AF1076">
            <v>0</v>
          </cell>
          <cell r="AG1076">
            <v>0</v>
          </cell>
          <cell r="AH1076">
            <v>0</v>
          </cell>
          <cell r="AI1076">
            <v>0</v>
          </cell>
          <cell r="AJ1076">
            <v>0</v>
          </cell>
          <cell r="AK1076">
            <v>0</v>
          </cell>
          <cell r="AL1076">
            <v>0</v>
          </cell>
          <cell r="AM1076">
            <v>0</v>
          </cell>
          <cell r="AN1076">
            <v>0</v>
          </cell>
          <cell r="AP1076">
            <v>0</v>
          </cell>
        </row>
        <row r="1077">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D1077">
            <v>0</v>
          </cell>
          <cell r="AE1077">
            <v>0</v>
          </cell>
          <cell r="AF1077">
            <v>0</v>
          </cell>
          <cell r="AG1077">
            <v>0</v>
          </cell>
          <cell r="AH1077">
            <v>0</v>
          </cell>
          <cell r="AI1077">
            <v>0</v>
          </cell>
          <cell r="AJ1077">
            <v>0</v>
          </cell>
          <cell r="AK1077">
            <v>0</v>
          </cell>
          <cell r="AL1077">
            <v>0</v>
          </cell>
          <cell r="AM1077">
            <v>0</v>
          </cell>
          <cell r="AN1077">
            <v>0</v>
          </cell>
          <cell r="AP1077">
            <v>0</v>
          </cell>
        </row>
        <row r="1078">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D1078">
            <v>0</v>
          </cell>
          <cell r="AE1078">
            <v>0</v>
          </cell>
          <cell r="AF1078">
            <v>0</v>
          </cell>
          <cell r="AG1078">
            <v>0</v>
          </cell>
          <cell r="AH1078">
            <v>0</v>
          </cell>
          <cell r="AI1078">
            <v>0</v>
          </cell>
          <cell r="AJ1078">
            <v>0</v>
          </cell>
          <cell r="AK1078">
            <v>0</v>
          </cell>
          <cell r="AL1078">
            <v>0</v>
          </cell>
          <cell r="AM1078">
            <v>0</v>
          </cell>
          <cell r="AN1078">
            <v>0</v>
          </cell>
          <cell r="AP1078">
            <v>0</v>
          </cell>
        </row>
        <row r="1079">
          <cell r="J1079">
            <v>0</v>
          </cell>
          <cell r="K1079">
            <v>0</v>
          </cell>
          <cell r="L1079">
            <v>0</v>
          </cell>
          <cell r="M1079">
            <v>4068.92</v>
          </cell>
          <cell r="N1079">
            <v>1664.54</v>
          </cell>
          <cell r="O1079">
            <v>0</v>
          </cell>
          <cell r="P1079">
            <v>-318.8</v>
          </cell>
          <cell r="Q1079">
            <v>0</v>
          </cell>
          <cell r="R1079">
            <v>0</v>
          </cell>
          <cell r="S1079">
            <v>-128.51</v>
          </cell>
          <cell r="T1079">
            <v>6487.5</v>
          </cell>
          <cell r="U1079">
            <v>0</v>
          </cell>
          <cell r="V1079">
            <v>0</v>
          </cell>
          <cell r="W1079">
            <v>0</v>
          </cell>
          <cell r="X1079">
            <v>0</v>
          </cell>
          <cell r="Y1079">
            <v>0</v>
          </cell>
          <cell r="Z1079">
            <v>0</v>
          </cell>
          <cell r="AA1079">
            <v>0</v>
          </cell>
          <cell r="AD1079">
            <v>451.22166666666664</v>
          </cell>
          <cell r="AE1079">
            <v>451.22166666666664</v>
          </cell>
          <cell r="AF1079">
            <v>445.86708333333331</v>
          </cell>
          <cell r="AG1079">
            <v>710.82499999999993</v>
          </cell>
          <cell r="AH1079">
            <v>981.13749999999993</v>
          </cell>
          <cell r="AI1079">
            <v>981.13749999999993</v>
          </cell>
          <cell r="AJ1079">
            <v>981.13749999999993</v>
          </cell>
          <cell r="AK1079">
            <v>981.13749999999993</v>
          </cell>
          <cell r="AL1079">
            <v>811.59916666666652</v>
          </cell>
          <cell r="AM1079">
            <v>572.70499999999993</v>
          </cell>
          <cell r="AN1079">
            <v>503.34916666666663</v>
          </cell>
          <cell r="AP1079">
            <v>529.91583333333335</v>
          </cell>
        </row>
        <row r="1080">
          <cell r="J1080">
            <v>1223199.42</v>
          </cell>
          <cell r="K1080">
            <v>2247870.5699999998</v>
          </cell>
          <cell r="L1080">
            <v>2469788.42</v>
          </cell>
          <cell r="M1080">
            <v>2675180.96</v>
          </cell>
          <cell r="N1080">
            <v>3187366.44</v>
          </cell>
          <cell r="O1080">
            <v>3545450.85</v>
          </cell>
          <cell r="P1080">
            <v>3460305.41</v>
          </cell>
          <cell r="Q1080">
            <v>3351288.88</v>
          </cell>
          <cell r="R1080">
            <v>4268348.2</v>
          </cell>
          <cell r="S1080">
            <v>4189526.58</v>
          </cell>
          <cell r="T1080">
            <v>4087613.52</v>
          </cell>
          <cell r="U1080">
            <v>3552609.57</v>
          </cell>
          <cell r="V1080">
            <v>3507944.77</v>
          </cell>
          <cell r="W1080">
            <v>3896846.77</v>
          </cell>
          <cell r="X1080">
            <v>4666460.78</v>
          </cell>
          <cell r="Y1080">
            <v>4448819.55</v>
          </cell>
          <cell r="Z1080">
            <v>4516977.38</v>
          </cell>
          <cell r="AA1080">
            <v>4847399.42</v>
          </cell>
          <cell r="AD1080">
            <v>1822976.6466666667</v>
          </cell>
          <cell r="AE1080">
            <v>2150752.3737499998</v>
          </cell>
          <cell r="AF1080">
            <v>2508828.2358333333</v>
          </cell>
          <cell r="AG1080">
            <v>2820928.7562499996</v>
          </cell>
          <cell r="AH1080">
            <v>3075652.2533333334</v>
          </cell>
          <cell r="AI1080">
            <v>3283410.1245833323</v>
          </cell>
          <cell r="AJ1080">
            <v>3447315.1891666669</v>
          </cell>
          <cell r="AK1080">
            <v>3607550.5458333339</v>
          </cell>
          <cell r="AL1080">
            <v>3772980.1687500007</v>
          </cell>
          <cell r="AM1080">
            <v>3902282.2325000004</v>
          </cell>
          <cell r="AN1080">
            <v>4011930.5454166662</v>
          </cell>
          <cell r="AP1080">
            <v>4030382.3054166674</v>
          </cell>
        </row>
        <row r="1081">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D1081">
            <v>0</v>
          </cell>
          <cell r="AE1081">
            <v>0</v>
          </cell>
          <cell r="AF1081">
            <v>0</v>
          </cell>
          <cell r="AG1081">
            <v>0</v>
          </cell>
          <cell r="AH1081">
            <v>0</v>
          </cell>
          <cell r="AI1081">
            <v>0</v>
          </cell>
          <cell r="AJ1081">
            <v>0</v>
          </cell>
          <cell r="AK1081">
            <v>0</v>
          </cell>
          <cell r="AL1081">
            <v>0</v>
          </cell>
          <cell r="AM1081">
            <v>0</v>
          </cell>
          <cell r="AN1081">
            <v>0</v>
          </cell>
          <cell r="AP1081">
            <v>0</v>
          </cell>
        </row>
        <row r="1082">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D1082">
            <v>0</v>
          </cell>
          <cell r="AE1082">
            <v>0</v>
          </cell>
          <cell r="AF1082">
            <v>0</v>
          </cell>
          <cell r="AG1082">
            <v>0</v>
          </cell>
          <cell r="AH1082">
            <v>0</v>
          </cell>
          <cell r="AI1082">
            <v>0</v>
          </cell>
          <cell r="AJ1082">
            <v>0</v>
          </cell>
          <cell r="AK1082">
            <v>0</v>
          </cell>
          <cell r="AL1082">
            <v>0</v>
          </cell>
          <cell r="AM1082">
            <v>0</v>
          </cell>
          <cell r="AN1082">
            <v>0</v>
          </cell>
          <cell r="AP1082">
            <v>0</v>
          </cell>
        </row>
        <row r="1083">
          <cell r="J1083">
            <v>5046883.3</v>
          </cell>
          <cell r="K1083">
            <v>5519809.4199999999</v>
          </cell>
          <cell r="L1083">
            <v>5626044.2199999997</v>
          </cell>
          <cell r="M1083">
            <v>5534674.2300000004</v>
          </cell>
          <cell r="N1083">
            <v>5550370.5300000003</v>
          </cell>
          <cell r="O1083">
            <v>6043393.79</v>
          </cell>
          <cell r="P1083">
            <v>6443474.6699999999</v>
          </cell>
          <cell r="Q1083">
            <v>6329825.1100000003</v>
          </cell>
          <cell r="R1083">
            <v>6813431.04</v>
          </cell>
          <cell r="S1083">
            <v>6814668.6500000004</v>
          </cell>
          <cell r="T1083">
            <v>6771343.4100000001</v>
          </cell>
          <cell r="U1083">
            <v>6307799.5499999998</v>
          </cell>
          <cell r="V1083">
            <v>6309502.79</v>
          </cell>
          <cell r="W1083">
            <v>6523426.4000000004</v>
          </cell>
          <cell r="X1083">
            <v>5514083.0700000003</v>
          </cell>
          <cell r="Y1083">
            <v>4312722.49</v>
          </cell>
          <cell r="Z1083">
            <v>4028535.07</v>
          </cell>
          <cell r="AA1083">
            <v>3702089.82</v>
          </cell>
          <cell r="AD1083">
            <v>5252573.4104166673</v>
          </cell>
          <cell r="AE1083">
            <v>5459876.4299999997</v>
          </cell>
          <cell r="AF1083">
            <v>5663476.7508333325</v>
          </cell>
          <cell r="AG1083">
            <v>5855676.4854166666</v>
          </cell>
          <cell r="AH1083">
            <v>6006050.7608333332</v>
          </cell>
          <cell r="AI1083">
            <v>6119418.9720833329</v>
          </cell>
          <cell r="AJ1083">
            <v>6213845.4916666662</v>
          </cell>
          <cell r="AK1083">
            <v>6250997.8179166652</v>
          </cell>
          <cell r="AL1083">
            <v>6195418.1141666658</v>
          </cell>
          <cell r="AM1083">
            <v>6081093.6475</v>
          </cell>
          <cell r="AN1083">
            <v>5920129.5045833336</v>
          </cell>
          <cell r="AP1083">
            <v>5435768.944583334</v>
          </cell>
        </row>
        <row r="1084">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D1084">
            <v>0</v>
          </cell>
          <cell r="AE1084">
            <v>0</v>
          </cell>
          <cell r="AF1084">
            <v>0</v>
          </cell>
          <cell r="AG1084">
            <v>0</v>
          </cell>
          <cell r="AH1084">
            <v>0</v>
          </cell>
          <cell r="AI1084">
            <v>0</v>
          </cell>
          <cell r="AJ1084">
            <v>0</v>
          </cell>
          <cell r="AK1084">
            <v>0</v>
          </cell>
          <cell r="AL1084">
            <v>0</v>
          </cell>
          <cell r="AM1084">
            <v>0</v>
          </cell>
          <cell r="AN1084">
            <v>0</v>
          </cell>
          <cell r="AP1084">
            <v>0</v>
          </cell>
        </row>
        <row r="1085">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D1085">
            <v>0</v>
          </cell>
          <cell r="AE1085">
            <v>0</v>
          </cell>
          <cell r="AF1085">
            <v>0</v>
          </cell>
          <cell r="AG1085">
            <v>0</v>
          </cell>
          <cell r="AH1085">
            <v>0</v>
          </cell>
          <cell r="AI1085">
            <v>0</v>
          </cell>
          <cell r="AJ1085">
            <v>0</v>
          </cell>
          <cell r="AK1085">
            <v>0</v>
          </cell>
          <cell r="AL1085">
            <v>0</v>
          </cell>
          <cell r="AM1085">
            <v>0</v>
          </cell>
          <cell r="AN1085">
            <v>0</v>
          </cell>
          <cell r="AP1085">
            <v>0</v>
          </cell>
        </row>
        <row r="1086">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D1086">
            <v>0</v>
          </cell>
          <cell r="AE1086">
            <v>0</v>
          </cell>
          <cell r="AF1086">
            <v>0</v>
          </cell>
          <cell r="AG1086">
            <v>0</v>
          </cell>
          <cell r="AH1086">
            <v>0</v>
          </cell>
          <cell r="AI1086">
            <v>0</v>
          </cell>
          <cell r="AJ1086">
            <v>0</v>
          </cell>
          <cell r="AK1086">
            <v>0</v>
          </cell>
          <cell r="AL1086">
            <v>0</v>
          </cell>
          <cell r="AM1086">
            <v>0</v>
          </cell>
          <cell r="AN1086">
            <v>0</v>
          </cell>
          <cell r="AP1086">
            <v>0</v>
          </cell>
        </row>
        <row r="1087">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D1087">
            <v>0</v>
          </cell>
          <cell r="AE1087">
            <v>0</v>
          </cell>
          <cell r="AF1087">
            <v>0</v>
          </cell>
          <cell r="AG1087">
            <v>0</v>
          </cell>
          <cell r="AH1087">
            <v>0</v>
          </cell>
          <cell r="AI1087">
            <v>0</v>
          </cell>
          <cell r="AJ1087">
            <v>0</v>
          </cell>
          <cell r="AK1087">
            <v>0</v>
          </cell>
          <cell r="AL1087">
            <v>0</v>
          </cell>
          <cell r="AM1087">
            <v>0</v>
          </cell>
          <cell r="AN1087">
            <v>0</v>
          </cell>
          <cell r="AP1087">
            <v>0</v>
          </cell>
        </row>
        <row r="1088">
          <cell r="J1088">
            <v>7443.65</v>
          </cell>
          <cell r="K1088">
            <v>7687.53</v>
          </cell>
          <cell r="L1088">
            <v>19794.669999999998</v>
          </cell>
          <cell r="M1088">
            <v>4950.6099999999997</v>
          </cell>
          <cell r="N1088">
            <v>5732.52</v>
          </cell>
          <cell r="O1088">
            <v>8331.65</v>
          </cell>
          <cell r="P1088">
            <v>7218.6</v>
          </cell>
          <cell r="Q1088">
            <v>9837.34</v>
          </cell>
          <cell r="R1088">
            <v>932.66</v>
          </cell>
          <cell r="S1088">
            <v>932.66</v>
          </cell>
          <cell r="T1088">
            <v>21746.240000000002</v>
          </cell>
          <cell r="U1088">
            <v>932.66</v>
          </cell>
          <cell r="V1088">
            <v>932.66</v>
          </cell>
          <cell r="W1088">
            <v>10944.26</v>
          </cell>
          <cell r="X1088">
            <v>19375.080000000002</v>
          </cell>
          <cell r="Y1088">
            <v>30440.53</v>
          </cell>
          <cell r="Z1088">
            <v>39925.19</v>
          </cell>
          <cell r="AA1088">
            <v>50463.7</v>
          </cell>
          <cell r="AD1088">
            <v>8490.6795833333326</v>
          </cell>
          <cell r="AE1088">
            <v>8480.4808333333331</v>
          </cell>
          <cell r="AF1088">
            <v>7888.0550000000003</v>
          </cell>
          <cell r="AG1088">
            <v>8060.6191666666673</v>
          </cell>
          <cell r="AH1088">
            <v>8271.125</v>
          </cell>
          <cell r="AI1088">
            <v>7690.4412500000008</v>
          </cell>
          <cell r="AJ1088">
            <v>7554.8470833333349</v>
          </cell>
          <cell r="AK1088">
            <v>7673.0612500000016</v>
          </cell>
          <cell r="AL1088">
            <v>8717.6583333333328</v>
          </cell>
          <cell r="AM1088">
            <v>11204.432916666667</v>
          </cell>
          <cell r="AN1088">
            <v>14384.629583333333</v>
          </cell>
          <cell r="AP1088">
            <v>20711.584583333333</v>
          </cell>
        </row>
        <row r="1089">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D1089">
            <v>0</v>
          </cell>
          <cell r="AE1089">
            <v>0</v>
          </cell>
          <cell r="AF1089">
            <v>0</v>
          </cell>
          <cell r="AG1089">
            <v>0</v>
          </cell>
          <cell r="AH1089">
            <v>0</v>
          </cell>
          <cell r="AI1089">
            <v>0</v>
          </cell>
          <cell r="AJ1089">
            <v>0</v>
          </cell>
          <cell r="AK1089">
            <v>0</v>
          </cell>
          <cell r="AL1089">
            <v>0</v>
          </cell>
          <cell r="AM1089">
            <v>0</v>
          </cell>
          <cell r="AN1089">
            <v>0</v>
          </cell>
          <cell r="AP1089">
            <v>0</v>
          </cell>
        </row>
        <row r="1090">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D1090">
            <v>0</v>
          </cell>
          <cell r="AE1090">
            <v>0</v>
          </cell>
          <cell r="AF1090">
            <v>0</v>
          </cell>
          <cell r="AG1090">
            <v>0</v>
          </cell>
          <cell r="AH1090">
            <v>0</v>
          </cell>
          <cell r="AI1090">
            <v>0</v>
          </cell>
          <cell r="AJ1090">
            <v>0</v>
          </cell>
          <cell r="AK1090">
            <v>0</v>
          </cell>
          <cell r="AL1090">
            <v>0</v>
          </cell>
          <cell r="AM1090">
            <v>0</v>
          </cell>
          <cell r="AN1090">
            <v>0</v>
          </cell>
          <cell r="AP1090">
            <v>0</v>
          </cell>
        </row>
        <row r="1091">
          <cell r="J1091">
            <v>1410.74</v>
          </cell>
          <cell r="K1091">
            <v>2137.6</v>
          </cell>
          <cell r="L1091">
            <v>2672.79</v>
          </cell>
          <cell r="M1091">
            <v>3413.13</v>
          </cell>
          <cell r="N1091">
            <v>4295.8500000000004</v>
          </cell>
          <cell r="O1091">
            <v>4938.09</v>
          </cell>
          <cell r="P1091">
            <v>5650.68</v>
          </cell>
          <cell r="Q1091">
            <v>7074.85</v>
          </cell>
          <cell r="R1091">
            <v>43272.65</v>
          </cell>
          <cell r="S1091">
            <v>-114368.3</v>
          </cell>
          <cell r="T1091">
            <v>-158600.01999999999</v>
          </cell>
          <cell r="U1091">
            <v>-156391</v>
          </cell>
          <cell r="V1091">
            <v>-9266.2199999999993</v>
          </cell>
          <cell r="W1091">
            <v>-10668.49</v>
          </cell>
          <cell r="X1091">
            <v>0</v>
          </cell>
          <cell r="Y1091">
            <v>-42500</v>
          </cell>
          <cell r="Z1091">
            <v>-42500</v>
          </cell>
          <cell r="AA1091">
            <v>-42500</v>
          </cell>
          <cell r="AD1091">
            <v>1727.6912500000001</v>
          </cell>
          <cell r="AE1091">
            <v>4054.4779166666667</v>
          </cell>
          <cell r="AF1091">
            <v>1258.2474999999995</v>
          </cell>
          <cell r="AG1091">
            <v>-9946.2049999999999</v>
          </cell>
          <cell r="AH1091">
            <v>-22997.176666666666</v>
          </cell>
          <cell r="AI1091">
            <v>-29985.951666666664</v>
          </cell>
          <cell r="AJ1091">
            <v>-30964.412083333329</v>
          </cell>
          <cell r="AK1091">
            <v>-31609.365416666664</v>
          </cell>
          <cell r="AL1091">
            <v>-33633.77874999999</v>
          </cell>
          <cell r="AM1091">
            <v>-37496.652916666666</v>
          </cell>
          <cell r="AN1091">
            <v>-41423.067083333335</v>
          </cell>
          <cell r="AP1091">
            <v>-49477.829583333318</v>
          </cell>
        </row>
        <row r="1092">
          <cell r="J1092">
            <v>600.03</v>
          </cell>
          <cell r="K1092">
            <v>615.03</v>
          </cell>
          <cell r="L1092">
            <v>748.03</v>
          </cell>
          <cell r="M1092">
            <v>813.03</v>
          </cell>
          <cell r="N1092">
            <v>913.03</v>
          </cell>
          <cell r="O1092">
            <v>943.03</v>
          </cell>
          <cell r="P1092">
            <v>1053.9100000000001</v>
          </cell>
          <cell r="Q1092">
            <v>0</v>
          </cell>
          <cell r="R1092">
            <v>80</v>
          </cell>
          <cell r="S1092">
            <v>102.14</v>
          </cell>
          <cell r="T1092">
            <v>132.13999999999999</v>
          </cell>
          <cell r="U1092">
            <v>172.14</v>
          </cell>
          <cell r="V1092">
            <v>387.14</v>
          </cell>
          <cell r="W1092">
            <v>377.14</v>
          </cell>
          <cell r="X1092">
            <v>427.24</v>
          </cell>
          <cell r="Y1092">
            <v>447.24</v>
          </cell>
          <cell r="Z1092">
            <v>537.24</v>
          </cell>
          <cell r="AA1092">
            <v>547.24</v>
          </cell>
          <cell r="AD1092">
            <v>603.4316666666665</v>
          </cell>
          <cell r="AE1092">
            <v>607.59833333333324</v>
          </cell>
          <cell r="AF1092">
            <v>597.89458333333323</v>
          </cell>
          <cell r="AG1092">
            <v>566.61208333333332</v>
          </cell>
          <cell r="AH1092">
            <v>531.78791666666666</v>
          </cell>
          <cell r="AI1092">
            <v>505.50541666666669</v>
          </cell>
          <cell r="AJ1092">
            <v>486.72291666666678</v>
          </cell>
          <cell r="AK1092">
            <v>463.44458333333341</v>
          </cell>
          <cell r="AL1092">
            <v>434.83708333333334</v>
          </cell>
          <cell r="AM1092">
            <v>403.93791666666658</v>
          </cell>
          <cell r="AN1092">
            <v>371.78874999999994</v>
          </cell>
          <cell r="AP1092">
            <v>300.57499999999999</v>
          </cell>
        </row>
        <row r="1093">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D1093">
            <v>0</v>
          </cell>
          <cell r="AE1093">
            <v>0</v>
          </cell>
          <cell r="AF1093">
            <v>0</v>
          </cell>
          <cell r="AG1093">
            <v>0</v>
          </cell>
          <cell r="AH1093">
            <v>0</v>
          </cell>
          <cell r="AI1093">
            <v>0</v>
          </cell>
          <cell r="AJ1093">
            <v>0</v>
          </cell>
          <cell r="AK1093">
            <v>0</v>
          </cell>
          <cell r="AL1093">
            <v>0</v>
          </cell>
          <cell r="AM1093">
            <v>0</v>
          </cell>
          <cell r="AN1093">
            <v>0</v>
          </cell>
          <cell r="AP1093">
            <v>0</v>
          </cell>
        </row>
        <row r="1094">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D1094">
            <v>0</v>
          </cell>
          <cell r="AE1094">
            <v>0</v>
          </cell>
          <cell r="AF1094">
            <v>0</v>
          </cell>
          <cell r="AG1094">
            <v>0</v>
          </cell>
          <cell r="AH1094">
            <v>0</v>
          </cell>
          <cell r="AI1094">
            <v>0</v>
          </cell>
          <cell r="AJ1094">
            <v>0</v>
          </cell>
          <cell r="AK1094">
            <v>0</v>
          </cell>
          <cell r="AL1094">
            <v>0</v>
          </cell>
          <cell r="AM1094">
            <v>0</v>
          </cell>
          <cell r="AN1094">
            <v>0</v>
          </cell>
          <cell r="AP1094">
            <v>0</v>
          </cell>
        </row>
        <row r="1095">
          <cell r="J1095">
            <v>23220.33</v>
          </cell>
          <cell r="K1095">
            <v>15814.75</v>
          </cell>
          <cell r="L1095">
            <v>10941.12</v>
          </cell>
          <cell r="M1095">
            <v>55729.63</v>
          </cell>
          <cell r="N1095">
            <v>61405.19</v>
          </cell>
          <cell r="O1095">
            <v>36238.080000000002</v>
          </cell>
          <cell r="P1095">
            <v>22907.63</v>
          </cell>
          <cell r="Q1095">
            <v>38413.370000000003</v>
          </cell>
          <cell r="R1095">
            <v>42656.05</v>
          </cell>
          <cell r="S1095">
            <v>61136.32</v>
          </cell>
          <cell r="T1095">
            <v>65831.87</v>
          </cell>
          <cell r="U1095">
            <v>53066.47</v>
          </cell>
          <cell r="V1095">
            <v>42151.91</v>
          </cell>
          <cell r="W1095">
            <v>63153.96</v>
          </cell>
          <cell r="X1095">
            <v>70462.06</v>
          </cell>
          <cell r="Y1095">
            <v>100293.11</v>
          </cell>
          <cell r="Z1095">
            <v>149650.54999999999</v>
          </cell>
          <cell r="AA1095">
            <v>183008.12</v>
          </cell>
          <cell r="AD1095">
            <v>28660.013333333332</v>
          </cell>
          <cell r="AE1095">
            <v>31207.142500000002</v>
          </cell>
          <cell r="AF1095">
            <v>34267.017083333332</v>
          </cell>
          <cell r="AG1095">
            <v>36972.992916666662</v>
          </cell>
          <cell r="AH1095">
            <v>39193.025000000001</v>
          </cell>
          <cell r="AI1095">
            <v>41402.216666666667</v>
          </cell>
          <cell r="AJ1095">
            <v>44163.499583333331</v>
          </cell>
          <cell r="AK1095">
            <v>48616.005833333329</v>
          </cell>
          <cell r="AL1095">
            <v>52952.856666666667</v>
          </cell>
          <cell r="AM1095">
            <v>58486.558333333342</v>
          </cell>
          <cell r="AN1095">
            <v>68278.866666666669</v>
          </cell>
          <cell r="AP1095">
            <v>83527.096666666665</v>
          </cell>
        </row>
        <row r="1096">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D1096">
            <v>0</v>
          </cell>
          <cell r="AE1096">
            <v>0</v>
          </cell>
          <cell r="AF1096">
            <v>0</v>
          </cell>
          <cell r="AG1096">
            <v>0</v>
          </cell>
          <cell r="AH1096">
            <v>0</v>
          </cell>
          <cell r="AI1096">
            <v>0</v>
          </cell>
          <cell r="AJ1096">
            <v>0</v>
          </cell>
          <cell r="AK1096">
            <v>0</v>
          </cell>
          <cell r="AL1096">
            <v>0</v>
          </cell>
          <cell r="AM1096">
            <v>0</v>
          </cell>
          <cell r="AN1096">
            <v>0</v>
          </cell>
          <cell r="AP1096">
            <v>0</v>
          </cell>
        </row>
        <row r="1097">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D1097">
            <v>0</v>
          </cell>
          <cell r="AE1097">
            <v>0</v>
          </cell>
          <cell r="AF1097">
            <v>0</v>
          </cell>
          <cell r="AG1097">
            <v>0</v>
          </cell>
          <cell r="AH1097">
            <v>0</v>
          </cell>
          <cell r="AI1097">
            <v>0</v>
          </cell>
          <cell r="AJ1097">
            <v>0</v>
          </cell>
          <cell r="AK1097">
            <v>0</v>
          </cell>
          <cell r="AL1097">
            <v>0</v>
          </cell>
          <cell r="AM1097">
            <v>0</v>
          </cell>
          <cell r="AN1097">
            <v>0</v>
          </cell>
          <cell r="AP1097">
            <v>0</v>
          </cell>
        </row>
        <row r="1098">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D1098">
            <v>0</v>
          </cell>
          <cell r="AE1098">
            <v>0</v>
          </cell>
          <cell r="AF1098">
            <v>0</v>
          </cell>
          <cell r="AG1098">
            <v>0</v>
          </cell>
          <cell r="AH1098">
            <v>0</v>
          </cell>
          <cell r="AI1098">
            <v>0</v>
          </cell>
          <cell r="AJ1098">
            <v>0</v>
          </cell>
          <cell r="AK1098">
            <v>0</v>
          </cell>
          <cell r="AL1098">
            <v>0</v>
          </cell>
          <cell r="AM1098">
            <v>0</v>
          </cell>
          <cell r="AN1098">
            <v>0</v>
          </cell>
          <cell r="AP1098">
            <v>0</v>
          </cell>
        </row>
        <row r="1099">
          <cell r="J1099">
            <v>0</v>
          </cell>
          <cell r="K1099">
            <v>0</v>
          </cell>
          <cell r="L1099">
            <v>0</v>
          </cell>
          <cell r="M1099">
            <v>0</v>
          </cell>
          <cell r="N1099">
            <v>0</v>
          </cell>
          <cell r="O1099">
            <v>0</v>
          </cell>
          <cell r="P1099">
            <v>0</v>
          </cell>
          <cell r="Q1099">
            <v>102081.68</v>
          </cell>
          <cell r="R1099">
            <v>0</v>
          </cell>
          <cell r="S1099">
            <v>0</v>
          </cell>
          <cell r="T1099">
            <v>0</v>
          </cell>
          <cell r="U1099">
            <v>0</v>
          </cell>
          <cell r="V1099">
            <v>0</v>
          </cell>
          <cell r="W1099">
            <v>0</v>
          </cell>
          <cell r="X1099">
            <v>0</v>
          </cell>
          <cell r="Y1099">
            <v>0</v>
          </cell>
          <cell r="Z1099">
            <v>0</v>
          </cell>
          <cell r="AA1099">
            <v>0</v>
          </cell>
          <cell r="AD1099">
            <v>10481.261666666667</v>
          </cell>
          <cell r="AE1099">
            <v>8506.8066666666655</v>
          </cell>
          <cell r="AF1099">
            <v>8506.8066666666655</v>
          </cell>
          <cell r="AG1099">
            <v>8506.8066666666655</v>
          </cell>
          <cell r="AH1099">
            <v>8506.8066666666655</v>
          </cell>
          <cell r="AI1099">
            <v>8506.8066666666655</v>
          </cell>
          <cell r="AJ1099">
            <v>8506.8066666666655</v>
          </cell>
          <cell r="AK1099">
            <v>8506.8066666666655</v>
          </cell>
          <cell r="AL1099">
            <v>8506.8066666666655</v>
          </cell>
          <cell r="AM1099">
            <v>8506.8066666666655</v>
          </cell>
          <cell r="AN1099">
            <v>8506.8066666666655</v>
          </cell>
          <cell r="AP1099">
            <v>28760.719166666666</v>
          </cell>
        </row>
        <row r="1100">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D1100">
            <v>0</v>
          </cell>
          <cell r="AE1100">
            <v>0</v>
          </cell>
          <cell r="AF1100">
            <v>0</v>
          </cell>
          <cell r="AG1100">
            <v>0</v>
          </cell>
          <cell r="AH1100">
            <v>0</v>
          </cell>
          <cell r="AI1100">
            <v>0</v>
          </cell>
          <cell r="AJ1100">
            <v>0</v>
          </cell>
          <cell r="AK1100">
            <v>0</v>
          </cell>
          <cell r="AL1100">
            <v>0</v>
          </cell>
          <cell r="AM1100">
            <v>0</v>
          </cell>
          <cell r="AN1100">
            <v>0</v>
          </cell>
          <cell r="AP1100">
            <v>0</v>
          </cell>
        </row>
        <row r="1101">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D1101">
            <v>0</v>
          </cell>
          <cell r="AE1101">
            <v>0</v>
          </cell>
          <cell r="AF1101">
            <v>0</v>
          </cell>
          <cell r="AG1101">
            <v>0</v>
          </cell>
          <cell r="AH1101">
            <v>0</v>
          </cell>
          <cell r="AI1101">
            <v>0</v>
          </cell>
          <cell r="AJ1101">
            <v>0</v>
          </cell>
          <cell r="AK1101">
            <v>0</v>
          </cell>
          <cell r="AL1101">
            <v>0</v>
          </cell>
          <cell r="AM1101">
            <v>0</v>
          </cell>
          <cell r="AN1101">
            <v>0</v>
          </cell>
          <cell r="AP1101">
            <v>0</v>
          </cell>
        </row>
        <row r="1102">
          <cell r="J1102">
            <v>12399.37</v>
          </cell>
          <cell r="K1102">
            <v>12399.37</v>
          </cell>
          <cell r="L1102">
            <v>12399.37</v>
          </cell>
          <cell r="M1102">
            <v>12399.37</v>
          </cell>
          <cell r="N1102">
            <v>19899.37</v>
          </cell>
          <cell r="O1102">
            <v>19899.37</v>
          </cell>
          <cell r="P1102">
            <v>19899.37</v>
          </cell>
          <cell r="Q1102">
            <v>19899.37</v>
          </cell>
          <cell r="R1102">
            <v>19899.37</v>
          </cell>
          <cell r="S1102">
            <v>19899.37</v>
          </cell>
          <cell r="T1102">
            <v>19899.37</v>
          </cell>
          <cell r="U1102">
            <v>19899.37</v>
          </cell>
          <cell r="V1102">
            <v>19899.37</v>
          </cell>
          <cell r="W1102">
            <v>19899.37</v>
          </cell>
          <cell r="X1102">
            <v>19899.37</v>
          </cell>
          <cell r="Y1102">
            <v>19899.37</v>
          </cell>
          <cell r="Z1102">
            <v>19899.37</v>
          </cell>
          <cell r="AA1102">
            <v>19899.37</v>
          </cell>
          <cell r="AD1102">
            <v>14586.869999999997</v>
          </cell>
          <cell r="AE1102">
            <v>15211.869999999997</v>
          </cell>
          <cell r="AF1102">
            <v>15836.869999999997</v>
          </cell>
          <cell r="AG1102">
            <v>16461.87</v>
          </cell>
          <cell r="AH1102">
            <v>17086.87</v>
          </cell>
          <cell r="AI1102">
            <v>17711.87</v>
          </cell>
          <cell r="AJ1102">
            <v>18336.87</v>
          </cell>
          <cell r="AK1102">
            <v>18961.87</v>
          </cell>
          <cell r="AL1102">
            <v>19586.87</v>
          </cell>
          <cell r="AM1102">
            <v>19899.37</v>
          </cell>
          <cell r="AN1102">
            <v>19899.37</v>
          </cell>
          <cell r="AP1102">
            <v>19070.22958333333</v>
          </cell>
        </row>
        <row r="1103">
          <cell r="J1103">
            <v>9569.2199999999993</v>
          </cell>
          <cell r="K1103">
            <v>0</v>
          </cell>
          <cell r="L1103">
            <v>0</v>
          </cell>
          <cell r="M1103">
            <v>0</v>
          </cell>
          <cell r="N1103">
            <v>0</v>
          </cell>
          <cell r="O1103">
            <v>0</v>
          </cell>
          <cell r="P1103">
            <v>0</v>
          </cell>
          <cell r="Q1103">
            <v>0</v>
          </cell>
          <cell r="R1103">
            <v>0</v>
          </cell>
          <cell r="S1103">
            <v>0</v>
          </cell>
          <cell r="T1103">
            <v>0</v>
          </cell>
          <cell r="U1103">
            <v>31911.69</v>
          </cell>
          <cell r="V1103">
            <v>93333.68</v>
          </cell>
          <cell r="W1103">
            <v>93333.68</v>
          </cell>
          <cell r="X1103">
            <v>93333.68</v>
          </cell>
          <cell r="Y1103">
            <v>124003.62</v>
          </cell>
          <cell r="Z1103">
            <v>0</v>
          </cell>
          <cell r="AA1103">
            <v>0</v>
          </cell>
          <cell r="AD1103">
            <v>81010.595416666663</v>
          </cell>
          <cell r="AE1103">
            <v>65346.579166666663</v>
          </cell>
          <cell r="AF1103">
            <v>47014.740833333337</v>
          </cell>
          <cell r="AG1103">
            <v>28585.975000000002</v>
          </cell>
          <cell r="AH1103">
            <v>11389.935416666667</v>
          </cell>
          <cell r="AI1103">
            <v>6946.9283333333333</v>
          </cell>
          <cell r="AJ1103">
            <v>14326.0175</v>
          </cell>
          <cell r="AK1103">
            <v>22103.824166666669</v>
          </cell>
          <cell r="AL1103">
            <v>31159.544999999998</v>
          </cell>
          <cell r="AM1103">
            <v>36326.362499999996</v>
          </cell>
          <cell r="AN1103">
            <v>36326.362499999996</v>
          </cell>
          <cell r="AP1103">
            <v>36326.362499999996</v>
          </cell>
        </row>
        <row r="1104">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D1104">
            <v>0</v>
          </cell>
          <cell r="AE1104">
            <v>0</v>
          </cell>
          <cell r="AF1104">
            <v>0</v>
          </cell>
          <cell r="AG1104">
            <v>0</v>
          </cell>
          <cell r="AH1104">
            <v>0</v>
          </cell>
          <cell r="AI1104">
            <v>0</v>
          </cell>
          <cell r="AJ1104">
            <v>0</v>
          </cell>
          <cell r="AK1104">
            <v>0</v>
          </cell>
          <cell r="AL1104">
            <v>0</v>
          </cell>
          <cell r="AM1104">
            <v>0</v>
          </cell>
          <cell r="AN1104">
            <v>0</v>
          </cell>
          <cell r="AP1104">
            <v>0</v>
          </cell>
        </row>
        <row r="1105">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D1105">
            <v>0</v>
          </cell>
          <cell r="AE1105">
            <v>0</v>
          </cell>
          <cell r="AF1105">
            <v>0</v>
          </cell>
          <cell r="AG1105">
            <v>0</v>
          </cell>
          <cell r="AH1105">
            <v>0</v>
          </cell>
          <cell r="AI1105">
            <v>0</v>
          </cell>
          <cell r="AJ1105">
            <v>0</v>
          </cell>
          <cell r="AK1105">
            <v>0</v>
          </cell>
          <cell r="AL1105">
            <v>0</v>
          </cell>
          <cell r="AM1105">
            <v>0</v>
          </cell>
          <cell r="AN1105">
            <v>0</v>
          </cell>
          <cell r="AP1105">
            <v>0</v>
          </cell>
        </row>
        <row r="1106">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D1106">
            <v>0</v>
          </cell>
          <cell r="AE1106">
            <v>0</v>
          </cell>
          <cell r="AF1106">
            <v>0</v>
          </cell>
          <cell r="AG1106">
            <v>0</v>
          </cell>
          <cell r="AH1106">
            <v>0</v>
          </cell>
          <cell r="AI1106">
            <v>0</v>
          </cell>
          <cell r="AJ1106">
            <v>0</v>
          </cell>
          <cell r="AK1106">
            <v>0</v>
          </cell>
          <cell r="AL1106">
            <v>0</v>
          </cell>
          <cell r="AM1106">
            <v>0</v>
          </cell>
          <cell r="AN1106">
            <v>0</v>
          </cell>
          <cell r="AP1106">
            <v>0</v>
          </cell>
        </row>
        <row r="1107">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D1107">
            <v>0</v>
          </cell>
          <cell r="AE1107">
            <v>0</v>
          </cell>
          <cell r="AF1107">
            <v>0</v>
          </cell>
          <cell r="AG1107">
            <v>0</v>
          </cell>
          <cell r="AH1107">
            <v>0</v>
          </cell>
          <cell r="AI1107">
            <v>0</v>
          </cell>
          <cell r="AJ1107">
            <v>0</v>
          </cell>
          <cell r="AK1107">
            <v>0</v>
          </cell>
          <cell r="AL1107">
            <v>0</v>
          </cell>
          <cell r="AM1107">
            <v>0</v>
          </cell>
          <cell r="AN1107">
            <v>0</v>
          </cell>
          <cell r="AP1107">
            <v>0</v>
          </cell>
        </row>
        <row r="1108">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D1108">
            <v>0</v>
          </cell>
          <cell r="AE1108">
            <v>0</v>
          </cell>
          <cell r="AF1108">
            <v>0</v>
          </cell>
          <cell r="AG1108">
            <v>0</v>
          </cell>
          <cell r="AH1108">
            <v>0</v>
          </cell>
          <cell r="AI1108">
            <v>0</v>
          </cell>
          <cell r="AJ1108">
            <v>0</v>
          </cell>
          <cell r="AK1108">
            <v>0</v>
          </cell>
          <cell r="AL1108">
            <v>0</v>
          </cell>
          <cell r="AM1108">
            <v>0</v>
          </cell>
          <cell r="AN1108">
            <v>0</v>
          </cell>
          <cell r="AP1108">
            <v>0</v>
          </cell>
        </row>
        <row r="1109">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D1109">
            <v>0</v>
          </cell>
          <cell r="AE1109">
            <v>0</v>
          </cell>
          <cell r="AF1109">
            <v>0</v>
          </cell>
          <cell r="AG1109">
            <v>0</v>
          </cell>
          <cell r="AH1109">
            <v>0</v>
          </cell>
          <cell r="AI1109">
            <v>0</v>
          </cell>
          <cell r="AJ1109">
            <v>0</v>
          </cell>
          <cell r="AK1109">
            <v>0</v>
          </cell>
          <cell r="AL1109">
            <v>0</v>
          </cell>
          <cell r="AM1109">
            <v>0</v>
          </cell>
          <cell r="AN1109">
            <v>0</v>
          </cell>
          <cell r="AP1109">
            <v>0</v>
          </cell>
        </row>
        <row r="1110">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D1110">
            <v>0</v>
          </cell>
          <cell r="AE1110">
            <v>0</v>
          </cell>
          <cell r="AF1110">
            <v>0</v>
          </cell>
          <cell r="AG1110">
            <v>0</v>
          </cell>
          <cell r="AH1110">
            <v>0</v>
          </cell>
          <cell r="AI1110">
            <v>0</v>
          </cell>
          <cell r="AJ1110">
            <v>0</v>
          </cell>
          <cell r="AK1110">
            <v>0</v>
          </cell>
          <cell r="AL1110">
            <v>0</v>
          </cell>
          <cell r="AM1110">
            <v>0</v>
          </cell>
          <cell r="AN1110">
            <v>0</v>
          </cell>
          <cell r="AP1110">
            <v>0</v>
          </cell>
        </row>
        <row r="1111">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D1111">
            <v>0</v>
          </cell>
          <cell r="AE1111">
            <v>0</v>
          </cell>
          <cell r="AF1111">
            <v>0</v>
          </cell>
          <cell r="AG1111">
            <v>0</v>
          </cell>
          <cell r="AH1111">
            <v>0</v>
          </cell>
          <cell r="AI1111">
            <v>0</v>
          </cell>
          <cell r="AJ1111">
            <v>0</v>
          </cell>
          <cell r="AK1111">
            <v>0</v>
          </cell>
          <cell r="AL1111">
            <v>0</v>
          </cell>
          <cell r="AM1111">
            <v>0</v>
          </cell>
          <cell r="AN1111">
            <v>0</v>
          </cell>
          <cell r="AP1111">
            <v>0</v>
          </cell>
        </row>
        <row r="1112">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D1112">
            <v>0</v>
          </cell>
          <cell r="AE1112">
            <v>0</v>
          </cell>
          <cell r="AF1112">
            <v>0</v>
          </cell>
          <cell r="AG1112">
            <v>0</v>
          </cell>
          <cell r="AH1112">
            <v>0</v>
          </cell>
          <cell r="AI1112">
            <v>0</v>
          </cell>
          <cell r="AJ1112">
            <v>0</v>
          </cell>
          <cell r="AK1112">
            <v>0</v>
          </cell>
          <cell r="AL1112">
            <v>0</v>
          </cell>
          <cell r="AM1112">
            <v>0</v>
          </cell>
          <cell r="AN1112">
            <v>0</v>
          </cell>
          <cell r="AP1112">
            <v>0</v>
          </cell>
        </row>
        <row r="1113">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D1113">
            <v>0</v>
          </cell>
          <cell r="AE1113">
            <v>0</v>
          </cell>
          <cell r="AF1113">
            <v>0</v>
          </cell>
          <cell r="AG1113">
            <v>0</v>
          </cell>
          <cell r="AH1113">
            <v>0</v>
          </cell>
          <cell r="AI1113">
            <v>0</v>
          </cell>
          <cell r="AJ1113">
            <v>0</v>
          </cell>
          <cell r="AK1113">
            <v>0</v>
          </cell>
          <cell r="AL1113">
            <v>0</v>
          </cell>
          <cell r="AM1113">
            <v>0</v>
          </cell>
          <cell r="AN1113">
            <v>0</v>
          </cell>
          <cell r="AP1113">
            <v>0</v>
          </cell>
        </row>
        <row r="1114">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D1114">
            <v>0</v>
          </cell>
          <cell r="AE1114">
            <v>0</v>
          </cell>
          <cell r="AF1114">
            <v>0</v>
          </cell>
          <cell r="AG1114">
            <v>0</v>
          </cell>
          <cell r="AH1114">
            <v>0</v>
          </cell>
          <cell r="AI1114">
            <v>0</v>
          </cell>
          <cell r="AJ1114">
            <v>0</v>
          </cell>
          <cell r="AK1114">
            <v>0</v>
          </cell>
          <cell r="AL1114">
            <v>0</v>
          </cell>
          <cell r="AM1114">
            <v>0</v>
          </cell>
          <cell r="AN1114">
            <v>0</v>
          </cell>
          <cell r="AP1114">
            <v>0</v>
          </cell>
        </row>
        <row r="1115">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D1115">
            <v>0</v>
          </cell>
          <cell r="AE1115">
            <v>0</v>
          </cell>
          <cell r="AF1115">
            <v>0</v>
          </cell>
          <cell r="AG1115">
            <v>0</v>
          </cell>
          <cell r="AH1115">
            <v>0</v>
          </cell>
          <cell r="AI1115">
            <v>0</v>
          </cell>
          <cell r="AJ1115">
            <v>0</v>
          </cell>
          <cell r="AK1115">
            <v>0</v>
          </cell>
          <cell r="AL1115">
            <v>0</v>
          </cell>
          <cell r="AM1115">
            <v>0</v>
          </cell>
          <cell r="AN1115">
            <v>0</v>
          </cell>
          <cell r="AP1115">
            <v>39</v>
          </cell>
        </row>
        <row r="1116">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D1116">
            <v>0</v>
          </cell>
          <cell r="AE1116">
            <v>0</v>
          </cell>
          <cell r="AF1116">
            <v>0</v>
          </cell>
          <cell r="AG1116">
            <v>0</v>
          </cell>
          <cell r="AH1116">
            <v>0</v>
          </cell>
          <cell r="AI1116">
            <v>0</v>
          </cell>
          <cell r="AJ1116">
            <v>0</v>
          </cell>
          <cell r="AK1116">
            <v>0</v>
          </cell>
          <cell r="AL1116">
            <v>0</v>
          </cell>
          <cell r="AM1116">
            <v>0</v>
          </cell>
          <cell r="AN1116">
            <v>0</v>
          </cell>
          <cell r="AP1116">
            <v>0</v>
          </cell>
        </row>
        <row r="1117">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D1117">
            <v>0</v>
          </cell>
          <cell r="AE1117">
            <v>0</v>
          </cell>
          <cell r="AF1117">
            <v>0</v>
          </cell>
          <cell r="AG1117">
            <v>0</v>
          </cell>
          <cell r="AH1117">
            <v>0</v>
          </cell>
          <cell r="AI1117">
            <v>0</v>
          </cell>
          <cell r="AJ1117">
            <v>0</v>
          </cell>
          <cell r="AK1117">
            <v>0</v>
          </cell>
          <cell r="AL1117">
            <v>0</v>
          </cell>
          <cell r="AM1117">
            <v>0</v>
          </cell>
          <cell r="AN1117">
            <v>0</v>
          </cell>
          <cell r="AP1117">
            <v>0</v>
          </cell>
        </row>
        <row r="1118">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D1118">
            <v>0</v>
          </cell>
          <cell r="AE1118">
            <v>0</v>
          </cell>
          <cell r="AF1118">
            <v>0</v>
          </cell>
          <cell r="AG1118">
            <v>0</v>
          </cell>
          <cell r="AH1118">
            <v>0</v>
          </cell>
          <cell r="AI1118">
            <v>0</v>
          </cell>
          <cell r="AJ1118">
            <v>0</v>
          </cell>
          <cell r="AK1118">
            <v>0</v>
          </cell>
          <cell r="AL1118">
            <v>0</v>
          </cell>
          <cell r="AM1118">
            <v>0</v>
          </cell>
          <cell r="AN1118">
            <v>0</v>
          </cell>
          <cell r="AP1118">
            <v>0</v>
          </cell>
        </row>
        <row r="1119">
          <cell r="J1119">
            <v>0</v>
          </cell>
          <cell r="K1119">
            <v>0</v>
          </cell>
          <cell r="L1119">
            <v>0</v>
          </cell>
          <cell r="M1119">
            <v>0</v>
          </cell>
          <cell r="N1119">
            <v>0</v>
          </cell>
          <cell r="O1119">
            <v>0</v>
          </cell>
          <cell r="P1119">
            <v>0</v>
          </cell>
          <cell r="Q1119">
            <v>0</v>
          </cell>
          <cell r="R1119">
            <v>21799.5</v>
          </cell>
          <cell r="S1119">
            <v>25960</v>
          </cell>
          <cell r="T1119">
            <v>0</v>
          </cell>
          <cell r="U1119">
            <v>56828</v>
          </cell>
          <cell r="V1119">
            <v>56828</v>
          </cell>
          <cell r="W1119">
            <v>56828</v>
          </cell>
          <cell r="X1119">
            <v>57232.38</v>
          </cell>
          <cell r="Y1119">
            <v>0</v>
          </cell>
          <cell r="Z1119">
            <v>0</v>
          </cell>
          <cell r="AA1119">
            <v>0</v>
          </cell>
          <cell r="AD1119">
            <v>0</v>
          </cell>
          <cell r="AE1119">
            <v>908.3125</v>
          </cell>
          <cell r="AF1119">
            <v>2898.2916666666665</v>
          </cell>
          <cell r="AG1119">
            <v>3979.9583333333335</v>
          </cell>
          <cell r="AH1119">
            <v>6347.791666666667</v>
          </cell>
          <cell r="AI1119">
            <v>11083.458333333334</v>
          </cell>
          <cell r="AJ1119">
            <v>15819.125</v>
          </cell>
          <cell r="AK1119">
            <v>20571.640833333335</v>
          </cell>
          <cell r="AL1119">
            <v>22956.323333333334</v>
          </cell>
          <cell r="AM1119">
            <v>22956.323333333334</v>
          </cell>
          <cell r="AN1119">
            <v>22956.323333333334</v>
          </cell>
          <cell r="AP1119">
            <v>22956.323333333334</v>
          </cell>
        </row>
        <row r="1120">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D1120">
            <v>0</v>
          </cell>
          <cell r="AE1120">
            <v>0</v>
          </cell>
          <cell r="AF1120">
            <v>0</v>
          </cell>
          <cell r="AG1120">
            <v>0</v>
          </cell>
          <cell r="AH1120">
            <v>0</v>
          </cell>
          <cell r="AI1120">
            <v>0</v>
          </cell>
          <cell r="AJ1120">
            <v>0</v>
          </cell>
          <cell r="AK1120">
            <v>0</v>
          </cell>
          <cell r="AL1120">
            <v>0</v>
          </cell>
          <cell r="AM1120">
            <v>0</v>
          </cell>
          <cell r="AN1120">
            <v>0</v>
          </cell>
          <cell r="AP1120">
            <v>0</v>
          </cell>
        </row>
        <row r="1121">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D1121">
            <v>0</v>
          </cell>
          <cell r="AE1121">
            <v>0</v>
          </cell>
          <cell r="AF1121">
            <v>0</v>
          </cell>
          <cell r="AG1121">
            <v>0</v>
          </cell>
          <cell r="AH1121">
            <v>0</v>
          </cell>
          <cell r="AI1121">
            <v>0</v>
          </cell>
          <cell r="AJ1121">
            <v>0</v>
          </cell>
          <cell r="AK1121">
            <v>0</v>
          </cell>
          <cell r="AL1121">
            <v>0</v>
          </cell>
          <cell r="AM1121">
            <v>0</v>
          </cell>
          <cell r="AN1121">
            <v>0</v>
          </cell>
          <cell r="AP1121">
            <v>0</v>
          </cell>
        </row>
        <row r="1122">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D1122">
            <v>0</v>
          </cell>
          <cell r="AE1122">
            <v>0</v>
          </cell>
          <cell r="AF1122">
            <v>0</v>
          </cell>
          <cell r="AG1122">
            <v>0</v>
          </cell>
          <cell r="AH1122">
            <v>0</v>
          </cell>
          <cell r="AI1122">
            <v>0</v>
          </cell>
          <cell r="AJ1122">
            <v>0</v>
          </cell>
          <cell r="AK1122">
            <v>0</v>
          </cell>
          <cell r="AL1122">
            <v>0</v>
          </cell>
          <cell r="AM1122">
            <v>0</v>
          </cell>
          <cell r="AN1122">
            <v>0</v>
          </cell>
          <cell r="AP1122">
            <v>0</v>
          </cell>
        </row>
        <row r="1123">
          <cell r="J1123">
            <v>1300386.67</v>
          </cell>
          <cell r="K1123">
            <v>1198680.31</v>
          </cell>
          <cell r="L1123">
            <v>1198680.31</v>
          </cell>
          <cell r="M1123">
            <v>1198680.31</v>
          </cell>
          <cell r="N1123">
            <v>1144595.21</v>
          </cell>
          <cell r="O1123">
            <v>1144595.21</v>
          </cell>
          <cell r="P1123">
            <v>1144595.21</v>
          </cell>
          <cell r="Q1123">
            <v>948621.34</v>
          </cell>
          <cell r="R1123">
            <v>948621.34</v>
          </cell>
          <cell r="S1123">
            <v>948621.34</v>
          </cell>
          <cell r="T1123">
            <v>934285.03</v>
          </cell>
          <cell r="U1123">
            <v>934285.03</v>
          </cell>
          <cell r="V1123">
            <v>934285.03</v>
          </cell>
          <cell r="W1123">
            <v>901581.33</v>
          </cell>
          <cell r="X1123">
            <v>901581.33</v>
          </cell>
          <cell r="Y1123">
            <v>901581.33</v>
          </cell>
          <cell r="Z1123">
            <v>913572.54</v>
          </cell>
          <cell r="AA1123">
            <v>913572.54</v>
          </cell>
          <cell r="AD1123">
            <v>1304426.592916667</v>
          </cell>
          <cell r="AE1123">
            <v>1241884.3087500003</v>
          </cell>
          <cell r="AF1123">
            <v>1179342.0245833336</v>
          </cell>
          <cell r="AG1123">
            <v>1132816.6474999997</v>
          </cell>
          <cell r="AH1123">
            <v>1102308.1775</v>
          </cell>
          <cell r="AI1123">
            <v>1071799.7074999998</v>
          </cell>
          <cell r="AJ1123">
            <v>1044166.3483333332</v>
          </cell>
          <cell r="AK1123">
            <v>1019408.0999999997</v>
          </cell>
          <cell r="AL1123">
            <v>994649.85166666668</v>
          </cell>
          <cell r="AM1123">
            <v>972644.78291666659</v>
          </cell>
          <cell r="AN1123">
            <v>953392.89375000016</v>
          </cell>
          <cell r="AP1123">
            <v>914487.08041666669</v>
          </cell>
        </row>
        <row r="1124">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D1124">
            <v>0</v>
          </cell>
          <cell r="AE1124">
            <v>0</v>
          </cell>
          <cell r="AF1124">
            <v>0</v>
          </cell>
          <cell r="AG1124">
            <v>0</v>
          </cell>
          <cell r="AH1124">
            <v>0</v>
          </cell>
          <cell r="AI1124">
            <v>0</v>
          </cell>
          <cell r="AJ1124">
            <v>0</v>
          </cell>
          <cell r="AK1124">
            <v>0</v>
          </cell>
          <cell r="AL1124">
            <v>0</v>
          </cell>
          <cell r="AM1124">
            <v>0</v>
          </cell>
          <cell r="AN1124">
            <v>0</v>
          </cell>
          <cell r="AP1124">
            <v>0</v>
          </cell>
        </row>
        <row r="1125">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D1125">
            <v>0</v>
          </cell>
          <cell r="AE1125">
            <v>0</v>
          </cell>
          <cell r="AF1125">
            <v>0</v>
          </cell>
          <cell r="AG1125">
            <v>0</v>
          </cell>
          <cell r="AH1125">
            <v>0</v>
          </cell>
          <cell r="AI1125">
            <v>0</v>
          </cell>
          <cell r="AJ1125">
            <v>0</v>
          </cell>
          <cell r="AK1125">
            <v>0</v>
          </cell>
          <cell r="AL1125">
            <v>0</v>
          </cell>
          <cell r="AM1125">
            <v>0</v>
          </cell>
          <cell r="AN1125">
            <v>0</v>
          </cell>
          <cell r="AP1125">
            <v>0</v>
          </cell>
        </row>
        <row r="1126">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D1126">
            <v>0</v>
          </cell>
          <cell r="AE1126">
            <v>0</v>
          </cell>
          <cell r="AF1126">
            <v>0</v>
          </cell>
          <cell r="AG1126">
            <v>0</v>
          </cell>
          <cell r="AH1126">
            <v>0</v>
          </cell>
          <cell r="AI1126">
            <v>0</v>
          </cell>
          <cell r="AJ1126">
            <v>0</v>
          </cell>
          <cell r="AK1126">
            <v>0</v>
          </cell>
          <cell r="AL1126">
            <v>0</v>
          </cell>
          <cell r="AM1126">
            <v>0</v>
          </cell>
          <cell r="AN1126">
            <v>0</v>
          </cell>
          <cell r="AP1126">
            <v>0</v>
          </cell>
        </row>
        <row r="1127">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2758408.96</v>
          </cell>
          <cell r="AD1127">
            <v>0</v>
          </cell>
          <cell r="AE1127">
            <v>0</v>
          </cell>
          <cell r="AF1127">
            <v>0</v>
          </cell>
          <cell r="AG1127">
            <v>0</v>
          </cell>
          <cell r="AH1127">
            <v>0</v>
          </cell>
          <cell r="AI1127">
            <v>0</v>
          </cell>
          <cell r="AJ1127">
            <v>0</v>
          </cell>
          <cell r="AK1127">
            <v>0</v>
          </cell>
          <cell r="AL1127">
            <v>0</v>
          </cell>
          <cell r="AM1127">
            <v>0</v>
          </cell>
          <cell r="AN1127">
            <v>114933.70666666667</v>
          </cell>
          <cell r="AP1127">
            <v>230153.95499999999</v>
          </cell>
        </row>
        <row r="1128">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D1128">
            <v>0</v>
          </cell>
          <cell r="AE1128">
            <v>0</v>
          </cell>
          <cell r="AF1128">
            <v>0</v>
          </cell>
          <cell r="AG1128">
            <v>0</v>
          </cell>
          <cell r="AH1128">
            <v>0</v>
          </cell>
          <cell r="AI1128">
            <v>0</v>
          </cell>
          <cell r="AJ1128">
            <v>0</v>
          </cell>
          <cell r="AK1128">
            <v>0</v>
          </cell>
          <cell r="AL1128">
            <v>0</v>
          </cell>
          <cell r="AM1128">
            <v>0</v>
          </cell>
          <cell r="AN1128">
            <v>0</v>
          </cell>
          <cell r="AP1128">
            <v>0</v>
          </cell>
        </row>
        <row r="1129">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D1129">
            <v>0</v>
          </cell>
          <cell r="AE1129">
            <v>0</v>
          </cell>
          <cell r="AF1129">
            <v>0</v>
          </cell>
          <cell r="AG1129">
            <v>0</v>
          </cell>
          <cell r="AH1129">
            <v>0</v>
          </cell>
          <cell r="AI1129">
            <v>0</v>
          </cell>
          <cell r="AJ1129">
            <v>0</v>
          </cell>
          <cell r="AK1129">
            <v>0</v>
          </cell>
          <cell r="AL1129">
            <v>0</v>
          </cell>
          <cell r="AM1129">
            <v>0</v>
          </cell>
          <cell r="AN1129">
            <v>0</v>
          </cell>
          <cell r="AP1129">
            <v>0</v>
          </cell>
        </row>
        <row r="1130">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D1130">
            <v>0</v>
          </cell>
          <cell r="AE1130">
            <v>0</v>
          </cell>
          <cell r="AF1130">
            <v>0</v>
          </cell>
          <cell r="AG1130">
            <v>0</v>
          </cell>
          <cell r="AH1130">
            <v>0</v>
          </cell>
          <cell r="AI1130">
            <v>0</v>
          </cell>
          <cell r="AJ1130">
            <v>0</v>
          </cell>
          <cell r="AK1130">
            <v>0</v>
          </cell>
          <cell r="AL1130">
            <v>0</v>
          </cell>
          <cell r="AM1130">
            <v>0</v>
          </cell>
          <cell r="AN1130">
            <v>0</v>
          </cell>
          <cell r="AP1130">
            <v>0</v>
          </cell>
        </row>
        <row r="1131">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D1131">
            <v>0</v>
          </cell>
          <cell r="AE1131">
            <v>0</v>
          </cell>
          <cell r="AF1131">
            <v>0</v>
          </cell>
          <cell r="AG1131">
            <v>0</v>
          </cell>
          <cell r="AH1131">
            <v>0</v>
          </cell>
          <cell r="AI1131">
            <v>0</v>
          </cell>
          <cell r="AJ1131">
            <v>0</v>
          </cell>
          <cell r="AK1131">
            <v>0</v>
          </cell>
          <cell r="AL1131">
            <v>0</v>
          </cell>
          <cell r="AM1131">
            <v>0</v>
          </cell>
          <cell r="AN1131">
            <v>0</v>
          </cell>
          <cell r="AP1131">
            <v>0</v>
          </cell>
        </row>
        <row r="1132">
          <cell r="J1132">
            <v>29317680.600000001</v>
          </cell>
          <cell r="K1132">
            <v>13939669.17</v>
          </cell>
          <cell r="L1132">
            <v>13140019.08</v>
          </cell>
          <cell r="M1132">
            <v>16040998.060000001</v>
          </cell>
          <cell r="N1132">
            <v>18522578.190000001</v>
          </cell>
          <cell r="O1132">
            <v>18135274.719999999</v>
          </cell>
          <cell r="P1132">
            <v>8407416.9499999993</v>
          </cell>
          <cell r="Q1132">
            <v>0</v>
          </cell>
          <cell r="R1132">
            <v>13807212.59</v>
          </cell>
          <cell r="S1132">
            <v>22995495.850000001</v>
          </cell>
          <cell r="T1132">
            <v>11575598.720000001</v>
          </cell>
          <cell r="U1132">
            <v>6518938.3799999999</v>
          </cell>
          <cell r="V1132">
            <v>11502051.58</v>
          </cell>
          <cell r="W1132">
            <v>13695639.060000001</v>
          </cell>
          <cell r="X1132">
            <v>18671185.309999999</v>
          </cell>
          <cell r="Y1132">
            <v>14001058.539999999</v>
          </cell>
          <cell r="Z1132">
            <v>17949983.300000001</v>
          </cell>
          <cell r="AA1132">
            <v>17039062.370000001</v>
          </cell>
          <cell r="AD1132">
            <v>29821983.499583334</v>
          </cell>
          <cell r="AE1132">
            <v>25474508.637916666</v>
          </cell>
          <cell r="AF1132">
            <v>21800519.129999999</v>
          </cell>
          <cell r="AG1132">
            <v>18415661.307083331</v>
          </cell>
          <cell r="AH1132">
            <v>15630557.814583333</v>
          </cell>
          <cell r="AI1132">
            <v>13624422.316666668</v>
          </cell>
          <cell r="AJ1132">
            <v>12871936.519583335</v>
          </cell>
          <cell r="AK1132">
            <v>13092233.857916666</v>
          </cell>
          <cell r="AL1132">
            <v>13237701.637500001</v>
          </cell>
          <cell r="AM1132">
            <v>13128846.037083333</v>
          </cell>
          <cell r="AN1132">
            <v>13059312.402083337</v>
          </cell>
          <cell r="AP1132">
            <v>15493595.417083332</v>
          </cell>
        </row>
        <row r="1133">
          <cell r="J1133">
            <v>0</v>
          </cell>
          <cell r="K1133">
            <v>0</v>
          </cell>
          <cell r="L1133">
            <v>0</v>
          </cell>
          <cell r="M1133">
            <v>0</v>
          </cell>
          <cell r="N1133">
            <v>0</v>
          </cell>
          <cell r="O1133">
            <v>0</v>
          </cell>
          <cell r="P1133">
            <v>0</v>
          </cell>
          <cell r="Q1133">
            <v>0</v>
          </cell>
          <cell r="R1133">
            <v>-143902.99</v>
          </cell>
          <cell r="S1133">
            <v>-143902.99</v>
          </cell>
          <cell r="T1133">
            <v>-143902.99</v>
          </cell>
          <cell r="U1133">
            <v>-143902.99</v>
          </cell>
          <cell r="V1133">
            <v>-143902.99</v>
          </cell>
          <cell r="W1133">
            <v>-143902.99</v>
          </cell>
          <cell r="X1133">
            <v>-143902.99</v>
          </cell>
          <cell r="Y1133">
            <v>-143902.99</v>
          </cell>
          <cell r="Z1133">
            <v>0</v>
          </cell>
          <cell r="AA1133">
            <v>0</v>
          </cell>
          <cell r="AD1133">
            <v>0</v>
          </cell>
          <cell r="AE1133">
            <v>-5995.9579166666663</v>
          </cell>
          <cell r="AF1133">
            <v>-17987.873749999999</v>
          </cell>
          <cell r="AG1133">
            <v>-29979.789583333331</v>
          </cell>
          <cell r="AH1133">
            <v>-41971.705416666664</v>
          </cell>
          <cell r="AI1133">
            <v>-53963.621249999997</v>
          </cell>
          <cell r="AJ1133">
            <v>-65955.537083333329</v>
          </cell>
          <cell r="AK1133">
            <v>-77947.452916666662</v>
          </cell>
          <cell r="AL1133">
            <v>-89939.36874999998</v>
          </cell>
          <cell r="AM1133">
            <v>-95935.32666666666</v>
          </cell>
          <cell r="AN1133">
            <v>-95935.32666666666</v>
          </cell>
          <cell r="AP1133">
            <v>-95935.32666666666</v>
          </cell>
        </row>
        <row r="1134">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D1134">
            <v>0</v>
          </cell>
          <cell r="AE1134">
            <v>0</v>
          </cell>
          <cell r="AF1134">
            <v>0</v>
          </cell>
          <cell r="AG1134">
            <v>0</v>
          </cell>
          <cell r="AH1134">
            <v>0</v>
          </cell>
          <cell r="AI1134">
            <v>0</v>
          </cell>
          <cell r="AJ1134">
            <v>0</v>
          </cell>
          <cell r="AK1134">
            <v>0</v>
          </cell>
          <cell r="AL1134">
            <v>0</v>
          </cell>
          <cell r="AM1134">
            <v>0</v>
          </cell>
          <cell r="AN1134">
            <v>0</v>
          </cell>
          <cell r="AP1134">
            <v>0</v>
          </cell>
        </row>
        <row r="1135">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D1135">
            <v>0</v>
          </cell>
          <cell r="AE1135">
            <v>0</v>
          </cell>
          <cell r="AF1135">
            <v>0</v>
          </cell>
          <cell r="AG1135">
            <v>0</v>
          </cell>
          <cell r="AH1135">
            <v>0</v>
          </cell>
          <cell r="AI1135">
            <v>0</v>
          </cell>
          <cell r="AJ1135">
            <v>0</v>
          </cell>
          <cell r="AK1135">
            <v>0</v>
          </cell>
          <cell r="AL1135">
            <v>0</v>
          </cell>
          <cell r="AM1135">
            <v>0</v>
          </cell>
          <cell r="AN1135">
            <v>0</v>
          </cell>
          <cell r="AP1135">
            <v>0</v>
          </cell>
        </row>
        <row r="1136">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D1136">
            <v>0</v>
          </cell>
          <cell r="AE1136">
            <v>0</v>
          </cell>
          <cell r="AF1136">
            <v>0</v>
          </cell>
          <cell r="AG1136">
            <v>0</v>
          </cell>
          <cell r="AH1136">
            <v>0</v>
          </cell>
          <cell r="AI1136">
            <v>0</v>
          </cell>
          <cell r="AJ1136">
            <v>0</v>
          </cell>
          <cell r="AK1136">
            <v>0</v>
          </cell>
          <cell r="AL1136">
            <v>0</v>
          </cell>
          <cell r="AM1136">
            <v>0</v>
          </cell>
          <cell r="AN1136">
            <v>0</v>
          </cell>
          <cell r="AP1136">
            <v>0</v>
          </cell>
        </row>
        <row r="1137">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D1137">
            <v>0</v>
          </cell>
          <cell r="AE1137">
            <v>0</v>
          </cell>
          <cell r="AF1137">
            <v>0</v>
          </cell>
          <cell r="AG1137">
            <v>0</v>
          </cell>
          <cell r="AH1137">
            <v>0</v>
          </cell>
          <cell r="AI1137">
            <v>0</v>
          </cell>
          <cell r="AJ1137">
            <v>0</v>
          </cell>
          <cell r="AK1137">
            <v>0</v>
          </cell>
          <cell r="AL1137">
            <v>0</v>
          </cell>
          <cell r="AM1137">
            <v>0</v>
          </cell>
          <cell r="AN1137">
            <v>0</v>
          </cell>
          <cell r="AP1137">
            <v>0</v>
          </cell>
        </row>
        <row r="1138">
          <cell r="J1138">
            <v>7989232</v>
          </cell>
          <cell r="K1138">
            <v>7998721</v>
          </cell>
          <cell r="L1138">
            <v>7998721</v>
          </cell>
          <cell r="M1138">
            <v>7998721</v>
          </cell>
          <cell r="N1138">
            <v>8008370</v>
          </cell>
          <cell r="O1138">
            <v>8008370</v>
          </cell>
          <cell r="P1138">
            <v>8008370</v>
          </cell>
          <cell r="Q1138">
            <v>8018182</v>
          </cell>
          <cell r="R1138">
            <v>8018182</v>
          </cell>
          <cell r="S1138">
            <v>8018182</v>
          </cell>
          <cell r="T1138">
            <v>8032859</v>
          </cell>
          <cell r="U1138">
            <v>8032859</v>
          </cell>
          <cell r="V1138">
            <v>8032859</v>
          </cell>
          <cell r="W1138">
            <v>8047782</v>
          </cell>
          <cell r="X1138">
            <v>8047782</v>
          </cell>
          <cell r="Y1138">
            <v>8047782</v>
          </cell>
          <cell r="Z1138">
            <v>8062957</v>
          </cell>
          <cell r="AA1138">
            <v>8062957</v>
          </cell>
          <cell r="AD1138">
            <v>7995650.625</v>
          </cell>
          <cell r="AE1138">
            <v>7998840.875</v>
          </cell>
          <cell r="AF1138">
            <v>8002031.125</v>
          </cell>
          <cell r="AG1138">
            <v>8005444.041666667</v>
          </cell>
          <cell r="AH1138">
            <v>8009079.625</v>
          </cell>
          <cell r="AI1138">
            <v>8012715.208333333</v>
          </cell>
          <cell r="AJ1138">
            <v>8016577.208333333</v>
          </cell>
          <cell r="AK1138">
            <v>8020665.625</v>
          </cell>
          <cell r="AL1138">
            <v>8024754.041666667</v>
          </cell>
          <cell r="AM1138">
            <v>8029072.708333333</v>
          </cell>
          <cell r="AN1138">
            <v>8033621.625</v>
          </cell>
          <cell r="AP1138">
            <v>8012238.875</v>
          </cell>
        </row>
        <row r="1139">
          <cell r="J1139">
            <v>62260372.530000001</v>
          </cell>
          <cell r="K1139">
            <v>62246365.829999998</v>
          </cell>
          <cell r="L1139">
            <v>62246365.829999998</v>
          </cell>
          <cell r="M1139">
            <v>62246365.829999998</v>
          </cell>
          <cell r="N1139">
            <v>62946100.609999999</v>
          </cell>
          <cell r="O1139">
            <v>62946100.609999999</v>
          </cell>
          <cell r="P1139">
            <v>62946100.609999999</v>
          </cell>
          <cell r="Q1139">
            <v>61453331.560000002</v>
          </cell>
          <cell r="R1139">
            <v>61453331.560000002</v>
          </cell>
          <cell r="S1139">
            <v>61453331.560000002</v>
          </cell>
          <cell r="T1139">
            <v>61036700.759999998</v>
          </cell>
          <cell r="U1139">
            <v>61036700.759999998</v>
          </cell>
          <cell r="V1139">
            <v>61036700.759999998</v>
          </cell>
          <cell r="W1139">
            <v>60980358.170000002</v>
          </cell>
          <cell r="X1139">
            <v>60980358.170000002</v>
          </cell>
          <cell r="Y1139">
            <v>60980358.170000002</v>
          </cell>
          <cell r="Z1139">
            <v>61657705.950000003</v>
          </cell>
          <cell r="AA1139">
            <v>61657705.950000003</v>
          </cell>
          <cell r="AD1139">
            <v>62630746.226249993</v>
          </cell>
          <cell r="AE1139">
            <v>62469064.788749993</v>
          </cell>
          <cell r="AF1139">
            <v>62307383.351249993</v>
          </cell>
          <cell r="AG1139">
            <v>62175556.308749996</v>
          </cell>
          <cell r="AH1139">
            <v>62073583.661249995</v>
          </cell>
          <cell r="AI1139">
            <v>61971611.013749994</v>
          </cell>
          <cell r="AJ1139">
            <v>61867874.370833337</v>
          </cell>
          <cell r="AK1139">
            <v>61762373.732499994</v>
          </cell>
          <cell r="AL1139">
            <v>61656873.094166659</v>
          </cell>
          <cell r="AM1139">
            <v>61550439.664166652</v>
          </cell>
          <cell r="AN1139">
            <v>61443073.442499995</v>
          </cell>
          <cell r="AP1139">
            <v>61005530.601666681</v>
          </cell>
        </row>
        <row r="1140">
          <cell r="J1140">
            <v>7642404</v>
          </cell>
          <cell r="K1140">
            <v>7726826</v>
          </cell>
          <cell r="L1140">
            <v>7726826</v>
          </cell>
          <cell r="M1140">
            <v>7726826</v>
          </cell>
          <cell r="N1140">
            <v>7772522</v>
          </cell>
          <cell r="O1140">
            <v>7772522</v>
          </cell>
          <cell r="P1140">
            <v>7772522</v>
          </cell>
          <cell r="Q1140">
            <v>7734211</v>
          </cell>
          <cell r="R1140">
            <v>7734211</v>
          </cell>
          <cell r="S1140">
            <v>7734211</v>
          </cell>
          <cell r="T1140">
            <v>7667812</v>
          </cell>
          <cell r="U1140">
            <v>7667812</v>
          </cell>
          <cell r="V1140">
            <v>7667812</v>
          </cell>
          <cell r="W1140">
            <v>7599685</v>
          </cell>
          <cell r="X1140">
            <v>7599685</v>
          </cell>
          <cell r="Y1140">
            <v>7599685</v>
          </cell>
          <cell r="Z1140">
            <v>7508396</v>
          </cell>
          <cell r="AA1140">
            <v>7508396</v>
          </cell>
          <cell r="AD1140">
            <v>7629549.75</v>
          </cell>
          <cell r="AE1140">
            <v>7681521.083333333</v>
          </cell>
          <cell r="AF1140">
            <v>7704351.166666667</v>
          </cell>
          <cell r="AG1140">
            <v>7717546.583333333</v>
          </cell>
          <cell r="AH1140">
            <v>7722166.75</v>
          </cell>
          <cell r="AI1140">
            <v>7724284.083333333</v>
          </cell>
          <cell r="AJ1140">
            <v>7720045.208333333</v>
          </cell>
          <cell r="AK1140">
            <v>7709450.125</v>
          </cell>
          <cell r="AL1140">
            <v>7698855.041666667</v>
          </cell>
          <cell r="AM1140">
            <v>7682552.25</v>
          </cell>
          <cell r="AN1140">
            <v>7660541.75</v>
          </cell>
          <cell r="AP1140">
            <v>7612707.25</v>
          </cell>
        </row>
        <row r="1141">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D1141">
            <v>0</v>
          </cell>
          <cell r="AE1141">
            <v>0</v>
          </cell>
          <cell r="AF1141">
            <v>0</v>
          </cell>
          <cell r="AG1141">
            <v>0</v>
          </cell>
          <cell r="AH1141">
            <v>0</v>
          </cell>
          <cell r="AI1141">
            <v>0</v>
          </cell>
          <cell r="AJ1141">
            <v>0</v>
          </cell>
          <cell r="AK1141">
            <v>0</v>
          </cell>
          <cell r="AL1141">
            <v>0</v>
          </cell>
          <cell r="AM1141">
            <v>0</v>
          </cell>
          <cell r="AN1141">
            <v>0</v>
          </cell>
          <cell r="AP1141">
            <v>0</v>
          </cell>
        </row>
        <row r="1142">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D1142">
            <v>0</v>
          </cell>
          <cell r="AE1142">
            <v>0</v>
          </cell>
          <cell r="AF1142">
            <v>0</v>
          </cell>
          <cell r="AG1142">
            <v>0</v>
          </cell>
          <cell r="AH1142">
            <v>0</v>
          </cell>
          <cell r="AI1142">
            <v>0</v>
          </cell>
          <cell r="AJ1142">
            <v>0</v>
          </cell>
          <cell r="AK1142">
            <v>0</v>
          </cell>
          <cell r="AL1142">
            <v>0</v>
          </cell>
          <cell r="AM1142">
            <v>0</v>
          </cell>
          <cell r="AN1142">
            <v>0</v>
          </cell>
          <cell r="AP1142">
            <v>0</v>
          </cell>
        </row>
        <row r="1143">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D1143">
            <v>0</v>
          </cell>
          <cell r="AE1143">
            <v>0</v>
          </cell>
          <cell r="AF1143">
            <v>0</v>
          </cell>
          <cell r="AG1143">
            <v>0</v>
          </cell>
          <cell r="AH1143">
            <v>0</v>
          </cell>
          <cell r="AI1143">
            <v>0</v>
          </cell>
          <cell r="AJ1143">
            <v>0</v>
          </cell>
          <cell r="AK1143">
            <v>0</v>
          </cell>
          <cell r="AL1143">
            <v>0</v>
          </cell>
          <cell r="AM1143">
            <v>0</v>
          </cell>
          <cell r="AN1143">
            <v>0</v>
          </cell>
          <cell r="AP1143">
            <v>0</v>
          </cell>
        </row>
        <row r="1144">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D1144">
            <v>0</v>
          </cell>
          <cell r="AE1144">
            <v>0</v>
          </cell>
          <cell r="AF1144">
            <v>0</v>
          </cell>
          <cell r="AG1144">
            <v>0</v>
          </cell>
          <cell r="AH1144">
            <v>0</v>
          </cell>
          <cell r="AI1144">
            <v>0</v>
          </cell>
          <cell r="AJ1144">
            <v>0</v>
          </cell>
          <cell r="AK1144">
            <v>0</v>
          </cell>
          <cell r="AL1144">
            <v>0</v>
          </cell>
          <cell r="AM1144">
            <v>0</v>
          </cell>
          <cell r="AN1144">
            <v>0</v>
          </cell>
          <cell r="AP1144">
            <v>0</v>
          </cell>
        </row>
        <row r="1145">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D1145">
            <v>0</v>
          </cell>
          <cell r="AE1145">
            <v>0</v>
          </cell>
          <cell r="AF1145">
            <v>0</v>
          </cell>
          <cell r="AG1145">
            <v>0</v>
          </cell>
          <cell r="AH1145">
            <v>0</v>
          </cell>
          <cell r="AI1145">
            <v>0</v>
          </cell>
          <cell r="AJ1145">
            <v>0</v>
          </cell>
          <cell r="AK1145">
            <v>0</v>
          </cell>
          <cell r="AL1145">
            <v>0</v>
          </cell>
          <cell r="AM1145">
            <v>0</v>
          </cell>
          <cell r="AN1145">
            <v>0</v>
          </cell>
          <cell r="AP1145">
            <v>0</v>
          </cell>
        </row>
        <row r="1146">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D1146">
            <v>0</v>
          </cell>
          <cell r="AE1146">
            <v>0</v>
          </cell>
          <cell r="AF1146">
            <v>0</v>
          </cell>
          <cell r="AG1146">
            <v>0</v>
          </cell>
          <cell r="AH1146">
            <v>0</v>
          </cell>
          <cell r="AI1146">
            <v>0</v>
          </cell>
          <cell r="AJ1146">
            <v>0</v>
          </cell>
          <cell r="AK1146">
            <v>0</v>
          </cell>
          <cell r="AL1146">
            <v>0</v>
          </cell>
          <cell r="AM1146">
            <v>0</v>
          </cell>
          <cell r="AN1146">
            <v>0</v>
          </cell>
          <cell r="AP1146">
            <v>0</v>
          </cell>
        </row>
        <row r="1147">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D1147">
            <v>0</v>
          </cell>
          <cell r="AE1147">
            <v>0</v>
          </cell>
          <cell r="AF1147">
            <v>0</v>
          </cell>
          <cell r="AG1147">
            <v>0</v>
          </cell>
          <cell r="AH1147">
            <v>0</v>
          </cell>
          <cell r="AI1147">
            <v>0</v>
          </cell>
          <cell r="AJ1147">
            <v>0</v>
          </cell>
          <cell r="AK1147">
            <v>0</v>
          </cell>
          <cell r="AL1147">
            <v>0</v>
          </cell>
          <cell r="AM1147">
            <v>0</v>
          </cell>
          <cell r="AN1147">
            <v>0</v>
          </cell>
          <cell r="AP1147">
            <v>0</v>
          </cell>
        </row>
        <row r="1148">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D1148">
            <v>0</v>
          </cell>
          <cell r="AE1148">
            <v>0</v>
          </cell>
          <cell r="AF1148">
            <v>0</v>
          </cell>
          <cell r="AG1148">
            <v>0</v>
          </cell>
          <cell r="AH1148">
            <v>0</v>
          </cell>
          <cell r="AI1148">
            <v>0</v>
          </cell>
          <cell r="AJ1148">
            <v>0</v>
          </cell>
          <cell r="AK1148">
            <v>0</v>
          </cell>
          <cell r="AL1148">
            <v>0</v>
          </cell>
          <cell r="AM1148">
            <v>0</v>
          </cell>
          <cell r="AN1148">
            <v>0</v>
          </cell>
          <cell r="AP1148">
            <v>0</v>
          </cell>
        </row>
        <row r="1149">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D1149">
            <v>0</v>
          </cell>
          <cell r="AE1149">
            <v>0</v>
          </cell>
          <cell r="AF1149">
            <v>0</v>
          </cell>
          <cell r="AG1149">
            <v>0</v>
          </cell>
          <cell r="AH1149">
            <v>0</v>
          </cell>
          <cell r="AI1149">
            <v>0</v>
          </cell>
          <cell r="AJ1149">
            <v>0</v>
          </cell>
          <cell r="AK1149">
            <v>0</v>
          </cell>
          <cell r="AL1149">
            <v>0</v>
          </cell>
          <cell r="AM1149">
            <v>0</v>
          </cell>
          <cell r="AN1149">
            <v>0</v>
          </cell>
          <cell r="AP1149">
            <v>0</v>
          </cell>
        </row>
        <row r="1150">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D1150">
            <v>0</v>
          </cell>
          <cell r="AE1150">
            <v>0</v>
          </cell>
          <cell r="AF1150">
            <v>0</v>
          </cell>
          <cell r="AG1150">
            <v>0</v>
          </cell>
          <cell r="AH1150">
            <v>0</v>
          </cell>
          <cell r="AI1150">
            <v>0</v>
          </cell>
          <cell r="AJ1150">
            <v>0</v>
          </cell>
          <cell r="AK1150">
            <v>0</v>
          </cell>
          <cell r="AL1150">
            <v>0</v>
          </cell>
          <cell r="AM1150">
            <v>0</v>
          </cell>
          <cell r="AN1150">
            <v>0</v>
          </cell>
          <cell r="AP1150">
            <v>0</v>
          </cell>
        </row>
        <row r="1151">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D1151">
            <v>0</v>
          </cell>
          <cell r="AE1151">
            <v>0</v>
          </cell>
          <cell r="AF1151">
            <v>0</v>
          </cell>
          <cell r="AG1151">
            <v>0</v>
          </cell>
          <cell r="AH1151">
            <v>0</v>
          </cell>
          <cell r="AI1151">
            <v>0</v>
          </cell>
          <cell r="AJ1151">
            <v>0</v>
          </cell>
          <cell r="AK1151">
            <v>0</v>
          </cell>
          <cell r="AL1151">
            <v>0</v>
          </cell>
          <cell r="AM1151">
            <v>0</v>
          </cell>
          <cell r="AN1151">
            <v>0</v>
          </cell>
          <cell r="AP1151">
            <v>0</v>
          </cell>
        </row>
        <row r="1152">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D1152">
            <v>0</v>
          </cell>
          <cell r="AE1152">
            <v>0</v>
          </cell>
          <cell r="AF1152">
            <v>0</v>
          </cell>
          <cell r="AG1152">
            <v>0</v>
          </cell>
          <cell r="AH1152">
            <v>0</v>
          </cell>
          <cell r="AI1152">
            <v>0</v>
          </cell>
          <cell r="AJ1152">
            <v>0</v>
          </cell>
          <cell r="AK1152">
            <v>0</v>
          </cell>
          <cell r="AL1152">
            <v>0</v>
          </cell>
          <cell r="AM1152">
            <v>0</v>
          </cell>
          <cell r="AN1152">
            <v>0</v>
          </cell>
          <cell r="AP1152">
            <v>0</v>
          </cell>
        </row>
        <row r="1153">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D1153">
            <v>0</v>
          </cell>
          <cell r="AE1153">
            <v>0</v>
          </cell>
          <cell r="AF1153">
            <v>0</v>
          </cell>
          <cell r="AG1153">
            <v>0</v>
          </cell>
          <cell r="AH1153">
            <v>0</v>
          </cell>
          <cell r="AI1153">
            <v>0</v>
          </cell>
          <cell r="AJ1153">
            <v>0</v>
          </cell>
          <cell r="AK1153">
            <v>0</v>
          </cell>
          <cell r="AL1153">
            <v>0</v>
          </cell>
          <cell r="AM1153">
            <v>0</v>
          </cell>
          <cell r="AN1153">
            <v>0</v>
          </cell>
          <cell r="AP1153">
            <v>0</v>
          </cell>
        </row>
        <row r="1154">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D1154">
            <v>0</v>
          </cell>
          <cell r="AE1154">
            <v>0</v>
          </cell>
          <cell r="AF1154">
            <v>0</v>
          </cell>
          <cell r="AG1154">
            <v>0</v>
          </cell>
          <cell r="AH1154">
            <v>0</v>
          </cell>
          <cell r="AI1154">
            <v>0</v>
          </cell>
          <cell r="AJ1154">
            <v>0</v>
          </cell>
          <cell r="AK1154">
            <v>0</v>
          </cell>
          <cell r="AL1154">
            <v>0</v>
          </cell>
          <cell r="AM1154">
            <v>0</v>
          </cell>
          <cell r="AN1154">
            <v>0</v>
          </cell>
          <cell r="AP1154">
            <v>0</v>
          </cell>
        </row>
        <row r="1155">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D1155">
            <v>0</v>
          </cell>
          <cell r="AE1155">
            <v>0</v>
          </cell>
          <cell r="AF1155">
            <v>0</v>
          </cell>
          <cell r="AG1155">
            <v>0</v>
          </cell>
          <cell r="AH1155">
            <v>0</v>
          </cell>
          <cell r="AI1155">
            <v>0</v>
          </cell>
          <cell r="AJ1155">
            <v>0</v>
          </cell>
          <cell r="AK1155">
            <v>0</v>
          </cell>
          <cell r="AL1155">
            <v>0</v>
          </cell>
          <cell r="AM1155">
            <v>0</v>
          </cell>
          <cell r="AN1155">
            <v>0</v>
          </cell>
          <cell r="AP1155">
            <v>0</v>
          </cell>
        </row>
        <row r="1156">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D1156">
            <v>0</v>
          </cell>
          <cell r="AE1156">
            <v>0</v>
          </cell>
          <cell r="AF1156">
            <v>0</v>
          </cell>
          <cell r="AG1156">
            <v>0</v>
          </cell>
          <cell r="AH1156">
            <v>0</v>
          </cell>
          <cell r="AI1156">
            <v>0</v>
          </cell>
          <cell r="AJ1156">
            <v>0</v>
          </cell>
          <cell r="AK1156">
            <v>0</v>
          </cell>
          <cell r="AL1156">
            <v>0</v>
          </cell>
          <cell r="AM1156">
            <v>0</v>
          </cell>
          <cell r="AN1156">
            <v>0</v>
          </cell>
          <cell r="AP1156">
            <v>0</v>
          </cell>
        </row>
        <row r="1157">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D1157">
            <v>0</v>
          </cell>
          <cell r="AE1157">
            <v>0</v>
          </cell>
          <cell r="AF1157">
            <v>0</v>
          </cell>
          <cell r="AG1157">
            <v>0</v>
          </cell>
          <cell r="AH1157">
            <v>0</v>
          </cell>
          <cell r="AI1157">
            <v>0</v>
          </cell>
          <cell r="AJ1157">
            <v>0</v>
          </cell>
          <cell r="AK1157">
            <v>0</v>
          </cell>
          <cell r="AL1157">
            <v>0</v>
          </cell>
          <cell r="AM1157">
            <v>0</v>
          </cell>
          <cell r="AN1157">
            <v>0</v>
          </cell>
          <cell r="AP1157">
            <v>0</v>
          </cell>
        </row>
        <row r="1158">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D1158">
            <v>0</v>
          </cell>
          <cell r="AE1158">
            <v>0</v>
          </cell>
          <cell r="AF1158">
            <v>0</v>
          </cell>
          <cell r="AG1158">
            <v>0</v>
          </cell>
          <cell r="AH1158">
            <v>0</v>
          </cell>
          <cell r="AI1158">
            <v>0</v>
          </cell>
          <cell r="AJ1158">
            <v>0</v>
          </cell>
          <cell r="AK1158">
            <v>0</v>
          </cell>
          <cell r="AL1158">
            <v>0</v>
          </cell>
          <cell r="AM1158">
            <v>0</v>
          </cell>
          <cell r="AN1158">
            <v>0</v>
          </cell>
          <cell r="AP1158">
            <v>0</v>
          </cell>
        </row>
        <row r="1159">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D1159">
            <v>0</v>
          </cell>
          <cell r="AE1159">
            <v>0</v>
          </cell>
          <cell r="AF1159">
            <v>0</v>
          </cell>
          <cell r="AG1159">
            <v>0</v>
          </cell>
          <cell r="AH1159">
            <v>0</v>
          </cell>
          <cell r="AI1159">
            <v>0</v>
          </cell>
          <cell r="AJ1159">
            <v>0</v>
          </cell>
          <cell r="AK1159">
            <v>0</v>
          </cell>
          <cell r="AL1159">
            <v>0</v>
          </cell>
          <cell r="AM1159">
            <v>0</v>
          </cell>
          <cell r="AN1159">
            <v>0</v>
          </cell>
          <cell r="AP1159">
            <v>0</v>
          </cell>
        </row>
        <row r="1160">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D1160">
            <v>0</v>
          </cell>
          <cell r="AE1160">
            <v>0</v>
          </cell>
          <cell r="AF1160">
            <v>0</v>
          </cell>
          <cell r="AG1160">
            <v>0</v>
          </cell>
          <cell r="AH1160">
            <v>0</v>
          </cell>
          <cell r="AI1160">
            <v>0</v>
          </cell>
          <cell r="AJ1160">
            <v>0</v>
          </cell>
          <cell r="AK1160">
            <v>0</v>
          </cell>
          <cell r="AL1160">
            <v>0</v>
          </cell>
          <cell r="AM1160">
            <v>0</v>
          </cell>
          <cell r="AN1160">
            <v>0</v>
          </cell>
          <cell r="AP1160">
            <v>0</v>
          </cell>
        </row>
        <row r="1161">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D1161">
            <v>0</v>
          </cell>
          <cell r="AE1161">
            <v>0</v>
          </cell>
          <cell r="AF1161">
            <v>0</v>
          </cell>
          <cell r="AG1161">
            <v>0</v>
          </cell>
          <cell r="AH1161">
            <v>0</v>
          </cell>
          <cell r="AI1161">
            <v>0</v>
          </cell>
          <cell r="AJ1161">
            <v>0</v>
          </cell>
          <cell r="AK1161">
            <v>0</v>
          </cell>
          <cell r="AL1161">
            <v>0</v>
          </cell>
          <cell r="AM1161">
            <v>0</v>
          </cell>
          <cell r="AN1161">
            <v>0</v>
          </cell>
          <cell r="AP1161">
            <v>0</v>
          </cell>
        </row>
        <row r="1162">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D1162">
            <v>0</v>
          </cell>
          <cell r="AE1162">
            <v>0</v>
          </cell>
          <cell r="AF1162">
            <v>0</v>
          </cell>
          <cell r="AG1162">
            <v>0</v>
          </cell>
          <cell r="AH1162">
            <v>0</v>
          </cell>
          <cell r="AI1162">
            <v>0</v>
          </cell>
          <cell r="AJ1162">
            <v>0</v>
          </cell>
          <cell r="AK1162">
            <v>0</v>
          </cell>
          <cell r="AL1162">
            <v>0</v>
          </cell>
          <cell r="AM1162">
            <v>0</v>
          </cell>
          <cell r="AN1162">
            <v>0</v>
          </cell>
          <cell r="AP1162">
            <v>0</v>
          </cell>
        </row>
        <row r="1163">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D1163">
            <v>0</v>
          </cell>
          <cell r="AE1163">
            <v>0</v>
          </cell>
          <cell r="AF1163">
            <v>0</v>
          </cell>
          <cell r="AG1163">
            <v>0</v>
          </cell>
          <cell r="AH1163">
            <v>0</v>
          </cell>
          <cell r="AI1163">
            <v>0</v>
          </cell>
          <cell r="AJ1163">
            <v>0</v>
          </cell>
          <cell r="AK1163">
            <v>0</v>
          </cell>
          <cell r="AL1163">
            <v>0</v>
          </cell>
          <cell r="AM1163">
            <v>0</v>
          </cell>
          <cell r="AN1163">
            <v>0</v>
          </cell>
          <cell r="AP1163">
            <v>0</v>
          </cell>
        </row>
        <row r="1164">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D1164">
            <v>0</v>
          </cell>
          <cell r="AE1164">
            <v>0</v>
          </cell>
          <cell r="AF1164">
            <v>0</v>
          </cell>
          <cell r="AG1164">
            <v>0</v>
          </cell>
          <cell r="AH1164">
            <v>0</v>
          </cell>
          <cell r="AI1164">
            <v>0</v>
          </cell>
          <cell r="AJ1164">
            <v>0</v>
          </cell>
          <cell r="AK1164">
            <v>0</v>
          </cell>
          <cell r="AL1164">
            <v>0</v>
          </cell>
          <cell r="AM1164">
            <v>0</v>
          </cell>
          <cell r="AN1164">
            <v>0</v>
          </cell>
          <cell r="AP1164">
            <v>0</v>
          </cell>
        </row>
        <row r="1165">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D1165">
            <v>0</v>
          </cell>
          <cell r="AE1165">
            <v>0</v>
          </cell>
          <cell r="AF1165">
            <v>0</v>
          </cell>
          <cell r="AG1165">
            <v>0</v>
          </cell>
          <cell r="AH1165">
            <v>0</v>
          </cell>
          <cell r="AI1165">
            <v>0</v>
          </cell>
          <cell r="AJ1165">
            <v>0</v>
          </cell>
          <cell r="AK1165">
            <v>0</v>
          </cell>
          <cell r="AL1165">
            <v>0</v>
          </cell>
          <cell r="AM1165">
            <v>0</v>
          </cell>
          <cell r="AN1165">
            <v>0</v>
          </cell>
          <cell r="AP1165">
            <v>0</v>
          </cell>
        </row>
        <row r="1166">
          <cell r="J1166">
            <v>2418234.96</v>
          </cell>
          <cell r="K1166">
            <v>2405163.42</v>
          </cell>
          <cell r="L1166">
            <v>2392091.88</v>
          </cell>
          <cell r="M1166">
            <v>2379020.34</v>
          </cell>
          <cell r="N1166">
            <v>2365948.7999999998</v>
          </cell>
          <cell r="O1166">
            <v>2352877.2599999998</v>
          </cell>
          <cell r="P1166">
            <v>2339805.7200000002</v>
          </cell>
          <cell r="Q1166">
            <v>2326734.1800000002</v>
          </cell>
          <cell r="R1166">
            <v>2366138.11</v>
          </cell>
          <cell r="S1166">
            <v>2352770.1</v>
          </cell>
          <cell r="T1166">
            <v>2339402.09</v>
          </cell>
          <cell r="U1166">
            <v>2326034.08</v>
          </cell>
          <cell r="V1166">
            <v>2312666.0699999998</v>
          </cell>
          <cell r="W1166">
            <v>2299298.06</v>
          </cell>
          <cell r="X1166">
            <v>2285930.0499999998</v>
          </cell>
          <cell r="Y1166">
            <v>2272562.04</v>
          </cell>
          <cell r="Z1166">
            <v>2259194.0299999998</v>
          </cell>
          <cell r="AA1166">
            <v>2245826.02</v>
          </cell>
          <cell r="AD1166">
            <v>2404514.7729166667</v>
          </cell>
          <cell r="AE1166">
            <v>2394278.3579166667</v>
          </cell>
          <cell r="AF1166">
            <v>2385567.4208333334</v>
          </cell>
          <cell r="AG1166">
            <v>2376831.7779166666</v>
          </cell>
          <cell r="AH1166">
            <v>2368071.4291666667</v>
          </cell>
          <cell r="AI1166">
            <v>2359286.3745833337</v>
          </cell>
          <cell r="AJ1166">
            <v>2350476.6141666672</v>
          </cell>
          <cell r="AK1166">
            <v>2341642.1479166667</v>
          </cell>
          <cell r="AL1166">
            <v>2332782.9758333331</v>
          </cell>
          <cell r="AM1166">
            <v>2323899.0979166664</v>
          </cell>
          <cell r="AN1166">
            <v>2314990.5141666667</v>
          </cell>
          <cell r="AP1166">
            <v>2297099.2291666665</v>
          </cell>
        </row>
        <row r="1167">
          <cell r="J1167">
            <v>1029947.49</v>
          </cell>
          <cell r="K1167">
            <v>1024380.2</v>
          </cell>
          <cell r="L1167">
            <v>1018812.91</v>
          </cell>
          <cell r="M1167">
            <v>1013245.62</v>
          </cell>
          <cell r="N1167">
            <v>1007678.33</v>
          </cell>
          <cell r="O1167">
            <v>1002111.04</v>
          </cell>
          <cell r="P1167">
            <v>996543.75</v>
          </cell>
          <cell r="Q1167">
            <v>990976.46</v>
          </cell>
          <cell r="R1167">
            <v>985409.17</v>
          </cell>
          <cell r="S1167">
            <v>979841.88</v>
          </cell>
          <cell r="T1167">
            <v>974274.59</v>
          </cell>
          <cell r="U1167">
            <v>968707.3</v>
          </cell>
          <cell r="V1167">
            <v>963140.01</v>
          </cell>
          <cell r="W1167">
            <v>957572.72</v>
          </cell>
          <cell r="X1167">
            <v>952005.43</v>
          </cell>
          <cell r="Y1167">
            <v>946438.14</v>
          </cell>
          <cell r="Z1167">
            <v>940870.85</v>
          </cell>
          <cell r="AA1167">
            <v>935303.56</v>
          </cell>
          <cell r="AD1167">
            <v>1024380.1999999998</v>
          </cell>
          <cell r="AE1167">
            <v>1018812.9100000001</v>
          </cell>
          <cell r="AF1167">
            <v>1013245.6200000001</v>
          </cell>
          <cell r="AG1167">
            <v>1007678.3300000001</v>
          </cell>
          <cell r="AH1167">
            <v>1002111.04</v>
          </cell>
          <cell r="AI1167">
            <v>996543.75</v>
          </cell>
          <cell r="AJ1167">
            <v>990976.46</v>
          </cell>
          <cell r="AK1167">
            <v>985409.17</v>
          </cell>
          <cell r="AL1167">
            <v>979841.88</v>
          </cell>
          <cell r="AM1167">
            <v>974274.59</v>
          </cell>
          <cell r="AN1167">
            <v>968707.29999999993</v>
          </cell>
          <cell r="AP1167">
            <v>957572.72000000009</v>
          </cell>
        </row>
        <row r="1168">
          <cell r="J1168">
            <v>2496358.15</v>
          </cell>
          <cell r="K1168">
            <v>2482864.3199999998</v>
          </cell>
          <cell r="L1168">
            <v>2469370.4900000002</v>
          </cell>
          <cell r="M1168">
            <v>2455876.66</v>
          </cell>
          <cell r="N1168">
            <v>2442382.83</v>
          </cell>
          <cell r="O1168">
            <v>2428889</v>
          </cell>
          <cell r="P1168">
            <v>2415395.17</v>
          </cell>
          <cell r="Q1168">
            <v>2401901.34</v>
          </cell>
          <cell r="R1168">
            <v>2440882.98</v>
          </cell>
          <cell r="S1168">
            <v>2427092.6800000002</v>
          </cell>
          <cell r="T1168">
            <v>2413302.38</v>
          </cell>
          <cell r="U1168">
            <v>2399512.08</v>
          </cell>
          <cell r="V1168">
            <v>2385721.7799999998</v>
          </cell>
          <cell r="W1168">
            <v>2371931.48</v>
          </cell>
          <cell r="X1168">
            <v>2358141.1800000002</v>
          </cell>
          <cell r="Y1168">
            <v>2344350.88</v>
          </cell>
          <cell r="Z1168">
            <v>2330560.58</v>
          </cell>
          <cell r="AA1168">
            <v>2316770.2799999998</v>
          </cell>
          <cell r="AD1168">
            <v>2482215.6729166671</v>
          </cell>
          <cell r="AE1168">
            <v>2471556.967916667</v>
          </cell>
          <cell r="AF1168">
            <v>2462423.7408333337</v>
          </cell>
          <cell r="AG1168">
            <v>2453265.8079166668</v>
          </cell>
          <cell r="AH1168">
            <v>2444083.1691666669</v>
          </cell>
          <cell r="AI1168">
            <v>2434875.8245833335</v>
          </cell>
          <cell r="AJ1168">
            <v>2425643.7741666664</v>
          </cell>
          <cell r="AK1168">
            <v>2416387.0179166668</v>
          </cell>
          <cell r="AL1168">
            <v>2407105.5558333336</v>
          </cell>
          <cell r="AM1168">
            <v>2397799.3879166669</v>
          </cell>
          <cell r="AN1168">
            <v>2388468.5141666667</v>
          </cell>
          <cell r="AP1168">
            <v>2369732.6491666674</v>
          </cell>
        </row>
        <row r="1169">
          <cell r="J1169">
            <v>1315598.72</v>
          </cell>
          <cell r="K1169">
            <v>1308487.3799999999</v>
          </cell>
          <cell r="L1169">
            <v>1301376.04</v>
          </cell>
          <cell r="M1169">
            <v>1294264.7</v>
          </cell>
          <cell r="N1169">
            <v>1287153.3600000001</v>
          </cell>
          <cell r="O1169">
            <v>1280042.02</v>
          </cell>
          <cell r="P1169">
            <v>1272930.68</v>
          </cell>
          <cell r="Q1169">
            <v>1265819.3400000001</v>
          </cell>
          <cell r="R1169">
            <v>1258708</v>
          </cell>
          <cell r="S1169">
            <v>1251596.6599999999</v>
          </cell>
          <cell r="T1169">
            <v>1244485.32</v>
          </cell>
          <cell r="U1169">
            <v>1237373.98</v>
          </cell>
          <cell r="V1169">
            <v>1230262.6399999999</v>
          </cell>
          <cell r="W1169">
            <v>1223151.3</v>
          </cell>
          <cell r="X1169">
            <v>1216039.96</v>
          </cell>
          <cell r="Y1169">
            <v>1208928.6200000001</v>
          </cell>
          <cell r="Z1169">
            <v>1201817.28</v>
          </cell>
          <cell r="AA1169">
            <v>1194705.94</v>
          </cell>
          <cell r="AD1169">
            <v>1308487.3799999999</v>
          </cell>
          <cell r="AE1169">
            <v>1301376.0399999998</v>
          </cell>
          <cell r="AF1169">
            <v>1294264.7</v>
          </cell>
          <cell r="AG1169">
            <v>1287153.3600000001</v>
          </cell>
          <cell r="AH1169">
            <v>1280042.02</v>
          </cell>
          <cell r="AI1169">
            <v>1272930.68</v>
          </cell>
          <cell r="AJ1169">
            <v>1265819.3400000001</v>
          </cell>
          <cell r="AK1169">
            <v>1258708.0000000002</v>
          </cell>
          <cell r="AL1169">
            <v>1251596.6600000001</v>
          </cell>
          <cell r="AM1169">
            <v>1244485.3200000003</v>
          </cell>
          <cell r="AN1169">
            <v>1237373.9800000002</v>
          </cell>
          <cell r="AP1169">
            <v>1223151.3</v>
          </cell>
        </row>
        <row r="1170">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D1170">
            <v>0</v>
          </cell>
          <cell r="AE1170">
            <v>0</v>
          </cell>
          <cell r="AF1170">
            <v>0</v>
          </cell>
          <cell r="AG1170">
            <v>0</v>
          </cell>
          <cell r="AH1170">
            <v>0</v>
          </cell>
          <cell r="AI1170">
            <v>0</v>
          </cell>
          <cell r="AJ1170">
            <v>0</v>
          </cell>
          <cell r="AK1170">
            <v>0</v>
          </cell>
          <cell r="AL1170">
            <v>0</v>
          </cell>
          <cell r="AM1170">
            <v>0</v>
          </cell>
          <cell r="AN1170">
            <v>0</v>
          </cell>
          <cell r="AP1170">
            <v>0</v>
          </cell>
        </row>
        <row r="1171">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D1171">
            <v>0</v>
          </cell>
          <cell r="AE1171">
            <v>0</v>
          </cell>
          <cell r="AF1171">
            <v>0</v>
          </cell>
          <cell r="AG1171">
            <v>0</v>
          </cell>
          <cell r="AH1171">
            <v>0</v>
          </cell>
          <cell r="AI1171">
            <v>0</v>
          </cell>
          <cell r="AJ1171">
            <v>0</v>
          </cell>
          <cell r="AK1171">
            <v>0</v>
          </cell>
          <cell r="AL1171">
            <v>0</v>
          </cell>
          <cell r="AM1171">
            <v>0</v>
          </cell>
          <cell r="AN1171">
            <v>0</v>
          </cell>
          <cell r="AP1171">
            <v>0</v>
          </cell>
        </row>
        <row r="1172">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D1172">
            <v>0</v>
          </cell>
          <cell r="AE1172">
            <v>0</v>
          </cell>
          <cell r="AF1172">
            <v>0</v>
          </cell>
          <cell r="AG1172">
            <v>0</v>
          </cell>
          <cell r="AH1172">
            <v>0</v>
          </cell>
          <cell r="AI1172">
            <v>0</v>
          </cell>
          <cell r="AJ1172">
            <v>0</v>
          </cell>
          <cell r="AK1172">
            <v>0</v>
          </cell>
          <cell r="AL1172">
            <v>0</v>
          </cell>
          <cell r="AM1172">
            <v>0</v>
          </cell>
          <cell r="AN1172">
            <v>0</v>
          </cell>
          <cell r="AP1172">
            <v>0</v>
          </cell>
        </row>
        <row r="1173">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D1173">
            <v>0</v>
          </cell>
          <cell r="AE1173">
            <v>0</v>
          </cell>
          <cell r="AF1173">
            <v>0</v>
          </cell>
          <cell r="AG1173">
            <v>0</v>
          </cell>
          <cell r="AH1173">
            <v>0</v>
          </cell>
          <cell r="AI1173">
            <v>0</v>
          </cell>
          <cell r="AJ1173">
            <v>0</v>
          </cell>
          <cell r="AK1173">
            <v>0</v>
          </cell>
          <cell r="AL1173">
            <v>0</v>
          </cell>
          <cell r="AM1173">
            <v>0</v>
          </cell>
          <cell r="AN1173">
            <v>0</v>
          </cell>
          <cell r="AP1173">
            <v>0</v>
          </cell>
        </row>
        <row r="1174">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D1174">
            <v>0</v>
          </cell>
          <cell r="AE1174">
            <v>0</v>
          </cell>
          <cell r="AF1174">
            <v>0</v>
          </cell>
          <cell r="AG1174">
            <v>0</v>
          </cell>
          <cell r="AH1174">
            <v>0</v>
          </cell>
          <cell r="AI1174">
            <v>0</v>
          </cell>
          <cell r="AJ1174">
            <v>0</v>
          </cell>
          <cell r="AK1174">
            <v>0</v>
          </cell>
          <cell r="AL1174">
            <v>0</v>
          </cell>
          <cell r="AM1174">
            <v>0</v>
          </cell>
          <cell r="AN1174">
            <v>0</v>
          </cell>
          <cell r="AP1174">
            <v>0</v>
          </cell>
        </row>
        <row r="1175">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D1175">
            <v>0</v>
          </cell>
          <cell r="AE1175">
            <v>0</v>
          </cell>
          <cell r="AF1175">
            <v>0</v>
          </cell>
          <cell r="AG1175">
            <v>0</v>
          </cell>
          <cell r="AH1175">
            <v>0</v>
          </cell>
          <cell r="AI1175">
            <v>0</v>
          </cell>
          <cell r="AJ1175">
            <v>0</v>
          </cell>
          <cell r="AK1175">
            <v>0</v>
          </cell>
          <cell r="AL1175">
            <v>0</v>
          </cell>
          <cell r="AM1175">
            <v>0</v>
          </cell>
          <cell r="AN1175">
            <v>0</v>
          </cell>
          <cell r="AP1175">
            <v>0</v>
          </cell>
        </row>
        <row r="1176">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D1176">
            <v>0</v>
          </cell>
          <cell r="AE1176">
            <v>0</v>
          </cell>
          <cell r="AF1176">
            <v>0</v>
          </cell>
          <cell r="AG1176">
            <v>0</v>
          </cell>
          <cell r="AH1176">
            <v>0</v>
          </cell>
          <cell r="AI1176">
            <v>0</v>
          </cell>
          <cell r="AJ1176">
            <v>0</v>
          </cell>
          <cell r="AK1176">
            <v>0</v>
          </cell>
          <cell r="AL1176">
            <v>0</v>
          </cell>
          <cell r="AM1176">
            <v>0</v>
          </cell>
          <cell r="AN1176">
            <v>0</v>
          </cell>
          <cell r="AP1176">
            <v>0</v>
          </cell>
        </row>
        <row r="1177">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D1177">
            <v>0</v>
          </cell>
          <cell r="AE1177">
            <v>0</v>
          </cell>
          <cell r="AF1177">
            <v>0</v>
          </cell>
          <cell r="AG1177">
            <v>0</v>
          </cell>
          <cell r="AH1177">
            <v>0</v>
          </cell>
          <cell r="AI1177">
            <v>0</v>
          </cell>
          <cell r="AJ1177">
            <v>0</v>
          </cell>
          <cell r="AK1177">
            <v>0</v>
          </cell>
          <cell r="AL1177">
            <v>0</v>
          </cell>
          <cell r="AM1177">
            <v>0</v>
          </cell>
          <cell r="AN1177">
            <v>0</v>
          </cell>
          <cell r="AP1177">
            <v>0</v>
          </cell>
        </row>
        <row r="1178">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D1178">
            <v>0</v>
          </cell>
          <cell r="AE1178">
            <v>0</v>
          </cell>
          <cell r="AF1178">
            <v>0</v>
          </cell>
          <cell r="AG1178">
            <v>0</v>
          </cell>
          <cell r="AH1178">
            <v>0</v>
          </cell>
          <cell r="AI1178">
            <v>0</v>
          </cell>
          <cell r="AJ1178">
            <v>0</v>
          </cell>
          <cell r="AK1178">
            <v>0</v>
          </cell>
          <cell r="AL1178">
            <v>0</v>
          </cell>
          <cell r="AM1178">
            <v>0</v>
          </cell>
          <cell r="AN1178">
            <v>0</v>
          </cell>
          <cell r="AP1178">
            <v>0</v>
          </cell>
        </row>
        <row r="1179">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D1179">
            <v>0</v>
          </cell>
          <cell r="AE1179">
            <v>0</v>
          </cell>
          <cell r="AF1179">
            <v>0</v>
          </cell>
          <cell r="AG1179">
            <v>0</v>
          </cell>
          <cell r="AH1179">
            <v>0</v>
          </cell>
          <cell r="AI1179">
            <v>0</v>
          </cell>
          <cell r="AJ1179">
            <v>0</v>
          </cell>
          <cell r="AK1179">
            <v>0</v>
          </cell>
          <cell r="AL1179">
            <v>0</v>
          </cell>
          <cell r="AM1179">
            <v>0</v>
          </cell>
          <cell r="AN1179">
            <v>0</v>
          </cell>
          <cell r="AP1179">
            <v>3936.6666666666665</v>
          </cell>
        </row>
        <row r="1180">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D1180">
            <v>0</v>
          </cell>
          <cell r="AE1180">
            <v>0</v>
          </cell>
          <cell r="AF1180">
            <v>0</v>
          </cell>
          <cell r="AG1180">
            <v>0</v>
          </cell>
          <cell r="AH1180">
            <v>0</v>
          </cell>
          <cell r="AI1180">
            <v>0</v>
          </cell>
          <cell r="AJ1180">
            <v>0</v>
          </cell>
          <cell r="AK1180">
            <v>0</v>
          </cell>
          <cell r="AL1180">
            <v>0</v>
          </cell>
          <cell r="AM1180">
            <v>0</v>
          </cell>
          <cell r="AN1180">
            <v>0</v>
          </cell>
          <cell r="AP1180">
            <v>0</v>
          </cell>
        </row>
        <row r="1181">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D1181">
            <v>0</v>
          </cell>
          <cell r="AE1181">
            <v>0</v>
          </cell>
          <cell r="AF1181">
            <v>0</v>
          </cell>
          <cell r="AG1181">
            <v>0</v>
          </cell>
          <cell r="AH1181">
            <v>0</v>
          </cell>
          <cell r="AI1181">
            <v>0</v>
          </cell>
          <cell r="AJ1181">
            <v>0</v>
          </cell>
          <cell r="AK1181">
            <v>0</v>
          </cell>
          <cell r="AL1181">
            <v>0</v>
          </cell>
          <cell r="AM1181">
            <v>0</v>
          </cell>
          <cell r="AN1181">
            <v>0</v>
          </cell>
          <cell r="AP1181">
            <v>0</v>
          </cell>
        </row>
        <row r="1182">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D1182">
            <v>1221.7604166666667</v>
          </cell>
          <cell r="AE1182">
            <v>0</v>
          </cell>
          <cell r="AF1182">
            <v>0</v>
          </cell>
          <cell r="AG1182">
            <v>0</v>
          </cell>
          <cell r="AH1182">
            <v>0</v>
          </cell>
          <cell r="AI1182">
            <v>0</v>
          </cell>
          <cell r="AJ1182">
            <v>0</v>
          </cell>
          <cell r="AK1182">
            <v>0</v>
          </cell>
          <cell r="AL1182">
            <v>0</v>
          </cell>
          <cell r="AM1182">
            <v>0</v>
          </cell>
          <cell r="AN1182">
            <v>0</v>
          </cell>
          <cell r="AP1182">
            <v>0</v>
          </cell>
        </row>
        <row r="1183">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D1183">
            <v>0</v>
          </cell>
          <cell r="AE1183">
            <v>0</v>
          </cell>
          <cell r="AF1183">
            <v>0</v>
          </cell>
          <cell r="AG1183">
            <v>0</v>
          </cell>
          <cell r="AH1183">
            <v>0</v>
          </cell>
          <cell r="AI1183">
            <v>0</v>
          </cell>
          <cell r="AJ1183">
            <v>0</v>
          </cell>
          <cell r="AK1183">
            <v>0</v>
          </cell>
          <cell r="AL1183">
            <v>0</v>
          </cell>
          <cell r="AM1183">
            <v>0</v>
          </cell>
          <cell r="AN1183">
            <v>0</v>
          </cell>
          <cell r="AP1183">
            <v>0</v>
          </cell>
        </row>
        <row r="1184">
          <cell r="J1184">
            <v>26665.279999999999</v>
          </cell>
          <cell r="K1184">
            <v>24998.720000000001</v>
          </cell>
          <cell r="L1184">
            <v>23332.16</v>
          </cell>
          <cell r="M1184">
            <v>21665.599999999999</v>
          </cell>
          <cell r="N1184">
            <v>19999.04</v>
          </cell>
          <cell r="O1184">
            <v>18332.48</v>
          </cell>
          <cell r="P1184">
            <v>16665.919999999998</v>
          </cell>
          <cell r="Q1184">
            <v>14999.36</v>
          </cell>
          <cell r="R1184">
            <v>13332.8</v>
          </cell>
          <cell r="S1184">
            <v>11666.24</v>
          </cell>
          <cell r="T1184">
            <v>9999.68</v>
          </cell>
          <cell r="U1184">
            <v>8333.1200000000008</v>
          </cell>
          <cell r="V1184">
            <v>6666.56</v>
          </cell>
          <cell r="W1184">
            <v>5000</v>
          </cell>
          <cell r="X1184">
            <v>3333.44</v>
          </cell>
          <cell r="Y1184">
            <v>1666.88</v>
          </cell>
          <cell r="Z1184">
            <v>0</v>
          </cell>
          <cell r="AA1184">
            <v>0</v>
          </cell>
          <cell r="AD1184">
            <v>24998.720000000001</v>
          </cell>
          <cell r="AE1184">
            <v>23332.16</v>
          </cell>
          <cell r="AF1184">
            <v>21665.599999999999</v>
          </cell>
          <cell r="AG1184">
            <v>19999.04</v>
          </cell>
          <cell r="AH1184">
            <v>18332.48</v>
          </cell>
          <cell r="AI1184">
            <v>16665.919999999998</v>
          </cell>
          <cell r="AJ1184">
            <v>14999.36</v>
          </cell>
          <cell r="AK1184">
            <v>13332.799999999997</v>
          </cell>
          <cell r="AL1184">
            <v>11666.24</v>
          </cell>
          <cell r="AM1184">
            <v>9999.6666666666679</v>
          </cell>
          <cell r="AN1184">
            <v>8402.52</v>
          </cell>
          <cell r="AP1184">
            <v>5624.8666666666659</v>
          </cell>
        </row>
        <row r="1185">
          <cell r="J1185">
            <v>282229.42</v>
          </cell>
          <cell r="K1185">
            <v>271374.44</v>
          </cell>
          <cell r="L1185">
            <v>260519.46</v>
          </cell>
          <cell r="M1185">
            <v>249664.48</v>
          </cell>
          <cell r="N1185">
            <v>238809.5</v>
          </cell>
          <cell r="O1185">
            <v>227954.52</v>
          </cell>
          <cell r="P1185">
            <v>217099.54</v>
          </cell>
          <cell r="Q1185">
            <v>206244.56</v>
          </cell>
          <cell r="R1185">
            <v>195389.58</v>
          </cell>
          <cell r="S1185">
            <v>184534.6</v>
          </cell>
          <cell r="T1185">
            <v>173679.62</v>
          </cell>
          <cell r="U1185">
            <v>162824.64000000001</v>
          </cell>
          <cell r="V1185">
            <v>151969.66</v>
          </cell>
          <cell r="W1185">
            <v>141114.68</v>
          </cell>
          <cell r="X1185">
            <v>130259.7</v>
          </cell>
          <cell r="Y1185">
            <v>119404.72</v>
          </cell>
          <cell r="Z1185">
            <v>108549.74</v>
          </cell>
          <cell r="AA1185">
            <v>97694.76</v>
          </cell>
          <cell r="AD1185">
            <v>271374.44</v>
          </cell>
          <cell r="AE1185">
            <v>260519.46</v>
          </cell>
          <cell r="AF1185">
            <v>249664.47999999998</v>
          </cell>
          <cell r="AG1185">
            <v>238809.5</v>
          </cell>
          <cell r="AH1185">
            <v>227954.52000000002</v>
          </cell>
          <cell r="AI1185">
            <v>217099.54000000004</v>
          </cell>
          <cell r="AJ1185">
            <v>206244.56000000006</v>
          </cell>
          <cell r="AK1185">
            <v>195389.58000000005</v>
          </cell>
          <cell r="AL1185">
            <v>184534.6</v>
          </cell>
          <cell r="AM1185">
            <v>173679.62</v>
          </cell>
          <cell r="AN1185">
            <v>162824.63999999998</v>
          </cell>
          <cell r="AP1185">
            <v>141114.68</v>
          </cell>
        </row>
        <row r="1186">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D1186">
            <v>0</v>
          </cell>
          <cell r="AE1186">
            <v>0</v>
          </cell>
          <cell r="AF1186">
            <v>0</v>
          </cell>
          <cell r="AG1186">
            <v>0</v>
          </cell>
          <cell r="AH1186">
            <v>0</v>
          </cell>
          <cell r="AI1186">
            <v>0</v>
          </cell>
          <cell r="AJ1186">
            <v>0</v>
          </cell>
          <cell r="AK1186">
            <v>0</v>
          </cell>
          <cell r="AL1186">
            <v>0</v>
          </cell>
          <cell r="AM1186">
            <v>0</v>
          </cell>
          <cell r="AN1186">
            <v>0</v>
          </cell>
          <cell r="AP1186">
            <v>0</v>
          </cell>
        </row>
        <row r="1187">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D1187">
            <v>0</v>
          </cell>
          <cell r="AE1187">
            <v>0</v>
          </cell>
          <cell r="AF1187">
            <v>0</v>
          </cell>
          <cell r="AG1187">
            <v>0</v>
          </cell>
          <cell r="AH1187">
            <v>0</v>
          </cell>
          <cell r="AI1187">
            <v>0</v>
          </cell>
          <cell r="AJ1187">
            <v>0</v>
          </cell>
          <cell r="AK1187">
            <v>0</v>
          </cell>
          <cell r="AL1187">
            <v>0</v>
          </cell>
          <cell r="AM1187">
            <v>0</v>
          </cell>
          <cell r="AN1187">
            <v>0</v>
          </cell>
          <cell r="AP1187">
            <v>0</v>
          </cell>
        </row>
        <row r="1188">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D1188">
            <v>0</v>
          </cell>
          <cell r="AE1188">
            <v>0</v>
          </cell>
          <cell r="AF1188">
            <v>0</v>
          </cell>
          <cell r="AG1188">
            <v>0</v>
          </cell>
          <cell r="AH1188">
            <v>0</v>
          </cell>
          <cell r="AI1188">
            <v>0</v>
          </cell>
          <cell r="AJ1188">
            <v>0</v>
          </cell>
          <cell r="AK1188">
            <v>0</v>
          </cell>
          <cell r="AL1188">
            <v>0</v>
          </cell>
          <cell r="AM1188">
            <v>0</v>
          </cell>
          <cell r="AN1188">
            <v>0</v>
          </cell>
          <cell r="AP1188">
            <v>0</v>
          </cell>
        </row>
        <row r="1189">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D1189">
            <v>0</v>
          </cell>
          <cell r="AE1189">
            <v>0</v>
          </cell>
          <cell r="AF1189">
            <v>0</v>
          </cell>
          <cell r="AG1189">
            <v>0</v>
          </cell>
          <cell r="AH1189">
            <v>0</v>
          </cell>
          <cell r="AI1189">
            <v>0</v>
          </cell>
          <cell r="AJ1189">
            <v>0</v>
          </cell>
          <cell r="AK1189">
            <v>0</v>
          </cell>
          <cell r="AL1189">
            <v>0</v>
          </cell>
          <cell r="AM1189">
            <v>0</v>
          </cell>
          <cell r="AN1189">
            <v>0</v>
          </cell>
          <cell r="AP1189">
            <v>0</v>
          </cell>
        </row>
        <row r="1190">
          <cell r="J1190">
            <v>112637.5</v>
          </cell>
          <cell r="K1190">
            <v>112637.5</v>
          </cell>
          <cell r="L1190">
            <v>112637.5</v>
          </cell>
          <cell r="M1190">
            <v>113299.28</v>
          </cell>
          <cell r="N1190">
            <v>-31265.49</v>
          </cell>
          <cell r="O1190">
            <v>-31265.49</v>
          </cell>
          <cell r="P1190">
            <v>-31265.49</v>
          </cell>
          <cell r="Q1190">
            <v>-31265.49</v>
          </cell>
          <cell r="R1190">
            <v>112637.5</v>
          </cell>
          <cell r="S1190">
            <v>112637.5</v>
          </cell>
          <cell r="T1190">
            <v>112637.5</v>
          </cell>
          <cell r="U1190">
            <v>112637.5</v>
          </cell>
          <cell r="V1190">
            <v>112637.5</v>
          </cell>
          <cell r="W1190">
            <v>112637.5</v>
          </cell>
          <cell r="X1190">
            <v>112637.5</v>
          </cell>
          <cell r="Y1190">
            <v>112637.5</v>
          </cell>
          <cell r="Z1190">
            <v>92738.13</v>
          </cell>
          <cell r="AA1190">
            <v>92738.13</v>
          </cell>
          <cell r="AD1190">
            <v>70720.942916666667</v>
          </cell>
          <cell r="AE1190">
            <v>64724.985000000008</v>
          </cell>
          <cell r="AF1190">
            <v>64724.985000000008</v>
          </cell>
          <cell r="AG1190">
            <v>64724.985000000008</v>
          </cell>
          <cell r="AH1190">
            <v>64724.985000000008</v>
          </cell>
          <cell r="AI1190">
            <v>64724.985000000008</v>
          </cell>
          <cell r="AJ1190">
            <v>64724.985000000008</v>
          </cell>
          <cell r="AK1190">
            <v>64724.984999999993</v>
          </cell>
          <cell r="AL1190">
            <v>64697.410833333335</v>
          </cell>
          <cell r="AM1190">
            <v>69836.65416666666</v>
          </cell>
          <cell r="AN1190">
            <v>80170.289166666669</v>
          </cell>
          <cell r="AP1190">
            <v>101610.82791666668</v>
          </cell>
        </row>
        <row r="1191">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D1191">
            <v>55097.315000000002</v>
          </cell>
          <cell r="AE1191">
            <v>35262.286249999997</v>
          </cell>
          <cell r="AF1191">
            <v>19835.04</v>
          </cell>
          <cell r="AG1191">
            <v>8815.5762500000001</v>
          </cell>
          <cell r="AH1191">
            <v>2203.895</v>
          </cell>
          <cell r="AI1191">
            <v>0</v>
          </cell>
          <cell r="AJ1191">
            <v>0</v>
          </cell>
          <cell r="AK1191">
            <v>0</v>
          </cell>
          <cell r="AL1191">
            <v>0</v>
          </cell>
          <cell r="AM1191">
            <v>0</v>
          </cell>
          <cell r="AN1191">
            <v>0</v>
          </cell>
          <cell r="AP1191">
            <v>0</v>
          </cell>
        </row>
        <row r="1192">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D1192">
            <v>0</v>
          </cell>
          <cell r="AE1192">
            <v>0</v>
          </cell>
          <cell r="AF1192">
            <v>0</v>
          </cell>
          <cell r="AG1192">
            <v>0</v>
          </cell>
          <cell r="AH1192">
            <v>0</v>
          </cell>
          <cell r="AI1192">
            <v>0</v>
          </cell>
          <cell r="AJ1192">
            <v>0</v>
          </cell>
          <cell r="AK1192">
            <v>0</v>
          </cell>
          <cell r="AL1192">
            <v>0</v>
          </cell>
          <cell r="AM1192">
            <v>0</v>
          </cell>
          <cell r="AN1192">
            <v>0</v>
          </cell>
          <cell r="AP1192">
            <v>0</v>
          </cell>
        </row>
        <row r="1193">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D1193">
            <v>0</v>
          </cell>
          <cell r="AE1193">
            <v>0</v>
          </cell>
          <cell r="AF1193">
            <v>0</v>
          </cell>
          <cell r="AG1193">
            <v>0</v>
          </cell>
          <cell r="AH1193">
            <v>0</v>
          </cell>
          <cell r="AI1193">
            <v>0</v>
          </cell>
          <cell r="AJ1193">
            <v>0</v>
          </cell>
          <cell r="AK1193">
            <v>0</v>
          </cell>
          <cell r="AL1193">
            <v>0</v>
          </cell>
          <cell r="AM1193">
            <v>0</v>
          </cell>
          <cell r="AN1193">
            <v>0</v>
          </cell>
          <cell r="AP1193">
            <v>0</v>
          </cell>
        </row>
        <row r="1194">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D1194">
            <v>0</v>
          </cell>
          <cell r="AE1194">
            <v>0</v>
          </cell>
          <cell r="AF1194">
            <v>0</v>
          </cell>
          <cell r="AG1194">
            <v>0</v>
          </cell>
          <cell r="AH1194">
            <v>0</v>
          </cell>
          <cell r="AI1194">
            <v>0</v>
          </cell>
          <cell r="AJ1194">
            <v>0</v>
          </cell>
          <cell r="AK1194">
            <v>0</v>
          </cell>
          <cell r="AL1194">
            <v>0</v>
          </cell>
          <cell r="AM1194">
            <v>0</v>
          </cell>
          <cell r="AN1194">
            <v>0</v>
          </cell>
          <cell r="AP1194">
            <v>0</v>
          </cell>
        </row>
        <row r="1195">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D1195">
            <v>0</v>
          </cell>
          <cell r="AE1195">
            <v>0</v>
          </cell>
          <cell r="AF1195">
            <v>0</v>
          </cell>
          <cell r="AG1195">
            <v>0</v>
          </cell>
          <cell r="AH1195">
            <v>0</v>
          </cell>
          <cell r="AI1195">
            <v>0</v>
          </cell>
          <cell r="AJ1195">
            <v>0</v>
          </cell>
          <cell r="AK1195">
            <v>0</v>
          </cell>
          <cell r="AL1195">
            <v>0</v>
          </cell>
          <cell r="AM1195">
            <v>0</v>
          </cell>
          <cell r="AN1195">
            <v>0</v>
          </cell>
          <cell r="AP1195">
            <v>0</v>
          </cell>
        </row>
        <row r="1196">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D1196">
            <v>0</v>
          </cell>
          <cell r="AE1196">
            <v>0</v>
          </cell>
          <cell r="AF1196">
            <v>0</v>
          </cell>
          <cell r="AG1196">
            <v>0</v>
          </cell>
          <cell r="AH1196">
            <v>0</v>
          </cell>
          <cell r="AI1196">
            <v>0</v>
          </cell>
          <cell r="AJ1196">
            <v>0</v>
          </cell>
          <cell r="AK1196">
            <v>0</v>
          </cell>
          <cell r="AL1196">
            <v>0</v>
          </cell>
          <cell r="AM1196">
            <v>0</v>
          </cell>
          <cell r="AN1196">
            <v>0</v>
          </cell>
          <cell r="AP1196">
            <v>0</v>
          </cell>
        </row>
        <row r="1197">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D1197">
            <v>0</v>
          </cell>
          <cell r="AE1197">
            <v>0</v>
          </cell>
          <cell r="AF1197">
            <v>0</v>
          </cell>
          <cell r="AG1197">
            <v>0</v>
          </cell>
          <cell r="AH1197">
            <v>0</v>
          </cell>
          <cell r="AI1197">
            <v>0</v>
          </cell>
          <cell r="AJ1197">
            <v>0</v>
          </cell>
          <cell r="AK1197">
            <v>0</v>
          </cell>
          <cell r="AL1197">
            <v>0</v>
          </cell>
          <cell r="AM1197">
            <v>0</v>
          </cell>
          <cell r="AN1197">
            <v>0</v>
          </cell>
          <cell r="AP1197">
            <v>0</v>
          </cell>
        </row>
        <row r="1198">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D1198">
            <v>0</v>
          </cell>
          <cell r="AE1198">
            <v>0</v>
          </cell>
          <cell r="AF1198">
            <v>0</v>
          </cell>
          <cell r="AG1198">
            <v>0</v>
          </cell>
          <cell r="AH1198">
            <v>0</v>
          </cell>
          <cell r="AI1198">
            <v>0</v>
          </cell>
          <cell r="AJ1198">
            <v>0</v>
          </cell>
          <cell r="AK1198">
            <v>0</v>
          </cell>
          <cell r="AL1198">
            <v>0</v>
          </cell>
          <cell r="AM1198">
            <v>0</v>
          </cell>
          <cell r="AN1198">
            <v>0</v>
          </cell>
          <cell r="AP1198">
            <v>0</v>
          </cell>
        </row>
        <row r="1199">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D1199">
            <v>0</v>
          </cell>
          <cell r="AE1199">
            <v>0</v>
          </cell>
          <cell r="AF1199">
            <v>0</v>
          </cell>
          <cell r="AG1199">
            <v>0</v>
          </cell>
          <cell r="AH1199">
            <v>0</v>
          </cell>
          <cell r="AI1199">
            <v>0</v>
          </cell>
          <cell r="AJ1199">
            <v>0</v>
          </cell>
          <cell r="AK1199">
            <v>0</v>
          </cell>
          <cell r="AL1199">
            <v>0</v>
          </cell>
          <cell r="AM1199">
            <v>0</v>
          </cell>
          <cell r="AN1199">
            <v>0</v>
          </cell>
          <cell r="AP1199">
            <v>0</v>
          </cell>
        </row>
        <row r="1200">
          <cell r="J1200">
            <v>80437.97</v>
          </cell>
          <cell r="K1200">
            <v>80437.97</v>
          </cell>
          <cell r="L1200">
            <v>80437.97</v>
          </cell>
          <cell r="M1200">
            <v>80437.97</v>
          </cell>
          <cell r="N1200">
            <v>80437.97</v>
          </cell>
          <cell r="O1200">
            <v>80437.97</v>
          </cell>
          <cell r="P1200">
            <v>132478.97</v>
          </cell>
          <cell r="Q1200">
            <v>137265.97</v>
          </cell>
          <cell r="R1200">
            <v>137265.97</v>
          </cell>
          <cell r="S1200">
            <v>137265.97</v>
          </cell>
          <cell r="T1200">
            <v>137265.97</v>
          </cell>
          <cell r="U1200">
            <v>0</v>
          </cell>
          <cell r="V1200">
            <v>0</v>
          </cell>
          <cell r="W1200">
            <v>0</v>
          </cell>
          <cell r="X1200">
            <v>0</v>
          </cell>
          <cell r="Y1200">
            <v>0</v>
          </cell>
          <cell r="Z1200">
            <v>0</v>
          </cell>
          <cell r="AA1200">
            <v>0</v>
          </cell>
          <cell r="AD1200">
            <v>87142.553333333315</v>
          </cell>
          <cell r="AE1200">
            <v>91878.219999999987</v>
          </cell>
          <cell r="AF1200">
            <v>96613.886666666658</v>
          </cell>
          <cell r="AG1200">
            <v>101349.55333333333</v>
          </cell>
          <cell r="AH1200">
            <v>100365.80458333333</v>
          </cell>
          <cell r="AI1200">
            <v>93662.640416666676</v>
          </cell>
          <cell r="AJ1200">
            <v>86959.476249999992</v>
          </cell>
          <cell r="AK1200">
            <v>80256.312083333323</v>
          </cell>
          <cell r="AL1200">
            <v>73553.147916666654</v>
          </cell>
          <cell r="AM1200">
            <v>66849.983749999999</v>
          </cell>
          <cell r="AN1200">
            <v>60146.81958333333</v>
          </cell>
          <cell r="AP1200">
            <v>40035.907916666671</v>
          </cell>
        </row>
        <row r="1201">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56828</v>
          </cell>
          <cell r="Z1201">
            <v>56828</v>
          </cell>
          <cell r="AA1201">
            <v>56828</v>
          </cell>
          <cell r="AD1201">
            <v>0</v>
          </cell>
          <cell r="AE1201">
            <v>0</v>
          </cell>
          <cell r="AF1201">
            <v>0</v>
          </cell>
          <cell r="AG1201">
            <v>0</v>
          </cell>
          <cell r="AH1201">
            <v>0</v>
          </cell>
          <cell r="AI1201">
            <v>0</v>
          </cell>
          <cell r="AJ1201">
            <v>0</v>
          </cell>
          <cell r="AK1201">
            <v>0</v>
          </cell>
          <cell r="AL1201">
            <v>2367.8333333333335</v>
          </cell>
          <cell r="AM1201">
            <v>7103.5</v>
          </cell>
          <cell r="AN1201">
            <v>11839.166666666666</v>
          </cell>
          <cell r="AP1201">
            <v>21310.5</v>
          </cell>
        </row>
        <row r="1202">
          <cell r="J1202">
            <v>142806.66</v>
          </cell>
          <cell r="K1202">
            <v>153285.18</v>
          </cell>
          <cell r="L1202">
            <v>153285.18</v>
          </cell>
          <cell r="M1202">
            <v>153285.18</v>
          </cell>
          <cell r="N1202">
            <v>137747.48000000001</v>
          </cell>
          <cell r="O1202">
            <v>137747.48000000001</v>
          </cell>
          <cell r="P1202">
            <v>137747.48000000001</v>
          </cell>
          <cell r="Q1202">
            <v>123691.67</v>
          </cell>
          <cell r="R1202">
            <v>123691.67</v>
          </cell>
          <cell r="S1202">
            <v>123691.67</v>
          </cell>
          <cell r="T1202">
            <v>145125.93</v>
          </cell>
          <cell r="U1202">
            <v>145125.93</v>
          </cell>
          <cell r="V1202">
            <v>145125.93</v>
          </cell>
          <cell r="W1202">
            <v>122044.86</v>
          </cell>
          <cell r="X1202">
            <v>122044.86</v>
          </cell>
          <cell r="Y1202">
            <v>122044.86</v>
          </cell>
          <cell r="Z1202">
            <v>100712.8</v>
          </cell>
          <cell r="AA1202">
            <v>100712.8</v>
          </cell>
          <cell r="AD1202">
            <v>146067.20708333331</v>
          </cell>
          <cell r="AE1202">
            <v>142987.41291666665</v>
          </cell>
          <cell r="AF1202">
            <v>140468.92666666664</v>
          </cell>
          <cell r="AG1202">
            <v>139479.38374999995</v>
          </cell>
          <cell r="AH1202">
            <v>139672.65624999997</v>
          </cell>
          <cell r="AI1202">
            <v>139865.92874999999</v>
          </cell>
          <cell r="AJ1202">
            <v>138660.88499999998</v>
          </cell>
          <cell r="AK1202">
            <v>136057.52499999999</v>
          </cell>
          <cell r="AL1202">
            <v>133454.16500000001</v>
          </cell>
          <cell r="AM1202">
            <v>130609.37333333334</v>
          </cell>
          <cell r="AN1202">
            <v>127523.15000000002</v>
          </cell>
          <cell r="AP1202">
            <v>124373.54583333334</v>
          </cell>
        </row>
        <row r="1203">
          <cell r="J1203">
            <v>0</v>
          </cell>
          <cell r="K1203">
            <v>0</v>
          </cell>
          <cell r="L1203">
            <v>0</v>
          </cell>
          <cell r="M1203">
            <v>2766.22</v>
          </cell>
          <cell r="N1203">
            <v>2766.22</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D1203">
            <v>461.03666666666663</v>
          </cell>
          <cell r="AE1203">
            <v>461.03666666666663</v>
          </cell>
          <cell r="AF1203">
            <v>461.03666666666663</v>
          </cell>
          <cell r="AG1203">
            <v>461.03666666666663</v>
          </cell>
          <cell r="AH1203">
            <v>461.03666666666663</v>
          </cell>
          <cell r="AI1203">
            <v>461.03666666666663</v>
          </cell>
          <cell r="AJ1203">
            <v>461.03666666666663</v>
          </cell>
          <cell r="AK1203">
            <v>461.03666666666663</v>
          </cell>
          <cell r="AL1203">
            <v>345.77749999999997</v>
          </cell>
          <cell r="AM1203">
            <v>115.25916666666666</v>
          </cell>
          <cell r="AN1203">
            <v>0</v>
          </cell>
          <cell r="AP1203">
            <v>0</v>
          </cell>
        </row>
        <row r="1204">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D1204">
            <v>0</v>
          </cell>
          <cell r="AE1204">
            <v>0</v>
          </cell>
          <cell r="AF1204">
            <v>0</v>
          </cell>
          <cell r="AG1204">
            <v>0</v>
          </cell>
          <cell r="AH1204">
            <v>0</v>
          </cell>
          <cell r="AI1204">
            <v>0</v>
          </cell>
          <cell r="AJ1204">
            <v>0</v>
          </cell>
          <cell r="AK1204">
            <v>0</v>
          </cell>
          <cell r="AL1204">
            <v>0</v>
          </cell>
          <cell r="AM1204">
            <v>0</v>
          </cell>
          <cell r="AN1204">
            <v>0</v>
          </cell>
          <cell r="AP1204">
            <v>0</v>
          </cell>
        </row>
        <row r="1205">
          <cell r="J1205">
            <v>0</v>
          </cell>
          <cell r="K1205">
            <v>0</v>
          </cell>
          <cell r="L1205">
            <v>0</v>
          </cell>
          <cell r="M1205">
            <v>0</v>
          </cell>
          <cell r="N1205">
            <v>0</v>
          </cell>
          <cell r="O1205">
            <v>0</v>
          </cell>
          <cell r="P1205">
            <v>0</v>
          </cell>
          <cell r="Q1205">
            <v>0</v>
          </cell>
          <cell r="R1205">
            <v>0</v>
          </cell>
          <cell r="S1205">
            <v>0</v>
          </cell>
          <cell r="T1205">
            <v>89329.44</v>
          </cell>
          <cell r="U1205">
            <v>293835.77</v>
          </cell>
          <cell r="V1205">
            <v>519560.89</v>
          </cell>
          <cell r="W1205">
            <v>535184.75</v>
          </cell>
          <cell r="X1205">
            <v>999409.84</v>
          </cell>
          <cell r="Y1205">
            <v>1033329.92</v>
          </cell>
          <cell r="Z1205">
            <v>1275301.44</v>
          </cell>
          <cell r="AA1205">
            <v>1276167.71</v>
          </cell>
          <cell r="AD1205">
            <v>0</v>
          </cell>
          <cell r="AE1205">
            <v>0</v>
          </cell>
          <cell r="AF1205">
            <v>0</v>
          </cell>
          <cell r="AG1205">
            <v>3722.06</v>
          </cell>
          <cell r="AH1205">
            <v>19687.277083333334</v>
          </cell>
          <cell r="AI1205">
            <v>53578.804583333338</v>
          </cell>
          <cell r="AJ1205">
            <v>97526.539583333346</v>
          </cell>
          <cell r="AK1205">
            <v>161467.98083333333</v>
          </cell>
          <cell r="AL1205">
            <v>246165.47083333333</v>
          </cell>
          <cell r="AM1205">
            <v>342358.44416666665</v>
          </cell>
          <cell r="AN1205">
            <v>448669.65874999994</v>
          </cell>
          <cell r="AP1205">
            <v>659504.07833333325</v>
          </cell>
        </row>
        <row r="1206">
          <cell r="J1206">
            <v>1494488.81</v>
          </cell>
          <cell r="K1206">
            <v>1507397.69</v>
          </cell>
          <cell r="L1206">
            <v>1507397.69</v>
          </cell>
          <cell r="M1206">
            <v>1507397.69</v>
          </cell>
          <cell r="N1206">
            <v>1520306.57</v>
          </cell>
          <cell r="O1206">
            <v>1520306.57</v>
          </cell>
          <cell r="P1206">
            <v>1520306.57</v>
          </cell>
          <cell r="Q1206">
            <v>1533276.95</v>
          </cell>
          <cell r="R1206">
            <v>1533276.95</v>
          </cell>
          <cell r="S1206">
            <v>1533276.95</v>
          </cell>
          <cell r="T1206">
            <v>1546235.84</v>
          </cell>
          <cell r="U1206">
            <v>1546235.84</v>
          </cell>
          <cell r="V1206">
            <v>1546235.84</v>
          </cell>
          <cell r="W1206">
            <v>1559194.73</v>
          </cell>
          <cell r="X1206">
            <v>1559194.73</v>
          </cell>
          <cell r="Y1206">
            <v>1559194.73</v>
          </cell>
          <cell r="Z1206">
            <v>1620914.73</v>
          </cell>
          <cell r="AA1206">
            <v>1620914.73</v>
          </cell>
          <cell r="AD1206">
            <v>1503097.2925000002</v>
          </cell>
          <cell r="AE1206">
            <v>1507405.3775000002</v>
          </cell>
          <cell r="AF1206">
            <v>1511713.4624999997</v>
          </cell>
          <cell r="AG1206">
            <v>1516023.6312499999</v>
          </cell>
          <cell r="AH1206">
            <v>1520335.8837499998</v>
          </cell>
          <cell r="AI1206">
            <v>1524648.1362499997</v>
          </cell>
          <cell r="AJ1206">
            <v>1528962.4725000001</v>
          </cell>
          <cell r="AK1206">
            <v>1533278.8925000001</v>
          </cell>
          <cell r="AL1206">
            <v>1537595.3125</v>
          </cell>
          <cell r="AM1206">
            <v>1543945.5291666666</v>
          </cell>
          <cell r="AN1206">
            <v>1552329.5424999997</v>
          </cell>
          <cell r="AP1206">
            <v>1568726.4450000001</v>
          </cell>
        </row>
        <row r="1207">
          <cell r="J1207">
            <v>1725939.59</v>
          </cell>
          <cell r="K1207">
            <v>1694154.1</v>
          </cell>
          <cell r="L1207">
            <v>1662368.61</v>
          </cell>
          <cell r="M1207">
            <v>1630583.12</v>
          </cell>
          <cell r="N1207">
            <v>1598797.63</v>
          </cell>
          <cell r="O1207">
            <v>1567012.14</v>
          </cell>
          <cell r="P1207">
            <v>1535226.65</v>
          </cell>
          <cell r="Q1207">
            <v>1503441.16</v>
          </cell>
          <cell r="R1207">
            <v>1471655.67</v>
          </cell>
          <cell r="S1207">
            <v>1439870.18</v>
          </cell>
          <cell r="T1207">
            <v>1408084.69</v>
          </cell>
          <cell r="U1207">
            <v>1376299.2</v>
          </cell>
          <cell r="V1207">
            <v>1344513.71</v>
          </cell>
          <cell r="W1207">
            <v>1312728.22</v>
          </cell>
          <cell r="X1207">
            <v>1280942.73</v>
          </cell>
          <cell r="Y1207">
            <v>1249157.24</v>
          </cell>
          <cell r="Z1207">
            <v>1217371.75</v>
          </cell>
          <cell r="AA1207">
            <v>1185586.26</v>
          </cell>
          <cell r="AD1207">
            <v>1694154.0999999999</v>
          </cell>
          <cell r="AE1207">
            <v>1662368.6099999996</v>
          </cell>
          <cell r="AF1207">
            <v>1630583.12</v>
          </cell>
          <cell r="AG1207">
            <v>1598797.63</v>
          </cell>
          <cell r="AH1207">
            <v>1567012.1400000004</v>
          </cell>
          <cell r="AI1207">
            <v>1535226.6499999997</v>
          </cell>
          <cell r="AJ1207">
            <v>1503441.16</v>
          </cell>
          <cell r="AK1207">
            <v>1471655.67</v>
          </cell>
          <cell r="AL1207">
            <v>1439870.18</v>
          </cell>
          <cell r="AM1207">
            <v>1408084.6900000002</v>
          </cell>
          <cell r="AN1207">
            <v>1376299.2</v>
          </cell>
          <cell r="AP1207">
            <v>1312728.22</v>
          </cell>
        </row>
        <row r="1208">
          <cell r="J1208">
            <v>1368.02</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D1208">
            <v>-1107.75875</v>
          </cell>
          <cell r="AE1208">
            <v>114.00166666666667</v>
          </cell>
          <cell r="AF1208">
            <v>114.00166666666667</v>
          </cell>
          <cell r="AG1208">
            <v>114.00166666666667</v>
          </cell>
          <cell r="AH1208">
            <v>114.00166666666667</v>
          </cell>
          <cell r="AI1208">
            <v>57.000833333333333</v>
          </cell>
          <cell r="AJ1208">
            <v>0</v>
          </cell>
          <cell r="AK1208">
            <v>0</v>
          </cell>
          <cell r="AL1208">
            <v>0</v>
          </cell>
          <cell r="AM1208">
            <v>0</v>
          </cell>
          <cell r="AN1208">
            <v>0</v>
          </cell>
          <cell r="AP1208">
            <v>0</v>
          </cell>
        </row>
        <row r="1209">
          <cell r="J1209">
            <v>5593442.5300000003</v>
          </cell>
          <cell r="K1209">
            <v>5535190.1799999997</v>
          </cell>
          <cell r="L1209">
            <v>5476937.8300000001</v>
          </cell>
          <cell r="M1209">
            <v>5418685.4800000004</v>
          </cell>
          <cell r="N1209">
            <v>5360433.13</v>
          </cell>
          <cell r="O1209">
            <v>5302180.78</v>
          </cell>
          <cell r="P1209">
            <v>5243928.43</v>
          </cell>
          <cell r="Q1209">
            <v>5185676.08</v>
          </cell>
          <cell r="R1209">
            <v>5127423.7300000004</v>
          </cell>
          <cell r="S1209">
            <v>5069171.38</v>
          </cell>
          <cell r="T1209">
            <v>5010919.03</v>
          </cell>
          <cell r="U1209">
            <v>4952666.68</v>
          </cell>
          <cell r="V1209">
            <v>4894414.33</v>
          </cell>
          <cell r="W1209">
            <v>4836161.9800000004</v>
          </cell>
          <cell r="X1209">
            <v>4777909.63</v>
          </cell>
          <cell r="Y1209">
            <v>4719657.28</v>
          </cell>
          <cell r="Z1209">
            <v>4661404.93</v>
          </cell>
          <cell r="AA1209">
            <v>4603152.58</v>
          </cell>
          <cell r="AD1209">
            <v>5535190.1800000006</v>
          </cell>
          <cell r="AE1209">
            <v>5476937.830000001</v>
          </cell>
          <cell r="AF1209">
            <v>5418685.4800000004</v>
          </cell>
          <cell r="AG1209">
            <v>5360433.13</v>
          </cell>
          <cell r="AH1209">
            <v>5302180.78</v>
          </cell>
          <cell r="AI1209">
            <v>5243928.4300000006</v>
          </cell>
          <cell r="AJ1209">
            <v>5185676.080000001</v>
          </cell>
          <cell r="AK1209">
            <v>5127423.7300000004</v>
          </cell>
          <cell r="AL1209">
            <v>5069171.38</v>
          </cell>
          <cell r="AM1209">
            <v>5010919.03</v>
          </cell>
          <cell r="AN1209">
            <v>4952666.6800000006</v>
          </cell>
          <cell r="AP1209">
            <v>4836161.9800000004</v>
          </cell>
        </row>
        <row r="1210">
          <cell r="J1210">
            <v>1451659.05</v>
          </cell>
          <cell r="K1210">
            <v>1393971.39</v>
          </cell>
          <cell r="L1210">
            <v>1336283.73</v>
          </cell>
          <cell r="M1210">
            <v>1278596.07</v>
          </cell>
          <cell r="N1210">
            <v>1220908.4099999999</v>
          </cell>
          <cell r="O1210">
            <v>1163220.75</v>
          </cell>
          <cell r="P1210">
            <v>1105533.0900000001</v>
          </cell>
          <cell r="Q1210">
            <v>1047845.43</v>
          </cell>
          <cell r="R1210">
            <v>992038.06</v>
          </cell>
          <cell r="S1210">
            <v>935478.21</v>
          </cell>
          <cell r="T1210">
            <v>880207.93</v>
          </cell>
          <cell r="U1210">
            <v>823264.01</v>
          </cell>
          <cell r="V1210">
            <v>759407.13</v>
          </cell>
          <cell r="W1210">
            <v>1393971.39</v>
          </cell>
          <cell r="X1210">
            <v>696123.17</v>
          </cell>
          <cell r="Y1210">
            <v>638435.51</v>
          </cell>
          <cell r="Z1210">
            <v>580747.85</v>
          </cell>
          <cell r="AA1210">
            <v>523060.19</v>
          </cell>
          <cell r="AD1210">
            <v>1393971.3900000001</v>
          </cell>
          <cell r="AE1210">
            <v>1336362.0754166667</v>
          </cell>
          <cell r="AF1210">
            <v>1278878.0983333334</v>
          </cell>
          <cell r="AG1210">
            <v>1221541.8374999999</v>
          </cell>
          <cell r="AH1210">
            <v>1164337.29</v>
          </cell>
          <cell r="AI1210">
            <v>1106906.6808333334</v>
          </cell>
          <cell r="AJ1210">
            <v>1078062.8508333333</v>
          </cell>
          <cell r="AK1210">
            <v>1051389.4941666669</v>
          </cell>
          <cell r="AL1210">
            <v>998042.78083333338</v>
          </cell>
          <cell r="AM1210">
            <v>944696.06749999989</v>
          </cell>
          <cell r="AN1210">
            <v>891349.35416666663</v>
          </cell>
          <cell r="AP1210">
            <v>784655.92749999987</v>
          </cell>
        </row>
        <row r="1211">
          <cell r="J1211">
            <v>812732.47</v>
          </cell>
          <cell r="K1211">
            <v>792414.16</v>
          </cell>
          <cell r="L1211">
            <v>772095.85</v>
          </cell>
          <cell r="M1211">
            <v>751777.54</v>
          </cell>
          <cell r="N1211">
            <v>731459.23</v>
          </cell>
          <cell r="O1211">
            <v>711140.92</v>
          </cell>
          <cell r="P1211">
            <v>690812.71</v>
          </cell>
          <cell r="Q1211">
            <v>670494.4</v>
          </cell>
          <cell r="R1211">
            <v>655549.22</v>
          </cell>
          <cell r="S1211">
            <v>635425.54</v>
          </cell>
          <cell r="T1211">
            <v>610711.63</v>
          </cell>
          <cell r="U1211">
            <v>593325.1</v>
          </cell>
          <cell r="V1211">
            <v>608740.06999999995</v>
          </cell>
          <cell r="W1211">
            <v>792404.26</v>
          </cell>
          <cell r="X1211">
            <v>522718.27</v>
          </cell>
          <cell r="Y1211">
            <v>502399.96</v>
          </cell>
          <cell r="Z1211">
            <v>483043.25</v>
          </cell>
          <cell r="AA1211">
            <v>461763.34</v>
          </cell>
          <cell r="AD1211">
            <v>792412.92249999999</v>
          </cell>
          <cell r="AE1211">
            <v>772317.6679166666</v>
          </cell>
          <cell r="AF1211">
            <v>752454.40333333344</v>
          </cell>
          <cell r="AG1211">
            <v>732416.09833333327</v>
          </cell>
          <cell r="AH1211">
            <v>712316.80083333328</v>
          </cell>
          <cell r="AI1211">
            <v>693828.54749999999</v>
          </cell>
          <cell r="AJ1211">
            <v>685328.45166666666</v>
          </cell>
          <cell r="AK1211">
            <v>674937.30666666664</v>
          </cell>
          <cell r="AL1211">
            <v>654155.84166666667</v>
          </cell>
          <cell r="AM1211">
            <v>633414.44333333324</v>
          </cell>
          <cell r="AN1211">
            <v>612673.04499999993</v>
          </cell>
          <cell r="AP1211">
            <v>571111.35250000004</v>
          </cell>
        </row>
        <row r="1212">
          <cell r="J1212">
            <v>-0.01</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D1212">
            <v>91577.130833333344</v>
          </cell>
          <cell r="AE1212">
            <v>58609.362916666665</v>
          </cell>
          <cell r="AF1212">
            <v>32967.765833333331</v>
          </cell>
          <cell r="AG1212">
            <v>14652.339583333334</v>
          </cell>
          <cell r="AH1212">
            <v>3663.0841666666661</v>
          </cell>
          <cell r="AI1212">
            <v>-4.1666666666666669E-4</v>
          </cell>
          <cell r="AJ1212">
            <v>0</v>
          </cell>
          <cell r="AK1212">
            <v>0</v>
          </cell>
          <cell r="AL1212">
            <v>0</v>
          </cell>
          <cell r="AM1212">
            <v>0</v>
          </cell>
          <cell r="AN1212">
            <v>0</v>
          </cell>
          <cell r="AP1212">
            <v>0</v>
          </cell>
        </row>
        <row r="1213">
          <cell r="J1213">
            <v>2665478.94</v>
          </cell>
          <cell r="K1213">
            <v>2645437.75</v>
          </cell>
          <cell r="L1213">
            <v>2625396.56</v>
          </cell>
          <cell r="M1213">
            <v>2605355.37</v>
          </cell>
          <cell r="N1213">
            <v>2585314.1800000002</v>
          </cell>
          <cell r="O1213">
            <v>2565272.9900000002</v>
          </cell>
          <cell r="P1213">
            <v>2545231.7999999998</v>
          </cell>
          <cell r="Q1213">
            <v>2525190.61</v>
          </cell>
          <cell r="R1213">
            <v>2505149.42</v>
          </cell>
          <cell r="S1213">
            <v>2485108.23</v>
          </cell>
          <cell r="T1213">
            <v>2465067.04</v>
          </cell>
          <cell r="U1213">
            <v>2445025.85</v>
          </cell>
          <cell r="V1213">
            <v>2424984.66</v>
          </cell>
          <cell r="W1213">
            <v>2404943.4700000002</v>
          </cell>
          <cell r="X1213">
            <v>2384902.2799999998</v>
          </cell>
          <cell r="Y1213">
            <v>2364861.09</v>
          </cell>
          <cell r="Z1213">
            <v>2344819.9</v>
          </cell>
          <cell r="AA1213">
            <v>2324778.71</v>
          </cell>
          <cell r="AD1213">
            <v>2645437.7500000005</v>
          </cell>
          <cell r="AE1213">
            <v>2625396.56</v>
          </cell>
          <cell r="AF1213">
            <v>2605355.37</v>
          </cell>
          <cell r="AG1213">
            <v>2585314.1800000002</v>
          </cell>
          <cell r="AH1213">
            <v>2565272.9899999998</v>
          </cell>
          <cell r="AI1213">
            <v>2545231.8000000003</v>
          </cell>
          <cell r="AJ1213">
            <v>2525190.61</v>
          </cell>
          <cell r="AK1213">
            <v>2505149.42</v>
          </cell>
          <cell r="AL1213">
            <v>2485108.23</v>
          </cell>
          <cell r="AM1213">
            <v>2465067.04</v>
          </cell>
          <cell r="AN1213">
            <v>2445025.85</v>
          </cell>
          <cell r="AP1213">
            <v>2404943.4700000002</v>
          </cell>
        </row>
        <row r="1214">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D1214">
            <v>0</v>
          </cell>
          <cell r="AE1214">
            <v>0</v>
          </cell>
          <cell r="AF1214">
            <v>0</v>
          </cell>
          <cell r="AG1214">
            <v>0</v>
          </cell>
          <cell r="AH1214">
            <v>0</v>
          </cell>
          <cell r="AI1214">
            <v>0</v>
          </cell>
          <cell r="AJ1214">
            <v>0</v>
          </cell>
          <cell r="AK1214">
            <v>0</v>
          </cell>
          <cell r="AL1214">
            <v>0</v>
          </cell>
          <cell r="AM1214">
            <v>0</v>
          </cell>
          <cell r="AN1214">
            <v>0</v>
          </cell>
          <cell r="AP1214">
            <v>0</v>
          </cell>
        </row>
        <row r="1215">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D1215">
            <v>0</v>
          </cell>
          <cell r="AE1215">
            <v>0</v>
          </cell>
          <cell r="AF1215">
            <v>0</v>
          </cell>
          <cell r="AG1215">
            <v>0</v>
          </cell>
          <cell r="AH1215">
            <v>0</v>
          </cell>
          <cell r="AI1215">
            <v>0</v>
          </cell>
          <cell r="AJ1215">
            <v>0</v>
          </cell>
          <cell r="AK1215">
            <v>0</v>
          </cell>
          <cell r="AL1215">
            <v>0</v>
          </cell>
          <cell r="AM1215">
            <v>0</v>
          </cell>
          <cell r="AN1215">
            <v>0</v>
          </cell>
          <cell r="AP1215">
            <v>0</v>
          </cell>
        </row>
        <row r="1216">
          <cell r="J1216">
            <v>10000</v>
          </cell>
          <cell r="K1216">
            <v>10000</v>
          </cell>
          <cell r="L1216">
            <v>10000</v>
          </cell>
          <cell r="M1216">
            <v>10000</v>
          </cell>
          <cell r="N1216">
            <v>10000</v>
          </cell>
          <cell r="O1216">
            <v>10000</v>
          </cell>
          <cell r="P1216">
            <v>10000</v>
          </cell>
          <cell r="Q1216">
            <v>10000</v>
          </cell>
          <cell r="R1216">
            <v>10000</v>
          </cell>
          <cell r="S1216">
            <v>10000</v>
          </cell>
          <cell r="T1216">
            <v>10000</v>
          </cell>
          <cell r="U1216">
            <v>10000</v>
          </cell>
          <cell r="V1216">
            <v>10000</v>
          </cell>
          <cell r="W1216">
            <v>10000</v>
          </cell>
          <cell r="X1216">
            <v>10000</v>
          </cell>
          <cell r="Y1216">
            <v>10000</v>
          </cell>
          <cell r="Z1216">
            <v>10000</v>
          </cell>
          <cell r="AA1216">
            <v>10000</v>
          </cell>
          <cell r="AD1216">
            <v>10000</v>
          </cell>
          <cell r="AE1216">
            <v>10000</v>
          </cell>
          <cell r="AF1216">
            <v>10000</v>
          </cell>
          <cell r="AG1216">
            <v>10000</v>
          </cell>
          <cell r="AH1216">
            <v>10000</v>
          </cell>
          <cell r="AI1216">
            <v>10000</v>
          </cell>
          <cell r="AJ1216">
            <v>10000</v>
          </cell>
          <cell r="AK1216">
            <v>10000</v>
          </cell>
          <cell r="AL1216">
            <v>10000</v>
          </cell>
          <cell r="AM1216">
            <v>10000</v>
          </cell>
          <cell r="AN1216">
            <v>10000</v>
          </cell>
          <cell r="AP1216">
            <v>10000</v>
          </cell>
        </row>
        <row r="1217">
          <cell r="J1217">
            <v>12500</v>
          </cell>
          <cell r="K1217">
            <v>12500</v>
          </cell>
          <cell r="L1217">
            <v>12500</v>
          </cell>
          <cell r="M1217">
            <v>12500</v>
          </cell>
          <cell r="N1217">
            <v>12500</v>
          </cell>
          <cell r="O1217">
            <v>12500</v>
          </cell>
          <cell r="P1217">
            <v>12500</v>
          </cell>
          <cell r="Q1217">
            <v>12500</v>
          </cell>
          <cell r="R1217">
            <v>12500</v>
          </cell>
          <cell r="S1217">
            <v>12500</v>
          </cell>
          <cell r="T1217">
            <v>12500</v>
          </cell>
          <cell r="U1217">
            <v>12500</v>
          </cell>
          <cell r="V1217">
            <v>12500</v>
          </cell>
          <cell r="W1217">
            <v>12500</v>
          </cell>
          <cell r="X1217">
            <v>12500</v>
          </cell>
          <cell r="Y1217">
            <v>12500</v>
          </cell>
          <cell r="Z1217">
            <v>12500</v>
          </cell>
          <cell r="AA1217">
            <v>12500</v>
          </cell>
          <cell r="AD1217">
            <v>12500</v>
          </cell>
          <cell r="AE1217">
            <v>12500</v>
          </cell>
          <cell r="AF1217">
            <v>12500</v>
          </cell>
          <cell r="AG1217">
            <v>12500</v>
          </cell>
          <cell r="AH1217">
            <v>12500</v>
          </cell>
          <cell r="AI1217">
            <v>12500</v>
          </cell>
          <cell r="AJ1217">
            <v>12500</v>
          </cell>
          <cell r="AK1217">
            <v>12500</v>
          </cell>
          <cell r="AL1217">
            <v>12500</v>
          </cell>
          <cell r="AM1217">
            <v>12500</v>
          </cell>
          <cell r="AN1217">
            <v>12500</v>
          </cell>
          <cell r="AP1217">
            <v>12500</v>
          </cell>
        </row>
        <row r="1218">
          <cell r="J1218">
            <v>0</v>
          </cell>
          <cell r="K1218">
            <v>0</v>
          </cell>
          <cell r="L1218">
            <v>0</v>
          </cell>
          <cell r="M1218">
            <v>0</v>
          </cell>
          <cell r="N1218">
            <v>0</v>
          </cell>
          <cell r="O1218">
            <v>0</v>
          </cell>
          <cell r="P1218">
            <v>0</v>
          </cell>
          <cell r="Q1218">
            <v>0</v>
          </cell>
          <cell r="R1218">
            <v>0</v>
          </cell>
          <cell r="S1218">
            <v>0</v>
          </cell>
          <cell r="T1218">
            <v>5557.86</v>
          </cell>
          <cell r="U1218">
            <v>5557.86</v>
          </cell>
          <cell r="V1218">
            <v>5557.86</v>
          </cell>
          <cell r="W1218">
            <v>1091188.76</v>
          </cell>
          <cell r="X1218">
            <v>1694190.26</v>
          </cell>
          <cell r="Y1218">
            <v>1693918.25</v>
          </cell>
          <cell r="Z1218">
            <v>1817114.54</v>
          </cell>
          <cell r="AA1218">
            <v>1921355.1</v>
          </cell>
          <cell r="AD1218">
            <v>0</v>
          </cell>
          <cell r="AE1218">
            <v>0</v>
          </cell>
          <cell r="AF1218">
            <v>0</v>
          </cell>
          <cell r="AG1218">
            <v>231.57749999999999</v>
          </cell>
          <cell r="AH1218">
            <v>694.73249999999996</v>
          </cell>
          <cell r="AI1218">
            <v>1157.8875</v>
          </cell>
          <cell r="AJ1218">
            <v>46855.66333333333</v>
          </cell>
          <cell r="AK1218">
            <v>162913.12250000003</v>
          </cell>
          <cell r="AL1218">
            <v>304084.31041666667</v>
          </cell>
          <cell r="AM1218">
            <v>450377.34333333327</v>
          </cell>
          <cell r="AN1218">
            <v>606146.91166666662</v>
          </cell>
          <cell r="AP1218">
            <v>910593.68500000006</v>
          </cell>
        </row>
        <row r="1219">
          <cell r="J1219">
            <v>0</v>
          </cell>
          <cell r="K1219">
            <v>0</v>
          </cell>
          <cell r="L1219">
            <v>0</v>
          </cell>
          <cell r="M1219">
            <v>0</v>
          </cell>
          <cell r="N1219">
            <v>0</v>
          </cell>
          <cell r="O1219">
            <v>0</v>
          </cell>
          <cell r="P1219">
            <v>0</v>
          </cell>
          <cell r="Q1219">
            <v>0</v>
          </cell>
          <cell r="R1219">
            <v>0</v>
          </cell>
          <cell r="S1219">
            <v>0</v>
          </cell>
          <cell r="T1219">
            <v>0</v>
          </cell>
          <cell r="U1219">
            <v>0</v>
          </cell>
          <cell r="V1219">
            <v>555389.13</v>
          </cell>
          <cell r="W1219">
            <v>828572.1</v>
          </cell>
          <cell r="X1219">
            <v>1514162.58</v>
          </cell>
          <cell r="Y1219">
            <v>1514275.46</v>
          </cell>
          <cell r="Z1219">
            <v>1514275.46</v>
          </cell>
          <cell r="AA1219">
            <v>1517126.11</v>
          </cell>
          <cell r="AD1219">
            <v>0</v>
          </cell>
          <cell r="AE1219">
            <v>0</v>
          </cell>
          <cell r="AF1219">
            <v>0</v>
          </cell>
          <cell r="AG1219">
            <v>0</v>
          </cell>
          <cell r="AH1219">
            <v>0</v>
          </cell>
          <cell r="AI1219">
            <v>23141.213749999999</v>
          </cell>
          <cell r="AJ1219">
            <v>80806.264999999999</v>
          </cell>
          <cell r="AK1219">
            <v>178420.21</v>
          </cell>
          <cell r="AL1219">
            <v>304605.12833333336</v>
          </cell>
          <cell r="AM1219">
            <v>430794.75</v>
          </cell>
          <cell r="AN1219">
            <v>557103.14874999993</v>
          </cell>
          <cell r="AP1219">
            <v>809957.50041666662</v>
          </cell>
        </row>
        <row r="1220">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206639.68</v>
          </cell>
          <cell r="X1220">
            <v>1732217.82</v>
          </cell>
          <cell r="Y1220">
            <v>2707424.07</v>
          </cell>
          <cell r="Z1220">
            <v>1863612.57</v>
          </cell>
          <cell r="AA1220">
            <v>1870334.46</v>
          </cell>
          <cell r="AD1220">
            <v>0</v>
          </cell>
          <cell r="AE1220">
            <v>0</v>
          </cell>
          <cell r="AF1220">
            <v>0</v>
          </cell>
          <cell r="AG1220">
            <v>0</v>
          </cell>
          <cell r="AH1220">
            <v>0</v>
          </cell>
          <cell r="AI1220">
            <v>0</v>
          </cell>
          <cell r="AJ1220">
            <v>8609.9866666666658</v>
          </cell>
          <cell r="AK1220">
            <v>89395.715833333335</v>
          </cell>
          <cell r="AL1220">
            <v>274380.79458333337</v>
          </cell>
          <cell r="AM1220">
            <v>464840.65458333335</v>
          </cell>
          <cell r="AN1220">
            <v>620421.78083333338</v>
          </cell>
          <cell r="AP1220">
            <v>930103.4458333333</v>
          </cell>
        </row>
        <row r="1221">
          <cell r="J1221">
            <v>0</v>
          </cell>
          <cell r="K1221">
            <v>0</v>
          </cell>
          <cell r="L1221">
            <v>0</v>
          </cell>
          <cell r="M1221">
            <v>0</v>
          </cell>
          <cell r="N1221">
            <v>0</v>
          </cell>
          <cell r="O1221">
            <v>0</v>
          </cell>
          <cell r="P1221">
            <v>0</v>
          </cell>
          <cell r="Q1221">
            <v>0</v>
          </cell>
          <cell r="R1221">
            <v>0</v>
          </cell>
          <cell r="S1221">
            <v>0</v>
          </cell>
          <cell r="T1221">
            <v>0</v>
          </cell>
          <cell r="U1221">
            <v>20709.53</v>
          </cell>
          <cell r="V1221">
            <v>354590.66</v>
          </cell>
          <cell r="W1221">
            <v>659483.16</v>
          </cell>
          <cell r="X1221">
            <v>702790.3</v>
          </cell>
          <cell r="Y1221">
            <v>711800.5</v>
          </cell>
          <cell r="Z1221">
            <v>1472617.16</v>
          </cell>
          <cell r="AA1221">
            <v>1472617.16</v>
          </cell>
          <cell r="AD1221">
            <v>0</v>
          </cell>
          <cell r="AE1221">
            <v>0</v>
          </cell>
          <cell r="AF1221">
            <v>0</v>
          </cell>
          <cell r="AG1221">
            <v>0</v>
          </cell>
          <cell r="AH1221">
            <v>862.89708333333328</v>
          </cell>
          <cell r="AI1221">
            <v>16500.404999999999</v>
          </cell>
          <cell r="AJ1221">
            <v>58753.480833333335</v>
          </cell>
          <cell r="AK1221">
            <v>115514.875</v>
          </cell>
          <cell r="AL1221">
            <v>174456.15833333333</v>
          </cell>
          <cell r="AM1221">
            <v>265473.56083333335</v>
          </cell>
          <cell r="AN1221">
            <v>388191.65749999997</v>
          </cell>
          <cell r="AP1221">
            <v>646090.19750000001</v>
          </cell>
        </row>
        <row r="1222">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1493408.14</v>
          </cell>
          <cell r="X1222">
            <v>1493408.14</v>
          </cell>
          <cell r="Y1222">
            <v>1493408.14</v>
          </cell>
          <cell r="Z1222">
            <v>1414807.72</v>
          </cell>
          <cell r="AA1222">
            <v>1388607.58</v>
          </cell>
          <cell r="AD1222">
            <v>0</v>
          </cell>
          <cell r="AE1222">
            <v>0</v>
          </cell>
          <cell r="AF1222">
            <v>0</v>
          </cell>
          <cell r="AG1222">
            <v>0</v>
          </cell>
          <cell r="AH1222">
            <v>0</v>
          </cell>
          <cell r="AI1222">
            <v>0</v>
          </cell>
          <cell r="AJ1222">
            <v>62225.339166666665</v>
          </cell>
          <cell r="AK1222">
            <v>186676.01749999999</v>
          </cell>
          <cell r="AL1222">
            <v>311126.6958333333</v>
          </cell>
          <cell r="AM1222">
            <v>432302.35666666669</v>
          </cell>
          <cell r="AN1222">
            <v>549111.32750000001</v>
          </cell>
          <cell r="AP1222">
            <v>776523.97291666677</v>
          </cell>
        </row>
        <row r="1223">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D1223">
            <v>0</v>
          </cell>
          <cell r="AE1223">
            <v>0</v>
          </cell>
          <cell r="AF1223">
            <v>0</v>
          </cell>
          <cell r="AG1223">
            <v>0</v>
          </cell>
          <cell r="AH1223">
            <v>0</v>
          </cell>
          <cell r="AI1223">
            <v>0</v>
          </cell>
          <cell r="AJ1223">
            <v>0</v>
          </cell>
          <cell r="AK1223">
            <v>0</v>
          </cell>
          <cell r="AL1223">
            <v>0</v>
          </cell>
          <cell r="AM1223">
            <v>0</v>
          </cell>
          <cell r="AN1223">
            <v>0</v>
          </cell>
          <cell r="AP1223">
            <v>0</v>
          </cell>
        </row>
        <row r="1224">
          <cell r="J1224">
            <v>2114114.88</v>
          </cell>
          <cell r="K1224">
            <v>3729714.12</v>
          </cell>
          <cell r="L1224">
            <v>4879398.78</v>
          </cell>
          <cell r="M1224">
            <v>3632648.83</v>
          </cell>
          <cell r="N1224">
            <v>3505116.17</v>
          </cell>
          <cell r="O1224">
            <v>3406864.03</v>
          </cell>
          <cell r="P1224">
            <v>3346196.78</v>
          </cell>
          <cell r="Q1224">
            <v>3104992.2</v>
          </cell>
          <cell r="R1224">
            <v>2929179.63</v>
          </cell>
          <cell r="S1224">
            <v>2753367.06</v>
          </cell>
          <cell r="T1224">
            <v>2577554.4900000002</v>
          </cell>
          <cell r="U1224">
            <v>2401741.92</v>
          </cell>
          <cell r="V1224">
            <v>3229175.46</v>
          </cell>
          <cell r="W1224">
            <v>3743916.69</v>
          </cell>
          <cell r="X1224">
            <v>4707230.8</v>
          </cell>
          <cell r="Y1224">
            <v>4614233.75</v>
          </cell>
          <cell r="Z1224">
            <v>4683873.5199999996</v>
          </cell>
          <cell r="AA1224">
            <v>5362063.37</v>
          </cell>
          <cell r="AD1224">
            <v>2733894.3941666665</v>
          </cell>
          <cell r="AE1224">
            <v>2853497.9437500001</v>
          </cell>
          <cell r="AF1224">
            <v>2965983.0325000002</v>
          </cell>
          <cell r="AG1224">
            <v>3069146.9250000003</v>
          </cell>
          <cell r="AH1224">
            <v>3158127.6479166667</v>
          </cell>
          <cell r="AI1224">
            <v>3244868.2650000001</v>
          </cell>
          <cell r="AJ1224">
            <v>3291920.8962500002</v>
          </cell>
          <cell r="AK1224">
            <v>3285339.0041666664</v>
          </cell>
          <cell r="AL1224">
            <v>3319064.7100000004</v>
          </cell>
          <cell r="AM1224">
            <v>3409078.9712499999</v>
          </cell>
          <cell r="AN1224">
            <v>3539660.5</v>
          </cell>
          <cell r="AP1224">
            <v>3849916.574583333</v>
          </cell>
        </row>
        <row r="1225">
          <cell r="J1225">
            <v>4578061.0199999996</v>
          </cell>
          <cell r="K1225">
            <v>4458195.1100000003</v>
          </cell>
          <cell r="L1225">
            <v>4322130.53</v>
          </cell>
          <cell r="M1225">
            <v>4145427.71</v>
          </cell>
          <cell r="N1225">
            <v>3967452.49</v>
          </cell>
          <cell r="O1225">
            <v>3806434.8</v>
          </cell>
          <cell r="P1225">
            <v>3628520.53</v>
          </cell>
          <cell r="Q1225">
            <v>3484296.87</v>
          </cell>
          <cell r="R1225">
            <v>3310156.02</v>
          </cell>
          <cell r="S1225">
            <v>3136015.17</v>
          </cell>
          <cell r="T1225">
            <v>2961874.32</v>
          </cell>
          <cell r="U1225">
            <v>2787733.47</v>
          </cell>
          <cell r="V1225">
            <v>2866672.82</v>
          </cell>
          <cell r="W1225">
            <v>2692531.97</v>
          </cell>
          <cell r="X1225">
            <v>2532464.89</v>
          </cell>
          <cell r="Y1225">
            <v>2366732.29</v>
          </cell>
          <cell r="Z1225">
            <v>2192591.44</v>
          </cell>
          <cell r="AA1225">
            <v>3941098.43</v>
          </cell>
          <cell r="AD1225">
            <v>4128361.61</v>
          </cell>
          <cell r="AE1225">
            <v>4061533.9424999994</v>
          </cell>
          <cell r="AF1225">
            <v>3992056.5666666664</v>
          </cell>
          <cell r="AG1225">
            <v>3904881.3637500009</v>
          </cell>
          <cell r="AH1225">
            <v>3784316.0562500008</v>
          </cell>
          <cell r="AI1225">
            <v>3644216.9950000006</v>
          </cell>
          <cell r="AJ1225">
            <v>3499339.8558333335</v>
          </cell>
          <cell r="AK1225">
            <v>3351201.1566666663</v>
          </cell>
          <cell r="AL1225">
            <v>3202519.4458333333</v>
          </cell>
          <cell r="AM1225">
            <v>3054454.5929166661</v>
          </cell>
          <cell r="AN1225">
            <v>2986113.0337499999</v>
          </cell>
          <cell r="AP1225">
            <v>3031121.3658333332</v>
          </cell>
        </row>
        <row r="1226">
          <cell r="J1226">
            <v>851594.76</v>
          </cell>
          <cell r="K1226">
            <v>780628.52</v>
          </cell>
          <cell r="L1226">
            <v>709662.28</v>
          </cell>
          <cell r="M1226">
            <v>638696.04</v>
          </cell>
          <cell r="N1226">
            <v>567729.80000000005</v>
          </cell>
          <cell r="O1226">
            <v>496763.56</v>
          </cell>
          <cell r="P1226">
            <v>425797.32</v>
          </cell>
          <cell r="Q1226">
            <v>354831.08</v>
          </cell>
          <cell r="R1226">
            <v>283864.84000000003</v>
          </cell>
          <cell r="S1226">
            <v>212898.6</v>
          </cell>
          <cell r="T1226">
            <v>141932.35999999999</v>
          </cell>
          <cell r="U1226">
            <v>70966.12</v>
          </cell>
          <cell r="V1226">
            <v>-0.12</v>
          </cell>
          <cell r="W1226">
            <v>-0.12</v>
          </cell>
          <cell r="X1226">
            <v>-0.12</v>
          </cell>
          <cell r="Y1226">
            <v>0</v>
          </cell>
          <cell r="Z1226">
            <v>0</v>
          </cell>
          <cell r="AA1226">
            <v>0</v>
          </cell>
          <cell r="AD1226">
            <v>780628.52</v>
          </cell>
          <cell r="AE1226">
            <v>709662.27999999991</v>
          </cell>
          <cell r="AF1226">
            <v>638696.03999999992</v>
          </cell>
          <cell r="AG1226">
            <v>567729.79999999993</v>
          </cell>
          <cell r="AH1226">
            <v>496763.56</v>
          </cell>
          <cell r="AI1226">
            <v>425797.32</v>
          </cell>
          <cell r="AJ1226">
            <v>357788.00666666665</v>
          </cell>
          <cell r="AK1226">
            <v>295692.54666666669</v>
          </cell>
          <cell r="AL1226">
            <v>239510.94499999998</v>
          </cell>
          <cell r="AM1226">
            <v>189243.20166666666</v>
          </cell>
          <cell r="AN1226">
            <v>144889.31166666668</v>
          </cell>
          <cell r="AP1226">
            <v>73923.091666666674</v>
          </cell>
        </row>
        <row r="1227">
          <cell r="J1227">
            <v>3052900.22</v>
          </cell>
          <cell r="K1227">
            <v>3006583.75</v>
          </cell>
          <cell r="L1227">
            <v>2978219.75</v>
          </cell>
          <cell r="M1227">
            <v>2949855.75</v>
          </cell>
          <cell r="N1227">
            <v>2921509.16</v>
          </cell>
          <cell r="O1227">
            <v>2894027.12</v>
          </cell>
          <cell r="P1227">
            <v>2865663.12</v>
          </cell>
          <cell r="Q1227">
            <v>2837299.12</v>
          </cell>
          <cell r="R1227">
            <v>2808935.12</v>
          </cell>
          <cell r="S1227">
            <v>2780571.12</v>
          </cell>
          <cell r="T1227">
            <v>2752207.12</v>
          </cell>
          <cell r="U1227">
            <v>2723843.12</v>
          </cell>
          <cell r="V1227">
            <v>2695830.75</v>
          </cell>
          <cell r="W1227">
            <v>2667466.75</v>
          </cell>
          <cell r="X1227">
            <v>2639102.75</v>
          </cell>
          <cell r="Y1227">
            <v>2610738.75</v>
          </cell>
          <cell r="Z1227">
            <v>2582374.75</v>
          </cell>
          <cell r="AA1227">
            <v>2554010.75</v>
          </cell>
          <cell r="AD1227">
            <v>3028093.2216666671</v>
          </cell>
          <cell r="AE1227">
            <v>3016907.0100000002</v>
          </cell>
          <cell r="AF1227">
            <v>2988064.2283333335</v>
          </cell>
          <cell r="AG1227">
            <v>2944441.6237500007</v>
          </cell>
          <cell r="AH1227">
            <v>2902104.2100000004</v>
          </cell>
          <cell r="AI1227">
            <v>2866089.9779166672</v>
          </cell>
          <cell r="AJ1227">
            <v>2837082.208333334</v>
          </cell>
          <cell r="AK1227">
            <v>2808822.458333334</v>
          </cell>
          <cell r="AL1227">
            <v>2780562.7083333335</v>
          </cell>
          <cell r="AM1227">
            <v>2752302.2329166667</v>
          </cell>
          <cell r="AN1227">
            <v>2724004.2837499999</v>
          </cell>
          <cell r="AP1227">
            <v>2667334.8887499999</v>
          </cell>
        </row>
        <row r="1228">
          <cell r="J1228">
            <v>1625524.14</v>
          </cell>
          <cell r="K1228">
            <v>3015715.48</v>
          </cell>
          <cell r="L1228">
            <v>3476172.41</v>
          </cell>
          <cell r="M1228">
            <v>3561670.2</v>
          </cell>
          <cell r="N1228">
            <v>3563431.38</v>
          </cell>
          <cell r="O1228">
            <v>3646616.35</v>
          </cell>
          <cell r="P1228">
            <v>3772792.63</v>
          </cell>
          <cell r="Q1228">
            <v>3773575.45</v>
          </cell>
          <cell r="R1228">
            <v>3773575.45</v>
          </cell>
          <cell r="S1228">
            <v>3773575.45</v>
          </cell>
          <cell r="T1228">
            <v>3773575.45</v>
          </cell>
          <cell r="U1228">
            <v>3773575.45</v>
          </cell>
          <cell r="V1228">
            <v>3773575.45</v>
          </cell>
          <cell r="W1228">
            <v>3773575.45</v>
          </cell>
          <cell r="X1228">
            <v>3773575.45</v>
          </cell>
          <cell r="Y1228">
            <v>3383205.61</v>
          </cell>
          <cell r="Z1228">
            <v>3350674.79</v>
          </cell>
          <cell r="AA1228">
            <v>3318143.97</v>
          </cell>
          <cell r="AD1228">
            <v>2037261.4054166668</v>
          </cell>
          <cell r="AE1228">
            <v>2351663.5879166666</v>
          </cell>
          <cell r="AF1228">
            <v>2665961.6024999996</v>
          </cell>
          <cell r="AG1228">
            <v>2979344.3295833338</v>
          </cell>
          <cell r="AH1228">
            <v>3298207.7837499999</v>
          </cell>
          <cell r="AI1228">
            <v>3550318.7912500002</v>
          </cell>
          <cell r="AJ1228">
            <v>3671398.427916667</v>
          </cell>
          <cell r="AK1228">
            <v>3715367.72</v>
          </cell>
          <cell r="AL1228">
            <v>3720323.48875</v>
          </cell>
          <cell r="AM1228">
            <v>3704022.6062499997</v>
          </cell>
          <cell r="AN1228">
            <v>3681471.399166666</v>
          </cell>
          <cell r="AP1228">
            <v>3605499.5466666664</v>
          </cell>
        </row>
        <row r="1229">
          <cell r="J1229">
            <v>0</v>
          </cell>
          <cell r="K1229">
            <v>1748299.98</v>
          </cell>
          <cell r="L1229">
            <v>1711877.06</v>
          </cell>
          <cell r="M1229">
            <v>1675454.14</v>
          </cell>
          <cell r="N1229">
            <v>1639031.22</v>
          </cell>
          <cell r="O1229">
            <v>1602608.3</v>
          </cell>
          <cell r="P1229">
            <v>1566185.38</v>
          </cell>
          <cell r="Q1229">
            <v>1529762.46</v>
          </cell>
          <cell r="R1229">
            <v>1493339.54</v>
          </cell>
          <cell r="S1229">
            <v>1456916.62</v>
          </cell>
          <cell r="T1229">
            <v>1420493.7</v>
          </cell>
          <cell r="U1229">
            <v>1384070.78</v>
          </cell>
          <cell r="V1229">
            <v>1347647.86</v>
          </cell>
          <cell r="W1229">
            <v>1311224.94</v>
          </cell>
          <cell r="X1229">
            <v>1274802.02</v>
          </cell>
          <cell r="Y1229">
            <v>1238379.1000000001</v>
          </cell>
          <cell r="Z1229">
            <v>1201956.18</v>
          </cell>
          <cell r="AA1229">
            <v>1165533.26</v>
          </cell>
          <cell r="AD1229">
            <v>892361.44249999989</v>
          </cell>
          <cell r="AE1229">
            <v>1018324.0258333333</v>
          </cell>
          <cell r="AF1229">
            <v>1141251.3658333332</v>
          </cell>
          <cell r="AG1229">
            <v>1261143.4624999999</v>
          </cell>
          <cell r="AH1229">
            <v>1378000.3158333332</v>
          </cell>
          <cell r="AI1229">
            <v>1491821.9258333333</v>
          </cell>
          <cell r="AJ1229">
            <v>1529762.46</v>
          </cell>
          <cell r="AK1229">
            <v>1493339.5399999998</v>
          </cell>
          <cell r="AL1229">
            <v>1456916.6199999999</v>
          </cell>
          <cell r="AM1229">
            <v>1420493.7</v>
          </cell>
          <cell r="AN1229">
            <v>1384070.7799999998</v>
          </cell>
          <cell r="AP1229">
            <v>1311887.175</v>
          </cell>
        </row>
        <row r="1230">
          <cell r="J1230">
            <v>176474.85</v>
          </cell>
          <cell r="K1230">
            <v>601152</v>
          </cell>
          <cell r="L1230">
            <v>1496707.63</v>
          </cell>
          <cell r="M1230">
            <v>2292015.5699999998</v>
          </cell>
          <cell r="N1230">
            <v>2258435.7999999998</v>
          </cell>
          <cell r="O1230">
            <v>2258435.7999999998</v>
          </cell>
          <cell r="P1230">
            <v>2258435.7999999998</v>
          </cell>
          <cell r="Q1230">
            <v>2157311.7999999998</v>
          </cell>
          <cell r="R1230">
            <v>2123603.7999999998</v>
          </cell>
          <cell r="S1230">
            <v>2089895.8</v>
          </cell>
          <cell r="T1230">
            <v>2056187.8</v>
          </cell>
          <cell r="U1230">
            <v>2022479.8</v>
          </cell>
          <cell r="V1230">
            <v>1988771.8</v>
          </cell>
          <cell r="W1230">
            <v>1955063.8</v>
          </cell>
          <cell r="X1230">
            <v>1921355.8</v>
          </cell>
          <cell r="Y1230">
            <v>1887647.8</v>
          </cell>
          <cell r="Z1230">
            <v>1853939.8</v>
          </cell>
          <cell r="AA1230">
            <v>1820231.8</v>
          </cell>
          <cell r="AD1230">
            <v>1042627.3591666667</v>
          </cell>
          <cell r="AE1230">
            <v>1220998.8425</v>
          </cell>
          <cell r="AF1230">
            <v>1396561.3258333334</v>
          </cell>
          <cell r="AG1230">
            <v>1569216.2620833332</v>
          </cell>
          <cell r="AH1230">
            <v>1735360.1220833336</v>
          </cell>
          <cell r="AI1230">
            <v>1891440.4104166667</v>
          </cell>
          <cell r="AJ1230">
            <v>2023365.7750000001</v>
          </cell>
          <cell r="AK1230">
            <v>2097472.4404166671</v>
          </cell>
          <cell r="AL1230">
            <v>2098317.4570833337</v>
          </cell>
          <cell r="AM1230">
            <v>2064614.8000000005</v>
          </cell>
          <cell r="AN1230">
            <v>2029502.3000000005</v>
          </cell>
          <cell r="AP1230">
            <v>1955063.8000000005</v>
          </cell>
        </row>
        <row r="1231">
          <cell r="J1231">
            <v>0</v>
          </cell>
          <cell r="K1231">
            <v>0</v>
          </cell>
          <cell r="L1231">
            <v>0</v>
          </cell>
          <cell r="M1231">
            <v>0</v>
          </cell>
          <cell r="N1231">
            <v>0</v>
          </cell>
          <cell r="O1231">
            <v>0</v>
          </cell>
          <cell r="P1231">
            <v>0</v>
          </cell>
          <cell r="Q1231">
            <v>0</v>
          </cell>
          <cell r="R1231">
            <v>0</v>
          </cell>
          <cell r="S1231">
            <v>0</v>
          </cell>
          <cell r="T1231">
            <v>302084.17</v>
          </cell>
          <cell r="U1231">
            <v>1107983.6599999999</v>
          </cell>
          <cell r="V1231">
            <v>1418297.84</v>
          </cell>
          <cell r="W1231">
            <v>1442896.39</v>
          </cell>
          <cell r="X1231">
            <v>1797943.81</v>
          </cell>
          <cell r="Y1231">
            <v>1797943.81</v>
          </cell>
          <cell r="Z1231">
            <v>2773067.92</v>
          </cell>
          <cell r="AA1231">
            <v>2773081.77</v>
          </cell>
          <cell r="AD1231">
            <v>0</v>
          </cell>
          <cell r="AE1231">
            <v>0</v>
          </cell>
          <cell r="AF1231">
            <v>0</v>
          </cell>
          <cell r="AG1231">
            <v>12586.840416666666</v>
          </cell>
          <cell r="AH1231">
            <v>71339.666666666672</v>
          </cell>
          <cell r="AI1231">
            <v>176601.39583333334</v>
          </cell>
          <cell r="AJ1231">
            <v>295817.82208333333</v>
          </cell>
          <cell r="AK1231">
            <v>430852.83041666663</v>
          </cell>
          <cell r="AL1231">
            <v>580681.48124999995</v>
          </cell>
          <cell r="AM1231">
            <v>771140.30333333334</v>
          </cell>
          <cell r="AN1231">
            <v>1002229.8737499999</v>
          </cell>
          <cell r="AP1231">
            <v>1464731.8712499999</v>
          </cell>
        </row>
        <row r="1232">
          <cell r="J1232">
            <v>0</v>
          </cell>
          <cell r="K1232">
            <v>0</v>
          </cell>
          <cell r="L1232">
            <v>0</v>
          </cell>
          <cell r="M1232">
            <v>0</v>
          </cell>
          <cell r="N1232">
            <v>0</v>
          </cell>
          <cell r="O1232">
            <v>0</v>
          </cell>
          <cell r="P1232">
            <v>0</v>
          </cell>
          <cell r="Q1232">
            <v>0</v>
          </cell>
          <cell r="R1232">
            <v>0</v>
          </cell>
          <cell r="S1232">
            <v>0</v>
          </cell>
          <cell r="T1232">
            <v>0</v>
          </cell>
          <cell r="U1232">
            <v>1356.32</v>
          </cell>
          <cell r="V1232">
            <v>14741.18</v>
          </cell>
          <cell r="W1232">
            <v>14741.18</v>
          </cell>
          <cell r="X1232">
            <v>0</v>
          </cell>
          <cell r="Y1232">
            <v>0</v>
          </cell>
          <cell r="Z1232">
            <v>0</v>
          </cell>
          <cell r="AA1232">
            <v>0</v>
          </cell>
          <cell r="AD1232">
            <v>0</v>
          </cell>
          <cell r="AE1232">
            <v>0</v>
          </cell>
          <cell r="AF1232">
            <v>0</v>
          </cell>
          <cell r="AG1232">
            <v>0</v>
          </cell>
          <cell r="AH1232">
            <v>56.513333333333328</v>
          </cell>
          <cell r="AI1232">
            <v>727.24249999999995</v>
          </cell>
          <cell r="AJ1232">
            <v>1955.6741666666667</v>
          </cell>
          <cell r="AK1232">
            <v>2569.89</v>
          </cell>
          <cell r="AL1232">
            <v>2569.89</v>
          </cell>
          <cell r="AM1232">
            <v>2569.89</v>
          </cell>
          <cell r="AN1232">
            <v>2569.89</v>
          </cell>
          <cell r="AP1232">
            <v>2569.89</v>
          </cell>
        </row>
        <row r="1233">
          <cell r="J1233">
            <v>423611.83</v>
          </cell>
          <cell r="K1233">
            <v>425344.58</v>
          </cell>
          <cell r="L1233">
            <v>426175.33</v>
          </cell>
          <cell r="M1233">
            <v>440996.89</v>
          </cell>
          <cell r="N1233">
            <v>440996.89</v>
          </cell>
          <cell r="O1233">
            <v>440996.89</v>
          </cell>
          <cell r="P1233">
            <v>441892.89</v>
          </cell>
          <cell r="Q1233">
            <v>443378.14</v>
          </cell>
          <cell r="R1233">
            <v>443378.14</v>
          </cell>
          <cell r="S1233">
            <v>444306.14</v>
          </cell>
          <cell r="T1233">
            <v>445917.94</v>
          </cell>
          <cell r="U1233">
            <v>445917.94</v>
          </cell>
          <cell r="V1233">
            <v>446845.94</v>
          </cell>
          <cell r="W1233">
            <v>446845.94</v>
          </cell>
          <cell r="X1233">
            <v>447764.94</v>
          </cell>
          <cell r="Y1233">
            <v>453733.07</v>
          </cell>
          <cell r="Z1233">
            <v>455169.07</v>
          </cell>
          <cell r="AA1233">
            <v>459036.12</v>
          </cell>
          <cell r="AD1233">
            <v>428506.42333333334</v>
          </cell>
          <cell r="AE1233">
            <v>430750.40333333332</v>
          </cell>
          <cell r="AF1233">
            <v>432994.3833333333</v>
          </cell>
          <cell r="AG1233">
            <v>435231.31333333341</v>
          </cell>
          <cell r="AH1233">
            <v>437461.19333333342</v>
          </cell>
          <cell r="AI1233">
            <v>439544.22125000012</v>
          </cell>
          <cell r="AJ1233">
            <v>441408.19916666672</v>
          </cell>
          <cell r="AK1233">
            <v>443203.65625000006</v>
          </cell>
          <cell r="AL1233">
            <v>444633.89750000014</v>
          </cell>
          <cell r="AM1233">
            <v>445755.07916666678</v>
          </cell>
          <cell r="AN1233">
            <v>447097.22125</v>
          </cell>
          <cell r="AP1233">
            <v>431683.00374999992</v>
          </cell>
        </row>
        <row r="1234">
          <cell r="J1234">
            <v>517794.22</v>
          </cell>
          <cell r="K1234">
            <v>517794.22</v>
          </cell>
          <cell r="L1234">
            <v>518202.47</v>
          </cell>
          <cell r="M1234">
            <v>518202.47</v>
          </cell>
          <cell r="N1234">
            <v>518202.47</v>
          </cell>
          <cell r="O1234">
            <v>620530.47</v>
          </cell>
          <cell r="P1234">
            <v>620530.47</v>
          </cell>
          <cell r="Q1234">
            <v>628937.44999999995</v>
          </cell>
          <cell r="R1234">
            <v>666061.4</v>
          </cell>
          <cell r="S1234">
            <v>667646.29</v>
          </cell>
          <cell r="T1234">
            <v>668500.9</v>
          </cell>
          <cell r="U1234">
            <v>668500.9</v>
          </cell>
          <cell r="V1234">
            <v>726101.09</v>
          </cell>
          <cell r="W1234">
            <v>728781.59</v>
          </cell>
          <cell r="X1234">
            <v>742967.94</v>
          </cell>
          <cell r="Y1234">
            <v>744397.94</v>
          </cell>
          <cell r="Z1234">
            <v>744720.44</v>
          </cell>
          <cell r="AA1234">
            <v>744720.44</v>
          </cell>
          <cell r="AD1234">
            <v>538484.39124999987</v>
          </cell>
          <cell r="AE1234">
            <v>550043.40708333324</v>
          </cell>
          <cell r="AF1234">
            <v>562740.98624999996</v>
          </cell>
          <cell r="AG1234">
            <v>575357.18416666659</v>
          </cell>
          <cell r="AH1234">
            <v>587962.53250000009</v>
          </cell>
          <cell r="AI1234">
            <v>602921.43041666679</v>
          </cell>
          <cell r="AJ1234">
            <v>620392.02375000005</v>
          </cell>
          <cell r="AK1234">
            <v>638548.39208333334</v>
          </cell>
          <cell r="AL1234">
            <v>657338.43125000002</v>
          </cell>
          <cell r="AM1234">
            <v>676201.49124999996</v>
          </cell>
          <cell r="AN1234">
            <v>690814.32208333316</v>
          </cell>
          <cell r="AP1234">
            <v>692216.47041666647</v>
          </cell>
        </row>
        <row r="1235">
          <cell r="J1235">
            <v>347291</v>
          </cell>
          <cell r="K1235">
            <v>341105.8</v>
          </cell>
          <cell r="L1235">
            <v>341105.8</v>
          </cell>
          <cell r="M1235">
            <v>341105.8</v>
          </cell>
          <cell r="N1235">
            <v>325453.49</v>
          </cell>
          <cell r="O1235">
            <v>325453.49</v>
          </cell>
          <cell r="P1235">
            <v>325453.49</v>
          </cell>
          <cell r="Q1235">
            <v>350000</v>
          </cell>
          <cell r="R1235">
            <v>350000</v>
          </cell>
          <cell r="S1235">
            <v>350000</v>
          </cell>
          <cell r="T1235">
            <v>347460.2</v>
          </cell>
          <cell r="U1235">
            <v>347460.2</v>
          </cell>
          <cell r="V1235">
            <v>347460.2</v>
          </cell>
          <cell r="W1235">
            <v>346532.2</v>
          </cell>
          <cell r="X1235">
            <v>346532.2</v>
          </cell>
          <cell r="Y1235">
            <v>346532.2</v>
          </cell>
          <cell r="Z1235">
            <v>338209.07</v>
          </cell>
          <cell r="AA1235">
            <v>338209.07</v>
          </cell>
          <cell r="AD1235">
            <v>340962.57250000001</v>
          </cell>
          <cell r="AE1235">
            <v>340962.57250000001</v>
          </cell>
          <cell r="AF1235">
            <v>340962.57250000001</v>
          </cell>
          <cell r="AG1235">
            <v>340969.6225</v>
          </cell>
          <cell r="AH1235">
            <v>340983.72250000003</v>
          </cell>
          <cell r="AI1235">
            <v>340997.82250000007</v>
          </cell>
          <cell r="AJ1235">
            <v>341230.97250000009</v>
          </cell>
          <cell r="AK1235">
            <v>341683.17250000004</v>
          </cell>
          <cell r="AL1235">
            <v>342135.37250000006</v>
          </cell>
          <cell r="AM1235">
            <v>342892.95500000007</v>
          </cell>
          <cell r="AN1235">
            <v>343955.92</v>
          </cell>
          <cell r="AP1235">
            <v>345550.36749999999</v>
          </cell>
        </row>
        <row r="1236">
          <cell r="J1236">
            <v>88616.68</v>
          </cell>
          <cell r="K1236">
            <v>87501.68</v>
          </cell>
          <cell r="L1236">
            <v>87501.68</v>
          </cell>
          <cell r="M1236">
            <v>87501.68</v>
          </cell>
          <cell r="N1236">
            <v>87093.43</v>
          </cell>
          <cell r="O1236">
            <v>87093.43</v>
          </cell>
          <cell r="P1236">
            <v>87093.43</v>
          </cell>
          <cell r="Q1236">
            <v>100000</v>
          </cell>
          <cell r="R1236">
            <v>100000</v>
          </cell>
          <cell r="S1236">
            <v>100000</v>
          </cell>
          <cell r="T1236">
            <v>60436.55</v>
          </cell>
          <cell r="U1236">
            <v>60436.55</v>
          </cell>
          <cell r="V1236">
            <v>60436.55</v>
          </cell>
          <cell r="W1236">
            <v>155.86000000000001</v>
          </cell>
          <cell r="X1236">
            <v>155.86000000000001</v>
          </cell>
          <cell r="Y1236">
            <v>155.86000000000001</v>
          </cell>
          <cell r="Z1236">
            <v>-15782.99</v>
          </cell>
          <cell r="AA1236">
            <v>-15782.99</v>
          </cell>
          <cell r="AD1236">
            <v>90802.947499999966</v>
          </cell>
          <cell r="AE1236">
            <v>90802.947499999966</v>
          </cell>
          <cell r="AF1236">
            <v>90802.947499999995</v>
          </cell>
          <cell r="AG1236">
            <v>89628.775416666656</v>
          </cell>
          <cell r="AH1236">
            <v>87280.431250000009</v>
          </cell>
          <cell r="AI1236">
            <v>84932.087083333332</v>
          </cell>
          <cell r="AJ1236">
            <v>80118.505833333344</v>
          </cell>
          <cell r="AK1236">
            <v>72839.687500000015</v>
          </cell>
          <cell r="AL1236">
            <v>65560.869166666685</v>
          </cell>
          <cell r="AM1236">
            <v>57634.942500000005</v>
          </cell>
          <cell r="AN1236">
            <v>49061.907499999994</v>
          </cell>
          <cell r="AP1236">
            <v>36202.354999999996</v>
          </cell>
        </row>
        <row r="1237">
          <cell r="J1237">
            <v>2254508.17</v>
          </cell>
          <cell r="K1237">
            <v>2254508.17</v>
          </cell>
          <cell r="L1237">
            <v>2254508.17</v>
          </cell>
          <cell r="M1237">
            <v>2254508.17</v>
          </cell>
          <cell r="N1237">
            <v>2254508.17</v>
          </cell>
          <cell r="O1237">
            <v>2254508.17</v>
          </cell>
          <cell r="P1237">
            <v>2254508.17</v>
          </cell>
          <cell r="Q1237">
            <v>2254508.17</v>
          </cell>
          <cell r="R1237">
            <v>2254508.17</v>
          </cell>
          <cell r="S1237">
            <v>2254508.17</v>
          </cell>
          <cell r="T1237">
            <v>2254508.17</v>
          </cell>
          <cell r="U1237">
            <v>2254508.17</v>
          </cell>
          <cell r="V1237">
            <v>2254508.17</v>
          </cell>
          <cell r="W1237">
            <v>2254508.17</v>
          </cell>
          <cell r="X1237">
            <v>2254508.17</v>
          </cell>
          <cell r="Y1237">
            <v>2254508.17</v>
          </cell>
          <cell r="Z1237">
            <v>2254508.17</v>
          </cell>
          <cell r="AA1237">
            <v>2254508.17</v>
          </cell>
          <cell r="AD1237">
            <v>2254508.1700000004</v>
          </cell>
          <cell r="AE1237">
            <v>2254508.1700000004</v>
          </cell>
          <cell r="AF1237">
            <v>2254508.1700000004</v>
          </cell>
          <cell r="AG1237">
            <v>2254508.1700000004</v>
          </cell>
          <cell r="AH1237">
            <v>2254508.1700000004</v>
          </cell>
          <cell r="AI1237">
            <v>2254508.1700000004</v>
          </cell>
          <cell r="AJ1237">
            <v>2254508.1700000004</v>
          </cell>
          <cell r="AK1237">
            <v>2254508.1700000004</v>
          </cell>
          <cell r="AL1237">
            <v>2254508.1700000004</v>
          </cell>
          <cell r="AM1237">
            <v>2254508.1700000004</v>
          </cell>
          <cell r="AN1237">
            <v>2254508.1700000004</v>
          </cell>
          <cell r="AP1237">
            <v>2160570.3295833338</v>
          </cell>
        </row>
        <row r="1238">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D1238">
            <v>0</v>
          </cell>
          <cell r="AE1238">
            <v>0</v>
          </cell>
          <cell r="AF1238">
            <v>0</v>
          </cell>
          <cell r="AG1238">
            <v>0</v>
          </cell>
          <cell r="AH1238">
            <v>0</v>
          </cell>
          <cell r="AI1238">
            <v>0</v>
          </cell>
          <cell r="AJ1238">
            <v>0</v>
          </cell>
          <cell r="AK1238">
            <v>0</v>
          </cell>
          <cell r="AL1238">
            <v>0</v>
          </cell>
          <cell r="AM1238">
            <v>0</v>
          </cell>
          <cell r="AN1238">
            <v>0</v>
          </cell>
          <cell r="AP1238">
            <v>0</v>
          </cell>
        </row>
        <row r="1239">
          <cell r="J1239">
            <v>50000</v>
          </cell>
          <cell r="K1239">
            <v>50000</v>
          </cell>
          <cell r="L1239">
            <v>50000</v>
          </cell>
          <cell r="M1239">
            <v>50000</v>
          </cell>
          <cell r="N1239">
            <v>50000</v>
          </cell>
          <cell r="O1239">
            <v>50000</v>
          </cell>
          <cell r="P1239">
            <v>50000</v>
          </cell>
          <cell r="Q1239">
            <v>50000</v>
          </cell>
          <cell r="R1239">
            <v>50000</v>
          </cell>
          <cell r="S1239">
            <v>50000</v>
          </cell>
          <cell r="T1239">
            <v>50000</v>
          </cell>
          <cell r="U1239">
            <v>50000</v>
          </cell>
          <cell r="V1239">
            <v>50000</v>
          </cell>
          <cell r="W1239">
            <v>50000</v>
          </cell>
          <cell r="X1239">
            <v>50000</v>
          </cell>
          <cell r="Y1239">
            <v>50000</v>
          </cell>
          <cell r="Z1239">
            <v>50000</v>
          </cell>
          <cell r="AA1239">
            <v>50000</v>
          </cell>
          <cell r="AD1239">
            <v>50000</v>
          </cell>
          <cell r="AE1239">
            <v>50000</v>
          </cell>
          <cell r="AF1239">
            <v>50000</v>
          </cell>
          <cell r="AG1239">
            <v>50000</v>
          </cell>
          <cell r="AH1239">
            <v>50000</v>
          </cell>
          <cell r="AI1239">
            <v>50000</v>
          </cell>
          <cell r="AJ1239">
            <v>50000</v>
          </cell>
          <cell r="AK1239">
            <v>50000</v>
          </cell>
          <cell r="AL1239">
            <v>50000</v>
          </cell>
          <cell r="AM1239">
            <v>50000</v>
          </cell>
          <cell r="AN1239">
            <v>50000</v>
          </cell>
          <cell r="AP1239">
            <v>50000</v>
          </cell>
        </row>
        <row r="1240">
          <cell r="J1240">
            <v>1542311.38</v>
          </cell>
          <cell r="K1240">
            <v>1556298.08</v>
          </cell>
          <cell r="L1240">
            <v>1561021.55</v>
          </cell>
          <cell r="M1240">
            <v>1561021.55</v>
          </cell>
          <cell r="N1240">
            <v>1579857.19</v>
          </cell>
          <cell r="O1240">
            <v>1583090.19</v>
          </cell>
          <cell r="P1240">
            <v>1721132.55</v>
          </cell>
          <cell r="Q1240">
            <v>1614074.54</v>
          </cell>
          <cell r="R1240">
            <v>1685162.2</v>
          </cell>
          <cell r="S1240">
            <v>1690703.04</v>
          </cell>
          <cell r="T1240">
            <v>1950844.23</v>
          </cell>
          <cell r="U1240">
            <v>1959270.7</v>
          </cell>
          <cell r="V1240">
            <v>1982559.45</v>
          </cell>
          <cell r="W1240">
            <v>2060115.99</v>
          </cell>
          <cell r="X1240">
            <v>2110742.87</v>
          </cell>
          <cell r="Y1240">
            <v>2180118.46</v>
          </cell>
          <cell r="Z1240">
            <v>2139439.4500000002</v>
          </cell>
          <cell r="AA1240">
            <v>2168149.9</v>
          </cell>
          <cell r="AD1240">
            <v>1728488.4683333335</v>
          </cell>
          <cell r="AE1240">
            <v>1705133.3849999998</v>
          </cell>
          <cell r="AF1240">
            <v>1683253.4295833334</v>
          </cell>
          <cell r="AG1240">
            <v>1671404.9104166664</v>
          </cell>
          <cell r="AH1240">
            <v>1668818.5304166665</v>
          </cell>
          <cell r="AI1240">
            <v>1685409.2695833331</v>
          </cell>
          <cell r="AJ1240">
            <v>1724745.3520833331</v>
          </cell>
          <cell r="AK1240">
            <v>1768642.8199999996</v>
          </cell>
          <cell r="AL1240">
            <v>1817343.5795833331</v>
          </cell>
          <cell r="AM1240">
            <v>1866455.2116666667</v>
          </cell>
          <cell r="AN1240">
            <v>1914148.6270833332</v>
          </cell>
          <cell r="AP1240">
            <v>1960440.0149999999</v>
          </cell>
        </row>
        <row r="1241">
          <cell r="J1241">
            <v>2867992.26</v>
          </cell>
          <cell r="K1241">
            <v>2804475.3</v>
          </cell>
          <cell r="L1241">
            <v>2804475.3</v>
          </cell>
          <cell r="M1241">
            <v>2804475.3</v>
          </cell>
          <cell r="N1241">
            <v>2780916.19</v>
          </cell>
          <cell r="O1241">
            <v>2780916.19</v>
          </cell>
          <cell r="P1241">
            <v>2780916.19</v>
          </cell>
          <cell r="Q1241">
            <v>2925000</v>
          </cell>
          <cell r="R1241">
            <v>2925000</v>
          </cell>
          <cell r="S1241">
            <v>2925000</v>
          </cell>
          <cell r="T1241">
            <v>2587409.08</v>
          </cell>
          <cell r="U1241">
            <v>2587409.08</v>
          </cell>
          <cell r="V1241">
            <v>2587409.08</v>
          </cell>
          <cell r="W1241">
            <v>2478137.3199999998</v>
          </cell>
          <cell r="X1241">
            <v>2478137.3199999998</v>
          </cell>
          <cell r="Y1241">
            <v>2478137.3199999998</v>
          </cell>
          <cell r="Z1241">
            <v>2398813.86</v>
          </cell>
          <cell r="AA1241">
            <v>2398813.86</v>
          </cell>
          <cell r="AD1241">
            <v>2844595.9375</v>
          </cell>
          <cell r="AE1241">
            <v>2844595.9375</v>
          </cell>
          <cell r="AF1241">
            <v>2844595.9375</v>
          </cell>
          <cell r="AG1241">
            <v>2832904.9716666671</v>
          </cell>
          <cell r="AH1241">
            <v>2809523.0400000005</v>
          </cell>
          <cell r="AI1241">
            <v>2786141.1083333329</v>
          </cell>
          <cell r="AJ1241">
            <v>2760852.7266666661</v>
          </cell>
          <cell r="AK1241">
            <v>2733657.8949999991</v>
          </cell>
          <cell r="AL1241">
            <v>2706463.063333333</v>
          </cell>
          <cell r="AM1241">
            <v>2676944.7170833331</v>
          </cell>
          <cell r="AN1241">
            <v>2645102.8562499997</v>
          </cell>
          <cell r="AP1241">
            <v>2709840.0649999999</v>
          </cell>
        </row>
        <row r="1242">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D1242">
            <v>0</v>
          </cell>
          <cell r="AE1242">
            <v>0</v>
          </cell>
          <cell r="AF1242">
            <v>0</v>
          </cell>
          <cell r="AG1242">
            <v>0</v>
          </cell>
          <cell r="AH1242">
            <v>0</v>
          </cell>
          <cell r="AI1242">
            <v>0</v>
          </cell>
          <cell r="AJ1242">
            <v>0</v>
          </cell>
          <cell r="AK1242">
            <v>0</v>
          </cell>
          <cell r="AL1242">
            <v>0</v>
          </cell>
          <cell r="AM1242">
            <v>0</v>
          </cell>
          <cell r="AN1242">
            <v>0</v>
          </cell>
          <cell r="AP1242">
            <v>0</v>
          </cell>
        </row>
        <row r="1243">
          <cell r="J1243">
            <v>-50267724.640000001</v>
          </cell>
          <cell r="K1243">
            <v>-50267724.640000001</v>
          </cell>
          <cell r="L1243">
            <v>-50267724.640000001</v>
          </cell>
          <cell r="M1243">
            <v>-50267724.640000001</v>
          </cell>
          <cell r="N1243">
            <v>-50267724.640000001</v>
          </cell>
          <cell r="O1243">
            <v>-50267724.640000001</v>
          </cell>
          <cell r="P1243">
            <v>-50267724.640000001</v>
          </cell>
          <cell r="Q1243">
            <v>-50267724.640000001</v>
          </cell>
          <cell r="R1243">
            <v>-50267724.640000001</v>
          </cell>
          <cell r="S1243">
            <v>-50267724.640000001</v>
          </cell>
          <cell r="T1243">
            <v>-50267724.640000001</v>
          </cell>
          <cell r="U1243">
            <v>-50267724.640000001</v>
          </cell>
          <cell r="V1243">
            <v>-50267724.640000001</v>
          </cell>
          <cell r="W1243">
            <v>-50267724.640000001</v>
          </cell>
          <cell r="X1243">
            <v>-50267724.640000001</v>
          </cell>
          <cell r="Y1243">
            <v>-50267724.640000001</v>
          </cell>
          <cell r="Z1243">
            <v>-50267724.640000001</v>
          </cell>
          <cell r="AA1243">
            <v>-50267724.640000001</v>
          </cell>
          <cell r="AD1243">
            <v>-50267724.639999993</v>
          </cell>
          <cell r="AE1243">
            <v>-50267724.639999993</v>
          </cell>
          <cell r="AF1243">
            <v>-50267724.639999993</v>
          </cell>
          <cell r="AG1243">
            <v>-50267724.639999993</v>
          </cell>
          <cell r="AH1243">
            <v>-50267724.639999993</v>
          </cell>
          <cell r="AI1243">
            <v>-50267724.639999993</v>
          </cell>
          <cell r="AJ1243">
            <v>-50267724.639999993</v>
          </cell>
          <cell r="AK1243">
            <v>-50267724.639999993</v>
          </cell>
          <cell r="AL1243">
            <v>-50267724.639999993</v>
          </cell>
          <cell r="AM1243">
            <v>-50267724.639999993</v>
          </cell>
          <cell r="AN1243">
            <v>-50267724.639999993</v>
          </cell>
          <cell r="AP1243">
            <v>-49060809.931666665</v>
          </cell>
        </row>
        <row r="1244">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D1244">
            <v>0</v>
          </cell>
          <cell r="AE1244">
            <v>0</v>
          </cell>
          <cell r="AF1244">
            <v>0</v>
          </cell>
          <cell r="AG1244">
            <v>0</v>
          </cell>
          <cell r="AH1244">
            <v>0</v>
          </cell>
          <cell r="AI1244">
            <v>0</v>
          </cell>
          <cell r="AJ1244">
            <v>0</v>
          </cell>
          <cell r="AK1244">
            <v>0</v>
          </cell>
          <cell r="AL1244">
            <v>0</v>
          </cell>
          <cell r="AM1244">
            <v>0</v>
          </cell>
          <cell r="AN1244">
            <v>0</v>
          </cell>
          <cell r="AP1244">
            <v>0</v>
          </cell>
        </row>
        <row r="1245">
          <cell r="J1245">
            <v>659654.59</v>
          </cell>
          <cell r="K1245">
            <v>659654.59</v>
          </cell>
          <cell r="L1245">
            <v>659654.59</v>
          </cell>
          <cell r="M1245">
            <v>659654.59</v>
          </cell>
          <cell r="N1245">
            <v>659654.59</v>
          </cell>
          <cell r="O1245">
            <v>659654.59</v>
          </cell>
          <cell r="P1245">
            <v>659654.59</v>
          </cell>
          <cell r="Q1245">
            <v>669654.71</v>
          </cell>
          <cell r="R1245">
            <v>669654.71</v>
          </cell>
          <cell r="S1245">
            <v>669654.71</v>
          </cell>
          <cell r="T1245">
            <v>669654.71</v>
          </cell>
          <cell r="U1245">
            <v>669654.71</v>
          </cell>
          <cell r="V1245">
            <v>669654.71</v>
          </cell>
          <cell r="W1245">
            <v>669654.71</v>
          </cell>
          <cell r="X1245">
            <v>669654.71</v>
          </cell>
          <cell r="Y1245">
            <v>669654.71</v>
          </cell>
          <cell r="Z1245">
            <v>669654.71</v>
          </cell>
          <cell r="AA1245">
            <v>669654.71</v>
          </cell>
          <cell r="AD1245">
            <v>660071.2616666666</v>
          </cell>
          <cell r="AE1245">
            <v>660904.60499999998</v>
          </cell>
          <cell r="AF1245">
            <v>661737.94833333325</v>
          </cell>
          <cell r="AG1245">
            <v>662571.29166666663</v>
          </cell>
          <cell r="AH1245">
            <v>663404.63499999989</v>
          </cell>
          <cell r="AI1245">
            <v>664237.97833333339</v>
          </cell>
          <cell r="AJ1245">
            <v>665071.32166666666</v>
          </cell>
          <cell r="AK1245">
            <v>665904.66500000004</v>
          </cell>
          <cell r="AL1245">
            <v>666738.0083333333</v>
          </cell>
          <cell r="AM1245">
            <v>667571.35166666657</v>
          </cell>
          <cell r="AN1245">
            <v>668404.69499999995</v>
          </cell>
          <cell r="AP1245">
            <v>642169.1020833333</v>
          </cell>
        </row>
        <row r="1246">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D1246">
            <v>0</v>
          </cell>
          <cell r="AE1246">
            <v>0</v>
          </cell>
          <cell r="AF1246">
            <v>0</v>
          </cell>
          <cell r="AG1246">
            <v>0</v>
          </cell>
          <cell r="AH1246">
            <v>0</v>
          </cell>
          <cell r="AI1246">
            <v>0</v>
          </cell>
          <cell r="AJ1246">
            <v>0</v>
          </cell>
          <cell r="AK1246">
            <v>0</v>
          </cell>
          <cell r="AL1246">
            <v>0</v>
          </cell>
          <cell r="AM1246">
            <v>0</v>
          </cell>
          <cell r="AN1246">
            <v>0</v>
          </cell>
          <cell r="AP1246">
            <v>0</v>
          </cell>
        </row>
        <row r="1247">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D1247">
            <v>0</v>
          </cell>
          <cell r="AE1247">
            <v>0</v>
          </cell>
          <cell r="AF1247">
            <v>0</v>
          </cell>
          <cell r="AG1247">
            <v>0</v>
          </cell>
          <cell r="AH1247">
            <v>0</v>
          </cell>
          <cell r="AI1247">
            <v>0</v>
          </cell>
          <cell r="AJ1247">
            <v>0</v>
          </cell>
          <cell r="AK1247">
            <v>0</v>
          </cell>
          <cell r="AL1247">
            <v>0</v>
          </cell>
          <cell r="AM1247">
            <v>0</v>
          </cell>
          <cell r="AN1247">
            <v>0</v>
          </cell>
          <cell r="AP1247">
            <v>0</v>
          </cell>
        </row>
        <row r="1248">
          <cell r="J1248">
            <v>38981906.920000002</v>
          </cell>
          <cell r="K1248">
            <v>38996906.280000001</v>
          </cell>
          <cell r="L1248">
            <v>39013153.460000001</v>
          </cell>
          <cell r="M1248">
            <v>39021973.25</v>
          </cell>
          <cell r="N1248">
            <v>39029531.229999997</v>
          </cell>
          <cell r="O1248">
            <v>39037138.090000004</v>
          </cell>
          <cell r="P1248">
            <v>39069489.280000001</v>
          </cell>
          <cell r="Q1248">
            <v>39098452.350000001</v>
          </cell>
          <cell r="R1248">
            <v>39098452.350000001</v>
          </cell>
          <cell r="S1248">
            <v>39124526.130000003</v>
          </cell>
          <cell r="T1248">
            <v>39142946.75</v>
          </cell>
          <cell r="U1248">
            <v>39166374.159999996</v>
          </cell>
          <cell r="V1248">
            <v>39166517.159999996</v>
          </cell>
          <cell r="W1248">
            <v>39184274.43</v>
          </cell>
          <cell r="X1248">
            <v>39235992.079999998</v>
          </cell>
          <cell r="Y1248">
            <v>39257599.560000002</v>
          </cell>
          <cell r="Z1248">
            <v>39267422.810000002</v>
          </cell>
          <cell r="AA1248">
            <v>39286701.259999998</v>
          </cell>
          <cell r="AD1248">
            <v>38994657.349166669</v>
          </cell>
          <cell r="AE1248">
            <v>39009286.137083337</v>
          </cell>
          <cell r="AF1248">
            <v>39024407.846666664</v>
          </cell>
          <cell r="AG1248">
            <v>39040457.025416665</v>
          </cell>
          <cell r="AH1248">
            <v>39056845.59791667</v>
          </cell>
          <cell r="AI1248">
            <v>39072762.947500005</v>
          </cell>
          <cell r="AJ1248">
            <v>39088262.047083326</v>
          </cell>
          <cell r="AK1248">
            <v>39105353.99583333</v>
          </cell>
          <cell r="AL1248">
            <v>39124456.701249987</v>
          </cell>
          <cell r="AM1248">
            <v>39144186.61333333</v>
          </cell>
          <cell r="AN1248">
            <v>39164497.227916665</v>
          </cell>
          <cell r="AP1248">
            <v>37585789.486666672</v>
          </cell>
        </row>
        <row r="1249">
          <cell r="J1249">
            <v>250000</v>
          </cell>
          <cell r="K1249">
            <v>250000</v>
          </cell>
          <cell r="L1249">
            <v>250000</v>
          </cell>
          <cell r="M1249">
            <v>250000</v>
          </cell>
          <cell r="N1249">
            <v>250000</v>
          </cell>
          <cell r="O1249">
            <v>250000</v>
          </cell>
          <cell r="P1249">
            <v>250000</v>
          </cell>
          <cell r="Q1249">
            <v>250000</v>
          </cell>
          <cell r="R1249">
            <v>250000</v>
          </cell>
          <cell r="S1249">
            <v>250000</v>
          </cell>
          <cell r="T1249">
            <v>250000</v>
          </cell>
          <cell r="U1249">
            <v>250000</v>
          </cell>
          <cell r="V1249">
            <v>250000</v>
          </cell>
          <cell r="W1249">
            <v>250000</v>
          </cell>
          <cell r="X1249">
            <v>250000</v>
          </cell>
          <cell r="Y1249">
            <v>250000</v>
          </cell>
          <cell r="Z1249">
            <v>250000</v>
          </cell>
          <cell r="AA1249">
            <v>250000</v>
          </cell>
          <cell r="AD1249">
            <v>250000</v>
          </cell>
          <cell r="AE1249">
            <v>250000</v>
          </cell>
          <cell r="AF1249">
            <v>250000</v>
          </cell>
          <cell r="AG1249">
            <v>250000</v>
          </cell>
          <cell r="AH1249">
            <v>250000</v>
          </cell>
          <cell r="AI1249">
            <v>250000</v>
          </cell>
          <cell r="AJ1249">
            <v>250000</v>
          </cell>
          <cell r="AK1249">
            <v>250000</v>
          </cell>
          <cell r="AL1249">
            <v>250000</v>
          </cell>
          <cell r="AM1249">
            <v>250000</v>
          </cell>
          <cell r="AN1249">
            <v>250000</v>
          </cell>
          <cell r="AP1249">
            <v>250000</v>
          </cell>
        </row>
        <row r="1250">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D1250">
            <v>0</v>
          </cell>
          <cell r="AE1250">
            <v>0</v>
          </cell>
          <cell r="AF1250">
            <v>0</v>
          </cell>
          <cell r="AG1250">
            <v>0</v>
          </cell>
          <cell r="AH1250">
            <v>0</v>
          </cell>
          <cell r="AI1250">
            <v>0</v>
          </cell>
          <cell r="AJ1250">
            <v>0</v>
          </cell>
          <cell r="AK1250">
            <v>0</v>
          </cell>
          <cell r="AL1250">
            <v>0</v>
          </cell>
          <cell r="AM1250">
            <v>0</v>
          </cell>
          <cell r="AN1250">
            <v>0</v>
          </cell>
          <cell r="AP1250">
            <v>0</v>
          </cell>
        </row>
        <row r="1251">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D1251">
            <v>0</v>
          </cell>
          <cell r="AE1251">
            <v>0</v>
          </cell>
          <cell r="AF1251">
            <v>0</v>
          </cell>
          <cell r="AG1251">
            <v>0</v>
          </cell>
          <cell r="AH1251">
            <v>0</v>
          </cell>
          <cell r="AI1251">
            <v>0</v>
          </cell>
          <cell r="AJ1251">
            <v>0</v>
          </cell>
          <cell r="AK1251">
            <v>0</v>
          </cell>
          <cell r="AL1251">
            <v>0</v>
          </cell>
          <cell r="AM1251">
            <v>0</v>
          </cell>
          <cell r="AN1251">
            <v>0</v>
          </cell>
          <cell r="AP1251">
            <v>0</v>
          </cell>
        </row>
        <row r="1252">
          <cell r="J1252">
            <v>224879.76</v>
          </cell>
          <cell r="K1252">
            <v>224879.76</v>
          </cell>
          <cell r="L1252">
            <v>224879.76</v>
          </cell>
          <cell r="M1252">
            <v>224879.76</v>
          </cell>
          <cell r="N1252">
            <v>224879.76</v>
          </cell>
          <cell r="O1252">
            <v>224879.76</v>
          </cell>
          <cell r="P1252">
            <v>224879.76</v>
          </cell>
          <cell r="Q1252">
            <v>224879.76</v>
          </cell>
          <cell r="R1252">
            <v>224879.76</v>
          </cell>
          <cell r="S1252">
            <v>224879.76</v>
          </cell>
          <cell r="T1252">
            <v>224879.76</v>
          </cell>
          <cell r="U1252">
            <v>224879.76</v>
          </cell>
          <cell r="V1252">
            <v>224879.76</v>
          </cell>
          <cell r="W1252">
            <v>224879.76</v>
          </cell>
          <cell r="X1252">
            <v>226423.26</v>
          </cell>
          <cell r="Y1252">
            <v>226423.26</v>
          </cell>
          <cell r="Z1252">
            <v>226423.26</v>
          </cell>
          <cell r="AA1252">
            <v>226423.26</v>
          </cell>
          <cell r="AD1252">
            <v>224879.76</v>
          </cell>
          <cell r="AE1252">
            <v>224879.76</v>
          </cell>
          <cell r="AF1252">
            <v>224879.76</v>
          </cell>
          <cell r="AG1252">
            <v>224879.76</v>
          </cell>
          <cell r="AH1252">
            <v>224879.76</v>
          </cell>
          <cell r="AI1252">
            <v>224879.76</v>
          </cell>
          <cell r="AJ1252">
            <v>224879.76</v>
          </cell>
          <cell r="AK1252">
            <v>224944.07250000001</v>
          </cell>
          <cell r="AL1252">
            <v>225072.69750000001</v>
          </cell>
          <cell r="AM1252">
            <v>225201.32250000001</v>
          </cell>
          <cell r="AN1252">
            <v>225329.94750000001</v>
          </cell>
          <cell r="AP1252">
            <v>216217.20750000002</v>
          </cell>
        </row>
        <row r="1253">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D1253">
            <v>0</v>
          </cell>
          <cell r="AE1253">
            <v>0</v>
          </cell>
          <cell r="AF1253">
            <v>0</v>
          </cell>
          <cell r="AG1253">
            <v>0</v>
          </cell>
          <cell r="AH1253">
            <v>0</v>
          </cell>
          <cell r="AI1253">
            <v>0</v>
          </cell>
          <cell r="AJ1253">
            <v>0</v>
          </cell>
          <cell r="AK1253">
            <v>0</v>
          </cell>
          <cell r="AL1253">
            <v>0</v>
          </cell>
          <cell r="AM1253">
            <v>0</v>
          </cell>
          <cell r="AN1253">
            <v>0</v>
          </cell>
          <cell r="AP1253">
            <v>0</v>
          </cell>
        </row>
        <row r="1254">
          <cell r="J1254">
            <v>75000</v>
          </cell>
          <cell r="K1254">
            <v>75000</v>
          </cell>
          <cell r="L1254">
            <v>75000</v>
          </cell>
          <cell r="M1254">
            <v>75000</v>
          </cell>
          <cell r="N1254">
            <v>75000</v>
          </cell>
          <cell r="O1254">
            <v>75000</v>
          </cell>
          <cell r="P1254">
            <v>75000</v>
          </cell>
          <cell r="Q1254">
            <v>75000</v>
          </cell>
          <cell r="R1254">
            <v>75000</v>
          </cell>
          <cell r="S1254">
            <v>75000</v>
          </cell>
          <cell r="T1254">
            <v>75000</v>
          </cell>
          <cell r="U1254">
            <v>75000</v>
          </cell>
          <cell r="V1254">
            <v>75000</v>
          </cell>
          <cell r="W1254">
            <v>75000</v>
          </cell>
          <cell r="X1254">
            <v>75000</v>
          </cell>
          <cell r="Y1254">
            <v>75000</v>
          </cell>
          <cell r="Z1254">
            <v>73456.5</v>
          </cell>
          <cell r="AA1254">
            <v>73456.5</v>
          </cell>
          <cell r="AD1254">
            <v>75000</v>
          </cell>
          <cell r="AE1254">
            <v>75000</v>
          </cell>
          <cell r="AF1254">
            <v>75000</v>
          </cell>
          <cell r="AG1254">
            <v>75000</v>
          </cell>
          <cell r="AH1254">
            <v>75000</v>
          </cell>
          <cell r="AI1254">
            <v>75000</v>
          </cell>
          <cell r="AJ1254">
            <v>75000</v>
          </cell>
          <cell r="AK1254">
            <v>75000</v>
          </cell>
          <cell r="AL1254">
            <v>75000</v>
          </cell>
          <cell r="AM1254">
            <v>74935.6875</v>
          </cell>
          <cell r="AN1254">
            <v>74807.0625</v>
          </cell>
          <cell r="AP1254">
            <v>74614.125</v>
          </cell>
        </row>
        <row r="1255">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D1255">
            <v>0</v>
          </cell>
          <cell r="AE1255">
            <v>0</v>
          </cell>
          <cell r="AF1255">
            <v>0</v>
          </cell>
          <cell r="AG1255">
            <v>0</v>
          </cell>
          <cell r="AH1255">
            <v>0</v>
          </cell>
          <cell r="AI1255">
            <v>0</v>
          </cell>
          <cell r="AJ1255">
            <v>0</v>
          </cell>
          <cell r="AK1255">
            <v>0</v>
          </cell>
          <cell r="AL1255">
            <v>0</v>
          </cell>
          <cell r="AM1255">
            <v>0</v>
          </cell>
          <cell r="AN1255">
            <v>0</v>
          </cell>
          <cell r="AP1255">
            <v>0</v>
          </cell>
        </row>
        <row r="1256">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D1256">
            <v>0</v>
          </cell>
          <cell r="AE1256">
            <v>0</v>
          </cell>
          <cell r="AF1256">
            <v>0</v>
          </cell>
          <cell r="AG1256">
            <v>0</v>
          </cell>
          <cell r="AH1256">
            <v>0</v>
          </cell>
          <cell r="AI1256">
            <v>0</v>
          </cell>
          <cell r="AJ1256">
            <v>0</v>
          </cell>
          <cell r="AK1256">
            <v>0</v>
          </cell>
          <cell r="AL1256">
            <v>0</v>
          </cell>
          <cell r="AM1256">
            <v>0</v>
          </cell>
          <cell r="AN1256">
            <v>0</v>
          </cell>
          <cell r="AP1256">
            <v>0</v>
          </cell>
        </row>
        <row r="1257">
          <cell r="J1257">
            <v>212588.68</v>
          </cell>
          <cell r="K1257">
            <v>212588.68</v>
          </cell>
          <cell r="L1257">
            <v>212588.68</v>
          </cell>
          <cell r="M1257">
            <v>212588.68</v>
          </cell>
          <cell r="N1257">
            <v>212588.68</v>
          </cell>
          <cell r="O1257">
            <v>212588.68</v>
          </cell>
          <cell r="P1257">
            <v>212588.68</v>
          </cell>
          <cell r="Q1257">
            <v>212588.68</v>
          </cell>
          <cell r="R1257">
            <v>212588.68</v>
          </cell>
          <cell r="S1257">
            <v>212588.68</v>
          </cell>
          <cell r="T1257">
            <v>212588.68</v>
          </cell>
          <cell r="U1257">
            <v>212588.68</v>
          </cell>
          <cell r="V1257">
            <v>212588.68</v>
          </cell>
          <cell r="W1257">
            <v>212588.68</v>
          </cell>
          <cell r="X1257">
            <v>212588.68</v>
          </cell>
          <cell r="Y1257">
            <v>212588.68</v>
          </cell>
          <cell r="Z1257">
            <v>212588.68</v>
          </cell>
          <cell r="AA1257">
            <v>212588.68</v>
          </cell>
          <cell r="AD1257">
            <v>212588.68000000002</v>
          </cell>
          <cell r="AE1257">
            <v>212588.68000000002</v>
          </cell>
          <cell r="AF1257">
            <v>212588.68000000002</v>
          </cell>
          <cell r="AG1257">
            <v>212588.68000000002</v>
          </cell>
          <cell r="AH1257">
            <v>212588.68000000002</v>
          </cell>
          <cell r="AI1257">
            <v>212588.68000000002</v>
          </cell>
          <cell r="AJ1257">
            <v>212588.68000000002</v>
          </cell>
          <cell r="AK1257">
            <v>212588.68000000002</v>
          </cell>
          <cell r="AL1257">
            <v>212588.68000000002</v>
          </cell>
          <cell r="AM1257">
            <v>212588.68000000002</v>
          </cell>
          <cell r="AN1257">
            <v>212588.68000000002</v>
          </cell>
          <cell r="AP1257">
            <v>203730.81833333333</v>
          </cell>
        </row>
        <row r="1258">
          <cell r="J1258">
            <v>50000</v>
          </cell>
          <cell r="K1258">
            <v>50000</v>
          </cell>
          <cell r="L1258">
            <v>50000</v>
          </cell>
          <cell r="M1258">
            <v>50000</v>
          </cell>
          <cell r="N1258">
            <v>50000</v>
          </cell>
          <cell r="O1258">
            <v>50000</v>
          </cell>
          <cell r="P1258">
            <v>50000</v>
          </cell>
          <cell r="Q1258">
            <v>50000</v>
          </cell>
          <cell r="R1258">
            <v>50000</v>
          </cell>
          <cell r="S1258">
            <v>50000</v>
          </cell>
          <cell r="T1258">
            <v>50000</v>
          </cell>
          <cell r="U1258">
            <v>50000</v>
          </cell>
          <cell r="V1258">
            <v>50000</v>
          </cell>
          <cell r="W1258">
            <v>50000</v>
          </cell>
          <cell r="X1258">
            <v>50000</v>
          </cell>
          <cell r="Y1258">
            <v>50000</v>
          </cell>
          <cell r="Z1258">
            <v>50000</v>
          </cell>
          <cell r="AA1258">
            <v>50000</v>
          </cell>
          <cell r="AD1258">
            <v>50000</v>
          </cell>
          <cell r="AE1258">
            <v>50000</v>
          </cell>
          <cell r="AF1258">
            <v>50000</v>
          </cell>
          <cell r="AG1258">
            <v>50000</v>
          </cell>
          <cell r="AH1258">
            <v>50000</v>
          </cell>
          <cell r="AI1258">
            <v>50000</v>
          </cell>
          <cell r="AJ1258">
            <v>50000</v>
          </cell>
          <cell r="AK1258">
            <v>50000</v>
          </cell>
          <cell r="AL1258">
            <v>50000</v>
          </cell>
          <cell r="AM1258">
            <v>50000</v>
          </cell>
          <cell r="AN1258">
            <v>50000</v>
          </cell>
          <cell r="AP1258">
            <v>50000</v>
          </cell>
        </row>
        <row r="1259">
          <cell r="J1259">
            <v>400495.47</v>
          </cell>
          <cell r="K1259">
            <v>400495.47</v>
          </cell>
          <cell r="L1259">
            <v>400495.47</v>
          </cell>
          <cell r="M1259">
            <v>400495.47</v>
          </cell>
          <cell r="N1259">
            <v>400495.47</v>
          </cell>
          <cell r="O1259">
            <v>400495.47</v>
          </cell>
          <cell r="P1259">
            <v>400495.47</v>
          </cell>
          <cell r="Q1259">
            <v>400495.47</v>
          </cell>
          <cell r="R1259">
            <v>400495.47</v>
          </cell>
          <cell r="S1259">
            <v>400495.47</v>
          </cell>
          <cell r="T1259">
            <v>400495.47</v>
          </cell>
          <cell r="U1259">
            <v>400495.47</v>
          </cell>
          <cell r="V1259">
            <v>400495.47</v>
          </cell>
          <cell r="W1259">
            <v>400495.47</v>
          </cell>
          <cell r="X1259">
            <v>400495.47</v>
          </cell>
          <cell r="Y1259">
            <v>400495.47</v>
          </cell>
          <cell r="Z1259">
            <v>400495.47</v>
          </cell>
          <cell r="AA1259">
            <v>400495.47</v>
          </cell>
          <cell r="AD1259">
            <v>400495.46999999991</v>
          </cell>
          <cell r="AE1259">
            <v>400495.46999999991</v>
          </cell>
          <cell r="AF1259">
            <v>400495.46999999991</v>
          </cell>
          <cell r="AG1259">
            <v>400495.46999999991</v>
          </cell>
          <cell r="AH1259">
            <v>400495.46999999991</v>
          </cell>
          <cell r="AI1259">
            <v>400495.46999999991</v>
          </cell>
          <cell r="AJ1259">
            <v>400495.46999999991</v>
          </cell>
          <cell r="AK1259">
            <v>400495.46999999991</v>
          </cell>
          <cell r="AL1259">
            <v>400495.46999999991</v>
          </cell>
          <cell r="AM1259">
            <v>400495.46999999991</v>
          </cell>
          <cell r="AN1259">
            <v>400495.46999999991</v>
          </cell>
          <cell r="AP1259">
            <v>383808.15874999994</v>
          </cell>
        </row>
        <row r="1260">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D1260">
            <v>0</v>
          </cell>
          <cell r="AE1260">
            <v>0</v>
          </cell>
          <cell r="AF1260">
            <v>0</v>
          </cell>
          <cell r="AG1260">
            <v>0</v>
          </cell>
          <cell r="AH1260">
            <v>0</v>
          </cell>
          <cell r="AI1260">
            <v>0</v>
          </cell>
          <cell r="AJ1260">
            <v>0</v>
          </cell>
          <cell r="AK1260">
            <v>0</v>
          </cell>
          <cell r="AL1260">
            <v>0</v>
          </cell>
          <cell r="AM1260">
            <v>0</v>
          </cell>
          <cell r="AN1260">
            <v>0</v>
          </cell>
          <cell r="AP1260">
            <v>0</v>
          </cell>
        </row>
        <row r="1261">
          <cell r="J1261">
            <v>111880.23</v>
          </cell>
          <cell r="K1261">
            <v>111880.23</v>
          </cell>
          <cell r="L1261">
            <v>111880.23</v>
          </cell>
          <cell r="M1261">
            <v>111880.23</v>
          </cell>
          <cell r="N1261">
            <v>111880.23</v>
          </cell>
          <cell r="O1261">
            <v>111880.23</v>
          </cell>
          <cell r="P1261">
            <v>111880.23</v>
          </cell>
          <cell r="Q1261">
            <v>111880.23</v>
          </cell>
          <cell r="R1261">
            <v>111880.23</v>
          </cell>
          <cell r="S1261">
            <v>111880.23</v>
          </cell>
          <cell r="T1261">
            <v>111880.23</v>
          </cell>
          <cell r="U1261">
            <v>111880.23</v>
          </cell>
          <cell r="V1261">
            <v>111880.23</v>
          </cell>
          <cell r="W1261">
            <v>111880.23</v>
          </cell>
          <cell r="X1261">
            <v>111880.23</v>
          </cell>
          <cell r="Y1261">
            <v>111880.23</v>
          </cell>
          <cell r="Z1261">
            <v>111880.23</v>
          </cell>
          <cell r="AA1261">
            <v>111880.23</v>
          </cell>
          <cell r="AD1261">
            <v>111880.23</v>
          </cell>
          <cell r="AE1261">
            <v>111880.23</v>
          </cell>
          <cell r="AF1261">
            <v>111880.23</v>
          </cell>
          <cell r="AG1261">
            <v>111880.23</v>
          </cell>
          <cell r="AH1261">
            <v>111880.23</v>
          </cell>
          <cell r="AI1261">
            <v>111880.23</v>
          </cell>
          <cell r="AJ1261">
            <v>111880.23</v>
          </cell>
          <cell r="AK1261">
            <v>111880.23</v>
          </cell>
          <cell r="AL1261">
            <v>111880.23</v>
          </cell>
          <cell r="AM1261">
            <v>111880.23</v>
          </cell>
          <cell r="AN1261">
            <v>111880.23</v>
          </cell>
          <cell r="AP1261">
            <v>107218.55375000001</v>
          </cell>
        </row>
        <row r="1262">
          <cell r="J1262">
            <v>1466508.01</v>
          </cell>
          <cell r="K1262">
            <v>1466508.01</v>
          </cell>
          <cell r="L1262">
            <v>1466508.01</v>
          </cell>
          <cell r="M1262">
            <v>1468005.57</v>
          </cell>
          <cell r="N1262">
            <v>1470852.25</v>
          </cell>
          <cell r="O1262">
            <v>1475459.45</v>
          </cell>
          <cell r="P1262">
            <v>1475797.7</v>
          </cell>
          <cell r="Q1262">
            <v>1475797.7</v>
          </cell>
          <cell r="R1262">
            <v>1475797.7</v>
          </cell>
          <cell r="S1262">
            <v>1475797.7</v>
          </cell>
          <cell r="T1262">
            <v>1475797.7</v>
          </cell>
          <cell r="U1262">
            <v>1475797.7</v>
          </cell>
          <cell r="V1262">
            <v>1475797.7</v>
          </cell>
          <cell r="W1262">
            <v>1475797.7</v>
          </cell>
          <cell r="X1262">
            <v>1475797.7</v>
          </cell>
          <cell r="Y1262">
            <v>1475797.7</v>
          </cell>
          <cell r="Z1262">
            <v>1480960.31</v>
          </cell>
          <cell r="AA1262">
            <v>1485636.56</v>
          </cell>
          <cell r="AD1262">
            <v>1469400.8954166665</v>
          </cell>
          <cell r="AE1262">
            <v>1469975.4745833331</v>
          </cell>
          <cell r="AF1262">
            <v>1470550.0537499997</v>
          </cell>
          <cell r="AG1262">
            <v>1471224.4137499996</v>
          </cell>
          <cell r="AH1262">
            <v>1471998.5545833332</v>
          </cell>
          <cell r="AI1262">
            <v>1472772.6954166663</v>
          </cell>
          <cell r="AJ1262">
            <v>1473546.8362499997</v>
          </cell>
          <cell r="AK1262">
            <v>1474320.9770833331</v>
          </cell>
          <cell r="AL1262">
            <v>1475032.7195833332</v>
          </cell>
          <cell r="AM1262">
            <v>1475778.5608333331</v>
          </cell>
          <cell r="AN1262">
            <v>1476623.7762499999</v>
          </cell>
          <cell r="AP1262">
            <v>1416992.1695833334</v>
          </cell>
        </row>
        <row r="1263">
          <cell r="J1263">
            <v>103859</v>
          </cell>
          <cell r="K1263">
            <v>89566.8</v>
          </cell>
          <cell r="L1263">
            <v>89566.8</v>
          </cell>
          <cell r="M1263">
            <v>89566.8</v>
          </cell>
          <cell r="N1263">
            <v>182506.68</v>
          </cell>
          <cell r="O1263">
            <v>182506.68</v>
          </cell>
          <cell r="P1263">
            <v>182506.68</v>
          </cell>
          <cell r="Q1263">
            <v>114999.83</v>
          </cell>
          <cell r="R1263">
            <v>114999.83</v>
          </cell>
          <cell r="S1263">
            <v>114999.83</v>
          </cell>
          <cell r="T1263">
            <v>114999.83</v>
          </cell>
          <cell r="U1263">
            <v>114999.83</v>
          </cell>
          <cell r="V1263">
            <v>114999.83</v>
          </cell>
          <cell r="W1263">
            <v>114999.83</v>
          </cell>
          <cell r="X1263">
            <v>114999.83</v>
          </cell>
          <cell r="Y1263">
            <v>114999.83</v>
          </cell>
          <cell r="Z1263">
            <v>49763.24</v>
          </cell>
          <cell r="AA1263">
            <v>49763.24</v>
          </cell>
          <cell r="AD1263">
            <v>124816.44624999999</v>
          </cell>
          <cell r="AE1263">
            <v>123983.09875</v>
          </cell>
          <cell r="AF1263">
            <v>123149.75125000002</v>
          </cell>
          <cell r="AG1263">
            <v>123197.27875000001</v>
          </cell>
          <cell r="AH1263">
            <v>124125.68125000001</v>
          </cell>
          <cell r="AI1263">
            <v>125054.08375000001</v>
          </cell>
          <cell r="AJ1263">
            <v>126577.99458333333</v>
          </cell>
          <cell r="AK1263">
            <v>128697.41375000001</v>
          </cell>
          <cell r="AL1263">
            <v>130816.83291666668</v>
          </cell>
          <cell r="AM1263">
            <v>126345.56583333334</v>
          </cell>
          <cell r="AN1263">
            <v>115283.61249999999</v>
          </cell>
          <cell r="AP1263">
            <v>235565.68958333333</v>
          </cell>
        </row>
        <row r="1264">
          <cell r="J1264">
            <v>314555.62</v>
          </cell>
          <cell r="K1264">
            <v>324638.12</v>
          </cell>
          <cell r="L1264">
            <v>229750.74</v>
          </cell>
          <cell r="M1264">
            <v>231698.24</v>
          </cell>
          <cell r="N1264">
            <v>231698.24</v>
          </cell>
          <cell r="O1264">
            <v>231698.24</v>
          </cell>
          <cell r="P1264">
            <v>231698.24</v>
          </cell>
          <cell r="Q1264">
            <v>231698.24</v>
          </cell>
          <cell r="R1264">
            <v>231698.24</v>
          </cell>
          <cell r="S1264">
            <v>231698.24</v>
          </cell>
          <cell r="T1264">
            <v>231698.24</v>
          </cell>
          <cell r="U1264">
            <v>231698.24</v>
          </cell>
          <cell r="V1264">
            <v>231698.24</v>
          </cell>
          <cell r="W1264">
            <v>231698.24</v>
          </cell>
          <cell r="X1264">
            <v>231698.24</v>
          </cell>
          <cell r="Y1264">
            <v>275967.33</v>
          </cell>
          <cell r="Z1264">
            <v>296934.83</v>
          </cell>
          <cell r="AA1264">
            <v>299240.65000000002</v>
          </cell>
          <cell r="AD1264">
            <v>273310.97500000003</v>
          </cell>
          <cell r="AE1264">
            <v>268518.75166666671</v>
          </cell>
          <cell r="AF1264">
            <v>263126.38250000007</v>
          </cell>
          <cell r="AG1264">
            <v>256853.13833333334</v>
          </cell>
          <cell r="AH1264">
            <v>249880.93583333338</v>
          </cell>
          <cell r="AI1264">
            <v>242733.32916666672</v>
          </cell>
          <cell r="AJ1264">
            <v>235408.44333333333</v>
          </cell>
          <cell r="AK1264">
            <v>231617.09416666665</v>
          </cell>
          <cell r="AL1264">
            <v>233542.78541666665</v>
          </cell>
          <cell r="AM1264">
            <v>238105.52208333334</v>
          </cell>
          <cell r="AN1264">
            <v>243637.98041666663</v>
          </cell>
          <cell r="AP1264">
            <v>316074.28875000001</v>
          </cell>
        </row>
        <row r="1265">
          <cell r="J1265">
            <v>96000</v>
          </cell>
          <cell r="K1265">
            <v>96000</v>
          </cell>
          <cell r="L1265">
            <v>96000</v>
          </cell>
          <cell r="M1265">
            <v>96000</v>
          </cell>
          <cell r="N1265">
            <v>96000</v>
          </cell>
          <cell r="O1265">
            <v>96000</v>
          </cell>
          <cell r="P1265">
            <v>96000</v>
          </cell>
          <cell r="Q1265">
            <v>96000</v>
          </cell>
          <cell r="R1265">
            <v>96000</v>
          </cell>
          <cell r="S1265">
            <v>96000</v>
          </cell>
          <cell r="T1265">
            <v>96000</v>
          </cell>
          <cell r="U1265">
            <v>96000</v>
          </cell>
          <cell r="V1265">
            <v>96000</v>
          </cell>
          <cell r="W1265">
            <v>96000</v>
          </cell>
          <cell r="X1265">
            <v>96000</v>
          </cell>
          <cell r="Y1265">
            <v>96000</v>
          </cell>
          <cell r="Z1265">
            <v>96000</v>
          </cell>
          <cell r="AA1265">
            <v>96000</v>
          </cell>
          <cell r="AD1265">
            <v>96000</v>
          </cell>
          <cell r="AE1265">
            <v>96000</v>
          </cell>
          <cell r="AF1265">
            <v>96000</v>
          </cell>
          <cell r="AG1265">
            <v>96000</v>
          </cell>
          <cell r="AH1265">
            <v>96000</v>
          </cell>
          <cell r="AI1265">
            <v>96000</v>
          </cell>
          <cell r="AJ1265">
            <v>96000</v>
          </cell>
          <cell r="AK1265">
            <v>96000</v>
          </cell>
          <cell r="AL1265">
            <v>96000</v>
          </cell>
          <cell r="AM1265">
            <v>96000</v>
          </cell>
          <cell r="AN1265">
            <v>96000</v>
          </cell>
          <cell r="AP1265">
            <v>96000</v>
          </cell>
        </row>
        <row r="1266">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D1266">
            <v>0</v>
          </cell>
          <cell r="AE1266">
            <v>0</v>
          </cell>
          <cell r="AF1266">
            <v>0</v>
          </cell>
          <cell r="AG1266">
            <v>0</v>
          </cell>
          <cell r="AH1266">
            <v>0</v>
          </cell>
          <cell r="AI1266">
            <v>0</v>
          </cell>
          <cell r="AJ1266">
            <v>0</v>
          </cell>
          <cell r="AK1266">
            <v>0</v>
          </cell>
          <cell r="AL1266">
            <v>0</v>
          </cell>
          <cell r="AM1266">
            <v>0</v>
          </cell>
          <cell r="AN1266">
            <v>0</v>
          </cell>
          <cell r="AP1266">
            <v>0</v>
          </cell>
        </row>
        <row r="1267">
          <cell r="J1267">
            <v>695.75</v>
          </cell>
          <cell r="K1267">
            <v>695.75</v>
          </cell>
          <cell r="L1267">
            <v>695.75</v>
          </cell>
          <cell r="M1267">
            <v>695.75</v>
          </cell>
          <cell r="N1267">
            <v>695.75</v>
          </cell>
          <cell r="O1267">
            <v>695.75</v>
          </cell>
          <cell r="P1267">
            <v>695.75</v>
          </cell>
          <cell r="Q1267">
            <v>695.75</v>
          </cell>
          <cell r="R1267">
            <v>695.75</v>
          </cell>
          <cell r="S1267">
            <v>695.75</v>
          </cell>
          <cell r="T1267">
            <v>695.75</v>
          </cell>
          <cell r="U1267">
            <v>695.75</v>
          </cell>
          <cell r="V1267">
            <v>695.75</v>
          </cell>
          <cell r="W1267">
            <v>695.75</v>
          </cell>
          <cell r="X1267">
            <v>695.75</v>
          </cell>
          <cell r="Y1267">
            <v>695.75</v>
          </cell>
          <cell r="Z1267">
            <v>695.75</v>
          </cell>
          <cell r="AA1267">
            <v>695.75</v>
          </cell>
          <cell r="AD1267">
            <v>695.75</v>
          </cell>
          <cell r="AE1267">
            <v>695.75</v>
          </cell>
          <cell r="AF1267">
            <v>695.75</v>
          </cell>
          <cell r="AG1267">
            <v>695.75</v>
          </cell>
          <cell r="AH1267">
            <v>695.75</v>
          </cell>
          <cell r="AI1267">
            <v>695.75</v>
          </cell>
          <cell r="AJ1267">
            <v>695.75</v>
          </cell>
          <cell r="AK1267">
            <v>695.75</v>
          </cell>
          <cell r="AL1267">
            <v>695.75</v>
          </cell>
          <cell r="AM1267">
            <v>695.75</v>
          </cell>
          <cell r="AN1267">
            <v>695.75</v>
          </cell>
          <cell r="AP1267">
            <v>666.76041666666663</v>
          </cell>
        </row>
        <row r="1268">
          <cell r="J1268">
            <v>0</v>
          </cell>
          <cell r="K1268">
            <v>0</v>
          </cell>
          <cell r="L1268">
            <v>0</v>
          </cell>
          <cell r="M1268">
            <v>0</v>
          </cell>
          <cell r="N1268">
            <v>0</v>
          </cell>
          <cell r="O1268">
            <v>0</v>
          </cell>
          <cell r="P1268">
            <v>0</v>
          </cell>
          <cell r="Q1268">
            <v>0</v>
          </cell>
          <cell r="R1268">
            <v>0</v>
          </cell>
          <cell r="S1268">
            <v>0</v>
          </cell>
          <cell r="T1268">
            <v>-105008.2</v>
          </cell>
          <cell r="U1268">
            <v>-105008.2</v>
          </cell>
          <cell r="V1268">
            <v>-105008.2</v>
          </cell>
          <cell r="W1268">
            <v>-105008.2</v>
          </cell>
          <cell r="X1268">
            <v>-105008.2</v>
          </cell>
          <cell r="Y1268">
            <v>-105008.2</v>
          </cell>
          <cell r="Z1268">
            <v>-105008.2</v>
          </cell>
          <cell r="AA1268">
            <v>-105008.2</v>
          </cell>
          <cell r="AD1268">
            <v>0</v>
          </cell>
          <cell r="AE1268">
            <v>0</v>
          </cell>
          <cell r="AF1268">
            <v>0</v>
          </cell>
          <cell r="AG1268">
            <v>-4375.3416666666662</v>
          </cell>
          <cell r="AH1268">
            <v>-13126.025</v>
          </cell>
          <cell r="AI1268">
            <v>-21876.708333333332</v>
          </cell>
          <cell r="AJ1268">
            <v>-30627.391666666663</v>
          </cell>
          <cell r="AK1268">
            <v>-39378.074999999997</v>
          </cell>
          <cell r="AL1268">
            <v>-48128.758333333331</v>
          </cell>
          <cell r="AM1268">
            <v>-56879.441666666658</v>
          </cell>
          <cell r="AN1268">
            <v>-65630.124999999985</v>
          </cell>
          <cell r="AP1268">
            <v>-83131.491666666654</v>
          </cell>
        </row>
        <row r="1269">
          <cell r="J1269">
            <v>0</v>
          </cell>
          <cell r="K1269">
            <v>0</v>
          </cell>
          <cell r="L1269">
            <v>0</v>
          </cell>
          <cell r="M1269">
            <v>0</v>
          </cell>
          <cell r="N1269">
            <v>0</v>
          </cell>
          <cell r="O1269">
            <v>0</v>
          </cell>
          <cell r="P1269">
            <v>0</v>
          </cell>
          <cell r="Q1269">
            <v>0</v>
          </cell>
          <cell r="R1269">
            <v>0</v>
          </cell>
          <cell r="S1269">
            <v>0</v>
          </cell>
          <cell r="T1269">
            <v>0</v>
          </cell>
          <cell r="U1269">
            <v>0</v>
          </cell>
          <cell r="V1269">
            <v>56229.11</v>
          </cell>
          <cell r="W1269">
            <v>58229.11</v>
          </cell>
          <cell r="X1269">
            <v>62651.61</v>
          </cell>
          <cell r="Y1269">
            <v>62651.61</v>
          </cell>
          <cell r="Z1269">
            <v>72448.399999999994</v>
          </cell>
          <cell r="AA1269">
            <v>72448.399999999994</v>
          </cell>
          <cell r="AD1269">
            <v>0</v>
          </cell>
          <cell r="AE1269">
            <v>0</v>
          </cell>
          <cell r="AF1269">
            <v>0</v>
          </cell>
          <cell r="AG1269">
            <v>0</v>
          </cell>
          <cell r="AH1269">
            <v>0</v>
          </cell>
          <cell r="AI1269">
            <v>2342.8795833333334</v>
          </cell>
          <cell r="AJ1269">
            <v>7111.972083333334</v>
          </cell>
          <cell r="AK1269">
            <v>12148.668749999999</v>
          </cell>
          <cell r="AL1269">
            <v>17369.63625</v>
          </cell>
          <cell r="AM1269">
            <v>22998.803333333333</v>
          </cell>
          <cell r="AN1269">
            <v>29036.17</v>
          </cell>
          <cell r="AP1269">
            <v>42747.82</v>
          </cell>
        </row>
        <row r="1270">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119551.6</v>
          </cell>
          <cell r="AA1270">
            <v>119551.6</v>
          </cell>
          <cell r="AD1270">
            <v>0</v>
          </cell>
          <cell r="AE1270">
            <v>0</v>
          </cell>
          <cell r="AF1270">
            <v>0</v>
          </cell>
          <cell r="AG1270">
            <v>0</v>
          </cell>
          <cell r="AH1270">
            <v>0</v>
          </cell>
          <cell r="AI1270">
            <v>0</v>
          </cell>
          <cell r="AJ1270">
            <v>0</v>
          </cell>
          <cell r="AK1270">
            <v>0</v>
          </cell>
          <cell r="AL1270">
            <v>0</v>
          </cell>
          <cell r="AM1270">
            <v>4981.3166666666666</v>
          </cell>
          <cell r="AN1270">
            <v>14943.950000000003</v>
          </cell>
          <cell r="AP1270">
            <v>37887.9</v>
          </cell>
        </row>
        <row r="1271">
          <cell r="J1271">
            <v>3961262</v>
          </cell>
          <cell r="K1271">
            <v>3961262</v>
          </cell>
          <cell r="L1271">
            <v>3961262</v>
          </cell>
          <cell r="M1271">
            <v>3961262</v>
          </cell>
          <cell r="N1271">
            <v>3961262</v>
          </cell>
          <cell r="O1271">
            <v>3961262</v>
          </cell>
          <cell r="P1271">
            <v>3961262</v>
          </cell>
          <cell r="Q1271">
            <v>3961506.13</v>
          </cell>
          <cell r="R1271">
            <v>3964866.13</v>
          </cell>
          <cell r="S1271">
            <v>3964866.13</v>
          </cell>
          <cell r="T1271">
            <v>3964866.13</v>
          </cell>
          <cell r="U1271">
            <v>3966323.76</v>
          </cell>
          <cell r="V1271">
            <v>3966323.76</v>
          </cell>
          <cell r="W1271">
            <v>3966323.76</v>
          </cell>
          <cell r="X1271">
            <v>3966323.76</v>
          </cell>
          <cell r="Y1271">
            <v>3966323.76</v>
          </cell>
          <cell r="Z1271">
            <v>3969159.89</v>
          </cell>
          <cell r="AA1271">
            <v>3970968.52</v>
          </cell>
          <cell r="AD1271">
            <v>3960482.8879166669</v>
          </cell>
          <cell r="AE1271">
            <v>3960915.1704166676</v>
          </cell>
          <cell r="AF1271">
            <v>3961487.4529166673</v>
          </cell>
          <cell r="AG1271">
            <v>3961951.1258333339</v>
          </cell>
          <cell r="AH1271">
            <v>3962366.9237500001</v>
          </cell>
          <cell r="AI1271">
            <v>3962816.0966666671</v>
          </cell>
          <cell r="AJ1271">
            <v>3963237.9099999997</v>
          </cell>
          <cell r="AK1271">
            <v>3963659.7233333327</v>
          </cell>
          <cell r="AL1271">
            <v>3964081.5366666657</v>
          </cell>
          <cell r="AM1271">
            <v>3964621.5220833323</v>
          </cell>
          <cell r="AN1271">
            <v>3965355.0391666661</v>
          </cell>
          <cell r="AP1271">
            <v>3801910.0370833338</v>
          </cell>
        </row>
        <row r="1272">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1919779.11</v>
          </cell>
          <cell r="Y1272">
            <v>1898649.16</v>
          </cell>
          <cell r="Z1272">
            <v>1884222.84</v>
          </cell>
          <cell r="AA1272">
            <v>1867995.44</v>
          </cell>
          <cell r="AD1272">
            <v>0</v>
          </cell>
          <cell r="AE1272">
            <v>0</v>
          </cell>
          <cell r="AF1272">
            <v>0</v>
          </cell>
          <cell r="AG1272">
            <v>0</v>
          </cell>
          <cell r="AH1272">
            <v>0</v>
          </cell>
          <cell r="AI1272">
            <v>0</v>
          </cell>
          <cell r="AJ1272">
            <v>0</v>
          </cell>
          <cell r="AK1272">
            <v>79990.796249999999</v>
          </cell>
          <cell r="AL1272">
            <v>239091.97416666665</v>
          </cell>
          <cell r="AM1272">
            <v>396711.64083333337</v>
          </cell>
          <cell r="AN1272">
            <v>553054.06916666671</v>
          </cell>
          <cell r="AP1272">
            <v>860494.98583333334</v>
          </cell>
        </row>
        <row r="1273">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1919779.12</v>
          </cell>
          <cell r="Y1273">
            <v>1898649.17</v>
          </cell>
          <cell r="Z1273">
            <v>1884222.85</v>
          </cell>
          <cell r="AA1273">
            <v>1867995.45</v>
          </cell>
          <cell r="AD1273">
            <v>0</v>
          </cell>
          <cell r="AE1273">
            <v>0</v>
          </cell>
          <cell r="AF1273">
            <v>0</v>
          </cell>
          <cell r="AG1273">
            <v>0</v>
          </cell>
          <cell r="AH1273">
            <v>0</v>
          </cell>
          <cell r="AI1273">
            <v>0</v>
          </cell>
          <cell r="AJ1273">
            <v>0</v>
          </cell>
          <cell r="AK1273">
            <v>79990.796666666676</v>
          </cell>
          <cell r="AL1273">
            <v>239091.97541666668</v>
          </cell>
          <cell r="AM1273">
            <v>396711.64291666663</v>
          </cell>
          <cell r="AN1273">
            <v>553054.07208333339</v>
          </cell>
          <cell r="AP1273">
            <v>860494.99041666684</v>
          </cell>
        </row>
        <row r="1274">
          <cell r="J1274">
            <v>2651381.7400000002</v>
          </cell>
          <cell r="K1274">
            <v>2651381.7400000002</v>
          </cell>
          <cell r="L1274">
            <v>2651381.7400000002</v>
          </cell>
          <cell r="M1274">
            <v>2651381.7400000002</v>
          </cell>
          <cell r="N1274">
            <v>2651381.7400000002</v>
          </cell>
          <cell r="O1274">
            <v>2651381.7400000002</v>
          </cell>
          <cell r="P1274">
            <v>2651381.7400000002</v>
          </cell>
          <cell r="Q1274">
            <v>2651381.7400000002</v>
          </cell>
          <cell r="R1274">
            <v>2651381.7400000002</v>
          </cell>
          <cell r="S1274">
            <v>2651381.7400000002</v>
          </cell>
          <cell r="T1274">
            <v>2651381.7400000002</v>
          </cell>
          <cell r="U1274">
            <v>2651381.7400000002</v>
          </cell>
          <cell r="V1274">
            <v>2651381.7400000002</v>
          </cell>
          <cell r="W1274">
            <v>2651381.7400000002</v>
          </cell>
          <cell r="X1274">
            <v>2651381.7400000002</v>
          </cell>
          <cell r="Y1274">
            <v>2651381.7400000002</v>
          </cell>
          <cell r="Z1274">
            <v>2651381.7400000002</v>
          </cell>
          <cell r="AA1274">
            <v>2651381.7400000002</v>
          </cell>
          <cell r="AD1274">
            <v>2651381.7400000007</v>
          </cell>
          <cell r="AE1274">
            <v>2651381.7400000007</v>
          </cell>
          <cell r="AF1274">
            <v>2651381.7400000007</v>
          </cell>
          <cell r="AG1274">
            <v>2651381.7400000007</v>
          </cell>
          <cell r="AH1274">
            <v>2651381.7400000007</v>
          </cell>
          <cell r="AI1274">
            <v>2651381.7400000007</v>
          </cell>
          <cell r="AJ1274">
            <v>2651381.7400000007</v>
          </cell>
          <cell r="AK1274">
            <v>2651381.7400000007</v>
          </cell>
          <cell r="AL1274">
            <v>2651381.7400000007</v>
          </cell>
          <cell r="AM1274">
            <v>2651381.7400000007</v>
          </cell>
          <cell r="AN1274">
            <v>2651381.7400000007</v>
          </cell>
          <cell r="AP1274">
            <v>2540907.5008333339</v>
          </cell>
        </row>
        <row r="1275">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D1275">
            <v>0</v>
          </cell>
          <cell r="AE1275">
            <v>0</v>
          </cell>
          <cell r="AF1275">
            <v>0</v>
          </cell>
          <cell r="AG1275">
            <v>0</v>
          </cell>
          <cell r="AH1275">
            <v>0</v>
          </cell>
          <cell r="AI1275">
            <v>0</v>
          </cell>
          <cell r="AJ1275">
            <v>0</v>
          </cell>
          <cell r="AK1275">
            <v>0</v>
          </cell>
          <cell r="AL1275">
            <v>0</v>
          </cell>
          <cell r="AM1275">
            <v>0</v>
          </cell>
          <cell r="AN1275">
            <v>0</v>
          </cell>
          <cell r="AP1275">
            <v>0</v>
          </cell>
        </row>
        <row r="1276">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45000</v>
          </cell>
          <cell r="AA1276">
            <v>45000</v>
          </cell>
          <cell r="AD1276">
            <v>0</v>
          </cell>
          <cell r="AE1276">
            <v>0</v>
          </cell>
          <cell r="AF1276">
            <v>0</v>
          </cell>
          <cell r="AG1276">
            <v>0</v>
          </cell>
          <cell r="AH1276">
            <v>0</v>
          </cell>
          <cell r="AI1276">
            <v>0</v>
          </cell>
          <cell r="AJ1276">
            <v>0</v>
          </cell>
          <cell r="AK1276">
            <v>0</v>
          </cell>
          <cell r="AL1276">
            <v>0</v>
          </cell>
          <cell r="AM1276">
            <v>1875</v>
          </cell>
          <cell r="AN1276">
            <v>5625</v>
          </cell>
          <cell r="AP1276">
            <v>13125</v>
          </cell>
        </row>
        <row r="1277">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D1277">
            <v>0</v>
          </cell>
          <cell r="AE1277">
            <v>0</v>
          </cell>
          <cell r="AF1277">
            <v>0</v>
          </cell>
          <cell r="AG1277">
            <v>0</v>
          </cell>
          <cell r="AH1277">
            <v>0</v>
          </cell>
          <cell r="AI1277">
            <v>0</v>
          </cell>
          <cell r="AJ1277">
            <v>0</v>
          </cell>
          <cell r="AK1277">
            <v>0</v>
          </cell>
          <cell r="AL1277">
            <v>0</v>
          </cell>
          <cell r="AM1277">
            <v>0</v>
          </cell>
          <cell r="AN1277">
            <v>0</v>
          </cell>
          <cell r="AP1277">
            <v>0</v>
          </cell>
        </row>
        <row r="1278">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D1278">
            <v>0</v>
          </cell>
          <cell r="AE1278">
            <v>0</v>
          </cell>
          <cell r="AF1278">
            <v>0</v>
          </cell>
          <cell r="AG1278">
            <v>0</v>
          </cell>
          <cell r="AH1278">
            <v>0</v>
          </cell>
          <cell r="AI1278">
            <v>0</v>
          </cell>
          <cell r="AJ1278">
            <v>0</v>
          </cell>
          <cell r="AK1278">
            <v>0</v>
          </cell>
          <cell r="AL1278">
            <v>0</v>
          </cell>
          <cell r="AM1278">
            <v>0</v>
          </cell>
          <cell r="AN1278">
            <v>0</v>
          </cell>
          <cell r="AP1278">
            <v>0</v>
          </cell>
        </row>
        <row r="1279">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D1279">
            <v>0</v>
          </cell>
          <cell r="AE1279">
            <v>0</v>
          </cell>
          <cell r="AF1279">
            <v>0</v>
          </cell>
          <cell r="AG1279">
            <v>0</v>
          </cell>
          <cell r="AH1279">
            <v>0</v>
          </cell>
          <cell r="AI1279">
            <v>0</v>
          </cell>
          <cell r="AJ1279">
            <v>0</v>
          </cell>
          <cell r="AK1279">
            <v>0</v>
          </cell>
          <cell r="AL1279">
            <v>0</v>
          </cell>
          <cell r="AM1279">
            <v>0</v>
          </cell>
          <cell r="AN1279">
            <v>0</v>
          </cell>
          <cell r="AP1279">
            <v>0</v>
          </cell>
        </row>
        <row r="1280">
          <cell r="J1280">
            <v>781921.98</v>
          </cell>
          <cell r="K1280">
            <v>782101.95</v>
          </cell>
          <cell r="L1280">
            <v>782101.95</v>
          </cell>
          <cell r="M1280">
            <v>784856.57</v>
          </cell>
          <cell r="N1280">
            <v>785957.33</v>
          </cell>
          <cell r="O1280">
            <v>790312.13</v>
          </cell>
          <cell r="P1280">
            <v>790312.13</v>
          </cell>
          <cell r="Q1280">
            <v>792458.63</v>
          </cell>
          <cell r="R1280">
            <v>796283.63</v>
          </cell>
          <cell r="S1280">
            <v>796283.63</v>
          </cell>
          <cell r="T1280">
            <v>798173.63</v>
          </cell>
          <cell r="U1280">
            <v>799288.63</v>
          </cell>
          <cell r="V1280">
            <v>801808.63</v>
          </cell>
          <cell r="W1280">
            <v>805241.86</v>
          </cell>
          <cell r="X1280">
            <v>807109.36</v>
          </cell>
          <cell r="Y1280">
            <v>807986.86</v>
          </cell>
          <cell r="Z1280">
            <v>811023.83</v>
          </cell>
          <cell r="AA1280">
            <v>813379.13</v>
          </cell>
          <cell r="AD1280">
            <v>783352.45791666675</v>
          </cell>
          <cell r="AE1280">
            <v>784839.06875000009</v>
          </cell>
          <cell r="AF1280">
            <v>786327.70333333325</v>
          </cell>
          <cell r="AG1280">
            <v>787737.73666666669</v>
          </cell>
          <cell r="AH1280">
            <v>789243.23875000002</v>
          </cell>
          <cell r="AI1280">
            <v>790832.95958333323</v>
          </cell>
          <cell r="AJ1280">
            <v>792625.73291666666</v>
          </cell>
          <cell r="AK1280">
            <v>794631.87124999985</v>
          </cell>
          <cell r="AL1280">
            <v>796637.60875000001</v>
          </cell>
          <cell r="AM1280">
            <v>798645.80833333347</v>
          </cell>
          <cell r="AN1280">
            <v>800651.37083333347</v>
          </cell>
          <cell r="AP1280">
            <v>771936.96125000005</v>
          </cell>
        </row>
        <row r="1281">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D1281">
            <v>0</v>
          </cell>
          <cell r="AE1281">
            <v>0</v>
          </cell>
          <cell r="AF1281">
            <v>0</v>
          </cell>
          <cell r="AG1281">
            <v>0</v>
          </cell>
          <cell r="AH1281">
            <v>0</v>
          </cell>
          <cell r="AI1281">
            <v>0</v>
          </cell>
          <cell r="AJ1281">
            <v>0</v>
          </cell>
          <cell r="AK1281">
            <v>0</v>
          </cell>
          <cell r="AL1281">
            <v>0</v>
          </cell>
          <cell r="AM1281">
            <v>0</v>
          </cell>
          <cell r="AN1281">
            <v>0</v>
          </cell>
          <cell r="AP1281">
            <v>0</v>
          </cell>
        </row>
        <row r="1282">
          <cell r="J1282">
            <v>5357529.62</v>
          </cell>
          <cell r="K1282">
            <v>5357529.62</v>
          </cell>
          <cell r="L1282">
            <v>5361017.12</v>
          </cell>
          <cell r="M1282">
            <v>5361208.37</v>
          </cell>
          <cell r="N1282">
            <v>5361208.37</v>
          </cell>
          <cell r="O1282">
            <v>5361208.37</v>
          </cell>
          <cell r="P1282">
            <v>5361208.37</v>
          </cell>
          <cell r="Q1282">
            <v>5360730.47</v>
          </cell>
          <cell r="R1282">
            <v>5360730.47</v>
          </cell>
          <cell r="S1282">
            <v>5365710.1100000003</v>
          </cell>
          <cell r="T1282">
            <v>5365710.1100000003</v>
          </cell>
          <cell r="U1282">
            <v>5365710.1100000003</v>
          </cell>
          <cell r="V1282">
            <v>5365710.1100000003</v>
          </cell>
          <cell r="W1282">
            <v>5366996.2699999996</v>
          </cell>
          <cell r="X1282">
            <v>5367131.2699999996</v>
          </cell>
          <cell r="Y1282">
            <v>5367131.2699999996</v>
          </cell>
          <cell r="Z1282">
            <v>5367131.2699999996</v>
          </cell>
          <cell r="AA1282">
            <v>5367131.2699999996</v>
          </cell>
          <cell r="AD1282">
            <v>5359399.732499999</v>
          </cell>
          <cell r="AE1282">
            <v>5359610.5925000003</v>
          </cell>
          <cell r="AF1282">
            <v>5360028.9375</v>
          </cell>
          <cell r="AG1282">
            <v>5360672.6187499994</v>
          </cell>
          <cell r="AH1282">
            <v>5361314.2387500005</v>
          </cell>
          <cell r="AI1282">
            <v>5361965.94625</v>
          </cell>
          <cell r="AJ1282">
            <v>5362701.2437499994</v>
          </cell>
          <cell r="AK1282">
            <v>5363350.4437499996</v>
          </cell>
          <cell r="AL1282">
            <v>5363851.9874999989</v>
          </cell>
          <cell r="AM1282">
            <v>5364345.5624999991</v>
          </cell>
          <cell r="AN1282">
            <v>5364839.1374999983</v>
          </cell>
          <cell r="AP1282">
            <v>5142630.7991666654</v>
          </cell>
        </row>
        <row r="1283">
          <cell r="J1283">
            <v>8781.25</v>
          </cell>
          <cell r="K1283">
            <v>8781.25</v>
          </cell>
          <cell r="L1283">
            <v>8781.25</v>
          </cell>
          <cell r="M1283">
            <v>8781.25</v>
          </cell>
          <cell r="N1283">
            <v>8781.25</v>
          </cell>
          <cell r="O1283">
            <v>8781.25</v>
          </cell>
          <cell r="P1283">
            <v>8781.25</v>
          </cell>
          <cell r="Q1283">
            <v>8781.25</v>
          </cell>
          <cell r="R1283">
            <v>8781.25</v>
          </cell>
          <cell r="S1283">
            <v>8781.25</v>
          </cell>
          <cell r="T1283">
            <v>8781.25</v>
          </cell>
          <cell r="U1283">
            <v>8781.25</v>
          </cell>
          <cell r="V1283">
            <v>8781.25</v>
          </cell>
          <cell r="W1283">
            <v>8781.25</v>
          </cell>
          <cell r="X1283">
            <v>8781.25</v>
          </cell>
          <cell r="Y1283">
            <v>8781.25</v>
          </cell>
          <cell r="Z1283">
            <v>8781.25</v>
          </cell>
          <cell r="AA1283">
            <v>8781.25</v>
          </cell>
          <cell r="AD1283">
            <v>8359.375</v>
          </cell>
          <cell r="AE1283">
            <v>8453.125</v>
          </cell>
          <cell r="AF1283">
            <v>8546.875</v>
          </cell>
          <cell r="AG1283">
            <v>8640.625</v>
          </cell>
          <cell r="AH1283">
            <v>8734.375</v>
          </cell>
          <cell r="AI1283">
            <v>8781.25</v>
          </cell>
          <cell r="AJ1283">
            <v>8781.25</v>
          </cell>
          <cell r="AK1283">
            <v>8781.25</v>
          </cell>
          <cell r="AL1283">
            <v>8781.25</v>
          </cell>
          <cell r="AM1283">
            <v>8781.25</v>
          </cell>
          <cell r="AN1283">
            <v>8781.25</v>
          </cell>
          <cell r="AP1283">
            <v>8415.3645833333339</v>
          </cell>
        </row>
        <row r="1284">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D1284">
            <v>0</v>
          </cell>
          <cell r="AE1284">
            <v>0</v>
          </cell>
          <cell r="AF1284">
            <v>0</v>
          </cell>
          <cell r="AG1284">
            <v>0</v>
          </cell>
          <cell r="AH1284">
            <v>0</v>
          </cell>
          <cell r="AI1284">
            <v>0</v>
          </cell>
          <cell r="AJ1284">
            <v>0</v>
          </cell>
          <cell r="AK1284">
            <v>0</v>
          </cell>
          <cell r="AL1284">
            <v>0</v>
          </cell>
          <cell r="AM1284">
            <v>0</v>
          </cell>
          <cell r="AN1284">
            <v>0</v>
          </cell>
          <cell r="AP1284">
            <v>0</v>
          </cell>
        </row>
        <row r="1285">
          <cell r="J1285">
            <v>935530</v>
          </cell>
          <cell r="K1285">
            <v>935530</v>
          </cell>
          <cell r="L1285">
            <v>935530</v>
          </cell>
          <cell r="M1285">
            <v>935530</v>
          </cell>
          <cell r="N1285">
            <v>935530</v>
          </cell>
          <cell r="O1285">
            <v>935530</v>
          </cell>
          <cell r="P1285">
            <v>935530</v>
          </cell>
          <cell r="Q1285">
            <v>935530</v>
          </cell>
          <cell r="R1285">
            <v>935530</v>
          </cell>
          <cell r="S1285">
            <v>935530</v>
          </cell>
          <cell r="T1285">
            <v>935530</v>
          </cell>
          <cell r="U1285">
            <v>935530</v>
          </cell>
          <cell r="V1285">
            <v>935530</v>
          </cell>
          <cell r="W1285">
            <v>935530</v>
          </cell>
          <cell r="X1285">
            <v>935530</v>
          </cell>
          <cell r="Y1285">
            <v>935530</v>
          </cell>
          <cell r="Z1285">
            <v>935530</v>
          </cell>
          <cell r="AA1285">
            <v>935530</v>
          </cell>
          <cell r="AD1285">
            <v>935530</v>
          </cell>
          <cell r="AE1285">
            <v>935530</v>
          </cell>
          <cell r="AF1285">
            <v>935530</v>
          </cell>
          <cell r="AG1285">
            <v>935530</v>
          </cell>
          <cell r="AH1285">
            <v>935530</v>
          </cell>
          <cell r="AI1285">
            <v>935530</v>
          </cell>
          <cell r="AJ1285">
            <v>935530</v>
          </cell>
          <cell r="AK1285">
            <v>935530</v>
          </cell>
          <cell r="AL1285">
            <v>935530</v>
          </cell>
          <cell r="AM1285">
            <v>935530</v>
          </cell>
          <cell r="AN1285">
            <v>935530</v>
          </cell>
          <cell r="AP1285">
            <v>896549.58333333337</v>
          </cell>
        </row>
        <row r="1286">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D1286">
            <v>0</v>
          </cell>
          <cell r="AE1286">
            <v>0</v>
          </cell>
          <cell r="AF1286">
            <v>0</v>
          </cell>
          <cell r="AG1286">
            <v>0</v>
          </cell>
          <cell r="AH1286">
            <v>0</v>
          </cell>
          <cell r="AI1286">
            <v>0</v>
          </cell>
          <cell r="AJ1286">
            <v>0</v>
          </cell>
          <cell r="AK1286">
            <v>0</v>
          </cell>
          <cell r="AL1286">
            <v>0</v>
          </cell>
          <cell r="AM1286">
            <v>0</v>
          </cell>
          <cell r="AN1286">
            <v>0</v>
          </cell>
          <cell r="AP1286">
            <v>0</v>
          </cell>
        </row>
        <row r="1287">
          <cell r="J1287">
            <v>-3488999.1</v>
          </cell>
          <cell r="K1287">
            <v>-3488999.1</v>
          </cell>
          <cell r="L1287">
            <v>-3488999.1</v>
          </cell>
          <cell r="M1287">
            <v>-3488999.1</v>
          </cell>
          <cell r="N1287">
            <v>-3488999.1</v>
          </cell>
          <cell r="O1287">
            <v>-3488999.1</v>
          </cell>
          <cell r="P1287">
            <v>-3488999.1</v>
          </cell>
          <cell r="Q1287">
            <v>-3488999.1</v>
          </cell>
          <cell r="R1287">
            <v>-3488999.1</v>
          </cell>
          <cell r="S1287">
            <v>-3488999.1</v>
          </cell>
          <cell r="T1287">
            <v>-3488999.1</v>
          </cell>
          <cell r="U1287">
            <v>-3488999.1</v>
          </cell>
          <cell r="V1287">
            <v>-3488999.1</v>
          </cell>
          <cell r="W1287">
            <v>-3488999.1</v>
          </cell>
          <cell r="X1287">
            <v>-3488999.1</v>
          </cell>
          <cell r="Y1287">
            <v>-3488999.1</v>
          </cell>
          <cell r="Z1287">
            <v>-3488999.1</v>
          </cell>
          <cell r="AA1287">
            <v>-3488999.1</v>
          </cell>
          <cell r="AD1287">
            <v>-3488999.100000001</v>
          </cell>
          <cell r="AE1287">
            <v>-3488999.100000001</v>
          </cell>
          <cell r="AF1287">
            <v>-3488999.100000001</v>
          </cell>
          <cell r="AG1287">
            <v>-3488999.100000001</v>
          </cell>
          <cell r="AH1287">
            <v>-3488999.100000001</v>
          </cell>
          <cell r="AI1287">
            <v>-3488999.100000001</v>
          </cell>
          <cell r="AJ1287">
            <v>-3488999.100000001</v>
          </cell>
          <cell r="AK1287">
            <v>-3488999.100000001</v>
          </cell>
          <cell r="AL1287">
            <v>-3488999.100000001</v>
          </cell>
          <cell r="AM1287">
            <v>-3488999.100000001</v>
          </cell>
          <cell r="AN1287">
            <v>-3488999.100000001</v>
          </cell>
          <cell r="AP1287">
            <v>-3343624.1375000007</v>
          </cell>
        </row>
        <row r="1288">
          <cell r="J1288">
            <v>-801550.75</v>
          </cell>
          <cell r="K1288">
            <v>-801550.75</v>
          </cell>
          <cell r="L1288">
            <v>-801550.75</v>
          </cell>
          <cell r="M1288">
            <v>-801550.75</v>
          </cell>
          <cell r="N1288">
            <v>-801550.75</v>
          </cell>
          <cell r="O1288">
            <v>-801550.75</v>
          </cell>
          <cell r="P1288">
            <v>-801550.75</v>
          </cell>
          <cell r="Q1288">
            <v>-801550.75</v>
          </cell>
          <cell r="R1288">
            <v>-801550.75</v>
          </cell>
          <cell r="S1288">
            <v>-801550.75</v>
          </cell>
          <cell r="T1288">
            <v>-801550.75</v>
          </cell>
          <cell r="U1288">
            <v>-801550.75</v>
          </cell>
          <cell r="V1288">
            <v>-801550.75</v>
          </cell>
          <cell r="W1288">
            <v>-801550.75</v>
          </cell>
          <cell r="X1288">
            <v>-801550.75</v>
          </cell>
          <cell r="Y1288">
            <v>-801550.75</v>
          </cell>
          <cell r="Z1288">
            <v>-801550.75</v>
          </cell>
          <cell r="AA1288">
            <v>-801550.75</v>
          </cell>
          <cell r="AD1288">
            <v>-801550.75</v>
          </cell>
          <cell r="AE1288">
            <v>-801550.75</v>
          </cell>
          <cell r="AF1288">
            <v>-801550.75</v>
          </cell>
          <cell r="AG1288">
            <v>-801550.75</v>
          </cell>
          <cell r="AH1288">
            <v>-801550.75</v>
          </cell>
          <cell r="AI1288">
            <v>-801550.75</v>
          </cell>
          <cell r="AJ1288">
            <v>-801550.75</v>
          </cell>
          <cell r="AK1288">
            <v>-801550.75</v>
          </cell>
          <cell r="AL1288">
            <v>-801550.75</v>
          </cell>
          <cell r="AM1288">
            <v>-801550.75</v>
          </cell>
          <cell r="AN1288">
            <v>-801550.75</v>
          </cell>
          <cell r="AP1288">
            <v>-768152.80208333337</v>
          </cell>
        </row>
        <row r="1289">
          <cell r="J1289">
            <v>-160310.15</v>
          </cell>
          <cell r="K1289">
            <v>-160310.15</v>
          </cell>
          <cell r="L1289">
            <v>-160310.15</v>
          </cell>
          <cell r="M1289">
            <v>-160310.15</v>
          </cell>
          <cell r="N1289">
            <v>-160310.15</v>
          </cell>
          <cell r="O1289">
            <v>-160310.15</v>
          </cell>
          <cell r="P1289">
            <v>-160310.15</v>
          </cell>
          <cell r="Q1289">
            <v>-160310.15</v>
          </cell>
          <cell r="R1289">
            <v>-160310.15</v>
          </cell>
          <cell r="S1289">
            <v>-160310.15</v>
          </cell>
          <cell r="T1289">
            <v>-160310.15</v>
          </cell>
          <cell r="U1289">
            <v>-160310.15</v>
          </cell>
          <cell r="V1289">
            <v>-160310.15</v>
          </cell>
          <cell r="W1289">
            <v>-160310.15</v>
          </cell>
          <cell r="X1289">
            <v>-160310.15</v>
          </cell>
          <cell r="Y1289">
            <v>-160310.15</v>
          </cell>
          <cell r="Z1289">
            <v>-160310.15</v>
          </cell>
          <cell r="AA1289">
            <v>-160310.15</v>
          </cell>
          <cell r="AD1289">
            <v>-160310.14999999997</v>
          </cell>
          <cell r="AE1289">
            <v>-160310.14999999997</v>
          </cell>
          <cell r="AF1289">
            <v>-160310.14999999997</v>
          </cell>
          <cell r="AG1289">
            <v>-160310.14999999997</v>
          </cell>
          <cell r="AH1289">
            <v>-160310.14999999997</v>
          </cell>
          <cell r="AI1289">
            <v>-160310.14999999997</v>
          </cell>
          <cell r="AJ1289">
            <v>-160310.14999999997</v>
          </cell>
          <cell r="AK1289">
            <v>-160310.14999999997</v>
          </cell>
          <cell r="AL1289">
            <v>-160310.14999999997</v>
          </cell>
          <cell r="AM1289">
            <v>-160310.14999999997</v>
          </cell>
          <cell r="AN1289">
            <v>-160310.14999999997</v>
          </cell>
          <cell r="AP1289">
            <v>-153630.56041666665</v>
          </cell>
        </row>
        <row r="1290">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D1290">
            <v>0</v>
          </cell>
          <cell r="AE1290">
            <v>0</v>
          </cell>
          <cell r="AF1290">
            <v>0</v>
          </cell>
          <cell r="AG1290">
            <v>0</v>
          </cell>
          <cell r="AH1290">
            <v>0</v>
          </cell>
          <cell r="AI1290">
            <v>0</v>
          </cell>
          <cell r="AJ1290">
            <v>0</v>
          </cell>
          <cell r="AK1290">
            <v>0</v>
          </cell>
          <cell r="AL1290">
            <v>0</v>
          </cell>
          <cell r="AM1290">
            <v>0</v>
          </cell>
          <cell r="AN1290">
            <v>0</v>
          </cell>
          <cell r="AP1290">
            <v>0</v>
          </cell>
        </row>
        <row r="1291">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D1291">
            <v>0</v>
          </cell>
          <cell r="AE1291">
            <v>0</v>
          </cell>
          <cell r="AF1291">
            <v>0</v>
          </cell>
          <cell r="AG1291">
            <v>0</v>
          </cell>
          <cell r="AH1291">
            <v>0</v>
          </cell>
          <cell r="AI1291">
            <v>0</v>
          </cell>
          <cell r="AJ1291">
            <v>0</v>
          </cell>
          <cell r="AK1291">
            <v>0</v>
          </cell>
          <cell r="AL1291">
            <v>0</v>
          </cell>
          <cell r="AM1291">
            <v>0</v>
          </cell>
          <cell r="AN1291">
            <v>0</v>
          </cell>
          <cell r="AP1291">
            <v>0</v>
          </cell>
        </row>
        <row r="1292">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D1292">
            <v>0</v>
          </cell>
          <cell r="AE1292">
            <v>0</v>
          </cell>
          <cell r="AF1292">
            <v>0</v>
          </cell>
          <cell r="AG1292">
            <v>0</v>
          </cell>
          <cell r="AH1292">
            <v>0</v>
          </cell>
          <cell r="AI1292">
            <v>0</v>
          </cell>
          <cell r="AJ1292">
            <v>0</v>
          </cell>
          <cell r="AK1292">
            <v>0</v>
          </cell>
          <cell r="AL1292">
            <v>0</v>
          </cell>
          <cell r="AM1292">
            <v>0</v>
          </cell>
          <cell r="AN1292">
            <v>0</v>
          </cell>
          <cell r="AP1292">
            <v>0</v>
          </cell>
        </row>
        <row r="1293">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D1293">
            <v>0</v>
          </cell>
          <cell r="AE1293">
            <v>0</v>
          </cell>
          <cell r="AF1293">
            <v>0</v>
          </cell>
          <cell r="AG1293">
            <v>0</v>
          </cell>
          <cell r="AH1293">
            <v>0</v>
          </cell>
          <cell r="AI1293">
            <v>0</v>
          </cell>
          <cell r="AJ1293">
            <v>0</v>
          </cell>
          <cell r="AK1293">
            <v>0</v>
          </cell>
          <cell r="AL1293">
            <v>0</v>
          </cell>
          <cell r="AM1293">
            <v>0</v>
          </cell>
          <cell r="AN1293">
            <v>0</v>
          </cell>
          <cell r="AP1293">
            <v>0</v>
          </cell>
        </row>
        <row r="1294">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D1294">
            <v>0</v>
          </cell>
          <cell r="AE1294">
            <v>0</v>
          </cell>
          <cell r="AF1294">
            <v>0</v>
          </cell>
          <cell r="AG1294">
            <v>0</v>
          </cell>
          <cell r="AH1294">
            <v>0</v>
          </cell>
          <cell r="AI1294">
            <v>0</v>
          </cell>
          <cell r="AJ1294">
            <v>0</v>
          </cell>
          <cell r="AK1294">
            <v>0</v>
          </cell>
          <cell r="AL1294">
            <v>0</v>
          </cell>
          <cell r="AM1294">
            <v>0</v>
          </cell>
          <cell r="AN1294">
            <v>0</v>
          </cell>
          <cell r="AP1294">
            <v>0</v>
          </cell>
        </row>
        <row r="1295">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D1295">
            <v>0</v>
          </cell>
          <cell r="AE1295">
            <v>0</v>
          </cell>
          <cell r="AF1295">
            <v>0</v>
          </cell>
          <cell r="AG1295">
            <v>0</v>
          </cell>
          <cell r="AH1295">
            <v>0</v>
          </cell>
          <cell r="AI1295">
            <v>0</v>
          </cell>
          <cell r="AJ1295">
            <v>0</v>
          </cell>
          <cell r="AK1295">
            <v>0</v>
          </cell>
          <cell r="AL1295">
            <v>0</v>
          </cell>
          <cell r="AM1295">
            <v>0</v>
          </cell>
          <cell r="AN1295">
            <v>0</v>
          </cell>
          <cell r="AP1295">
            <v>0</v>
          </cell>
        </row>
        <row r="1296">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D1296">
            <v>0</v>
          </cell>
          <cell r="AE1296">
            <v>0</v>
          </cell>
          <cell r="AF1296">
            <v>0</v>
          </cell>
          <cell r="AG1296">
            <v>0</v>
          </cell>
          <cell r="AH1296">
            <v>0</v>
          </cell>
          <cell r="AI1296">
            <v>0</v>
          </cell>
          <cell r="AJ1296">
            <v>0</v>
          </cell>
          <cell r="AK1296">
            <v>0</v>
          </cell>
          <cell r="AL1296">
            <v>0</v>
          </cell>
          <cell r="AM1296">
            <v>0</v>
          </cell>
          <cell r="AN1296">
            <v>0</v>
          </cell>
          <cell r="AP1296">
            <v>0</v>
          </cell>
        </row>
        <row r="1297">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D1297">
            <v>0</v>
          </cell>
          <cell r="AE1297">
            <v>0</v>
          </cell>
          <cell r="AF1297">
            <v>0</v>
          </cell>
          <cell r="AG1297">
            <v>0</v>
          </cell>
          <cell r="AH1297">
            <v>0</v>
          </cell>
          <cell r="AI1297">
            <v>0</v>
          </cell>
          <cell r="AJ1297">
            <v>0</v>
          </cell>
          <cell r="AK1297">
            <v>0</v>
          </cell>
          <cell r="AL1297">
            <v>0</v>
          </cell>
          <cell r="AM1297">
            <v>0</v>
          </cell>
          <cell r="AN1297">
            <v>0</v>
          </cell>
          <cell r="AP1297">
            <v>0</v>
          </cell>
        </row>
        <row r="1298">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D1298">
            <v>0</v>
          </cell>
          <cell r="AE1298">
            <v>0</v>
          </cell>
          <cell r="AF1298">
            <v>0</v>
          </cell>
          <cell r="AG1298">
            <v>0</v>
          </cell>
          <cell r="AH1298">
            <v>0</v>
          </cell>
          <cell r="AI1298">
            <v>0</v>
          </cell>
          <cell r="AJ1298">
            <v>0</v>
          </cell>
          <cell r="AK1298">
            <v>0</v>
          </cell>
          <cell r="AL1298">
            <v>0</v>
          </cell>
          <cell r="AM1298">
            <v>0</v>
          </cell>
          <cell r="AN1298">
            <v>0</v>
          </cell>
          <cell r="AP1298">
            <v>0</v>
          </cell>
        </row>
        <row r="1299">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D1299">
            <v>0</v>
          </cell>
          <cell r="AE1299">
            <v>0</v>
          </cell>
          <cell r="AF1299">
            <v>0</v>
          </cell>
          <cell r="AG1299">
            <v>0</v>
          </cell>
          <cell r="AH1299">
            <v>0</v>
          </cell>
          <cell r="AI1299">
            <v>0</v>
          </cell>
          <cell r="AJ1299">
            <v>0</v>
          </cell>
          <cell r="AK1299">
            <v>0</v>
          </cell>
          <cell r="AL1299">
            <v>0</v>
          </cell>
          <cell r="AM1299">
            <v>0</v>
          </cell>
          <cell r="AN1299">
            <v>0</v>
          </cell>
          <cell r="AP1299">
            <v>0</v>
          </cell>
        </row>
        <row r="1300">
          <cell r="J1300">
            <v>12405154.710000001</v>
          </cell>
          <cell r="K1300">
            <v>12405154.710000001</v>
          </cell>
          <cell r="L1300">
            <v>12405154.710000001</v>
          </cell>
          <cell r="M1300">
            <v>12405154.710000001</v>
          </cell>
          <cell r="N1300">
            <v>12405154.710000001</v>
          </cell>
          <cell r="O1300">
            <v>12405154.710000001</v>
          </cell>
          <cell r="P1300">
            <v>12405154.710000001</v>
          </cell>
          <cell r="Q1300">
            <v>12405154.710000001</v>
          </cell>
          <cell r="R1300">
            <v>12405154.710000001</v>
          </cell>
          <cell r="S1300">
            <v>12405154.710000001</v>
          </cell>
          <cell r="T1300">
            <v>12405154.710000001</v>
          </cell>
          <cell r="U1300">
            <v>12405154.710000001</v>
          </cell>
          <cell r="V1300">
            <v>12405154.710000001</v>
          </cell>
          <cell r="W1300">
            <v>12405154.710000001</v>
          </cell>
          <cell r="X1300">
            <v>12405154.710000001</v>
          </cell>
          <cell r="Y1300">
            <v>12405154.710000001</v>
          </cell>
          <cell r="Z1300">
            <v>12405154.710000001</v>
          </cell>
          <cell r="AA1300">
            <v>12405154.710000001</v>
          </cell>
          <cell r="AD1300">
            <v>12405154.710000003</v>
          </cell>
          <cell r="AE1300">
            <v>12405154.710000003</v>
          </cell>
          <cell r="AF1300">
            <v>12405154.710000003</v>
          </cell>
          <cell r="AG1300">
            <v>12405154.710000003</v>
          </cell>
          <cell r="AH1300">
            <v>12405154.710000003</v>
          </cell>
          <cell r="AI1300">
            <v>12405154.710000003</v>
          </cell>
          <cell r="AJ1300">
            <v>12405154.710000003</v>
          </cell>
          <cell r="AK1300">
            <v>12405154.710000003</v>
          </cell>
          <cell r="AL1300">
            <v>12405154.710000003</v>
          </cell>
          <cell r="AM1300">
            <v>12405154.710000003</v>
          </cell>
          <cell r="AN1300">
            <v>12405154.710000003</v>
          </cell>
          <cell r="AP1300">
            <v>11888273.263750002</v>
          </cell>
        </row>
        <row r="1301">
          <cell r="J1301">
            <v>0</v>
          </cell>
          <cell r="K1301">
            <v>0</v>
          </cell>
          <cell r="L1301">
            <v>0</v>
          </cell>
          <cell r="M1301">
            <v>0</v>
          </cell>
          <cell r="N1301">
            <v>0</v>
          </cell>
          <cell r="O1301">
            <v>0</v>
          </cell>
          <cell r="P1301">
            <v>0</v>
          </cell>
          <cell r="Q1301">
            <v>0</v>
          </cell>
          <cell r="R1301">
            <v>0</v>
          </cell>
          <cell r="S1301">
            <v>0</v>
          </cell>
          <cell r="T1301">
            <v>-190064.35</v>
          </cell>
          <cell r="U1301">
            <v>-190064.35</v>
          </cell>
          <cell r="V1301">
            <v>-190064.35</v>
          </cell>
          <cell r="W1301">
            <v>-264240.05</v>
          </cell>
          <cell r="X1301">
            <v>-264240.05</v>
          </cell>
          <cell r="Y1301">
            <v>-264240.05</v>
          </cell>
          <cell r="Z1301">
            <v>-404102.46</v>
          </cell>
          <cell r="AA1301">
            <v>-404102.46</v>
          </cell>
          <cell r="AD1301">
            <v>0</v>
          </cell>
          <cell r="AE1301">
            <v>0</v>
          </cell>
          <cell r="AF1301">
            <v>0</v>
          </cell>
          <cell r="AG1301">
            <v>-7919.3479166666666</v>
          </cell>
          <cell r="AH1301">
            <v>-23758.043750000001</v>
          </cell>
          <cell r="AI1301">
            <v>-39596.739583333336</v>
          </cell>
          <cell r="AJ1301">
            <v>-58526.089583333342</v>
          </cell>
          <cell r="AK1301">
            <v>-80546.093750000015</v>
          </cell>
          <cell r="AL1301">
            <v>-102566.09791666667</v>
          </cell>
          <cell r="AM1301">
            <v>-130413.70250000001</v>
          </cell>
          <cell r="AN1301">
            <v>-164088.9075</v>
          </cell>
          <cell r="AP1301">
            <v>-235403.20333333334</v>
          </cell>
        </row>
        <row r="1302">
          <cell r="J1302">
            <v>22000000</v>
          </cell>
          <cell r="K1302">
            <v>21861913.539999999</v>
          </cell>
          <cell r="L1302">
            <v>21861913.539999999</v>
          </cell>
          <cell r="M1302">
            <v>21861913.539999999</v>
          </cell>
          <cell r="N1302">
            <v>27500000</v>
          </cell>
          <cell r="O1302">
            <v>27500000</v>
          </cell>
          <cell r="P1302">
            <v>27500000</v>
          </cell>
          <cell r="Q1302">
            <v>22000000</v>
          </cell>
          <cell r="R1302">
            <v>22000000</v>
          </cell>
          <cell r="S1302">
            <v>22000000</v>
          </cell>
          <cell r="T1302">
            <v>21621445.27</v>
          </cell>
          <cell r="U1302">
            <v>21621445.27</v>
          </cell>
          <cell r="V1302">
            <v>21621445.27</v>
          </cell>
          <cell r="W1302">
            <v>20919845.690000001</v>
          </cell>
          <cell r="X1302">
            <v>20919845.690000001</v>
          </cell>
          <cell r="Y1302">
            <v>20919845.690000001</v>
          </cell>
          <cell r="Z1302">
            <v>20442357.969999999</v>
          </cell>
          <cell r="AA1302">
            <v>20442357.969999999</v>
          </cell>
          <cell r="AD1302">
            <v>23132145.051666666</v>
          </cell>
          <cell r="AE1302">
            <v>23215478.385000002</v>
          </cell>
          <cell r="AF1302">
            <v>23298811.718333334</v>
          </cell>
          <cell r="AG1302">
            <v>23324705.271249998</v>
          </cell>
          <cell r="AH1302">
            <v>23293159.043750003</v>
          </cell>
          <cell r="AI1302">
            <v>23261612.81625</v>
          </cell>
          <cell r="AJ1302">
            <v>23206586.875416666</v>
          </cell>
          <cell r="AK1302">
            <v>23128081.221250001</v>
          </cell>
          <cell r="AL1302">
            <v>23049575.567083333</v>
          </cell>
          <cell r="AM1302">
            <v>22716254.322083335</v>
          </cell>
          <cell r="AN1302">
            <v>22128117.486249998</v>
          </cell>
          <cell r="AP1302">
            <v>21287578.899166666</v>
          </cell>
        </row>
        <row r="1303">
          <cell r="J1303">
            <v>6426658.46</v>
          </cell>
          <cell r="K1303">
            <v>6513036.9100000001</v>
          </cell>
          <cell r="L1303">
            <v>6558238.9299999997</v>
          </cell>
          <cell r="M1303">
            <v>6710935.7999999998</v>
          </cell>
          <cell r="N1303">
            <v>6872373.6200000001</v>
          </cell>
          <cell r="O1303">
            <v>7031117.3300000001</v>
          </cell>
          <cell r="P1303">
            <v>7201346.5099999998</v>
          </cell>
          <cell r="Q1303">
            <v>7419660.5</v>
          </cell>
          <cell r="R1303">
            <v>7528242.8099999996</v>
          </cell>
          <cell r="S1303">
            <v>7645328.4400000004</v>
          </cell>
          <cell r="T1303">
            <v>7798215.2300000004</v>
          </cell>
          <cell r="U1303">
            <v>7798215.2300000004</v>
          </cell>
          <cell r="V1303">
            <v>8309537.9299999997</v>
          </cell>
          <cell r="W1303">
            <v>8499814.8100000005</v>
          </cell>
          <cell r="X1303">
            <v>8652943.7100000009</v>
          </cell>
          <cell r="Y1303">
            <v>8835195.8699999992</v>
          </cell>
          <cell r="Z1303">
            <v>8977302.5299999993</v>
          </cell>
          <cell r="AA1303">
            <v>9159459.3300000001</v>
          </cell>
          <cell r="AD1303">
            <v>6589220.791666667</v>
          </cell>
          <cell r="AE1303">
            <v>6716370.8120833328</v>
          </cell>
          <cell r="AF1303">
            <v>6836325.4308333322</v>
          </cell>
          <cell r="AG1303">
            <v>6954282.2233333327</v>
          </cell>
          <cell r="AH1303">
            <v>7069432.8683333332</v>
          </cell>
          <cell r="AI1303">
            <v>7203734.1254166663</v>
          </cell>
          <cell r="AJ1303">
            <v>7364969.849166668</v>
          </cell>
          <cell r="AK1303">
            <v>7535031.6275000004</v>
          </cell>
          <cell r="AL1303">
            <v>7710821.8295833329</v>
          </cell>
          <cell r="AM1303">
            <v>7887038.0370833343</v>
          </cell>
          <cell r="AN1303">
            <v>8063424.3250000002</v>
          </cell>
          <cell r="AP1303">
            <v>8130171.9741666662</v>
          </cell>
        </row>
        <row r="1304">
          <cell r="J1304">
            <v>49298.32</v>
          </cell>
          <cell r="K1304">
            <v>54328.86</v>
          </cell>
          <cell r="L1304">
            <v>227819.36</v>
          </cell>
          <cell r="M1304">
            <v>227819.36</v>
          </cell>
          <cell r="N1304">
            <v>227819.36</v>
          </cell>
          <cell r="O1304">
            <v>232287.35999999999</v>
          </cell>
          <cell r="P1304">
            <v>239225.44</v>
          </cell>
          <cell r="Q1304">
            <v>238684</v>
          </cell>
          <cell r="R1304">
            <v>239013.5</v>
          </cell>
          <cell r="S1304">
            <v>239013.5</v>
          </cell>
          <cell r="T1304">
            <v>239013.5</v>
          </cell>
          <cell r="U1304">
            <v>239013.5</v>
          </cell>
          <cell r="V1304">
            <v>239013.5</v>
          </cell>
          <cell r="W1304">
            <v>293630.5</v>
          </cell>
          <cell r="X1304">
            <v>293811</v>
          </cell>
          <cell r="Y1304">
            <v>293811</v>
          </cell>
          <cell r="Z1304">
            <v>293811</v>
          </cell>
          <cell r="AA1304">
            <v>293811</v>
          </cell>
          <cell r="AD1304">
            <v>130029.54833333332</v>
          </cell>
          <cell r="AE1304">
            <v>146780.36583333332</v>
          </cell>
          <cell r="AF1304">
            <v>163509.41749999998</v>
          </cell>
          <cell r="AG1304">
            <v>180016.62541666665</v>
          </cell>
          <cell r="AH1304">
            <v>196301.98958333328</v>
          </cell>
          <cell r="AI1304">
            <v>212349.47083333335</v>
          </cell>
          <cell r="AJ1304">
            <v>230225.17166666666</v>
          </cell>
          <cell r="AK1304">
            <v>242945.72500000001</v>
          </cell>
          <cell r="AL1304">
            <v>248445.02833333335</v>
          </cell>
          <cell r="AM1304">
            <v>253944.33166666667</v>
          </cell>
          <cell r="AN1304">
            <v>259257.46833333335</v>
          </cell>
          <cell r="AP1304">
            <v>259192.44333333333</v>
          </cell>
        </row>
        <row r="1305">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D1305">
            <v>0</v>
          </cell>
          <cell r="AE1305">
            <v>0</v>
          </cell>
          <cell r="AF1305">
            <v>0</v>
          </cell>
          <cell r="AG1305">
            <v>0</v>
          </cell>
          <cell r="AH1305">
            <v>0</v>
          </cell>
          <cell r="AI1305">
            <v>0</v>
          </cell>
          <cell r="AJ1305">
            <v>0</v>
          </cell>
          <cell r="AK1305">
            <v>0</v>
          </cell>
          <cell r="AL1305">
            <v>0</v>
          </cell>
          <cell r="AM1305">
            <v>0</v>
          </cell>
          <cell r="AN1305">
            <v>0</v>
          </cell>
          <cell r="AP1305">
            <v>0</v>
          </cell>
        </row>
        <row r="1306">
          <cell r="J1306">
            <v>231369.84</v>
          </cell>
          <cell r="K1306">
            <v>232919.84</v>
          </cell>
          <cell r="L1306">
            <v>240483.58</v>
          </cell>
          <cell r="M1306">
            <v>242928.58</v>
          </cell>
          <cell r="N1306">
            <v>436858.74</v>
          </cell>
          <cell r="O1306">
            <v>255635.44</v>
          </cell>
          <cell r="P1306">
            <v>449646.4</v>
          </cell>
          <cell r="Q1306">
            <v>479528.95</v>
          </cell>
          <cell r="R1306">
            <v>483104.61</v>
          </cell>
          <cell r="S1306">
            <v>498344.98</v>
          </cell>
          <cell r="T1306">
            <v>530448.35</v>
          </cell>
          <cell r="U1306">
            <v>552313.48</v>
          </cell>
          <cell r="V1306">
            <v>574624.11</v>
          </cell>
          <cell r="W1306">
            <v>622438.01</v>
          </cell>
          <cell r="X1306">
            <v>893568.55</v>
          </cell>
          <cell r="Y1306">
            <v>896418.05</v>
          </cell>
          <cell r="Z1306">
            <v>973882.84</v>
          </cell>
          <cell r="AA1306">
            <v>1081118.92</v>
          </cell>
          <cell r="AD1306">
            <v>280897.59791666671</v>
          </cell>
          <cell r="AE1306">
            <v>301726.50958333333</v>
          </cell>
          <cell r="AF1306">
            <v>323339.42250000004</v>
          </cell>
          <cell r="AG1306">
            <v>346924.99124999996</v>
          </cell>
          <cell r="AH1306">
            <v>372759.2475</v>
          </cell>
          <cell r="AI1306">
            <v>400434.16041666665</v>
          </cell>
          <cell r="AJ1306">
            <v>430966.34541666665</v>
          </cell>
          <cell r="AK1306">
            <v>474408.14291666675</v>
          </cell>
          <cell r="AL1306">
            <v>528848.74458333338</v>
          </cell>
          <cell r="AM1306">
            <v>578453.47666666668</v>
          </cell>
          <cell r="AN1306">
            <v>635224.62583333324</v>
          </cell>
          <cell r="AP1306">
            <v>729144.32374999998</v>
          </cell>
        </row>
        <row r="1307">
          <cell r="J1307">
            <v>1255840.19</v>
          </cell>
          <cell r="K1307">
            <v>1255840.19</v>
          </cell>
          <cell r="L1307">
            <v>1256078.69</v>
          </cell>
          <cell r="M1307">
            <v>1256873.69</v>
          </cell>
          <cell r="N1307">
            <v>1263973.54</v>
          </cell>
          <cell r="O1307">
            <v>1266333.54</v>
          </cell>
          <cell r="P1307">
            <v>1266333.54</v>
          </cell>
          <cell r="Q1307">
            <v>1265653.31</v>
          </cell>
          <cell r="R1307">
            <v>1265653.31</v>
          </cell>
          <cell r="S1307">
            <v>1265653.31</v>
          </cell>
          <cell r="T1307">
            <v>1265653.31</v>
          </cell>
          <cell r="U1307">
            <v>1265653.31</v>
          </cell>
          <cell r="V1307">
            <v>1265653.31</v>
          </cell>
          <cell r="W1307">
            <v>1265653.31</v>
          </cell>
          <cell r="X1307">
            <v>1265653.31</v>
          </cell>
          <cell r="Y1307">
            <v>1265653.31</v>
          </cell>
          <cell r="Z1307">
            <v>1265653.31</v>
          </cell>
          <cell r="AA1307">
            <v>1265653.31</v>
          </cell>
          <cell r="AD1307">
            <v>1260878.2074999998</v>
          </cell>
          <cell r="AE1307">
            <v>1260414.7641666664</v>
          </cell>
          <cell r="AF1307">
            <v>1260504.5916666666</v>
          </cell>
          <cell r="AG1307">
            <v>1261235.0208333335</v>
          </cell>
          <cell r="AH1307">
            <v>1262052.7808333335</v>
          </cell>
          <cell r="AI1307">
            <v>1262870.5408333335</v>
          </cell>
          <cell r="AJ1307">
            <v>1263688.3008333335</v>
          </cell>
          <cell r="AK1307">
            <v>1264496.1233333338</v>
          </cell>
          <cell r="AL1307">
            <v>1265260.8833333335</v>
          </cell>
          <cell r="AM1307">
            <v>1265696.6912500004</v>
          </cell>
          <cell r="AN1307">
            <v>1265738.3387500003</v>
          </cell>
          <cell r="AP1307">
            <v>1213341.5541666669</v>
          </cell>
        </row>
        <row r="1308">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D1308">
            <v>0</v>
          </cell>
          <cell r="AE1308">
            <v>0</v>
          </cell>
          <cell r="AF1308">
            <v>0</v>
          </cell>
          <cell r="AG1308">
            <v>0</v>
          </cell>
          <cell r="AH1308">
            <v>0</v>
          </cell>
          <cell r="AI1308">
            <v>0</v>
          </cell>
          <cell r="AJ1308">
            <v>0</v>
          </cell>
          <cell r="AK1308">
            <v>0</v>
          </cell>
          <cell r="AL1308">
            <v>0</v>
          </cell>
          <cell r="AM1308">
            <v>0</v>
          </cell>
          <cell r="AN1308">
            <v>0</v>
          </cell>
          <cell r="AP1308">
            <v>0</v>
          </cell>
        </row>
        <row r="1309">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D1309">
            <v>0</v>
          </cell>
          <cell r="AE1309">
            <v>0</v>
          </cell>
          <cell r="AF1309">
            <v>0</v>
          </cell>
          <cell r="AG1309">
            <v>0</v>
          </cell>
          <cell r="AH1309">
            <v>0</v>
          </cell>
          <cell r="AI1309">
            <v>0</v>
          </cell>
          <cell r="AJ1309">
            <v>0</v>
          </cell>
          <cell r="AK1309">
            <v>0</v>
          </cell>
          <cell r="AL1309">
            <v>0</v>
          </cell>
          <cell r="AM1309">
            <v>0</v>
          </cell>
          <cell r="AN1309">
            <v>0</v>
          </cell>
          <cell r="AP1309">
            <v>0</v>
          </cell>
        </row>
        <row r="1310">
          <cell r="J1310">
            <v>631223.56999999995</v>
          </cell>
          <cell r="K1310">
            <v>629429.85</v>
          </cell>
          <cell r="L1310">
            <v>629429.85</v>
          </cell>
          <cell r="M1310">
            <v>629429.85</v>
          </cell>
          <cell r="N1310">
            <v>625574.47</v>
          </cell>
          <cell r="O1310">
            <v>625574.47</v>
          </cell>
          <cell r="P1310">
            <v>625574.47</v>
          </cell>
          <cell r="Q1310">
            <v>640000</v>
          </cell>
          <cell r="R1310">
            <v>640000</v>
          </cell>
          <cell r="S1310">
            <v>640000</v>
          </cell>
          <cell r="T1310">
            <v>634285</v>
          </cell>
          <cell r="U1310">
            <v>634285</v>
          </cell>
          <cell r="V1310">
            <v>634285</v>
          </cell>
          <cell r="W1310">
            <v>627216.77</v>
          </cell>
          <cell r="X1310">
            <v>627216.77</v>
          </cell>
          <cell r="Y1310">
            <v>627216.77</v>
          </cell>
          <cell r="Z1310">
            <v>621434.80000000005</v>
          </cell>
          <cell r="AA1310">
            <v>621434.80000000005</v>
          </cell>
          <cell r="AD1310">
            <v>630515.30583333317</v>
          </cell>
          <cell r="AE1310">
            <v>630931.97249999992</v>
          </cell>
          <cell r="AF1310">
            <v>631348.63916666666</v>
          </cell>
          <cell r="AG1310">
            <v>631684.53208333335</v>
          </cell>
          <cell r="AH1310">
            <v>631939.65125</v>
          </cell>
          <cell r="AI1310">
            <v>632194.77041666664</v>
          </cell>
          <cell r="AJ1310">
            <v>632230.11833333329</v>
          </cell>
          <cell r="AK1310">
            <v>632045.69499999995</v>
          </cell>
          <cell r="AL1310">
            <v>631861.27166666661</v>
          </cell>
          <cell r="AM1310">
            <v>631596.57374999986</v>
          </cell>
          <cell r="AN1310">
            <v>631251.60124999995</v>
          </cell>
          <cell r="AP1310">
            <v>630734.14249999996</v>
          </cell>
        </row>
        <row r="1311">
          <cell r="J1311">
            <v>530428.43000000005</v>
          </cell>
          <cell r="K1311">
            <v>529545.53</v>
          </cell>
          <cell r="L1311">
            <v>556000</v>
          </cell>
          <cell r="M1311">
            <v>556000</v>
          </cell>
          <cell r="N1311">
            <v>552321.25</v>
          </cell>
          <cell r="O1311">
            <v>552321.25</v>
          </cell>
          <cell r="P1311">
            <v>552321.25</v>
          </cell>
          <cell r="Q1311">
            <v>556500</v>
          </cell>
          <cell r="R1311">
            <v>556500</v>
          </cell>
          <cell r="S1311">
            <v>556500</v>
          </cell>
          <cell r="T1311">
            <v>551520.36</v>
          </cell>
          <cell r="U1311">
            <v>551520.36</v>
          </cell>
          <cell r="V1311">
            <v>551520.36</v>
          </cell>
          <cell r="W1311">
            <v>550234.19999999995</v>
          </cell>
          <cell r="X1311">
            <v>550234.19999999995</v>
          </cell>
          <cell r="Y1311">
            <v>550234.19999999995</v>
          </cell>
          <cell r="Z1311">
            <v>550099.19999999995</v>
          </cell>
          <cell r="AA1311">
            <v>550099.19999999995</v>
          </cell>
          <cell r="AD1311">
            <v>541087.04749999999</v>
          </cell>
          <cell r="AE1311">
            <v>543295.38083333336</v>
          </cell>
          <cell r="AF1311">
            <v>545503.71416666673</v>
          </cell>
          <cell r="AG1311">
            <v>547486.71125000005</v>
          </cell>
          <cell r="AH1311">
            <v>549244.37208333332</v>
          </cell>
          <cell r="AI1311">
            <v>551002.03291666682</v>
          </cell>
          <cell r="AJ1311">
            <v>552742.8912500001</v>
          </cell>
          <cell r="AK1311">
            <v>553364.67750000011</v>
          </cell>
          <cell r="AL1311">
            <v>552884.19416666671</v>
          </cell>
          <cell r="AM1311">
            <v>552551.36708333332</v>
          </cell>
          <cell r="AN1311">
            <v>552366.19624999992</v>
          </cell>
          <cell r="AP1311">
            <v>552088.44000000006</v>
          </cell>
        </row>
        <row r="1312">
          <cell r="J1312">
            <v>3302394.74</v>
          </cell>
          <cell r="K1312">
            <v>3302394.74</v>
          </cell>
          <cell r="L1312">
            <v>3302394.74</v>
          </cell>
          <cell r="M1312">
            <v>3302394.74</v>
          </cell>
          <cell r="N1312">
            <v>3298050.5</v>
          </cell>
          <cell r="O1312">
            <v>3298050.5</v>
          </cell>
          <cell r="P1312">
            <v>3298050.5</v>
          </cell>
          <cell r="Q1312">
            <v>2475000</v>
          </cell>
          <cell r="R1312">
            <v>2475000</v>
          </cell>
          <cell r="S1312">
            <v>2475000</v>
          </cell>
          <cell r="T1312">
            <v>2475000</v>
          </cell>
          <cell r="U1312">
            <v>2475000</v>
          </cell>
          <cell r="V1312">
            <v>2475000</v>
          </cell>
          <cell r="W1312">
            <v>2475000</v>
          </cell>
          <cell r="X1312">
            <v>2475000</v>
          </cell>
          <cell r="Y1312">
            <v>2475000</v>
          </cell>
          <cell r="Z1312">
            <v>2469837.39</v>
          </cell>
          <cell r="AA1312">
            <v>2469837.39</v>
          </cell>
          <cell r="AD1312">
            <v>3266334.9950000006</v>
          </cell>
          <cell r="AE1312">
            <v>3197584.9950000006</v>
          </cell>
          <cell r="AF1312">
            <v>3128834.9949999996</v>
          </cell>
          <cell r="AG1312">
            <v>3059985.2141666668</v>
          </cell>
          <cell r="AH1312">
            <v>2991035.6524999999</v>
          </cell>
          <cell r="AI1312">
            <v>2922086.0908333329</v>
          </cell>
          <cell r="AJ1312">
            <v>2853136.5291666668</v>
          </cell>
          <cell r="AK1312">
            <v>2784186.9675000003</v>
          </cell>
          <cell r="AL1312">
            <v>2715237.4058333333</v>
          </cell>
          <cell r="AM1312">
            <v>2646253.7454166668</v>
          </cell>
          <cell r="AN1312">
            <v>2577235.9862500001</v>
          </cell>
          <cell r="AP1312">
            <v>2473709.3475000001</v>
          </cell>
        </row>
        <row r="1313">
          <cell r="J1313">
            <v>236393.37</v>
          </cell>
          <cell r="K1313">
            <v>235736.74</v>
          </cell>
          <cell r="L1313">
            <v>235736.74</v>
          </cell>
          <cell r="M1313">
            <v>235736.74</v>
          </cell>
          <cell r="N1313">
            <v>235736.74</v>
          </cell>
          <cell r="O1313">
            <v>235736.74</v>
          </cell>
          <cell r="P1313">
            <v>235736.74</v>
          </cell>
          <cell r="Q1313">
            <v>222200</v>
          </cell>
          <cell r="R1313">
            <v>222200</v>
          </cell>
          <cell r="S1313">
            <v>222200</v>
          </cell>
          <cell r="T1313">
            <v>218840</v>
          </cell>
          <cell r="U1313">
            <v>218840</v>
          </cell>
          <cell r="V1313">
            <v>218840</v>
          </cell>
          <cell r="W1313">
            <v>217382.37</v>
          </cell>
          <cell r="X1313">
            <v>217382.37</v>
          </cell>
          <cell r="Y1313">
            <v>217382.37</v>
          </cell>
          <cell r="Z1313">
            <v>214546.24</v>
          </cell>
          <cell r="AA1313">
            <v>214546.24</v>
          </cell>
          <cell r="AD1313">
            <v>236016.71249999999</v>
          </cell>
          <cell r="AE1313">
            <v>234616.71249999999</v>
          </cell>
          <cell r="AF1313">
            <v>233216.71249999999</v>
          </cell>
          <cell r="AG1313">
            <v>231785.3220833333</v>
          </cell>
          <cell r="AH1313">
            <v>230322.54125000001</v>
          </cell>
          <cell r="AI1313">
            <v>228859.76041666666</v>
          </cell>
          <cell r="AJ1313">
            <v>227363.60458333336</v>
          </cell>
          <cell r="AK1313">
            <v>225834.07375000001</v>
          </cell>
          <cell r="AL1313">
            <v>224304.54291666669</v>
          </cell>
          <cell r="AM1313">
            <v>222656.84</v>
          </cell>
          <cell r="AN1313">
            <v>220890.965</v>
          </cell>
          <cell r="AP1313">
            <v>217825.48583333334</v>
          </cell>
        </row>
        <row r="1314">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D1314">
            <v>0</v>
          </cell>
          <cell r="AE1314">
            <v>0</v>
          </cell>
          <cell r="AF1314">
            <v>0</v>
          </cell>
          <cell r="AG1314">
            <v>0</v>
          </cell>
          <cell r="AH1314">
            <v>0</v>
          </cell>
          <cell r="AI1314">
            <v>0</v>
          </cell>
          <cell r="AJ1314">
            <v>0</v>
          </cell>
          <cell r="AK1314">
            <v>0</v>
          </cell>
          <cell r="AL1314">
            <v>0</v>
          </cell>
          <cell r="AM1314">
            <v>0</v>
          </cell>
          <cell r="AN1314">
            <v>0</v>
          </cell>
          <cell r="AP1314">
            <v>0</v>
          </cell>
        </row>
        <row r="1315">
          <cell r="J1315">
            <v>1293823.8700000001</v>
          </cell>
          <cell r="K1315">
            <v>1283084.1399999999</v>
          </cell>
          <cell r="L1315">
            <v>1283084.1399999999</v>
          </cell>
          <cell r="M1315">
            <v>1283084.1399999999</v>
          </cell>
          <cell r="N1315">
            <v>1109593.6399999999</v>
          </cell>
          <cell r="O1315">
            <v>1109593.6399999999</v>
          </cell>
          <cell r="P1315">
            <v>1109593.6399999999</v>
          </cell>
          <cell r="Q1315">
            <v>1270000</v>
          </cell>
          <cell r="R1315">
            <v>1270000</v>
          </cell>
          <cell r="S1315">
            <v>1270000</v>
          </cell>
          <cell r="T1315">
            <v>1269670.5</v>
          </cell>
          <cell r="U1315">
            <v>1269670.5</v>
          </cell>
          <cell r="V1315">
            <v>1269670.5</v>
          </cell>
          <cell r="W1315">
            <v>1215053.5</v>
          </cell>
          <cell r="X1315">
            <v>1215053.5</v>
          </cell>
          <cell r="Y1315">
            <v>1215053.5</v>
          </cell>
          <cell r="Z1315">
            <v>1214873</v>
          </cell>
          <cell r="AA1315">
            <v>1214873</v>
          </cell>
          <cell r="AD1315">
            <v>1245375.4125000003</v>
          </cell>
          <cell r="AE1315">
            <v>1242875.4125000001</v>
          </cell>
          <cell r="AF1315">
            <v>1240375.4125000001</v>
          </cell>
          <cell r="AG1315">
            <v>1238119.0220833335</v>
          </cell>
          <cell r="AH1315">
            <v>1236106.24125</v>
          </cell>
          <cell r="AI1315">
            <v>1234093.4604166667</v>
          </cell>
          <cell r="AJ1315">
            <v>1230252.46</v>
          </cell>
          <cell r="AK1315">
            <v>1224583.24</v>
          </cell>
          <cell r="AL1315">
            <v>1218914.02</v>
          </cell>
          <cell r="AM1315">
            <v>1220466.05</v>
          </cell>
          <cell r="AN1315">
            <v>1229239.33</v>
          </cell>
          <cell r="AP1315">
            <v>1242399.25</v>
          </cell>
        </row>
        <row r="1316">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D1316">
            <v>0</v>
          </cell>
          <cell r="AE1316">
            <v>0</v>
          </cell>
          <cell r="AF1316">
            <v>0</v>
          </cell>
          <cell r="AG1316">
            <v>0</v>
          </cell>
          <cell r="AH1316">
            <v>0</v>
          </cell>
          <cell r="AI1316">
            <v>0</v>
          </cell>
          <cell r="AJ1316">
            <v>0</v>
          </cell>
          <cell r="AK1316">
            <v>0</v>
          </cell>
          <cell r="AL1316">
            <v>0</v>
          </cell>
          <cell r="AM1316">
            <v>0</v>
          </cell>
          <cell r="AN1316">
            <v>0</v>
          </cell>
          <cell r="AP1316">
            <v>0</v>
          </cell>
        </row>
        <row r="1317">
          <cell r="J1317">
            <v>2473994.61</v>
          </cell>
          <cell r="K1317">
            <v>7450000</v>
          </cell>
          <cell r="L1317">
            <v>7450000</v>
          </cell>
          <cell r="M1317">
            <v>7450000</v>
          </cell>
          <cell r="N1317">
            <v>7417375.0499999998</v>
          </cell>
          <cell r="O1317">
            <v>7417375.0499999998</v>
          </cell>
          <cell r="P1317">
            <v>7417375.0499999998</v>
          </cell>
          <cell r="Q1317">
            <v>7450000</v>
          </cell>
          <cell r="R1317">
            <v>7450000</v>
          </cell>
          <cell r="S1317">
            <v>7450000</v>
          </cell>
          <cell r="T1317">
            <v>7405505.5999999996</v>
          </cell>
          <cell r="U1317">
            <v>7405505.5999999996</v>
          </cell>
          <cell r="V1317">
            <v>7405505.5999999996</v>
          </cell>
          <cell r="W1317">
            <v>7364177.9199999999</v>
          </cell>
          <cell r="X1317">
            <v>7364177.9199999999</v>
          </cell>
          <cell r="Y1317">
            <v>7364177.9199999999</v>
          </cell>
          <cell r="Z1317">
            <v>7281029.54</v>
          </cell>
          <cell r="AA1317">
            <v>7281029.54</v>
          </cell>
          <cell r="AD1317">
            <v>5166592.4149999991</v>
          </cell>
          <cell r="AE1317">
            <v>5579092.4149999991</v>
          </cell>
          <cell r="AF1317">
            <v>5991592.4149999991</v>
          </cell>
          <cell r="AG1317">
            <v>6403322.0395833328</v>
          </cell>
          <cell r="AH1317">
            <v>6814281.2887499994</v>
          </cell>
          <cell r="AI1317">
            <v>7225240.5379166668</v>
          </cell>
          <cell r="AJ1317">
            <v>7427144.2424999988</v>
          </cell>
          <cell r="AK1317">
            <v>7419992.4024999999</v>
          </cell>
          <cell r="AL1317">
            <v>7412840.5625</v>
          </cell>
          <cell r="AM1317">
            <v>7403583.5795833347</v>
          </cell>
          <cell r="AN1317">
            <v>7392221.4537500003</v>
          </cell>
          <cell r="AP1317">
            <v>7368928.2650000015</v>
          </cell>
        </row>
        <row r="1318">
          <cell r="J1318">
            <v>2050000</v>
          </cell>
          <cell r="K1318">
            <v>2048450</v>
          </cell>
          <cell r="L1318">
            <v>2048450</v>
          </cell>
          <cell r="M1318">
            <v>2048450</v>
          </cell>
          <cell r="N1318">
            <v>1844511.1</v>
          </cell>
          <cell r="O1318">
            <v>1844511.1</v>
          </cell>
          <cell r="P1318">
            <v>1844511.1</v>
          </cell>
          <cell r="Q1318">
            <v>2380000</v>
          </cell>
          <cell r="R1318">
            <v>2380000</v>
          </cell>
          <cell r="S1318">
            <v>2380000</v>
          </cell>
          <cell r="T1318">
            <v>2329080.6</v>
          </cell>
          <cell r="U1318">
            <v>2329080.6</v>
          </cell>
          <cell r="V1318">
            <v>2329080.6</v>
          </cell>
          <cell r="W1318">
            <v>2237090.94</v>
          </cell>
          <cell r="X1318">
            <v>2237090.94</v>
          </cell>
          <cell r="Y1318">
            <v>2237090.94</v>
          </cell>
          <cell r="Z1318">
            <v>1885646.11</v>
          </cell>
          <cell r="AA1318">
            <v>1885646.11</v>
          </cell>
          <cell r="AD1318">
            <v>2011990.2750000004</v>
          </cell>
          <cell r="AE1318">
            <v>2039490.2750000001</v>
          </cell>
          <cell r="AF1318">
            <v>2066990.2750000001</v>
          </cell>
          <cell r="AG1318">
            <v>2092368.6333333331</v>
          </cell>
          <cell r="AH1318">
            <v>2115625.35</v>
          </cell>
          <cell r="AI1318">
            <v>2138882.0666666669</v>
          </cell>
          <cell r="AJ1318">
            <v>2158370.4641666668</v>
          </cell>
          <cell r="AK1318">
            <v>2174090.5425000004</v>
          </cell>
          <cell r="AL1318">
            <v>2189810.6208333336</v>
          </cell>
          <cell r="AM1318">
            <v>2199384.6187500004</v>
          </cell>
          <cell r="AN1318">
            <v>2202812.5362500004</v>
          </cell>
          <cell r="AP1318">
            <v>2207954.4124999996</v>
          </cell>
        </row>
        <row r="1319">
          <cell r="J1319">
            <v>499874.44</v>
          </cell>
          <cell r="K1319">
            <v>499874.44</v>
          </cell>
          <cell r="L1319">
            <v>499874.44</v>
          </cell>
          <cell r="M1319">
            <v>499874.44</v>
          </cell>
          <cell r="N1319">
            <v>491741.09</v>
          </cell>
          <cell r="O1319">
            <v>491741.09</v>
          </cell>
          <cell r="P1319">
            <v>491741.09</v>
          </cell>
          <cell r="Q1319">
            <v>484500</v>
          </cell>
          <cell r="R1319">
            <v>484500</v>
          </cell>
          <cell r="S1319">
            <v>484500</v>
          </cell>
          <cell r="T1319">
            <v>484500</v>
          </cell>
          <cell r="U1319">
            <v>484500</v>
          </cell>
          <cell r="V1319">
            <v>484500</v>
          </cell>
          <cell r="W1319">
            <v>484500</v>
          </cell>
          <cell r="X1319">
            <v>484500</v>
          </cell>
          <cell r="Y1319">
            <v>484500</v>
          </cell>
          <cell r="Z1319">
            <v>484500</v>
          </cell>
          <cell r="AA1319">
            <v>484500</v>
          </cell>
          <cell r="AD1319">
            <v>493997.49249999993</v>
          </cell>
          <cell r="AE1319">
            <v>493997.49249999993</v>
          </cell>
          <cell r="AF1319">
            <v>493997.49249999999</v>
          </cell>
          <cell r="AG1319">
            <v>493356.89083333331</v>
          </cell>
          <cell r="AH1319">
            <v>492075.68749999994</v>
          </cell>
          <cell r="AI1319">
            <v>490794.48416666663</v>
          </cell>
          <cell r="AJ1319">
            <v>489513.28083333332</v>
          </cell>
          <cell r="AK1319">
            <v>488232.07749999996</v>
          </cell>
          <cell r="AL1319">
            <v>486950.87416666659</v>
          </cell>
          <cell r="AM1319">
            <v>486008.56041666662</v>
          </cell>
          <cell r="AN1319">
            <v>485405.13624999998</v>
          </cell>
          <cell r="AP1319">
            <v>484500</v>
          </cell>
        </row>
        <row r="1320">
          <cell r="J1320">
            <v>200000</v>
          </cell>
          <cell r="K1320">
            <v>200000</v>
          </cell>
          <cell r="L1320">
            <v>200000</v>
          </cell>
          <cell r="M1320">
            <v>200000</v>
          </cell>
          <cell r="N1320">
            <v>200000</v>
          </cell>
          <cell r="O1320">
            <v>200000</v>
          </cell>
          <cell r="P1320">
            <v>200000</v>
          </cell>
          <cell r="Q1320">
            <v>200000</v>
          </cell>
          <cell r="R1320">
            <v>200000</v>
          </cell>
          <cell r="S1320">
            <v>200000</v>
          </cell>
          <cell r="T1320">
            <v>200000</v>
          </cell>
          <cell r="U1320">
            <v>200000</v>
          </cell>
          <cell r="V1320">
            <v>200000</v>
          </cell>
          <cell r="W1320">
            <v>200000</v>
          </cell>
          <cell r="X1320">
            <v>200000</v>
          </cell>
          <cell r="Y1320">
            <v>200000</v>
          </cell>
          <cell r="Z1320">
            <v>200000</v>
          </cell>
          <cell r="AA1320">
            <v>200000</v>
          </cell>
          <cell r="AD1320">
            <v>200000</v>
          </cell>
          <cell r="AE1320">
            <v>200000</v>
          </cell>
          <cell r="AF1320">
            <v>200000</v>
          </cell>
          <cell r="AG1320">
            <v>200000</v>
          </cell>
          <cell r="AH1320">
            <v>200000</v>
          </cell>
          <cell r="AI1320">
            <v>200000</v>
          </cell>
          <cell r="AJ1320">
            <v>200000</v>
          </cell>
          <cell r="AK1320">
            <v>200000</v>
          </cell>
          <cell r="AL1320">
            <v>200000</v>
          </cell>
          <cell r="AM1320">
            <v>200000</v>
          </cell>
          <cell r="AN1320">
            <v>200000</v>
          </cell>
          <cell r="AP1320">
            <v>200000</v>
          </cell>
        </row>
        <row r="1321">
          <cell r="J1321">
            <v>140000</v>
          </cell>
          <cell r="K1321">
            <v>140000</v>
          </cell>
          <cell r="L1321">
            <v>140000</v>
          </cell>
          <cell r="M1321">
            <v>140000</v>
          </cell>
          <cell r="N1321">
            <v>130200.01</v>
          </cell>
          <cell r="O1321">
            <v>130200.01</v>
          </cell>
          <cell r="P1321">
            <v>130200.01</v>
          </cell>
          <cell r="Q1321">
            <v>140000</v>
          </cell>
          <cell r="R1321">
            <v>140000</v>
          </cell>
          <cell r="S1321">
            <v>140000</v>
          </cell>
          <cell r="T1321">
            <v>140000</v>
          </cell>
          <cell r="U1321">
            <v>140000</v>
          </cell>
          <cell r="V1321">
            <v>140000</v>
          </cell>
          <cell r="W1321">
            <v>140000</v>
          </cell>
          <cell r="X1321">
            <v>140000</v>
          </cell>
          <cell r="Y1321">
            <v>140000</v>
          </cell>
          <cell r="Z1321">
            <v>140000</v>
          </cell>
          <cell r="AA1321">
            <v>140000</v>
          </cell>
          <cell r="AD1321">
            <v>137550.0025</v>
          </cell>
          <cell r="AE1321">
            <v>137550.0025</v>
          </cell>
          <cell r="AF1321">
            <v>137550.0025</v>
          </cell>
          <cell r="AG1321">
            <v>137550.0025</v>
          </cell>
          <cell r="AH1321">
            <v>137550.0025</v>
          </cell>
          <cell r="AI1321">
            <v>137550.0025</v>
          </cell>
          <cell r="AJ1321">
            <v>137550.0025</v>
          </cell>
          <cell r="AK1321">
            <v>137550.0025</v>
          </cell>
          <cell r="AL1321">
            <v>137550.0025</v>
          </cell>
          <cell r="AM1321">
            <v>137958.33541666667</v>
          </cell>
          <cell r="AN1321">
            <v>138775.00125</v>
          </cell>
          <cell r="AP1321">
            <v>140000</v>
          </cell>
        </row>
        <row r="1322">
          <cell r="J1322">
            <v>100000</v>
          </cell>
          <cell r="K1322">
            <v>100000</v>
          </cell>
          <cell r="L1322">
            <v>100000</v>
          </cell>
          <cell r="M1322">
            <v>100000</v>
          </cell>
          <cell r="N1322">
            <v>100000</v>
          </cell>
          <cell r="O1322">
            <v>100000</v>
          </cell>
          <cell r="P1322">
            <v>100000</v>
          </cell>
          <cell r="Q1322">
            <v>100000</v>
          </cell>
          <cell r="R1322">
            <v>100000</v>
          </cell>
          <cell r="S1322">
            <v>100000</v>
          </cell>
          <cell r="T1322">
            <v>100000</v>
          </cell>
          <cell r="U1322">
            <v>100000</v>
          </cell>
          <cell r="V1322">
            <v>100000</v>
          </cell>
          <cell r="W1322">
            <v>100000</v>
          </cell>
          <cell r="X1322">
            <v>100000</v>
          </cell>
          <cell r="Y1322">
            <v>100000</v>
          </cell>
          <cell r="Z1322">
            <v>100000</v>
          </cell>
          <cell r="AA1322">
            <v>100000</v>
          </cell>
          <cell r="AD1322">
            <v>100000</v>
          </cell>
          <cell r="AE1322">
            <v>100000</v>
          </cell>
          <cell r="AF1322">
            <v>100000</v>
          </cell>
          <cell r="AG1322">
            <v>100000</v>
          </cell>
          <cell r="AH1322">
            <v>100000</v>
          </cell>
          <cell r="AI1322">
            <v>100000</v>
          </cell>
          <cell r="AJ1322">
            <v>100000</v>
          </cell>
          <cell r="AK1322">
            <v>100000</v>
          </cell>
          <cell r="AL1322">
            <v>100000</v>
          </cell>
          <cell r="AM1322">
            <v>100000</v>
          </cell>
          <cell r="AN1322">
            <v>100000</v>
          </cell>
          <cell r="AP1322">
            <v>100000</v>
          </cell>
        </row>
        <row r="1323">
          <cell r="J1323">
            <v>163595.71</v>
          </cell>
          <cell r="K1323">
            <v>163595.71</v>
          </cell>
          <cell r="L1323">
            <v>163595.71</v>
          </cell>
          <cell r="M1323">
            <v>163595.71</v>
          </cell>
          <cell r="N1323">
            <v>163595.71</v>
          </cell>
          <cell r="O1323">
            <v>164151.93</v>
          </cell>
          <cell r="P1323">
            <v>164151.93</v>
          </cell>
          <cell r="Q1323">
            <v>164151.93</v>
          </cell>
          <cell r="R1323">
            <v>164151.93</v>
          </cell>
          <cell r="S1323">
            <v>164151.93</v>
          </cell>
          <cell r="T1323">
            <v>164151.93</v>
          </cell>
          <cell r="U1323">
            <v>164151.93</v>
          </cell>
          <cell r="V1323">
            <v>164151.93</v>
          </cell>
          <cell r="W1323">
            <v>164151.93</v>
          </cell>
          <cell r="X1323">
            <v>164151.93</v>
          </cell>
          <cell r="Y1323">
            <v>164151.93</v>
          </cell>
          <cell r="Z1323">
            <v>164151.93</v>
          </cell>
          <cell r="AA1323">
            <v>165965.81</v>
          </cell>
          <cell r="AD1323">
            <v>163711.58916666664</v>
          </cell>
          <cell r="AE1323">
            <v>163757.94083333333</v>
          </cell>
          <cell r="AF1323">
            <v>163804.29249999998</v>
          </cell>
          <cell r="AG1323">
            <v>163850.64416666664</v>
          </cell>
          <cell r="AH1323">
            <v>163896.99583333332</v>
          </cell>
          <cell r="AI1323">
            <v>163943.34749999997</v>
          </cell>
          <cell r="AJ1323">
            <v>163989.69916666663</v>
          </cell>
          <cell r="AK1323">
            <v>164036.05083333331</v>
          </cell>
          <cell r="AL1323">
            <v>164082.40249999997</v>
          </cell>
          <cell r="AM1323">
            <v>164128.75416666662</v>
          </cell>
          <cell r="AN1323">
            <v>164227.5083333333</v>
          </cell>
          <cell r="AP1323">
            <v>164529.82166666666</v>
          </cell>
        </row>
        <row r="1324">
          <cell r="J1324">
            <v>817108.2</v>
          </cell>
          <cell r="K1324">
            <v>817108.2</v>
          </cell>
          <cell r="L1324">
            <v>817108.2</v>
          </cell>
          <cell r="M1324">
            <v>817108.2</v>
          </cell>
          <cell r="N1324">
            <v>817108.2</v>
          </cell>
          <cell r="O1324">
            <v>824293.54</v>
          </cell>
          <cell r="P1324">
            <v>824293.54</v>
          </cell>
          <cell r="Q1324">
            <v>824293.54</v>
          </cell>
          <cell r="R1324">
            <v>824293.54</v>
          </cell>
          <cell r="S1324">
            <v>824293.54</v>
          </cell>
          <cell r="T1324">
            <v>824293.54</v>
          </cell>
          <cell r="U1324">
            <v>824293.54</v>
          </cell>
          <cell r="V1324">
            <v>824293.54</v>
          </cell>
          <cell r="W1324">
            <v>824293.54</v>
          </cell>
          <cell r="X1324">
            <v>824293.54</v>
          </cell>
          <cell r="Y1324">
            <v>824293.54</v>
          </cell>
          <cell r="Z1324">
            <v>824293.54</v>
          </cell>
          <cell r="AA1324">
            <v>847622.47</v>
          </cell>
          <cell r="AD1324">
            <v>818605.14583333337</v>
          </cell>
          <cell r="AE1324">
            <v>819203.92416666669</v>
          </cell>
          <cell r="AF1324">
            <v>819802.70250000001</v>
          </cell>
          <cell r="AG1324">
            <v>820401.48083333333</v>
          </cell>
          <cell r="AH1324">
            <v>821000.25916666666</v>
          </cell>
          <cell r="AI1324">
            <v>821599.03749999998</v>
          </cell>
          <cell r="AJ1324">
            <v>822197.8158333333</v>
          </cell>
          <cell r="AK1324">
            <v>822796.59416666673</v>
          </cell>
          <cell r="AL1324">
            <v>823395.37250000006</v>
          </cell>
          <cell r="AM1324">
            <v>823994.15083333338</v>
          </cell>
          <cell r="AN1324">
            <v>825265.57875000022</v>
          </cell>
          <cell r="AP1324">
            <v>829153.73375000013</v>
          </cell>
        </row>
        <row r="1325">
          <cell r="J1325">
            <v>1449799.6</v>
          </cell>
          <cell r="K1325">
            <v>1449799.6</v>
          </cell>
          <cell r="L1325">
            <v>1449799.6</v>
          </cell>
          <cell r="M1325">
            <v>1449799.6</v>
          </cell>
          <cell r="N1325">
            <v>1449799.6</v>
          </cell>
          <cell r="O1325">
            <v>1450030.8</v>
          </cell>
          <cell r="P1325">
            <v>1450030.8</v>
          </cell>
          <cell r="Q1325">
            <v>1450030.8</v>
          </cell>
          <cell r="R1325">
            <v>1450030.8</v>
          </cell>
          <cell r="S1325">
            <v>1450030.8</v>
          </cell>
          <cell r="T1325">
            <v>1450030.8</v>
          </cell>
          <cell r="U1325">
            <v>1450030.8</v>
          </cell>
          <cell r="V1325">
            <v>1450030.8</v>
          </cell>
          <cell r="W1325">
            <v>1450030.8</v>
          </cell>
          <cell r="X1325">
            <v>1450030.8</v>
          </cell>
          <cell r="Y1325">
            <v>1450030.8</v>
          </cell>
          <cell r="Z1325">
            <v>1450030.8</v>
          </cell>
          <cell r="AA1325">
            <v>1450784.75</v>
          </cell>
          <cell r="AD1325">
            <v>1449847.7666666666</v>
          </cell>
          <cell r="AE1325">
            <v>1449867.0333333334</v>
          </cell>
          <cell r="AF1325">
            <v>1449886.3</v>
          </cell>
          <cell r="AG1325">
            <v>1449905.5666666671</v>
          </cell>
          <cell r="AH1325">
            <v>1449924.8333333337</v>
          </cell>
          <cell r="AI1325">
            <v>1449944.1000000003</v>
          </cell>
          <cell r="AJ1325">
            <v>1449963.3666666672</v>
          </cell>
          <cell r="AK1325">
            <v>1449982.6333333338</v>
          </cell>
          <cell r="AL1325">
            <v>1450001.9000000004</v>
          </cell>
          <cell r="AM1325">
            <v>1450021.166666667</v>
          </cell>
          <cell r="AN1325">
            <v>1450062.2145833336</v>
          </cell>
          <cell r="AP1325">
            <v>1450187.8729166668</v>
          </cell>
        </row>
        <row r="1326">
          <cell r="J1326">
            <v>1257125.7</v>
          </cell>
          <cell r="K1326">
            <v>1283684.77</v>
          </cell>
          <cell r="L1326">
            <v>1283684.77</v>
          </cell>
          <cell r="M1326">
            <v>1283684.77</v>
          </cell>
          <cell r="N1326">
            <v>3458805.07</v>
          </cell>
          <cell r="O1326">
            <v>3470451.36</v>
          </cell>
          <cell r="P1326">
            <v>3470451.36</v>
          </cell>
          <cell r="Q1326">
            <v>3147880.49</v>
          </cell>
          <cell r="R1326">
            <v>3147880.49</v>
          </cell>
          <cell r="S1326">
            <v>3147880.49</v>
          </cell>
          <cell r="T1326">
            <v>3150967.92</v>
          </cell>
          <cell r="U1326">
            <v>2916923.92</v>
          </cell>
          <cell r="V1326">
            <v>2916923.92</v>
          </cell>
          <cell r="W1326">
            <v>2875631.38</v>
          </cell>
          <cell r="X1326">
            <v>2875631.38</v>
          </cell>
          <cell r="Y1326">
            <v>2875631.38</v>
          </cell>
          <cell r="Z1326">
            <v>2769391.66</v>
          </cell>
          <cell r="AA1326">
            <v>2799624.09</v>
          </cell>
          <cell r="AD1326">
            <v>1901583.5558333334</v>
          </cell>
          <cell r="AE1326">
            <v>2056476.155833333</v>
          </cell>
          <cell r="AF1326">
            <v>2211368.7558333334</v>
          </cell>
          <cell r="AG1326">
            <v>2367725.148333333</v>
          </cell>
          <cell r="AH1326">
            <v>2515793.5000000005</v>
          </cell>
          <cell r="AI1326">
            <v>2654110.0183333335</v>
          </cell>
          <cell r="AJ1326">
            <v>2789599.38625</v>
          </cell>
          <cell r="AK1326">
            <v>2922261.6037500002</v>
          </cell>
          <cell r="AL1326">
            <v>3054923.8212500005</v>
          </cell>
          <cell r="AM1326">
            <v>3092529.3712500003</v>
          </cell>
          <cell r="AN1326">
            <v>3035852.67625</v>
          </cell>
          <cell r="AP1326">
            <v>2932756.7108333334</v>
          </cell>
        </row>
        <row r="1327">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D1327">
            <v>0</v>
          </cell>
          <cell r="AE1327">
            <v>0</v>
          </cell>
          <cell r="AF1327">
            <v>0</v>
          </cell>
          <cell r="AG1327">
            <v>0</v>
          </cell>
          <cell r="AH1327">
            <v>0</v>
          </cell>
          <cell r="AI1327">
            <v>0</v>
          </cell>
          <cell r="AJ1327">
            <v>0</v>
          </cell>
          <cell r="AK1327">
            <v>0</v>
          </cell>
          <cell r="AL1327">
            <v>0</v>
          </cell>
          <cell r="AM1327">
            <v>0</v>
          </cell>
          <cell r="AN1327">
            <v>0</v>
          </cell>
          <cell r="AP1327">
            <v>0</v>
          </cell>
        </row>
        <row r="1328">
          <cell r="J1328">
            <v>0</v>
          </cell>
          <cell r="K1328">
            <v>0</v>
          </cell>
          <cell r="L1328">
            <v>0</v>
          </cell>
          <cell r="M1328">
            <v>0</v>
          </cell>
          <cell r="N1328">
            <v>0</v>
          </cell>
          <cell r="O1328">
            <v>0</v>
          </cell>
          <cell r="P1328">
            <v>0</v>
          </cell>
          <cell r="Q1328">
            <v>0</v>
          </cell>
          <cell r="R1328">
            <v>0</v>
          </cell>
          <cell r="S1328">
            <v>0</v>
          </cell>
          <cell r="T1328">
            <v>0</v>
          </cell>
          <cell r="U1328">
            <v>631427.37</v>
          </cell>
          <cell r="V1328">
            <v>574024.87</v>
          </cell>
          <cell r="W1328">
            <v>574024.87</v>
          </cell>
          <cell r="X1328">
            <v>0</v>
          </cell>
          <cell r="Y1328">
            <v>0</v>
          </cell>
          <cell r="Z1328">
            <v>0</v>
          </cell>
          <cell r="AA1328">
            <v>0</v>
          </cell>
          <cell r="AD1328">
            <v>0</v>
          </cell>
          <cell r="AE1328">
            <v>0</v>
          </cell>
          <cell r="AF1328">
            <v>0</v>
          </cell>
          <cell r="AG1328">
            <v>0</v>
          </cell>
          <cell r="AH1328">
            <v>26309.473750000001</v>
          </cell>
          <cell r="AI1328">
            <v>76536.650416666656</v>
          </cell>
          <cell r="AJ1328">
            <v>124372.05625000001</v>
          </cell>
          <cell r="AK1328">
            <v>148289.75916666666</v>
          </cell>
          <cell r="AL1328">
            <v>148289.75916666666</v>
          </cell>
          <cell r="AM1328">
            <v>148289.75916666666</v>
          </cell>
          <cell r="AN1328">
            <v>148289.75916666666</v>
          </cell>
          <cell r="AP1328">
            <v>148289.75916666666</v>
          </cell>
        </row>
        <row r="1329">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D1329">
            <v>0</v>
          </cell>
          <cell r="AE1329">
            <v>0</v>
          </cell>
          <cell r="AF1329">
            <v>0</v>
          </cell>
          <cell r="AG1329">
            <v>0</v>
          </cell>
          <cell r="AH1329">
            <v>0</v>
          </cell>
          <cell r="AI1329">
            <v>0</v>
          </cell>
          <cell r="AJ1329">
            <v>0</v>
          </cell>
          <cell r="AK1329">
            <v>0</v>
          </cell>
          <cell r="AL1329">
            <v>0</v>
          </cell>
          <cell r="AM1329">
            <v>0</v>
          </cell>
          <cell r="AN1329">
            <v>0</v>
          </cell>
          <cell r="AP1329">
            <v>208333.33333333334</v>
          </cell>
        </row>
        <row r="1330">
          <cell r="J1330">
            <v>155510.24</v>
          </cell>
          <cell r="K1330">
            <v>139842.70000000001</v>
          </cell>
          <cell r="L1330">
            <v>93887</v>
          </cell>
          <cell r="M1330">
            <v>28087.84</v>
          </cell>
          <cell r="N1330">
            <v>238666.58</v>
          </cell>
          <cell r="O1330">
            <v>647170.75</v>
          </cell>
          <cell r="P1330">
            <v>1134782.8999999999</v>
          </cell>
          <cell r="Q1330">
            <v>0</v>
          </cell>
          <cell r="R1330">
            <v>282798.09000000003</v>
          </cell>
          <cell r="S1330">
            <v>427577.95</v>
          </cell>
          <cell r="T1330">
            <v>444760.76</v>
          </cell>
          <cell r="U1330">
            <v>379083.97</v>
          </cell>
          <cell r="V1330">
            <v>363279.04</v>
          </cell>
          <cell r="W1330">
            <v>276589.46999999997</v>
          </cell>
          <cell r="X1330">
            <v>215864.66</v>
          </cell>
          <cell r="Y1330">
            <v>164725.32</v>
          </cell>
          <cell r="Z1330">
            <v>259216.37</v>
          </cell>
          <cell r="AA1330">
            <v>579641.73</v>
          </cell>
          <cell r="AD1330">
            <v>275109.8808333333</v>
          </cell>
          <cell r="AE1330">
            <v>276844.51708333334</v>
          </cell>
          <cell r="AF1330">
            <v>287203.82416666666</v>
          </cell>
          <cell r="AG1330">
            <v>305821.44999999995</v>
          </cell>
          <cell r="AH1330">
            <v>323414.23499999993</v>
          </cell>
          <cell r="AI1330">
            <v>339671.09833333333</v>
          </cell>
          <cell r="AJ1330">
            <v>354025.91375000001</v>
          </cell>
          <cell r="AK1330">
            <v>364806.09833333333</v>
          </cell>
          <cell r="AL1330">
            <v>375581.72916666669</v>
          </cell>
          <cell r="AM1330">
            <v>382131.19874999998</v>
          </cell>
          <cell r="AN1330">
            <v>380173.73083333328</v>
          </cell>
          <cell r="AP1330">
            <v>359608.40500000003</v>
          </cell>
        </row>
        <row r="1331">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D1331">
            <v>0</v>
          </cell>
          <cell r="AE1331">
            <v>0</v>
          </cell>
          <cell r="AF1331">
            <v>0</v>
          </cell>
          <cell r="AG1331">
            <v>0</v>
          </cell>
          <cell r="AH1331">
            <v>0</v>
          </cell>
          <cell r="AI1331">
            <v>0</v>
          </cell>
          <cell r="AJ1331">
            <v>0</v>
          </cell>
          <cell r="AK1331">
            <v>0</v>
          </cell>
          <cell r="AL1331">
            <v>0</v>
          </cell>
          <cell r="AM1331">
            <v>0</v>
          </cell>
          <cell r="AN1331">
            <v>0</v>
          </cell>
          <cell r="AP1331">
            <v>0</v>
          </cell>
        </row>
        <row r="1332">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D1332">
            <v>0</v>
          </cell>
          <cell r="AE1332">
            <v>0</v>
          </cell>
          <cell r="AF1332">
            <v>0</v>
          </cell>
          <cell r="AG1332">
            <v>0</v>
          </cell>
          <cell r="AH1332">
            <v>0</v>
          </cell>
          <cell r="AI1332">
            <v>0</v>
          </cell>
          <cell r="AJ1332">
            <v>0</v>
          </cell>
          <cell r="AK1332">
            <v>0</v>
          </cell>
          <cell r="AL1332">
            <v>0</v>
          </cell>
          <cell r="AM1332">
            <v>0</v>
          </cell>
          <cell r="AN1332">
            <v>0</v>
          </cell>
          <cell r="AP1332">
            <v>0</v>
          </cell>
        </row>
        <row r="1333">
          <cell r="J1333">
            <v>0</v>
          </cell>
          <cell r="K1333">
            <v>0</v>
          </cell>
          <cell r="L1333">
            <v>0</v>
          </cell>
          <cell r="M1333">
            <v>481168.02</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D1333">
            <v>40097.334999999999</v>
          </cell>
          <cell r="AE1333">
            <v>40097.334999999999</v>
          </cell>
          <cell r="AF1333">
            <v>40097.334999999999</v>
          </cell>
          <cell r="AG1333">
            <v>40097.334999999999</v>
          </cell>
          <cell r="AH1333">
            <v>40097.334999999999</v>
          </cell>
          <cell r="AI1333">
            <v>40097.334999999999</v>
          </cell>
          <cell r="AJ1333">
            <v>40097.334999999999</v>
          </cell>
          <cell r="AK1333">
            <v>40097.334999999999</v>
          </cell>
          <cell r="AL1333">
            <v>20048.6675</v>
          </cell>
          <cell r="AM1333">
            <v>0</v>
          </cell>
          <cell r="AN1333">
            <v>0</v>
          </cell>
          <cell r="AP1333">
            <v>0</v>
          </cell>
        </row>
        <row r="1334">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D1334">
            <v>0</v>
          </cell>
          <cell r="AE1334">
            <v>0</v>
          </cell>
          <cell r="AF1334">
            <v>0</v>
          </cell>
          <cell r="AG1334">
            <v>0</v>
          </cell>
          <cell r="AH1334">
            <v>0</v>
          </cell>
          <cell r="AI1334">
            <v>0</v>
          </cell>
          <cell r="AJ1334">
            <v>0</v>
          </cell>
          <cell r="AK1334">
            <v>0</v>
          </cell>
          <cell r="AL1334">
            <v>0</v>
          </cell>
          <cell r="AM1334">
            <v>0</v>
          </cell>
          <cell r="AN1334">
            <v>0</v>
          </cell>
          <cell r="AP1334">
            <v>0</v>
          </cell>
        </row>
        <row r="1335">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D1335">
            <v>0</v>
          </cell>
          <cell r="AE1335">
            <v>0</v>
          </cell>
          <cell r="AF1335">
            <v>0</v>
          </cell>
          <cell r="AG1335">
            <v>0</v>
          </cell>
          <cell r="AH1335">
            <v>0</v>
          </cell>
          <cell r="AI1335">
            <v>0</v>
          </cell>
          <cell r="AJ1335">
            <v>0</v>
          </cell>
          <cell r="AK1335">
            <v>0</v>
          </cell>
          <cell r="AL1335">
            <v>0</v>
          </cell>
          <cell r="AM1335">
            <v>0</v>
          </cell>
          <cell r="AN1335">
            <v>0</v>
          </cell>
          <cell r="AP1335">
            <v>0</v>
          </cell>
        </row>
        <row r="1336">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D1336">
            <v>0</v>
          </cell>
          <cell r="AE1336">
            <v>0</v>
          </cell>
          <cell r="AF1336">
            <v>0</v>
          </cell>
          <cell r="AG1336">
            <v>0</v>
          </cell>
          <cell r="AH1336">
            <v>0</v>
          </cell>
          <cell r="AI1336">
            <v>0</v>
          </cell>
          <cell r="AJ1336">
            <v>0</v>
          </cell>
          <cell r="AK1336">
            <v>0</v>
          </cell>
          <cell r="AL1336">
            <v>0</v>
          </cell>
          <cell r="AM1336">
            <v>0</v>
          </cell>
          <cell r="AN1336">
            <v>0</v>
          </cell>
          <cell r="AP1336">
            <v>0</v>
          </cell>
        </row>
        <row r="1337">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D1337">
            <v>0</v>
          </cell>
          <cell r="AE1337">
            <v>0</v>
          </cell>
          <cell r="AF1337">
            <v>0</v>
          </cell>
          <cell r="AG1337">
            <v>0</v>
          </cell>
          <cell r="AH1337">
            <v>0</v>
          </cell>
          <cell r="AI1337">
            <v>0</v>
          </cell>
          <cell r="AJ1337">
            <v>0</v>
          </cell>
          <cell r="AK1337">
            <v>0</v>
          </cell>
          <cell r="AL1337">
            <v>0</v>
          </cell>
          <cell r="AM1337">
            <v>0</v>
          </cell>
          <cell r="AN1337">
            <v>0</v>
          </cell>
          <cell r="AP1337">
            <v>0</v>
          </cell>
        </row>
        <row r="1338">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D1338">
            <v>0</v>
          </cell>
          <cell r="AE1338">
            <v>0</v>
          </cell>
          <cell r="AF1338">
            <v>0</v>
          </cell>
          <cell r="AG1338">
            <v>0</v>
          </cell>
          <cell r="AH1338">
            <v>0</v>
          </cell>
          <cell r="AI1338">
            <v>0</v>
          </cell>
          <cell r="AJ1338">
            <v>0</v>
          </cell>
          <cell r="AK1338">
            <v>0</v>
          </cell>
          <cell r="AL1338">
            <v>0</v>
          </cell>
          <cell r="AM1338">
            <v>0</v>
          </cell>
          <cell r="AN1338">
            <v>0</v>
          </cell>
          <cell r="AP1338">
            <v>0</v>
          </cell>
        </row>
        <row r="1339">
          <cell r="J1339">
            <v>316253.37</v>
          </cell>
          <cell r="K1339">
            <v>316253.37</v>
          </cell>
          <cell r="L1339">
            <v>316253.37</v>
          </cell>
          <cell r="M1339">
            <v>316253.37</v>
          </cell>
          <cell r="N1339">
            <v>316253.37</v>
          </cell>
          <cell r="O1339">
            <v>316253.37</v>
          </cell>
          <cell r="P1339">
            <v>316253.37</v>
          </cell>
          <cell r="Q1339">
            <v>316253.37</v>
          </cell>
          <cell r="R1339">
            <v>316253.37</v>
          </cell>
          <cell r="S1339">
            <v>316253.37</v>
          </cell>
          <cell r="T1339">
            <v>316253.37</v>
          </cell>
          <cell r="U1339">
            <v>316253.37</v>
          </cell>
          <cell r="V1339">
            <v>316253.37</v>
          </cell>
          <cell r="W1339">
            <v>316253.37</v>
          </cell>
          <cell r="X1339">
            <v>316253.37</v>
          </cell>
          <cell r="Y1339">
            <v>316253.37</v>
          </cell>
          <cell r="Z1339">
            <v>316253.37</v>
          </cell>
          <cell r="AA1339">
            <v>316253.37</v>
          </cell>
          <cell r="AD1339">
            <v>316253.37000000005</v>
          </cell>
          <cell r="AE1339">
            <v>316253.37000000005</v>
          </cell>
          <cell r="AF1339">
            <v>316253.37000000005</v>
          </cell>
          <cell r="AG1339">
            <v>316253.37000000005</v>
          </cell>
          <cell r="AH1339">
            <v>316253.37000000005</v>
          </cell>
          <cell r="AI1339">
            <v>316253.37000000005</v>
          </cell>
          <cell r="AJ1339">
            <v>316253.37000000005</v>
          </cell>
          <cell r="AK1339">
            <v>316253.37000000005</v>
          </cell>
          <cell r="AL1339">
            <v>316253.37000000005</v>
          </cell>
          <cell r="AM1339">
            <v>316253.37000000005</v>
          </cell>
          <cell r="AN1339">
            <v>316253.37000000005</v>
          </cell>
          <cell r="AP1339">
            <v>303076.14625000005</v>
          </cell>
        </row>
        <row r="1340">
          <cell r="J1340">
            <v>328215.28000000003</v>
          </cell>
          <cell r="K1340">
            <v>328215.28000000003</v>
          </cell>
          <cell r="L1340">
            <v>328215.28000000003</v>
          </cell>
          <cell r="M1340">
            <v>328215.28000000003</v>
          </cell>
          <cell r="N1340">
            <v>328215.28000000003</v>
          </cell>
          <cell r="O1340">
            <v>328215.28000000003</v>
          </cell>
          <cell r="P1340">
            <v>328215.28000000003</v>
          </cell>
          <cell r="Q1340">
            <v>328215.28000000003</v>
          </cell>
          <cell r="R1340">
            <v>328215.28000000003</v>
          </cell>
          <cell r="S1340">
            <v>328215.28000000003</v>
          </cell>
          <cell r="T1340">
            <v>328215.28000000003</v>
          </cell>
          <cell r="U1340">
            <v>328845.77</v>
          </cell>
          <cell r="V1340">
            <v>328845.77</v>
          </cell>
          <cell r="W1340">
            <v>328845.77</v>
          </cell>
          <cell r="X1340">
            <v>328845.77</v>
          </cell>
          <cell r="Y1340">
            <v>328845.77</v>
          </cell>
          <cell r="Z1340">
            <v>328845.77</v>
          </cell>
          <cell r="AA1340">
            <v>328845.77</v>
          </cell>
          <cell r="AD1340">
            <v>328194.33083333337</v>
          </cell>
          <cell r="AE1340">
            <v>328209.76833333343</v>
          </cell>
          <cell r="AF1340">
            <v>328215.28000000009</v>
          </cell>
          <cell r="AG1340">
            <v>328215.28000000009</v>
          </cell>
          <cell r="AH1340">
            <v>328241.55041666672</v>
          </cell>
          <cell r="AI1340">
            <v>328294.09125000006</v>
          </cell>
          <cell r="AJ1340">
            <v>328346.63208333339</v>
          </cell>
          <cell r="AK1340">
            <v>328399.17291666666</v>
          </cell>
          <cell r="AL1340">
            <v>328451.71375</v>
          </cell>
          <cell r="AM1340">
            <v>328504.25458333333</v>
          </cell>
          <cell r="AN1340">
            <v>328556.79541666672</v>
          </cell>
          <cell r="AP1340">
            <v>313987.22875000001</v>
          </cell>
        </row>
        <row r="1341">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D1341">
            <v>0</v>
          </cell>
          <cell r="AE1341">
            <v>0</v>
          </cell>
          <cell r="AF1341">
            <v>0</v>
          </cell>
          <cell r="AG1341">
            <v>0</v>
          </cell>
          <cell r="AH1341">
            <v>0</v>
          </cell>
          <cell r="AI1341">
            <v>0</v>
          </cell>
          <cell r="AJ1341">
            <v>0</v>
          </cell>
          <cell r="AK1341">
            <v>0</v>
          </cell>
          <cell r="AL1341">
            <v>0</v>
          </cell>
          <cell r="AM1341">
            <v>0</v>
          </cell>
          <cell r="AN1341">
            <v>0</v>
          </cell>
          <cell r="AP1341">
            <v>0</v>
          </cell>
        </row>
        <row r="1342">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D1342">
            <v>0</v>
          </cell>
          <cell r="AE1342">
            <v>0</v>
          </cell>
          <cell r="AF1342">
            <v>0</v>
          </cell>
          <cell r="AG1342">
            <v>0</v>
          </cell>
          <cell r="AH1342">
            <v>0</v>
          </cell>
          <cell r="AI1342">
            <v>0</v>
          </cell>
          <cell r="AJ1342">
            <v>0</v>
          </cell>
          <cell r="AK1342">
            <v>0</v>
          </cell>
          <cell r="AL1342">
            <v>0</v>
          </cell>
          <cell r="AM1342">
            <v>0</v>
          </cell>
          <cell r="AN1342">
            <v>0</v>
          </cell>
          <cell r="AP1342">
            <v>0</v>
          </cell>
        </row>
        <row r="1343">
          <cell r="J1343">
            <v>-19197.61</v>
          </cell>
          <cell r="K1343">
            <v>-20570.849999999999</v>
          </cell>
          <cell r="L1343">
            <v>-21944.09</v>
          </cell>
          <cell r="M1343">
            <v>-23317.33</v>
          </cell>
          <cell r="N1343">
            <v>-24690.57</v>
          </cell>
          <cell r="O1343">
            <v>-26063.81</v>
          </cell>
          <cell r="P1343">
            <v>-27437.05</v>
          </cell>
          <cell r="Q1343">
            <v>-28810.29</v>
          </cell>
          <cell r="R1343">
            <v>-30183.53</v>
          </cell>
          <cell r="S1343">
            <v>-31556.77</v>
          </cell>
          <cell r="T1343">
            <v>-32930.01</v>
          </cell>
          <cell r="U1343">
            <v>-34303.25</v>
          </cell>
          <cell r="V1343">
            <v>-35676.49</v>
          </cell>
          <cell r="W1343">
            <v>-37049.730000000003</v>
          </cell>
          <cell r="X1343">
            <v>-38422.97</v>
          </cell>
          <cell r="Y1343">
            <v>-39796.21</v>
          </cell>
          <cell r="Z1343">
            <v>-41169.449999999997</v>
          </cell>
          <cell r="AA1343">
            <v>-42542.69</v>
          </cell>
          <cell r="AD1343">
            <v>-20570.849999999999</v>
          </cell>
          <cell r="AE1343">
            <v>-21944.09</v>
          </cell>
          <cell r="AF1343">
            <v>-23317.329999999998</v>
          </cell>
          <cell r="AG1343">
            <v>-24690.570000000003</v>
          </cell>
          <cell r="AH1343">
            <v>-26063.809999999998</v>
          </cell>
          <cell r="AI1343">
            <v>-27437.05</v>
          </cell>
          <cell r="AJ1343">
            <v>-28810.289999999994</v>
          </cell>
          <cell r="AK1343">
            <v>-30183.53</v>
          </cell>
          <cell r="AL1343">
            <v>-31556.77</v>
          </cell>
          <cell r="AM1343">
            <v>-32930.01</v>
          </cell>
          <cell r="AN1343">
            <v>-34303.25</v>
          </cell>
          <cell r="AP1343">
            <v>-35162.681250000001</v>
          </cell>
        </row>
        <row r="1344">
          <cell r="J1344">
            <v>-143251.54999999999</v>
          </cell>
          <cell r="K1344">
            <v>-154305.60000000001</v>
          </cell>
          <cell r="L1344">
            <v>-165359.65</v>
          </cell>
          <cell r="M1344">
            <v>-176413.7</v>
          </cell>
          <cell r="N1344">
            <v>-187467.75</v>
          </cell>
          <cell r="O1344">
            <v>-198521.8</v>
          </cell>
          <cell r="P1344">
            <v>-209575.85</v>
          </cell>
          <cell r="Q1344">
            <v>-220629.9</v>
          </cell>
          <cell r="R1344">
            <v>-231683.95</v>
          </cell>
          <cell r="S1344">
            <v>-242738</v>
          </cell>
          <cell r="T1344">
            <v>-253792.05</v>
          </cell>
          <cell r="U1344">
            <v>-264846.09999999998</v>
          </cell>
          <cell r="V1344">
            <v>-275900.15000000002</v>
          </cell>
          <cell r="W1344">
            <v>-286954.2</v>
          </cell>
          <cell r="X1344">
            <v>-298008.25</v>
          </cell>
          <cell r="Y1344">
            <v>-309062.3</v>
          </cell>
          <cell r="Z1344">
            <v>-320116.34999999998</v>
          </cell>
          <cell r="AA1344">
            <v>-331170.40000000002</v>
          </cell>
          <cell r="AD1344">
            <v>-154305.60000000001</v>
          </cell>
          <cell r="AE1344">
            <v>-165359.65000000002</v>
          </cell>
          <cell r="AF1344">
            <v>-176413.69999999998</v>
          </cell>
          <cell r="AG1344">
            <v>-187467.75</v>
          </cell>
          <cell r="AH1344">
            <v>-198521.79999999996</v>
          </cell>
          <cell r="AI1344">
            <v>-209575.85</v>
          </cell>
          <cell r="AJ1344">
            <v>-220629.9</v>
          </cell>
          <cell r="AK1344">
            <v>-231683.95000000004</v>
          </cell>
          <cell r="AL1344">
            <v>-242738</v>
          </cell>
          <cell r="AM1344">
            <v>-253792.04999999996</v>
          </cell>
          <cell r="AN1344">
            <v>-264846.10000000003</v>
          </cell>
          <cell r="AP1344">
            <v>-272234.26250000001</v>
          </cell>
        </row>
        <row r="1345">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D1345">
            <v>0</v>
          </cell>
          <cell r="AE1345">
            <v>0</v>
          </cell>
          <cell r="AF1345">
            <v>0</v>
          </cell>
          <cell r="AG1345">
            <v>0</v>
          </cell>
          <cell r="AH1345">
            <v>0</v>
          </cell>
          <cell r="AI1345">
            <v>0</v>
          </cell>
          <cell r="AJ1345">
            <v>0</v>
          </cell>
          <cell r="AK1345">
            <v>0</v>
          </cell>
          <cell r="AL1345">
            <v>0</v>
          </cell>
          <cell r="AM1345">
            <v>0</v>
          </cell>
          <cell r="AN1345">
            <v>0</v>
          </cell>
          <cell r="AP1345">
            <v>-838.98708333333332</v>
          </cell>
        </row>
        <row r="1346">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D1346">
            <v>0</v>
          </cell>
          <cell r="AE1346">
            <v>0</v>
          </cell>
          <cell r="AF1346">
            <v>0</v>
          </cell>
          <cell r="AG1346">
            <v>0</v>
          </cell>
          <cell r="AH1346">
            <v>0</v>
          </cell>
          <cell r="AI1346">
            <v>0</v>
          </cell>
          <cell r="AJ1346">
            <v>0</v>
          </cell>
          <cell r="AK1346">
            <v>0</v>
          </cell>
          <cell r="AL1346">
            <v>0</v>
          </cell>
          <cell r="AM1346">
            <v>0</v>
          </cell>
          <cell r="AN1346">
            <v>0</v>
          </cell>
          <cell r="AP1346">
            <v>11182.653333333334</v>
          </cell>
        </row>
        <row r="1347">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D1347">
            <v>0</v>
          </cell>
          <cell r="AE1347">
            <v>0</v>
          </cell>
          <cell r="AF1347">
            <v>0</v>
          </cell>
          <cell r="AG1347">
            <v>0</v>
          </cell>
          <cell r="AH1347">
            <v>0</v>
          </cell>
          <cell r="AI1347">
            <v>0</v>
          </cell>
          <cell r="AJ1347">
            <v>0</v>
          </cell>
          <cell r="AK1347">
            <v>0</v>
          </cell>
          <cell r="AL1347">
            <v>0</v>
          </cell>
          <cell r="AM1347">
            <v>0</v>
          </cell>
          <cell r="AN1347">
            <v>0</v>
          </cell>
          <cell r="AP1347">
            <v>0</v>
          </cell>
        </row>
        <row r="1348">
          <cell r="J1348">
            <v>8430</v>
          </cell>
          <cell r="K1348">
            <v>6902</v>
          </cell>
          <cell r="L1348">
            <v>5374</v>
          </cell>
          <cell r="M1348">
            <v>3846</v>
          </cell>
          <cell r="N1348">
            <v>2318</v>
          </cell>
          <cell r="O1348">
            <v>790</v>
          </cell>
          <cell r="P1348">
            <v>0</v>
          </cell>
          <cell r="Q1348">
            <v>0</v>
          </cell>
          <cell r="R1348">
            <v>0</v>
          </cell>
          <cell r="S1348">
            <v>0</v>
          </cell>
          <cell r="T1348">
            <v>0</v>
          </cell>
          <cell r="U1348">
            <v>0</v>
          </cell>
          <cell r="V1348">
            <v>0</v>
          </cell>
          <cell r="W1348">
            <v>0</v>
          </cell>
          <cell r="X1348">
            <v>0</v>
          </cell>
          <cell r="Y1348">
            <v>0</v>
          </cell>
          <cell r="Z1348">
            <v>0</v>
          </cell>
          <cell r="AA1348">
            <v>0</v>
          </cell>
          <cell r="AD1348">
            <v>7057.916666666667</v>
          </cell>
          <cell r="AE1348">
            <v>5782.416666666667</v>
          </cell>
          <cell r="AF1348">
            <v>4634.25</v>
          </cell>
          <cell r="AG1348">
            <v>3613.4166666666665</v>
          </cell>
          <cell r="AH1348">
            <v>2719.9166666666665</v>
          </cell>
          <cell r="AI1348">
            <v>1953.75</v>
          </cell>
          <cell r="AJ1348">
            <v>1314.9166666666667</v>
          </cell>
          <cell r="AK1348">
            <v>803.41666666666663</v>
          </cell>
          <cell r="AL1348">
            <v>419.25</v>
          </cell>
          <cell r="AM1348">
            <v>162.41666666666666</v>
          </cell>
          <cell r="AN1348">
            <v>32.916666666666664</v>
          </cell>
          <cell r="AP1348">
            <v>0</v>
          </cell>
        </row>
        <row r="1349">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D1349">
            <v>0</v>
          </cell>
          <cell r="AE1349">
            <v>0</v>
          </cell>
          <cell r="AF1349">
            <v>0</v>
          </cell>
          <cell r="AG1349">
            <v>0</v>
          </cell>
          <cell r="AH1349">
            <v>0</v>
          </cell>
          <cell r="AI1349">
            <v>0</v>
          </cell>
          <cell r="AJ1349">
            <v>0</v>
          </cell>
          <cell r="AK1349">
            <v>0</v>
          </cell>
          <cell r="AL1349">
            <v>0</v>
          </cell>
          <cell r="AM1349">
            <v>0</v>
          </cell>
          <cell r="AN1349">
            <v>0</v>
          </cell>
          <cell r="AP1349">
            <v>0</v>
          </cell>
        </row>
        <row r="1350">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D1350">
            <v>0</v>
          </cell>
          <cell r="AE1350">
            <v>0</v>
          </cell>
          <cell r="AF1350">
            <v>0</v>
          </cell>
          <cell r="AG1350">
            <v>0</v>
          </cell>
          <cell r="AH1350">
            <v>0</v>
          </cell>
          <cell r="AI1350">
            <v>0</v>
          </cell>
          <cell r="AJ1350">
            <v>0</v>
          </cell>
          <cell r="AK1350">
            <v>0</v>
          </cell>
          <cell r="AL1350">
            <v>0</v>
          </cell>
          <cell r="AM1350">
            <v>0</v>
          </cell>
          <cell r="AN1350">
            <v>0</v>
          </cell>
          <cell r="AP1350">
            <v>0</v>
          </cell>
        </row>
        <row r="1351">
          <cell r="J1351">
            <v>1294747.94</v>
          </cell>
          <cell r="K1351">
            <v>1280674.6000000001</v>
          </cell>
          <cell r="L1351">
            <v>1266601.26</v>
          </cell>
          <cell r="M1351">
            <v>1252527.92</v>
          </cell>
          <cell r="N1351">
            <v>1238454.58</v>
          </cell>
          <cell r="O1351">
            <v>1224381.24</v>
          </cell>
          <cell r="P1351">
            <v>1210307.8999999999</v>
          </cell>
          <cell r="Q1351">
            <v>1196234.56</v>
          </cell>
          <cell r="R1351">
            <v>1182161.22</v>
          </cell>
          <cell r="S1351">
            <v>1168087.8799999999</v>
          </cell>
          <cell r="T1351">
            <v>1154014.54</v>
          </cell>
          <cell r="U1351">
            <v>1139941.2</v>
          </cell>
          <cell r="V1351">
            <v>1125867.8600000001</v>
          </cell>
          <cell r="W1351">
            <v>1111794.52</v>
          </cell>
          <cell r="X1351">
            <v>1097721.18</v>
          </cell>
          <cell r="Y1351">
            <v>1083647.8400000001</v>
          </cell>
          <cell r="Z1351">
            <v>1069574.5</v>
          </cell>
          <cell r="AA1351">
            <v>1055501.1599999999</v>
          </cell>
          <cell r="AD1351">
            <v>1280674.5999999999</v>
          </cell>
          <cell r="AE1351">
            <v>1266601.26</v>
          </cell>
          <cell r="AF1351">
            <v>1252527.9200000002</v>
          </cell>
          <cell r="AG1351">
            <v>1238454.5800000003</v>
          </cell>
          <cell r="AH1351">
            <v>1224381.24</v>
          </cell>
          <cell r="AI1351">
            <v>1210307.8999999999</v>
          </cell>
          <cell r="AJ1351">
            <v>1196234.56</v>
          </cell>
          <cell r="AK1351">
            <v>1182161.22</v>
          </cell>
          <cell r="AL1351">
            <v>1168087.8799999999</v>
          </cell>
          <cell r="AM1351">
            <v>1154014.54</v>
          </cell>
          <cell r="AN1351">
            <v>1139941.2</v>
          </cell>
          <cell r="AP1351">
            <v>1111794.52</v>
          </cell>
        </row>
        <row r="1352">
          <cell r="J1352">
            <v>324644.09000000003</v>
          </cell>
          <cell r="K1352">
            <v>323220.21000000002</v>
          </cell>
          <cell r="L1352">
            <v>321796.33</v>
          </cell>
          <cell r="M1352">
            <v>320372.45</v>
          </cell>
          <cell r="N1352">
            <v>318948.57</v>
          </cell>
          <cell r="O1352">
            <v>317524.69</v>
          </cell>
          <cell r="P1352">
            <v>316100.81</v>
          </cell>
          <cell r="Q1352">
            <v>314676.93</v>
          </cell>
          <cell r="R1352">
            <v>313253.05</v>
          </cell>
          <cell r="S1352">
            <v>311829.17</v>
          </cell>
          <cell r="T1352">
            <v>310405.28999999998</v>
          </cell>
          <cell r="U1352">
            <v>308981.40999999997</v>
          </cell>
          <cell r="V1352">
            <v>307557.53000000003</v>
          </cell>
          <cell r="W1352">
            <v>306133.65000000002</v>
          </cell>
          <cell r="X1352">
            <v>304709.77</v>
          </cell>
          <cell r="Y1352">
            <v>303285.89</v>
          </cell>
          <cell r="Z1352">
            <v>301862.01</v>
          </cell>
          <cell r="AA1352">
            <v>300438.13</v>
          </cell>
          <cell r="AD1352">
            <v>323220.21000000002</v>
          </cell>
          <cell r="AE1352">
            <v>321796.33</v>
          </cell>
          <cell r="AF1352">
            <v>320372.44999999995</v>
          </cell>
          <cell r="AG1352">
            <v>318948.57</v>
          </cell>
          <cell r="AH1352">
            <v>317524.69</v>
          </cell>
          <cell r="AI1352">
            <v>316100.81</v>
          </cell>
          <cell r="AJ1352">
            <v>314676.93000000005</v>
          </cell>
          <cell r="AK1352">
            <v>313253.05000000005</v>
          </cell>
          <cell r="AL1352">
            <v>311829.17</v>
          </cell>
          <cell r="AM1352">
            <v>310405.28999999998</v>
          </cell>
          <cell r="AN1352">
            <v>308981.40999999997</v>
          </cell>
          <cell r="AP1352">
            <v>306133.65000000002</v>
          </cell>
        </row>
        <row r="1353">
          <cell r="J1353">
            <v>2527845.46</v>
          </cell>
          <cell r="K1353">
            <v>2508695.11</v>
          </cell>
          <cell r="L1353">
            <v>2489544.7599999998</v>
          </cell>
          <cell r="M1353">
            <v>2470394.41</v>
          </cell>
          <cell r="N1353">
            <v>2451244.06</v>
          </cell>
          <cell r="O1353">
            <v>2432093.71</v>
          </cell>
          <cell r="P1353">
            <v>2412943.3599999999</v>
          </cell>
          <cell r="Q1353">
            <v>2393793.0099999998</v>
          </cell>
          <cell r="R1353">
            <v>2374642.66</v>
          </cell>
          <cell r="S1353">
            <v>2355492.31</v>
          </cell>
          <cell r="T1353">
            <v>2336341.96</v>
          </cell>
          <cell r="U1353">
            <v>2317191.61</v>
          </cell>
          <cell r="V1353">
            <v>2298041.2599999998</v>
          </cell>
          <cell r="W1353">
            <v>2278890.91</v>
          </cell>
          <cell r="X1353">
            <v>2259740.56</v>
          </cell>
          <cell r="Y1353">
            <v>2240590.21</v>
          </cell>
          <cell r="Z1353">
            <v>2221439.86</v>
          </cell>
          <cell r="AA1353">
            <v>2202289.5099999998</v>
          </cell>
          <cell r="AD1353">
            <v>2508695.11</v>
          </cell>
          <cell r="AE1353">
            <v>2489544.7599999998</v>
          </cell>
          <cell r="AF1353">
            <v>2470394.41</v>
          </cell>
          <cell r="AG1353">
            <v>2451244.0599999996</v>
          </cell>
          <cell r="AH1353">
            <v>2432093.7100000004</v>
          </cell>
          <cell r="AI1353">
            <v>2412943.3599999999</v>
          </cell>
          <cell r="AJ1353">
            <v>2393793.0099999998</v>
          </cell>
          <cell r="AK1353">
            <v>2374642.66</v>
          </cell>
          <cell r="AL1353">
            <v>2355492.3099999996</v>
          </cell>
          <cell r="AM1353">
            <v>2336341.9600000004</v>
          </cell>
          <cell r="AN1353">
            <v>2317191.61</v>
          </cell>
          <cell r="AP1353">
            <v>2278890.91</v>
          </cell>
        </row>
        <row r="1354">
          <cell r="J1354">
            <v>2381317.98</v>
          </cell>
          <cell r="K1354">
            <v>2374459.44</v>
          </cell>
          <cell r="L1354">
            <v>2367600.9</v>
          </cell>
          <cell r="M1354">
            <v>2360742.36</v>
          </cell>
          <cell r="N1354">
            <v>2353883.8199999998</v>
          </cell>
          <cell r="O1354">
            <v>2347025.2799999998</v>
          </cell>
          <cell r="P1354">
            <v>2340166.7400000002</v>
          </cell>
          <cell r="Q1354">
            <v>2333308.2000000002</v>
          </cell>
          <cell r="R1354">
            <v>2326449.66</v>
          </cell>
          <cell r="S1354">
            <v>2319591.12</v>
          </cell>
          <cell r="T1354">
            <v>2312732.58</v>
          </cell>
          <cell r="U1354">
            <v>2305874.04</v>
          </cell>
          <cell r="V1354">
            <v>2299015.5</v>
          </cell>
          <cell r="W1354">
            <v>2292156.96</v>
          </cell>
          <cell r="X1354">
            <v>2285298.42</v>
          </cell>
          <cell r="Y1354">
            <v>2278439.88</v>
          </cell>
          <cell r="Z1354">
            <v>2271581.34</v>
          </cell>
          <cell r="AA1354">
            <v>2264722.7999999998</v>
          </cell>
          <cell r="AD1354">
            <v>2374459.4400000004</v>
          </cell>
          <cell r="AE1354">
            <v>2367600.9000000004</v>
          </cell>
          <cell r="AF1354">
            <v>2360742.36</v>
          </cell>
          <cell r="AG1354">
            <v>2353883.8199999998</v>
          </cell>
          <cell r="AH1354">
            <v>2347025.2799999998</v>
          </cell>
          <cell r="AI1354">
            <v>2340166.7400000002</v>
          </cell>
          <cell r="AJ1354">
            <v>2333308.2000000002</v>
          </cell>
          <cell r="AK1354">
            <v>2326449.6599999997</v>
          </cell>
          <cell r="AL1354">
            <v>2319591.12</v>
          </cell>
          <cell r="AM1354">
            <v>2312732.58</v>
          </cell>
          <cell r="AN1354">
            <v>2305874.0399999996</v>
          </cell>
          <cell r="AP1354">
            <v>2292156.9600000004</v>
          </cell>
        </row>
        <row r="1355">
          <cell r="J1355">
            <v>9160465.6999999993</v>
          </cell>
          <cell r="K1355">
            <v>9134078.2200000007</v>
          </cell>
          <cell r="L1355">
            <v>9107690.7400000002</v>
          </cell>
          <cell r="M1355">
            <v>9081303.2599999998</v>
          </cell>
          <cell r="N1355">
            <v>9054915.7799999993</v>
          </cell>
          <cell r="O1355">
            <v>9028528.3000000007</v>
          </cell>
          <cell r="P1355">
            <v>9002140.8200000003</v>
          </cell>
          <cell r="Q1355">
            <v>8975753.3399999999</v>
          </cell>
          <cell r="R1355">
            <v>8949365.8599999994</v>
          </cell>
          <cell r="S1355">
            <v>8922978.3800000008</v>
          </cell>
          <cell r="T1355">
            <v>8896590.9000000004</v>
          </cell>
          <cell r="U1355">
            <v>8870203.4199999999</v>
          </cell>
          <cell r="V1355">
            <v>8843815.9399999995</v>
          </cell>
          <cell r="W1355">
            <v>8817428.4600000009</v>
          </cell>
          <cell r="X1355">
            <v>8791040.9800000004</v>
          </cell>
          <cell r="Y1355">
            <v>8764653.5</v>
          </cell>
          <cell r="Z1355">
            <v>8738266.0199999996</v>
          </cell>
          <cell r="AA1355">
            <v>8711878.5399999991</v>
          </cell>
          <cell r="AD1355">
            <v>9134078.2199999988</v>
          </cell>
          <cell r="AE1355">
            <v>9107690.7399999984</v>
          </cell>
          <cell r="AF1355">
            <v>9081303.2599999998</v>
          </cell>
          <cell r="AG1355">
            <v>9054915.7799999993</v>
          </cell>
          <cell r="AH1355">
            <v>9028528.2999999989</v>
          </cell>
          <cell r="AI1355">
            <v>9002140.8200000003</v>
          </cell>
          <cell r="AJ1355">
            <v>8975753.3399999999</v>
          </cell>
          <cell r="AK1355">
            <v>8949365.8600000013</v>
          </cell>
          <cell r="AL1355">
            <v>8922978.379999999</v>
          </cell>
          <cell r="AM1355">
            <v>8896590.9000000004</v>
          </cell>
          <cell r="AN1355">
            <v>8870203.4199999999</v>
          </cell>
          <cell r="AP1355">
            <v>8817428.4600000009</v>
          </cell>
        </row>
        <row r="1356">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D1356">
            <v>0</v>
          </cell>
          <cell r="AE1356">
            <v>0</v>
          </cell>
          <cell r="AF1356">
            <v>0</v>
          </cell>
          <cell r="AG1356">
            <v>0</v>
          </cell>
          <cell r="AH1356">
            <v>0</v>
          </cell>
          <cell r="AI1356">
            <v>0</v>
          </cell>
          <cell r="AJ1356">
            <v>0</v>
          </cell>
          <cell r="AK1356">
            <v>0</v>
          </cell>
          <cell r="AL1356">
            <v>0</v>
          </cell>
          <cell r="AM1356">
            <v>0</v>
          </cell>
          <cell r="AN1356">
            <v>0</v>
          </cell>
          <cell r="AP1356">
            <v>0</v>
          </cell>
        </row>
        <row r="1357">
          <cell r="J1357">
            <v>7288.82</v>
          </cell>
          <cell r="K1357">
            <v>6997.25</v>
          </cell>
          <cell r="L1357">
            <v>6705.68</v>
          </cell>
          <cell r="M1357">
            <v>6414.11</v>
          </cell>
          <cell r="N1357">
            <v>6122.54</v>
          </cell>
          <cell r="O1357">
            <v>5830.97</v>
          </cell>
          <cell r="P1357">
            <v>5539.4</v>
          </cell>
          <cell r="Q1357">
            <v>5247.83</v>
          </cell>
          <cell r="R1357">
            <v>4956.26</v>
          </cell>
          <cell r="S1357">
            <v>4664.6899999999996</v>
          </cell>
          <cell r="T1357">
            <v>4373.12</v>
          </cell>
          <cell r="U1357">
            <v>4081.55</v>
          </cell>
          <cell r="V1357">
            <v>3789.98</v>
          </cell>
          <cell r="W1357">
            <v>3498.41</v>
          </cell>
          <cell r="X1357">
            <v>3206.84</v>
          </cell>
          <cell r="Y1357">
            <v>2915.27</v>
          </cell>
          <cell r="Z1357">
            <v>2623.7</v>
          </cell>
          <cell r="AA1357">
            <v>2332.13</v>
          </cell>
          <cell r="AD1357">
            <v>6997.25</v>
          </cell>
          <cell r="AE1357">
            <v>6705.68</v>
          </cell>
          <cell r="AF1357">
            <v>6414.11</v>
          </cell>
          <cell r="AG1357">
            <v>6122.54</v>
          </cell>
          <cell r="AH1357">
            <v>5830.9700000000012</v>
          </cell>
          <cell r="AI1357">
            <v>5539.4000000000015</v>
          </cell>
          <cell r="AJ1357">
            <v>5247.8300000000017</v>
          </cell>
          <cell r="AK1357">
            <v>4956.2600000000011</v>
          </cell>
          <cell r="AL1357">
            <v>4664.6899999999996</v>
          </cell>
          <cell r="AM1357">
            <v>4373.12</v>
          </cell>
          <cell r="AN1357">
            <v>4081.5499999999997</v>
          </cell>
          <cell r="AP1357">
            <v>3498.41</v>
          </cell>
        </row>
        <row r="1358">
          <cell r="J1358">
            <v>670836.51</v>
          </cell>
          <cell r="K1358">
            <v>667046.47</v>
          </cell>
          <cell r="L1358">
            <v>663256.43000000005</v>
          </cell>
          <cell r="M1358">
            <v>659466.39</v>
          </cell>
          <cell r="N1358">
            <v>655676.35</v>
          </cell>
          <cell r="O1358">
            <v>651886.31000000006</v>
          </cell>
          <cell r="P1358">
            <v>648096.27</v>
          </cell>
          <cell r="Q1358">
            <v>644306.23</v>
          </cell>
          <cell r="R1358">
            <v>640516.18999999994</v>
          </cell>
          <cell r="S1358">
            <v>636726.15</v>
          </cell>
          <cell r="T1358">
            <v>632936.11</v>
          </cell>
          <cell r="U1358">
            <v>629146.06999999995</v>
          </cell>
          <cell r="V1358">
            <v>625356.03</v>
          </cell>
          <cell r="W1358">
            <v>621565.99</v>
          </cell>
          <cell r="X1358">
            <v>617775.94999999995</v>
          </cell>
          <cell r="Y1358">
            <v>613985.91</v>
          </cell>
          <cell r="Z1358">
            <v>610195.87</v>
          </cell>
          <cell r="AA1358">
            <v>606405.82999999996</v>
          </cell>
          <cell r="AD1358">
            <v>667046.46999999986</v>
          </cell>
          <cell r="AE1358">
            <v>663256.43000000005</v>
          </cell>
          <cell r="AF1358">
            <v>659466.3899999999</v>
          </cell>
          <cell r="AG1358">
            <v>655676.35</v>
          </cell>
          <cell r="AH1358">
            <v>651886.31000000006</v>
          </cell>
          <cell r="AI1358">
            <v>648096.27000000014</v>
          </cell>
          <cell r="AJ1358">
            <v>644306.2300000001</v>
          </cell>
          <cell r="AK1358">
            <v>640516.19000000006</v>
          </cell>
          <cell r="AL1358">
            <v>636726.15000000014</v>
          </cell>
          <cell r="AM1358">
            <v>632936.1100000001</v>
          </cell>
          <cell r="AN1358">
            <v>629146.07000000007</v>
          </cell>
          <cell r="AP1358">
            <v>621565.99000000011</v>
          </cell>
        </row>
        <row r="1359">
          <cell r="J1359">
            <v>509780.34</v>
          </cell>
          <cell r="K1359">
            <v>506900.22</v>
          </cell>
          <cell r="L1359">
            <v>504020.1</v>
          </cell>
          <cell r="M1359">
            <v>501139.98</v>
          </cell>
          <cell r="N1359">
            <v>498259.86</v>
          </cell>
          <cell r="O1359">
            <v>495379.74</v>
          </cell>
          <cell r="P1359">
            <v>492499.62</v>
          </cell>
          <cell r="Q1359">
            <v>489619.5</v>
          </cell>
          <cell r="R1359">
            <v>486739.38</v>
          </cell>
          <cell r="S1359">
            <v>483859.26</v>
          </cell>
          <cell r="T1359">
            <v>480979.14</v>
          </cell>
          <cell r="U1359">
            <v>478099.02</v>
          </cell>
          <cell r="V1359">
            <v>475218.9</v>
          </cell>
          <cell r="W1359">
            <v>472338.78</v>
          </cell>
          <cell r="X1359">
            <v>469458.66</v>
          </cell>
          <cell r="Y1359">
            <v>466578.54</v>
          </cell>
          <cell r="Z1359">
            <v>463698.42</v>
          </cell>
          <cell r="AA1359">
            <v>460818.3</v>
          </cell>
          <cell r="AD1359">
            <v>506900.22000000003</v>
          </cell>
          <cell r="AE1359">
            <v>504020.09999999992</v>
          </cell>
          <cell r="AF1359">
            <v>501139.98</v>
          </cell>
          <cell r="AG1359">
            <v>498259.86000000004</v>
          </cell>
          <cell r="AH1359">
            <v>495379.74</v>
          </cell>
          <cell r="AI1359">
            <v>492499.61999999988</v>
          </cell>
          <cell r="AJ1359">
            <v>489619.5</v>
          </cell>
          <cell r="AK1359">
            <v>486739.38000000006</v>
          </cell>
          <cell r="AL1359">
            <v>483859.26000000007</v>
          </cell>
          <cell r="AM1359">
            <v>480979.13999999996</v>
          </cell>
          <cell r="AN1359">
            <v>478099.02</v>
          </cell>
          <cell r="AP1359">
            <v>472338.78</v>
          </cell>
        </row>
        <row r="1360">
          <cell r="J1360">
            <v>1560924.78</v>
          </cell>
          <cell r="K1360">
            <v>1552105.99</v>
          </cell>
          <cell r="L1360">
            <v>1543287.2</v>
          </cell>
          <cell r="M1360">
            <v>1534468.41</v>
          </cell>
          <cell r="N1360">
            <v>1525649.62</v>
          </cell>
          <cell r="O1360">
            <v>1516830.83</v>
          </cell>
          <cell r="P1360">
            <v>1508012.04</v>
          </cell>
          <cell r="Q1360">
            <v>1499193.25</v>
          </cell>
          <cell r="R1360">
            <v>1490374.46</v>
          </cell>
          <cell r="S1360">
            <v>1481555.67</v>
          </cell>
          <cell r="T1360">
            <v>1472736.88</v>
          </cell>
          <cell r="U1360">
            <v>1463918.09</v>
          </cell>
          <cell r="V1360">
            <v>1455099.3</v>
          </cell>
          <cell r="W1360">
            <v>1446280.51</v>
          </cell>
          <cell r="X1360">
            <v>1437461.72</v>
          </cell>
          <cell r="Y1360">
            <v>1428642.93</v>
          </cell>
          <cell r="Z1360">
            <v>1419824.14</v>
          </cell>
          <cell r="AA1360">
            <v>1411005.35</v>
          </cell>
          <cell r="AD1360">
            <v>1552105.99</v>
          </cell>
          <cell r="AE1360">
            <v>1543287.2000000002</v>
          </cell>
          <cell r="AF1360">
            <v>1534468.4100000001</v>
          </cell>
          <cell r="AG1360">
            <v>1525649.62</v>
          </cell>
          <cell r="AH1360">
            <v>1516830.83</v>
          </cell>
          <cell r="AI1360">
            <v>1508012.04</v>
          </cell>
          <cell r="AJ1360">
            <v>1499193.2500000002</v>
          </cell>
          <cell r="AK1360">
            <v>1490374.46</v>
          </cell>
          <cell r="AL1360">
            <v>1481555.67</v>
          </cell>
          <cell r="AM1360">
            <v>1472736.88</v>
          </cell>
          <cell r="AN1360">
            <v>1463918.09</v>
          </cell>
          <cell r="AP1360">
            <v>1446280.51</v>
          </cell>
        </row>
        <row r="1361">
          <cell r="J1361">
            <v>476393.19</v>
          </cell>
          <cell r="K1361">
            <v>473701.71</v>
          </cell>
          <cell r="L1361">
            <v>471010.23</v>
          </cell>
          <cell r="M1361">
            <v>468318.75</v>
          </cell>
          <cell r="N1361">
            <v>465627.27</v>
          </cell>
          <cell r="O1361">
            <v>462935.79</v>
          </cell>
          <cell r="P1361">
            <v>460244.31</v>
          </cell>
          <cell r="Q1361">
            <v>457552.83</v>
          </cell>
          <cell r="R1361">
            <v>454861.35</v>
          </cell>
          <cell r="S1361">
            <v>452169.87</v>
          </cell>
          <cell r="T1361">
            <v>449478.39</v>
          </cell>
          <cell r="U1361">
            <v>446786.91</v>
          </cell>
          <cell r="V1361">
            <v>444095.43</v>
          </cell>
          <cell r="W1361">
            <v>441403.95</v>
          </cell>
          <cell r="X1361">
            <v>438712.47</v>
          </cell>
          <cell r="Y1361">
            <v>436020.99</v>
          </cell>
          <cell r="Z1361">
            <v>433329.51</v>
          </cell>
          <cell r="AA1361">
            <v>430638.03</v>
          </cell>
          <cell r="AD1361">
            <v>473701.70999999996</v>
          </cell>
          <cell r="AE1361">
            <v>471010.23</v>
          </cell>
          <cell r="AF1361">
            <v>468318.75</v>
          </cell>
          <cell r="AG1361">
            <v>465627.27</v>
          </cell>
          <cell r="AH1361">
            <v>462935.79</v>
          </cell>
          <cell r="AI1361">
            <v>460244.31</v>
          </cell>
          <cell r="AJ1361">
            <v>457552.83</v>
          </cell>
          <cell r="AK1361">
            <v>454861.35000000003</v>
          </cell>
          <cell r="AL1361">
            <v>452169.87000000005</v>
          </cell>
          <cell r="AM1361">
            <v>449478.39000000007</v>
          </cell>
          <cell r="AN1361">
            <v>446786.91000000009</v>
          </cell>
          <cell r="AP1361">
            <v>441403.95</v>
          </cell>
        </row>
        <row r="1362">
          <cell r="J1362">
            <v>6371.21</v>
          </cell>
          <cell r="K1362">
            <v>6276.12</v>
          </cell>
          <cell r="L1362">
            <v>6181.03</v>
          </cell>
          <cell r="M1362">
            <v>6085.94</v>
          </cell>
          <cell r="N1362">
            <v>5990.85</v>
          </cell>
          <cell r="O1362">
            <v>5895.76</v>
          </cell>
          <cell r="P1362">
            <v>5800.67</v>
          </cell>
          <cell r="Q1362">
            <v>5705.58</v>
          </cell>
          <cell r="R1362">
            <v>5610.49</v>
          </cell>
          <cell r="S1362">
            <v>5515.4</v>
          </cell>
          <cell r="T1362">
            <v>5420.31</v>
          </cell>
          <cell r="U1362">
            <v>5325.22</v>
          </cell>
          <cell r="V1362">
            <v>5230.13</v>
          </cell>
          <cell r="W1362">
            <v>5135.04</v>
          </cell>
          <cell r="X1362">
            <v>5039.95</v>
          </cell>
          <cell r="Y1362">
            <v>4944.8599999999997</v>
          </cell>
          <cell r="Z1362">
            <v>4849.7700000000004</v>
          </cell>
          <cell r="AA1362">
            <v>4754.68</v>
          </cell>
          <cell r="AD1362">
            <v>6276.12</v>
          </cell>
          <cell r="AE1362">
            <v>6181.03</v>
          </cell>
          <cell r="AF1362">
            <v>6085.94</v>
          </cell>
          <cell r="AG1362">
            <v>5990.8499999999995</v>
          </cell>
          <cell r="AH1362">
            <v>5895.7599999999993</v>
          </cell>
          <cell r="AI1362">
            <v>5800.670000000001</v>
          </cell>
          <cell r="AJ1362">
            <v>5705.579999999999</v>
          </cell>
          <cell r="AK1362">
            <v>5610.4900000000007</v>
          </cell>
          <cell r="AL1362">
            <v>5515.3999999999987</v>
          </cell>
          <cell r="AM1362">
            <v>5420.3099999999995</v>
          </cell>
          <cell r="AN1362">
            <v>5325.22</v>
          </cell>
          <cell r="AP1362">
            <v>5135.04</v>
          </cell>
        </row>
        <row r="1363">
          <cell r="J1363">
            <v>14865.09</v>
          </cell>
          <cell r="K1363">
            <v>14643.21</v>
          </cell>
          <cell r="L1363">
            <v>14421.33</v>
          </cell>
          <cell r="M1363">
            <v>14199.45</v>
          </cell>
          <cell r="N1363">
            <v>13977.57</v>
          </cell>
          <cell r="O1363">
            <v>13755.69</v>
          </cell>
          <cell r="P1363">
            <v>13533.81</v>
          </cell>
          <cell r="Q1363">
            <v>13311.93</v>
          </cell>
          <cell r="R1363">
            <v>13090.05</v>
          </cell>
          <cell r="S1363">
            <v>12868.17</v>
          </cell>
          <cell r="T1363">
            <v>12646.29</v>
          </cell>
          <cell r="U1363">
            <v>12424.41</v>
          </cell>
          <cell r="V1363">
            <v>12202.53</v>
          </cell>
          <cell r="W1363">
            <v>11980.65</v>
          </cell>
          <cell r="X1363">
            <v>11758.77</v>
          </cell>
          <cell r="Y1363">
            <v>11536.89</v>
          </cell>
          <cell r="Z1363">
            <v>11315.01</v>
          </cell>
          <cell r="AA1363">
            <v>11093.13</v>
          </cell>
          <cell r="AD1363">
            <v>14643.21</v>
          </cell>
          <cell r="AE1363">
            <v>14421.33</v>
          </cell>
          <cell r="AF1363">
            <v>14199.449999999999</v>
          </cell>
          <cell r="AG1363">
            <v>13977.57</v>
          </cell>
          <cell r="AH1363">
            <v>13755.69</v>
          </cell>
          <cell r="AI1363">
            <v>13533.81</v>
          </cell>
          <cell r="AJ1363">
            <v>13311.93</v>
          </cell>
          <cell r="AK1363">
            <v>13090.049999999997</v>
          </cell>
          <cell r="AL1363">
            <v>12868.17</v>
          </cell>
          <cell r="AM1363">
            <v>12646.29</v>
          </cell>
          <cell r="AN1363">
            <v>12424.409999999998</v>
          </cell>
          <cell r="AP1363">
            <v>11980.65</v>
          </cell>
        </row>
        <row r="1364">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D1364">
            <v>0</v>
          </cell>
          <cell r="AE1364">
            <v>0</v>
          </cell>
          <cell r="AF1364">
            <v>0</v>
          </cell>
          <cell r="AG1364">
            <v>0</v>
          </cell>
          <cell r="AH1364">
            <v>0</v>
          </cell>
          <cell r="AI1364">
            <v>0</v>
          </cell>
          <cell r="AJ1364">
            <v>0</v>
          </cell>
          <cell r="AK1364">
            <v>0</v>
          </cell>
          <cell r="AL1364">
            <v>0</v>
          </cell>
          <cell r="AM1364">
            <v>0</v>
          </cell>
          <cell r="AN1364">
            <v>0</v>
          </cell>
          <cell r="AP1364">
            <v>0</v>
          </cell>
        </row>
        <row r="1365">
          <cell r="J1365">
            <v>390535.86</v>
          </cell>
          <cell r="K1365">
            <v>385328.72</v>
          </cell>
          <cell r="L1365">
            <v>380121.58</v>
          </cell>
          <cell r="M1365">
            <v>374914.44</v>
          </cell>
          <cell r="N1365">
            <v>369707.3</v>
          </cell>
          <cell r="O1365">
            <v>364500.16</v>
          </cell>
          <cell r="P1365">
            <v>359293.02</v>
          </cell>
          <cell r="Q1365">
            <v>354085.88</v>
          </cell>
          <cell r="R1365">
            <v>348878.74</v>
          </cell>
          <cell r="S1365">
            <v>343671.6</v>
          </cell>
          <cell r="T1365">
            <v>338464.46</v>
          </cell>
          <cell r="U1365">
            <v>333257.32</v>
          </cell>
          <cell r="V1365">
            <v>328050.18</v>
          </cell>
          <cell r="W1365">
            <v>322843.03999999998</v>
          </cell>
          <cell r="X1365">
            <v>317635.90000000002</v>
          </cell>
          <cell r="Y1365">
            <v>312428.76</v>
          </cell>
          <cell r="Z1365">
            <v>307221.62</v>
          </cell>
          <cell r="AA1365">
            <v>302014.48</v>
          </cell>
          <cell r="AD1365">
            <v>385328.72</v>
          </cell>
          <cell r="AE1365">
            <v>380121.5799999999</v>
          </cell>
          <cell r="AF1365">
            <v>374914.44</v>
          </cell>
          <cell r="AG1365">
            <v>369707.30000000005</v>
          </cell>
          <cell r="AH1365">
            <v>364500.16</v>
          </cell>
          <cell r="AI1365">
            <v>359293.02</v>
          </cell>
          <cell r="AJ1365">
            <v>354085.88000000006</v>
          </cell>
          <cell r="AK1365">
            <v>348878.74</v>
          </cell>
          <cell r="AL1365">
            <v>343671.6</v>
          </cell>
          <cell r="AM1365">
            <v>338464.45999999996</v>
          </cell>
          <cell r="AN1365">
            <v>333257.32</v>
          </cell>
          <cell r="AP1365">
            <v>322843.03999999998</v>
          </cell>
        </row>
        <row r="1366">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D1366">
            <v>0</v>
          </cell>
          <cell r="AE1366">
            <v>0</v>
          </cell>
          <cell r="AF1366">
            <v>0</v>
          </cell>
          <cell r="AG1366">
            <v>0</v>
          </cell>
          <cell r="AH1366">
            <v>0</v>
          </cell>
          <cell r="AI1366">
            <v>0</v>
          </cell>
          <cell r="AJ1366">
            <v>0</v>
          </cell>
          <cell r="AK1366">
            <v>0</v>
          </cell>
          <cell r="AL1366">
            <v>0</v>
          </cell>
          <cell r="AM1366">
            <v>0</v>
          </cell>
          <cell r="AN1366">
            <v>0</v>
          </cell>
          <cell r="AP1366">
            <v>0</v>
          </cell>
        </row>
        <row r="1367">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D1367">
            <v>0</v>
          </cell>
          <cell r="AE1367">
            <v>0</v>
          </cell>
          <cell r="AF1367">
            <v>0</v>
          </cell>
          <cell r="AG1367">
            <v>0</v>
          </cell>
          <cell r="AH1367">
            <v>0</v>
          </cell>
          <cell r="AI1367">
            <v>0</v>
          </cell>
          <cell r="AJ1367">
            <v>0</v>
          </cell>
          <cell r="AK1367">
            <v>0</v>
          </cell>
          <cell r="AL1367">
            <v>0</v>
          </cell>
          <cell r="AM1367">
            <v>0</v>
          </cell>
          <cell r="AN1367">
            <v>0</v>
          </cell>
          <cell r="AP1367">
            <v>0</v>
          </cell>
        </row>
        <row r="1368">
          <cell r="J1368">
            <v>76369.19</v>
          </cell>
          <cell r="K1368">
            <v>75481.2</v>
          </cell>
          <cell r="L1368">
            <v>74593.210000000006</v>
          </cell>
          <cell r="M1368">
            <v>73705.22</v>
          </cell>
          <cell r="N1368">
            <v>72817.23</v>
          </cell>
          <cell r="O1368">
            <v>71929.240000000005</v>
          </cell>
          <cell r="P1368">
            <v>71041.25</v>
          </cell>
          <cell r="Q1368">
            <v>70153.259999999995</v>
          </cell>
          <cell r="R1368">
            <v>69265.27</v>
          </cell>
          <cell r="S1368">
            <v>68377.279999999999</v>
          </cell>
          <cell r="T1368">
            <v>67489.289999999994</v>
          </cell>
          <cell r="U1368">
            <v>66601.3</v>
          </cell>
          <cell r="V1368">
            <v>65713.31</v>
          </cell>
          <cell r="W1368">
            <v>64825.32</v>
          </cell>
          <cell r="X1368">
            <v>63937.33</v>
          </cell>
          <cell r="Y1368">
            <v>63049.34</v>
          </cell>
          <cell r="Z1368">
            <v>62161.35</v>
          </cell>
          <cell r="AA1368">
            <v>61273.36</v>
          </cell>
          <cell r="AD1368">
            <v>75481.2</v>
          </cell>
          <cell r="AE1368">
            <v>74593.210000000006</v>
          </cell>
          <cell r="AF1368">
            <v>73705.22</v>
          </cell>
          <cell r="AG1368">
            <v>72817.23</v>
          </cell>
          <cell r="AH1368">
            <v>71929.240000000005</v>
          </cell>
          <cell r="AI1368">
            <v>71041.250000000015</v>
          </cell>
          <cell r="AJ1368">
            <v>70153.260000000009</v>
          </cell>
          <cell r="AK1368">
            <v>69265.27</v>
          </cell>
          <cell r="AL1368">
            <v>68377.279999999984</v>
          </cell>
          <cell r="AM1368">
            <v>67489.289999999994</v>
          </cell>
          <cell r="AN1368">
            <v>66601.3</v>
          </cell>
          <cell r="AP1368">
            <v>64825.319999999985</v>
          </cell>
        </row>
        <row r="1369">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D1369">
            <v>0</v>
          </cell>
          <cell r="AE1369">
            <v>0</v>
          </cell>
          <cell r="AF1369">
            <v>0</v>
          </cell>
          <cell r="AG1369">
            <v>0</v>
          </cell>
          <cell r="AH1369">
            <v>0</v>
          </cell>
          <cell r="AI1369">
            <v>0</v>
          </cell>
          <cell r="AJ1369">
            <v>0</v>
          </cell>
          <cell r="AK1369">
            <v>0</v>
          </cell>
          <cell r="AL1369">
            <v>0</v>
          </cell>
          <cell r="AM1369">
            <v>0</v>
          </cell>
          <cell r="AN1369">
            <v>0</v>
          </cell>
          <cell r="AP1369">
            <v>0</v>
          </cell>
        </row>
        <row r="1370">
          <cell r="J1370">
            <v>3956845.71</v>
          </cell>
          <cell r="K1370">
            <v>3940427.26</v>
          </cell>
          <cell r="L1370">
            <v>3924008.81</v>
          </cell>
          <cell r="M1370">
            <v>3907590.36</v>
          </cell>
          <cell r="N1370">
            <v>3891171.91</v>
          </cell>
          <cell r="O1370">
            <v>3874753.46</v>
          </cell>
          <cell r="P1370">
            <v>3858335.01</v>
          </cell>
          <cell r="Q1370">
            <v>3841916.56</v>
          </cell>
          <cell r="R1370">
            <v>3825498.11</v>
          </cell>
          <cell r="S1370">
            <v>3809079.66</v>
          </cell>
          <cell r="T1370">
            <v>3792661.21</v>
          </cell>
          <cell r="U1370">
            <v>3776242.76</v>
          </cell>
          <cell r="V1370">
            <v>3759824.31</v>
          </cell>
          <cell r="W1370">
            <v>3743405.86</v>
          </cell>
          <cell r="X1370">
            <v>3726987.41</v>
          </cell>
          <cell r="Y1370">
            <v>3710568.96</v>
          </cell>
          <cell r="Z1370">
            <v>3694150.51</v>
          </cell>
          <cell r="AA1370">
            <v>3677732.06</v>
          </cell>
          <cell r="AD1370">
            <v>3940427.26</v>
          </cell>
          <cell r="AE1370">
            <v>3924008.81</v>
          </cell>
          <cell r="AF1370">
            <v>3907590.36</v>
          </cell>
          <cell r="AG1370">
            <v>3891171.91</v>
          </cell>
          <cell r="AH1370">
            <v>3874753.4599999995</v>
          </cell>
          <cell r="AI1370">
            <v>3858335.01</v>
          </cell>
          <cell r="AJ1370">
            <v>3841916.56</v>
          </cell>
          <cell r="AK1370">
            <v>3825498.11</v>
          </cell>
          <cell r="AL1370">
            <v>3809079.66</v>
          </cell>
          <cell r="AM1370">
            <v>3792661.2099999995</v>
          </cell>
          <cell r="AN1370">
            <v>3776242.76</v>
          </cell>
          <cell r="AP1370">
            <v>3743405.86</v>
          </cell>
        </row>
        <row r="1371">
          <cell r="J1371">
            <v>190954.89</v>
          </cell>
          <cell r="K1371">
            <v>175041.99</v>
          </cell>
          <cell r="L1371">
            <v>159129.09</v>
          </cell>
          <cell r="M1371">
            <v>143216.19</v>
          </cell>
          <cell r="N1371">
            <v>127303.29</v>
          </cell>
          <cell r="O1371">
            <v>111390.39</v>
          </cell>
          <cell r="P1371">
            <v>95477.49</v>
          </cell>
          <cell r="Q1371">
            <v>79564.59</v>
          </cell>
          <cell r="R1371">
            <v>63651.69</v>
          </cell>
          <cell r="S1371">
            <v>47738.79</v>
          </cell>
          <cell r="T1371">
            <v>31825.89</v>
          </cell>
          <cell r="U1371">
            <v>15912.99</v>
          </cell>
          <cell r="V1371">
            <v>0</v>
          </cell>
          <cell r="W1371">
            <v>0</v>
          </cell>
          <cell r="X1371">
            <v>0</v>
          </cell>
          <cell r="Y1371">
            <v>0</v>
          </cell>
          <cell r="Z1371">
            <v>0</v>
          </cell>
          <cell r="AA1371">
            <v>0</v>
          </cell>
          <cell r="AD1371">
            <v>175041.99</v>
          </cell>
          <cell r="AE1371">
            <v>159129.09</v>
          </cell>
          <cell r="AF1371">
            <v>143216.18999999997</v>
          </cell>
          <cell r="AG1371">
            <v>127303.29</v>
          </cell>
          <cell r="AH1371">
            <v>111390.38999999997</v>
          </cell>
          <cell r="AI1371">
            <v>95477.486250000016</v>
          </cell>
          <cell r="AJ1371">
            <v>80227.616250000006</v>
          </cell>
          <cell r="AK1371">
            <v>66303.821249999994</v>
          </cell>
          <cell r="AL1371">
            <v>53706.10125</v>
          </cell>
          <cell r="AM1371">
            <v>42434.456249999996</v>
          </cell>
          <cell r="AN1371">
            <v>32488.88625</v>
          </cell>
          <cell r="AP1371">
            <v>16575.971249999999</v>
          </cell>
        </row>
        <row r="1372">
          <cell r="J1372">
            <v>14185042.970000001</v>
          </cell>
          <cell r="K1372">
            <v>14151666.4</v>
          </cell>
          <cell r="L1372">
            <v>14118289.83</v>
          </cell>
          <cell r="M1372">
            <v>14084913.26</v>
          </cell>
          <cell r="N1372">
            <v>14051536.689999999</v>
          </cell>
          <cell r="O1372">
            <v>14018160.119999999</v>
          </cell>
          <cell r="P1372">
            <v>13984783.550000001</v>
          </cell>
          <cell r="Q1372">
            <v>13951406.98</v>
          </cell>
          <cell r="R1372">
            <v>13918030.41</v>
          </cell>
          <cell r="S1372">
            <v>13884653.84</v>
          </cell>
          <cell r="T1372">
            <v>13851277.27</v>
          </cell>
          <cell r="U1372">
            <v>13817900.699999999</v>
          </cell>
          <cell r="V1372">
            <v>13784524.130000001</v>
          </cell>
          <cell r="W1372">
            <v>13751147.560000001</v>
          </cell>
          <cell r="X1372">
            <v>13717770.99</v>
          </cell>
          <cell r="Y1372">
            <v>13684394.42</v>
          </cell>
          <cell r="Z1372">
            <v>13651017.85</v>
          </cell>
          <cell r="AA1372">
            <v>13617641.279999999</v>
          </cell>
          <cell r="AD1372">
            <v>14151666.4</v>
          </cell>
          <cell r="AE1372">
            <v>14118289.83</v>
          </cell>
          <cell r="AF1372">
            <v>14084913.259999998</v>
          </cell>
          <cell r="AG1372">
            <v>14051536.689999999</v>
          </cell>
          <cell r="AH1372">
            <v>14018160.120000003</v>
          </cell>
          <cell r="AI1372">
            <v>13984783.549999999</v>
          </cell>
          <cell r="AJ1372">
            <v>13951406.979999999</v>
          </cell>
          <cell r="AK1372">
            <v>13918030.410000002</v>
          </cell>
          <cell r="AL1372">
            <v>13884653.840000002</v>
          </cell>
          <cell r="AM1372">
            <v>13851277.270000001</v>
          </cell>
          <cell r="AN1372">
            <v>13817900.699999997</v>
          </cell>
          <cell r="AP1372">
            <v>13751147.560000001</v>
          </cell>
        </row>
        <row r="1373">
          <cell r="J1373">
            <v>105503.43</v>
          </cell>
          <cell r="K1373">
            <v>100228.27</v>
          </cell>
          <cell r="L1373">
            <v>94953.11</v>
          </cell>
          <cell r="M1373">
            <v>89677.95</v>
          </cell>
          <cell r="N1373">
            <v>84402.79</v>
          </cell>
          <cell r="O1373">
            <v>79127.63</v>
          </cell>
          <cell r="P1373">
            <v>73852.47</v>
          </cell>
          <cell r="Q1373">
            <v>68577.31</v>
          </cell>
          <cell r="R1373">
            <v>63302.15</v>
          </cell>
          <cell r="S1373">
            <v>58026.99</v>
          </cell>
          <cell r="T1373">
            <v>52751.83</v>
          </cell>
          <cell r="U1373">
            <v>47476.67</v>
          </cell>
          <cell r="V1373">
            <v>42201.51</v>
          </cell>
          <cell r="W1373">
            <v>36926.35</v>
          </cell>
          <cell r="X1373">
            <v>31651.19</v>
          </cell>
          <cell r="Y1373">
            <v>26376.03</v>
          </cell>
          <cell r="Z1373">
            <v>21100.87</v>
          </cell>
          <cell r="AA1373">
            <v>15825.71</v>
          </cell>
          <cell r="AD1373">
            <v>100228.27</v>
          </cell>
          <cell r="AE1373">
            <v>94953.11</v>
          </cell>
          <cell r="AF1373">
            <v>89677.950000000012</v>
          </cell>
          <cell r="AG1373">
            <v>84402.790000000008</v>
          </cell>
          <cell r="AH1373">
            <v>79127.62999999999</v>
          </cell>
          <cell r="AI1373">
            <v>73852.47</v>
          </cell>
          <cell r="AJ1373">
            <v>68577.31</v>
          </cell>
          <cell r="AK1373">
            <v>63302.15</v>
          </cell>
          <cell r="AL1373">
            <v>58026.989999999991</v>
          </cell>
          <cell r="AM1373">
            <v>52751.829999999994</v>
          </cell>
          <cell r="AN1373">
            <v>47476.670000000006</v>
          </cell>
          <cell r="AP1373">
            <v>36926.35</v>
          </cell>
        </row>
        <row r="1374">
          <cell r="J1374">
            <v>138582.72</v>
          </cell>
          <cell r="K1374">
            <v>131653.57999999999</v>
          </cell>
          <cell r="L1374">
            <v>124724.44</v>
          </cell>
          <cell r="M1374">
            <v>117795.3</v>
          </cell>
          <cell r="N1374">
            <v>110866.16</v>
          </cell>
          <cell r="O1374">
            <v>103937.02</v>
          </cell>
          <cell r="P1374">
            <v>97007.88</v>
          </cell>
          <cell r="Q1374">
            <v>90078.74</v>
          </cell>
          <cell r="R1374">
            <v>83149.600000000006</v>
          </cell>
          <cell r="S1374">
            <v>76220.460000000006</v>
          </cell>
          <cell r="T1374">
            <v>69291.320000000007</v>
          </cell>
          <cell r="U1374">
            <v>62362.18</v>
          </cell>
          <cell r="V1374">
            <v>55433.04</v>
          </cell>
          <cell r="W1374">
            <v>48503.9</v>
          </cell>
          <cell r="X1374">
            <v>41574.76</v>
          </cell>
          <cell r="Y1374">
            <v>34645.620000000003</v>
          </cell>
          <cell r="Z1374">
            <v>27716.48</v>
          </cell>
          <cell r="AA1374">
            <v>20787.34</v>
          </cell>
          <cell r="AD1374">
            <v>131653.57999999999</v>
          </cell>
          <cell r="AE1374">
            <v>124724.44</v>
          </cell>
          <cell r="AF1374">
            <v>117795.3</v>
          </cell>
          <cell r="AG1374">
            <v>110866.15999999999</v>
          </cell>
          <cell r="AH1374">
            <v>103937.02</v>
          </cell>
          <cell r="AI1374">
            <v>97007.88</v>
          </cell>
          <cell r="AJ1374">
            <v>90078.739999999991</v>
          </cell>
          <cell r="AK1374">
            <v>83149.600000000006</v>
          </cell>
          <cell r="AL1374">
            <v>76220.460000000006</v>
          </cell>
          <cell r="AM1374">
            <v>69291.320000000007</v>
          </cell>
          <cell r="AN1374">
            <v>62362.18</v>
          </cell>
          <cell r="AP1374">
            <v>48503.9</v>
          </cell>
        </row>
        <row r="1375">
          <cell r="J1375">
            <v>552384.29</v>
          </cell>
          <cell r="K1375">
            <v>524765.06999999995</v>
          </cell>
          <cell r="L1375">
            <v>497145.85</v>
          </cell>
          <cell r="M1375">
            <v>469526.63</v>
          </cell>
          <cell r="N1375">
            <v>441907.41</v>
          </cell>
          <cell r="O1375">
            <v>414288.19</v>
          </cell>
          <cell r="P1375">
            <v>386668.97</v>
          </cell>
          <cell r="Q1375">
            <v>359049.75</v>
          </cell>
          <cell r="R1375">
            <v>331430.53000000003</v>
          </cell>
          <cell r="S1375">
            <v>303811.31</v>
          </cell>
          <cell r="T1375">
            <v>276192.09000000003</v>
          </cell>
          <cell r="U1375">
            <v>248572.87</v>
          </cell>
          <cell r="V1375">
            <v>220953.65</v>
          </cell>
          <cell r="W1375">
            <v>193334.43</v>
          </cell>
          <cell r="X1375">
            <v>165715.21</v>
          </cell>
          <cell r="Y1375">
            <v>138095.99</v>
          </cell>
          <cell r="Z1375">
            <v>110476.77</v>
          </cell>
          <cell r="AA1375">
            <v>82857.55</v>
          </cell>
          <cell r="AD1375">
            <v>524765.07000000007</v>
          </cell>
          <cell r="AE1375">
            <v>497145.84999999992</v>
          </cell>
          <cell r="AF1375">
            <v>469526.63000000006</v>
          </cell>
          <cell r="AG1375">
            <v>441907.41</v>
          </cell>
          <cell r="AH1375">
            <v>414288.19</v>
          </cell>
          <cell r="AI1375">
            <v>386668.97</v>
          </cell>
          <cell r="AJ1375">
            <v>359049.75</v>
          </cell>
          <cell r="AK1375">
            <v>331430.52999999997</v>
          </cell>
          <cell r="AL1375">
            <v>303811.31</v>
          </cell>
          <cell r="AM1375">
            <v>276192.09000000003</v>
          </cell>
          <cell r="AN1375">
            <v>248572.87</v>
          </cell>
          <cell r="AP1375">
            <v>193334.43500000003</v>
          </cell>
        </row>
        <row r="1376">
          <cell r="J1376">
            <v>4412149.57</v>
          </cell>
          <cell r="K1376">
            <v>4387222.18</v>
          </cell>
          <cell r="L1376">
            <v>4362294.79</v>
          </cell>
          <cell r="M1376">
            <v>4337367.4000000004</v>
          </cell>
          <cell r="N1376">
            <v>4312440.01</v>
          </cell>
          <cell r="O1376">
            <v>4287512.62</v>
          </cell>
          <cell r="P1376">
            <v>4262585.2300000004</v>
          </cell>
          <cell r="Q1376">
            <v>4237657.84</v>
          </cell>
          <cell r="R1376">
            <v>4212730.45</v>
          </cell>
          <cell r="S1376">
            <v>4187803.06</v>
          </cell>
          <cell r="T1376">
            <v>4162875.67</v>
          </cell>
          <cell r="U1376">
            <v>4137948.28</v>
          </cell>
          <cell r="V1376">
            <v>4113020.89</v>
          </cell>
          <cell r="W1376">
            <v>4088093.5</v>
          </cell>
          <cell r="X1376">
            <v>4063166.11</v>
          </cell>
          <cell r="Y1376">
            <v>4038238.72</v>
          </cell>
          <cell r="Z1376">
            <v>4013311.33</v>
          </cell>
          <cell r="AA1376">
            <v>3988383.94</v>
          </cell>
          <cell r="AD1376">
            <v>4387222.1799999988</v>
          </cell>
          <cell r="AE1376">
            <v>4362294.79</v>
          </cell>
          <cell r="AF1376">
            <v>4337367.4000000004</v>
          </cell>
          <cell r="AG1376">
            <v>4312440.01</v>
          </cell>
          <cell r="AH1376">
            <v>4287512.62</v>
          </cell>
          <cell r="AI1376">
            <v>4262585.2300000004</v>
          </cell>
          <cell r="AJ1376">
            <v>4237657.84</v>
          </cell>
          <cell r="AK1376">
            <v>4212730.45</v>
          </cell>
          <cell r="AL1376">
            <v>4187803.06</v>
          </cell>
          <cell r="AM1376">
            <v>4162875.67</v>
          </cell>
          <cell r="AN1376">
            <v>4137948.28</v>
          </cell>
          <cell r="AP1376">
            <v>4088093.4999999995</v>
          </cell>
        </row>
        <row r="1377">
          <cell r="J1377">
            <v>79978.37</v>
          </cell>
          <cell r="K1377">
            <v>77693.27</v>
          </cell>
          <cell r="L1377">
            <v>75408.17</v>
          </cell>
          <cell r="M1377">
            <v>73123.070000000007</v>
          </cell>
          <cell r="N1377">
            <v>70837.97</v>
          </cell>
          <cell r="O1377">
            <v>68552.87</v>
          </cell>
          <cell r="P1377">
            <v>66267.77</v>
          </cell>
          <cell r="Q1377">
            <v>63982.67</v>
          </cell>
          <cell r="R1377">
            <v>61697.57</v>
          </cell>
          <cell r="S1377">
            <v>59412.47</v>
          </cell>
          <cell r="T1377">
            <v>57127.37</v>
          </cell>
          <cell r="U1377">
            <v>54842.27</v>
          </cell>
          <cell r="V1377">
            <v>52557.17</v>
          </cell>
          <cell r="W1377">
            <v>50272.07</v>
          </cell>
          <cell r="X1377">
            <v>47986.97</v>
          </cell>
          <cell r="Y1377">
            <v>45701.87</v>
          </cell>
          <cell r="Z1377">
            <v>43416.77</v>
          </cell>
          <cell r="AA1377">
            <v>41131.67</v>
          </cell>
          <cell r="AD1377">
            <v>77693.27</v>
          </cell>
          <cell r="AE1377">
            <v>75408.17</v>
          </cell>
          <cell r="AF1377">
            <v>73123.070000000007</v>
          </cell>
          <cell r="AG1377">
            <v>70837.969999999987</v>
          </cell>
          <cell r="AH1377">
            <v>68552.87</v>
          </cell>
          <cell r="AI1377">
            <v>66267.77</v>
          </cell>
          <cell r="AJ1377">
            <v>63982.670000000006</v>
          </cell>
          <cell r="AK1377">
            <v>61697.57</v>
          </cell>
          <cell r="AL1377">
            <v>59412.469999999994</v>
          </cell>
          <cell r="AM1377">
            <v>57127.369999999995</v>
          </cell>
          <cell r="AN1377">
            <v>54842.270000000011</v>
          </cell>
          <cell r="AP1377">
            <v>50272.07</v>
          </cell>
        </row>
        <row r="1378">
          <cell r="J1378">
            <v>27124.29</v>
          </cell>
          <cell r="K1378">
            <v>26349.31</v>
          </cell>
          <cell r="L1378">
            <v>25574.33</v>
          </cell>
          <cell r="M1378">
            <v>24799.35</v>
          </cell>
          <cell r="N1378">
            <v>24024.37</v>
          </cell>
          <cell r="O1378">
            <v>23249.39</v>
          </cell>
          <cell r="P1378">
            <v>22474.41</v>
          </cell>
          <cell r="Q1378">
            <v>21699.43</v>
          </cell>
          <cell r="R1378">
            <v>20924.45</v>
          </cell>
          <cell r="S1378">
            <v>20149.47</v>
          </cell>
          <cell r="T1378">
            <v>19374.490000000002</v>
          </cell>
          <cell r="U1378">
            <v>18599.509999999998</v>
          </cell>
          <cell r="V1378">
            <v>17824.53</v>
          </cell>
          <cell r="W1378">
            <v>17049.55</v>
          </cell>
          <cell r="X1378">
            <v>16274.57</v>
          </cell>
          <cell r="Y1378">
            <v>15499.59</v>
          </cell>
          <cell r="Z1378">
            <v>14724.61</v>
          </cell>
          <cell r="AA1378">
            <v>13949.63</v>
          </cell>
          <cell r="AD1378">
            <v>26349.309999999998</v>
          </cell>
          <cell r="AE1378">
            <v>25574.33</v>
          </cell>
          <cell r="AF1378">
            <v>24799.349999999995</v>
          </cell>
          <cell r="AG1378">
            <v>24024.37</v>
          </cell>
          <cell r="AH1378">
            <v>23249.39</v>
          </cell>
          <cell r="AI1378">
            <v>22474.41</v>
          </cell>
          <cell r="AJ1378">
            <v>21699.43</v>
          </cell>
          <cell r="AK1378">
            <v>20924.45</v>
          </cell>
          <cell r="AL1378">
            <v>20149.47</v>
          </cell>
          <cell r="AM1378">
            <v>19374.490000000002</v>
          </cell>
          <cell r="AN1378">
            <v>18599.509999999998</v>
          </cell>
          <cell r="AP1378">
            <v>17049.55</v>
          </cell>
        </row>
        <row r="1379">
          <cell r="J1379">
            <v>16624.52</v>
          </cell>
          <cell r="K1379">
            <v>16149.53</v>
          </cell>
          <cell r="L1379">
            <v>15674.54</v>
          </cell>
          <cell r="M1379">
            <v>15199.55</v>
          </cell>
          <cell r="N1379">
            <v>14724.56</v>
          </cell>
          <cell r="O1379">
            <v>14249.57</v>
          </cell>
          <cell r="P1379">
            <v>13774.58</v>
          </cell>
          <cell r="Q1379">
            <v>13299.59</v>
          </cell>
          <cell r="R1379">
            <v>12824.6</v>
          </cell>
          <cell r="S1379">
            <v>12349.61</v>
          </cell>
          <cell r="T1379">
            <v>11874.62</v>
          </cell>
          <cell r="U1379">
            <v>11399.63</v>
          </cell>
          <cell r="V1379">
            <v>10924.64</v>
          </cell>
          <cell r="W1379">
            <v>10449.65</v>
          </cell>
          <cell r="X1379">
            <v>9974.66</v>
          </cell>
          <cell r="Y1379">
            <v>9499.67</v>
          </cell>
          <cell r="Z1379">
            <v>9024.68</v>
          </cell>
          <cell r="AA1379">
            <v>8549.69</v>
          </cell>
          <cell r="AD1379">
            <v>16149.529999999999</v>
          </cell>
          <cell r="AE1379">
            <v>15674.54</v>
          </cell>
          <cell r="AF1379">
            <v>15199.549999999997</v>
          </cell>
          <cell r="AG1379">
            <v>14724.560000000003</v>
          </cell>
          <cell r="AH1379">
            <v>14249.569999999998</v>
          </cell>
          <cell r="AI1379">
            <v>13774.58</v>
          </cell>
          <cell r="AJ1379">
            <v>13299.589999999998</v>
          </cell>
          <cell r="AK1379">
            <v>12824.6</v>
          </cell>
          <cell r="AL1379">
            <v>12349.61</v>
          </cell>
          <cell r="AM1379">
            <v>11874.62</v>
          </cell>
          <cell r="AN1379">
            <v>11399.63</v>
          </cell>
          <cell r="AP1379">
            <v>10449.65</v>
          </cell>
        </row>
        <row r="1380">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D1380">
            <v>0</v>
          </cell>
          <cell r="AE1380">
            <v>0</v>
          </cell>
          <cell r="AF1380">
            <v>0</v>
          </cell>
          <cell r="AG1380">
            <v>0</v>
          </cell>
          <cell r="AH1380">
            <v>0</v>
          </cell>
          <cell r="AI1380">
            <v>0</v>
          </cell>
          <cell r="AJ1380">
            <v>0</v>
          </cell>
          <cell r="AK1380">
            <v>0</v>
          </cell>
          <cell r="AL1380">
            <v>0</v>
          </cell>
          <cell r="AM1380">
            <v>0</v>
          </cell>
          <cell r="AN1380">
            <v>0</v>
          </cell>
          <cell r="AP1380">
            <v>0</v>
          </cell>
        </row>
        <row r="1381">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48124.07</v>
          </cell>
          <cell r="AD1381">
            <v>0</v>
          </cell>
          <cell r="AE1381">
            <v>0</v>
          </cell>
          <cell r="AF1381">
            <v>0</v>
          </cell>
          <cell r="AG1381">
            <v>0</v>
          </cell>
          <cell r="AH1381">
            <v>0</v>
          </cell>
          <cell r="AI1381">
            <v>0</v>
          </cell>
          <cell r="AJ1381">
            <v>0</v>
          </cell>
          <cell r="AK1381">
            <v>0</v>
          </cell>
          <cell r="AL1381">
            <v>0</v>
          </cell>
          <cell r="AM1381">
            <v>0</v>
          </cell>
          <cell r="AN1381">
            <v>2005.1695833333333</v>
          </cell>
          <cell r="AP1381">
            <v>9959.0087499999991</v>
          </cell>
        </row>
        <row r="1382">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94803.62</v>
          </cell>
          <cell r="AD1382">
            <v>0</v>
          </cell>
          <cell r="AE1382">
            <v>0</v>
          </cell>
          <cell r="AF1382">
            <v>0</v>
          </cell>
          <cell r="AG1382">
            <v>0</v>
          </cell>
          <cell r="AH1382">
            <v>0</v>
          </cell>
          <cell r="AI1382">
            <v>0</v>
          </cell>
          <cell r="AJ1382">
            <v>0</v>
          </cell>
          <cell r="AK1382">
            <v>0</v>
          </cell>
          <cell r="AL1382">
            <v>0</v>
          </cell>
          <cell r="AM1382">
            <v>0</v>
          </cell>
          <cell r="AN1382">
            <v>3950.1508333333331</v>
          </cell>
          <cell r="AP1382">
            <v>19619.0825</v>
          </cell>
        </row>
        <row r="1383">
          <cell r="J1383">
            <v>745661.83</v>
          </cell>
          <cell r="K1383">
            <v>741449.06</v>
          </cell>
          <cell r="L1383">
            <v>737236.29</v>
          </cell>
          <cell r="M1383">
            <v>733023.52</v>
          </cell>
          <cell r="N1383">
            <v>728810.75</v>
          </cell>
          <cell r="O1383">
            <v>724597.98</v>
          </cell>
          <cell r="P1383">
            <v>720385.21</v>
          </cell>
          <cell r="Q1383">
            <v>716172.44</v>
          </cell>
          <cell r="R1383">
            <v>711959.67</v>
          </cell>
          <cell r="S1383">
            <v>707746.9</v>
          </cell>
          <cell r="T1383">
            <v>703534.13</v>
          </cell>
          <cell r="U1383">
            <v>699321.36</v>
          </cell>
          <cell r="V1383">
            <v>695108.59</v>
          </cell>
          <cell r="W1383">
            <v>690895.82</v>
          </cell>
          <cell r="X1383">
            <v>686683.05</v>
          </cell>
          <cell r="Y1383">
            <v>682470.28</v>
          </cell>
          <cell r="Z1383">
            <v>678257.51</v>
          </cell>
          <cell r="AA1383">
            <v>674044.74</v>
          </cell>
          <cell r="AD1383">
            <v>741449.06</v>
          </cell>
          <cell r="AE1383">
            <v>737236.29</v>
          </cell>
          <cell r="AF1383">
            <v>733023.52</v>
          </cell>
          <cell r="AG1383">
            <v>728810.75000000012</v>
          </cell>
          <cell r="AH1383">
            <v>724597.98</v>
          </cell>
          <cell r="AI1383">
            <v>720385.21</v>
          </cell>
          <cell r="AJ1383">
            <v>716172.44</v>
          </cell>
          <cell r="AK1383">
            <v>711959.67</v>
          </cell>
          <cell r="AL1383">
            <v>707746.9</v>
          </cell>
          <cell r="AM1383">
            <v>703534.13</v>
          </cell>
          <cell r="AN1383">
            <v>699321.36</v>
          </cell>
          <cell r="AP1383">
            <v>690895.82</v>
          </cell>
        </row>
        <row r="1384">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D1384">
            <v>0</v>
          </cell>
          <cell r="AE1384">
            <v>0</v>
          </cell>
          <cell r="AF1384">
            <v>0</v>
          </cell>
          <cell r="AG1384">
            <v>0</v>
          </cell>
          <cell r="AH1384">
            <v>0</v>
          </cell>
          <cell r="AI1384">
            <v>0</v>
          </cell>
          <cell r="AJ1384">
            <v>0</v>
          </cell>
          <cell r="AK1384">
            <v>0</v>
          </cell>
          <cell r="AL1384">
            <v>0</v>
          </cell>
          <cell r="AM1384">
            <v>0</v>
          </cell>
          <cell r="AN1384">
            <v>0</v>
          </cell>
          <cell r="AP1384">
            <v>62819.779583333329</v>
          </cell>
        </row>
        <row r="1385">
          <cell r="J1385">
            <v>2956824.02</v>
          </cell>
          <cell r="K1385">
            <v>2954949.76</v>
          </cell>
          <cell r="L1385">
            <v>2915672.56</v>
          </cell>
          <cell r="M1385">
            <v>2873474.86</v>
          </cell>
          <cell r="N1385">
            <v>2891189.3</v>
          </cell>
          <cell r="O1385">
            <v>2864578.18</v>
          </cell>
          <cell r="P1385">
            <v>2825417.76</v>
          </cell>
          <cell r="Q1385">
            <v>2835476.23</v>
          </cell>
          <cell r="R1385">
            <v>2656657.0499999998</v>
          </cell>
          <cell r="S1385">
            <v>2610336.87</v>
          </cell>
          <cell r="T1385">
            <v>2639931.61</v>
          </cell>
          <cell r="U1385">
            <v>2624552.37</v>
          </cell>
          <cell r="V1385">
            <v>2582812.08</v>
          </cell>
          <cell r="W1385">
            <v>2586832.44</v>
          </cell>
          <cell r="X1385">
            <v>2578698.25</v>
          </cell>
          <cell r="Y1385">
            <v>2541189.89</v>
          </cell>
          <cell r="Z1385">
            <v>2559833.12</v>
          </cell>
          <cell r="AA1385">
            <v>2554262</v>
          </cell>
          <cell r="AD1385">
            <v>2941609.1633333326</v>
          </cell>
          <cell r="AE1385">
            <v>2916129.3049999997</v>
          </cell>
          <cell r="AF1385">
            <v>2885341.8987500002</v>
          </cell>
          <cell r="AG1385">
            <v>2853059.7595833335</v>
          </cell>
          <cell r="AH1385">
            <v>2820125.6983333337</v>
          </cell>
          <cell r="AI1385">
            <v>2788504.5500000003</v>
          </cell>
          <cell r="AJ1385">
            <v>2757582.4975000001</v>
          </cell>
          <cell r="AK1385">
            <v>2728203.6795833339</v>
          </cell>
          <cell r="AL1385">
            <v>2700317.8762500002</v>
          </cell>
          <cell r="AM1385">
            <v>2672666.1616666666</v>
          </cell>
          <cell r="AN1385">
            <v>2645929.8133333335</v>
          </cell>
          <cell r="AP1385">
            <v>2596599.0429166663</v>
          </cell>
        </row>
        <row r="1386">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D1386">
            <v>0</v>
          </cell>
          <cell r="AE1386">
            <v>0</v>
          </cell>
          <cell r="AF1386">
            <v>0</v>
          </cell>
          <cell r="AG1386">
            <v>0</v>
          </cell>
          <cell r="AH1386">
            <v>0</v>
          </cell>
          <cell r="AI1386">
            <v>0</v>
          </cell>
          <cell r="AJ1386">
            <v>0</v>
          </cell>
          <cell r="AK1386">
            <v>0</v>
          </cell>
          <cell r="AL1386">
            <v>0</v>
          </cell>
          <cell r="AM1386">
            <v>0</v>
          </cell>
          <cell r="AN1386">
            <v>0</v>
          </cell>
          <cell r="AP1386">
            <v>0</v>
          </cell>
        </row>
        <row r="1387">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D1387">
            <v>0</v>
          </cell>
          <cell r="AE1387">
            <v>0</v>
          </cell>
          <cell r="AF1387">
            <v>0</v>
          </cell>
          <cell r="AG1387">
            <v>0</v>
          </cell>
          <cell r="AH1387">
            <v>0</v>
          </cell>
          <cell r="AI1387">
            <v>0</v>
          </cell>
          <cell r="AJ1387">
            <v>0</v>
          </cell>
          <cell r="AK1387">
            <v>0</v>
          </cell>
          <cell r="AL1387">
            <v>0</v>
          </cell>
          <cell r="AM1387">
            <v>0</v>
          </cell>
          <cell r="AN1387">
            <v>0</v>
          </cell>
          <cell r="AP1387">
            <v>0</v>
          </cell>
        </row>
        <row r="1388">
          <cell r="J1388">
            <v>2761463.64</v>
          </cell>
          <cell r="K1388">
            <v>2722738.83</v>
          </cell>
          <cell r="L1388">
            <v>2683854.36</v>
          </cell>
          <cell r="M1388">
            <v>2645561.7200000002</v>
          </cell>
          <cell r="N1388">
            <v>2795919.66</v>
          </cell>
          <cell r="O1388">
            <v>2826682.48</v>
          </cell>
          <cell r="P1388">
            <v>2803885.65</v>
          </cell>
          <cell r="Q1388">
            <v>2781500.43</v>
          </cell>
          <cell r="R1388">
            <v>2637960.75</v>
          </cell>
          <cell r="S1388">
            <v>2613194.4</v>
          </cell>
          <cell r="T1388">
            <v>2588429.11</v>
          </cell>
          <cell r="U1388">
            <v>2606357.52</v>
          </cell>
          <cell r="V1388">
            <v>2574887.41</v>
          </cell>
          <cell r="W1388">
            <v>2550089.5299999998</v>
          </cell>
          <cell r="X1388">
            <v>2526074.5699999998</v>
          </cell>
          <cell r="Y1388">
            <v>2494090.21</v>
          </cell>
          <cell r="Z1388">
            <v>2485524.9900000002</v>
          </cell>
          <cell r="AA1388">
            <v>2470883.33</v>
          </cell>
          <cell r="AD1388">
            <v>2781337.8374999999</v>
          </cell>
          <cell r="AE1388">
            <v>2767102.6391666667</v>
          </cell>
          <cell r="AF1388">
            <v>2747658.7379166665</v>
          </cell>
          <cell r="AG1388">
            <v>2729332.86</v>
          </cell>
          <cell r="AH1388">
            <v>2713116.7266666666</v>
          </cell>
          <cell r="AI1388">
            <v>2697855.0362500004</v>
          </cell>
          <cell r="AJ1388">
            <v>2682887.3058333332</v>
          </cell>
          <cell r="AK1388">
            <v>2669119.4270833335</v>
          </cell>
          <cell r="AL1388">
            <v>2656233.9562500003</v>
          </cell>
          <cell r="AM1388">
            <v>2636989.5320833335</v>
          </cell>
          <cell r="AN1388">
            <v>2609231.4562500003</v>
          </cell>
          <cell r="AP1388">
            <v>2509457.6754166665</v>
          </cell>
        </row>
        <row r="1389">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D1389">
            <v>0</v>
          </cell>
          <cell r="AE1389">
            <v>0</v>
          </cell>
          <cell r="AF1389">
            <v>0</v>
          </cell>
          <cell r="AG1389">
            <v>0</v>
          </cell>
          <cell r="AH1389">
            <v>0</v>
          </cell>
          <cell r="AI1389">
            <v>0</v>
          </cell>
          <cell r="AJ1389">
            <v>0</v>
          </cell>
          <cell r="AK1389">
            <v>0</v>
          </cell>
          <cell r="AL1389">
            <v>0</v>
          </cell>
          <cell r="AM1389">
            <v>0</v>
          </cell>
          <cell r="AN1389">
            <v>0</v>
          </cell>
          <cell r="AP1389">
            <v>0</v>
          </cell>
        </row>
        <row r="1390">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D1390">
            <v>0</v>
          </cell>
          <cell r="AE1390">
            <v>0</v>
          </cell>
          <cell r="AF1390">
            <v>0</v>
          </cell>
          <cell r="AG1390">
            <v>0</v>
          </cell>
          <cell r="AH1390">
            <v>0</v>
          </cell>
          <cell r="AI1390">
            <v>0</v>
          </cell>
          <cell r="AJ1390">
            <v>0</v>
          </cell>
          <cell r="AK1390">
            <v>0</v>
          </cell>
          <cell r="AL1390">
            <v>0</v>
          </cell>
          <cell r="AM1390">
            <v>0</v>
          </cell>
          <cell r="AN1390">
            <v>0</v>
          </cell>
          <cell r="AP1390">
            <v>0</v>
          </cell>
        </row>
        <row r="1391">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D1391">
            <v>0</v>
          </cell>
          <cell r="AE1391">
            <v>0</v>
          </cell>
          <cell r="AF1391">
            <v>0</v>
          </cell>
          <cell r="AG1391">
            <v>0</v>
          </cell>
          <cell r="AH1391">
            <v>0</v>
          </cell>
          <cell r="AI1391">
            <v>0</v>
          </cell>
          <cell r="AJ1391">
            <v>0</v>
          </cell>
          <cell r="AK1391">
            <v>0</v>
          </cell>
          <cell r="AL1391">
            <v>0</v>
          </cell>
          <cell r="AM1391">
            <v>0</v>
          </cell>
          <cell r="AN1391">
            <v>0</v>
          </cell>
          <cell r="AP1391">
            <v>0</v>
          </cell>
        </row>
        <row r="1392">
          <cell r="J1392">
            <v>10223802.039999999</v>
          </cell>
          <cell r="K1392">
            <v>7078029.9100000001</v>
          </cell>
          <cell r="L1392">
            <v>6632558.2400000002</v>
          </cell>
          <cell r="M1392">
            <v>6501168.3700000001</v>
          </cell>
          <cell r="N1392">
            <v>6344458.8700000001</v>
          </cell>
          <cell r="O1392">
            <v>6483595.1699999999</v>
          </cell>
          <cell r="P1392">
            <v>5025710.72</v>
          </cell>
          <cell r="Q1392">
            <v>4610274.3</v>
          </cell>
          <cell r="R1392">
            <v>5197863.1500000004</v>
          </cell>
          <cell r="S1392">
            <v>7814688.4500000002</v>
          </cell>
          <cell r="T1392">
            <v>3988746.73</v>
          </cell>
          <cell r="U1392">
            <v>3361074.68</v>
          </cell>
          <cell r="V1392">
            <v>4165536.46</v>
          </cell>
          <cell r="W1392">
            <v>5142627.5199999996</v>
          </cell>
          <cell r="X1392">
            <v>6595172.9500000002</v>
          </cell>
          <cell r="Y1392">
            <v>4794649.32</v>
          </cell>
          <cell r="Z1392">
            <v>6451859.4900000002</v>
          </cell>
          <cell r="AA1392">
            <v>6288629.1100000003</v>
          </cell>
          <cell r="AD1392">
            <v>10419825.4125</v>
          </cell>
          <cell r="AE1392">
            <v>9393601.6345833335</v>
          </cell>
          <cell r="AF1392">
            <v>8349202.0629166663</v>
          </cell>
          <cell r="AG1392">
            <v>7315401.3258333327</v>
          </cell>
          <cell r="AH1392">
            <v>6470764.6420833329</v>
          </cell>
          <cell r="AI1392">
            <v>5852736.4866666673</v>
          </cell>
          <cell r="AJ1392">
            <v>5519666.9879166661</v>
          </cell>
          <cell r="AK1392">
            <v>5437467.5012499997</v>
          </cell>
          <cell r="AL1392">
            <v>5364804.8204166666</v>
          </cell>
          <cell r="AM1392">
            <v>5298174.8858333342</v>
          </cell>
          <cell r="AN1392">
            <v>5294526.3258333346</v>
          </cell>
          <cell r="AP1392">
            <v>5652119.4725000001</v>
          </cell>
        </row>
        <row r="1393">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D1393">
            <v>0</v>
          </cell>
          <cell r="AE1393">
            <v>0</v>
          </cell>
          <cell r="AF1393">
            <v>0</v>
          </cell>
          <cell r="AG1393">
            <v>0</v>
          </cell>
          <cell r="AH1393">
            <v>0</v>
          </cell>
          <cell r="AI1393">
            <v>0</v>
          </cell>
          <cell r="AJ1393">
            <v>0</v>
          </cell>
          <cell r="AK1393">
            <v>0</v>
          </cell>
          <cell r="AL1393">
            <v>0</v>
          </cell>
          <cell r="AM1393">
            <v>0</v>
          </cell>
          <cell r="AN1393">
            <v>0</v>
          </cell>
          <cell r="AP1393">
            <v>0</v>
          </cell>
        </row>
        <row r="1394">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D1394">
            <v>0</v>
          </cell>
          <cell r="AE1394">
            <v>0</v>
          </cell>
          <cell r="AF1394">
            <v>0</v>
          </cell>
          <cell r="AG1394">
            <v>0</v>
          </cell>
          <cell r="AH1394">
            <v>0</v>
          </cell>
          <cell r="AI1394">
            <v>0</v>
          </cell>
          <cell r="AJ1394">
            <v>0</v>
          </cell>
          <cell r="AK1394">
            <v>0</v>
          </cell>
          <cell r="AL1394">
            <v>0</v>
          </cell>
          <cell r="AM1394">
            <v>0</v>
          </cell>
          <cell r="AN1394">
            <v>0</v>
          </cell>
          <cell r="AP1394">
            <v>0</v>
          </cell>
        </row>
        <row r="1395">
          <cell r="J1395">
            <v>2864001.71</v>
          </cell>
          <cell r="K1395">
            <v>2484081.23</v>
          </cell>
          <cell r="L1395">
            <v>2161763.08</v>
          </cell>
          <cell r="M1395">
            <v>2330455.12</v>
          </cell>
          <cell r="N1395">
            <v>2570283.5</v>
          </cell>
          <cell r="O1395">
            <v>2403493.48</v>
          </cell>
          <cell r="P1395">
            <v>2426616.6</v>
          </cell>
          <cell r="Q1395">
            <v>2075066.85</v>
          </cell>
          <cell r="R1395">
            <v>2623772.7200000002</v>
          </cell>
          <cell r="S1395">
            <v>3267731.37</v>
          </cell>
          <cell r="T1395">
            <v>3108972.28</v>
          </cell>
          <cell r="U1395">
            <v>2343895.98</v>
          </cell>
          <cell r="V1395">
            <v>2503633.17</v>
          </cell>
          <cell r="W1395">
            <v>2568844.69</v>
          </cell>
          <cell r="X1395">
            <v>2627441.54</v>
          </cell>
          <cell r="Y1395">
            <v>2264116.41</v>
          </cell>
          <cell r="Z1395">
            <v>2569743.0299999998</v>
          </cell>
          <cell r="AA1395">
            <v>2595537.41</v>
          </cell>
          <cell r="AD1395">
            <v>3338546.4745833334</v>
          </cell>
          <cell r="AE1395">
            <v>3050143.2925000004</v>
          </cell>
          <cell r="AF1395">
            <v>2810651.7316666669</v>
          </cell>
          <cell r="AG1395">
            <v>2661951.8437500005</v>
          </cell>
          <cell r="AH1395">
            <v>2591302.5270833336</v>
          </cell>
          <cell r="AI1395">
            <v>2539995.8041666667</v>
          </cell>
          <cell r="AJ1395">
            <v>2528512.2591666668</v>
          </cell>
          <cell r="AK1395">
            <v>2551447.3391666668</v>
          </cell>
          <cell r="AL1395">
            <v>2568086.4954166668</v>
          </cell>
          <cell r="AM1395">
            <v>2565299.8629166665</v>
          </cell>
          <cell r="AN1395">
            <v>2573279.1737500001</v>
          </cell>
          <cell r="AP1395">
            <v>2639583.5433333335</v>
          </cell>
        </row>
        <row r="1396">
          <cell r="J1396">
            <v>7827114.4400000004</v>
          </cell>
          <cell r="K1396">
            <v>7792785.04</v>
          </cell>
          <cell r="L1396">
            <v>7758455.6399999997</v>
          </cell>
          <cell r="M1396">
            <v>7724126.2400000002</v>
          </cell>
          <cell r="N1396">
            <v>7689796.8399999999</v>
          </cell>
          <cell r="O1396">
            <v>7655467.4400000004</v>
          </cell>
          <cell r="P1396">
            <v>7621138.04</v>
          </cell>
          <cell r="Q1396">
            <v>7586808.6399999997</v>
          </cell>
          <cell r="R1396">
            <v>7552479.2400000002</v>
          </cell>
          <cell r="S1396">
            <v>7518149.8399999999</v>
          </cell>
          <cell r="T1396">
            <v>7483820.4400000004</v>
          </cell>
          <cell r="U1396">
            <v>7449491.04</v>
          </cell>
          <cell r="V1396">
            <v>7415161.6399999997</v>
          </cell>
          <cell r="W1396">
            <v>7380832.2400000002</v>
          </cell>
          <cell r="X1396">
            <v>7346502.8399999999</v>
          </cell>
          <cell r="Y1396">
            <v>7312173.4400000004</v>
          </cell>
          <cell r="Z1396">
            <v>7277844.04</v>
          </cell>
          <cell r="AA1396">
            <v>7243514.6399999997</v>
          </cell>
          <cell r="AD1396">
            <v>7792785.0400000019</v>
          </cell>
          <cell r="AE1396">
            <v>7758455.6400000006</v>
          </cell>
          <cell r="AF1396">
            <v>7724126.2399999993</v>
          </cell>
          <cell r="AG1396">
            <v>7689796.8399999999</v>
          </cell>
          <cell r="AH1396">
            <v>7655467.4400000004</v>
          </cell>
          <cell r="AI1396">
            <v>7621138.0400000019</v>
          </cell>
          <cell r="AJ1396">
            <v>7586808.6400000006</v>
          </cell>
          <cell r="AK1396">
            <v>7552479.2399999993</v>
          </cell>
          <cell r="AL1396">
            <v>7518149.8399999999</v>
          </cell>
          <cell r="AM1396">
            <v>7483820.4400000004</v>
          </cell>
          <cell r="AN1396">
            <v>7449491.0400000019</v>
          </cell>
          <cell r="AP1396">
            <v>7380832.2441666657</v>
          </cell>
        </row>
        <row r="1397">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D1397">
            <v>0</v>
          </cell>
          <cell r="AE1397">
            <v>0</v>
          </cell>
          <cell r="AF1397">
            <v>0</v>
          </cell>
          <cell r="AG1397">
            <v>0</v>
          </cell>
          <cell r="AH1397">
            <v>0</v>
          </cell>
          <cell r="AI1397">
            <v>0</v>
          </cell>
          <cell r="AJ1397">
            <v>0</v>
          </cell>
          <cell r="AK1397">
            <v>0</v>
          </cell>
          <cell r="AL1397">
            <v>0</v>
          </cell>
          <cell r="AM1397">
            <v>0</v>
          </cell>
          <cell r="AN1397">
            <v>0</v>
          </cell>
          <cell r="AP1397">
            <v>0</v>
          </cell>
        </row>
        <row r="1398">
          <cell r="J1398">
            <v>0</v>
          </cell>
          <cell r="K1398">
            <v>0</v>
          </cell>
          <cell r="L1398">
            <v>0</v>
          </cell>
          <cell r="M1398">
            <v>0</v>
          </cell>
          <cell r="N1398">
            <v>0</v>
          </cell>
          <cell r="O1398">
            <v>0</v>
          </cell>
          <cell r="P1398">
            <v>0</v>
          </cell>
          <cell r="Q1398">
            <v>2631118.6</v>
          </cell>
          <cell r="R1398">
            <v>0</v>
          </cell>
          <cell r="S1398">
            <v>0</v>
          </cell>
          <cell r="T1398">
            <v>0</v>
          </cell>
          <cell r="U1398">
            <v>0</v>
          </cell>
          <cell r="V1398">
            <v>0</v>
          </cell>
          <cell r="W1398">
            <v>0</v>
          </cell>
          <cell r="X1398">
            <v>0</v>
          </cell>
          <cell r="Y1398">
            <v>0</v>
          </cell>
          <cell r="Z1398">
            <v>0</v>
          </cell>
          <cell r="AA1398">
            <v>0</v>
          </cell>
          <cell r="AD1398">
            <v>109629.94166666667</v>
          </cell>
          <cell r="AE1398">
            <v>219259.88333333333</v>
          </cell>
          <cell r="AF1398">
            <v>219259.88333333333</v>
          </cell>
          <cell r="AG1398">
            <v>219259.88333333333</v>
          </cell>
          <cell r="AH1398">
            <v>219259.88333333333</v>
          </cell>
          <cell r="AI1398">
            <v>219259.88333333333</v>
          </cell>
          <cell r="AJ1398">
            <v>219259.88333333333</v>
          </cell>
          <cell r="AK1398">
            <v>219259.88333333333</v>
          </cell>
          <cell r="AL1398">
            <v>219259.88333333333</v>
          </cell>
          <cell r="AM1398">
            <v>219259.88333333333</v>
          </cell>
          <cell r="AN1398">
            <v>219259.88333333333</v>
          </cell>
          <cell r="AP1398">
            <v>109629.94166666667</v>
          </cell>
        </row>
        <row r="1399">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D1399">
            <v>0</v>
          </cell>
          <cell r="AE1399">
            <v>0</v>
          </cell>
          <cell r="AF1399">
            <v>0</v>
          </cell>
          <cell r="AG1399">
            <v>0</v>
          </cell>
          <cell r="AH1399">
            <v>0</v>
          </cell>
          <cell r="AI1399">
            <v>0</v>
          </cell>
          <cell r="AJ1399">
            <v>0</v>
          </cell>
          <cell r="AK1399">
            <v>0</v>
          </cell>
          <cell r="AL1399">
            <v>0</v>
          </cell>
          <cell r="AM1399">
            <v>0</v>
          </cell>
          <cell r="AN1399">
            <v>0</v>
          </cell>
          <cell r="AP1399">
            <v>0</v>
          </cell>
        </row>
        <row r="1400">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D1400">
            <v>0</v>
          </cell>
          <cell r="AE1400">
            <v>0</v>
          </cell>
          <cell r="AF1400">
            <v>0</v>
          </cell>
          <cell r="AG1400">
            <v>0</v>
          </cell>
          <cell r="AH1400">
            <v>0</v>
          </cell>
          <cell r="AI1400">
            <v>0</v>
          </cell>
          <cell r="AJ1400">
            <v>0</v>
          </cell>
          <cell r="AK1400">
            <v>0</v>
          </cell>
          <cell r="AL1400">
            <v>0</v>
          </cell>
          <cell r="AM1400">
            <v>0</v>
          </cell>
          <cell r="AN1400">
            <v>0</v>
          </cell>
          <cell r="AP1400">
            <v>0</v>
          </cell>
        </row>
        <row r="1401">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D1401">
            <v>0</v>
          </cell>
          <cell r="AE1401">
            <v>0</v>
          </cell>
          <cell r="AF1401">
            <v>0</v>
          </cell>
          <cell r="AG1401">
            <v>0</v>
          </cell>
          <cell r="AH1401">
            <v>0</v>
          </cell>
          <cell r="AI1401">
            <v>0</v>
          </cell>
          <cell r="AJ1401">
            <v>0</v>
          </cell>
          <cell r="AK1401">
            <v>0</v>
          </cell>
          <cell r="AL1401">
            <v>0</v>
          </cell>
          <cell r="AM1401">
            <v>0</v>
          </cell>
          <cell r="AN1401">
            <v>0</v>
          </cell>
          <cell r="AP1401">
            <v>0</v>
          </cell>
        </row>
        <row r="1402">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D1402">
            <v>0</v>
          </cell>
          <cell r="AE1402">
            <v>0</v>
          </cell>
          <cell r="AF1402">
            <v>0</v>
          </cell>
          <cell r="AG1402">
            <v>0</v>
          </cell>
          <cell r="AH1402">
            <v>0</v>
          </cell>
          <cell r="AI1402">
            <v>0</v>
          </cell>
          <cell r="AJ1402">
            <v>0</v>
          </cell>
          <cell r="AK1402">
            <v>0</v>
          </cell>
          <cell r="AL1402">
            <v>0</v>
          </cell>
          <cell r="AM1402">
            <v>0</v>
          </cell>
          <cell r="AN1402">
            <v>0</v>
          </cell>
          <cell r="AP1402">
            <v>0</v>
          </cell>
        </row>
        <row r="1403">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D1403">
            <v>0</v>
          </cell>
          <cell r="AE1403">
            <v>0</v>
          </cell>
          <cell r="AF1403">
            <v>0</v>
          </cell>
          <cell r="AG1403">
            <v>0</v>
          </cell>
          <cell r="AH1403">
            <v>0</v>
          </cell>
          <cell r="AI1403">
            <v>0</v>
          </cell>
          <cell r="AJ1403">
            <v>0</v>
          </cell>
          <cell r="AK1403">
            <v>0</v>
          </cell>
          <cell r="AL1403">
            <v>0</v>
          </cell>
          <cell r="AM1403">
            <v>0</v>
          </cell>
          <cell r="AN1403">
            <v>0</v>
          </cell>
          <cell r="AP1403">
            <v>0</v>
          </cell>
        </row>
        <row r="1404">
          <cell r="J1404">
            <v>20972859.370000001</v>
          </cell>
          <cell r="K1404">
            <v>15404467.880000001</v>
          </cell>
          <cell r="L1404">
            <v>13537894.99</v>
          </cell>
          <cell r="M1404">
            <v>12557351.4</v>
          </cell>
          <cell r="N1404">
            <v>11143717.800000001</v>
          </cell>
          <cell r="O1404">
            <v>11258055.15</v>
          </cell>
          <cell r="P1404">
            <v>10875485.76</v>
          </cell>
          <cell r="Q1404">
            <v>10849053.92</v>
          </cell>
          <cell r="R1404">
            <v>9847446.8200000003</v>
          </cell>
          <cell r="S1404">
            <v>16186003.859999999</v>
          </cell>
          <cell r="T1404">
            <v>10579279.869999999</v>
          </cell>
          <cell r="U1404">
            <v>8067666.8600000003</v>
          </cell>
          <cell r="V1404">
            <v>8888461.0800000001</v>
          </cell>
          <cell r="W1404">
            <v>10268342</v>
          </cell>
          <cell r="X1404">
            <v>12745361.73</v>
          </cell>
          <cell r="Y1404">
            <v>9631825.0999999996</v>
          </cell>
          <cell r="Z1404">
            <v>10985203.51</v>
          </cell>
          <cell r="AA1404">
            <v>10108234.92</v>
          </cell>
          <cell r="AD1404">
            <v>20321224.197916668</v>
          </cell>
          <cell r="AE1404">
            <v>18729570.824583333</v>
          </cell>
          <cell r="AF1404">
            <v>16804559.136249997</v>
          </cell>
          <cell r="AG1404">
            <v>14820146.084583335</v>
          </cell>
          <cell r="AH1404">
            <v>13255758.604999999</v>
          </cell>
          <cell r="AI1404">
            <v>12103090.377916666</v>
          </cell>
          <cell r="AJ1404">
            <v>11385568.537500001</v>
          </cell>
          <cell r="AK1404">
            <v>11138541.073333334</v>
          </cell>
          <cell r="AL1404">
            <v>10983621.925000001</v>
          </cell>
          <cell r="AM1404">
            <v>10855120.233749999</v>
          </cell>
          <cell r="AN1404">
            <v>10800606.295416666</v>
          </cell>
          <cell r="AP1404">
            <v>10798177.617916668</v>
          </cell>
        </row>
        <row r="1405">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D1405">
            <v>0</v>
          </cell>
          <cell r="AE1405">
            <v>0</v>
          </cell>
          <cell r="AF1405">
            <v>0</v>
          </cell>
          <cell r="AG1405">
            <v>0</v>
          </cell>
          <cell r="AH1405">
            <v>0</v>
          </cell>
          <cell r="AI1405">
            <v>0</v>
          </cell>
          <cell r="AJ1405">
            <v>0</v>
          </cell>
          <cell r="AK1405">
            <v>0</v>
          </cell>
          <cell r="AL1405">
            <v>0</v>
          </cell>
          <cell r="AM1405">
            <v>0</v>
          </cell>
          <cell r="AN1405">
            <v>0</v>
          </cell>
          <cell r="AP1405">
            <v>0</v>
          </cell>
        </row>
        <row r="1406">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D1406">
            <v>0</v>
          </cell>
          <cell r="AE1406">
            <v>0</v>
          </cell>
          <cell r="AF1406">
            <v>0</v>
          </cell>
          <cell r="AG1406">
            <v>0</v>
          </cell>
          <cell r="AH1406">
            <v>0</v>
          </cell>
          <cell r="AI1406">
            <v>0</v>
          </cell>
          <cell r="AJ1406">
            <v>0</v>
          </cell>
          <cell r="AK1406">
            <v>0</v>
          </cell>
          <cell r="AL1406">
            <v>0</v>
          </cell>
          <cell r="AM1406">
            <v>0</v>
          </cell>
          <cell r="AN1406">
            <v>0</v>
          </cell>
          <cell r="AP1406">
            <v>0</v>
          </cell>
        </row>
        <row r="1407">
          <cell r="J1407">
            <v>4549017.51</v>
          </cell>
          <cell r="K1407">
            <v>4466568.24</v>
          </cell>
          <cell r="L1407">
            <v>3909905.97</v>
          </cell>
          <cell r="M1407">
            <v>4102882.74</v>
          </cell>
          <cell r="N1407">
            <v>4575808.84</v>
          </cell>
          <cell r="O1407">
            <v>3608600.46</v>
          </cell>
          <cell r="P1407">
            <v>4461977.96</v>
          </cell>
          <cell r="Q1407">
            <v>3616125.39</v>
          </cell>
          <cell r="R1407">
            <v>4274155.22</v>
          </cell>
          <cell r="S1407">
            <v>5345760.8899999997</v>
          </cell>
          <cell r="T1407">
            <v>4995290.78</v>
          </cell>
          <cell r="U1407">
            <v>3577634.42</v>
          </cell>
          <cell r="V1407">
            <v>3969750.04</v>
          </cell>
          <cell r="W1407">
            <v>3814057.21</v>
          </cell>
          <cell r="X1407">
            <v>3704361.11</v>
          </cell>
          <cell r="Y1407">
            <v>2754026.13</v>
          </cell>
          <cell r="Z1407">
            <v>2882573.33</v>
          </cell>
          <cell r="AA1407">
            <v>2317415.65</v>
          </cell>
          <cell r="AD1407">
            <v>5756204.5612500012</v>
          </cell>
          <cell r="AE1407">
            <v>5229743.9083333332</v>
          </cell>
          <cell r="AF1407">
            <v>4768627.9416666664</v>
          </cell>
          <cell r="AG1407">
            <v>4468919.9604166662</v>
          </cell>
          <cell r="AH1407">
            <v>4345259.8891666671</v>
          </cell>
          <cell r="AI1407">
            <v>4266174.5570833338</v>
          </cell>
          <cell r="AJ1407">
            <v>4214850.4529166669</v>
          </cell>
          <cell r="AK1407">
            <v>4179098.124166667</v>
          </cell>
          <cell r="AL1407">
            <v>4114331.3962500002</v>
          </cell>
          <cell r="AM1407">
            <v>3987577.5579166673</v>
          </cell>
          <cell r="AN1407">
            <v>3863226.7112500002</v>
          </cell>
          <cell r="AP1407">
            <v>3660852.0216666665</v>
          </cell>
        </row>
        <row r="1408">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D1408">
            <v>0</v>
          </cell>
          <cell r="AE1408">
            <v>0</v>
          </cell>
          <cell r="AF1408">
            <v>0</v>
          </cell>
          <cell r="AG1408">
            <v>0</v>
          </cell>
          <cell r="AH1408">
            <v>0</v>
          </cell>
          <cell r="AI1408">
            <v>0</v>
          </cell>
          <cell r="AJ1408">
            <v>0</v>
          </cell>
          <cell r="AK1408">
            <v>0</v>
          </cell>
          <cell r="AL1408">
            <v>0</v>
          </cell>
          <cell r="AM1408">
            <v>0</v>
          </cell>
          <cell r="AN1408">
            <v>0</v>
          </cell>
          <cell r="AP1408">
            <v>0</v>
          </cell>
        </row>
        <row r="1409">
          <cell r="J1409">
            <v>5250116.87</v>
          </cell>
          <cell r="K1409">
            <v>5181895.82</v>
          </cell>
          <cell r="L1409">
            <v>4956209.66</v>
          </cell>
          <cell r="M1409">
            <v>4978072.24</v>
          </cell>
          <cell r="N1409">
            <v>4874667.9400000004</v>
          </cell>
          <cell r="O1409">
            <v>4737606.79</v>
          </cell>
          <cell r="P1409">
            <v>4806855.21</v>
          </cell>
          <cell r="Q1409">
            <v>4494697.67</v>
          </cell>
          <cell r="R1409">
            <v>4715658.0599999996</v>
          </cell>
          <cell r="S1409">
            <v>4883646.3</v>
          </cell>
          <cell r="T1409">
            <v>5061243.7699999996</v>
          </cell>
          <cell r="U1409">
            <v>5077085.21</v>
          </cell>
          <cell r="V1409">
            <v>5003819.71</v>
          </cell>
          <cell r="W1409">
            <v>5021064.53</v>
          </cell>
          <cell r="X1409">
            <v>4563405.3499999996</v>
          </cell>
          <cell r="Y1409">
            <v>4468344.6900000004</v>
          </cell>
          <cell r="Z1409">
            <v>4470183.25</v>
          </cell>
          <cell r="AA1409">
            <v>4552409.38</v>
          </cell>
          <cell r="AD1409">
            <v>4946612.375</v>
          </cell>
          <cell r="AE1409">
            <v>4945028.3904166669</v>
          </cell>
          <cell r="AF1409">
            <v>4938558.8187500006</v>
          </cell>
          <cell r="AG1409">
            <v>4929273.6550000012</v>
          </cell>
          <cell r="AH1409">
            <v>4921021.1387499999</v>
          </cell>
          <cell r="AI1409">
            <v>4907883.9133333331</v>
          </cell>
          <cell r="AJ1409">
            <v>4890920.2279166663</v>
          </cell>
          <cell r="AK1409">
            <v>4867852.0779166678</v>
          </cell>
          <cell r="AL1409">
            <v>4830246.5837499993</v>
          </cell>
          <cell r="AM1409">
            <v>4792154.4070833335</v>
          </cell>
          <cell r="AN1409">
            <v>4767584.3195833331</v>
          </cell>
          <cell r="AP1409">
            <v>4751939.0570833338</v>
          </cell>
        </row>
        <row r="1410">
          <cell r="J1410">
            <v>872450.95</v>
          </cell>
          <cell r="K1410">
            <v>888275.15</v>
          </cell>
          <cell r="L1410">
            <v>940380.71</v>
          </cell>
          <cell r="M1410">
            <v>829008.13</v>
          </cell>
          <cell r="N1410">
            <v>949273.5</v>
          </cell>
          <cell r="O1410">
            <v>957715.15</v>
          </cell>
          <cell r="P1410">
            <v>1045519.96</v>
          </cell>
          <cell r="Q1410">
            <v>959793.8</v>
          </cell>
          <cell r="R1410">
            <v>1183367.18</v>
          </cell>
          <cell r="S1410">
            <v>1176844.97</v>
          </cell>
          <cell r="T1410">
            <v>1309496.5</v>
          </cell>
          <cell r="U1410">
            <v>1106469</v>
          </cell>
          <cell r="V1410">
            <v>1170394.6399999999</v>
          </cell>
          <cell r="W1410">
            <v>950211.22</v>
          </cell>
          <cell r="X1410">
            <v>975583.77</v>
          </cell>
          <cell r="Y1410">
            <v>1051573.6000000001</v>
          </cell>
          <cell r="Z1410">
            <v>915070.87</v>
          </cell>
          <cell r="AA1410">
            <v>967645.84</v>
          </cell>
          <cell r="AD1410">
            <v>1025406.9866666665</v>
          </cell>
          <cell r="AE1410">
            <v>1003088.4462500002</v>
          </cell>
          <cell r="AF1410">
            <v>974558.0145833334</v>
          </cell>
          <cell r="AG1410">
            <v>978440.93374999997</v>
          </cell>
          <cell r="AH1410">
            <v>1007433.7075</v>
          </cell>
          <cell r="AI1410">
            <v>1030630.5704166666</v>
          </cell>
          <cell r="AJ1410">
            <v>1045625.5604166667</v>
          </cell>
          <cell r="AK1410">
            <v>1049673.0241666667</v>
          </cell>
          <cell r="AL1410">
            <v>1060413.3795833334</v>
          </cell>
          <cell r="AM1410">
            <v>1068261.83125</v>
          </cell>
          <cell r="AN1410">
            <v>1067250.5004166665</v>
          </cell>
          <cell r="AP1410">
            <v>1057173.7687499998</v>
          </cell>
        </row>
        <row r="1411">
          <cell r="J1411">
            <v>1077418.1299999999</v>
          </cell>
          <cell r="K1411">
            <v>1062824.33</v>
          </cell>
          <cell r="L1411">
            <v>1048230.52</v>
          </cell>
          <cell r="M1411">
            <v>1035431.42</v>
          </cell>
          <cell r="N1411">
            <v>1020837.62</v>
          </cell>
          <cell r="O1411">
            <v>1006237.61</v>
          </cell>
          <cell r="P1411">
            <v>991542.49</v>
          </cell>
          <cell r="Q1411">
            <v>976948.68</v>
          </cell>
          <cell r="R1411">
            <v>966193.42</v>
          </cell>
          <cell r="S1411">
            <v>969981.22</v>
          </cell>
          <cell r="T1411">
            <v>955475.78</v>
          </cell>
          <cell r="U1411">
            <v>940661.31</v>
          </cell>
          <cell r="V1411">
            <v>926158.83</v>
          </cell>
          <cell r="W1411">
            <v>911565.03</v>
          </cell>
          <cell r="X1411">
            <v>896971.22</v>
          </cell>
          <cell r="Y1411">
            <v>882377.41</v>
          </cell>
          <cell r="Z1411">
            <v>874138.19</v>
          </cell>
          <cell r="AA1411">
            <v>859489.65</v>
          </cell>
          <cell r="AD1411">
            <v>1053383.3125</v>
          </cell>
          <cell r="AE1411">
            <v>1042433.7158333332</v>
          </cell>
          <cell r="AF1411">
            <v>1031562.74625</v>
          </cell>
          <cell r="AG1411">
            <v>1021424.9558333334</v>
          </cell>
          <cell r="AH1411">
            <v>1010336.55625</v>
          </cell>
          <cell r="AI1411">
            <v>998012.74000000011</v>
          </cell>
          <cell r="AJ1411">
            <v>985407.79833333334</v>
          </cell>
          <cell r="AK1411">
            <v>972802.85666666646</v>
          </cell>
          <cell r="AL1411">
            <v>960123.13541666663</v>
          </cell>
          <cell r="AM1411">
            <v>947633.40874999994</v>
          </cell>
          <cell r="AN1411">
            <v>935406.4341666667</v>
          </cell>
          <cell r="AP1411">
            <v>911152.54666666675</v>
          </cell>
        </row>
        <row r="1412">
          <cell r="J1412">
            <v>29387.34</v>
          </cell>
          <cell r="K1412">
            <v>28337.8</v>
          </cell>
          <cell r="L1412">
            <v>27288.25</v>
          </cell>
          <cell r="M1412">
            <v>26238.71</v>
          </cell>
          <cell r="N1412">
            <v>25189.16</v>
          </cell>
          <cell r="O1412">
            <v>24139.62</v>
          </cell>
          <cell r="P1412">
            <v>23090.07</v>
          </cell>
          <cell r="Q1412">
            <v>22040.53</v>
          </cell>
          <cell r="R1412">
            <v>20990.98</v>
          </cell>
          <cell r="S1412">
            <v>19941.439999999999</v>
          </cell>
          <cell r="T1412">
            <v>18891.89</v>
          </cell>
          <cell r="U1412">
            <v>17842.349999999999</v>
          </cell>
          <cell r="V1412">
            <v>16792.8</v>
          </cell>
          <cell r="W1412">
            <v>15743.26</v>
          </cell>
          <cell r="X1412">
            <v>14693.71</v>
          </cell>
          <cell r="Y1412">
            <v>13644.17</v>
          </cell>
          <cell r="Z1412">
            <v>12594.62</v>
          </cell>
          <cell r="AA1412">
            <v>11545.08</v>
          </cell>
          <cell r="AD1412">
            <v>28337.797499999997</v>
          </cell>
          <cell r="AE1412">
            <v>27288.252500000002</v>
          </cell>
          <cell r="AF1412">
            <v>26238.707500000004</v>
          </cell>
          <cell r="AG1412">
            <v>25189.162499999995</v>
          </cell>
          <cell r="AH1412">
            <v>24139.617500000004</v>
          </cell>
          <cell r="AI1412">
            <v>23090.072499999998</v>
          </cell>
          <cell r="AJ1412">
            <v>22040.5275</v>
          </cell>
          <cell r="AK1412">
            <v>20990.982500000002</v>
          </cell>
          <cell r="AL1412">
            <v>19941.4375</v>
          </cell>
          <cell r="AM1412">
            <v>18891.892500000002</v>
          </cell>
          <cell r="AN1412">
            <v>17842.3475</v>
          </cell>
          <cell r="AP1412">
            <v>15743.2575</v>
          </cell>
        </row>
        <row r="1413">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D1413">
            <v>0</v>
          </cell>
          <cell r="AE1413">
            <v>0</v>
          </cell>
          <cell r="AF1413">
            <v>0</v>
          </cell>
          <cell r="AG1413">
            <v>0</v>
          </cell>
          <cell r="AH1413">
            <v>0</v>
          </cell>
          <cell r="AI1413">
            <v>0</v>
          </cell>
          <cell r="AJ1413">
            <v>0</v>
          </cell>
          <cell r="AK1413">
            <v>0</v>
          </cell>
          <cell r="AL1413">
            <v>0</v>
          </cell>
          <cell r="AM1413">
            <v>0</v>
          </cell>
          <cell r="AN1413">
            <v>0</v>
          </cell>
          <cell r="AP1413">
            <v>0</v>
          </cell>
        </row>
        <row r="1414">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D1414">
            <v>0</v>
          </cell>
          <cell r="AE1414">
            <v>0</v>
          </cell>
          <cell r="AF1414">
            <v>0</v>
          </cell>
          <cell r="AG1414">
            <v>0</v>
          </cell>
          <cell r="AH1414">
            <v>0</v>
          </cell>
          <cell r="AI1414">
            <v>0</v>
          </cell>
          <cell r="AJ1414">
            <v>0</v>
          </cell>
          <cell r="AK1414">
            <v>0</v>
          </cell>
          <cell r="AL1414">
            <v>0</v>
          </cell>
          <cell r="AM1414">
            <v>0</v>
          </cell>
          <cell r="AN1414">
            <v>0</v>
          </cell>
          <cell r="AP1414">
            <v>0</v>
          </cell>
        </row>
        <row r="1415">
          <cell r="J1415">
            <v>-100268.57</v>
          </cell>
          <cell r="K1415">
            <v>-101591.87</v>
          </cell>
          <cell r="L1415">
            <v>-102915.17</v>
          </cell>
          <cell r="M1415">
            <v>-100949.01</v>
          </cell>
          <cell r="N1415">
            <v>-102272.31</v>
          </cell>
          <cell r="O1415">
            <v>-103595.61</v>
          </cell>
          <cell r="P1415">
            <v>-104918.91</v>
          </cell>
          <cell r="Q1415">
            <v>-106242.2</v>
          </cell>
          <cell r="R1415">
            <v>-107565.5</v>
          </cell>
          <cell r="S1415">
            <v>-108888.8</v>
          </cell>
          <cell r="T1415">
            <v>-110212.09</v>
          </cell>
          <cell r="U1415">
            <v>-111535.39</v>
          </cell>
          <cell r="V1415">
            <v>-112858.69</v>
          </cell>
          <cell r="W1415">
            <v>-114181.99</v>
          </cell>
          <cell r="X1415">
            <v>-115505.28</v>
          </cell>
          <cell r="Y1415">
            <v>-116828.58</v>
          </cell>
          <cell r="Z1415">
            <v>-118151.88</v>
          </cell>
          <cell r="AA1415">
            <v>-119475.18</v>
          </cell>
          <cell r="AD1415">
            <v>-100358.32791666668</v>
          </cell>
          <cell r="AE1415">
            <v>-101407.50374999999</v>
          </cell>
          <cell r="AF1415">
            <v>-102456.67958333332</v>
          </cell>
          <cell r="AG1415">
            <v>-103505.85541666666</v>
          </cell>
          <cell r="AH1415">
            <v>-104555.03125</v>
          </cell>
          <cell r="AI1415">
            <v>-105604.20749999997</v>
          </cell>
          <cell r="AJ1415">
            <v>-106653.38416666666</v>
          </cell>
          <cell r="AK1415">
            <v>-107702.56041666667</v>
          </cell>
          <cell r="AL1415">
            <v>-108888.79708333332</v>
          </cell>
          <cell r="AM1415">
            <v>-110212.09458333334</v>
          </cell>
          <cell r="AN1415">
            <v>-111535.39208333334</v>
          </cell>
          <cell r="AP1415">
            <v>-114099.59041666666</v>
          </cell>
        </row>
        <row r="1416">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D1416">
            <v>0</v>
          </cell>
          <cell r="AE1416">
            <v>0</v>
          </cell>
          <cell r="AF1416">
            <v>0</v>
          </cell>
          <cell r="AG1416">
            <v>0</v>
          </cell>
          <cell r="AH1416">
            <v>0</v>
          </cell>
          <cell r="AI1416">
            <v>0</v>
          </cell>
          <cell r="AJ1416">
            <v>0</v>
          </cell>
          <cell r="AK1416">
            <v>0</v>
          </cell>
          <cell r="AL1416">
            <v>0</v>
          </cell>
          <cell r="AM1416">
            <v>0</v>
          </cell>
          <cell r="AN1416">
            <v>0</v>
          </cell>
          <cell r="AP1416">
            <v>0</v>
          </cell>
        </row>
        <row r="1417">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D1417">
            <v>0</v>
          </cell>
          <cell r="AE1417">
            <v>0</v>
          </cell>
          <cell r="AF1417">
            <v>0</v>
          </cell>
          <cell r="AG1417">
            <v>0</v>
          </cell>
          <cell r="AH1417">
            <v>0</v>
          </cell>
          <cell r="AI1417">
            <v>0</v>
          </cell>
          <cell r="AJ1417">
            <v>0</v>
          </cell>
          <cell r="AK1417">
            <v>0</v>
          </cell>
          <cell r="AL1417">
            <v>0</v>
          </cell>
          <cell r="AM1417">
            <v>0</v>
          </cell>
          <cell r="AN1417">
            <v>0</v>
          </cell>
          <cell r="AP1417">
            <v>0</v>
          </cell>
        </row>
        <row r="1418">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D1418">
            <v>0</v>
          </cell>
          <cell r="AE1418">
            <v>0</v>
          </cell>
          <cell r="AF1418">
            <v>0</v>
          </cell>
          <cell r="AG1418">
            <v>0</v>
          </cell>
          <cell r="AH1418">
            <v>0</v>
          </cell>
          <cell r="AI1418">
            <v>0</v>
          </cell>
          <cell r="AJ1418">
            <v>0</v>
          </cell>
          <cell r="AK1418">
            <v>0</v>
          </cell>
          <cell r="AL1418">
            <v>0</v>
          </cell>
          <cell r="AM1418">
            <v>0</v>
          </cell>
          <cell r="AN1418">
            <v>0</v>
          </cell>
          <cell r="AP1418">
            <v>14621651.91375</v>
          </cell>
        </row>
        <row r="1419">
          <cell r="J1419">
            <v>14061092.529999999</v>
          </cell>
          <cell r="K1419">
            <v>14144048.23</v>
          </cell>
          <cell r="L1419">
            <v>14227004.289999999</v>
          </cell>
          <cell r="M1419">
            <v>14310592.91</v>
          </cell>
          <cell r="N1419">
            <v>14393031.859999999</v>
          </cell>
          <cell r="O1419">
            <v>14476045.65</v>
          </cell>
          <cell r="P1419">
            <v>14559059.439999999</v>
          </cell>
          <cell r="Q1419">
            <v>14642073.220000001</v>
          </cell>
          <cell r="R1419">
            <v>14725264.59</v>
          </cell>
          <cell r="S1419">
            <v>14808455.93</v>
          </cell>
          <cell r="T1419">
            <v>14891647.27</v>
          </cell>
          <cell r="U1419">
            <v>14974788.76</v>
          </cell>
          <cell r="V1419">
            <v>15057955.18</v>
          </cell>
          <cell r="W1419">
            <v>15141121.6</v>
          </cell>
          <cell r="X1419">
            <v>15224288.02</v>
          </cell>
          <cell r="Y1419">
            <v>15308039.99</v>
          </cell>
          <cell r="Z1419">
            <v>15391791.960000001</v>
          </cell>
          <cell r="AA1419">
            <v>15475543.93</v>
          </cell>
          <cell r="AD1419">
            <v>14241845.402083332</v>
          </cell>
          <cell r="AE1419">
            <v>14291586.055000002</v>
          </cell>
          <cell r="AF1419">
            <v>14341905.763333336</v>
          </cell>
          <cell r="AG1419">
            <v>14400887.165000001</v>
          </cell>
          <cell r="AH1419">
            <v>14476233.066666668</v>
          </cell>
          <cell r="AI1419">
            <v>14559294.667083332</v>
          </cell>
          <cell r="AJ1419">
            <v>14642375.334583335</v>
          </cell>
          <cell r="AK1419">
            <v>14725473.547083333</v>
          </cell>
          <cell r="AL1419">
            <v>14808587.330833333</v>
          </cell>
          <cell r="AM1419">
            <v>14891762.630000003</v>
          </cell>
          <cell r="AN1419">
            <v>14975023.395833334</v>
          </cell>
          <cell r="AP1419">
            <v>14881012.01375</v>
          </cell>
        </row>
        <row r="1420">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D1420">
            <v>0</v>
          </cell>
          <cell r="AE1420">
            <v>0</v>
          </cell>
          <cell r="AF1420">
            <v>0</v>
          </cell>
          <cell r="AG1420">
            <v>0</v>
          </cell>
          <cell r="AH1420">
            <v>0</v>
          </cell>
          <cell r="AI1420">
            <v>0</v>
          </cell>
          <cell r="AJ1420">
            <v>0</v>
          </cell>
          <cell r="AK1420">
            <v>0</v>
          </cell>
          <cell r="AL1420">
            <v>0</v>
          </cell>
          <cell r="AM1420">
            <v>0</v>
          </cell>
          <cell r="AN1420">
            <v>0</v>
          </cell>
          <cell r="AP1420">
            <v>0</v>
          </cell>
        </row>
        <row r="1421">
          <cell r="J1421">
            <v>331710.2</v>
          </cell>
          <cell r="K1421">
            <v>320271.92</v>
          </cell>
          <cell r="L1421">
            <v>308833.64</v>
          </cell>
          <cell r="M1421">
            <v>297395.34999999998</v>
          </cell>
          <cell r="N1421">
            <v>285957.07</v>
          </cell>
          <cell r="O1421">
            <v>274518.78000000003</v>
          </cell>
          <cell r="P1421">
            <v>263080.5</v>
          </cell>
          <cell r="Q1421">
            <v>251642.22</v>
          </cell>
          <cell r="R1421">
            <v>240203.94</v>
          </cell>
          <cell r="S1421">
            <v>228765.65</v>
          </cell>
          <cell r="T1421">
            <v>217327.37</v>
          </cell>
          <cell r="U1421">
            <v>205889.09</v>
          </cell>
          <cell r="V1421">
            <v>194450.8</v>
          </cell>
          <cell r="W1421">
            <v>183012.52</v>
          </cell>
          <cell r="X1421">
            <v>171574.24</v>
          </cell>
          <cell r="Y1421">
            <v>160135.95000000001</v>
          </cell>
          <cell r="Z1421">
            <v>148697.67000000001</v>
          </cell>
          <cell r="AA1421">
            <v>137259.38</v>
          </cell>
          <cell r="AD1421">
            <v>320271.91916666669</v>
          </cell>
          <cell r="AE1421">
            <v>308833.6358333333</v>
          </cell>
          <cell r="AF1421">
            <v>297395.35249999998</v>
          </cell>
          <cell r="AG1421">
            <v>285957.06916666665</v>
          </cell>
          <cell r="AH1421">
            <v>274518.78583333333</v>
          </cell>
          <cell r="AI1421">
            <v>263080.5025</v>
          </cell>
          <cell r="AJ1421">
            <v>251642.21916666665</v>
          </cell>
          <cell r="AK1421">
            <v>240203.93583333329</v>
          </cell>
          <cell r="AL1421">
            <v>228765.65249999997</v>
          </cell>
          <cell r="AM1421">
            <v>217327.36916666673</v>
          </cell>
          <cell r="AN1421">
            <v>205889.08583333335</v>
          </cell>
          <cell r="AP1421">
            <v>183012.51916666667</v>
          </cell>
        </row>
        <row r="1422">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D1422">
            <v>0</v>
          </cell>
          <cell r="AE1422">
            <v>0</v>
          </cell>
          <cell r="AF1422">
            <v>0</v>
          </cell>
          <cell r="AG1422">
            <v>0</v>
          </cell>
          <cell r="AH1422">
            <v>0</v>
          </cell>
          <cell r="AI1422">
            <v>0</v>
          </cell>
          <cell r="AJ1422">
            <v>0</v>
          </cell>
          <cell r="AK1422">
            <v>0</v>
          </cell>
          <cell r="AL1422">
            <v>0</v>
          </cell>
          <cell r="AM1422">
            <v>0</v>
          </cell>
          <cell r="AN1422">
            <v>0</v>
          </cell>
          <cell r="AP1422">
            <v>0</v>
          </cell>
        </row>
        <row r="1423">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D1423">
            <v>0</v>
          </cell>
          <cell r="AE1423">
            <v>0</v>
          </cell>
          <cell r="AF1423">
            <v>0</v>
          </cell>
          <cell r="AG1423">
            <v>0</v>
          </cell>
          <cell r="AH1423">
            <v>0</v>
          </cell>
          <cell r="AI1423">
            <v>0</v>
          </cell>
          <cell r="AJ1423">
            <v>0</v>
          </cell>
          <cell r="AK1423">
            <v>0</v>
          </cell>
          <cell r="AL1423">
            <v>0</v>
          </cell>
          <cell r="AM1423">
            <v>0</v>
          </cell>
          <cell r="AN1423">
            <v>0</v>
          </cell>
          <cell r="AP1423">
            <v>0</v>
          </cell>
        </row>
        <row r="1424">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D1424">
            <v>0</v>
          </cell>
          <cell r="AE1424">
            <v>0</v>
          </cell>
          <cell r="AF1424">
            <v>0</v>
          </cell>
          <cell r="AG1424">
            <v>0</v>
          </cell>
          <cell r="AH1424">
            <v>0</v>
          </cell>
          <cell r="AI1424">
            <v>0</v>
          </cell>
          <cell r="AJ1424">
            <v>0</v>
          </cell>
          <cell r="AK1424">
            <v>0</v>
          </cell>
          <cell r="AL1424">
            <v>0</v>
          </cell>
          <cell r="AM1424">
            <v>0</v>
          </cell>
          <cell r="AN1424">
            <v>0</v>
          </cell>
          <cell r="AP1424">
            <v>0</v>
          </cell>
        </row>
        <row r="1425">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D1425">
            <v>0</v>
          </cell>
          <cell r="AE1425">
            <v>0</v>
          </cell>
          <cell r="AF1425">
            <v>0</v>
          </cell>
          <cell r="AG1425">
            <v>0</v>
          </cell>
          <cell r="AH1425">
            <v>0</v>
          </cell>
          <cell r="AI1425">
            <v>0</v>
          </cell>
          <cell r="AJ1425">
            <v>0</v>
          </cell>
          <cell r="AK1425">
            <v>0</v>
          </cell>
          <cell r="AL1425">
            <v>0</v>
          </cell>
          <cell r="AM1425">
            <v>0</v>
          </cell>
          <cell r="AN1425">
            <v>0</v>
          </cell>
          <cell r="AP1425">
            <v>0</v>
          </cell>
        </row>
        <row r="1426">
          <cell r="J1426">
            <v>-1031089.63</v>
          </cell>
          <cell r="K1426">
            <v>-1050732.8</v>
          </cell>
          <cell r="L1426">
            <v>-1007442.59</v>
          </cell>
          <cell r="M1426">
            <v>-1019376.96</v>
          </cell>
          <cell r="N1426">
            <v>-1031617.27</v>
          </cell>
          <cell r="O1426">
            <v>-994394.03</v>
          </cell>
          <cell r="P1426">
            <v>-1072353.6299999999</v>
          </cell>
          <cell r="Q1426">
            <v>-1057203.75</v>
          </cell>
          <cell r="R1426">
            <v>-1103007.3799999999</v>
          </cell>
          <cell r="S1426">
            <v>-1121241.56</v>
          </cell>
          <cell r="T1426">
            <v>-1197798.75</v>
          </cell>
          <cell r="U1426">
            <v>-1227923.42</v>
          </cell>
          <cell r="V1426">
            <v>-1272127.8600000001</v>
          </cell>
          <cell r="W1426">
            <v>-1310131.83</v>
          </cell>
          <cell r="X1426">
            <v>-1335213.4099999999</v>
          </cell>
          <cell r="Y1426">
            <v>-1390604.51</v>
          </cell>
          <cell r="Z1426">
            <v>-1367158.94</v>
          </cell>
          <cell r="AA1426">
            <v>-1387060.27</v>
          </cell>
          <cell r="AD1426">
            <v>-1081201.98875</v>
          </cell>
          <cell r="AE1426">
            <v>-1075154.7145833333</v>
          </cell>
          <cell r="AF1426">
            <v>-1071321.7145833331</v>
          </cell>
          <cell r="AG1426">
            <v>-1071308.6220833336</v>
          </cell>
          <cell r="AH1426">
            <v>-1074417.2762499999</v>
          </cell>
          <cell r="AI1426">
            <v>-1086225.0737500002</v>
          </cell>
          <cell r="AJ1426">
            <v>-1107076.62625</v>
          </cell>
          <cell r="AK1426">
            <v>-1131542.0366666666</v>
          </cell>
          <cell r="AL1426">
            <v>-1160666.9687499998</v>
          </cell>
          <cell r="AM1426">
            <v>-1190115.68625</v>
          </cell>
          <cell r="AN1426">
            <v>-1220457.6824999999</v>
          </cell>
          <cell r="AP1426">
            <v>-1310735.8229166665</v>
          </cell>
        </row>
        <row r="1427">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D1427">
            <v>0</v>
          </cell>
          <cell r="AE1427">
            <v>0</v>
          </cell>
          <cell r="AF1427">
            <v>0</v>
          </cell>
          <cell r="AG1427">
            <v>0</v>
          </cell>
          <cell r="AH1427">
            <v>0</v>
          </cell>
          <cell r="AI1427">
            <v>0</v>
          </cell>
          <cell r="AJ1427">
            <v>0</v>
          </cell>
          <cell r="AK1427">
            <v>0</v>
          </cell>
          <cell r="AL1427">
            <v>0</v>
          </cell>
          <cell r="AM1427">
            <v>0</v>
          </cell>
          <cell r="AN1427">
            <v>0</v>
          </cell>
          <cell r="AP1427">
            <v>0</v>
          </cell>
        </row>
        <row r="1428">
          <cell r="J1428">
            <v>176679.87</v>
          </cell>
          <cell r="K1428">
            <v>176679.87</v>
          </cell>
          <cell r="L1428">
            <v>176679.87</v>
          </cell>
          <cell r="M1428">
            <v>176679.87</v>
          </cell>
          <cell r="N1428">
            <v>176679.87</v>
          </cell>
          <cell r="O1428">
            <v>176679.87</v>
          </cell>
          <cell r="P1428">
            <v>176679.87</v>
          </cell>
          <cell r="Q1428">
            <v>176679.87</v>
          </cell>
          <cell r="R1428">
            <v>176679.87</v>
          </cell>
          <cell r="S1428">
            <v>176679.87</v>
          </cell>
          <cell r="T1428">
            <v>176679.87</v>
          </cell>
          <cell r="U1428">
            <v>176679.87</v>
          </cell>
          <cell r="V1428">
            <v>176679.87</v>
          </cell>
          <cell r="W1428">
            <v>176679.87</v>
          </cell>
          <cell r="X1428">
            <v>176679.87</v>
          </cell>
          <cell r="Y1428">
            <v>176679.87</v>
          </cell>
          <cell r="Z1428">
            <v>176679.87</v>
          </cell>
          <cell r="AA1428">
            <v>176679.87</v>
          </cell>
          <cell r="AD1428">
            <v>176679.87000000002</v>
          </cell>
          <cell r="AE1428">
            <v>176679.87000000002</v>
          </cell>
          <cell r="AF1428">
            <v>176679.87000000002</v>
          </cell>
          <cell r="AG1428">
            <v>176679.87000000002</v>
          </cell>
          <cell r="AH1428">
            <v>176679.87000000002</v>
          </cell>
          <cell r="AI1428">
            <v>176679.87000000002</v>
          </cell>
          <cell r="AJ1428">
            <v>176679.87000000002</v>
          </cell>
          <cell r="AK1428">
            <v>176679.87000000002</v>
          </cell>
          <cell r="AL1428">
            <v>176679.87000000002</v>
          </cell>
          <cell r="AM1428">
            <v>176679.87000000002</v>
          </cell>
          <cell r="AN1428">
            <v>176679.87000000002</v>
          </cell>
          <cell r="AP1428">
            <v>169318.2141666667</v>
          </cell>
        </row>
        <row r="1429">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D1429">
            <v>0</v>
          </cell>
          <cell r="AE1429">
            <v>0</v>
          </cell>
          <cell r="AF1429">
            <v>0</v>
          </cell>
          <cell r="AG1429">
            <v>0</v>
          </cell>
          <cell r="AH1429">
            <v>0</v>
          </cell>
          <cell r="AI1429">
            <v>0</v>
          </cell>
          <cell r="AJ1429">
            <v>0</v>
          </cell>
          <cell r="AK1429">
            <v>0</v>
          </cell>
          <cell r="AL1429">
            <v>0</v>
          </cell>
          <cell r="AM1429">
            <v>0</v>
          </cell>
          <cell r="AN1429">
            <v>0</v>
          </cell>
          <cell r="AP1429">
            <v>0</v>
          </cell>
        </row>
        <row r="1430">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D1430">
            <v>0</v>
          </cell>
          <cell r="AE1430">
            <v>0</v>
          </cell>
          <cell r="AF1430">
            <v>0</v>
          </cell>
          <cell r="AG1430">
            <v>0</v>
          </cell>
          <cell r="AH1430">
            <v>0</v>
          </cell>
          <cell r="AI1430">
            <v>0</v>
          </cell>
          <cell r="AJ1430">
            <v>0</v>
          </cell>
          <cell r="AK1430">
            <v>0</v>
          </cell>
          <cell r="AL1430">
            <v>0</v>
          </cell>
          <cell r="AM1430">
            <v>0</v>
          </cell>
          <cell r="AN1430">
            <v>0</v>
          </cell>
          <cell r="AP1430">
            <v>0</v>
          </cell>
        </row>
        <row r="1431">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D1431">
            <v>0</v>
          </cell>
          <cell r="AE1431">
            <v>0</v>
          </cell>
          <cell r="AF1431">
            <v>0</v>
          </cell>
          <cell r="AG1431">
            <v>0</v>
          </cell>
          <cell r="AH1431">
            <v>0</v>
          </cell>
          <cell r="AI1431">
            <v>0</v>
          </cell>
          <cell r="AJ1431">
            <v>0</v>
          </cell>
          <cell r="AK1431">
            <v>0</v>
          </cell>
          <cell r="AL1431">
            <v>0</v>
          </cell>
          <cell r="AM1431">
            <v>0</v>
          </cell>
          <cell r="AN1431">
            <v>0</v>
          </cell>
          <cell r="AP1431">
            <v>0</v>
          </cell>
        </row>
        <row r="1432">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D1432">
            <v>0</v>
          </cell>
          <cell r="AE1432">
            <v>0</v>
          </cell>
          <cell r="AF1432">
            <v>0</v>
          </cell>
          <cell r="AG1432">
            <v>0</v>
          </cell>
          <cell r="AH1432">
            <v>0</v>
          </cell>
          <cell r="AI1432">
            <v>0</v>
          </cell>
          <cell r="AJ1432">
            <v>0</v>
          </cell>
          <cell r="AK1432">
            <v>0</v>
          </cell>
          <cell r="AL1432">
            <v>0</v>
          </cell>
          <cell r="AM1432">
            <v>0</v>
          </cell>
          <cell r="AN1432">
            <v>0</v>
          </cell>
          <cell r="AP1432">
            <v>0</v>
          </cell>
        </row>
        <row r="1433">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D1433">
            <v>0</v>
          </cell>
          <cell r="AE1433">
            <v>0</v>
          </cell>
          <cell r="AF1433">
            <v>0</v>
          </cell>
          <cell r="AG1433">
            <v>0</v>
          </cell>
          <cell r="AH1433">
            <v>0</v>
          </cell>
          <cell r="AI1433">
            <v>0</v>
          </cell>
          <cell r="AJ1433">
            <v>0</v>
          </cell>
          <cell r="AK1433">
            <v>0</v>
          </cell>
          <cell r="AL1433">
            <v>0</v>
          </cell>
          <cell r="AM1433">
            <v>0</v>
          </cell>
          <cell r="AN1433">
            <v>0</v>
          </cell>
          <cell r="AP1433">
            <v>0</v>
          </cell>
        </row>
        <row r="1434">
          <cell r="J1434">
            <v>9769.42</v>
          </cell>
          <cell r="K1434">
            <v>9281.94</v>
          </cell>
          <cell r="L1434">
            <v>8794.4599999999991</v>
          </cell>
          <cell r="M1434">
            <v>8306.98</v>
          </cell>
          <cell r="N1434">
            <v>7819.5</v>
          </cell>
          <cell r="O1434">
            <v>7332.02</v>
          </cell>
          <cell r="P1434">
            <v>6844.54</v>
          </cell>
          <cell r="Q1434">
            <v>6357.06</v>
          </cell>
          <cell r="R1434">
            <v>5869.58</v>
          </cell>
          <cell r="S1434">
            <v>5382.1</v>
          </cell>
          <cell r="T1434">
            <v>4894.82</v>
          </cell>
          <cell r="U1434">
            <v>4407.34</v>
          </cell>
          <cell r="V1434">
            <v>3919.86</v>
          </cell>
          <cell r="W1434">
            <v>3432.38</v>
          </cell>
          <cell r="X1434">
            <v>3187.23</v>
          </cell>
          <cell r="Y1434">
            <v>2942.07</v>
          </cell>
          <cell r="Z1434">
            <v>2696.91</v>
          </cell>
          <cell r="AA1434">
            <v>2451.75</v>
          </cell>
          <cell r="AD1434">
            <v>9740.3274999999994</v>
          </cell>
          <cell r="AE1434">
            <v>9087.81</v>
          </cell>
          <cell r="AF1434">
            <v>8471.9741666666669</v>
          </cell>
          <cell r="AG1434">
            <v>7892.8279166666662</v>
          </cell>
          <cell r="AH1434">
            <v>7350.3712500000011</v>
          </cell>
          <cell r="AI1434">
            <v>6844.581666666666</v>
          </cell>
          <cell r="AJ1434">
            <v>6357.1183333333329</v>
          </cell>
          <cell r="AK1434">
            <v>5879.7520833333328</v>
          </cell>
          <cell r="AL1434">
            <v>5422.5795833333341</v>
          </cell>
          <cell r="AM1434">
            <v>4985.6004166666671</v>
          </cell>
          <cell r="AN1434">
            <v>4568.8145833333338</v>
          </cell>
          <cell r="AP1434">
            <v>3795.8241666666672</v>
          </cell>
        </row>
        <row r="1435">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D1435">
            <v>0</v>
          </cell>
          <cell r="AE1435">
            <v>0</v>
          </cell>
          <cell r="AF1435">
            <v>0</v>
          </cell>
          <cell r="AG1435">
            <v>0</v>
          </cell>
          <cell r="AH1435">
            <v>0</v>
          </cell>
          <cell r="AI1435">
            <v>0</v>
          </cell>
          <cell r="AJ1435">
            <v>0</v>
          </cell>
          <cell r="AK1435">
            <v>0</v>
          </cell>
          <cell r="AL1435">
            <v>0</v>
          </cell>
          <cell r="AM1435">
            <v>0</v>
          </cell>
          <cell r="AN1435">
            <v>0</v>
          </cell>
          <cell r="AP1435">
            <v>0</v>
          </cell>
        </row>
        <row r="1436">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D1436">
            <v>0</v>
          </cell>
          <cell r="AE1436">
            <v>0</v>
          </cell>
          <cell r="AF1436">
            <v>0</v>
          </cell>
          <cell r="AG1436">
            <v>0</v>
          </cell>
          <cell r="AH1436">
            <v>0</v>
          </cell>
          <cell r="AI1436">
            <v>0</v>
          </cell>
          <cell r="AJ1436">
            <v>0</v>
          </cell>
          <cell r="AK1436">
            <v>0</v>
          </cell>
          <cell r="AL1436">
            <v>0</v>
          </cell>
          <cell r="AM1436">
            <v>0</v>
          </cell>
          <cell r="AN1436">
            <v>0</v>
          </cell>
          <cell r="AP1436">
            <v>0</v>
          </cell>
        </row>
        <row r="1437">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D1437">
            <v>0</v>
          </cell>
          <cell r="AE1437">
            <v>0</v>
          </cell>
          <cell r="AF1437">
            <v>0</v>
          </cell>
          <cell r="AG1437">
            <v>0</v>
          </cell>
          <cell r="AH1437">
            <v>0</v>
          </cell>
          <cell r="AI1437">
            <v>0</v>
          </cell>
          <cell r="AJ1437">
            <v>0</v>
          </cell>
          <cell r="AK1437">
            <v>0</v>
          </cell>
          <cell r="AL1437">
            <v>0</v>
          </cell>
          <cell r="AM1437">
            <v>0</v>
          </cell>
          <cell r="AN1437">
            <v>0</v>
          </cell>
          <cell r="AP1437">
            <v>0</v>
          </cell>
        </row>
        <row r="1438">
          <cell r="J1438">
            <v>2273318.79</v>
          </cell>
          <cell r="K1438">
            <v>2361442.84</v>
          </cell>
          <cell r="L1438">
            <v>2493392.84</v>
          </cell>
          <cell r="M1438">
            <v>2625342.84</v>
          </cell>
          <cell r="N1438">
            <v>2633065.94</v>
          </cell>
          <cell r="O1438">
            <v>2754515.94</v>
          </cell>
          <cell r="P1438">
            <v>2875965.94</v>
          </cell>
          <cell r="Q1438">
            <v>3648677.98</v>
          </cell>
          <cell r="R1438">
            <v>3801372.48</v>
          </cell>
          <cell r="S1438">
            <v>3954066.98</v>
          </cell>
          <cell r="T1438">
            <v>2508075.16</v>
          </cell>
          <cell r="U1438">
            <v>2677286.16</v>
          </cell>
          <cell r="V1438">
            <v>2846497.16</v>
          </cell>
          <cell r="W1438">
            <v>3015708.03</v>
          </cell>
          <cell r="X1438">
            <v>3184919.03</v>
          </cell>
          <cell r="Y1438">
            <v>3354130.03</v>
          </cell>
          <cell r="Z1438">
            <v>3512716.74</v>
          </cell>
          <cell r="AA1438">
            <v>3681494.79</v>
          </cell>
          <cell r="AD1438">
            <v>2653009.5541666672</v>
          </cell>
          <cell r="AE1438">
            <v>2709450.6416666671</v>
          </cell>
          <cell r="AF1438">
            <v>2768670.4375</v>
          </cell>
          <cell r="AG1438">
            <v>2819314.8612500001</v>
          </cell>
          <cell r="AH1438">
            <v>2861765.8504166664</v>
          </cell>
          <cell r="AI1438">
            <v>2907759.4229166661</v>
          </cell>
          <cell r="AJ1438">
            <v>2958902.9045833331</v>
          </cell>
          <cell r="AK1438">
            <v>3014977.5454166667</v>
          </cell>
          <cell r="AL1438">
            <v>3074157.2695833337</v>
          </cell>
          <cell r="AM1438">
            <v>3141175.519166667</v>
          </cell>
          <cell r="AN1438">
            <v>3216451.7545833341</v>
          </cell>
          <cell r="AP1438">
            <v>3460500.737083334</v>
          </cell>
        </row>
        <row r="1439">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D1439">
            <v>0</v>
          </cell>
          <cell r="AE1439">
            <v>0</v>
          </cell>
          <cell r="AF1439">
            <v>0</v>
          </cell>
          <cell r="AG1439">
            <v>0</v>
          </cell>
          <cell r="AH1439">
            <v>0</v>
          </cell>
          <cell r="AI1439">
            <v>0</v>
          </cell>
          <cell r="AJ1439">
            <v>0</v>
          </cell>
          <cell r="AK1439">
            <v>0</v>
          </cell>
          <cell r="AL1439">
            <v>0</v>
          </cell>
          <cell r="AM1439">
            <v>0</v>
          </cell>
          <cell r="AN1439">
            <v>0</v>
          </cell>
          <cell r="AP1439">
            <v>0</v>
          </cell>
        </row>
        <row r="1440">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D1440">
            <v>0</v>
          </cell>
          <cell r="AE1440">
            <v>0</v>
          </cell>
          <cell r="AF1440">
            <v>0</v>
          </cell>
          <cell r="AG1440">
            <v>0</v>
          </cell>
          <cell r="AH1440">
            <v>0</v>
          </cell>
          <cell r="AI1440">
            <v>0</v>
          </cell>
          <cell r="AJ1440">
            <v>0</v>
          </cell>
          <cell r="AK1440">
            <v>0</v>
          </cell>
          <cell r="AL1440">
            <v>0</v>
          </cell>
          <cell r="AM1440">
            <v>0</v>
          </cell>
          <cell r="AN1440">
            <v>0</v>
          </cell>
          <cell r="AP1440">
            <v>0</v>
          </cell>
        </row>
        <row r="1441">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D1441">
            <v>0</v>
          </cell>
          <cell r="AE1441">
            <v>0</v>
          </cell>
          <cell r="AF1441">
            <v>0</v>
          </cell>
          <cell r="AG1441">
            <v>0</v>
          </cell>
          <cell r="AH1441">
            <v>0</v>
          </cell>
          <cell r="AI1441">
            <v>0</v>
          </cell>
          <cell r="AJ1441">
            <v>0</v>
          </cell>
          <cell r="AK1441">
            <v>0</v>
          </cell>
          <cell r="AL1441">
            <v>0</v>
          </cell>
          <cell r="AM1441">
            <v>0</v>
          </cell>
          <cell r="AN1441">
            <v>0</v>
          </cell>
          <cell r="AP1441">
            <v>0</v>
          </cell>
        </row>
        <row r="1442">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D1442">
            <v>0</v>
          </cell>
          <cell r="AE1442">
            <v>0</v>
          </cell>
          <cell r="AF1442">
            <v>0</v>
          </cell>
          <cell r="AG1442">
            <v>0</v>
          </cell>
          <cell r="AH1442">
            <v>0</v>
          </cell>
          <cell r="AI1442">
            <v>0</v>
          </cell>
          <cell r="AJ1442">
            <v>0</v>
          </cell>
          <cell r="AK1442">
            <v>0</v>
          </cell>
          <cell r="AL1442">
            <v>0</v>
          </cell>
          <cell r="AM1442">
            <v>0</v>
          </cell>
          <cell r="AN1442">
            <v>0</v>
          </cell>
          <cell r="AP1442">
            <v>0</v>
          </cell>
        </row>
        <row r="1443">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D1443">
            <v>0</v>
          </cell>
          <cell r="AE1443">
            <v>0</v>
          </cell>
          <cell r="AF1443">
            <v>0</v>
          </cell>
          <cell r="AG1443">
            <v>0</v>
          </cell>
          <cell r="AH1443">
            <v>0</v>
          </cell>
          <cell r="AI1443">
            <v>0</v>
          </cell>
          <cell r="AJ1443">
            <v>0</v>
          </cell>
          <cell r="AK1443">
            <v>0</v>
          </cell>
          <cell r="AL1443">
            <v>0</v>
          </cell>
          <cell r="AM1443">
            <v>0</v>
          </cell>
          <cell r="AN1443">
            <v>0</v>
          </cell>
          <cell r="AP1443">
            <v>0</v>
          </cell>
        </row>
        <row r="1444">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D1444">
            <v>0</v>
          </cell>
          <cell r="AE1444">
            <v>0</v>
          </cell>
          <cell r="AF1444">
            <v>0</v>
          </cell>
          <cell r="AG1444">
            <v>0</v>
          </cell>
          <cell r="AH1444">
            <v>0</v>
          </cell>
          <cell r="AI1444">
            <v>0</v>
          </cell>
          <cell r="AJ1444">
            <v>0</v>
          </cell>
          <cell r="AK1444">
            <v>0</v>
          </cell>
          <cell r="AL1444">
            <v>0</v>
          </cell>
          <cell r="AM1444">
            <v>0</v>
          </cell>
          <cell r="AN1444">
            <v>0</v>
          </cell>
          <cell r="AP1444">
            <v>0</v>
          </cell>
        </row>
        <row r="1445">
          <cell r="J1445">
            <v>159437</v>
          </cell>
          <cell r="K1445">
            <v>159437</v>
          </cell>
          <cell r="L1445">
            <v>159437</v>
          </cell>
          <cell r="M1445">
            <v>159437</v>
          </cell>
          <cell r="N1445">
            <v>159437</v>
          </cell>
          <cell r="O1445">
            <v>159437</v>
          </cell>
          <cell r="P1445">
            <v>159437</v>
          </cell>
          <cell r="Q1445">
            <v>159437</v>
          </cell>
          <cell r="R1445">
            <v>159437</v>
          </cell>
          <cell r="S1445">
            <v>159437</v>
          </cell>
          <cell r="T1445">
            <v>159437</v>
          </cell>
          <cell r="U1445">
            <v>159437</v>
          </cell>
          <cell r="V1445">
            <v>159437</v>
          </cell>
          <cell r="W1445">
            <v>159437</v>
          </cell>
          <cell r="X1445">
            <v>159437</v>
          </cell>
          <cell r="Y1445">
            <v>159437</v>
          </cell>
          <cell r="Z1445">
            <v>159437</v>
          </cell>
          <cell r="AA1445">
            <v>159437</v>
          </cell>
          <cell r="AD1445">
            <v>159437</v>
          </cell>
          <cell r="AE1445">
            <v>159437</v>
          </cell>
          <cell r="AF1445">
            <v>159437</v>
          </cell>
          <cell r="AG1445">
            <v>159437</v>
          </cell>
          <cell r="AH1445">
            <v>159437</v>
          </cell>
          <cell r="AI1445">
            <v>159437</v>
          </cell>
          <cell r="AJ1445">
            <v>159437</v>
          </cell>
          <cell r="AK1445">
            <v>159437</v>
          </cell>
          <cell r="AL1445">
            <v>159437</v>
          </cell>
          <cell r="AM1445">
            <v>159437</v>
          </cell>
          <cell r="AN1445">
            <v>159437</v>
          </cell>
          <cell r="AP1445">
            <v>159437</v>
          </cell>
        </row>
        <row r="1446">
          <cell r="J1446">
            <v>1046077.73</v>
          </cell>
          <cell r="K1446">
            <v>0</v>
          </cell>
          <cell r="L1446">
            <v>-27032.51</v>
          </cell>
          <cell r="M1446">
            <v>24818.68</v>
          </cell>
          <cell r="N1446">
            <v>24026.14</v>
          </cell>
          <cell r="O1446">
            <v>24116.22</v>
          </cell>
          <cell r="P1446">
            <v>23131.200000000001</v>
          </cell>
          <cell r="Q1446">
            <v>19286.96</v>
          </cell>
          <cell r="R1446">
            <v>23286.9</v>
          </cell>
          <cell r="S1446">
            <v>21347.360000000001</v>
          </cell>
          <cell r="T1446">
            <v>16330.2</v>
          </cell>
          <cell r="U1446">
            <v>18060.080000000002</v>
          </cell>
          <cell r="V1446">
            <v>11672.69</v>
          </cell>
          <cell r="W1446">
            <v>9813.5300000000007</v>
          </cell>
          <cell r="X1446">
            <v>22547.91</v>
          </cell>
          <cell r="Y1446">
            <v>24513.360000000001</v>
          </cell>
          <cell r="Z1446">
            <v>11873.6</v>
          </cell>
          <cell r="AA1446">
            <v>11680.55</v>
          </cell>
          <cell r="AD1446">
            <v>104369.76583333331</v>
          </cell>
          <cell r="AE1446">
            <v>103115.08499999998</v>
          </cell>
          <cell r="AF1446">
            <v>101988.65333333328</v>
          </cell>
          <cell r="AG1446">
            <v>101060.96291666664</v>
          </cell>
          <cell r="AH1446">
            <v>100945.54166666667</v>
          </cell>
          <cell r="AI1446">
            <v>58020.53666666666</v>
          </cell>
          <cell r="AJ1446">
            <v>15329.223750000005</v>
          </cell>
          <cell r="AK1446">
            <v>17803.971666666672</v>
          </cell>
          <cell r="AL1446">
            <v>19857.100833333334</v>
          </cell>
          <cell r="AM1446">
            <v>19338.023333333331</v>
          </cell>
          <cell r="AN1446">
            <v>18313.514583333334</v>
          </cell>
          <cell r="AP1446">
            <v>16572.291666666668</v>
          </cell>
        </row>
        <row r="1447">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D1447">
            <v>0</v>
          </cell>
          <cell r="AE1447">
            <v>0</v>
          </cell>
          <cell r="AF1447">
            <v>0</v>
          </cell>
          <cell r="AG1447">
            <v>0</v>
          </cell>
          <cell r="AH1447">
            <v>0</v>
          </cell>
          <cell r="AI1447">
            <v>0</v>
          </cell>
          <cell r="AJ1447">
            <v>0</v>
          </cell>
          <cell r="AK1447">
            <v>0</v>
          </cell>
          <cell r="AL1447">
            <v>0</v>
          </cell>
          <cell r="AM1447">
            <v>0</v>
          </cell>
          <cell r="AN1447">
            <v>0</v>
          </cell>
          <cell r="AP1447">
            <v>0</v>
          </cell>
        </row>
        <row r="1448">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D1448">
            <v>0</v>
          </cell>
          <cell r="AE1448">
            <v>0</v>
          </cell>
          <cell r="AF1448">
            <v>0</v>
          </cell>
          <cell r="AG1448">
            <v>0</v>
          </cell>
          <cell r="AH1448">
            <v>0</v>
          </cell>
          <cell r="AI1448">
            <v>0</v>
          </cell>
          <cell r="AJ1448">
            <v>0</v>
          </cell>
          <cell r="AK1448">
            <v>0</v>
          </cell>
          <cell r="AL1448">
            <v>0</v>
          </cell>
          <cell r="AM1448">
            <v>0</v>
          </cell>
          <cell r="AN1448">
            <v>0</v>
          </cell>
          <cell r="AP1448">
            <v>0</v>
          </cell>
        </row>
        <row r="1449">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D1449">
            <v>0</v>
          </cell>
          <cell r="AE1449">
            <v>0</v>
          </cell>
          <cell r="AF1449">
            <v>0</v>
          </cell>
          <cell r="AG1449">
            <v>0</v>
          </cell>
          <cell r="AH1449">
            <v>0</v>
          </cell>
          <cell r="AI1449">
            <v>0</v>
          </cell>
          <cell r="AJ1449">
            <v>0</v>
          </cell>
          <cell r="AK1449">
            <v>0</v>
          </cell>
          <cell r="AL1449">
            <v>0</v>
          </cell>
          <cell r="AM1449">
            <v>0</v>
          </cell>
          <cell r="AN1449">
            <v>0</v>
          </cell>
          <cell r="AP1449">
            <v>0</v>
          </cell>
        </row>
        <row r="1450">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D1450">
            <v>0</v>
          </cell>
          <cell r="AE1450">
            <v>0</v>
          </cell>
          <cell r="AF1450">
            <v>0</v>
          </cell>
          <cell r="AG1450">
            <v>0</v>
          </cell>
          <cell r="AH1450">
            <v>0</v>
          </cell>
          <cell r="AI1450">
            <v>0</v>
          </cell>
          <cell r="AJ1450">
            <v>0</v>
          </cell>
          <cell r="AK1450">
            <v>0</v>
          </cell>
          <cell r="AL1450">
            <v>0</v>
          </cell>
          <cell r="AM1450">
            <v>0</v>
          </cell>
          <cell r="AN1450">
            <v>0</v>
          </cell>
          <cell r="AP1450">
            <v>0</v>
          </cell>
        </row>
        <row r="1451">
          <cell r="J1451">
            <v>151802.95000000001</v>
          </cell>
          <cell r="K1451">
            <v>151181</v>
          </cell>
          <cell r="L1451">
            <v>150559.04999999999</v>
          </cell>
          <cell r="M1451">
            <v>149937.1</v>
          </cell>
          <cell r="N1451">
            <v>149315.15</v>
          </cell>
          <cell r="O1451">
            <v>148693.20000000001</v>
          </cell>
          <cell r="P1451">
            <v>148071.25</v>
          </cell>
          <cell r="Q1451">
            <v>147449.29999999999</v>
          </cell>
          <cell r="R1451">
            <v>146827.35</v>
          </cell>
          <cell r="S1451">
            <v>146205.4</v>
          </cell>
          <cell r="T1451">
            <v>145583.45000000001</v>
          </cell>
          <cell r="U1451">
            <v>144961.5</v>
          </cell>
          <cell r="V1451">
            <v>144339.54999999999</v>
          </cell>
          <cell r="W1451">
            <v>143717.6</v>
          </cell>
          <cell r="X1451">
            <v>143095.65</v>
          </cell>
          <cell r="Y1451">
            <v>142473.70000000001</v>
          </cell>
          <cell r="Z1451">
            <v>141851.75</v>
          </cell>
          <cell r="AA1451">
            <v>141229.79999999999</v>
          </cell>
          <cell r="AD1451">
            <v>151181</v>
          </cell>
          <cell r="AE1451">
            <v>150559.05000000002</v>
          </cell>
          <cell r="AF1451">
            <v>149937.1</v>
          </cell>
          <cell r="AG1451">
            <v>149315.15</v>
          </cell>
          <cell r="AH1451">
            <v>148693.19999999998</v>
          </cell>
          <cell r="AI1451">
            <v>148071.25</v>
          </cell>
          <cell r="AJ1451">
            <v>147449.30000000002</v>
          </cell>
          <cell r="AK1451">
            <v>146827.35</v>
          </cell>
          <cell r="AL1451">
            <v>146205.4</v>
          </cell>
          <cell r="AM1451">
            <v>145583.44999999998</v>
          </cell>
          <cell r="AN1451">
            <v>144961.5</v>
          </cell>
          <cell r="AP1451">
            <v>143717.6</v>
          </cell>
        </row>
        <row r="1452">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D1452">
            <v>0</v>
          </cell>
          <cell r="AE1452">
            <v>0</v>
          </cell>
          <cell r="AF1452">
            <v>0</v>
          </cell>
          <cell r="AG1452">
            <v>0</v>
          </cell>
          <cell r="AH1452">
            <v>0</v>
          </cell>
          <cell r="AI1452">
            <v>0</v>
          </cell>
          <cell r="AJ1452">
            <v>0</v>
          </cell>
          <cell r="AK1452">
            <v>0</v>
          </cell>
          <cell r="AL1452">
            <v>0</v>
          </cell>
          <cell r="AM1452">
            <v>0</v>
          </cell>
          <cell r="AN1452">
            <v>0</v>
          </cell>
          <cell r="AP1452">
            <v>0</v>
          </cell>
        </row>
        <row r="1453">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D1453">
            <v>0</v>
          </cell>
          <cell r="AE1453">
            <v>0</v>
          </cell>
          <cell r="AF1453">
            <v>0</v>
          </cell>
          <cell r="AG1453">
            <v>0</v>
          </cell>
          <cell r="AH1453">
            <v>0</v>
          </cell>
          <cell r="AI1453">
            <v>0</v>
          </cell>
          <cell r="AJ1453">
            <v>0</v>
          </cell>
          <cell r="AK1453">
            <v>0</v>
          </cell>
          <cell r="AL1453">
            <v>0</v>
          </cell>
          <cell r="AM1453">
            <v>0</v>
          </cell>
          <cell r="AN1453">
            <v>0</v>
          </cell>
          <cell r="AP1453">
            <v>0</v>
          </cell>
        </row>
        <row r="1454">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D1454">
            <v>0</v>
          </cell>
          <cell r="AE1454">
            <v>0</v>
          </cell>
          <cell r="AF1454">
            <v>0</v>
          </cell>
          <cell r="AG1454">
            <v>0</v>
          </cell>
          <cell r="AH1454">
            <v>0</v>
          </cell>
          <cell r="AI1454">
            <v>0</v>
          </cell>
          <cell r="AJ1454">
            <v>0</v>
          </cell>
          <cell r="AK1454">
            <v>0</v>
          </cell>
          <cell r="AL1454">
            <v>0</v>
          </cell>
          <cell r="AM1454">
            <v>0</v>
          </cell>
          <cell r="AN1454">
            <v>0</v>
          </cell>
          <cell r="AP1454">
            <v>0</v>
          </cell>
        </row>
        <row r="1455">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D1455">
            <v>0</v>
          </cell>
          <cell r="AE1455">
            <v>0</v>
          </cell>
          <cell r="AF1455">
            <v>0</v>
          </cell>
          <cell r="AG1455">
            <v>0</v>
          </cell>
          <cell r="AH1455">
            <v>0</v>
          </cell>
          <cell r="AI1455">
            <v>0</v>
          </cell>
          <cell r="AJ1455">
            <v>0</v>
          </cell>
          <cell r="AK1455">
            <v>0</v>
          </cell>
          <cell r="AL1455">
            <v>0</v>
          </cell>
          <cell r="AM1455">
            <v>0</v>
          </cell>
          <cell r="AN1455">
            <v>0</v>
          </cell>
          <cell r="AP1455">
            <v>0</v>
          </cell>
        </row>
        <row r="1456">
          <cell r="J1456">
            <v>6403123.9199999999</v>
          </cell>
          <cell r="K1456">
            <v>6587506.4000000004</v>
          </cell>
          <cell r="L1456">
            <v>6772120.3399999999</v>
          </cell>
          <cell r="M1456">
            <v>6951620.0599999996</v>
          </cell>
          <cell r="N1456">
            <v>7131037.4299999997</v>
          </cell>
          <cell r="O1456">
            <v>7310687.79</v>
          </cell>
          <cell r="P1456">
            <v>7490571.8600000003</v>
          </cell>
          <cell r="Q1456">
            <v>7738603.0199999996</v>
          </cell>
          <cell r="R1456">
            <v>8145538.71</v>
          </cell>
          <cell r="S1456">
            <v>8540812.2899999991</v>
          </cell>
          <cell r="T1456">
            <v>8858320.0600000005</v>
          </cell>
          <cell r="U1456">
            <v>9221687.5399999991</v>
          </cell>
          <cell r="V1456">
            <v>9585490.1199999992</v>
          </cell>
          <cell r="W1456">
            <v>9951329.5399999991</v>
          </cell>
          <cell r="X1456">
            <v>10321463.880000001</v>
          </cell>
          <cell r="Y1456">
            <v>10692094.42</v>
          </cell>
          <cell r="Z1456">
            <v>11065935.300000001</v>
          </cell>
          <cell r="AA1456">
            <v>11438799.48</v>
          </cell>
          <cell r="AD1456">
            <v>6602967.0645833323</v>
          </cell>
          <cell r="AE1456">
            <v>6790116.5154166659</v>
          </cell>
          <cell r="AF1456">
            <v>6999937.6237499984</v>
          </cell>
          <cell r="AG1456">
            <v>7228106.5891666664</v>
          </cell>
          <cell r="AH1456">
            <v>7470855.9737499999</v>
          </cell>
          <cell r="AI1456">
            <v>7728567.71</v>
          </cell>
          <cell r="AJ1456">
            <v>8001325.5991666662</v>
          </cell>
          <cell r="AK1456">
            <v>8289374.2108333325</v>
          </cell>
          <cell r="AL1456">
            <v>8593116.6233333312</v>
          </cell>
          <cell r="AM1456">
            <v>8912923.7995833326</v>
          </cell>
          <cell r="AN1456">
            <v>9248882.5312499981</v>
          </cell>
          <cell r="AP1456">
            <v>9927938.5887499992</v>
          </cell>
        </row>
        <row r="1457">
          <cell r="J1457">
            <v>72137525.719999999</v>
          </cell>
          <cell r="K1457">
            <v>71747071.560000002</v>
          </cell>
          <cell r="L1457">
            <v>71356617.390000001</v>
          </cell>
          <cell r="M1457">
            <v>70966163.230000004</v>
          </cell>
          <cell r="N1457">
            <v>71044066.609999999</v>
          </cell>
          <cell r="O1457">
            <v>70644938.450000003</v>
          </cell>
          <cell r="P1457">
            <v>70245810.299999997</v>
          </cell>
          <cell r="Q1457">
            <v>73267991.299999997</v>
          </cell>
          <cell r="R1457">
            <v>72346772.049999997</v>
          </cell>
          <cell r="S1457">
            <v>71992572.049999997</v>
          </cell>
          <cell r="T1457">
            <v>71638372.049999997</v>
          </cell>
          <cell r="U1457">
            <v>71284172.049999997</v>
          </cell>
          <cell r="V1457">
            <v>70929972.049999997</v>
          </cell>
          <cell r="W1457">
            <v>70575772.049999997</v>
          </cell>
          <cell r="X1457">
            <v>70221572.049999997</v>
          </cell>
          <cell r="Y1457">
            <v>69867372.049999997</v>
          </cell>
          <cell r="Z1457">
            <v>69600225.799999997</v>
          </cell>
          <cell r="AA1457">
            <v>69265553.870000005</v>
          </cell>
          <cell r="AD1457">
            <v>72022977.643749997</v>
          </cell>
          <cell r="AE1457">
            <v>71932378.661249995</v>
          </cell>
          <cell r="AF1457">
            <v>71821175.057083324</v>
          </cell>
          <cell r="AG1457">
            <v>71712992.63333331</v>
          </cell>
          <cell r="AH1457">
            <v>71607831.390000001</v>
          </cell>
          <cell r="AI1457">
            <v>71505691.327083319</v>
          </cell>
          <cell r="AJ1457">
            <v>71406572.444583312</v>
          </cell>
          <cell r="AK1457">
            <v>71310474.742499992</v>
          </cell>
          <cell r="AL1457">
            <v>71217398.220833316</v>
          </cell>
          <cell r="AM1457">
            <v>71111455.221249998</v>
          </cell>
          <cell r="AN1457">
            <v>70993820.829999983</v>
          </cell>
          <cell r="AP1457">
            <v>69340576.782916665</v>
          </cell>
        </row>
        <row r="1458">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D1458">
            <v>0</v>
          </cell>
          <cell r="AE1458">
            <v>0</v>
          </cell>
          <cell r="AF1458">
            <v>0</v>
          </cell>
          <cell r="AG1458">
            <v>0</v>
          </cell>
          <cell r="AH1458">
            <v>0</v>
          </cell>
          <cell r="AI1458">
            <v>0</v>
          </cell>
          <cell r="AJ1458">
            <v>0</v>
          </cell>
          <cell r="AK1458">
            <v>0</v>
          </cell>
          <cell r="AL1458">
            <v>0</v>
          </cell>
          <cell r="AM1458">
            <v>0</v>
          </cell>
          <cell r="AN1458">
            <v>0</v>
          </cell>
          <cell r="AP1458">
            <v>0</v>
          </cell>
        </row>
        <row r="1459">
          <cell r="J1459">
            <v>4230704.09</v>
          </cell>
          <cell r="K1459">
            <v>4193578.27</v>
          </cell>
          <cell r="L1459">
            <v>4156452.46</v>
          </cell>
          <cell r="M1459">
            <v>4119326.65</v>
          </cell>
          <cell r="N1459">
            <v>4082200.84</v>
          </cell>
          <cell r="O1459">
            <v>4045075.02</v>
          </cell>
          <cell r="P1459">
            <v>4007949.21</v>
          </cell>
          <cell r="Q1459">
            <v>3976280.6</v>
          </cell>
          <cell r="R1459">
            <v>3933212.75</v>
          </cell>
          <cell r="S1459">
            <v>3890144.9</v>
          </cell>
          <cell r="T1459">
            <v>3847077.05</v>
          </cell>
          <cell r="U1459">
            <v>3804009.2</v>
          </cell>
          <cell r="V1459">
            <v>3760941.35</v>
          </cell>
          <cell r="W1459">
            <v>3717873.5</v>
          </cell>
          <cell r="X1459">
            <v>3674805.65</v>
          </cell>
          <cell r="Y1459">
            <v>3631737.8</v>
          </cell>
          <cell r="Z1459">
            <v>3588669.95</v>
          </cell>
          <cell r="AA1459">
            <v>3545602.1</v>
          </cell>
          <cell r="AD1459">
            <v>4193805.6570833339</v>
          </cell>
          <cell r="AE1459">
            <v>4156887.0262500006</v>
          </cell>
          <cell r="AF1459">
            <v>4119473.2258333336</v>
          </cell>
          <cell r="AG1459">
            <v>4081564.2558333334</v>
          </cell>
          <cell r="AH1459">
            <v>4043160.1158333328</v>
          </cell>
          <cell r="AI1459">
            <v>4004260.8058333336</v>
          </cell>
          <cell r="AJ1459">
            <v>3964866.3262499999</v>
          </cell>
          <cell r="AK1459">
            <v>3924976.6770833335</v>
          </cell>
          <cell r="AL1459">
            <v>3884591.8579166667</v>
          </cell>
          <cell r="AM1459">
            <v>3843711.8687499999</v>
          </cell>
          <cell r="AN1459">
            <v>3802336.7100000004</v>
          </cell>
          <cell r="AP1459">
            <v>3683721.1341666668</v>
          </cell>
        </row>
        <row r="1460">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D1460">
            <v>0</v>
          </cell>
          <cell r="AE1460">
            <v>0</v>
          </cell>
          <cell r="AF1460">
            <v>0</v>
          </cell>
          <cell r="AG1460">
            <v>0</v>
          </cell>
          <cell r="AH1460">
            <v>0</v>
          </cell>
          <cell r="AI1460">
            <v>0</v>
          </cell>
          <cell r="AJ1460">
            <v>0</v>
          </cell>
          <cell r="AK1460">
            <v>0</v>
          </cell>
          <cell r="AL1460">
            <v>0</v>
          </cell>
          <cell r="AM1460">
            <v>0</v>
          </cell>
          <cell r="AN1460">
            <v>0</v>
          </cell>
          <cell r="AP1460">
            <v>0</v>
          </cell>
        </row>
        <row r="1461">
          <cell r="J1461">
            <v>-996479.63</v>
          </cell>
          <cell r="K1461">
            <v>-988925.47</v>
          </cell>
          <cell r="L1461">
            <v>-981371.3</v>
          </cell>
          <cell r="M1461">
            <v>-973817.14</v>
          </cell>
          <cell r="N1461">
            <v>-1596642.73</v>
          </cell>
          <cell r="O1461">
            <v>-1581155.23</v>
          </cell>
          <cell r="P1461">
            <v>-1565667.73</v>
          </cell>
          <cell r="Q1461">
            <v>-1776600.46</v>
          </cell>
          <cell r="R1461">
            <v>-1781996.29</v>
          </cell>
          <cell r="S1461">
            <v>-1765692.13</v>
          </cell>
          <cell r="T1461">
            <v>-1749387.96</v>
          </cell>
          <cell r="U1461">
            <v>-1733083.8</v>
          </cell>
          <cell r="V1461">
            <v>-1716779.63</v>
          </cell>
          <cell r="W1461">
            <v>-1700475.47</v>
          </cell>
          <cell r="X1461">
            <v>-1684171.3</v>
          </cell>
          <cell r="Y1461">
            <v>-1667867.14</v>
          </cell>
          <cell r="Z1461">
            <v>-1534400.46</v>
          </cell>
          <cell r="AA1461">
            <v>-1519583.79</v>
          </cell>
          <cell r="AD1461">
            <v>-1179245.4058333335</v>
          </cell>
          <cell r="AE1461">
            <v>-1241647.4891666665</v>
          </cell>
          <cell r="AF1461">
            <v>-1304224.5724999998</v>
          </cell>
          <cell r="AG1461">
            <v>-1366072.4891666668</v>
          </cell>
          <cell r="AH1461">
            <v>-1427191.2391666668</v>
          </cell>
          <cell r="AI1461">
            <v>-1487580.8225</v>
          </cell>
          <cell r="AJ1461">
            <v>-1547241.2391666665</v>
          </cell>
          <cell r="AK1461">
            <v>-1606172.4891666668</v>
          </cell>
          <cell r="AL1461">
            <v>-1664374.5725</v>
          </cell>
          <cell r="AM1461">
            <v>-1690699.8945833333</v>
          </cell>
          <cell r="AN1461">
            <v>-1685540.9900000002</v>
          </cell>
          <cell r="AP1461">
            <v>-1640012.9412499999</v>
          </cell>
        </row>
        <row r="1462">
          <cell r="J1462">
            <v>3851209.65</v>
          </cell>
          <cell r="K1462">
            <v>3889286.88</v>
          </cell>
          <cell r="L1462">
            <v>3909413.37</v>
          </cell>
          <cell r="M1462">
            <v>3932854.18</v>
          </cell>
          <cell r="N1462">
            <v>3963422.08</v>
          </cell>
          <cell r="O1462">
            <v>3973884.26</v>
          </cell>
          <cell r="P1462">
            <v>3989254.97</v>
          </cell>
          <cell r="Q1462">
            <v>4019044.25</v>
          </cell>
          <cell r="R1462">
            <v>4025538.16</v>
          </cell>
          <cell r="S1462">
            <v>4040011.96</v>
          </cell>
          <cell r="T1462">
            <v>4068742.32</v>
          </cell>
          <cell r="U1462">
            <v>4110404.6</v>
          </cell>
          <cell r="V1462">
            <v>4102796.35</v>
          </cell>
          <cell r="W1462">
            <v>4115543.15</v>
          </cell>
          <cell r="X1462">
            <v>4128858.79</v>
          </cell>
          <cell r="Y1462">
            <v>4123674.61</v>
          </cell>
          <cell r="Z1462">
            <v>4121181.06</v>
          </cell>
          <cell r="AA1462">
            <v>4153636.52</v>
          </cell>
          <cell r="AD1462">
            <v>3864748.7808333323</v>
          </cell>
          <cell r="AE1462">
            <v>3892527.8783333334</v>
          </cell>
          <cell r="AF1462">
            <v>3919206.5937499995</v>
          </cell>
          <cell r="AG1462">
            <v>3944071.6058333335</v>
          </cell>
          <cell r="AH1462">
            <v>3968520.2045833333</v>
          </cell>
          <cell r="AI1462">
            <v>3991571.6691666669</v>
          </cell>
          <cell r="AJ1462">
            <v>4011481.7929166667</v>
          </cell>
          <cell r="AK1462">
            <v>4030052.6966666668</v>
          </cell>
          <cell r="AL1462">
            <v>4047147.1070833337</v>
          </cell>
          <cell r="AM1462">
            <v>4061671.249166667</v>
          </cell>
          <cell r="AN1462">
            <v>4075734.2175000007</v>
          </cell>
          <cell r="AP1462">
            <v>4103560.3204166666</v>
          </cell>
        </row>
        <row r="1463">
          <cell r="J1463">
            <v>2562568</v>
          </cell>
          <cell r="K1463">
            <v>2562568</v>
          </cell>
          <cell r="L1463">
            <v>2562568</v>
          </cell>
          <cell r="M1463">
            <v>2562568</v>
          </cell>
          <cell r="N1463">
            <v>2562568</v>
          </cell>
          <cell r="O1463">
            <v>2562568</v>
          </cell>
          <cell r="P1463">
            <v>2562568</v>
          </cell>
          <cell r="Q1463">
            <v>2562568</v>
          </cell>
          <cell r="R1463">
            <v>2562568</v>
          </cell>
          <cell r="S1463">
            <v>2562568</v>
          </cell>
          <cell r="T1463">
            <v>2562568</v>
          </cell>
          <cell r="U1463">
            <v>2562568</v>
          </cell>
          <cell r="V1463">
            <v>2562568</v>
          </cell>
          <cell r="W1463">
            <v>2562568</v>
          </cell>
          <cell r="X1463">
            <v>2562568</v>
          </cell>
          <cell r="Y1463">
            <v>2562568</v>
          </cell>
          <cell r="Z1463">
            <v>2562568</v>
          </cell>
          <cell r="AA1463">
            <v>2562568</v>
          </cell>
          <cell r="AD1463">
            <v>2562568</v>
          </cell>
          <cell r="AE1463">
            <v>2562568</v>
          </cell>
          <cell r="AF1463">
            <v>2562568</v>
          </cell>
          <cell r="AG1463">
            <v>2562568</v>
          </cell>
          <cell r="AH1463">
            <v>2562568</v>
          </cell>
          <cell r="AI1463">
            <v>2562568</v>
          </cell>
          <cell r="AJ1463">
            <v>2562568</v>
          </cell>
          <cell r="AK1463">
            <v>2562568</v>
          </cell>
          <cell r="AL1463">
            <v>2562568</v>
          </cell>
          <cell r="AM1463">
            <v>2562568</v>
          </cell>
          <cell r="AN1463">
            <v>2562568</v>
          </cell>
          <cell r="AP1463">
            <v>2562568</v>
          </cell>
        </row>
        <row r="1464">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D1464">
            <v>0</v>
          </cell>
          <cell r="AE1464">
            <v>0</v>
          </cell>
          <cell r="AF1464">
            <v>0</v>
          </cell>
          <cell r="AG1464">
            <v>0</v>
          </cell>
          <cell r="AH1464">
            <v>0</v>
          </cell>
          <cell r="AI1464">
            <v>0</v>
          </cell>
          <cell r="AJ1464">
            <v>0</v>
          </cell>
          <cell r="AK1464">
            <v>0</v>
          </cell>
          <cell r="AL1464">
            <v>0</v>
          </cell>
          <cell r="AM1464">
            <v>0</v>
          </cell>
          <cell r="AN1464">
            <v>0</v>
          </cell>
          <cell r="AP1464">
            <v>0</v>
          </cell>
        </row>
        <row r="1465">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D1465">
            <v>0</v>
          </cell>
          <cell r="AE1465">
            <v>0</v>
          </cell>
          <cell r="AF1465">
            <v>0</v>
          </cell>
          <cell r="AG1465">
            <v>0</v>
          </cell>
          <cell r="AH1465">
            <v>0</v>
          </cell>
          <cell r="AI1465">
            <v>0</v>
          </cell>
          <cell r="AJ1465">
            <v>0</v>
          </cell>
          <cell r="AK1465">
            <v>0</v>
          </cell>
          <cell r="AL1465">
            <v>0</v>
          </cell>
          <cell r="AM1465">
            <v>0</v>
          </cell>
          <cell r="AN1465">
            <v>0</v>
          </cell>
          <cell r="AP1465">
            <v>0</v>
          </cell>
        </row>
        <row r="1466">
          <cell r="J1466">
            <v>2025469.95</v>
          </cell>
          <cell r="K1466">
            <v>2017400.35</v>
          </cell>
          <cell r="L1466">
            <v>2009330.75</v>
          </cell>
          <cell r="M1466">
            <v>2001261.15</v>
          </cell>
          <cell r="N1466">
            <v>1993191.55</v>
          </cell>
          <cell r="O1466">
            <v>1985121.95</v>
          </cell>
          <cell r="P1466">
            <v>1977052.35</v>
          </cell>
          <cell r="Q1466">
            <v>1968982.75</v>
          </cell>
          <cell r="R1466">
            <v>1960913.15</v>
          </cell>
          <cell r="S1466">
            <v>1952843.55</v>
          </cell>
          <cell r="T1466">
            <v>1944773.95</v>
          </cell>
          <cell r="U1466">
            <v>1936704.35</v>
          </cell>
          <cell r="V1466">
            <v>1928634.75</v>
          </cell>
          <cell r="W1466">
            <v>1920565.15</v>
          </cell>
          <cell r="X1466">
            <v>1912495.55</v>
          </cell>
          <cell r="Y1466">
            <v>1904425.95</v>
          </cell>
          <cell r="Z1466">
            <v>1896356.35</v>
          </cell>
          <cell r="AA1466">
            <v>1888286.75</v>
          </cell>
          <cell r="AD1466">
            <v>2017400.3500000003</v>
          </cell>
          <cell r="AE1466">
            <v>2009330.7500000002</v>
          </cell>
          <cell r="AF1466">
            <v>2001261.1499999997</v>
          </cell>
          <cell r="AG1466">
            <v>1993191.55</v>
          </cell>
          <cell r="AH1466">
            <v>1985121.95</v>
          </cell>
          <cell r="AI1466">
            <v>1977052.3500000003</v>
          </cell>
          <cell r="AJ1466">
            <v>1968982.7500000002</v>
          </cell>
          <cell r="AK1466">
            <v>1960913.1499999997</v>
          </cell>
          <cell r="AL1466">
            <v>1952843.55</v>
          </cell>
          <cell r="AM1466">
            <v>1944773.95</v>
          </cell>
          <cell r="AN1466">
            <v>1936704.3500000003</v>
          </cell>
          <cell r="AP1466">
            <v>1889362.6908333332</v>
          </cell>
        </row>
        <row r="1467">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D1467">
            <v>0</v>
          </cell>
          <cell r="AE1467">
            <v>0</v>
          </cell>
          <cell r="AF1467">
            <v>0</v>
          </cell>
          <cell r="AG1467">
            <v>0</v>
          </cell>
          <cell r="AH1467">
            <v>0</v>
          </cell>
          <cell r="AI1467">
            <v>0</v>
          </cell>
          <cell r="AJ1467">
            <v>0</v>
          </cell>
          <cell r="AK1467">
            <v>0</v>
          </cell>
          <cell r="AL1467">
            <v>0</v>
          </cell>
          <cell r="AM1467">
            <v>0</v>
          </cell>
          <cell r="AN1467">
            <v>0</v>
          </cell>
          <cell r="AP1467">
            <v>0</v>
          </cell>
        </row>
        <row r="1468">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D1468">
            <v>0</v>
          </cell>
          <cell r="AE1468">
            <v>0</v>
          </cell>
          <cell r="AF1468">
            <v>0</v>
          </cell>
          <cell r="AG1468">
            <v>0</v>
          </cell>
          <cell r="AH1468">
            <v>0</v>
          </cell>
          <cell r="AI1468">
            <v>0</v>
          </cell>
          <cell r="AJ1468">
            <v>0</v>
          </cell>
          <cell r="AK1468">
            <v>0</v>
          </cell>
          <cell r="AL1468">
            <v>0</v>
          </cell>
          <cell r="AM1468">
            <v>0</v>
          </cell>
          <cell r="AN1468">
            <v>0</v>
          </cell>
          <cell r="AP1468">
            <v>0</v>
          </cell>
        </row>
        <row r="1469">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D1469">
            <v>0</v>
          </cell>
          <cell r="AE1469">
            <v>0</v>
          </cell>
          <cell r="AF1469">
            <v>0</v>
          </cell>
          <cell r="AG1469">
            <v>0</v>
          </cell>
          <cell r="AH1469">
            <v>0</v>
          </cell>
          <cell r="AI1469">
            <v>0</v>
          </cell>
          <cell r="AJ1469">
            <v>0</v>
          </cell>
          <cell r="AK1469">
            <v>0</v>
          </cell>
          <cell r="AL1469">
            <v>0</v>
          </cell>
          <cell r="AM1469">
            <v>0</v>
          </cell>
          <cell r="AN1469">
            <v>0</v>
          </cell>
          <cell r="AP1469">
            <v>0</v>
          </cell>
        </row>
        <row r="1470">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D1470">
            <v>0</v>
          </cell>
          <cell r="AE1470">
            <v>0</v>
          </cell>
          <cell r="AF1470">
            <v>0</v>
          </cell>
          <cell r="AG1470">
            <v>0</v>
          </cell>
          <cell r="AH1470">
            <v>0</v>
          </cell>
          <cell r="AI1470">
            <v>0</v>
          </cell>
          <cell r="AJ1470">
            <v>0</v>
          </cell>
          <cell r="AK1470">
            <v>0</v>
          </cell>
          <cell r="AL1470">
            <v>0</v>
          </cell>
          <cell r="AM1470">
            <v>0</v>
          </cell>
          <cell r="AN1470">
            <v>0</v>
          </cell>
          <cell r="AP1470">
            <v>0</v>
          </cell>
        </row>
        <row r="1471">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D1471">
            <v>0</v>
          </cell>
          <cell r="AE1471">
            <v>0</v>
          </cell>
          <cell r="AF1471">
            <v>0</v>
          </cell>
          <cell r="AG1471">
            <v>0</v>
          </cell>
          <cell r="AH1471">
            <v>0</v>
          </cell>
          <cell r="AI1471">
            <v>0</v>
          </cell>
          <cell r="AJ1471">
            <v>0</v>
          </cell>
          <cell r="AK1471">
            <v>0</v>
          </cell>
          <cell r="AL1471">
            <v>0</v>
          </cell>
          <cell r="AM1471">
            <v>0</v>
          </cell>
          <cell r="AN1471">
            <v>0</v>
          </cell>
          <cell r="AP1471">
            <v>0</v>
          </cell>
        </row>
        <row r="1472">
          <cell r="J1472">
            <v>1965399</v>
          </cell>
          <cell r="K1472">
            <v>1965399</v>
          </cell>
          <cell r="L1472">
            <v>1965399</v>
          </cell>
          <cell r="M1472">
            <v>1965399</v>
          </cell>
          <cell r="N1472">
            <v>1965399</v>
          </cell>
          <cell r="O1472">
            <v>1965399</v>
          </cell>
          <cell r="P1472">
            <v>1965399</v>
          </cell>
          <cell r="Q1472">
            <v>1965399</v>
          </cell>
          <cell r="R1472">
            <v>1965399</v>
          </cell>
          <cell r="S1472">
            <v>1965399</v>
          </cell>
          <cell r="T1472">
            <v>1965399</v>
          </cell>
          <cell r="U1472">
            <v>1965399</v>
          </cell>
          <cell r="V1472">
            <v>1965399</v>
          </cell>
          <cell r="W1472">
            <v>1965399</v>
          </cell>
          <cell r="X1472">
            <v>1965399</v>
          </cell>
          <cell r="Y1472">
            <v>1965399</v>
          </cell>
          <cell r="Z1472">
            <v>1965399</v>
          </cell>
          <cell r="AA1472">
            <v>1965399</v>
          </cell>
          <cell r="AD1472">
            <v>1801615.75</v>
          </cell>
          <cell r="AE1472">
            <v>1801615.75</v>
          </cell>
          <cell r="AF1472">
            <v>1883507.375</v>
          </cell>
          <cell r="AG1472">
            <v>1965399</v>
          </cell>
          <cell r="AH1472">
            <v>1965399</v>
          </cell>
          <cell r="AI1472">
            <v>1965399</v>
          </cell>
          <cell r="AJ1472">
            <v>1965399</v>
          </cell>
          <cell r="AK1472">
            <v>1965399</v>
          </cell>
          <cell r="AL1472">
            <v>1965399</v>
          </cell>
          <cell r="AM1472">
            <v>1965399</v>
          </cell>
          <cell r="AN1472">
            <v>1965399</v>
          </cell>
          <cell r="AP1472">
            <v>1883507.375</v>
          </cell>
        </row>
        <row r="1473">
          <cell r="J1473">
            <v>554634.88</v>
          </cell>
          <cell r="K1473">
            <v>527215.46</v>
          </cell>
          <cell r="L1473">
            <v>490289.15</v>
          </cell>
          <cell r="M1473">
            <v>557552.04</v>
          </cell>
          <cell r="N1473">
            <v>539129.1</v>
          </cell>
          <cell r="O1473">
            <v>497388.47</v>
          </cell>
          <cell r="P1473">
            <v>473947.36</v>
          </cell>
          <cell r="Q1473">
            <v>570378.18000000005</v>
          </cell>
          <cell r="R1473">
            <v>591396.23</v>
          </cell>
          <cell r="S1473">
            <v>773611.67</v>
          </cell>
          <cell r="T1473">
            <v>832286.89</v>
          </cell>
          <cell r="U1473">
            <v>822991.9</v>
          </cell>
          <cell r="V1473">
            <v>832705.06</v>
          </cell>
          <cell r="W1473">
            <v>736275.07</v>
          </cell>
          <cell r="X1473">
            <v>475868.23</v>
          </cell>
          <cell r="Y1473">
            <v>378722.11</v>
          </cell>
          <cell r="Z1473">
            <v>295999.65999999997</v>
          </cell>
          <cell r="AA1473">
            <v>225347.55</v>
          </cell>
          <cell r="AD1473">
            <v>527219.82083333319</v>
          </cell>
          <cell r="AE1473">
            <v>525569.45874999999</v>
          </cell>
          <cell r="AF1473">
            <v>532456.7120833334</v>
          </cell>
          <cell r="AG1473">
            <v>557754.08375000011</v>
          </cell>
          <cell r="AH1473">
            <v>588385.71999999986</v>
          </cell>
          <cell r="AI1473">
            <v>614154.70166666666</v>
          </cell>
          <cell r="AJ1473">
            <v>634451.77625</v>
          </cell>
          <cell r="AK1473">
            <v>642561.7216666668</v>
          </cell>
          <cell r="AL1473">
            <v>634509.60291666666</v>
          </cell>
          <cell r="AM1473">
            <v>616927.96250000002</v>
          </cell>
          <cell r="AN1473">
            <v>595462.53083333338</v>
          </cell>
          <cell r="AP1473">
            <v>552935.43000000005</v>
          </cell>
        </row>
        <row r="1474">
          <cell r="J1474">
            <v>184403.35</v>
          </cell>
          <cell r="K1474">
            <v>177310.91</v>
          </cell>
          <cell r="L1474">
            <v>170218.47</v>
          </cell>
          <cell r="M1474">
            <v>163126.04</v>
          </cell>
          <cell r="N1474">
            <v>156033.60999999999</v>
          </cell>
          <cell r="O1474">
            <v>148941.17000000001</v>
          </cell>
          <cell r="P1474">
            <v>141848.74</v>
          </cell>
          <cell r="Q1474">
            <v>134756.29999999999</v>
          </cell>
          <cell r="R1474">
            <v>127663.86</v>
          </cell>
          <cell r="S1474">
            <v>120571.43</v>
          </cell>
          <cell r="T1474">
            <v>113478.99</v>
          </cell>
          <cell r="U1474">
            <v>106386.56</v>
          </cell>
          <cell r="V1474">
            <v>99294.12</v>
          </cell>
          <cell r="W1474">
            <v>92201.69</v>
          </cell>
          <cell r="X1474">
            <v>85109.26</v>
          </cell>
          <cell r="Y1474">
            <v>78016.820000000007</v>
          </cell>
          <cell r="Z1474">
            <v>70924.39</v>
          </cell>
          <cell r="AA1474">
            <v>63831.95</v>
          </cell>
          <cell r="AD1474">
            <v>177310.91166666665</v>
          </cell>
          <cell r="AE1474">
            <v>170218.47625000004</v>
          </cell>
          <cell r="AF1474">
            <v>163126.04083333333</v>
          </cell>
          <cell r="AG1474">
            <v>156033.60541666669</v>
          </cell>
          <cell r="AH1474">
            <v>148941.17000000001</v>
          </cell>
          <cell r="AI1474">
            <v>141848.73458333334</v>
          </cell>
          <cell r="AJ1474">
            <v>134756.29916666666</v>
          </cell>
          <cell r="AK1474">
            <v>127663.86458333336</v>
          </cell>
          <cell r="AL1474">
            <v>120571.43000000001</v>
          </cell>
          <cell r="AM1474">
            <v>113478.99500000001</v>
          </cell>
          <cell r="AN1474">
            <v>106386.56</v>
          </cell>
          <cell r="AP1474">
            <v>92201.689166666663</v>
          </cell>
        </row>
        <row r="1475">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D1475">
            <v>0</v>
          </cell>
          <cell r="AE1475">
            <v>0</v>
          </cell>
          <cell r="AF1475">
            <v>0</v>
          </cell>
          <cell r="AG1475">
            <v>0</v>
          </cell>
          <cell r="AH1475">
            <v>0</v>
          </cell>
          <cell r="AI1475">
            <v>0</v>
          </cell>
          <cell r="AJ1475">
            <v>0</v>
          </cell>
          <cell r="AK1475">
            <v>0</v>
          </cell>
          <cell r="AL1475">
            <v>0</v>
          </cell>
          <cell r="AM1475">
            <v>0</v>
          </cell>
          <cell r="AN1475">
            <v>0</v>
          </cell>
          <cell r="AP1475">
            <v>0</v>
          </cell>
        </row>
        <row r="1476">
          <cell r="J1476">
            <v>1509515.4</v>
          </cell>
          <cell r="K1476">
            <v>1488757.89</v>
          </cell>
          <cell r="L1476">
            <v>1468000.38</v>
          </cell>
          <cell r="M1476">
            <v>1153100.07</v>
          </cell>
          <cell r="N1476">
            <v>1132342.56</v>
          </cell>
          <cell r="O1476">
            <v>1111585.05</v>
          </cell>
          <cell r="P1476">
            <v>1090827.55</v>
          </cell>
          <cell r="Q1476">
            <v>1070070.04</v>
          </cell>
          <cell r="R1476">
            <v>1049312.5900000001</v>
          </cell>
          <cell r="S1476">
            <v>1028555.14</v>
          </cell>
          <cell r="T1476">
            <v>1125552.04</v>
          </cell>
          <cell r="U1476">
            <v>1144045.92</v>
          </cell>
          <cell r="V1476">
            <v>1162539.3400000001</v>
          </cell>
          <cell r="W1476">
            <v>1181033.22</v>
          </cell>
          <cell r="X1476">
            <v>1199527.1100000001</v>
          </cell>
          <cell r="Y1476">
            <v>1218020.99</v>
          </cell>
          <cell r="Z1476">
            <v>1707531.57</v>
          </cell>
          <cell r="AA1476">
            <v>1726025.46</v>
          </cell>
          <cell r="AD1476">
            <v>1384582.3170833336</v>
          </cell>
          <cell r="AE1476">
            <v>1338291.58125</v>
          </cell>
          <cell r="AF1476">
            <v>1289958.1916666669</v>
          </cell>
          <cell r="AG1476">
            <v>1247552.5675000001</v>
          </cell>
          <cell r="AH1476">
            <v>1213731.5104166667</v>
          </cell>
          <cell r="AI1476">
            <v>1183181.3833333331</v>
          </cell>
          <cell r="AJ1476">
            <v>1155902.18625</v>
          </cell>
          <cell r="AK1476">
            <v>1131893.93875</v>
          </cell>
          <cell r="AL1476">
            <v>1123412.5908333333</v>
          </cell>
          <cell r="AM1476">
            <v>1150083.8379166666</v>
          </cell>
          <cell r="AN1476">
            <v>1199651.7304166667</v>
          </cell>
          <cell r="AP1476">
            <v>1288760.9141666666</v>
          </cell>
        </row>
        <row r="1477">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D1477">
            <v>0</v>
          </cell>
          <cell r="AE1477">
            <v>0</v>
          </cell>
          <cell r="AF1477">
            <v>0</v>
          </cell>
          <cell r="AG1477">
            <v>0</v>
          </cell>
          <cell r="AH1477">
            <v>0</v>
          </cell>
          <cell r="AI1477">
            <v>0</v>
          </cell>
          <cell r="AJ1477">
            <v>0</v>
          </cell>
          <cell r="AK1477">
            <v>0</v>
          </cell>
          <cell r="AL1477">
            <v>0</v>
          </cell>
          <cell r="AM1477">
            <v>0</v>
          </cell>
          <cell r="AN1477">
            <v>0</v>
          </cell>
          <cell r="AP1477">
            <v>0</v>
          </cell>
        </row>
        <row r="1478">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D1478">
            <v>0</v>
          </cell>
          <cell r="AE1478">
            <v>0</v>
          </cell>
          <cell r="AF1478">
            <v>0</v>
          </cell>
          <cell r="AG1478">
            <v>0</v>
          </cell>
          <cell r="AH1478">
            <v>0</v>
          </cell>
          <cell r="AI1478">
            <v>0</v>
          </cell>
          <cell r="AJ1478">
            <v>0</v>
          </cell>
          <cell r="AK1478">
            <v>0</v>
          </cell>
          <cell r="AL1478">
            <v>0</v>
          </cell>
          <cell r="AM1478">
            <v>0</v>
          </cell>
          <cell r="AN1478">
            <v>0</v>
          </cell>
          <cell r="AP1478">
            <v>0</v>
          </cell>
        </row>
        <row r="1479">
          <cell r="J1479">
            <v>252795.67</v>
          </cell>
          <cell r="K1479">
            <v>250580.41</v>
          </cell>
          <cell r="L1479">
            <v>248365.14</v>
          </cell>
          <cell r="M1479">
            <v>236648.08</v>
          </cell>
          <cell r="N1479">
            <v>234432.81</v>
          </cell>
          <cell r="O1479">
            <v>232217.54</v>
          </cell>
          <cell r="P1479">
            <v>230002.28</v>
          </cell>
          <cell r="Q1479">
            <v>227787.01</v>
          </cell>
          <cell r="R1479">
            <v>225571.74</v>
          </cell>
          <cell r="S1479">
            <v>223356.48</v>
          </cell>
          <cell r="T1479">
            <v>260936.39</v>
          </cell>
          <cell r="U1479">
            <v>271986.18</v>
          </cell>
          <cell r="V1479">
            <v>283035.99</v>
          </cell>
          <cell r="W1479">
            <v>294085.78000000003</v>
          </cell>
          <cell r="X1479">
            <v>305135.58</v>
          </cell>
          <cell r="Y1479">
            <v>316185.37</v>
          </cell>
          <cell r="Z1479">
            <v>486415.86</v>
          </cell>
          <cell r="AA1479">
            <v>497465.65</v>
          </cell>
          <cell r="AD1479">
            <v>247413.13958333331</v>
          </cell>
          <cell r="AE1479">
            <v>244373.06458333333</v>
          </cell>
          <cell r="AF1479">
            <v>241267.00500000003</v>
          </cell>
          <cell r="AG1479">
            <v>239753.09333333335</v>
          </cell>
          <cell r="AH1479">
            <v>240516.00916666666</v>
          </cell>
          <cell r="AI1479">
            <v>242483.32416666672</v>
          </cell>
          <cell r="AJ1479">
            <v>245556.06125000006</v>
          </cell>
          <cell r="AK1479">
            <v>249734.22</v>
          </cell>
          <cell r="AL1479">
            <v>255413.70875000002</v>
          </cell>
          <cell r="AM1479">
            <v>269227.05624999997</v>
          </cell>
          <cell r="AN1479">
            <v>290778.3545833333</v>
          </cell>
          <cell r="AP1479">
            <v>326751.18791666668</v>
          </cell>
        </row>
        <row r="1480">
          <cell r="J1480">
            <v>245054.97</v>
          </cell>
          <cell r="K1480">
            <v>241037.67</v>
          </cell>
          <cell r="L1480">
            <v>237020.38</v>
          </cell>
          <cell r="M1480">
            <v>233003.09</v>
          </cell>
          <cell r="N1480">
            <v>228985.8</v>
          </cell>
          <cell r="O1480">
            <v>224968.5</v>
          </cell>
          <cell r="P1480">
            <v>220951.21</v>
          </cell>
          <cell r="Q1480">
            <v>216933.91</v>
          </cell>
          <cell r="R1480">
            <v>212916.61</v>
          </cell>
          <cell r="S1480">
            <v>208899.33</v>
          </cell>
          <cell r="T1480">
            <v>204882.03</v>
          </cell>
          <cell r="U1480">
            <v>200864.73</v>
          </cell>
          <cell r="V1480">
            <v>196847.45</v>
          </cell>
          <cell r="W1480">
            <v>192830.15</v>
          </cell>
          <cell r="X1480">
            <v>188812.85</v>
          </cell>
          <cell r="Y1480">
            <v>184795.57</v>
          </cell>
          <cell r="Z1480">
            <v>180778.27</v>
          </cell>
          <cell r="AA1480">
            <v>176760.98</v>
          </cell>
          <cell r="AD1480">
            <v>241037.67333333334</v>
          </cell>
          <cell r="AE1480">
            <v>237020.37958333336</v>
          </cell>
          <cell r="AF1480">
            <v>233003.08625000002</v>
          </cell>
          <cell r="AG1480">
            <v>228985.79333333333</v>
          </cell>
          <cell r="AH1480">
            <v>224968.49958333329</v>
          </cell>
          <cell r="AI1480">
            <v>220951.20583333331</v>
          </cell>
          <cell r="AJ1480">
            <v>216933.91250000006</v>
          </cell>
          <cell r="AK1480">
            <v>212916.61874999999</v>
          </cell>
          <cell r="AL1480">
            <v>208899.32500000004</v>
          </cell>
          <cell r="AM1480">
            <v>204882.03125</v>
          </cell>
          <cell r="AN1480">
            <v>200864.73749999996</v>
          </cell>
          <cell r="AP1480">
            <v>192830.15083333335</v>
          </cell>
        </row>
        <row r="1481">
          <cell r="J1481">
            <v>2741292.2</v>
          </cell>
          <cell r="K1481">
            <v>2715487.76</v>
          </cell>
          <cell r="L1481">
            <v>2689683.33</v>
          </cell>
          <cell r="M1481">
            <v>2663878.89</v>
          </cell>
          <cell r="N1481">
            <v>2638074.46</v>
          </cell>
          <cell r="O1481">
            <v>2612270.02</v>
          </cell>
          <cell r="P1481">
            <v>2586465.58</v>
          </cell>
          <cell r="Q1481">
            <v>2560661.15</v>
          </cell>
          <cell r="R1481">
            <v>2534856.71</v>
          </cell>
          <cell r="S1481">
            <v>2509052.2799999998</v>
          </cell>
          <cell r="T1481">
            <v>2483247.84</v>
          </cell>
          <cell r="U1481">
            <v>2457443.41</v>
          </cell>
          <cell r="V1481">
            <v>2431638.9700000002</v>
          </cell>
          <cell r="W1481">
            <v>2405834.5299999998</v>
          </cell>
          <cell r="X1481">
            <v>2380030.1</v>
          </cell>
          <cell r="Y1481">
            <v>2354225.66</v>
          </cell>
          <cell r="Z1481">
            <v>2328421.23</v>
          </cell>
          <cell r="AA1481">
            <v>2302616.79</v>
          </cell>
          <cell r="AD1481">
            <v>2715487.7637499999</v>
          </cell>
          <cell r="AE1481">
            <v>2689683.3279166664</v>
          </cell>
          <cell r="AF1481">
            <v>2663878.8920833333</v>
          </cell>
          <cell r="AG1481">
            <v>2638074.4562500003</v>
          </cell>
          <cell r="AH1481">
            <v>2612270.0204166672</v>
          </cell>
          <cell r="AI1481">
            <v>2586465.5845833337</v>
          </cell>
          <cell r="AJ1481">
            <v>2560661.1487500002</v>
          </cell>
          <cell r="AK1481">
            <v>2534856.7129166666</v>
          </cell>
          <cell r="AL1481">
            <v>2509052.2770833336</v>
          </cell>
          <cell r="AM1481">
            <v>2483247.8412500001</v>
          </cell>
          <cell r="AN1481">
            <v>2457443.405416667</v>
          </cell>
          <cell r="AP1481">
            <v>2368317.8183333334</v>
          </cell>
        </row>
        <row r="1482">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D1482">
            <v>0</v>
          </cell>
          <cell r="AE1482">
            <v>0</v>
          </cell>
          <cell r="AF1482">
            <v>0</v>
          </cell>
          <cell r="AG1482">
            <v>0</v>
          </cell>
          <cell r="AH1482">
            <v>0</v>
          </cell>
          <cell r="AI1482">
            <v>0</v>
          </cell>
          <cell r="AJ1482">
            <v>0</v>
          </cell>
          <cell r="AK1482">
            <v>0</v>
          </cell>
          <cell r="AL1482">
            <v>0</v>
          </cell>
          <cell r="AM1482">
            <v>0</v>
          </cell>
          <cell r="AN1482">
            <v>0</v>
          </cell>
          <cell r="AP1482">
            <v>0</v>
          </cell>
        </row>
        <row r="1483">
          <cell r="J1483">
            <v>3844532.25</v>
          </cell>
          <cell r="K1483">
            <v>3850782.49</v>
          </cell>
          <cell r="L1483">
            <v>3857033.2</v>
          </cell>
          <cell r="M1483">
            <v>3863284.38</v>
          </cell>
          <cell r="N1483">
            <v>3869390.44</v>
          </cell>
          <cell r="O1483">
            <v>3875496.79</v>
          </cell>
          <cell r="P1483">
            <v>3881603.37</v>
          </cell>
          <cell r="Q1483">
            <v>3886993.92</v>
          </cell>
          <cell r="R1483">
            <v>3891449.14</v>
          </cell>
          <cell r="S1483">
            <v>3895904.55</v>
          </cell>
          <cell r="T1483">
            <v>3900360.16</v>
          </cell>
          <cell r="U1483">
            <v>3904815.96</v>
          </cell>
          <cell r="V1483">
            <v>3909271.96</v>
          </cell>
          <cell r="W1483">
            <v>3913728.15</v>
          </cell>
          <cell r="X1483">
            <v>3918184.53</v>
          </cell>
          <cell r="Y1483">
            <v>3922641.1</v>
          </cell>
          <cell r="Z1483">
            <v>3927103.79</v>
          </cell>
          <cell r="AA1483">
            <v>3933273.73</v>
          </cell>
          <cell r="AD1483">
            <v>3850659.3099999991</v>
          </cell>
          <cell r="AE1483">
            <v>3856725.789166667</v>
          </cell>
          <cell r="AF1483">
            <v>3862643.8450000002</v>
          </cell>
          <cell r="AG1483">
            <v>3868412.4762499998</v>
          </cell>
          <cell r="AH1483">
            <v>3874031.6604166664</v>
          </cell>
          <cell r="AI1483">
            <v>3879501.3754166663</v>
          </cell>
          <cell r="AJ1483">
            <v>3884821.5991666671</v>
          </cell>
          <cell r="AK1483">
            <v>3889992.3070833334</v>
          </cell>
          <cell r="AL1483">
            <v>3895013.4758333336</v>
          </cell>
          <cell r="AM1483">
            <v>3899891.3954166672</v>
          </cell>
          <cell r="AN1483">
            <v>3904703.4908333332</v>
          </cell>
          <cell r="AP1483">
            <v>3758151.762083333</v>
          </cell>
        </row>
        <row r="1484">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D1484">
            <v>0</v>
          </cell>
          <cell r="AE1484">
            <v>0</v>
          </cell>
          <cell r="AF1484">
            <v>0</v>
          </cell>
          <cell r="AG1484">
            <v>0</v>
          </cell>
          <cell r="AH1484">
            <v>0</v>
          </cell>
          <cell r="AI1484">
            <v>0</v>
          </cell>
          <cell r="AJ1484">
            <v>0</v>
          </cell>
          <cell r="AK1484">
            <v>0</v>
          </cell>
          <cell r="AL1484">
            <v>0</v>
          </cell>
          <cell r="AM1484">
            <v>0</v>
          </cell>
          <cell r="AN1484">
            <v>0</v>
          </cell>
          <cell r="AP1484">
            <v>0</v>
          </cell>
        </row>
        <row r="1485">
          <cell r="J1485">
            <v>181858852</v>
          </cell>
          <cell r="K1485">
            <v>183142222</v>
          </cell>
          <cell r="L1485">
            <v>184277388</v>
          </cell>
          <cell r="M1485">
            <v>184282655</v>
          </cell>
          <cell r="N1485">
            <v>186363985</v>
          </cell>
          <cell r="O1485">
            <v>187209807</v>
          </cell>
          <cell r="P1485">
            <v>188160478</v>
          </cell>
          <cell r="Q1485">
            <v>189033730</v>
          </cell>
          <cell r="R1485">
            <v>189033730</v>
          </cell>
          <cell r="S1485">
            <v>186233730</v>
          </cell>
          <cell r="T1485">
            <v>184833730</v>
          </cell>
          <cell r="U1485">
            <v>183433730</v>
          </cell>
          <cell r="V1485">
            <v>183395385</v>
          </cell>
          <cell r="W1485">
            <v>189033730</v>
          </cell>
          <cell r="X1485">
            <v>189033730</v>
          </cell>
          <cell r="Y1485">
            <v>189033730</v>
          </cell>
          <cell r="Z1485">
            <v>189033730</v>
          </cell>
          <cell r="AA1485">
            <v>189033730</v>
          </cell>
          <cell r="AD1485">
            <v>182817989.125</v>
          </cell>
          <cell r="AE1485">
            <v>183895039.875</v>
          </cell>
          <cell r="AF1485">
            <v>184696295.125</v>
          </cell>
          <cell r="AG1485">
            <v>185182884.16666666</v>
          </cell>
          <cell r="AH1485">
            <v>185531039.875</v>
          </cell>
          <cell r="AI1485">
            <v>185719358.625</v>
          </cell>
          <cell r="AJ1485">
            <v>186028860.33333334</v>
          </cell>
          <cell r="AK1485">
            <v>186472520.75</v>
          </cell>
          <cell r="AL1485">
            <v>186868663.125</v>
          </cell>
          <cell r="AM1485">
            <v>187177863.95833334</v>
          </cell>
          <cell r="AN1485">
            <v>187365100.125</v>
          </cell>
          <cell r="AP1485">
            <v>187454842.375</v>
          </cell>
        </row>
        <row r="1486">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D1486">
            <v>0</v>
          </cell>
          <cell r="AE1486">
            <v>0</v>
          </cell>
          <cell r="AF1486">
            <v>0</v>
          </cell>
          <cell r="AG1486">
            <v>0</v>
          </cell>
          <cell r="AH1486">
            <v>0</v>
          </cell>
          <cell r="AI1486">
            <v>0</v>
          </cell>
          <cell r="AJ1486">
            <v>0</v>
          </cell>
          <cell r="AK1486">
            <v>0</v>
          </cell>
          <cell r="AL1486">
            <v>0</v>
          </cell>
          <cell r="AM1486">
            <v>0</v>
          </cell>
          <cell r="AN1486">
            <v>0</v>
          </cell>
          <cell r="AP1486">
            <v>0</v>
          </cell>
        </row>
        <row r="1487">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D1487">
            <v>0</v>
          </cell>
          <cell r="AE1487">
            <v>0</v>
          </cell>
          <cell r="AF1487">
            <v>0</v>
          </cell>
          <cell r="AG1487">
            <v>0</v>
          </cell>
          <cell r="AH1487">
            <v>0</v>
          </cell>
          <cell r="AI1487">
            <v>0</v>
          </cell>
          <cell r="AJ1487">
            <v>0</v>
          </cell>
          <cell r="AK1487">
            <v>0</v>
          </cell>
          <cell r="AL1487">
            <v>0</v>
          </cell>
          <cell r="AM1487">
            <v>0</v>
          </cell>
          <cell r="AN1487">
            <v>0</v>
          </cell>
          <cell r="AP1487">
            <v>0</v>
          </cell>
        </row>
        <row r="1488">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D1488">
            <v>0</v>
          </cell>
          <cell r="AE1488">
            <v>0</v>
          </cell>
          <cell r="AF1488">
            <v>0</v>
          </cell>
          <cell r="AG1488">
            <v>0</v>
          </cell>
          <cell r="AH1488">
            <v>0</v>
          </cell>
          <cell r="AI1488">
            <v>0</v>
          </cell>
          <cell r="AJ1488">
            <v>0</v>
          </cell>
          <cell r="AK1488">
            <v>0</v>
          </cell>
          <cell r="AL1488">
            <v>0</v>
          </cell>
          <cell r="AM1488">
            <v>0</v>
          </cell>
          <cell r="AN1488">
            <v>0</v>
          </cell>
          <cell r="AP1488">
            <v>0</v>
          </cell>
        </row>
        <row r="1489">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D1489">
            <v>0</v>
          </cell>
          <cell r="AE1489">
            <v>0</v>
          </cell>
          <cell r="AF1489">
            <v>0</v>
          </cell>
          <cell r="AG1489">
            <v>0</v>
          </cell>
          <cell r="AH1489">
            <v>0</v>
          </cell>
          <cell r="AI1489">
            <v>0</v>
          </cell>
          <cell r="AJ1489">
            <v>0</v>
          </cell>
          <cell r="AK1489">
            <v>0</v>
          </cell>
          <cell r="AL1489">
            <v>0</v>
          </cell>
          <cell r="AM1489">
            <v>0</v>
          </cell>
          <cell r="AN1489">
            <v>0</v>
          </cell>
          <cell r="AP1489">
            <v>0</v>
          </cell>
        </row>
        <row r="1490">
          <cell r="J1490">
            <v>65158454.200000003</v>
          </cell>
          <cell r="K1490">
            <v>65849499.450000003</v>
          </cell>
          <cell r="L1490">
            <v>66460742.950000003</v>
          </cell>
          <cell r="M1490">
            <v>66936152.149999999</v>
          </cell>
          <cell r="N1490">
            <v>67584295.099999994</v>
          </cell>
          <cell r="O1490">
            <v>68039737.849999994</v>
          </cell>
          <cell r="P1490">
            <v>68551640.5</v>
          </cell>
          <cell r="Q1490">
            <v>69021853.25</v>
          </cell>
          <cell r="R1490">
            <v>69021853.25</v>
          </cell>
          <cell r="S1490">
            <v>69021853.25</v>
          </cell>
          <cell r="T1490">
            <v>69021853.25</v>
          </cell>
          <cell r="U1490">
            <v>69021853.25</v>
          </cell>
          <cell r="V1490">
            <v>69021853.25</v>
          </cell>
          <cell r="W1490">
            <v>69021853.25</v>
          </cell>
          <cell r="X1490">
            <v>69021853.25</v>
          </cell>
          <cell r="Y1490">
            <v>69021853.25</v>
          </cell>
          <cell r="Z1490">
            <v>69021853.25</v>
          </cell>
          <cell r="AA1490">
            <v>69021853.25</v>
          </cell>
          <cell r="AD1490">
            <v>65661590.997916669</v>
          </cell>
          <cell r="AE1490">
            <v>66223797.762499996</v>
          </cell>
          <cell r="AF1490">
            <v>66744415.252083331</v>
          </cell>
          <cell r="AG1490">
            <v>67207571.768749997</v>
          </cell>
          <cell r="AH1490">
            <v>67614912.297916666</v>
          </cell>
          <cell r="AI1490">
            <v>67968457.331249997</v>
          </cell>
          <cell r="AJ1490">
            <v>68261613.700000003</v>
          </cell>
          <cell r="AK1490">
            <v>68500508.037500009</v>
          </cell>
          <cell r="AL1490">
            <v>68694125.179166675</v>
          </cell>
          <cell r="AM1490">
            <v>68840927.64791666</v>
          </cell>
          <cell r="AN1490">
            <v>68941747.379166663</v>
          </cell>
          <cell r="AP1490">
            <v>67404841.858333334</v>
          </cell>
        </row>
        <row r="1491">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D1491">
            <v>0</v>
          </cell>
          <cell r="AE1491">
            <v>0</v>
          </cell>
          <cell r="AF1491">
            <v>0</v>
          </cell>
          <cell r="AG1491">
            <v>0</v>
          </cell>
          <cell r="AH1491">
            <v>0</v>
          </cell>
          <cell r="AI1491">
            <v>0</v>
          </cell>
          <cell r="AJ1491">
            <v>0</v>
          </cell>
          <cell r="AK1491">
            <v>0</v>
          </cell>
          <cell r="AL1491">
            <v>0</v>
          </cell>
          <cell r="AM1491">
            <v>0</v>
          </cell>
          <cell r="AN1491">
            <v>0</v>
          </cell>
          <cell r="AP1491">
            <v>0</v>
          </cell>
        </row>
        <row r="1492">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D1492">
            <v>0</v>
          </cell>
          <cell r="AE1492">
            <v>0</v>
          </cell>
          <cell r="AF1492">
            <v>0</v>
          </cell>
          <cell r="AG1492">
            <v>0</v>
          </cell>
          <cell r="AH1492">
            <v>0</v>
          </cell>
          <cell r="AI1492">
            <v>0</v>
          </cell>
          <cell r="AJ1492">
            <v>0</v>
          </cell>
          <cell r="AK1492">
            <v>0</v>
          </cell>
          <cell r="AL1492">
            <v>0</v>
          </cell>
          <cell r="AM1492">
            <v>0</v>
          </cell>
          <cell r="AN1492">
            <v>0</v>
          </cell>
          <cell r="AP1492">
            <v>0</v>
          </cell>
        </row>
        <row r="1493">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D1493">
            <v>0</v>
          </cell>
          <cell r="AE1493">
            <v>0</v>
          </cell>
          <cell r="AF1493">
            <v>0</v>
          </cell>
          <cell r="AG1493">
            <v>0</v>
          </cell>
          <cell r="AH1493">
            <v>0</v>
          </cell>
          <cell r="AI1493">
            <v>0</v>
          </cell>
          <cell r="AJ1493">
            <v>0</v>
          </cell>
          <cell r="AK1493">
            <v>0</v>
          </cell>
          <cell r="AL1493">
            <v>0</v>
          </cell>
          <cell r="AM1493">
            <v>0</v>
          </cell>
          <cell r="AN1493">
            <v>0</v>
          </cell>
          <cell r="AP1493">
            <v>0</v>
          </cell>
        </row>
        <row r="1494">
          <cell r="J1494">
            <v>24039.05</v>
          </cell>
          <cell r="K1494">
            <v>19524.03</v>
          </cell>
          <cell r="L1494">
            <v>19141.150000000001</v>
          </cell>
          <cell r="M1494">
            <v>18864.37</v>
          </cell>
          <cell r="N1494">
            <v>18537.849999999999</v>
          </cell>
          <cell r="O1494">
            <v>18209.39</v>
          </cell>
          <cell r="P1494">
            <v>13692.81</v>
          </cell>
          <cell r="Q1494">
            <v>13481.13</v>
          </cell>
          <cell r="R1494">
            <v>13136.82</v>
          </cell>
          <cell r="S1494">
            <v>44109.64</v>
          </cell>
          <cell r="T1494">
            <v>205469.7</v>
          </cell>
          <cell r="U1494">
            <v>204367.35</v>
          </cell>
          <cell r="V1494">
            <v>202363.12</v>
          </cell>
          <cell r="W1494">
            <v>201317.11</v>
          </cell>
          <cell r="X1494">
            <v>200951.25</v>
          </cell>
          <cell r="Y1494">
            <v>200558.6</v>
          </cell>
          <cell r="Z1494">
            <v>200384.86</v>
          </cell>
          <cell r="AA1494">
            <v>200114.01</v>
          </cell>
          <cell r="AD1494">
            <v>30819.731666666663</v>
          </cell>
          <cell r="AE1494">
            <v>19398.71875</v>
          </cell>
          <cell r="AF1494">
            <v>20113.201249999998</v>
          </cell>
          <cell r="AG1494">
            <v>28611.911666666667</v>
          </cell>
          <cell r="AH1494">
            <v>43571.952500000007</v>
          </cell>
          <cell r="AI1494">
            <v>58477.943749999999</v>
          </cell>
          <cell r="AJ1494">
            <v>73482.824999999997</v>
          </cell>
          <cell r="AK1494">
            <v>88632.957500000004</v>
          </cell>
          <cell r="AL1494">
            <v>103778.97125</v>
          </cell>
          <cell r="AM1494">
            <v>118926.52291666665</v>
          </cell>
          <cell r="AN1494">
            <v>134082.84083333335</v>
          </cell>
          <cell r="AP1494">
            <v>188642.13208333333</v>
          </cell>
        </row>
        <row r="1495">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D1495">
            <v>0</v>
          </cell>
          <cell r="AE1495">
            <v>0</v>
          </cell>
          <cell r="AF1495">
            <v>0</v>
          </cell>
          <cell r="AG1495">
            <v>0</v>
          </cell>
          <cell r="AH1495">
            <v>0</v>
          </cell>
          <cell r="AI1495">
            <v>0</v>
          </cell>
          <cell r="AJ1495">
            <v>0</v>
          </cell>
          <cell r="AK1495">
            <v>0</v>
          </cell>
          <cell r="AL1495">
            <v>0</v>
          </cell>
          <cell r="AM1495">
            <v>0</v>
          </cell>
          <cell r="AN1495">
            <v>0</v>
          </cell>
          <cell r="AP1495">
            <v>0</v>
          </cell>
        </row>
        <row r="1496">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D1496">
            <v>0</v>
          </cell>
          <cell r="AE1496">
            <v>0</v>
          </cell>
          <cell r="AF1496">
            <v>0</v>
          </cell>
          <cell r="AG1496">
            <v>0</v>
          </cell>
          <cell r="AH1496">
            <v>0</v>
          </cell>
          <cell r="AI1496">
            <v>0</v>
          </cell>
          <cell r="AJ1496">
            <v>0</v>
          </cell>
          <cell r="AK1496">
            <v>0</v>
          </cell>
          <cell r="AL1496">
            <v>0</v>
          </cell>
          <cell r="AM1496">
            <v>0</v>
          </cell>
          <cell r="AN1496">
            <v>0</v>
          </cell>
          <cell r="AP1496">
            <v>0</v>
          </cell>
        </row>
        <row r="1497">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D1497">
            <v>0</v>
          </cell>
          <cell r="AE1497">
            <v>0</v>
          </cell>
          <cell r="AF1497">
            <v>0</v>
          </cell>
          <cell r="AG1497">
            <v>0</v>
          </cell>
          <cell r="AH1497">
            <v>0</v>
          </cell>
          <cell r="AI1497">
            <v>0</v>
          </cell>
          <cell r="AJ1497">
            <v>0</v>
          </cell>
          <cell r="AK1497">
            <v>0</v>
          </cell>
          <cell r="AL1497">
            <v>0</v>
          </cell>
          <cell r="AM1497">
            <v>0</v>
          </cell>
          <cell r="AN1497">
            <v>0</v>
          </cell>
          <cell r="AP1497">
            <v>0</v>
          </cell>
        </row>
        <row r="1498">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D1498">
            <v>0</v>
          </cell>
          <cell r="AE1498">
            <v>0</v>
          </cell>
          <cell r="AF1498">
            <v>0</v>
          </cell>
          <cell r="AG1498">
            <v>0</v>
          </cell>
          <cell r="AH1498">
            <v>0</v>
          </cell>
          <cell r="AI1498">
            <v>0</v>
          </cell>
          <cell r="AJ1498">
            <v>0</v>
          </cell>
          <cell r="AK1498">
            <v>0</v>
          </cell>
          <cell r="AL1498">
            <v>0</v>
          </cell>
          <cell r="AM1498">
            <v>0</v>
          </cell>
          <cell r="AN1498">
            <v>0</v>
          </cell>
          <cell r="AP1498">
            <v>0</v>
          </cell>
        </row>
        <row r="1499">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D1499">
            <v>0</v>
          </cell>
          <cell r="AE1499">
            <v>0</v>
          </cell>
          <cell r="AF1499">
            <v>0</v>
          </cell>
          <cell r="AG1499">
            <v>0</v>
          </cell>
          <cell r="AH1499">
            <v>0</v>
          </cell>
          <cell r="AI1499">
            <v>0</v>
          </cell>
          <cell r="AJ1499">
            <v>0</v>
          </cell>
          <cell r="AK1499">
            <v>0</v>
          </cell>
          <cell r="AL1499">
            <v>0</v>
          </cell>
          <cell r="AM1499">
            <v>0</v>
          </cell>
          <cell r="AN1499">
            <v>0</v>
          </cell>
          <cell r="AP1499">
            <v>0</v>
          </cell>
        </row>
        <row r="1500">
          <cell r="J1500">
            <v>32765538.120000001</v>
          </cell>
          <cell r="K1500">
            <v>32765538.120000001</v>
          </cell>
          <cell r="L1500">
            <v>32765538.120000001</v>
          </cell>
          <cell r="M1500">
            <v>32765538.120000001</v>
          </cell>
          <cell r="N1500">
            <v>32765538.120000001</v>
          </cell>
          <cell r="O1500">
            <v>32765538.120000001</v>
          </cell>
          <cell r="P1500">
            <v>32765538.120000001</v>
          </cell>
          <cell r="Q1500">
            <v>32765538.120000001</v>
          </cell>
          <cell r="R1500">
            <v>32765538.120000001</v>
          </cell>
          <cell r="S1500">
            <v>32765538.120000001</v>
          </cell>
          <cell r="T1500">
            <v>32765538.120000001</v>
          </cell>
          <cell r="U1500">
            <v>32765538.120000001</v>
          </cell>
          <cell r="V1500">
            <v>32765538.120000001</v>
          </cell>
          <cell r="W1500">
            <v>32765538.120000001</v>
          </cell>
          <cell r="X1500">
            <v>32765538.120000001</v>
          </cell>
          <cell r="Y1500">
            <v>32765538.120000001</v>
          </cell>
          <cell r="Z1500">
            <v>32765538.120000001</v>
          </cell>
          <cell r="AA1500">
            <v>32765538.120000001</v>
          </cell>
          <cell r="AD1500">
            <v>32765538.120000001</v>
          </cell>
          <cell r="AE1500">
            <v>32765538.120000001</v>
          </cell>
          <cell r="AF1500">
            <v>32765538.120000001</v>
          </cell>
          <cell r="AG1500">
            <v>32765538.120000001</v>
          </cell>
          <cell r="AH1500">
            <v>32765538.120000001</v>
          </cell>
          <cell r="AI1500">
            <v>32765538.120000001</v>
          </cell>
          <cell r="AJ1500">
            <v>32765538.120000001</v>
          </cell>
          <cell r="AK1500">
            <v>32765538.120000001</v>
          </cell>
          <cell r="AL1500">
            <v>32765538.120000001</v>
          </cell>
          <cell r="AM1500">
            <v>32765538.120000001</v>
          </cell>
          <cell r="AN1500">
            <v>32765538.120000001</v>
          </cell>
          <cell r="AP1500">
            <v>32219445.817916665</v>
          </cell>
        </row>
        <row r="1501">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D1501">
            <v>0</v>
          </cell>
          <cell r="AE1501">
            <v>0</v>
          </cell>
          <cell r="AF1501">
            <v>0</v>
          </cell>
          <cell r="AG1501">
            <v>0</v>
          </cell>
          <cell r="AH1501">
            <v>0</v>
          </cell>
          <cell r="AI1501">
            <v>0</v>
          </cell>
          <cell r="AJ1501">
            <v>0</v>
          </cell>
          <cell r="AK1501">
            <v>0</v>
          </cell>
          <cell r="AL1501">
            <v>0</v>
          </cell>
          <cell r="AM1501">
            <v>0</v>
          </cell>
          <cell r="AN1501">
            <v>0</v>
          </cell>
          <cell r="AP1501">
            <v>0</v>
          </cell>
        </row>
        <row r="1502">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D1502">
            <v>0</v>
          </cell>
          <cell r="AE1502">
            <v>0</v>
          </cell>
          <cell r="AF1502">
            <v>0</v>
          </cell>
          <cell r="AG1502">
            <v>0</v>
          </cell>
          <cell r="AH1502">
            <v>0</v>
          </cell>
          <cell r="AI1502">
            <v>0</v>
          </cell>
          <cell r="AJ1502">
            <v>0</v>
          </cell>
          <cell r="AK1502">
            <v>0</v>
          </cell>
          <cell r="AL1502">
            <v>0</v>
          </cell>
          <cell r="AM1502">
            <v>0</v>
          </cell>
          <cell r="AN1502">
            <v>0</v>
          </cell>
          <cell r="AP1502">
            <v>0</v>
          </cell>
        </row>
        <row r="1503">
          <cell r="J1503">
            <v>116375</v>
          </cell>
          <cell r="K1503">
            <v>107625</v>
          </cell>
          <cell r="L1503">
            <v>107625</v>
          </cell>
          <cell r="M1503">
            <v>107625</v>
          </cell>
          <cell r="N1503">
            <v>105000</v>
          </cell>
          <cell r="O1503">
            <v>105000</v>
          </cell>
          <cell r="P1503">
            <v>105000</v>
          </cell>
          <cell r="Q1503">
            <v>87500</v>
          </cell>
          <cell r="R1503">
            <v>87500</v>
          </cell>
          <cell r="S1503">
            <v>87500</v>
          </cell>
          <cell r="T1503">
            <v>87500</v>
          </cell>
          <cell r="U1503">
            <v>87500</v>
          </cell>
          <cell r="V1503">
            <v>87500</v>
          </cell>
          <cell r="W1503">
            <v>87500</v>
          </cell>
          <cell r="X1503">
            <v>87500</v>
          </cell>
          <cell r="Y1503">
            <v>437500</v>
          </cell>
          <cell r="Z1503">
            <v>150150</v>
          </cell>
          <cell r="AA1503">
            <v>150150</v>
          </cell>
          <cell r="AD1503">
            <v>95921.875</v>
          </cell>
          <cell r="AE1503">
            <v>99203.125</v>
          </cell>
          <cell r="AF1503">
            <v>102484.375</v>
          </cell>
          <cell r="AG1503">
            <v>102921.875</v>
          </cell>
          <cell r="AH1503">
            <v>100515.625</v>
          </cell>
          <cell r="AI1503">
            <v>98109.375</v>
          </cell>
          <cell r="AJ1503">
            <v>96067.708333333328</v>
          </cell>
          <cell r="AK1503">
            <v>94390.625</v>
          </cell>
          <cell r="AL1503">
            <v>107296.875</v>
          </cell>
          <cell r="AM1503">
            <v>122922.91666666667</v>
          </cell>
          <cell r="AN1503">
            <v>126685.41666666667</v>
          </cell>
          <cell r="AP1503">
            <v>126350</v>
          </cell>
        </row>
        <row r="1504">
          <cell r="J1504">
            <v>16625</v>
          </cell>
          <cell r="K1504">
            <v>13125</v>
          </cell>
          <cell r="L1504">
            <v>13125</v>
          </cell>
          <cell r="M1504">
            <v>13125</v>
          </cell>
          <cell r="N1504">
            <v>79800</v>
          </cell>
          <cell r="O1504">
            <v>79800</v>
          </cell>
          <cell r="P1504">
            <v>79800</v>
          </cell>
          <cell r="Q1504">
            <v>61250</v>
          </cell>
          <cell r="R1504">
            <v>61250</v>
          </cell>
          <cell r="S1504">
            <v>61250</v>
          </cell>
          <cell r="T1504">
            <v>619500</v>
          </cell>
          <cell r="U1504">
            <v>619500</v>
          </cell>
          <cell r="V1504">
            <v>619500</v>
          </cell>
          <cell r="W1504">
            <v>738500</v>
          </cell>
          <cell r="X1504">
            <v>738500</v>
          </cell>
          <cell r="Y1504">
            <v>738500</v>
          </cell>
          <cell r="Z1504">
            <v>752500</v>
          </cell>
          <cell r="AA1504">
            <v>752500</v>
          </cell>
          <cell r="AD1504">
            <v>32673.958333333332</v>
          </cell>
          <cell r="AE1504">
            <v>36684.375</v>
          </cell>
          <cell r="AF1504">
            <v>40694.791666666664</v>
          </cell>
          <cell r="AG1504">
            <v>67819.791666666672</v>
          </cell>
          <cell r="AH1504">
            <v>118059.375</v>
          </cell>
          <cell r="AI1504">
            <v>168298.95833333334</v>
          </cell>
          <cell r="AJ1504">
            <v>223642.70833333334</v>
          </cell>
          <cell r="AK1504">
            <v>284090.625</v>
          </cell>
          <cell r="AL1504">
            <v>344538.54166666669</v>
          </cell>
          <cell r="AM1504">
            <v>402791.66666666669</v>
          </cell>
          <cell r="AN1504">
            <v>458850</v>
          </cell>
          <cell r="AP1504">
            <v>571739.58333333337</v>
          </cell>
        </row>
        <row r="1505">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D1505">
            <v>0</v>
          </cell>
          <cell r="AE1505">
            <v>0</v>
          </cell>
          <cell r="AF1505">
            <v>0</v>
          </cell>
          <cell r="AG1505">
            <v>0</v>
          </cell>
          <cell r="AH1505">
            <v>0</v>
          </cell>
          <cell r="AI1505">
            <v>0</v>
          </cell>
          <cell r="AJ1505">
            <v>0</v>
          </cell>
          <cell r="AK1505">
            <v>0</v>
          </cell>
          <cell r="AL1505">
            <v>0</v>
          </cell>
          <cell r="AM1505">
            <v>0</v>
          </cell>
          <cell r="AN1505">
            <v>0</v>
          </cell>
          <cell r="AP1505">
            <v>0</v>
          </cell>
        </row>
        <row r="1506">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D1506">
            <v>0</v>
          </cell>
          <cell r="AE1506">
            <v>0</v>
          </cell>
          <cell r="AF1506">
            <v>0</v>
          </cell>
          <cell r="AG1506">
            <v>0</v>
          </cell>
          <cell r="AH1506">
            <v>0</v>
          </cell>
          <cell r="AI1506">
            <v>0</v>
          </cell>
          <cell r="AJ1506">
            <v>0</v>
          </cell>
          <cell r="AK1506">
            <v>0</v>
          </cell>
          <cell r="AL1506">
            <v>0</v>
          </cell>
          <cell r="AM1506">
            <v>0</v>
          </cell>
          <cell r="AN1506">
            <v>0</v>
          </cell>
          <cell r="AP1506">
            <v>0</v>
          </cell>
        </row>
        <row r="1507">
          <cell r="J1507">
            <v>454742.19</v>
          </cell>
          <cell r="K1507">
            <v>439061.43</v>
          </cell>
          <cell r="L1507">
            <v>423380.67</v>
          </cell>
          <cell r="M1507">
            <v>407699.91</v>
          </cell>
          <cell r="N1507">
            <v>392019.14</v>
          </cell>
          <cell r="O1507">
            <v>376338.38</v>
          </cell>
          <cell r="P1507">
            <v>360657.62</v>
          </cell>
          <cell r="Q1507">
            <v>344976.85</v>
          </cell>
          <cell r="R1507">
            <v>329296.09000000003</v>
          </cell>
          <cell r="S1507">
            <v>313615.32</v>
          </cell>
          <cell r="T1507">
            <v>297934.56</v>
          </cell>
          <cell r="U1507">
            <v>282253.8</v>
          </cell>
          <cell r="V1507">
            <v>266573.03000000003</v>
          </cell>
          <cell r="W1507">
            <v>250892.27</v>
          </cell>
          <cell r="X1507">
            <v>235211.51</v>
          </cell>
          <cell r="Y1507">
            <v>219530.75</v>
          </cell>
          <cell r="Z1507">
            <v>203849.98</v>
          </cell>
          <cell r="AA1507">
            <v>188169.22</v>
          </cell>
          <cell r="AD1507">
            <v>439061.4316666667</v>
          </cell>
          <cell r="AE1507">
            <v>423380.66833333328</v>
          </cell>
          <cell r="AF1507">
            <v>407699.90500000003</v>
          </cell>
          <cell r="AG1507">
            <v>392019.14166666666</v>
          </cell>
          <cell r="AH1507">
            <v>376338.37833333336</v>
          </cell>
          <cell r="AI1507">
            <v>360657.61499999999</v>
          </cell>
          <cell r="AJ1507">
            <v>344976.85166666668</v>
          </cell>
          <cell r="AK1507">
            <v>329296.08833333332</v>
          </cell>
          <cell r="AL1507">
            <v>313615.32500000001</v>
          </cell>
          <cell r="AM1507">
            <v>297934.5616666667</v>
          </cell>
          <cell r="AN1507">
            <v>282253.7983333334</v>
          </cell>
          <cell r="AP1507">
            <v>250892.2716666667</v>
          </cell>
        </row>
        <row r="1508">
          <cell r="J1508">
            <v>10869.86</v>
          </cell>
          <cell r="K1508">
            <v>10869.86</v>
          </cell>
          <cell r="L1508">
            <v>10869.86</v>
          </cell>
          <cell r="M1508">
            <v>10869.86</v>
          </cell>
          <cell r="N1508">
            <v>10869.86</v>
          </cell>
          <cell r="O1508">
            <v>10869.86</v>
          </cell>
          <cell r="P1508">
            <v>10869.86</v>
          </cell>
          <cell r="Q1508">
            <v>10869.86</v>
          </cell>
          <cell r="R1508">
            <v>10869.86</v>
          </cell>
          <cell r="S1508">
            <v>10869.86</v>
          </cell>
          <cell r="T1508">
            <v>10869.86</v>
          </cell>
          <cell r="U1508">
            <v>10869.86</v>
          </cell>
          <cell r="V1508">
            <v>10869.86</v>
          </cell>
          <cell r="W1508">
            <v>10869.86</v>
          </cell>
          <cell r="X1508">
            <v>10869.86</v>
          </cell>
          <cell r="Y1508">
            <v>10869.86</v>
          </cell>
          <cell r="Z1508">
            <v>10869.86</v>
          </cell>
          <cell r="AA1508">
            <v>10869.86</v>
          </cell>
          <cell r="AD1508">
            <v>10869.86</v>
          </cell>
          <cell r="AE1508">
            <v>10869.86</v>
          </cell>
          <cell r="AF1508">
            <v>10869.86</v>
          </cell>
          <cell r="AG1508">
            <v>10869.86</v>
          </cell>
          <cell r="AH1508">
            <v>10869.86</v>
          </cell>
          <cell r="AI1508">
            <v>10869.86</v>
          </cell>
          <cell r="AJ1508">
            <v>10869.86</v>
          </cell>
          <cell r="AK1508">
            <v>10869.86</v>
          </cell>
          <cell r="AL1508">
            <v>10869.86</v>
          </cell>
          <cell r="AM1508">
            <v>10869.86</v>
          </cell>
          <cell r="AN1508">
            <v>10869.86</v>
          </cell>
          <cell r="AP1508">
            <v>10869.86</v>
          </cell>
        </row>
        <row r="1509">
          <cell r="J1509">
            <v>7.0000000000000007E-2</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D1509">
            <v>9226.9154166666685</v>
          </cell>
          <cell r="AE1509">
            <v>4390.4925000000003</v>
          </cell>
          <cell r="AF1509">
            <v>1190.7320833333333</v>
          </cell>
          <cell r="AG1509">
            <v>1.4583333333333335E-2</v>
          </cell>
          <cell r="AH1509">
            <v>8.7500000000000008E-3</v>
          </cell>
          <cell r="AI1509">
            <v>2.9166666666666668E-3</v>
          </cell>
          <cell r="AJ1509">
            <v>0</v>
          </cell>
          <cell r="AK1509">
            <v>0</v>
          </cell>
          <cell r="AL1509">
            <v>0</v>
          </cell>
          <cell r="AM1509">
            <v>0</v>
          </cell>
          <cell r="AN1509">
            <v>0</v>
          </cell>
          <cell r="AP1509">
            <v>0</v>
          </cell>
        </row>
        <row r="1510">
          <cell r="J1510">
            <v>0.06</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D1510">
            <v>3416.898333333334</v>
          </cell>
          <cell r="AE1510">
            <v>1229.0041666666668</v>
          </cell>
          <cell r="AF1510">
            <v>214.16833333333332</v>
          </cell>
          <cell r="AG1510">
            <v>1.2499999999999999E-2</v>
          </cell>
          <cell r="AH1510">
            <v>7.4999999999999997E-3</v>
          </cell>
          <cell r="AI1510">
            <v>2.5000000000000001E-3</v>
          </cell>
          <cell r="AJ1510">
            <v>0</v>
          </cell>
          <cell r="AK1510">
            <v>0</v>
          </cell>
          <cell r="AL1510">
            <v>0</v>
          </cell>
          <cell r="AM1510">
            <v>0</v>
          </cell>
          <cell r="AN1510">
            <v>0</v>
          </cell>
          <cell r="AP1510">
            <v>0</v>
          </cell>
        </row>
        <row r="1511">
          <cell r="J1511">
            <v>99589.02</v>
          </cell>
          <cell r="K1511">
            <v>87773.47</v>
          </cell>
          <cell r="L1511">
            <v>75071.070000000007</v>
          </cell>
          <cell r="M1511">
            <v>62232.2</v>
          </cell>
          <cell r="N1511">
            <v>50232.26</v>
          </cell>
          <cell r="O1511">
            <v>36381.769999999997</v>
          </cell>
          <cell r="P1511">
            <v>22147.97</v>
          </cell>
          <cell r="Q1511">
            <v>1959.48</v>
          </cell>
          <cell r="R1511">
            <v>2483.7600000000002</v>
          </cell>
          <cell r="S1511">
            <v>1812.22</v>
          </cell>
          <cell r="T1511">
            <v>1625.76</v>
          </cell>
          <cell r="U1511">
            <v>1563.04</v>
          </cell>
          <cell r="V1511">
            <v>1508.61</v>
          </cell>
          <cell r="W1511">
            <v>1519.95</v>
          </cell>
          <cell r="X1511">
            <v>1341.95</v>
          </cell>
          <cell r="Y1511">
            <v>1183.45</v>
          </cell>
          <cell r="Z1511">
            <v>1124.74</v>
          </cell>
          <cell r="AA1511">
            <v>1060.19</v>
          </cell>
          <cell r="AD1511">
            <v>85104.67833333333</v>
          </cell>
          <cell r="AE1511">
            <v>72384.640833333324</v>
          </cell>
          <cell r="AF1511">
            <v>61372.496666666666</v>
          </cell>
          <cell r="AG1511">
            <v>51164.842916666668</v>
          </cell>
          <cell r="AH1511">
            <v>41492.698750000003</v>
          </cell>
          <cell r="AI1511">
            <v>32819.31791666666</v>
          </cell>
          <cell r="AJ1511">
            <v>25138.737500000003</v>
          </cell>
          <cell r="AK1511">
            <v>18472.79416666667</v>
          </cell>
          <cell r="AL1511">
            <v>12857.049583333332</v>
          </cell>
          <cell r="AM1511">
            <v>8267.2049999999999</v>
          </cell>
          <cell r="AN1511">
            <v>4749.3258333333324</v>
          </cell>
          <cell r="AP1511">
            <v>1350.284166666667</v>
          </cell>
        </row>
        <row r="1512">
          <cell r="J1512">
            <v>1586210.85</v>
          </cell>
          <cell r="K1512">
            <v>1556282.7</v>
          </cell>
          <cell r="L1512">
            <v>1526354.55</v>
          </cell>
          <cell r="M1512">
            <v>1496426.4</v>
          </cell>
          <cell r="N1512">
            <v>1466498.25</v>
          </cell>
          <cell r="O1512">
            <v>1436570.1</v>
          </cell>
          <cell r="P1512">
            <v>1406641.95</v>
          </cell>
          <cell r="Q1512">
            <v>1376713.8</v>
          </cell>
          <cell r="R1512">
            <v>1346785.65</v>
          </cell>
          <cell r="S1512">
            <v>1316857.5</v>
          </cell>
          <cell r="T1512">
            <v>1286929.3500000001</v>
          </cell>
          <cell r="U1512">
            <v>1257001.2</v>
          </cell>
          <cell r="V1512">
            <v>1227073.05</v>
          </cell>
          <cell r="W1512">
            <v>1197144.8999999999</v>
          </cell>
          <cell r="X1512">
            <v>1167216.75</v>
          </cell>
          <cell r="Y1512">
            <v>1137288.6000000001</v>
          </cell>
          <cell r="Z1512">
            <v>1107360.45</v>
          </cell>
          <cell r="AA1512">
            <v>1077432.3</v>
          </cell>
          <cell r="AD1512">
            <v>1556282.7</v>
          </cell>
          <cell r="AE1512">
            <v>1526354.55</v>
          </cell>
          <cell r="AF1512">
            <v>1496426.4000000001</v>
          </cell>
          <cell r="AG1512">
            <v>1466498.25</v>
          </cell>
          <cell r="AH1512">
            <v>1436570.0999999999</v>
          </cell>
          <cell r="AI1512">
            <v>1406641.95</v>
          </cell>
          <cell r="AJ1512">
            <v>1376713.8</v>
          </cell>
          <cell r="AK1512">
            <v>1346785.6500000001</v>
          </cell>
          <cell r="AL1512">
            <v>1316857.5</v>
          </cell>
          <cell r="AM1512">
            <v>1286929.3499999999</v>
          </cell>
          <cell r="AN1512">
            <v>1257001.2</v>
          </cell>
          <cell r="AP1512">
            <v>1197144.9000000001</v>
          </cell>
        </row>
        <row r="1513">
          <cell r="J1513">
            <v>848476.65</v>
          </cell>
          <cell r="K1513">
            <v>832467.3</v>
          </cell>
          <cell r="L1513">
            <v>816457.95</v>
          </cell>
          <cell r="M1513">
            <v>800448.6</v>
          </cell>
          <cell r="N1513">
            <v>784439.25</v>
          </cell>
          <cell r="O1513">
            <v>768429.9</v>
          </cell>
          <cell r="P1513">
            <v>752420.55</v>
          </cell>
          <cell r="Q1513">
            <v>736411.2</v>
          </cell>
          <cell r="R1513">
            <v>720401.85</v>
          </cell>
          <cell r="S1513">
            <v>704392.5</v>
          </cell>
          <cell r="T1513">
            <v>688383.15</v>
          </cell>
          <cell r="U1513">
            <v>672373.8</v>
          </cell>
          <cell r="V1513">
            <v>656364.44999999995</v>
          </cell>
          <cell r="W1513">
            <v>640355.1</v>
          </cell>
          <cell r="X1513">
            <v>624345.75</v>
          </cell>
          <cell r="Y1513">
            <v>608336.4</v>
          </cell>
          <cell r="Z1513">
            <v>592327.05000000005</v>
          </cell>
          <cell r="AA1513">
            <v>576317.69999999995</v>
          </cell>
          <cell r="AD1513">
            <v>832467.30000000016</v>
          </cell>
          <cell r="AE1513">
            <v>816457.94999999984</v>
          </cell>
          <cell r="AF1513">
            <v>800448.6</v>
          </cell>
          <cell r="AG1513">
            <v>784439.25</v>
          </cell>
          <cell r="AH1513">
            <v>768429.9</v>
          </cell>
          <cell r="AI1513">
            <v>752420.54999999993</v>
          </cell>
          <cell r="AJ1513">
            <v>736411.20000000007</v>
          </cell>
          <cell r="AK1513">
            <v>720401.85</v>
          </cell>
          <cell r="AL1513">
            <v>704392.5</v>
          </cell>
          <cell r="AM1513">
            <v>688383.15</v>
          </cell>
          <cell r="AN1513">
            <v>672373.79999999993</v>
          </cell>
          <cell r="AP1513">
            <v>640355.1</v>
          </cell>
        </row>
        <row r="1514">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D1514">
            <v>0</v>
          </cell>
          <cell r="AE1514">
            <v>0</v>
          </cell>
          <cell r="AF1514">
            <v>0</v>
          </cell>
          <cell r="AG1514">
            <v>0</v>
          </cell>
          <cell r="AH1514">
            <v>0</v>
          </cell>
          <cell r="AI1514">
            <v>0</v>
          </cell>
          <cell r="AJ1514">
            <v>0</v>
          </cell>
          <cell r="AK1514">
            <v>0</v>
          </cell>
          <cell r="AL1514">
            <v>0</v>
          </cell>
          <cell r="AM1514">
            <v>0</v>
          </cell>
          <cell r="AN1514">
            <v>0</v>
          </cell>
          <cell r="AP1514">
            <v>0</v>
          </cell>
        </row>
        <row r="1515">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D1515">
            <v>0</v>
          </cell>
          <cell r="AE1515">
            <v>0</v>
          </cell>
          <cell r="AF1515">
            <v>0</v>
          </cell>
          <cell r="AG1515">
            <v>0</v>
          </cell>
          <cell r="AH1515">
            <v>0</v>
          </cell>
          <cell r="AI1515">
            <v>0</v>
          </cell>
          <cell r="AJ1515">
            <v>0</v>
          </cell>
          <cell r="AK1515">
            <v>0</v>
          </cell>
          <cell r="AL1515">
            <v>0</v>
          </cell>
          <cell r="AM1515">
            <v>0</v>
          </cell>
          <cell r="AN1515">
            <v>0</v>
          </cell>
          <cell r="AP1515">
            <v>0</v>
          </cell>
        </row>
        <row r="1516">
          <cell r="J1516">
            <v>2811571.11</v>
          </cell>
          <cell r="K1516">
            <v>2848092.94</v>
          </cell>
          <cell r="L1516">
            <v>2822791.69</v>
          </cell>
          <cell r="M1516">
            <v>2806448.14</v>
          </cell>
          <cell r="N1516">
            <v>2810798.7</v>
          </cell>
          <cell r="O1516">
            <v>2973202.05</v>
          </cell>
          <cell r="P1516">
            <v>2965649.96</v>
          </cell>
          <cell r="Q1516">
            <v>2858809.14</v>
          </cell>
          <cell r="R1516">
            <v>2878584.56</v>
          </cell>
          <cell r="S1516">
            <v>3027296.47</v>
          </cell>
          <cell r="T1516">
            <v>2994571.48</v>
          </cell>
          <cell r="U1516">
            <v>3158224.69</v>
          </cell>
          <cell r="V1516">
            <v>2873132.61</v>
          </cell>
          <cell r="W1516">
            <v>2755541.61</v>
          </cell>
          <cell r="X1516">
            <v>2390227.0299999998</v>
          </cell>
          <cell r="Y1516">
            <v>2191218.77</v>
          </cell>
          <cell r="Z1516">
            <v>1834691.76</v>
          </cell>
          <cell r="AA1516">
            <v>1991347.1</v>
          </cell>
          <cell r="AD1516">
            <v>2828284.9754166664</v>
          </cell>
          <cell r="AE1516">
            <v>2819045.9491666667</v>
          </cell>
          <cell r="AF1516">
            <v>2817604.4033333338</v>
          </cell>
          <cell r="AG1516">
            <v>2848011.2229166664</v>
          </cell>
          <cell r="AH1516">
            <v>2891663.0887500006</v>
          </cell>
          <cell r="AI1516">
            <v>2915568.4733333332</v>
          </cell>
          <cell r="AJ1516">
            <v>2914277.2304166667</v>
          </cell>
          <cell r="AK1516">
            <v>2892397.3975000004</v>
          </cell>
          <cell r="AL1516">
            <v>2848739.3129166667</v>
          </cell>
          <cell r="AM1516">
            <v>2782433.6333333333</v>
          </cell>
          <cell r="AN1516">
            <v>2700851.8879166669</v>
          </cell>
          <cell r="AP1516">
            <v>2548614.7129166666</v>
          </cell>
        </row>
        <row r="1517">
          <cell r="J1517">
            <v>188336.25</v>
          </cell>
          <cell r="K1517">
            <v>165720.19</v>
          </cell>
          <cell r="L1517">
            <v>141623.47</v>
          </cell>
          <cell r="M1517">
            <v>117426.08</v>
          </cell>
          <cell r="N1517">
            <v>94910.86</v>
          </cell>
          <cell r="O1517">
            <v>69153.58</v>
          </cell>
          <cell r="P1517">
            <v>42854.69</v>
          </cell>
          <cell r="Q1517">
            <v>5836.71</v>
          </cell>
          <cell r="R1517">
            <v>6797.75</v>
          </cell>
          <cell r="S1517">
            <v>5566.77</v>
          </cell>
          <cell r="T1517">
            <v>5532.29</v>
          </cell>
          <cell r="U1517">
            <v>5522.53</v>
          </cell>
          <cell r="V1517">
            <v>5527.99</v>
          </cell>
          <cell r="W1517">
            <v>5442.9</v>
          </cell>
          <cell r="X1517">
            <v>5435.78</v>
          </cell>
          <cell r="Y1517">
            <v>5251.73</v>
          </cell>
          <cell r="Z1517">
            <v>5251.28</v>
          </cell>
          <cell r="AA1517">
            <v>5240.09</v>
          </cell>
          <cell r="AD1517">
            <v>154179.27541666667</v>
          </cell>
          <cell r="AE1517">
            <v>140440.01041666669</v>
          </cell>
          <cell r="AF1517">
            <v>117781.02958333334</v>
          </cell>
          <cell r="AG1517">
            <v>97495.123749999984</v>
          </cell>
          <cell r="AH1517">
            <v>79357.182083333333</v>
          </cell>
          <cell r="AI1517">
            <v>63156.420000000013</v>
          </cell>
          <cell r="AJ1517">
            <v>48861.188750000001</v>
          </cell>
          <cell r="AK1517">
            <v>36508.481250000004</v>
          </cell>
          <cell r="AL1517">
            <v>26160.062916666666</v>
          </cell>
          <cell r="AM1517">
            <v>17750.315833333334</v>
          </cell>
          <cell r="AN1517">
            <v>11351.437916666664</v>
          </cell>
          <cell r="AP1517">
            <v>4216.4154166666667</v>
          </cell>
        </row>
        <row r="1518">
          <cell r="J1518">
            <v>7361.73</v>
          </cell>
          <cell r="K1518">
            <v>6851.29</v>
          </cell>
          <cell r="L1518">
            <v>6118.51</v>
          </cell>
          <cell r="M1518">
            <v>5244.84</v>
          </cell>
          <cell r="N1518">
            <v>4345.6400000000003</v>
          </cell>
          <cell r="O1518">
            <v>3110.14</v>
          </cell>
          <cell r="P1518">
            <v>1695.83</v>
          </cell>
          <cell r="Q1518">
            <v>-561.96</v>
          </cell>
          <cell r="R1518">
            <v>-562.4</v>
          </cell>
          <cell r="S1518">
            <v>-705.35</v>
          </cell>
          <cell r="T1518">
            <v>-777.37</v>
          </cell>
          <cell r="U1518">
            <v>-847.98</v>
          </cell>
          <cell r="V1518">
            <v>-917.65</v>
          </cell>
          <cell r="W1518">
            <v>-993.18</v>
          </cell>
          <cell r="X1518">
            <v>-1064.1199999999999</v>
          </cell>
          <cell r="Y1518">
            <v>-1004.55</v>
          </cell>
          <cell r="Z1518">
            <v>-933.03</v>
          </cell>
          <cell r="AA1518">
            <v>-1290.43</v>
          </cell>
          <cell r="AD1518">
            <v>5339.1358333333328</v>
          </cell>
          <cell r="AE1518">
            <v>5213.1454166666672</v>
          </cell>
          <cell r="AF1518">
            <v>4442.7383333333337</v>
          </cell>
          <cell r="AG1518">
            <v>3694.0245833333338</v>
          </cell>
          <cell r="AH1518">
            <v>2965.5995833333341</v>
          </cell>
          <cell r="AI1518">
            <v>2261.1025000000004</v>
          </cell>
          <cell r="AJ1518">
            <v>1589.2754166666666</v>
          </cell>
          <cell r="AK1518">
            <v>963.14624999999978</v>
          </cell>
          <cell r="AL1518">
            <v>403.47875000000016</v>
          </cell>
          <cell r="AM1518">
            <v>-76.857083333333321</v>
          </cell>
          <cell r="AN1518">
            <v>-480.15875000000005</v>
          </cell>
          <cell r="AP1518">
            <v>483.71583333333336</v>
          </cell>
        </row>
        <row r="1519">
          <cell r="J1519">
            <v>1359.76</v>
          </cell>
          <cell r="K1519">
            <v>1481.19</v>
          </cell>
          <cell r="L1519">
            <v>1588.97</v>
          </cell>
          <cell r="M1519">
            <v>1694.91</v>
          </cell>
          <cell r="N1519">
            <v>1799.17</v>
          </cell>
          <cell r="O1519">
            <v>1901.6</v>
          </cell>
          <cell r="P1519">
            <v>1990.53</v>
          </cell>
          <cell r="Q1519">
            <v>2066.2800000000002</v>
          </cell>
          <cell r="R1519">
            <v>2140.48</v>
          </cell>
          <cell r="S1519">
            <v>2300.0500000000002</v>
          </cell>
          <cell r="T1519">
            <v>2995.75</v>
          </cell>
          <cell r="U1519">
            <v>4138.18</v>
          </cell>
          <cell r="V1519">
            <v>5271.94</v>
          </cell>
          <cell r="W1519">
            <v>6397.19</v>
          </cell>
          <cell r="X1519">
            <v>7518.52</v>
          </cell>
          <cell r="Y1519">
            <v>8637.73</v>
          </cell>
          <cell r="Z1519">
            <v>9755.36</v>
          </cell>
          <cell r="AA1519">
            <v>10871.75</v>
          </cell>
          <cell r="AD1519">
            <v>2037.5262499999999</v>
          </cell>
          <cell r="AE1519">
            <v>1552.4054166666667</v>
          </cell>
          <cell r="AF1519">
            <v>1662.8220833333335</v>
          </cell>
          <cell r="AG1519">
            <v>1798.7358333333334</v>
          </cell>
          <cell r="AH1519">
            <v>1999.9487500000002</v>
          </cell>
          <cell r="AI1519">
            <v>2284.4133333333334</v>
          </cell>
          <cell r="AJ1519">
            <v>2652.2541666666666</v>
          </cell>
          <cell r="AK1519">
            <v>3104.1520833333329</v>
          </cell>
          <cell r="AL1519">
            <v>3640.5008333333335</v>
          </cell>
          <cell r="AM1519">
            <v>4261.2929166666663</v>
          </cell>
          <cell r="AN1519">
            <v>4966.5570833333331</v>
          </cell>
          <cell r="AP1519">
            <v>6739.8149999999996</v>
          </cell>
        </row>
        <row r="1520">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D1520">
            <v>33399.072916666664</v>
          </cell>
          <cell r="AE1520">
            <v>19572.880833333333</v>
          </cell>
          <cell r="AF1520">
            <v>9274.3591666666671</v>
          </cell>
          <cell r="AG1520">
            <v>2503.5079166666669</v>
          </cell>
          <cell r="AH1520">
            <v>0</v>
          </cell>
          <cell r="AI1520">
            <v>0</v>
          </cell>
          <cell r="AJ1520">
            <v>0</v>
          </cell>
          <cell r="AK1520">
            <v>0</v>
          </cell>
          <cell r="AL1520">
            <v>0</v>
          </cell>
          <cell r="AM1520">
            <v>0</v>
          </cell>
          <cell r="AN1520">
            <v>0</v>
          </cell>
          <cell r="AP1520">
            <v>0</v>
          </cell>
        </row>
        <row r="1521">
          <cell r="J1521">
            <v>647308.72</v>
          </cell>
          <cell r="K1521">
            <v>631520.69999999995</v>
          </cell>
          <cell r="L1521">
            <v>615732.68000000005</v>
          </cell>
          <cell r="M1521">
            <v>599944.66</v>
          </cell>
          <cell r="N1521">
            <v>584156.64</v>
          </cell>
          <cell r="O1521">
            <v>568368.61</v>
          </cell>
          <cell r="P1521">
            <v>552580.59</v>
          </cell>
          <cell r="Q1521">
            <v>536792.56999999995</v>
          </cell>
          <cell r="R1521">
            <v>521004.55</v>
          </cell>
          <cell r="S1521">
            <v>505216.53</v>
          </cell>
          <cell r="T1521">
            <v>489428.51</v>
          </cell>
          <cell r="U1521">
            <v>473640.49</v>
          </cell>
          <cell r="V1521">
            <v>457852.47</v>
          </cell>
          <cell r="W1521">
            <v>442064.45</v>
          </cell>
          <cell r="X1521">
            <v>426276.43</v>
          </cell>
          <cell r="Y1521">
            <v>410488.41</v>
          </cell>
          <cell r="Z1521">
            <v>394700.39</v>
          </cell>
          <cell r="AA1521">
            <v>378912.36</v>
          </cell>
          <cell r="AD1521">
            <v>631520.69791666663</v>
          </cell>
          <cell r="AE1521">
            <v>615732.67708333337</v>
          </cell>
          <cell r="AF1521">
            <v>599944.65625000012</v>
          </cell>
          <cell r="AG1521">
            <v>584156.63541666663</v>
          </cell>
          <cell r="AH1521">
            <v>568368.61458333337</v>
          </cell>
          <cell r="AI1521">
            <v>552580.59375</v>
          </cell>
          <cell r="AJ1521">
            <v>536792.57291666663</v>
          </cell>
          <cell r="AK1521">
            <v>521004.55208333326</v>
          </cell>
          <cell r="AL1521">
            <v>505216.53124999994</v>
          </cell>
          <cell r="AM1521">
            <v>489428.51041666657</v>
          </cell>
          <cell r="AN1521">
            <v>473640.48958333331</v>
          </cell>
          <cell r="AP1521">
            <v>436275.50916666671</v>
          </cell>
        </row>
        <row r="1522">
          <cell r="J1522">
            <v>-461828.27</v>
          </cell>
          <cell r="K1522">
            <v>-493431.68</v>
          </cell>
          <cell r="L1522">
            <v>-495502.82</v>
          </cell>
          <cell r="M1522">
            <v>-489905.57</v>
          </cell>
          <cell r="N1522">
            <v>-508813.01</v>
          </cell>
          <cell r="O1522">
            <v>-468673.07</v>
          </cell>
          <cell r="P1522">
            <v>-411732.96</v>
          </cell>
          <cell r="Q1522">
            <v>-173700.97</v>
          </cell>
          <cell r="R1522">
            <v>448042.48</v>
          </cell>
          <cell r="S1522">
            <v>718395.06</v>
          </cell>
          <cell r="T1522">
            <v>1059700.82</v>
          </cell>
          <cell r="U1522">
            <v>1260839.3799999999</v>
          </cell>
          <cell r="V1522">
            <v>-176838.9</v>
          </cell>
          <cell r="W1522">
            <v>-232412.97</v>
          </cell>
          <cell r="X1522">
            <v>-268460.98</v>
          </cell>
          <cell r="Y1522">
            <v>-282007.46000000002</v>
          </cell>
          <cell r="Z1522">
            <v>-321867.78000000003</v>
          </cell>
          <cell r="AA1522">
            <v>-313261.98</v>
          </cell>
          <cell r="AD1522">
            <v>-459367.11249999999</v>
          </cell>
          <cell r="AE1522">
            <v>-401783.94958333328</v>
          </cell>
          <cell r="AF1522">
            <v>-313419.43958333327</v>
          </cell>
          <cell r="AG1522">
            <v>-203690.95374999996</v>
          </cell>
          <cell r="AH1522">
            <v>-72048.73</v>
          </cell>
          <cell r="AI1522">
            <v>10490.339583333325</v>
          </cell>
          <cell r="AJ1522">
            <v>33240.676249999968</v>
          </cell>
          <cell r="AK1522">
            <v>53576.532500000001</v>
          </cell>
          <cell r="AL1522">
            <v>71699.030416666676</v>
          </cell>
          <cell r="AM1522">
            <v>88150.836250000037</v>
          </cell>
          <cell r="AN1522">
            <v>102415.68291666666</v>
          </cell>
          <cell r="AP1522">
            <v>125906.3016666667</v>
          </cell>
        </row>
        <row r="1523">
          <cell r="J1523">
            <v>736581.98</v>
          </cell>
          <cell r="K1523">
            <v>711182.6</v>
          </cell>
          <cell r="L1523">
            <v>685783.23</v>
          </cell>
          <cell r="M1523">
            <v>660383.85</v>
          </cell>
          <cell r="N1523">
            <v>634984.47</v>
          </cell>
          <cell r="O1523">
            <v>609585.09</v>
          </cell>
          <cell r="P1523">
            <v>584185.72</v>
          </cell>
          <cell r="Q1523">
            <v>558786.34</v>
          </cell>
          <cell r="R1523">
            <v>533386.96</v>
          </cell>
          <cell r="S1523">
            <v>507987.58</v>
          </cell>
          <cell r="T1523">
            <v>482588.21</v>
          </cell>
          <cell r="U1523">
            <v>457188.83</v>
          </cell>
          <cell r="V1523">
            <v>431789.45</v>
          </cell>
          <cell r="W1523">
            <v>406390.07</v>
          </cell>
          <cell r="X1523">
            <v>380990.7</v>
          </cell>
          <cell r="Y1523">
            <v>355591.32</v>
          </cell>
          <cell r="Z1523">
            <v>330191.94</v>
          </cell>
          <cell r="AA1523">
            <v>304792.56</v>
          </cell>
          <cell r="AD1523">
            <v>711182.60374999989</v>
          </cell>
          <cell r="AE1523">
            <v>685783.22624999983</v>
          </cell>
          <cell r="AF1523">
            <v>660383.84874999989</v>
          </cell>
          <cell r="AG1523">
            <v>634984.47124999994</v>
          </cell>
          <cell r="AH1523">
            <v>609585.09374999988</v>
          </cell>
          <cell r="AI1523">
            <v>584185.71624999994</v>
          </cell>
          <cell r="AJ1523">
            <v>558786.33875</v>
          </cell>
          <cell r="AK1523">
            <v>533386.96125000005</v>
          </cell>
          <cell r="AL1523">
            <v>507987.58375000005</v>
          </cell>
          <cell r="AM1523">
            <v>482588.20625000005</v>
          </cell>
          <cell r="AN1523">
            <v>457188.8287500001</v>
          </cell>
          <cell r="AP1523">
            <v>402156.84375000006</v>
          </cell>
        </row>
        <row r="1524">
          <cell r="J1524">
            <v>185208.18</v>
          </cell>
          <cell r="K1524">
            <v>178821.69</v>
          </cell>
          <cell r="L1524">
            <v>172435.20000000001</v>
          </cell>
          <cell r="M1524">
            <v>166048.71</v>
          </cell>
          <cell r="N1524">
            <v>159662.22</v>
          </cell>
          <cell r="O1524">
            <v>153275.73000000001</v>
          </cell>
          <cell r="P1524">
            <v>146889.25</v>
          </cell>
          <cell r="Q1524">
            <v>140502.76</v>
          </cell>
          <cell r="R1524">
            <v>134116.26999999999</v>
          </cell>
          <cell r="S1524">
            <v>127729.78</v>
          </cell>
          <cell r="T1524">
            <v>121343.29</v>
          </cell>
          <cell r="U1524">
            <v>114956.81</v>
          </cell>
          <cell r="V1524">
            <v>108570.32</v>
          </cell>
          <cell r="W1524">
            <v>102183.83</v>
          </cell>
          <cell r="X1524">
            <v>95797.34</v>
          </cell>
          <cell r="Y1524">
            <v>89410.85</v>
          </cell>
          <cell r="Z1524">
            <v>83024.36</v>
          </cell>
          <cell r="AA1524">
            <v>76637.87</v>
          </cell>
          <cell r="AD1524">
            <v>178821.68833333332</v>
          </cell>
          <cell r="AE1524">
            <v>172435.19999999998</v>
          </cell>
          <cell r="AF1524">
            <v>166048.71166666664</v>
          </cell>
          <cell r="AG1524">
            <v>159662.22333333333</v>
          </cell>
          <cell r="AH1524">
            <v>153275.73500000002</v>
          </cell>
          <cell r="AI1524">
            <v>146889.24666666667</v>
          </cell>
          <cell r="AJ1524">
            <v>140502.75833333333</v>
          </cell>
          <cell r="AK1524">
            <v>134116.27000000002</v>
          </cell>
          <cell r="AL1524">
            <v>127729.78166666669</v>
          </cell>
          <cell r="AM1524">
            <v>121343.29333333338</v>
          </cell>
          <cell r="AN1524">
            <v>114956.80500000004</v>
          </cell>
          <cell r="AP1524">
            <v>101119.41374999996</v>
          </cell>
        </row>
        <row r="1525">
          <cell r="J1525">
            <v>2674841.4</v>
          </cell>
          <cell r="K1525">
            <v>2704389.1</v>
          </cell>
          <cell r="L1525">
            <v>2704389.1</v>
          </cell>
          <cell r="M1525">
            <v>2704389.1</v>
          </cell>
          <cell r="N1525">
            <v>2720382.7</v>
          </cell>
          <cell r="O1525">
            <v>2720382.7</v>
          </cell>
          <cell r="P1525">
            <v>2720382.7</v>
          </cell>
          <cell r="Q1525">
            <v>2706973.85</v>
          </cell>
          <cell r="R1525">
            <v>2706973.85</v>
          </cell>
          <cell r="S1525">
            <v>2706973.85</v>
          </cell>
          <cell r="T1525">
            <v>2683734.2000000002</v>
          </cell>
          <cell r="U1525">
            <v>2683734.2000000002</v>
          </cell>
          <cell r="V1525">
            <v>2683734.2000000002</v>
          </cell>
          <cell r="W1525">
            <v>2659889.75</v>
          </cell>
          <cell r="X1525">
            <v>2659889.75</v>
          </cell>
          <cell r="Y1525">
            <v>2659889.75</v>
          </cell>
          <cell r="Z1525">
            <v>2627938.6</v>
          </cell>
          <cell r="AA1525">
            <v>2627938.6</v>
          </cell>
          <cell r="AD1525">
            <v>2670342.4125000001</v>
          </cell>
          <cell r="AE1525">
            <v>2688532.3791666669</v>
          </cell>
          <cell r="AF1525">
            <v>2696522.9083333332</v>
          </cell>
          <cell r="AG1525">
            <v>2701141.3041666672</v>
          </cell>
          <cell r="AH1525">
            <v>2702758.3625000003</v>
          </cell>
          <cell r="AI1525">
            <v>2703499.4291666667</v>
          </cell>
          <cell r="AJ1525">
            <v>2702015.8229166665</v>
          </cell>
          <cell r="AK1525">
            <v>2698307.5437499997</v>
          </cell>
          <cell r="AL1525">
            <v>2694599.2645833334</v>
          </cell>
          <cell r="AM1525">
            <v>2688893.2874999996</v>
          </cell>
          <cell r="AN1525">
            <v>2681189.6125000003</v>
          </cell>
          <cell r="AP1525">
            <v>2621405.9316666671</v>
          </cell>
        </row>
        <row r="1526">
          <cell r="J1526">
            <v>0</v>
          </cell>
          <cell r="K1526">
            <v>0</v>
          </cell>
          <cell r="L1526">
            <v>0</v>
          </cell>
          <cell r="M1526">
            <v>0</v>
          </cell>
          <cell r="N1526">
            <v>0</v>
          </cell>
          <cell r="O1526">
            <v>0</v>
          </cell>
          <cell r="P1526">
            <v>0</v>
          </cell>
          <cell r="Q1526">
            <v>0</v>
          </cell>
          <cell r="R1526">
            <v>4632127.8499999996</v>
          </cell>
          <cell r="S1526">
            <v>6057628.5</v>
          </cell>
          <cell r="T1526">
            <v>7488587.0499999998</v>
          </cell>
          <cell r="U1526">
            <v>6388110.0499999998</v>
          </cell>
          <cell r="V1526">
            <v>4390930.25</v>
          </cell>
          <cell r="W1526">
            <v>1809898.65</v>
          </cell>
          <cell r="X1526">
            <v>-84325.15</v>
          </cell>
          <cell r="Y1526">
            <v>-1180309.8999999999</v>
          </cell>
          <cell r="Z1526">
            <v>-3679024.65</v>
          </cell>
          <cell r="AA1526">
            <v>-4440309.6500000004</v>
          </cell>
          <cell r="AD1526">
            <v>0</v>
          </cell>
          <cell r="AE1526">
            <v>193005.32708333331</v>
          </cell>
          <cell r="AF1526">
            <v>638411.84166666667</v>
          </cell>
          <cell r="AG1526">
            <v>1202837.4895833333</v>
          </cell>
          <cell r="AH1526">
            <v>1781033.2020833332</v>
          </cell>
          <cell r="AI1526">
            <v>2230159.8812500001</v>
          </cell>
          <cell r="AJ1526">
            <v>2488527.7520833332</v>
          </cell>
          <cell r="AK1526">
            <v>2560426.6479166667</v>
          </cell>
          <cell r="AL1526">
            <v>2507733.5208333335</v>
          </cell>
          <cell r="AM1526">
            <v>2305261.2479166668</v>
          </cell>
          <cell r="AN1526">
            <v>1966955.6520833336</v>
          </cell>
          <cell r="AP1526">
            <v>1447670.5362499999</v>
          </cell>
        </row>
        <row r="1527">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D1527">
            <v>0</v>
          </cell>
          <cell r="AE1527">
            <v>0</v>
          </cell>
          <cell r="AF1527">
            <v>0</v>
          </cell>
          <cell r="AG1527">
            <v>0</v>
          </cell>
          <cell r="AH1527">
            <v>0</v>
          </cell>
          <cell r="AI1527">
            <v>0</v>
          </cell>
          <cell r="AJ1527">
            <v>0</v>
          </cell>
          <cell r="AK1527">
            <v>0</v>
          </cell>
          <cell r="AL1527">
            <v>0</v>
          </cell>
          <cell r="AM1527">
            <v>0</v>
          </cell>
          <cell r="AN1527">
            <v>0</v>
          </cell>
          <cell r="AP1527">
            <v>27589078.166666668</v>
          </cell>
        </row>
        <row r="1528">
          <cell r="J1528">
            <v>72382155.349999994</v>
          </cell>
          <cell r="K1528">
            <v>80898007.719999999</v>
          </cell>
          <cell r="L1528">
            <v>83099388.739999995</v>
          </cell>
          <cell r="M1528">
            <v>86365764.299999997</v>
          </cell>
          <cell r="N1528">
            <v>95845243.400000006</v>
          </cell>
          <cell r="O1528">
            <v>89613108.25</v>
          </cell>
          <cell r="P1528">
            <v>85263335.400000006</v>
          </cell>
          <cell r="Q1528">
            <v>38762492.890000001</v>
          </cell>
          <cell r="R1528">
            <v>-11761756.17</v>
          </cell>
          <cell r="S1528">
            <v>20666.28</v>
          </cell>
          <cell r="T1528">
            <v>0.01</v>
          </cell>
          <cell r="U1528">
            <v>0.01</v>
          </cell>
          <cell r="V1528">
            <v>0.01</v>
          </cell>
          <cell r="W1528">
            <v>19549874.52</v>
          </cell>
          <cell r="X1528">
            <v>31977474.010000002</v>
          </cell>
          <cell r="Y1528">
            <v>39573158.159999996</v>
          </cell>
          <cell r="Z1528">
            <v>47260581.200000003</v>
          </cell>
          <cell r="AA1528">
            <v>41841075.270000003</v>
          </cell>
          <cell r="AD1528">
            <v>80688397.952083334</v>
          </cell>
          <cell r="AE1528">
            <v>73719452.414999992</v>
          </cell>
          <cell r="AF1528">
            <v>66712176.415416665</v>
          </cell>
          <cell r="AG1528">
            <v>60759161.928750001</v>
          </cell>
          <cell r="AH1528">
            <v>54761359.147916667</v>
          </cell>
          <cell r="AI1528">
            <v>48691444.042499989</v>
          </cell>
          <cell r="AJ1528">
            <v>43119348.68666666</v>
          </cell>
          <cell r="AK1528">
            <v>38433096.689583324</v>
          </cell>
          <cell r="AL1528">
            <v>34353324.986666657</v>
          </cell>
          <cell r="AM1528">
            <v>30379272.139166668</v>
          </cell>
          <cell r="AN1528">
            <v>26364409.84</v>
          </cell>
          <cell r="AP1528">
            <v>17000497.870416667</v>
          </cell>
        </row>
        <row r="1529">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D1529">
            <v>0</v>
          </cell>
          <cell r="AE1529">
            <v>0</v>
          </cell>
          <cell r="AF1529">
            <v>0</v>
          </cell>
          <cell r="AG1529">
            <v>0</v>
          </cell>
          <cell r="AH1529">
            <v>0</v>
          </cell>
          <cell r="AI1529">
            <v>0</v>
          </cell>
          <cell r="AJ1529">
            <v>0</v>
          </cell>
          <cell r="AK1529">
            <v>0</v>
          </cell>
          <cell r="AL1529">
            <v>0</v>
          </cell>
          <cell r="AM1529">
            <v>0</v>
          </cell>
          <cell r="AN1529">
            <v>0</v>
          </cell>
          <cell r="AP1529">
            <v>0</v>
          </cell>
        </row>
        <row r="1530">
          <cell r="J1530">
            <v>1402579.85</v>
          </cell>
          <cell r="K1530">
            <v>1354215.1</v>
          </cell>
          <cell r="L1530">
            <v>1305850.3500000001</v>
          </cell>
          <cell r="M1530">
            <v>1257485.6000000001</v>
          </cell>
          <cell r="N1530">
            <v>1209120.8500000001</v>
          </cell>
          <cell r="O1530">
            <v>1160756.1000000001</v>
          </cell>
          <cell r="P1530">
            <v>1112391.3500000001</v>
          </cell>
          <cell r="Q1530">
            <v>1064026.6000000001</v>
          </cell>
          <cell r="R1530">
            <v>1015661.85</v>
          </cell>
          <cell r="S1530">
            <v>967297.1</v>
          </cell>
          <cell r="T1530">
            <v>918932.35</v>
          </cell>
          <cell r="U1530">
            <v>870567.6</v>
          </cell>
          <cell r="V1530">
            <v>822202.85</v>
          </cell>
          <cell r="W1530">
            <v>773838.1</v>
          </cell>
          <cell r="X1530">
            <v>725473.35</v>
          </cell>
          <cell r="Y1530">
            <v>677108.6</v>
          </cell>
          <cell r="Z1530">
            <v>628743.85</v>
          </cell>
          <cell r="AA1530">
            <v>580379.1</v>
          </cell>
          <cell r="AD1530">
            <v>1354215.0999999999</v>
          </cell>
          <cell r="AE1530">
            <v>1305850.3499999999</v>
          </cell>
          <cell r="AF1530">
            <v>1257485.5999999999</v>
          </cell>
          <cell r="AG1530">
            <v>1209120.8499999999</v>
          </cell>
          <cell r="AH1530">
            <v>1160756.0999999999</v>
          </cell>
          <cell r="AI1530">
            <v>1112391.3499999999</v>
          </cell>
          <cell r="AJ1530">
            <v>1064026.5999999999</v>
          </cell>
          <cell r="AK1530">
            <v>1015661.8499999997</v>
          </cell>
          <cell r="AL1530">
            <v>967297.09999999974</v>
          </cell>
          <cell r="AM1530">
            <v>918932.34999999974</v>
          </cell>
          <cell r="AN1530">
            <v>870567.59999999974</v>
          </cell>
          <cell r="AP1530">
            <v>773838.09999999974</v>
          </cell>
        </row>
        <row r="1531">
          <cell r="J1531">
            <v>406023.45</v>
          </cell>
          <cell r="K1531">
            <v>392022.75</v>
          </cell>
          <cell r="L1531">
            <v>378022.05</v>
          </cell>
          <cell r="M1531">
            <v>364021.35</v>
          </cell>
          <cell r="N1531">
            <v>350020.65</v>
          </cell>
          <cell r="O1531">
            <v>336019.95</v>
          </cell>
          <cell r="P1531">
            <v>322019.25</v>
          </cell>
          <cell r="Q1531">
            <v>308018.55</v>
          </cell>
          <cell r="R1531">
            <v>294017.84999999998</v>
          </cell>
          <cell r="S1531">
            <v>280017.15000000002</v>
          </cell>
          <cell r="T1531">
            <v>266016.45</v>
          </cell>
          <cell r="U1531">
            <v>252015.75</v>
          </cell>
          <cell r="V1531">
            <v>238015.05</v>
          </cell>
          <cell r="W1531">
            <v>224014.35</v>
          </cell>
          <cell r="X1531">
            <v>210013.65</v>
          </cell>
          <cell r="Y1531">
            <v>196012.95</v>
          </cell>
          <cell r="Z1531">
            <v>182012.25</v>
          </cell>
          <cell r="AA1531">
            <v>168011.55</v>
          </cell>
          <cell r="AD1531">
            <v>392022.75</v>
          </cell>
          <cell r="AE1531">
            <v>378022.05</v>
          </cell>
          <cell r="AF1531">
            <v>364021.35000000003</v>
          </cell>
          <cell r="AG1531">
            <v>350020.64999999997</v>
          </cell>
          <cell r="AH1531">
            <v>336019.95</v>
          </cell>
          <cell r="AI1531">
            <v>322019.25</v>
          </cell>
          <cell r="AJ1531">
            <v>308018.55</v>
          </cell>
          <cell r="AK1531">
            <v>294017.85000000003</v>
          </cell>
          <cell r="AL1531">
            <v>280017.14999999997</v>
          </cell>
          <cell r="AM1531">
            <v>266016.45</v>
          </cell>
          <cell r="AN1531">
            <v>252015.75</v>
          </cell>
          <cell r="AP1531">
            <v>224014.35</v>
          </cell>
        </row>
        <row r="1532">
          <cell r="J1532">
            <v>0</v>
          </cell>
          <cell r="K1532">
            <v>263054.75</v>
          </cell>
          <cell r="L1532">
            <v>287594.21000000002</v>
          </cell>
          <cell r="M1532">
            <v>340256.7</v>
          </cell>
          <cell r="N1532">
            <v>129082.1</v>
          </cell>
          <cell r="O1532">
            <v>259019.25</v>
          </cell>
          <cell r="P1532">
            <v>496441.75</v>
          </cell>
          <cell r="Q1532">
            <v>440092.45</v>
          </cell>
          <cell r="R1532">
            <v>440092.45</v>
          </cell>
          <cell r="S1532">
            <v>440092.45</v>
          </cell>
          <cell r="T1532">
            <v>0</v>
          </cell>
          <cell r="U1532">
            <v>0</v>
          </cell>
          <cell r="V1532">
            <v>0</v>
          </cell>
          <cell r="W1532">
            <v>0</v>
          </cell>
          <cell r="X1532">
            <v>0</v>
          </cell>
          <cell r="Y1532">
            <v>0</v>
          </cell>
          <cell r="Z1532">
            <v>0</v>
          </cell>
          <cell r="AA1532">
            <v>0</v>
          </cell>
          <cell r="AD1532">
            <v>166291.24875</v>
          </cell>
          <cell r="AE1532">
            <v>202965.61958333335</v>
          </cell>
          <cell r="AF1532">
            <v>239639.9904166667</v>
          </cell>
          <cell r="AG1532">
            <v>257977.17583333337</v>
          </cell>
          <cell r="AH1532">
            <v>257977.17583333337</v>
          </cell>
          <cell r="AI1532">
            <v>257977.17583333337</v>
          </cell>
          <cell r="AJ1532">
            <v>247016.56125000003</v>
          </cell>
          <cell r="AK1532">
            <v>224072.85458333336</v>
          </cell>
          <cell r="AL1532">
            <v>197912.40000000002</v>
          </cell>
          <cell r="AM1532">
            <v>178356.61666666667</v>
          </cell>
          <cell r="AN1532">
            <v>162185.72708333333</v>
          </cell>
          <cell r="AP1532">
            <v>91685.927083333328</v>
          </cell>
        </row>
        <row r="1533">
          <cell r="J1533">
            <v>3173859.5</v>
          </cell>
          <cell r="K1533">
            <v>3697015.49</v>
          </cell>
          <cell r="L1533">
            <v>3915055.15</v>
          </cell>
          <cell r="M1533">
            <v>4180089.9</v>
          </cell>
          <cell r="N1533">
            <v>4641309.75</v>
          </cell>
          <cell r="O1533">
            <v>5153799.7</v>
          </cell>
          <cell r="P1533">
            <v>7112807.7999999998</v>
          </cell>
          <cell r="Q1533">
            <v>6856414.9500000002</v>
          </cell>
          <cell r="R1533">
            <v>6856414.9500000002</v>
          </cell>
          <cell r="S1533">
            <v>6856414.9500000002</v>
          </cell>
          <cell r="T1533">
            <v>0</v>
          </cell>
          <cell r="U1533">
            <v>0</v>
          </cell>
          <cell r="V1533">
            <v>0</v>
          </cell>
          <cell r="W1533">
            <v>0</v>
          </cell>
          <cell r="X1533">
            <v>0</v>
          </cell>
          <cell r="Y1533">
            <v>0</v>
          </cell>
          <cell r="Z1533">
            <v>0</v>
          </cell>
          <cell r="AA1533">
            <v>0</v>
          </cell>
          <cell r="AD1533">
            <v>4251697.8220833326</v>
          </cell>
          <cell r="AE1533">
            <v>4531987.4179166667</v>
          </cell>
          <cell r="AF1533">
            <v>4812277.0137499999</v>
          </cell>
          <cell r="AG1533">
            <v>4806882.6533333333</v>
          </cell>
          <cell r="AH1533">
            <v>4515804.3366666669</v>
          </cell>
          <cell r="AI1533">
            <v>4238021.0325000007</v>
          </cell>
          <cell r="AJ1533">
            <v>3951734.5745833335</v>
          </cell>
          <cell r="AK1533">
            <v>3634564.964583334</v>
          </cell>
          <cell r="AL1533">
            <v>3297267.2541666669</v>
          </cell>
          <cell r="AM1533">
            <v>2929708.9354166663</v>
          </cell>
          <cell r="AN1533">
            <v>2521579.375</v>
          </cell>
          <cell r="AP1533">
            <v>1435471.0237499999</v>
          </cell>
        </row>
        <row r="1534">
          <cell r="J1534">
            <v>2879137.44</v>
          </cell>
          <cell r="K1534">
            <v>0</v>
          </cell>
          <cell r="L1534">
            <v>0</v>
          </cell>
          <cell r="M1534">
            <v>0</v>
          </cell>
          <cell r="N1534">
            <v>3255000</v>
          </cell>
          <cell r="O1534">
            <v>3255000</v>
          </cell>
          <cell r="P1534">
            <v>3255000</v>
          </cell>
          <cell r="Q1534">
            <v>3920000</v>
          </cell>
          <cell r="R1534">
            <v>3920000</v>
          </cell>
          <cell r="S1534">
            <v>3920000</v>
          </cell>
          <cell r="T1534">
            <v>3920000</v>
          </cell>
          <cell r="U1534">
            <v>4180820</v>
          </cell>
          <cell r="V1534">
            <v>0</v>
          </cell>
          <cell r="W1534">
            <v>0</v>
          </cell>
          <cell r="X1534">
            <v>0</v>
          </cell>
          <cell r="Y1534">
            <v>0</v>
          </cell>
          <cell r="Z1534">
            <v>0</v>
          </cell>
          <cell r="AA1534">
            <v>0</v>
          </cell>
          <cell r="AD1534">
            <v>3543531.322083334</v>
          </cell>
          <cell r="AE1534">
            <v>3395971.3512500003</v>
          </cell>
          <cell r="AF1534">
            <v>3248411.3804166671</v>
          </cell>
          <cell r="AG1534">
            <v>3052726.4095833334</v>
          </cell>
          <cell r="AH1534">
            <v>2819783.9387500002</v>
          </cell>
          <cell r="AI1534">
            <v>2588782.3933333331</v>
          </cell>
          <cell r="AJ1534">
            <v>2468818.3333333335</v>
          </cell>
          <cell r="AK1534">
            <v>2468818.3333333335</v>
          </cell>
          <cell r="AL1534">
            <v>2468818.3333333335</v>
          </cell>
          <cell r="AM1534">
            <v>2333193.3333333335</v>
          </cell>
          <cell r="AN1534">
            <v>2061943.3333333333</v>
          </cell>
          <cell r="AP1534">
            <v>1581860</v>
          </cell>
        </row>
        <row r="1535">
          <cell r="J1535">
            <v>3031730.53</v>
          </cell>
          <cell r="K1535">
            <v>1820000</v>
          </cell>
          <cell r="L1535">
            <v>1820000</v>
          </cell>
          <cell r="M1535">
            <v>1820000</v>
          </cell>
          <cell r="N1535">
            <v>1295000</v>
          </cell>
          <cell r="O1535">
            <v>1295000</v>
          </cell>
          <cell r="P1535">
            <v>1295000</v>
          </cell>
          <cell r="Q1535">
            <v>735000</v>
          </cell>
          <cell r="R1535">
            <v>735000</v>
          </cell>
          <cell r="S1535">
            <v>735000</v>
          </cell>
          <cell r="T1535">
            <v>945000</v>
          </cell>
          <cell r="U1535">
            <v>975825.9</v>
          </cell>
          <cell r="V1535">
            <v>210000</v>
          </cell>
          <cell r="W1535">
            <v>2030000</v>
          </cell>
          <cell r="X1535">
            <v>2030000</v>
          </cell>
          <cell r="Y1535">
            <v>2030000</v>
          </cell>
          <cell r="Z1535">
            <v>3535000</v>
          </cell>
          <cell r="AA1535">
            <v>3535000</v>
          </cell>
          <cell r="AD1535">
            <v>2546919.3525</v>
          </cell>
          <cell r="AE1535">
            <v>2339117.4691666667</v>
          </cell>
          <cell r="AF1535">
            <v>2131315.585833333</v>
          </cell>
          <cell r="AG1535">
            <v>1863722.0358333334</v>
          </cell>
          <cell r="AH1535">
            <v>1537621.2316666667</v>
          </cell>
          <cell r="AI1535">
            <v>1257640.9304166667</v>
          </cell>
          <cell r="AJ1535">
            <v>1148818.825</v>
          </cell>
          <cell r="AK1535">
            <v>1166318.825</v>
          </cell>
          <cell r="AL1535">
            <v>1183818.825</v>
          </cell>
          <cell r="AM1535">
            <v>1285902.1583333334</v>
          </cell>
          <cell r="AN1535">
            <v>1472568.825</v>
          </cell>
          <cell r="AP1535">
            <v>1792818.825</v>
          </cell>
        </row>
        <row r="1536">
          <cell r="J1536">
            <v>7960029.9400000004</v>
          </cell>
          <cell r="K1536">
            <v>13218821.789999999</v>
          </cell>
          <cell r="L1536">
            <v>19058582.629999999</v>
          </cell>
          <cell r="M1536">
            <v>25541747.66</v>
          </cell>
          <cell r="N1536">
            <v>30439276.719999999</v>
          </cell>
          <cell r="O1536">
            <v>32727247.800000001</v>
          </cell>
          <cell r="P1536">
            <v>15321503.060000001</v>
          </cell>
          <cell r="Q1536">
            <v>6595868.7699999996</v>
          </cell>
          <cell r="R1536">
            <v>-3451783.86</v>
          </cell>
          <cell r="S1536">
            <v>-10044571.9</v>
          </cell>
          <cell r="T1536">
            <v>-14028382.51</v>
          </cell>
          <cell r="U1536">
            <v>-15074048.130000001</v>
          </cell>
          <cell r="V1536">
            <v>-12725871.98</v>
          </cell>
          <cell r="W1536">
            <v>-7350443.2800000003</v>
          </cell>
          <cell r="X1536">
            <v>-1431686.12</v>
          </cell>
          <cell r="Y1536">
            <v>4707235.2300000004</v>
          </cell>
          <cell r="Z1536">
            <v>9929333.4700000007</v>
          </cell>
          <cell r="AA1536">
            <v>10966404.59</v>
          </cell>
          <cell r="AD1536">
            <v>13699581.0175</v>
          </cell>
          <cell r="AE1536">
            <v>13235859.456249999</v>
          </cell>
          <cell r="AF1536">
            <v>12390970.030833334</v>
          </cell>
          <cell r="AG1536">
            <v>11226810.372916667</v>
          </cell>
          <cell r="AH1536">
            <v>9804557.729166666</v>
          </cell>
          <cell r="AI1536">
            <v>8160111.7508333325</v>
          </cell>
          <cell r="AJ1536">
            <v>6441146.4595833309</v>
          </cell>
          <cell r="AK1536">
            <v>4730332.5504166642</v>
          </cell>
          <cell r="AL1536">
            <v>3008466.6679166653</v>
          </cell>
          <cell r="AM1536">
            <v>1285781.0145833332</v>
          </cell>
          <cell r="AN1536">
            <v>-475501.75458333333</v>
          </cell>
          <cell r="AP1536">
            <v>-2205508.7604166665</v>
          </cell>
        </row>
        <row r="1537">
          <cell r="J1537">
            <v>-10482039.289999999</v>
          </cell>
          <cell r="K1537">
            <v>-14152610.039999999</v>
          </cell>
          <cell r="L1537">
            <v>-18251745.199999999</v>
          </cell>
          <cell r="M1537">
            <v>-21701055.149999999</v>
          </cell>
          <cell r="N1537">
            <v>-24811444.210000001</v>
          </cell>
          <cell r="O1537">
            <v>-28151577.77</v>
          </cell>
          <cell r="P1537">
            <v>1234033.18</v>
          </cell>
          <cell r="Q1537">
            <v>8374401.0800000001</v>
          </cell>
          <cell r="R1537">
            <v>14246394.189999999</v>
          </cell>
          <cell r="S1537">
            <v>12821504.710000001</v>
          </cell>
          <cell r="T1537">
            <v>8939691.1400000006</v>
          </cell>
          <cell r="U1537">
            <v>5022897.91</v>
          </cell>
          <cell r="V1537">
            <v>1614139.27</v>
          </cell>
          <cell r="W1537">
            <v>-879861.66</v>
          </cell>
          <cell r="X1537">
            <v>-5009990.04</v>
          </cell>
          <cell r="Y1537">
            <v>-10135116.869999999</v>
          </cell>
          <cell r="Z1537">
            <v>-14361800.85</v>
          </cell>
          <cell r="AA1537">
            <v>-20762465.170000002</v>
          </cell>
          <cell r="AD1537">
            <v>-9115171.2254166659</v>
          </cell>
          <cell r="AE1537">
            <v>-8487956.2483333331</v>
          </cell>
          <cell r="AF1537">
            <v>-7667156.0358333318</v>
          </cell>
          <cell r="AG1537">
            <v>-6875953.900833332</v>
          </cell>
          <cell r="AH1537">
            <v>-6023766.7583333328</v>
          </cell>
          <cell r="AI1537">
            <v>-5071955.0141666653</v>
          </cell>
          <cell r="AJ1537">
            <v>-4014916.3916666657</v>
          </cell>
          <cell r="AK1537">
            <v>-2910145.4108333327</v>
          </cell>
          <cell r="AL1537">
            <v>-1876491.5175000003</v>
          </cell>
          <cell r="AM1537">
            <v>-959175.61583333323</v>
          </cell>
          <cell r="AN1537">
            <v>-215894.1174999997</v>
          </cell>
          <cell r="AP1537">
            <v>-1184408.574999999</v>
          </cell>
        </row>
        <row r="1538">
          <cell r="J1538">
            <v>54030.66</v>
          </cell>
          <cell r="K1538">
            <v>23873.51</v>
          </cell>
          <cell r="L1538">
            <v>-18589.650000000001</v>
          </cell>
          <cell r="M1538">
            <v>-73175.59</v>
          </cell>
          <cell r="N1538">
            <v>-135901.54</v>
          </cell>
          <cell r="O1538">
            <v>-209976.39</v>
          </cell>
          <cell r="P1538">
            <v>4775.7</v>
          </cell>
          <cell r="Q1538">
            <v>9128.68</v>
          </cell>
          <cell r="R1538">
            <v>34585.519999999997</v>
          </cell>
          <cell r="S1538">
            <v>72699.48</v>
          </cell>
          <cell r="T1538">
            <v>110440.49</v>
          </cell>
          <cell r="U1538">
            <v>137302.31</v>
          </cell>
          <cell r="V1538">
            <v>152782.78</v>
          </cell>
          <cell r="W1538">
            <v>157451.29999999999</v>
          </cell>
          <cell r="X1538">
            <v>154043.98000000001</v>
          </cell>
          <cell r="Y1538">
            <v>136637.9</v>
          </cell>
          <cell r="Z1538">
            <v>103191.61</v>
          </cell>
          <cell r="AA1538">
            <v>51101.05</v>
          </cell>
          <cell r="AD1538">
            <v>-5307.0208333333376</v>
          </cell>
          <cell r="AE1538">
            <v>-7614.0108333333328</v>
          </cell>
          <cell r="AF1538">
            <v>-8113.4187500000007</v>
          </cell>
          <cell r="AG1538">
            <v>-6254.2091666666647</v>
          </cell>
          <cell r="AH1538">
            <v>-1983.8491666666657</v>
          </cell>
          <cell r="AI1538">
            <v>4880.7699999999968</v>
          </cell>
          <cell r="AJ1538">
            <v>14561.182916666663</v>
          </cell>
          <cell r="AK1538">
            <v>27319.992083333331</v>
          </cell>
          <cell r="AL1538">
            <v>43255.28875</v>
          </cell>
          <cell r="AM1538">
            <v>61959.732083333336</v>
          </cell>
          <cell r="AN1538">
            <v>82800.173333333325</v>
          </cell>
          <cell r="AP1538">
            <v>88729.78125</v>
          </cell>
        </row>
        <row r="1539">
          <cell r="J1539">
            <v>-234481.9</v>
          </cell>
          <cell r="K1539">
            <v>-211346.38</v>
          </cell>
          <cell r="L1539">
            <v>-171492.1</v>
          </cell>
          <cell r="M1539">
            <v>-114216.83</v>
          </cell>
          <cell r="N1539">
            <v>-40270.94</v>
          </cell>
          <cell r="O1539">
            <v>50432.33</v>
          </cell>
          <cell r="P1539">
            <v>61971.92</v>
          </cell>
          <cell r="Q1539">
            <v>106679.96</v>
          </cell>
          <cell r="R1539">
            <v>125323.38</v>
          </cell>
          <cell r="S1539">
            <v>115423.39</v>
          </cell>
          <cell r="T1539">
            <v>85182.86</v>
          </cell>
          <cell r="U1539">
            <v>42299.62</v>
          </cell>
          <cell r="V1539">
            <v>-4959.41</v>
          </cell>
          <cell r="W1539">
            <v>-43218.22</v>
          </cell>
          <cell r="X1539">
            <v>-67297.73</v>
          </cell>
          <cell r="Y1539">
            <v>-71446.87</v>
          </cell>
          <cell r="Z1539">
            <v>-55559.22</v>
          </cell>
          <cell r="AA1539">
            <v>-19936.11</v>
          </cell>
          <cell r="AD1539">
            <v>-147757.93958333335</v>
          </cell>
          <cell r="AE1539">
            <v>-114669.02833333336</v>
          </cell>
          <cell r="AF1539">
            <v>-82798.160833333342</v>
          </cell>
          <cell r="AG1539">
            <v>-53337.441250000003</v>
          </cell>
          <cell r="AH1539">
            <v>-27377.785833333328</v>
          </cell>
          <cell r="AI1539">
            <v>-5811.1204166666648</v>
          </cell>
          <cell r="AJ1539">
            <v>10757.656666666668</v>
          </cell>
          <cell r="AK1539">
            <v>22104.428750000003</v>
          </cell>
          <cell r="AL1539">
            <v>28227.942500000005</v>
          </cell>
          <cell r="AM1539">
            <v>29373.012500000008</v>
          </cell>
          <cell r="AN1539">
            <v>25803.982500000002</v>
          </cell>
          <cell r="AP1539">
            <v>16694.983750000003</v>
          </cell>
        </row>
        <row r="1540">
          <cell r="J1540">
            <v>2798546.81</v>
          </cell>
          <cell r="K1540">
            <v>2532361.7000000002</v>
          </cell>
          <cell r="L1540">
            <v>2282882.7799999998</v>
          </cell>
          <cell r="M1540">
            <v>2079047.13</v>
          </cell>
          <cell r="N1540">
            <v>1802660.23</v>
          </cell>
          <cell r="O1540">
            <v>1300810.19</v>
          </cell>
          <cell r="P1540">
            <v>17319696.149999999</v>
          </cell>
          <cell r="Q1540">
            <v>14383031.93</v>
          </cell>
          <cell r="R1540">
            <v>11147839.310000001</v>
          </cell>
          <cell r="S1540">
            <v>8597079.4900000002</v>
          </cell>
          <cell r="T1540">
            <v>6350830.54</v>
          </cell>
          <cell r="U1540">
            <v>4780385.78</v>
          </cell>
          <cell r="V1540">
            <v>3747201.43</v>
          </cell>
          <cell r="W1540">
            <v>3096867.64</v>
          </cell>
          <cell r="X1540">
            <v>2566424.1</v>
          </cell>
          <cell r="Y1540">
            <v>2086207.39</v>
          </cell>
          <cell r="Z1540">
            <v>1477309.85</v>
          </cell>
          <cell r="AA1540">
            <v>121338.55</v>
          </cell>
          <cell r="AD1540">
            <v>4744602.46</v>
          </cell>
          <cell r="AE1540">
            <v>5321770.375</v>
          </cell>
          <cell r="AF1540">
            <v>5740320.1774999993</v>
          </cell>
          <cell r="AG1540">
            <v>6029332.4666666659</v>
          </cell>
          <cell r="AH1540">
            <v>6212824.894166667</v>
          </cell>
          <cell r="AI1540">
            <v>6320791.6125000007</v>
          </cell>
          <cell r="AJ1540">
            <v>6383839.9691666672</v>
          </cell>
          <cell r="AK1540">
            <v>6419175.2716666674</v>
          </cell>
          <cell r="AL1540">
            <v>6431287.8375000013</v>
          </cell>
          <cell r="AM1540">
            <v>6418029.9158333344</v>
          </cell>
          <cell r="AN1540">
            <v>6355328.9983333321</v>
          </cell>
          <cell r="AP1540">
            <v>4246370.0516666668</v>
          </cell>
        </row>
        <row r="1541">
          <cell r="J1541">
            <v>-14367480.49</v>
          </cell>
          <cell r="K1541">
            <v>-12972705.98</v>
          </cell>
          <cell r="L1541">
            <v>-11644787.529999999</v>
          </cell>
          <cell r="M1541">
            <v>-10547809.779999999</v>
          </cell>
          <cell r="N1541">
            <v>-9100784.6600000001</v>
          </cell>
          <cell r="O1541">
            <v>-6546459.6399999997</v>
          </cell>
          <cell r="P1541">
            <v>-32040817.41</v>
          </cell>
          <cell r="Q1541">
            <v>-26684345.039999999</v>
          </cell>
          <cell r="R1541">
            <v>-20809235.190000001</v>
          </cell>
          <cell r="S1541">
            <v>-16163623.59</v>
          </cell>
          <cell r="T1541">
            <v>-12047585.050000001</v>
          </cell>
          <cell r="U1541">
            <v>-9133037.1799999997</v>
          </cell>
          <cell r="V1541">
            <v>-7193661.3099999996</v>
          </cell>
          <cell r="W1541">
            <v>-5960719.8700000001</v>
          </cell>
          <cell r="X1541">
            <v>-4942293.47</v>
          </cell>
          <cell r="Y1541">
            <v>-4029352.27</v>
          </cell>
          <cell r="Z1541">
            <v>-2876614.27</v>
          </cell>
          <cell r="AA1541">
            <v>-361177.02</v>
          </cell>
          <cell r="AD1541">
            <v>-17583486.355416667</v>
          </cell>
          <cell r="AE1541">
            <v>-17085173.802916665</v>
          </cell>
          <cell r="AF1541">
            <v>-16559937.896666666</v>
          </cell>
          <cell r="AG1541">
            <v>-16023371.487499999</v>
          </cell>
          <cell r="AH1541">
            <v>-15464041.896666668</v>
          </cell>
          <cell r="AI1541">
            <v>-14872646.829166668</v>
          </cell>
          <cell r="AJ1541">
            <v>-14281571.608750002</v>
          </cell>
          <cell r="AK1541">
            <v>-13710134.935000001</v>
          </cell>
          <cell r="AL1541">
            <v>-13159261.952916667</v>
          </cell>
          <cell r="AM1541">
            <v>-12628319.123750001</v>
          </cell>
          <cell r="AN1541">
            <v>-12111258.581666671</v>
          </cell>
          <cell r="AP1541">
            <v>-9686693.6591666657</v>
          </cell>
        </row>
        <row r="1542">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D1542">
            <v>0</v>
          </cell>
          <cell r="AE1542">
            <v>0</v>
          </cell>
          <cell r="AF1542">
            <v>0</v>
          </cell>
          <cell r="AG1542">
            <v>0</v>
          </cell>
          <cell r="AH1542">
            <v>0</v>
          </cell>
          <cell r="AI1542">
            <v>0</v>
          </cell>
          <cell r="AJ1542">
            <v>0</v>
          </cell>
          <cell r="AK1542">
            <v>0</v>
          </cell>
          <cell r="AL1542">
            <v>0</v>
          </cell>
          <cell r="AM1542">
            <v>0</v>
          </cell>
          <cell r="AN1542">
            <v>0</v>
          </cell>
          <cell r="AP1542">
            <v>0</v>
          </cell>
        </row>
        <row r="1543">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D1543">
            <v>0</v>
          </cell>
          <cell r="AE1543">
            <v>0</v>
          </cell>
          <cell r="AF1543">
            <v>0</v>
          </cell>
          <cell r="AG1543">
            <v>0</v>
          </cell>
          <cell r="AH1543">
            <v>0</v>
          </cell>
          <cell r="AI1543">
            <v>0</v>
          </cell>
          <cell r="AJ1543">
            <v>0</v>
          </cell>
          <cell r="AK1543">
            <v>0</v>
          </cell>
          <cell r="AL1543">
            <v>0</v>
          </cell>
          <cell r="AM1543">
            <v>0</v>
          </cell>
          <cell r="AN1543">
            <v>0</v>
          </cell>
          <cell r="AP1543">
            <v>0</v>
          </cell>
        </row>
        <row r="1544">
          <cell r="J1544">
            <v>11068928781.270008</v>
          </cell>
          <cell r="K1544">
            <v>11068951924.29002</v>
          </cell>
          <cell r="L1544">
            <v>11099872884.919996</v>
          </cell>
          <cell r="M1544">
            <v>11188440927.440006</v>
          </cell>
          <cell r="N1544">
            <v>11215491565.460005</v>
          </cell>
          <cell r="O1544">
            <v>11262865120.150005</v>
          </cell>
          <cell r="P1544">
            <v>11386262391.699984</v>
          </cell>
          <cell r="Q1544">
            <v>11593971660.009996</v>
          </cell>
          <cell r="R1544">
            <v>11567262198.710001</v>
          </cell>
          <cell r="S1544">
            <v>11512725303.230003</v>
          </cell>
          <cell r="T1544">
            <v>11425680772.580023</v>
          </cell>
          <cell r="U1544">
            <v>11398954684.640028</v>
          </cell>
          <cell r="V1544">
            <v>11372298347.390005</v>
          </cell>
          <cell r="W1544">
            <v>11394749750.970022</v>
          </cell>
          <cell r="X1544">
            <v>11468802141.550005</v>
          </cell>
          <cell r="Y1544">
            <v>11514848529.220016</v>
          </cell>
          <cell r="Z1544">
            <v>11573935106.380033</v>
          </cell>
          <cell r="AA1544">
            <v>11659356883.090004</v>
          </cell>
          <cell r="AD1544">
            <v>11195789862.477917</v>
          </cell>
          <cell r="AE1544">
            <v>11228283586.164167</v>
          </cell>
          <cell r="AF1544">
            <v>11256533470.173752</v>
          </cell>
          <cell r="AG1544">
            <v>11279275958.023752</v>
          </cell>
          <cell r="AH1544">
            <v>11302749971.549587</v>
          </cell>
          <cell r="AI1544">
            <v>11328424416.455004</v>
          </cell>
          <cell r="AJ1544">
            <v>11354639724.488338</v>
          </cell>
          <cell r="AK1544">
            <v>11383586686.292921</v>
          </cell>
          <cell r="AL1544">
            <v>11412559055.393339</v>
          </cell>
          <cell r="AM1544">
            <v>11441094519.672506</v>
          </cell>
          <cell r="AN1544">
            <v>11472550157.333344</v>
          </cell>
          <cell r="AP1544">
            <v>11565175117.222931</v>
          </cell>
        </row>
        <row r="1545">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D1545">
            <v>0</v>
          </cell>
          <cell r="AE1545">
            <v>0</v>
          </cell>
          <cell r="AF1545">
            <v>0</v>
          </cell>
          <cell r="AG1545">
            <v>0</v>
          </cell>
          <cell r="AH1545">
            <v>0</v>
          </cell>
          <cell r="AI1545">
            <v>0</v>
          </cell>
          <cell r="AJ1545">
            <v>0</v>
          </cell>
          <cell r="AK1545">
            <v>0</v>
          </cell>
          <cell r="AL1545">
            <v>0</v>
          </cell>
          <cell r="AM1545">
            <v>0</v>
          </cell>
          <cell r="AN1545">
            <v>0</v>
          </cell>
          <cell r="AP1545">
            <v>0</v>
          </cell>
        </row>
        <row r="1546">
          <cell r="J1546">
            <v>-859037.91</v>
          </cell>
          <cell r="K1546">
            <v>-859037.91</v>
          </cell>
          <cell r="L1546">
            <v>-859037.91</v>
          </cell>
          <cell r="M1546">
            <v>-859037.91</v>
          </cell>
          <cell r="N1546">
            <v>-859037.91</v>
          </cell>
          <cell r="O1546">
            <v>-859037.91</v>
          </cell>
          <cell r="P1546">
            <v>-859037.91</v>
          </cell>
          <cell r="Q1546">
            <v>-859037.91</v>
          </cell>
          <cell r="R1546">
            <v>-859037.91</v>
          </cell>
          <cell r="S1546">
            <v>-859037.91</v>
          </cell>
          <cell r="T1546">
            <v>-859037.91</v>
          </cell>
          <cell r="U1546">
            <v>-859037.91</v>
          </cell>
          <cell r="V1546">
            <v>-859037.91</v>
          </cell>
          <cell r="W1546">
            <v>-859037.91</v>
          </cell>
          <cell r="X1546">
            <v>-859037.91</v>
          </cell>
          <cell r="Y1546">
            <v>-859037.91</v>
          </cell>
          <cell r="Z1546">
            <v>-859037.91</v>
          </cell>
          <cell r="AA1546">
            <v>-859037.91</v>
          </cell>
          <cell r="AD1546">
            <v>-859037.91</v>
          </cell>
          <cell r="AE1546">
            <v>-859037.91</v>
          </cell>
          <cell r="AF1546">
            <v>-859037.91</v>
          </cell>
          <cell r="AG1546">
            <v>-859037.91</v>
          </cell>
          <cell r="AH1546">
            <v>-859037.91</v>
          </cell>
          <cell r="AI1546">
            <v>-859037.91</v>
          </cell>
          <cell r="AJ1546">
            <v>-859037.91</v>
          </cell>
          <cell r="AK1546">
            <v>-859037.91</v>
          </cell>
          <cell r="AL1546">
            <v>-859037.91</v>
          </cell>
          <cell r="AM1546">
            <v>-859037.91</v>
          </cell>
          <cell r="AN1546">
            <v>-859037.91</v>
          </cell>
          <cell r="AP1546">
            <v>-859037.91</v>
          </cell>
        </row>
        <row r="1547">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D1547">
            <v>0</v>
          </cell>
          <cell r="AE1547">
            <v>0</v>
          </cell>
          <cell r="AF1547">
            <v>0</v>
          </cell>
          <cell r="AG1547">
            <v>0</v>
          </cell>
          <cell r="AH1547">
            <v>0</v>
          </cell>
          <cell r="AI1547">
            <v>0</v>
          </cell>
          <cell r="AJ1547">
            <v>0</v>
          </cell>
          <cell r="AK1547">
            <v>0</v>
          </cell>
          <cell r="AL1547">
            <v>0</v>
          </cell>
          <cell r="AM1547">
            <v>0</v>
          </cell>
          <cell r="AN1547">
            <v>0</v>
          </cell>
          <cell r="AP1547">
            <v>0</v>
          </cell>
        </row>
        <row r="1548">
          <cell r="J1548">
            <v>-122847945.22</v>
          </cell>
          <cell r="K1548">
            <v>-122847945.22</v>
          </cell>
          <cell r="L1548">
            <v>-122847945.22</v>
          </cell>
          <cell r="M1548">
            <v>-122847945.22</v>
          </cell>
          <cell r="N1548">
            <v>-122847945.22</v>
          </cell>
          <cell r="O1548">
            <v>-122847945.22</v>
          </cell>
          <cell r="P1548">
            <v>-122847945.22</v>
          </cell>
          <cell r="Q1548">
            <v>-122847945.22</v>
          </cell>
          <cell r="R1548">
            <v>-122847945.22</v>
          </cell>
          <cell r="S1548">
            <v>-122847945.22</v>
          </cell>
          <cell r="T1548">
            <v>-122847945.22</v>
          </cell>
          <cell r="U1548">
            <v>-122847945.22</v>
          </cell>
          <cell r="V1548">
            <v>-122847945.22</v>
          </cell>
          <cell r="W1548">
            <v>-122847945.22</v>
          </cell>
          <cell r="X1548">
            <v>-122847945.22</v>
          </cell>
          <cell r="Y1548">
            <v>-122847945.22</v>
          </cell>
          <cell r="Z1548">
            <v>-122847945.22</v>
          </cell>
          <cell r="AA1548">
            <v>-122847945.22</v>
          </cell>
          <cell r="AD1548">
            <v>-122847945.22000001</v>
          </cell>
          <cell r="AE1548">
            <v>-122847945.22000001</v>
          </cell>
          <cell r="AF1548">
            <v>-122847945.22000001</v>
          </cell>
          <cell r="AG1548">
            <v>-122847945.22000001</v>
          </cell>
          <cell r="AH1548">
            <v>-122847945.22000001</v>
          </cell>
          <cell r="AI1548">
            <v>-122847945.22000001</v>
          </cell>
          <cell r="AJ1548">
            <v>-122847945.22000001</v>
          </cell>
          <cell r="AK1548">
            <v>-122847945.22000001</v>
          </cell>
          <cell r="AL1548">
            <v>-122847945.22000001</v>
          </cell>
          <cell r="AM1548">
            <v>-122847945.22000001</v>
          </cell>
          <cell r="AN1548">
            <v>-122847945.22000001</v>
          </cell>
          <cell r="AP1548">
            <v>-122847945.22000001</v>
          </cell>
        </row>
        <row r="1549">
          <cell r="J1549">
            <v>-338395484.31</v>
          </cell>
          <cell r="K1549">
            <v>-338395484.31</v>
          </cell>
          <cell r="L1549">
            <v>-338395484.31</v>
          </cell>
          <cell r="M1549">
            <v>-338395484.31</v>
          </cell>
          <cell r="N1549">
            <v>-338395484.31</v>
          </cell>
          <cell r="O1549">
            <v>-338395484.31</v>
          </cell>
          <cell r="P1549">
            <v>-338395484.31</v>
          </cell>
          <cell r="Q1549">
            <v>-338395484.31</v>
          </cell>
          <cell r="R1549">
            <v>-338395484.31</v>
          </cell>
          <cell r="S1549">
            <v>-338395484.31</v>
          </cell>
          <cell r="T1549">
            <v>-338395484.31</v>
          </cell>
          <cell r="U1549">
            <v>-338395484.31</v>
          </cell>
          <cell r="V1549">
            <v>-338395484.31</v>
          </cell>
          <cell r="W1549">
            <v>-338395484.31</v>
          </cell>
          <cell r="X1549">
            <v>-338395484.31</v>
          </cell>
          <cell r="Y1549">
            <v>-338395484.31</v>
          </cell>
          <cell r="Z1549">
            <v>-338395484.31</v>
          </cell>
          <cell r="AA1549">
            <v>-338395484.31</v>
          </cell>
          <cell r="AD1549">
            <v>-338395484.31</v>
          </cell>
          <cell r="AE1549">
            <v>-338395484.31</v>
          </cell>
          <cell r="AF1549">
            <v>-338395484.31</v>
          </cell>
          <cell r="AG1549">
            <v>-338395484.31</v>
          </cell>
          <cell r="AH1549">
            <v>-338395484.31</v>
          </cell>
          <cell r="AI1549">
            <v>-338395484.31</v>
          </cell>
          <cell r="AJ1549">
            <v>-338395484.31</v>
          </cell>
          <cell r="AK1549">
            <v>-338395484.31</v>
          </cell>
          <cell r="AL1549">
            <v>-338395484.31</v>
          </cell>
          <cell r="AM1549">
            <v>-338395484.31</v>
          </cell>
          <cell r="AN1549">
            <v>-338395484.31</v>
          </cell>
          <cell r="AP1549">
            <v>-338395484.31</v>
          </cell>
        </row>
        <row r="1550">
          <cell r="J1550">
            <v>-16901820.34</v>
          </cell>
          <cell r="K1550">
            <v>-16901820.34</v>
          </cell>
          <cell r="L1550">
            <v>-16901820.34</v>
          </cell>
          <cell r="M1550">
            <v>-16901820.34</v>
          </cell>
          <cell r="N1550">
            <v>-16901820.34</v>
          </cell>
          <cell r="O1550">
            <v>-16901820.34</v>
          </cell>
          <cell r="P1550">
            <v>-16901820.34</v>
          </cell>
          <cell r="Q1550">
            <v>-16901820.34</v>
          </cell>
          <cell r="R1550">
            <v>-16901820.34</v>
          </cell>
          <cell r="S1550">
            <v>-16901820.34</v>
          </cell>
          <cell r="T1550">
            <v>-16901820.34</v>
          </cell>
          <cell r="U1550">
            <v>-16901820.34</v>
          </cell>
          <cell r="V1550">
            <v>-16901820.34</v>
          </cell>
          <cell r="W1550">
            <v>-16901820.34</v>
          </cell>
          <cell r="X1550">
            <v>-16901820.34</v>
          </cell>
          <cell r="Y1550">
            <v>-16901820.34</v>
          </cell>
          <cell r="Z1550">
            <v>-16901820.34</v>
          </cell>
          <cell r="AA1550">
            <v>-16901820.34</v>
          </cell>
          <cell r="AD1550">
            <v>-16901820.34</v>
          </cell>
          <cell r="AE1550">
            <v>-16901820.34</v>
          </cell>
          <cell r="AF1550">
            <v>-16901820.34</v>
          </cell>
          <cell r="AG1550">
            <v>-16901820.34</v>
          </cell>
          <cell r="AH1550">
            <v>-16901820.34</v>
          </cell>
          <cell r="AI1550">
            <v>-16901820.34</v>
          </cell>
          <cell r="AJ1550">
            <v>-16901820.34</v>
          </cell>
          <cell r="AK1550">
            <v>-16901820.34</v>
          </cell>
          <cell r="AL1550">
            <v>-16901820.34</v>
          </cell>
          <cell r="AM1550">
            <v>-16901820.34</v>
          </cell>
          <cell r="AN1550">
            <v>-16901820.34</v>
          </cell>
          <cell r="AP1550">
            <v>-16901820.34</v>
          </cell>
        </row>
        <row r="1551">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D1551">
            <v>0</v>
          </cell>
          <cell r="AE1551">
            <v>0</v>
          </cell>
          <cell r="AF1551">
            <v>0</v>
          </cell>
          <cell r="AG1551">
            <v>0</v>
          </cell>
          <cell r="AH1551">
            <v>0</v>
          </cell>
          <cell r="AI1551">
            <v>0</v>
          </cell>
          <cell r="AJ1551">
            <v>0</v>
          </cell>
          <cell r="AK1551">
            <v>0</v>
          </cell>
          <cell r="AL1551">
            <v>0</v>
          </cell>
          <cell r="AM1551">
            <v>0</v>
          </cell>
          <cell r="AN1551">
            <v>0</v>
          </cell>
          <cell r="AP1551">
            <v>0</v>
          </cell>
        </row>
        <row r="1552">
          <cell r="J1552">
            <v>-2803605116.4699998</v>
          </cell>
          <cell r="K1552">
            <v>-2803605116.4699998</v>
          </cell>
          <cell r="L1552">
            <v>-2803605116.4699998</v>
          </cell>
          <cell r="M1552">
            <v>-2803605116.4699998</v>
          </cell>
          <cell r="N1552">
            <v>-2803605116.4699998</v>
          </cell>
          <cell r="O1552">
            <v>-2803605116.4699998</v>
          </cell>
          <cell r="P1552">
            <v>-2803605116.4699998</v>
          </cell>
          <cell r="Q1552">
            <v>-2803605116.4699998</v>
          </cell>
          <cell r="R1552">
            <v>-2803605116.4699998</v>
          </cell>
          <cell r="S1552">
            <v>-2803605116.4699998</v>
          </cell>
          <cell r="T1552">
            <v>-2803605116.4699998</v>
          </cell>
          <cell r="U1552">
            <v>-2803605116.4699998</v>
          </cell>
          <cell r="V1552">
            <v>-2803605116.4699998</v>
          </cell>
          <cell r="W1552">
            <v>-2803605116.4699998</v>
          </cell>
          <cell r="X1552">
            <v>-2803605116.4699998</v>
          </cell>
          <cell r="Y1552">
            <v>-2803605116.4699998</v>
          </cell>
          <cell r="Z1552">
            <v>-2803605116.4699998</v>
          </cell>
          <cell r="AA1552">
            <v>-2803605116.4699998</v>
          </cell>
          <cell r="AD1552">
            <v>-2803605116.4700003</v>
          </cell>
          <cell r="AE1552">
            <v>-2803605116.4700003</v>
          </cell>
          <cell r="AF1552">
            <v>-2803605116.4700003</v>
          </cell>
          <cell r="AG1552">
            <v>-2803605116.4700003</v>
          </cell>
          <cell r="AH1552">
            <v>-2803605116.4700003</v>
          </cell>
          <cell r="AI1552">
            <v>-2803605116.4700003</v>
          </cell>
          <cell r="AJ1552">
            <v>-2803605116.4700003</v>
          </cell>
          <cell r="AK1552">
            <v>-2803605116.4700003</v>
          </cell>
          <cell r="AL1552">
            <v>-2803605116.4700003</v>
          </cell>
          <cell r="AM1552">
            <v>-2803605116.4700003</v>
          </cell>
          <cell r="AN1552">
            <v>-2803605116.4700003</v>
          </cell>
          <cell r="AP1552">
            <v>-2803605116.4700003</v>
          </cell>
        </row>
        <row r="1553">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D1553">
            <v>0</v>
          </cell>
          <cell r="AE1553">
            <v>0</v>
          </cell>
          <cell r="AF1553">
            <v>0</v>
          </cell>
          <cell r="AG1553">
            <v>0</v>
          </cell>
          <cell r="AH1553">
            <v>0</v>
          </cell>
          <cell r="AI1553">
            <v>0</v>
          </cell>
          <cell r="AJ1553">
            <v>0</v>
          </cell>
          <cell r="AK1553">
            <v>0</v>
          </cell>
          <cell r="AL1553">
            <v>0</v>
          </cell>
          <cell r="AM1553">
            <v>0</v>
          </cell>
          <cell r="AN1553">
            <v>0</v>
          </cell>
          <cell r="AP1553">
            <v>0</v>
          </cell>
        </row>
        <row r="1554">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D1554">
            <v>0</v>
          </cell>
          <cell r="AE1554">
            <v>0</v>
          </cell>
          <cell r="AF1554">
            <v>0</v>
          </cell>
          <cell r="AG1554">
            <v>0</v>
          </cell>
          <cell r="AH1554">
            <v>0</v>
          </cell>
          <cell r="AI1554">
            <v>0</v>
          </cell>
          <cell r="AJ1554">
            <v>0</v>
          </cell>
          <cell r="AK1554">
            <v>0</v>
          </cell>
          <cell r="AL1554">
            <v>0</v>
          </cell>
          <cell r="AM1554">
            <v>0</v>
          </cell>
          <cell r="AN1554">
            <v>0</v>
          </cell>
          <cell r="AP1554">
            <v>0</v>
          </cell>
        </row>
        <row r="1555">
          <cell r="J1555">
            <v>-491575</v>
          </cell>
          <cell r="K1555">
            <v>-491575</v>
          </cell>
          <cell r="L1555">
            <v>-491575</v>
          </cell>
          <cell r="M1555">
            <v>-491575</v>
          </cell>
          <cell r="N1555">
            <v>-491575</v>
          </cell>
          <cell r="O1555">
            <v>-491575</v>
          </cell>
          <cell r="P1555">
            <v>-491575</v>
          </cell>
          <cell r="Q1555">
            <v>-491575</v>
          </cell>
          <cell r="R1555">
            <v>-491575</v>
          </cell>
          <cell r="S1555">
            <v>-491575</v>
          </cell>
          <cell r="T1555">
            <v>-491575</v>
          </cell>
          <cell r="U1555">
            <v>-491575</v>
          </cell>
          <cell r="V1555">
            <v>-491575</v>
          </cell>
          <cell r="W1555">
            <v>-491575</v>
          </cell>
          <cell r="X1555">
            <v>-491575</v>
          </cell>
          <cell r="Y1555">
            <v>-491575</v>
          </cell>
          <cell r="Z1555">
            <v>-491575</v>
          </cell>
          <cell r="AA1555">
            <v>-491575</v>
          </cell>
          <cell r="AD1555">
            <v>-491575</v>
          </cell>
          <cell r="AE1555">
            <v>-491575</v>
          </cell>
          <cell r="AF1555">
            <v>-491575</v>
          </cell>
          <cell r="AG1555">
            <v>-491575</v>
          </cell>
          <cell r="AH1555">
            <v>-491575</v>
          </cell>
          <cell r="AI1555">
            <v>-491575</v>
          </cell>
          <cell r="AJ1555">
            <v>-491575</v>
          </cell>
          <cell r="AK1555">
            <v>-491575</v>
          </cell>
          <cell r="AL1555">
            <v>-491575</v>
          </cell>
          <cell r="AM1555">
            <v>-491575</v>
          </cell>
          <cell r="AN1555">
            <v>-491575</v>
          </cell>
          <cell r="AP1555">
            <v>-491575</v>
          </cell>
        </row>
        <row r="1556">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D1556">
            <v>0</v>
          </cell>
          <cell r="AE1556">
            <v>0</v>
          </cell>
          <cell r="AF1556">
            <v>0</v>
          </cell>
          <cell r="AG1556">
            <v>0</v>
          </cell>
          <cell r="AH1556">
            <v>0</v>
          </cell>
          <cell r="AI1556">
            <v>0</v>
          </cell>
          <cell r="AJ1556">
            <v>0</v>
          </cell>
          <cell r="AK1556">
            <v>0</v>
          </cell>
          <cell r="AL1556">
            <v>0</v>
          </cell>
          <cell r="AM1556">
            <v>0</v>
          </cell>
          <cell r="AN1556">
            <v>0</v>
          </cell>
          <cell r="AP1556">
            <v>0</v>
          </cell>
        </row>
        <row r="1557">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D1557">
            <v>0</v>
          </cell>
          <cell r="AE1557">
            <v>0</v>
          </cell>
          <cell r="AF1557">
            <v>0</v>
          </cell>
          <cell r="AG1557">
            <v>0</v>
          </cell>
          <cell r="AH1557">
            <v>0</v>
          </cell>
          <cell r="AI1557">
            <v>0</v>
          </cell>
          <cell r="AJ1557">
            <v>0</v>
          </cell>
          <cell r="AK1557">
            <v>0</v>
          </cell>
          <cell r="AL1557">
            <v>0</v>
          </cell>
          <cell r="AM1557">
            <v>0</v>
          </cell>
          <cell r="AN1557">
            <v>0</v>
          </cell>
          <cell r="AP1557">
            <v>0</v>
          </cell>
        </row>
        <row r="1558">
          <cell r="J1558">
            <v>2148854.7200000002</v>
          </cell>
          <cell r="K1558">
            <v>2148854.7200000002</v>
          </cell>
          <cell r="L1558">
            <v>2148854.7200000002</v>
          </cell>
          <cell r="M1558">
            <v>2148854.7200000002</v>
          </cell>
          <cell r="N1558">
            <v>2148854.7200000002</v>
          </cell>
          <cell r="O1558">
            <v>2148854.7200000002</v>
          </cell>
          <cell r="P1558">
            <v>2148854.7200000002</v>
          </cell>
          <cell r="Q1558">
            <v>2148854.7200000002</v>
          </cell>
          <cell r="R1558">
            <v>2148854.7200000002</v>
          </cell>
          <cell r="S1558">
            <v>2148854.7200000002</v>
          </cell>
          <cell r="T1558">
            <v>2148854.7200000002</v>
          </cell>
          <cell r="U1558">
            <v>2148854.7200000002</v>
          </cell>
          <cell r="V1558">
            <v>2148854.7200000002</v>
          </cell>
          <cell r="W1558">
            <v>2148854.7200000002</v>
          </cell>
          <cell r="X1558">
            <v>2148854.7200000002</v>
          </cell>
          <cell r="Y1558">
            <v>2148854.7200000002</v>
          </cell>
          <cell r="Z1558">
            <v>2148854.7200000002</v>
          </cell>
          <cell r="AA1558">
            <v>2148854.7200000002</v>
          </cell>
          <cell r="AD1558">
            <v>2148854.7199999997</v>
          </cell>
          <cell r="AE1558">
            <v>2148854.7199999997</v>
          </cell>
          <cell r="AF1558">
            <v>2148854.7199999997</v>
          </cell>
          <cell r="AG1558">
            <v>2148854.7199999997</v>
          </cell>
          <cell r="AH1558">
            <v>2148854.7199999997</v>
          </cell>
          <cell r="AI1558">
            <v>2148854.7199999997</v>
          </cell>
          <cell r="AJ1558">
            <v>2148854.7199999997</v>
          </cell>
          <cell r="AK1558">
            <v>2148854.7199999997</v>
          </cell>
          <cell r="AL1558">
            <v>2148854.7199999997</v>
          </cell>
          <cell r="AM1558">
            <v>2148854.7199999997</v>
          </cell>
          <cell r="AN1558">
            <v>2148854.7199999997</v>
          </cell>
          <cell r="AP1558">
            <v>2148854.7199999997</v>
          </cell>
        </row>
        <row r="1559">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D1559">
            <v>0</v>
          </cell>
          <cell r="AE1559">
            <v>0</v>
          </cell>
          <cell r="AF1559">
            <v>0</v>
          </cell>
          <cell r="AG1559">
            <v>0</v>
          </cell>
          <cell r="AH1559">
            <v>0</v>
          </cell>
          <cell r="AI1559">
            <v>0</v>
          </cell>
          <cell r="AJ1559">
            <v>0</v>
          </cell>
          <cell r="AK1559">
            <v>0</v>
          </cell>
          <cell r="AL1559">
            <v>0</v>
          </cell>
          <cell r="AM1559">
            <v>0</v>
          </cell>
          <cell r="AN1559">
            <v>0</v>
          </cell>
          <cell r="AP1559">
            <v>0</v>
          </cell>
        </row>
        <row r="1560">
          <cell r="J1560">
            <v>4985024.68</v>
          </cell>
          <cell r="K1560">
            <v>4985024.68</v>
          </cell>
          <cell r="L1560">
            <v>4985024.68</v>
          </cell>
          <cell r="M1560">
            <v>4985024.68</v>
          </cell>
          <cell r="N1560">
            <v>4985024.68</v>
          </cell>
          <cell r="O1560">
            <v>4985024.68</v>
          </cell>
          <cell r="P1560">
            <v>4985024.68</v>
          </cell>
          <cell r="Q1560">
            <v>4985024.68</v>
          </cell>
          <cell r="R1560">
            <v>4985024.68</v>
          </cell>
          <cell r="S1560">
            <v>4985024.68</v>
          </cell>
          <cell r="T1560">
            <v>4985024.68</v>
          </cell>
          <cell r="U1560">
            <v>4985024.68</v>
          </cell>
          <cell r="V1560">
            <v>4985024.68</v>
          </cell>
          <cell r="W1560">
            <v>4985024.68</v>
          </cell>
          <cell r="X1560">
            <v>4985024.68</v>
          </cell>
          <cell r="Y1560">
            <v>4985024.68</v>
          </cell>
          <cell r="Z1560">
            <v>4985024.68</v>
          </cell>
          <cell r="AA1560">
            <v>4985024.68</v>
          </cell>
          <cell r="AD1560">
            <v>4985024.68</v>
          </cell>
          <cell r="AE1560">
            <v>4985024.68</v>
          </cell>
          <cell r="AF1560">
            <v>4985024.68</v>
          </cell>
          <cell r="AG1560">
            <v>4985024.68</v>
          </cell>
          <cell r="AH1560">
            <v>4985024.68</v>
          </cell>
          <cell r="AI1560">
            <v>4985024.68</v>
          </cell>
          <cell r="AJ1560">
            <v>4985024.68</v>
          </cell>
          <cell r="AK1560">
            <v>4985024.68</v>
          </cell>
          <cell r="AL1560">
            <v>4985024.68</v>
          </cell>
          <cell r="AM1560">
            <v>4985024.68</v>
          </cell>
          <cell r="AN1560">
            <v>4985024.68</v>
          </cell>
          <cell r="AP1560">
            <v>4985024.68</v>
          </cell>
        </row>
        <row r="1561">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D1561">
            <v>0</v>
          </cell>
          <cell r="AE1561">
            <v>0</v>
          </cell>
          <cell r="AF1561">
            <v>0</v>
          </cell>
          <cell r="AG1561">
            <v>0</v>
          </cell>
          <cell r="AH1561">
            <v>0</v>
          </cell>
          <cell r="AI1561">
            <v>0</v>
          </cell>
          <cell r="AJ1561">
            <v>0</v>
          </cell>
          <cell r="AK1561">
            <v>0</v>
          </cell>
          <cell r="AL1561">
            <v>0</v>
          </cell>
          <cell r="AM1561">
            <v>0</v>
          </cell>
          <cell r="AN1561">
            <v>0</v>
          </cell>
          <cell r="AP1561">
            <v>0</v>
          </cell>
        </row>
        <row r="1562">
          <cell r="J1562">
            <v>-11821264</v>
          </cell>
          <cell r="K1562">
            <v>-11821264</v>
          </cell>
          <cell r="L1562">
            <v>-11821264</v>
          </cell>
          <cell r="M1562">
            <v>-13324625</v>
          </cell>
          <cell r="N1562">
            <v>-13324625</v>
          </cell>
          <cell r="O1562">
            <v>-13324625</v>
          </cell>
          <cell r="P1562">
            <v>-13324625</v>
          </cell>
          <cell r="Q1562">
            <v>-13324625</v>
          </cell>
          <cell r="R1562">
            <v>-13324625</v>
          </cell>
          <cell r="S1562">
            <v>-13324625</v>
          </cell>
          <cell r="T1562">
            <v>-13324625</v>
          </cell>
          <cell r="U1562">
            <v>-13324625</v>
          </cell>
          <cell r="V1562">
            <v>-13324625</v>
          </cell>
          <cell r="W1562">
            <v>-13324625</v>
          </cell>
          <cell r="X1562">
            <v>-13324625</v>
          </cell>
          <cell r="Y1562">
            <v>-14443200</v>
          </cell>
          <cell r="Z1562">
            <v>-14443200</v>
          </cell>
          <cell r="AA1562">
            <v>-14443200</v>
          </cell>
          <cell r="AD1562">
            <v>-12077280.166666666</v>
          </cell>
          <cell r="AE1562">
            <v>-12290487.166666666</v>
          </cell>
          <cell r="AF1562">
            <v>-12503694.166666666</v>
          </cell>
          <cell r="AG1562">
            <v>-12716901.166666666</v>
          </cell>
          <cell r="AH1562">
            <v>-12886144.708333334</v>
          </cell>
          <cell r="AI1562">
            <v>-13011424.791666666</v>
          </cell>
          <cell r="AJ1562">
            <v>-13136704.875</v>
          </cell>
          <cell r="AK1562">
            <v>-13261984.958333334</v>
          </cell>
          <cell r="AL1562">
            <v>-13371232.291666666</v>
          </cell>
          <cell r="AM1562">
            <v>-13464446.875</v>
          </cell>
          <cell r="AN1562">
            <v>-13557661.458333334</v>
          </cell>
          <cell r="AP1562">
            <v>-13744090.625</v>
          </cell>
        </row>
        <row r="1563">
          <cell r="J1563">
            <v>-5270932</v>
          </cell>
          <cell r="K1563">
            <v>-5270932</v>
          </cell>
          <cell r="L1563">
            <v>-5270932</v>
          </cell>
          <cell r="M1563">
            <v>-6914541</v>
          </cell>
          <cell r="N1563">
            <v>-6914541</v>
          </cell>
          <cell r="O1563">
            <v>-6914541</v>
          </cell>
          <cell r="P1563">
            <v>-6914541</v>
          </cell>
          <cell r="Q1563">
            <v>-6914541</v>
          </cell>
          <cell r="R1563">
            <v>-6914541</v>
          </cell>
          <cell r="S1563">
            <v>-6914541</v>
          </cell>
          <cell r="T1563">
            <v>-6914541</v>
          </cell>
          <cell r="U1563">
            <v>-6914541</v>
          </cell>
          <cell r="V1563">
            <v>-6914541</v>
          </cell>
          <cell r="W1563">
            <v>-6914541</v>
          </cell>
          <cell r="X1563">
            <v>-6914541</v>
          </cell>
          <cell r="Y1563">
            <v>-8111172</v>
          </cell>
          <cell r="Z1563">
            <v>-8111172</v>
          </cell>
          <cell r="AA1563">
            <v>-8111172</v>
          </cell>
          <cell r="AD1563">
            <v>-5307156.291666667</v>
          </cell>
          <cell r="AE1563">
            <v>-5609874.875</v>
          </cell>
          <cell r="AF1563">
            <v>-5912593.458333333</v>
          </cell>
          <cell r="AG1563">
            <v>-6215312.041666667</v>
          </cell>
          <cell r="AH1563">
            <v>-6435155.041666667</v>
          </cell>
          <cell r="AI1563">
            <v>-6572122.458333333</v>
          </cell>
          <cell r="AJ1563">
            <v>-6709089.875</v>
          </cell>
          <cell r="AK1563">
            <v>-6846057.291666667</v>
          </cell>
          <cell r="AL1563">
            <v>-6964400.625</v>
          </cell>
          <cell r="AM1563">
            <v>-7064119.875</v>
          </cell>
          <cell r="AN1563">
            <v>-7163839.125</v>
          </cell>
          <cell r="AP1563">
            <v>-7363277.625</v>
          </cell>
        </row>
        <row r="1564">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D1564">
            <v>0</v>
          </cell>
          <cell r="AE1564">
            <v>0</v>
          </cell>
          <cell r="AF1564">
            <v>0</v>
          </cell>
          <cell r="AG1564">
            <v>0</v>
          </cell>
          <cell r="AH1564">
            <v>0</v>
          </cell>
          <cell r="AI1564">
            <v>0</v>
          </cell>
          <cell r="AJ1564">
            <v>0</v>
          </cell>
          <cell r="AK1564">
            <v>0</v>
          </cell>
          <cell r="AL1564">
            <v>0</v>
          </cell>
          <cell r="AM1564">
            <v>0</v>
          </cell>
          <cell r="AN1564">
            <v>0</v>
          </cell>
          <cell r="AP1564">
            <v>0</v>
          </cell>
        </row>
        <row r="1565">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D1565">
            <v>0</v>
          </cell>
          <cell r="AE1565">
            <v>0</v>
          </cell>
          <cell r="AF1565">
            <v>0</v>
          </cell>
          <cell r="AG1565">
            <v>0</v>
          </cell>
          <cell r="AH1565">
            <v>0</v>
          </cell>
          <cell r="AI1565">
            <v>0</v>
          </cell>
          <cell r="AJ1565">
            <v>0</v>
          </cell>
          <cell r="AK1565">
            <v>0</v>
          </cell>
          <cell r="AL1565">
            <v>0</v>
          </cell>
          <cell r="AM1565">
            <v>0</v>
          </cell>
          <cell r="AN1565">
            <v>0</v>
          </cell>
          <cell r="AP1565">
            <v>0</v>
          </cell>
        </row>
        <row r="1566">
          <cell r="J1566">
            <v>-360786106.38</v>
          </cell>
          <cell r="K1566">
            <v>-347720603.32999998</v>
          </cell>
          <cell r="L1566">
            <v>-346973431.70999998</v>
          </cell>
          <cell r="M1566">
            <v>-346953512.86000001</v>
          </cell>
          <cell r="N1566">
            <v>-348774765.13999999</v>
          </cell>
          <cell r="O1566">
            <v>-346762330.01999998</v>
          </cell>
          <cell r="P1566">
            <v>-343630597.49000001</v>
          </cell>
          <cell r="Q1566">
            <v>-331616886.32999998</v>
          </cell>
          <cell r="R1566">
            <v>-468871764.13999999</v>
          </cell>
          <cell r="S1566">
            <v>-476353499.27999997</v>
          </cell>
          <cell r="T1566">
            <v>-467495407.43000001</v>
          </cell>
          <cell r="U1566">
            <v>-461766954.93000001</v>
          </cell>
          <cell r="V1566">
            <v>-466820071.86000001</v>
          </cell>
          <cell r="W1566">
            <v>-472137990.38999999</v>
          </cell>
          <cell r="X1566">
            <v>-476255557.19999999</v>
          </cell>
          <cell r="Y1566">
            <v>-467591908.44999999</v>
          </cell>
          <cell r="Z1566">
            <v>-469704275.00999999</v>
          </cell>
          <cell r="AA1566">
            <v>-467024285.61000001</v>
          </cell>
          <cell r="AD1566">
            <v>-360224876.75999999</v>
          </cell>
          <cell r="AE1566">
            <v>-362408984.5041666</v>
          </cell>
          <cell r="AF1566">
            <v>-368879759.4083333</v>
          </cell>
          <cell r="AG1566">
            <v>-375667927.8729167</v>
          </cell>
          <cell r="AH1566">
            <v>-383287712.00958329</v>
          </cell>
          <cell r="AI1566">
            <v>-391726903.48166662</v>
          </cell>
          <cell r="AJ1566">
            <v>-401329043.17083329</v>
          </cell>
          <cell r="AK1566">
            <v>-411899856.19374996</v>
          </cell>
          <cell r="AL1566">
            <v>-422313211.23874992</v>
          </cell>
          <cell r="AM1566">
            <v>-432378540.63291663</v>
          </cell>
          <cell r="AN1566">
            <v>-442428185.02708334</v>
          </cell>
          <cell r="AP1566">
            <v>-464298505.67374992</v>
          </cell>
        </row>
        <row r="1567">
          <cell r="J1567">
            <v>-210735083.5</v>
          </cell>
          <cell r="K1567">
            <v>-237405623.47</v>
          </cell>
          <cell r="L1567">
            <v>-252156950.40000001</v>
          </cell>
          <cell r="M1567">
            <v>-257864373.75</v>
          </cell>
          <cell r="N1567">
            <v>-256382151.69999999</v>
          </cell>
          <cell r="O1567">
            <v>-281401884.30000001</v>
          </cell>
          <cell r="P1567">
            <v>-315766626.80000001</v>
          </cell>
          <cell r="Q1567">
            <v>-380581212.88</v>
          </cell>
          <cell r="R1567">
            <v>-38343919.479999997</v>
          </cell>
          <cell r="S1567">
            <v>-79548019.569999993</v>
          </cell>
          <cell r="T1567">
            <v>-143092078.03999999</v>
          </cell>
          <cell r="U1567">
            <v>-177862586.41</v>
          </cell>
          <cell r="V1567">
            <v>-190149682.37</v>
          </cell>
          <cell r="W1567">
            <v>-193746413.21000001</v>
          </cell>
          <cell r="X1567">
            <v>-205221183.87</v>
          </cell>
          <cell r="Y1567">
            <v>-218669887.69999999</v>
          </cell>
          <cell r="Z1567">
            <v>-222846475.78</v>
          </cell>
          <cell r="AA1567">
            <v>-257784672.59999999</v>
          </cell>
          <cell r="AD1567">
            <v>-222569260.76833335</v>
          </cell>
          <cell r="AE1567">
            <v>-224573916.15708339</v>
          </cell>
          <cell r="AF1567">
            <v>-222467954.54750001</v>
          </cell>
          <cell r="AG1567">
            <v>-220981471.38583335</v>
          </cell>
          <cell r="AH1567">
            <v>-219842149.34999999</v>
          </cell>
          <cell r="AI1567">
            <v>-218403984.14458331</v>
          </cell>
          <cell r="AJ1567">
            <v>-215727125.33666667</v>
          </cell>
          <cell r="AK1567">
            <v>-211952334.63708329</v>
          </cell>
          <cell r="AL1567">
            <v>-208363574.11291662</v>
          </cell>
          <cell r="AM1567">
            <v>-205333150.69749999</v>
          </cell>
          <cell r="AN1567">
            <v>-202951780.38</v>
          </cell>
          <cell r="AP1567">
            <v>-197265848.68291667</v>
          </cell>
        </row>
        <row r="1568">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D1568">
            <v>0</v>
          </cell>
          <cell r="AE1568">
            <v>0</v>
          </cell>
          <cell r="AF1568">
            <v>0</v>
          </cell>
          <cell r="AG1568">
            <v>0</v>
          </cell>
          <cell r="AH1568">
            <v>0</v>
          </cell>
          <cell r="AI1568">
            <v>0</v>
          </cell>
          <cell r="AJ1568">
            <v>0</v>
          </cell>
          <cell r="AK1568">
            <v>0</v>
          </cell>
          <cell r="AL1568">
            <v>0</v>
          </cell>
          <cell r="AM1568">
            <v>0</v>
          </cell>
          <cell r="AN1568">
            <v>0</v>
          </cell>
          <cell r="AP1568">
            <v>0</v>
          </cell>
        </row>
        <row r="1569">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D1569">
            <v>0</v>
          </cell>
          <cell r="AE1569">
            <v>0</v>
          </cell>
          <cell r="AF1569">
            <v>0</v>
          </cell>
          <cell r="AG1569">
            <v>0</v>
          </cell>
          <cell r="AH1569">
            <v>0</v>
          </cell>
          <cell r="AI1569">
            <v>0</v>
          </cell>
          <cell r="AJ1569">
            <v>0</v>
          </cell>
          <cell r="AK1569">
            <v>0</v>
          </cell>
          <cell r="AL1569">
            <v>0</v>
          </cell>
          <cell r="AM1569">
            <v>0</v>
          </cell>
          <cell r="AN1569">
            <v>0</v>
          </cell>
          <cell r="AP1569">
            <v>0</v>
          </cell>
        </row>
        <row r="1570">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D1570">
            <v>0</v>
          </cell>
          <cell r="AE1570">
            <v>0</v>
          </cell>
          <cell r="AF1570">
            <v>0</v>
          </cell>
          <cell r="AG1570">
            <v>0</v>
          </cell>
          <cell r="AH1570">
            <v>0</v>
          </cell>
          <cell r="AI1570">
            <v>0</v>
          </cell>
          <cell r="AJ1570">
            <v>0</v>
          </cell>
          <cell r="AK1570">
            <v>0</v>
          </cell>
          <cell r="AL1570">
            <v>0</v>
          </cell>
          <cell r="AM1570">
            <v>0</v>
          </cell>
          <cell r="AN1570">
            <v>0</v>
          </cell>
          <cell r="AP1570">
            <v>0</v>
          </cell>
        </row>
        <row r="1571">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D1571">
            <v>0</v>
          </cell>
          <cell r="AE1571">
            <v>0</v>
          </cell>
          <cell r="AF1571">
            <v>0</v>
          </cell>
          <cell r="AG1571">
            <v>0</v>
          </cell>
          <cell r="AH1571">
            <v>0</v>
          </cell>
          <cell r="AI1571">
            <v>0</v>
          </cell>
          <cell r="AJ1571">
            <v>0</v>
          </cell>
          <cell r="AK1571">
            <v>0</v>
          </cell>
          <cell r="AL1571">
            <v>0</v>
          </cell>
          <cell r="AM1571">
            <v>0</v>
          </cell>
          <cell r="AN1571">
            <v>0</v>
          </cell>
          <cell r="AP1571">
            <v>0</v>
          </cell>
        </row>
        <row r="1572">
          <cell r="J1572">
            <v>75671108</v>
          </cell>
          <cell r="K1572">
            <v>128673648</v>
          </cell>
          <cell r="L1572">
            <v>141864244</v>
          </cell>
          <cell r="M1572">
            <v>142338164</v>
          </cell>
          <cell r="N1572">
            <v>195864996</v>
          </cell>
          <cell r="O1572">
            <v>196372374</v>
          </cell>
          <cell r="P1572">
            <v>204126465</v>
          </cell>
          <cell r="Q1572">
            <v>257363965</v>
          </cell>
          <cell r="R1572">
            <v>13093154</v>
          </cell>
          <cell r="S1572">
            <v>13093154</v>
          </cell>
          <cell r="T1572">
            <v>28712154</v>
          </cell>
          <cell r="U1572">
            <v>28712154</v>
          </cell>
          <cell r="V1572">
            <v>36395354</v>
          </cell>
          <cell r="W1572">
            <v>51573654</v>
          </cell>
          <cell r="X1572">
            <v>64757904</v>
          </cell>
          <cell r="Y1572">
            <v>64757904</v>
          </cell>
          <cell r="Z1572">
            <v>96545904</v>
          </cell>
          <cell r="AA1572">
            <v>99545904</v>
          </cell>
          <cell r="AD1572">
            <v>125916240.90749998</v>
          </cell>
          <cell r="AE1572">
            <v>125372534.25</v>
          </cell>
          <cell r="AF1572">
            <v>125337049.79166667</v>
          </cell>
          <cell r="AG1572">
            <v>123699263.16666667</v>
          </cell>
          <cell r="AH1572">
            <v>120456637.04166667</v>
          </cell>
          <cell r="AI1572">
            <v>117187308.58333333</v>
          </cell>
          <cell r="AJ1572">
            <v>112338319.08333333</v>
          </cell>
          <cell r="AK1572">
            <v>105913055.16666667</v>
          </cell>
          <cell r="AL1572">
            <v>99467780.166666672</v>
          </cell>
          <cell r="AM1572">
            <v>92096973.833333328</v>
          </cell>
          <cell r="AN1572">
            <v>83924242.083333328</v>
          </cell>
          <cell r="AP1572">
            <v>70550604.208333328</v>
          </cell>
        </row>
        <row r="1573">
          <cell r="J1573">
            <v>5848610</v>
          </cell>
          <cell r="K1573">
            <v>5848610</v>
          </cell>
          <cell r="L1573">
            <v>5848610</v>
          </cell>
          <cell r="M1573">
            <v>5848610</v>
          </cell>
          <cell r="N1573">
            <v>5848610</v>
          </cell>
          <cell r="O1573">
            <v>5848610</v>
          </cell>
          <cell r="P1573">
            <v>5848610</v>
          </cell>
          <cell r="Q1573">
            <v>5848610</v>
          </cell>
          <cell r="R1573">
            <v>5848610</v>
          </cell>
          <cell r="S1573">
            <v>5848610</v>
          </cell>
          <cell r="T1573">
            <v>5848610</v>
          </cell>
          <cell r="U1573">
            <v>5848610</v>
          </cell>
          <cell r="V1573">
            <v>5848610</v>
          </cell>
          <cell r="W1573">
            <v>5848610</v>
          </cell>
          <cell r="X1573">
            <v>5848610</v>
          </cell>
          <cell r="Y1573">
            <v>5848610</v>
          </cell>
          <cell r="Z1573">
            <v>5848610</v>
          </cell>
          <cell r="AA1573">
            <v>5848610</v>
          </cell>
          <cell r="AD1573">
            <v>5848610</v>
          </cell>
          <cell r="AE1573">
            <v>5848610</v>
          </cell>
          <cell r="AF1573">
            <v>5848610</v>
          </cell>
          <cell r="AG1573">
            <v>5848610</v>
          </cell>
          <cell r="AH1573">
            <v>5848610</v>
          </cell>
          <cell r="AI1573">
            <v>5848610</v>
          </cell>
          <cell r="AJ1573">
            <v>5848610</v>
          </cell>
          <cell r="AK1573">
            <v>5848610</v>
          </cell>
          <cell r="AL1573">
            <v>5848610</v>
          </cell>
          <cell r="AM1573">
            <v>5848610</v>
          </cell>
          <cell r="AN1573">
            <v>5848610</v>
          </cell>
          <cell r="AP1573">
            <v>5848610</v>
          </cell>
        </row>
        <row r="1574">
          <cell r="J1574">
            <v>23551027.530000001</v>
          </cell>
          <cell r="K1574">
            <v>10477639.48</v>
          </cell>
          <cell r="L1574">
            <v>9730467.8599999994</v>
          </cell>
          <cell r="M1574">
            <v>12857519.01</v>
          </cell>
          <cell r="N1574">
            <v>14590467.289999999</v>
          </cell>
          <cell r="O1574">
            <v>12578032.17</v>
          </cell>
          <cell r="P1574">
            <v>9446299.6400000006</v>
          </cell>
          <cell r="Q1574">
            <v>-2684277.52</v>
          </cell>
          <cell r="R1574">
            <v>11353352.41</v>
          </cell>
          <cell r="S1574">
            <v>18835087.550000001</v>
          </cell>
          <cell r="T1574">
            <v>9852762.6999999993</v>
          </cell>
          <cell r="U1574">
            <v>4124310.2</v>
          </cell>
          <cell r="V1574">
            <v>9177427.1300000008</v>
          </cell>
          <cell r="W1574">
            <v>12344604.66</v>
          </cell>
          <cell r="X1574">
            <v>16462171.470000001</v>
          </cell>
          <cell r="Y1574">
            <v>10113728.720000001</v>
          </cell>
          <cell r="Z1574">
            <v>12329544.279999999</v>
          </cell>
          <cell r="AA1574">
            <v>9649554.8800000008</v>
          </cell>
          <cell r="AD1574">
            <v>24694630.36666666</v>
          </cell>
          <cell r="AE1574">
            <v>20814973.075833324</v>
          </cell>
          <cell r="AF1574">
            <v>17502745.823333334</v>
          </cell>
          <cell r="AG1574">
            <v>14509270.339583332</v>
          </cell>
          <cell r="AH1574">
            <v>12221929.694583334</v>
          </cell>
          <cell r="AI1574">
            <v>10627157.343333334</v>
          </cell>
          <cell r="AJ1574">
            <v>10106047.542499999</v>
          </cell>
          <cell r="AK1574">
            <v>10464325.408749999</v>
          </cell>
          <cell r="AL1574">
            <v>10630488.463749999</v>
          </cell>
          <cell r="AM1574">
            <v>10421958.742916666</v>
          </cell>
          <cell r="AN1574">
            <v>10205733.730416669</v>
          </cell>
          <cell r="AP1574">
            <v>11462759.772083333</v>
          </cell>
        </row>
        <row r="1575">
          <cell r="J1575">
            <v>77562549.519999996</v>
          </cell>
          <cell r="K1575">
            <v>77562549.519999996</v>
          </cell>
          <cell r="L1575">
            <v>77562549.519999996</v>
          </cell>
          <cell r="M1575">
            <v>77562549.519999996</v>
          </cell>
          <cell r="N1575">
            <v>77562549.519999996</v>
          </cell>
          <cell r="O1575">
            <v>77562549.519999996</v>
          </cell>
          <cell r="P1575">
            <v>77562549.519999996</v>
          </cell>
          <cell r="Q1575">
            <v>77562549.519999996</v>
          </cell>
          <cell r="R1575">
            <v>77562549.519999996</v>
          </cell>
          <cell r="S1575">
            <v>77562549.519999996</v>
          </cell>
          <cell r="T1575">
            <v>77562549.519999996</v>
          </cell>
          <cell r="U1575">
            <v>77562549.519999996</v>
          </cell>
          <cell r="V1575">
            <v>77562549.519999996</v>
          </cell>
          <cell r="W1575">
            <v>77562549.519999996</v>
          </cell>
          <cell r="X1575">
            <v>77562549.519999996</v>
          </cell>
          <cell r="Y1575">
            <v>77562549.519999996</v>
          </cell>
          <cell r="Z1575">
            <v>77562549.519999996</v>
          </cell>
          <cell r="AA1575">
            <v>77562549.519999996</v>
          </cell>
          <cell r="AD1575">
            <v>77562549.519999996</v>
          </cell>
          <cell r="AE1575">
            <v>77562549.519999996</v>
          </cell>
          <cell r="AF1575">
            <v>77562549.519999996</v>
          </cell>
          <cell r="AG1575">
            <v>77562549.519999996</v>
          </cell>
          <cell r="AH1575">
            <v>77562549.519999996</v>
          </cell>
          <cell r="AI1575">
            <v>77562549.519999996</v>
          </cell>
          <cell r="AJ1575">
            <v>77562549.519999996</v>
          </cell>
          <cell r="AK1575">
            <v>77562549.519999996</v>
          </cell>
          <cell r="AL1575">
            <v>77562549.519999996</v>
          </cell>
          <cell r="AM1575">
            <v>77562549.519999996</v>
          </cell>
          <cell r="AN1575">
            <v>77562549.519999996</v>
          </cell>
          <cell r="AP1575">
            <v>77562549.519999996</v>
          </cell>
        </row>
        <row r="1576">
          <cell r="J1576">
            <v>1755001.25</v>
          </cell>
          <cell r="K1576">
            <v>1755001.25</v>
          </cell>
          <cell r="L1576">
            <v>1755001.25</v>
          </cell>
          <cell r="M1576">
            <v>1755001.25</v>
          </cell>
          <cell r="N1576">
            <v>1755001.25</v>
          </cell>
          <cell r="O1576">
            <v>1755001.25</v>
          </cell>
          <cell r="P1576">
            <v>1755001.25</v>
          </cell>
          <cell r="Q1576">
            <v>1755001.25</v>
          </cell>
          <cell r="R1576">
            <v>1755001.25</v>
          </cell>
          <cell r="S1576">
            <v>1755001.25</v>
          </cell>
          <cell r="T1576">
            <v>1755001.25</v>
          </cell>
          <cell r="U1576">
            <v>1755001.25</v>
          </cell>
          <cell r="V1576">
            <v>1755001.25</v>
          </cell>
          <cell r="W1576">
            <v>1755001.25</v>
          </cell>
          <cell r="X1576">
            <v>1755001.25</v>
          </cell>
          <cell r="Y1576">
            <v>1755001.25</v>
          </cell>
          <cell r="Z1576">
            <v>1755001.25</v>
          </cell>
          <cell r="AA1576">
            <v>1755001.25</v>
          </cell>
          <cell r="AD1576">
            <v>1755001.25</v>
          </cell>
          <cell r="AE1576">
            <v>1755001.25</v>
          </cell>
          <cell r="AF1576">
            <v>1755001.25</v>
          </cell>
          <cell r="AG1576">
            <v>1755001.25</v>
          </cell>
          <cell r="AH1576">
            <v>1755001.25</v>
          </cell>
          <cell r="AI1576">
            <v>1755001.25</v>
          </cell>
          <cell r="AJ1576">
            <v>1755001.25</v>
          </cell>
          <cell r="AK1576">
            <v>1755001.25</v>
          </cell>
          <cell r="AL1576">
            <v>1755001.25</v>
          </cell>
          <cell r="AM1576">
            <v>1755001.25</v>
          </cell>
          <cell r="AN1576">
            <v>1755001.25</v>
          </cell>
          <cell r="AP1576">
            <v>1755001.25</v>
          </cell>
        </row>
        <row r="1577">
          <cell r="J1577">
            <v>1471103.62</v>
          </cell>
          <cell r="K1577">
            <v>1471103.62</v>
          </cell>
          <cell r="L1577">
            <v>1471103.62</v>
          </cell>
          <cell r="M1577">
            <v>1471103.62</v>
          </cell>
          <cell r="N1577">
            <v>1471103.62</v>
          </cell>
          <cell r="O1577">
            <v>1471103.62</v>
          </cell>
          <cell r="P1577">
            <v>1471103.62</v>
          </cell>
          <cell r="Q1577">
            <v>1471103.62</v>
          </cell>
          <cell r="R1577">
            <v>1471103.62</v>
          </cell>
          <cell r="S1577">
            <v>1471103.62</v>
          </cell>
          <cell r="T1577">
            <v>1471103.62</v>
          </cell>
          <cell r="U1577">
            <v>1471103.62</v>
          </cell>
          <cell r="V1577">
            <v>1471103.62</v>
          </cell>
          <cell r="W1577">
            <v>1471103.62</v>
          </cell>
          <cell r="X1577">
            <v>1471103.62</v>
          </cell>
          <cell r="Y1577">
            <v>1471103.62</v>
          </cell>
          <cell r="Z1577">
            <v>1471103.62</v>
          </cell>
          <cell r="AA1577">
            <v>1471103.62</v>
          </cell>
          <cell r="AD1577">
            <v>1471103.6200000003</v>
          </cell>
          <cell r="AE1577">
            <v>1471103.6200000003</v>
          </cell>
          <cell r="AF1577">
            <v>1471103.6200000003</v>
          </cell>
          <cell r="AG1577">
            <v>1471103.6200000003</v>
          </cell>
          <cell r="AH1577">
            <v>1471103.6200000003</v>
          </cell>
          <cell r="AI1577">
            <v>1471103.6200000003</v>
          </cell>
          <cell r="AJ1577">
            <v>1471103.6200000003</v>
          </cell>
          <cell r="AK1577">
            <v>1471103.6200000003</v>
          </cell>
          <cell r="AL1577">
            <v>1471103.6200000003</v>
          </cell>
          <cell r="AM1577">
            <v>1471103.6200000003</v>
          </cell>
          <cell r="AN1577">
            <v>1471103.6200000003</v>
          </cell>
          <cell r="AP1577">
            <v>1471103.6200000003</v>
          </cell>
        </row>
        <row r="1578">
          <cell r="J1578">
            <v>16359946.109999999</v>
          </cell>
          <cell r="K1578">
            <v>16359946.109999999</v>
          </cell>
          <cell r="L1578">
            <v>16359946.109999999</v>
          </cell>
          <cell r="M1578">
            <v>16359946.109999999</v>
          </cell>
          <cell r="N1578">
            <v>16359946.109999999</v>
          </cell>
          <cell r="O1578">
            <v>16359946.109999999</v>
          </cell>
          <cell r="P1578">
            <v>16359946.109999999</v>
          </cell>
          <cell r="Q1578">
            <v>16359946.109999999</v>
          </cell>
          <cell r="R1578">
            <v>16359946.109999999</v>
          </cell>
          <cell r="S1578">
            <v>16359946.109999999</v>
          </cell>
          <cell r="T1578">
            <v>16359946.109999999</v>
          </cell>
          <cell r="U1578">
            <v>16359946.109999999</v>
          </cell>
          <cell r="V1578">
            <v>16359946.109999999</v>
          </cell>
          <cell r="W1578">
            <v>16359946.109999999</v>
          </cell>
          <cell r="X1578">
            <v>16359946.109999999</v>
          </cell>
          <cell r="Y1578">
            <v>16359946.109999999</v>
          </cell>
          <cell r="Z1578">
            <v>16359946.109999999</v>
          </cell>
          <cell r="AA1578">
            <v>16359946.109999999</v>
          </cell>
          <cell r="AD1578">
            <v>16359946.110000005</v>
          </cell>
          <cell r="AE1578">
            <v>16359946.110000005</v>
          </cell>
          <cell r="AF1578">
            <v>16359946.110000005</v>
          </cell>
          <cell r="AG1578">
            <v>16359946.110000005</v>
          </cell>
          <cell r="AH1578">
            <v>16359946.110000005</v>
          </cell>
          <cell r="AI1578">
            <v>16359946.110000005</v>
          </cell>
          <cell r="AJ1578">
            <v>16359946.110000005</v>
          </cell>
          <cell r="AK1578">
            <v>16359946.110000005</v>
          </cell>
          <cell r="AL1578">
            <v>16359946.110000005</v>
          </cell>
          <cell r="AM1578">
            <v>16359946.110000005</v>
          </cell>
          <cell r="AN1578">
            <v>16359946.110000005</v>
          </cell>
          <cell r="AP1578">
            <v>16359946.110000005</v>
          </cell>
        </row>
        <row r="1579">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D1579">
            <v>0</v>
          </cell>
          <cell r="AE1579">
            <v>0</v>
          </cell>
          <cell r="AF1579">
            <v>0</v>
          </cell>
          <cell r="AG1579">
            <v>0</v>
          </cell>
          <cell r="AH1579">
            <v>0</v>
          </cell>
          <cell r="AI1579">
            <v>0</v>
          </cell>
          <cell r="AJ1579">
            <v>0</v>
          </cell>
          <cell r="AK1579">
            <v>0</v>
          </cell>
          <cell r="AL1579">
            <v>0</v>
          </cell>
          <cell r="AM1579">
            <v>0</v>
          </cell>
          <cell r="AN1579">
            <v>0</v>
          </cell>
          <cell r="AP1579">
            <v>0</v>
          </cell>
        </row>
        <row r="1580">
          <cell r="J1580">
            <v>14756651</v>
          </cell>
          <cell r="K1580">
            <v>14764536</v>
          </cell>
          <cell r="L1580">
            <v>14764536</v>
          </cell>
          <cell r="M1580">
            <v>14764536</v>
          </cell>
          <cell r="N1580">
            <v>14852840</v>
          </cell>
          <cell r="O1580">
            <v>14852840</v>
          </cell>
          <cell r="P1580">
            <v>14852840</v>
          </cell>
          <cell r="Q1580">
            <v>14969706</v>
          </cell>
          <cell r="R1580">
            <v>14969706</v>
          </cell>
          <cell r="S1580">
            <v>14969706</v>
          </cell>
          <cell r="T1580">
            <v>15093939</v>
          </cell>
          <cell r="U1580">
            <v>15093939</v>
          </cell>
          <cell r="V1580">
            <v>15093939</v>
          </cell>
          <cell r="W1580">
            <v>17244680</v>
          </cell>
          <cell r="X1580">
            <v>17244680</v>
          </cell>
          <cell r="Y1580">
            <v>17244680</v>
          </cell>
          <cell r="Z1580">
            <v>17141231</v>
          </cell>
          <cell r="AA1580">
            <v>17141231</v>
          </cell>
          <cell r="AD1580">
            <v>14758873.875</v>
          </cell>
          <cell r="AE1580">
            <v>14789697.625</v>
          </cell>
          <cell r="AF1580">
            <v>14820521.375</v>
          </cell>
          <cell r="AG1580">
            <v>14849986.916666666</v>
          </cell>
          <cell r="AH1580">
            <v>14878094.25</v>
          </cell>
          <cell r="AI1580">
            <v>14906201.583333334</v>
          </cell>
          <cell r="AJ1580">
            <v>15023594.583333334</v>
          </cell>
          <cell r="AK1580">
            <v>15230273.25</v>
          </cell>
          <cell r="AL1580">
            <v>15436951.916666666</v>
          </cell>
          <cell r="AM1580">
            <v>15635640.875</v>
          </cell>
          <cell r="AN1580">
            <v>15826340.125</v>
          </cell>
          <cell r="AP1580">
            <v>16289294.416666666</v>
          </cell>
        </row>
        <row r="1581">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D1581">
            <v>0</v>
          </cell>
          <cell r="AE1581">
            <v>0</v>
          </cell>
          <cell r="AF1581">
            <v>0</v>
          </cell>
          <cell r="AG1581">
            <v>0</v>
          </cell>
          <cell r="AH1581">
            <v>0</v>
          </cell>
          <cell r="AI1581">
            <v>0</v>
          </cell>
          <cell r="AJ1581">
            <v>0</v>
          </cell>
          <cell r="AK1581">
            <v>0</v>
          </cell>
          <cell r="AL1581">
            <v>0</v>
          </cell>
          <cell r="AM1581">
            <v>0</v>
          </cell>
          <cell r="AN1581">
            <v>0</v>
          </cell>
          <cell r="AP1581">
            <v>0</v>
          </cell>
        </row>
        <row r="1582">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D1582">
            <v>0</v>
          </cell>
          <cell r="AE1582">
            <v>0</v>
          </cell>
          <cell r="AF1582">
            <v>0</v>
          </cell>
          <cell r="AG1582">
            <v>0</v>
          </cell>
          <cell r="AH1582">
            <v>0</v>
          </cell>
          <cell r="AI1582">
            <v>0</v>
          </cell>
          <cell r="AJ1582">
            <v>0</v>
          </cell>
          <cell r="AK1582">
            <v>0</v>
          </cell>
          <cell r="AL1582">
            <v>0</v>
          </cell>
          <cell r="AM1582">
            <v>0</v>
          </cell>
          <cell r="AN1582">
            <v>0</v>
          </cell>
          <cell r="AP1582">
            <v>0</v>
          </cell>
        </row>
        <row r="1583">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D1583">
            <v>0</v>
          </cell>
          <cell r="AE1583">
            <v>0</v>
          </cell>
          <cell r="AF1583">
            <v>0</v>
          </cell>
          <cell r="AG1583">
            <v>0</v>
          </cell>
          <cell r="AH1583">
            <v>0</v>
          </cell>
          <cell r="AI1583">
            <v>0</v>
          </cell>
          <cell r="AJ1583">
            <v>0</v>
          </cell>
          <cell r="AK1583">
            <v>0</v>
          </cell>
          <cell r="AL1583">
            <v>0</v>
          </cell>
          <cell r="AM1583">
            <v>0</v>
          </cell>
          <cell r="AN1583">
            <v>0</v>
          </cell>
          <cell r="AP1583">
            <v>0</v>
          </cell>
        </row>
        <row r="1584">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D1584">
            <v>0</v>
          </cell>
          <cell r="AE1584">
            <v>0</v>
          </cell>
          <cell r="AF1584">
            <v>0</v>
          </cell>
          <cell r="AG1584">
            <v>0</v>
          </cell>
          <cell r="AH1584">
            <v>0</v>
          </cell>
          <cell r="AI1584">
            <v>0</v>
          </cell>
          <cell r="AJ1584">
            <v>0</v>
          </cell>
          <cell r="AK1584">
            <v>0</v>
          </cell>
          <cell r="AL1584">
            <v>0</v>
          </cell>
          <cell r="AM1584">
            <v>0</v>
          </cell>
          <cell r="AN1584">
            <v>0</v>
          </cell>
          <cell r="AP1584">
            <v>0</v>
          </cell>
        </row>
        <row r="1585">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D1585">
            <v>0</v>
          </cell>
          <cell r="AE1585">
            <v>0</v>
          </cell>
          <cell r="AF1585">
            <v>0</v>
          </cell>
          <cell r="AG1585">
            <v>0</v>
          </cell>
          <cell r="AH1585">
            <v>0</v>
          </cell>
          <cell r="AI1585">
            <v>0</v>
          </cell>
          <cell r="AJ1585">
            <v>0</v>
          </cell>
          <cell r="AK1585">
            <v>0</v>
          </cell>
          <cell r="AL1585">
            <v>0</v>
          </cell>
          <cell r="AM1585">
            <v>0</v>
          </cell>
          <cell r="AN1585">
            <v>0</v>
          </cell>
          <cell r="AP1585">
            <v>0</v>
          </cell>
        </row>
        <row r="1586">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D1586">
            <v>0</v>
          </cell>
          <cell r="AE1586">
            <v>0</v>
          </cell>
          <cell r="AF1586">
            <v>0</v>
          </cell>
          <cell r="AG1586">
            <v>0</v>
          </cell>
          <cell r="AH1586">
            <v>0</v>
          </cell>
          <cell r="AI1586">
            <v>0</v>
          </cell>
          <cell r="AJ1586">
            <v>0</v>
          </cell>
          <cell r="AK1586">
            <v>0</v>
          </cell>
          <cell r="AL1586">
            <v>0</v>
          </cell>
          <cell r="AM1586">
            <v>0</v>
          </cell>
          <cell r="AN1586">
            <v>0</v>
          </cell>
          <cell r="AP1586">
            <v>0</v>
          </cell>
        </row>
        <row r="1587">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D1587">
            <v>0</v>
          </cell>
          <cell r="AE1587">
            <v>0</v>
          </cell>
          <cell r="AF1587">
            <v>0</v>
          </cell>
          <cell r="AG1587">
            <v>0</v>
          </cell>
          <cell r="AH1587">
            <v>0</v>
          </cell>
          <cell r="AI1587">
            <v>0</v>
          </cell>
          <cell r="AJ1587">
            <v>0</v>
          </cell>
          <cell r="AK1587">
            <v>0</v>
          </cell>
          <cell r="AL1587">
            <v>0</v>
          </cell>
          <cell r="AM1587">
            <v>0</v>
          </cell>
          <cell r="AN1587">
            <v>0</v>
          </cell>
          <cell r="AP1587">
            <v>0</v>
          </cell>
        </row>
        <row r="1588">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D1588">
            <v>0</v>
          </cell>
          <cell r="AE1588">
            <v>0</v>
          </cell>
          <cell r="AF1588">
            <v>0</v>
          </cell>
          <cell r="AG1588">
            <v>0</v>
          </cell>
          <cell r="AH1588">
            <v>0</v>
          </cell>
          <cell r="AI1588">
            <v>0</v>
          </cell>
          <cell r="AJ1588">
            <v>0</v>
          </cell>
          <cell r="AK1588">
            <v>0</v>
          </cell>
          <cell r="AL1588">
            <v>0</v>
          </cell>
          <cell r="AM1588">
            <v>0</v>
          </cell>
          <cell r="AN1588">
            <v>0</v>
          </cell>
          <cell r="AP1588">
            <v>0</v>
          </cell>
        </row>
        <row r="1589">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D1589">
            <v>0</v>
          </cell>
          <cell r="AE1589">
            <v>0</v>
          </cell>
          <cell r="AF1589">
            <v>0</v>
          </cell>
          <cell r="AG1589">
            <v>0</v>
          </cell>
          <cell r="AH1589">
            <v>0</v>
          </cell>
          <cell r="AI1589">
            <v>0</v>
          </cell>
          <cell r="AJ1589">
            <v>0</v>
          </cell>
          <cell r="AK1589">
            <v>0</v>
          </cell>
          <cell r="AL1589">
            <v>0</v>
          </cell>
          <cell r="AM1589">
            <v>0</v>
          </cell>
          <cell r="AN1589">
            <v>0</v>
          </cell>
          <cell r="AP1589">
            <v>0</v>
          </cell>
        </row>
        <row r="1590">
          <cell r="J1590">
            <v>-14272967.1</v>
          </cell>
          <cell r="K1590">
            <v>-14213743.1</v>
          </cell>
          <cell r="L1590">
            <v>-14154519.1</v>
          </cell>
          <cell r="M1590">
            <v>-14095295.1</v>
          </cell>
          <cell r="N1590">
            <v>-14036071.1</v>
          </cell>
          <cell r="O1590">
            <v>-13976847.1</v>
          </cell>
          <cell r="P1590">
            <v>-13917623.1</v>
          </cell>
          <cell r="Q1590">
            <v>-13858399.1</v>
          </cell>
          <cell r="R1590">
            <v>-13799175.1</v>
          </cell>
          <cell r="S1590">
            <v>-13739951.1</v>
          </cell>
          <cell r="T1590">
            <v>-13680727.1</v>
          </cell>
          <cell r="U1590">
            <v>-13621503.1</v>
          </cell>
          <cell r="V1590">
            <v>-13562279.1</v>
          </cell>
          <cell r="W1590">
            <v>-13503055.1</v>
          </cell>
          <cell r="X1590">
            <v>-13443831.1</v>
          </cell>
          <cell r="Y1590">
            <v>-13384607.1</v>
          </cell>
          <cell r="Z1590">
            <v>-13325383.1</v>
          </cell>
          <cell r="AA1590">
            <v>-13266159.1</v>
          </cell>
          <cell r="AD1590">
            <v>-14213743.099999996</v>
          </cell>
          <cell r="AE1590">
            <v>-14154519.099999996</v>
          </cell>
          <cell r="AF1590">
            <v>-14095295.099999996</v>
          </cell>
          <cell r="AG1590">
            <v>-14036071.099999996</v>
          </cell>
          <cell r="AH1590">
            <v>-13976847.099999996</v>
          </cell>
          <cell r="AI1590">
            <v>-13917623.099999996</v>
          </cell>
          <cell r="AJ1590">
            <v>-13858399.099999996</v>
          </cell>
          <cell r="AK1590">
            <v>-13799175.099999996</v>
          </cell>
          <cell r="AL1590">
            <v>-13739951.099999996</v>
          </cell>
          <cell r="AM1590">
            <v>-13680727.099999996</v>
          </cell>
          <cell r="AN1590">
            <v>-13621503.099999996</v>
          </cell>
          <cell r="AP1590">
            <v>-13503055.099999996</v>
          </cell>
        </row>
        <row r="1591">
          <cell r="J1591">
            <v>22363184.399999999</v>
          </cell>
          <cell r="K1591">
            <v>22265100.399999999</v>
          </cell>
          <cell r="L1591">
            <v>22167016.399999999</v>
          </cell>
          <cell r="M1591">
            <v>22068932.399999999</v>
          </cell>
          <cell r="N1591">
            <v>21970848.399999999</v>
          </cell>
          <cell r="O1591">
            <v>21872764.399999999</v>
          </cell>
          <cell r="P1591">
            <v>21774680.399999999</v>
          </cell>
          <cell r="Q1591">
            <v>21676596.399999999</v>
          </cell>
          <cell r="R1591">
            <v>21578512.399999999</v>
          </cell>
          <cell r="S1591">
            <v>21480428.399999999</v>
          </cell>
          <cell r="T1591">
            <v>21382344.399999999</v>
          </cell>
          <cell r="U1591">
            <v>21284260.399999999</v>
          </cell>
          <cell r="V1591">
            <v>21186176.399999999</v>
          </cell>
          <cell r="W1591">
            <v>21088092.399999999</v>
          </cell>
          <cell r="X1591">
            <v>20990008.399999999</v>
          </cell>
          <cell r="Y1591">
            <v>20891924.399999999</v>
          </cell>
          <cell r="Z1591">
            <v>20793840.399999999</v>
          </cell>
          <cell r="AA1591">
            <v>20695756.399999999</v>
          </cell>
          <cell r="AD1591">
            <v>22265100.400000002</v>
          </cell>
          <cell r="AE1591">
            <v>22167016.400000002</v>
          </cell>
          <cell r="AF1591">
            <v>22068932.400000002</v>
          </cell>
          <cell r="AG1591">
            <v>21970848.400000002</v>
          </cell>
          <cell r="AH1591">
            <v>21872764.400000002</v>
          </cell>
          <cell r="AI1591">
            <v>21774680.400000002</v>
          </cell>
          <cell r="AJ1591">
            <v>21676596.400000002</v>
          </cell>
          <cell r="AK1591">
            <v>21578512.400000002</v>
          </cell>
          <cell r="AL1591">
            <v>21480428.400000002</v>
          </cell>
          <cell r="AM1591">
            <v>21382344.400000002</v>
          </cell>
          <cell r="AN1591">
            <v>21284260.400000002</v>
          </cell>
          <cell r="AP1591">
            <v>21088092.395833336</v>
          </cell>
        </row>
        <row r="1592">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D1592">
            <v>0</v>
          </cell>
          <cell r="AE1592">
            <v>0</v>
          </cell>
          <cell r="AF1592">
            <v>0</v>
          </cell>
          <cell r="AG1592">
            <v>0</v>
          </cell>
          <cell r="AH1592">
            <v>0</v>
          </cell>
          <cell r="AI1592">
            <v>0</v>
          </cell>
          <cell r="AJ1592">
            <v>0</v>
          </cell>
          <cell r="AK1592">
            <v>0</v>
          </cell>
          <cell r="AL1592">
            <v>0</v>
          </cell>
          <cell r="AM1592">
            <v>0</v>
          </cell>
          <cell r="AN1592">
            <v>0</v>
          </cell>
          <cell r="AP1592">
            <v>0</v>
          </cell>
        </row>
        <row r="1593">
          <cell r="J1593">
            <v>433722.7</v>
          </cell>
          <cell r="K1593">
            <v>431945.7</v>
          </cell>
          <cell r="L1593">
            <v>430168.7</v>
          </cell>
          <cell r="M1593">
            <v>428391.7</v>
          </cell>
          <cell r="N1593">
            <v>426614.7</v>
          </cell>
          <cell r="O1593">
            <v>424837.7</v>
          </cell>
          <cell r="P1593">
            <v>423060.7</v>
          </cell>
          <cell r="Q1593">
            <v>421283.7</v>
          </cell>
          <cell r="R1593">
            <v>419506.7</v>
          </cell>
          <cell r="S1593">
            <v>417729.7</v>
          </cell>
          <cell r="T1593">
            <v>415952.7</v>
          </cell>
          <cell r="U1593">
            <v>414175.7</v>
          </cell>
          <cell r="V1593">
            <v>412398.7</v>
          </cell>
          <cell r="W1593">
            <v>410621.7</v>
          </cell>
          <cell r="X1593">
            <v>408844.7</v>
          </cell>
          <cell r="Y1593">
            <v>407067.7</v>
          </cell>
          <cell r="Z1593">
            <v>405290.7</v>
          </cell>
          <cell r="AA1593">
            <v>403513.7</v>
          </cell>
          <cell r="AD1593">
            <v>431945.70000000013</v>
          </cell>
          <cell r="AE1593">
            <v>430168.70000000013</v>
          </cell>
          <cell r="AF1593">
            <v>428391.70000000013</v>
          </cell>
          <cell r="AG1593">
            <v>426614.70000000013</v>
          </cell>
          <cell r="AH1593">
            <v>424837.70000000013</v>
          </cell>
          <cell r="AI1593">
            <v>423060.70000000013</v>
          </cell>
          <cell r="AJ1593">
            <v>421283.70000000013</v>
          </cell>
          <cell r="AK1593">
            <v>419506.70000000013</v>
          </cell>
          <cell r="AL1593">
            <v>417729.70000000013</v>
          </cell>
          <cell r="AM1593">
            <v>415952.70000000013</v>
          </cell>
          <cell r="AN1593">
            <v>414175.70000000013</v>
          </cell>
          <cell r="AP1593">
            <v>410621.70000000013</v>
          </cell>
        </row>
        <row r="1594">
          <cell r="J1594">
            <v>206107216.34999999</v>
          </cell>
          <cell r="K1594">
            <v>204991633.02000001</v>
          </cell>
          <cell r="L1594">
            <v>203876049.69</v>
          </cell>
          <cell r="M1594">
            <v>202760466.36000001</v>
          </cell>
          <cell r="N1594">
            <v>202983047.47</v>
          </cell>
          <cell r="O1594">
            <v>201842681.30000001</v>
          </cell>
          <cell r="P1594">
            <v>200702315.13</v>
          </cell>
          <cell r="Q1594">
            <v>209337118</v>
          </cell>
          <cell r="R1594">
            <v>206705063</v>
          </cell>
          <cell r="S1594">
            <v>205693063</v>
          </cell>
          <cell r="T1594">
            <v>204681063</v>
          </cell>
          <cell r="U1594">
            <v>203669063</v>
          </cell>
          <cell r="V1594">
            <v>202657063</v>
          </cell>
          <cell r="W1594">
            <v>201645063</v>
          </cell>
          <cell r="X1594">
            <v>200633063</v>
          </cell>
          <cell r="Y1594">
            <v>199621063</v>
          </cell>
          <cell r="Z1594">
            <v>198857788</v>
          </cell>
          <cell r="AA1594">
            <v>197901582.5</v>
          </cell>
          <cell r="AD1594">
            <v>205779936.12666669</v>
          </cell>
          <cell r="AE1594">
            <v>205521081.89041665</v>
          </cell>
          <cell r="AF1594">
            <v>205203357.3066667</v>
          </cell>
          <cell r="AG1594">
            <v>204894264.66708335</v>
          </cell>
          <cell r="AH1594">
            <v>204593803.97166669</v>
          </cell>
          <cell r="AI1594">
            <v>204301975.22041669</v>
          </cell>
          <cell r="AJ1594">
            <v>204018778.41333333</v>
          </cell>
          <cell r="AK1594">
            <v>203744213.55041668</v>
          </cell>
          <cell r="AL1594">
            <v>203478280.63166666</v>
          </cell>
          <cell r="AM1594">
            <v>203175586.34708336</v>
          </cell>
          <cell r="AN1594">
            <v>202839488.08583334</v>
          </cell>
          <cell r="AP1594">
            <v>201100011.08333334</v>
          </cell>
        </row>
        <row r="1595">
          <cell r="J1595">
            <v>-72137525.719999999</v>
          </cell>
          <cell r="K1595">
            <v>-71747071.560000002</v>
          </cell>
          <cell r="L1595">
            <v>-71356617.390000001</v>
          </cell>
          <cell r="M1595">
            <v>-70966163.230000004</v>
          </cell>
          <cell r="N1595">
            <v>-71044066.609999999</v>
          </cell>
          <cell r="O1595">
            <v>-70644938.450000003</v>
          </cell>
          <cell r="P1595">
            <v>-70245810.299999997</v>
          </cell>
          <cell r="Q1595">
            <v>-73267991.299999997</v>
          </cell>
          <cell r="R1595">
            <v>-72346772.049999997</v>
          </cell>
          <cell r="S1595">
            <v>-71992572.049999997</v>
          </cell>
          <cell r="T1595">
            <v>-71638372.049999997</v>
          </cell>
          <cell r="U1595">
            <v>-71284172.049999997</v>
          </cell>
          <cell r="V1595">
            <v>-70929972.049999997</v>
          </cell>
          <cell r="W1595">
            <v>-70575772.049999997</v>
          </cell>
          <cell r="X1595">
            <v>-70221572.049999997</v>
          </cell>
          <cell r="Y1595">
            <v>-69867372.049999997</v>
          </cell>
          <cell r="Z1595">
            <v>-69600225.799999997</v>
          </cell>
          <cell r="AA1595">
            <v>-69265553.870000005</v>
          </cell>
          <cell r="AD1595">
            <v>-72022977.643749997</v>
          </cell>
          <cell r="AE1595">
            <v>-71932378.661249995</v>
          </cell>
          <cell r="AF1595">
            <v>-71821175.057083324</v>
          </cell>
          <cell r="AG1595">
            <v>-71712992.63333331</v>
          </cell>
          <cell r="AH1595">
            <v>-71607831.390000001</v>
          </cell>
          <cell r="AI1595">
            <v>-71505691.327083319</v>
          </cell>
          <cell r="AJ1595">
            <v>-71406572.444583312</v>
          </cell>
          <cell r="AK1595">
            <v>-71310474.742499992</v>
          </cell>
          <cell r="AL1595">
            <v>-71217398.220833316</v>
          </cell>
          <cell r="AM1595">
            <v>-71111455.221249998</v>
          </cell>
          <cell r="AN1595">
            <v>-70993820.829999983</v>
          </cell>
          <cell r="AP1595">
            <v>-70385003.87833333</v>
          </cell>
        </row>
        <row r="1596">
          <cell r="J1596">
            <v>12087726.25</v>
          </cell>
          <cell r="K1596">
            <v>11981652.5</v>
          </cell>
          <cell r="L1596">
            <v>11875578.75</v>
          </cell>
          <cell r="M1596">
            <v>11769505</v>
          </cell>
          <cell r="N1596">
            <v>11663431.25</v>
          </cell>
          <cell r="O1596">
            <v>11557357.5</v>
          </cell>
          <cell r="P1596">
            <v>11451283.75</v>
          </cell>
          <cell r="Q1596">
            <v>11360802</v>
          </cell>
          <cell r="R1596">
            <v>11237751</v>
          </cell>
          <cell r="S1596">
            <v>11114700</v>
          </cell>
          <cell r="T1596">
            <v>10991649</v>
          </cell>
          <cell r="U1596">
            <v>10868598</v>
          </cell>
          <cell r="V1596">
            <v>10745547</v>
          </cell>
          <cell r="W1596">
            <v>10622496</v>
          </cell>
          <cell r="X1596">
            <v>10499445</v>
          </cell>
          <cell r="Y1596">
            <v>10376394</v>
          </cell>
          <cell r="Z1596">
            <v>10253343</v>
          </cell>
          <cell r="AA1596">
            <v>10130292</v>
          </cell>
          <cell r="AD1596">
            <v>11982302.166666666</v>
          </cell>
          <cell r="AE1596">
            <v>11876820.364583334</v>
          </cell>
          <cell r="AF1596">
            <v>11769923.791666666</v>
          </cell>
          <cell r="AG1596">
            <v>11661612.447916666</v>
          </cell>
          <cell r="AH1596">
            <v>11551886.333333334</v>
          </cell>
          <cell r="AI1596">
            <v>11440745.447916666</v>
          </cell>
          <cell r="AJ1596">
            <v>11328189.791666666</v>
          </cell>
          <cell r="AK1596">
            <v>11214219.364583334</v>
          </cell>
          <cell r="AL1596">
            <v>11098834.166666666</v>
          </cell>
          <cell r="AM1596">
            <v>10982034.197916666</v>
          </cell>
          <cell r="AN1596">
            <v>10863819.458333334</v>
          </cell>
          <cell r="AP1596">
            <v>10734426.5</v>
          </cell>
        </row>
        <row r="1597">
          <cell r="J1597">
            <v>-4230704.1500000004</v>
          </cell>
          <cell r="K1597">
            <v>-4193578.33</v>
          </cell>
          <cell r="L1597">
            <v>-4156452.52</v>
          </cell>
          <cell r="M1597">
            <v>-4119326.71</v>
          </cell>
          <cell r="N1597">
            <v>-4082200.9</v>
          </cell>
          <cell r="O1597">
            <v>-4045075.08</v>
          </cell>
          <cell r="P1597">
            <v>-4007949.27</v>
          </cell>
          <cell r="Q1597">
            <v>-3976280.66</v>
          </cell>
          <cell r="R1597">
            <v>-3933212.81</v>
          </cell>
          <cell r="S1597">
            <v>-3890144.96</v>
          </cell>
          <cell r="T1597">
            <v>-3847077.11</v>
          </cell>
          <cell r="U1597">
            <v>-3804009.26</v>
          </cell>
          <cell r="V1597">
            <v>-3760941.41</v>
          </cell>
          <cell r="W1597">
            <v>-3717873.56</v>
          </cell>
          <cell r="X1597">
            <v>-3674805.71</v>
          </cell>
          <cell r="Y1597">
            <v>-3631737.86</v>
          </cell>
          <cell r="Z1597">
            <v>-3588670.01</v>
          </cell>
          <cell r="AA1597">
            <v>-3545602.16</v>
          </cell>
          <cell r="AD1597">
            <v>-4193805.7170833331</v>
          </cell>
          <cell r="AE1597">
            <v>-4156887.0862500011</v>
          </cell>
          <cell r="AF1597">
            <v>-4119473.2858333346</v>
          </cell>
          <cell r="AG1597">
            <v>-4081564.3158333334</v>
          </cell>
          <cell r="AH1597">
            <v>-4043160.1758333333</v>
          </cell>
          <cell r="AI1597">
            <v>-4004260.8658333328</v>
          </cell>
          <cell r="AJ1597">
            <v>-3964866.38625</v>
          </cell>
          <cell r="AK1597">
            <v>-3924976.737083334</v>
          </cell>
          <cell r="AL1597">
            <v>-3884591.9179166667</v>
          </cell>
          <cell r="AM1597">
            <v>-3843711.9287499995</v>
          </cell>
          <cell r="AN1597">
            <v>-3802336.7699999996</v>
          </cell>
          <cell r="AP1597">
            <v>-3757049.2349999994</v>
          </cell>
        </row>
        <row r="1598">
          <cell r="J1598">
            <v>-2847083.35</v>
          </cell>
          <cell r="K1598">
            <v>-2825500.02</v>
          </cell>
          <cell r="L1598">
            <v>-2803916.69</v>
          </cell>
          <cell r="M1598">
            <v>-2782333.36</v>
          </cell>
          <cell r="N1598">
            <v>-4561835.0599999996</v>
          </cell>
          <cell r="O1598">
            <v>-4517585.0599999996</v>
          </cell>
          <cell r="P1598">
            <v>-4473335.0599999996</v>
          </cell>
          <cell r="Q1598">
            <v>-5076000</v>
          </cell>
          <cell r="R1598">
            <v>-5091416.67</v>
          </cell>
          <cell r="S1598">
            <v>-5044833.34</v>
          </cell>
          <cell r="T1598">
            <v>-4998250.01</v>
          </cell>
          <cell r="U1598">
            <v>-4951666.68</v>
          </cell>
          <cell r="V1598">
            <v>-4905083.3499999996</v>
          </cell>
          <cell r="W1598">
            <v>-4858500.0199999996</v>
          </cell>
          <cell r="X1598">
            <v>-4811916.6900000004</v>
          </cell>
          <cell r="Y1598">
            <v>-4765333.3600000003</v>
          </cell>
          <cell r="Z1598">
            <v>-4384000</v>
          </cell>
          <cell r="AA1598">
            <v>-4341666.67</v>
          </cell>
          <cell r="AD1598">
            <v>-3369271.2749999999</v>
          </cell>
          <cell r="AE1598">
            <v>-3547562.9416666664</v>
          </cell>
          <cell r="AF1598">
            <v>-3726354.6083333329</v>
          </cell>
          <cell r="AG1598">
            <v>-3903062.941666666</v>
          </cell>
          <cell r="AH1598">
            <v>-4077687.9416666664</v>
          </cell>
          <cell r="AI1598">
            <v>-4250229.6083333325</v>
          </cell>
          <cell r="AJ1598">
            <v>-4420687.9416666664</v>
          </cell>
          <cell r="AK1598">
            <v>-4589062.9416666664</v>
          </cell>
          <cell r="AL1598">
            <v>-4755354.6083333334</v>
          </cell>
          <cell r="AM1598">
            <v>-4830569.814166666</v>
          </cell>
          <cell r="AN1598">
            <v>-4815830.0870833332</v>
          </cell>
          <cell r="AP1598">
            <v>-4754583.3441666663</v>
          </cell>
        </row>
        <row r="1599">
          <cell r="J1599">
            <v>996479.08</v>
          </cell>
          <cell r="K1599">
            <v>988924.92</v>
          </cell>
          <cell r="L1599">
            <v>981370.75</v>
          </cell>
          <cell r="M1599">
            <v>973816.59</v>
          </cell>
          <cell r="N1599">
            <v>1596642.18</v>
          </cell>
          <cell r="O1599">
            <v>1581154.68</v>
          </cell>
          <cell r="P1599">
            <v>1565667.18</v>
          </cell>
          <cell r="Q1599">
            <v>1776599.91</v>
          </cell>
          <cell r="R1599">
            <v>1781995.74</v>
          </cell>
          <cell r="S1599">
            <v>1765691.58</v>
          </cell>
          <cell r="T1599">
            <v>1749387.41</v>
          </cell>
          <cell r="U1599">
            <v>1733083.25</v>
          </cell>
          <cell r="V1599">
            <v>1716779.08</v>
          </cell>
          <cell r="W1599">
            <v>1700474.92</v>
          </cell>
          <cell r="X1599">
            <v>1684170.75</v>
          </cell>
          <cell r="Y1599">
            <v>1667866.59</v>
          </cell>
          <cell r="Z1599">
            <v>1534399.91</v>
          </cell>
          <cell r="AA1599">
            <v>1519583.24</v>
          </cell>
          <cell r="AD1599">
            <v>1179244.8558333332</v>
          </cell>
          <cell r="AE1599">
            <v>1241646.9391666667</v>
          </cell>
          <cell r="AF1599">
            <v>1304224.0225</v>
          </cell>
          <cell r="AG1599">
            <v>1366071.9391666667</v>
          </cell>
          <cell r="AH1599">
            <v>1427190.6891666667</v>
          </cell>
          <cell r="AI1599">
            <v>1487580.2725</v>
          </cell>
          <cell r="AJ1599">
            <v>1547240.6891666669</v>
          </cell>
          <cell r="AK1599">
            <v>1606171.9391666667</v>
          </cell>
          <cell r="AL1599">
            <v>1664374.0225</v>
          </cell>
          <cell r="AM1599">
            <v>1690699.3445833332</v>
          </cell>
          <cell r="AN1599">
            <v>1685540.4400000002</v>
          </cell>
          <cell r="AP1599">
            <v>1664104.0616666665</v>
          </cell>
        </row>
        <row r="1600">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D1600">
            <v>0</v>
          </cell>
          <cell r="AE1600">
            <v>0</v>
          </cell>
          <cell r="AF1600">
            <v>0</v>
          </cell>
          <cell r="AG1600">
            <v>0</v>
          </cell>
          <cell r="AH1600">
            <v>0</v>
          </cell>
          <cell r="AI1600">
            <v>0</v>
          </cell>
          <cell r="AJ1600">
            <v>0</v>
          </cell>
          <cell r="AK1600">
            <v>0</v>
          </cell>
          <cell r="AL1600">
            <v>0</v>
          </cell>
          <cell r="AM1600">
            <v>0</v>
          </cell>
          <cell r="AN1600">
            <v>0</v>
          </cell>
          <cell r="AP1600">
            <v>0</v>
          </cell>
        </row>
        <row r="1601">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D1601">
            <v>0</v>
          </cell>
          <cell r="AE1601">
            <v>0</v>
          </cell>
          <cell r="AF1601">
            <v>0</v>
          </cell>
          <cell r="AG1601">
            <v>0</v>
          </cell>
          <cell r="AH1601">
            <v>0</v>
          </cell>
          <cell r="AI1601">
            <v>0</v>
          </cell>
          <cell r="AJ1601">
            <v>0</v>
          </cell>
          <cell r="AK1601">
            <v>0</v>
          </cell>
          <cell r="AL1601">
            <v>0</v>
          </cell>
          <cell r="AM1601">
            <v>0</v>
          </cell>
          <cell r="AN1601">
            <v>0</v>
          </cell>
          <cell r="AP1601">
            <v>0</v>
          </cell>
        </row>
        <row r="1602">
          <cell r="J1602">
            <v>-151802.95000000001</v>
          </cell>
          <cell r="K1602">
            <v>-151181</v>
          </cell>
          <cell r="L1602">
            <v>-150559.04999999999</v>
          </cell>
          <cell r="M1602">
            <v>-149937.1</v>
          </cell>
          <cell r="N1602">
            <v>-149315.15</v>
          </cell>
          <cell r="O1602">
            <v>-148693.20000000001</v>
          </cell>
          <cell r="P1602">
            <v>-148071.25</v>
          </cell>
          <cell r="Q1602">
            <v>-147449.29999999999</v>
          </cell>
          <cell r="R1602">
            <v>-146827.35</v>
          </cell>
          <cell r="S1602">
            <v>-146205.4</v>
          </cell>
          <cell r="T1602">
            <v>-145583.45000000001</v>
          </cell>
          <cell r="U1602">
            <v>-144961.5</v>
          </cell>
          <cell r="V1602">
            <v>-144339.54999999999</v>
          </cell>
          <cell r="W1602">
            <v>-143717.6</v>
          </cell>
          <cell r="X1602">
            <v>-143095.65</v>
          </cell>
          <cell r="Y1602">
            <v>-142473.70000000001</v>
          </cell>
          <cell r="Z1602">
            <v>-141851.75</v>
          </cell>
          <cell r="AA1602">
            <v>-141229.79999999999</v>
          </cell>
          <cell r="AD1602">
            <v>-151181</v>
          </cell>
          <cell r="AE1602">
            <v>-150559.05000000002</v>
          </cell>
          <cell r="AF1602">
            <v>-149937.1</v>
          </cell>
          <cell r="AG1602">
            <v>-149315.15</v>
          </cell>
          <cell r="AH1602">
            <v>-148693.19999999998</v>
          </cell>
          <cell r="AI1602">
            <v>-148071.25</v>
          </cell>
          <cell r="AJ1602">
            <v>-147449.30000000002</v>
          </cell>
          <cell r="AK1602">
            <v>-146827.35</v>
          </cell>
          <cell r="AL1602">
            <v>-146205.4</v>
          </cell>
          <cell r="AM1602">
            <v>-145583.44999999998</v>
          </cell>
          <cell r="AN1602">
            <v>-144961.5</v>
          </cell>
          <cell r="AP1602">
            <v>-143717.6</v>
          </cell>
        </row>
        <row r="1603">
          <cell r="J1603">
            <v>4995538.49</v>
          </cell>
          <cell r="K1603">
            <v>4974810.09</v>
          </cell>
          <cell r="L1603">
            <v>4954081.6900000004</v>
          </cell>
          <cell r="M1603">
            <v>4933353.29</v>
          </cell>
          <cell r="N1603">
            <v>4912624.8899999997</v>
          </cell>
          <cell r="O1603">
            <v>4891896.49</v>
          </cell>
          <cell r="P1603">
            <v>4871168.09</v>
          </cell>
          <cell r="Q1603">
            <v>4850439.6900000004</v>
          </cell>
          <cell r="R1603">
            <v>4829711.29</v>
          </cell>
          <cell r="S1603">
            <v>4808982.8899999997</v>
          </cell>
          <cell r="T1603">
            <v>4788254.49</v>
          </cell>
          <cell r="U1603">
            <v>4767526.09</v>
          </cell>
          <cell r="V1603">
            <v>4746797.6900000004</v>
          </cell>
          <cell r="W1603">
            <v>4726069.29</v>
          </cell>
          <cell r="X1603">
            <v>4705340.8899999997</v>
          </cell>
          <cell r="Y1603">
            <v>4684612.49</v>
          </cell>
          <cell r="Z1603">
            <v>4663884.09</v>
          </cell>
          <cell r="AA1603">
            <v>4643155.6900000004</v>
          </cell>
          <cell r="AD1603">
            <v>4974810.0900000008</v>
          </cell>
          <cell r="AE1603">
            <v>4954081.6900000004</v>
          </cell>
          <cell r="AF1603">
            <v>4933353.2899999991</v>
          </cell>
          <cell r="AG1603">
            <v>4912624.8899999997</v>
          </cell>
          <cell r="AH1603">
            <v>4891896.49</v>
          </cell>
          <cell r="AI1603">
            <v>4871168.0900000008</v>
          </cell>
          <cell r="AJ1603">
            <v>4850439.6900000004</v>
          </cell>
          <cell r="AK1603">
            <v>4829711.2899999991</v>
          </cell>
          <cell r="AL1603">
            <v>4808982.8899999997</v>
          </cell>
          <cell r="AM1603">
            <v>4788254.49</v>
          </cell>
          <cell r="AN1603">
            <v>4767526.0900000008</v>
          </cell>
          <cell r="AP1603">
            <v>4726069.2899999991</v>
          </cell>
        </row>
        <row r="1604">
          <cell r="J1604">
            <v>-7827114.54</v>
          </cell>
          <cell r="K1604">
            <v>-7792785.1399999997</v>
          </cell>
          <cell r="L1604">
            <v>-7758455.7400000002</v>
          </cell>
          <cell r="M1604">
            <v>-7724126.3399999999</v>
          </cell>
          <cell r="N1604">
            <v>-7689796.9400000004</v>
          </cell>
          <cell r="O1604">
            <v>-7655467.54</v>
          </cell>
          <cell r="P1604">
            <v>-7621138.1399999997</v>
          </cell>
          <cell r="Q1604">
            <v>-7586808.7400000002</v>
          </cell>
          <cell r="R1604">
            <v>-7552479.3399999999</v>
          </cell>
          <cell r="S1604">
            <v>-7518149.9400000004</v>
          </cell>
          <cell r="T1604">
            <v>-7483820.54</v>
          </cell>
          <cell r="U1604">
            <v>-7449491.1399999997</v>
          </cell>
          <cell r="V1604">
            <v>-7415161.7400000002</v>
          </cell>
          <cell r="W1604">
            <v>-7380832.3399999999</v>
          </cell>
          <cell r="X1604">
            <v>-7346502.9400000004</v>
          </cell>
          <cell r="Y1604">
            <v>-7312173.54</v>
          </cell>
          <cell r="Z1604">
            <v>-7277844.1399999997</v>
          </cell>
          <cell r="AA1604">
            <v>-7243514.7400000002</v>
          </cell>
          <cell r="AD1604">
            <v>-7792785.1400000006</v>
          </cell>
          <cell r="AE1604">
            <v>-7758455.7399999993</v>
          </cell>
          <cell r="AF1604">
            <v>-7724126.3399999999</v>
          </cell>
          <cell r="AG1604">
            <v>-7689796.9400000004</v>
          </cell>
          <cell r="AH1604">
            <v>-7655467.5400000019</v>
          </cell>
          <cell r="AI1604">
            <v>-7621138.1400000006</v>
          </cell>
          <cell r="AJ1604">
            <v>-7586808.7399999993</v>
          </cell>
          <cell r="AK1604">
            <v>-7552479.3399999999</v>
          </cell>
          <cell r="AL1604">
            <v>-7518149.9400000004</v>
          </cell>
          <cell r="AM1604">
            <v>-7483820.5400000019</v>
          </cell>
          <cell r="AN1604">
            <v>-7449491.1400000006</v>
          </cell>
          <cell r="AP1604">
            <v>-7380832.3400000008</v>
          </cell>
        </row>
        <row r="1605">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D1605">
            <v>0</v>
          </cell>
          <cell r="AE1605">
            <v>0</v>
          </cell>
          <cell r="AF1605">
            <v>0</v>
          </cell>
          <cell r="AG1605">
            <v>0</v>
          </cell>
          <cell r="AH1605">
            <v>0</v>
          </cell>
          <cell r="AI1605">
            <v>0</v>
          </cell>
          <cell r="AJ1605">
            <v>0</v>
          </cell>
          <cell r="AK1605">
            <v>0</v>
          </cell>
          <cell r="AL1605">
            <v>0</v>
          </cell>
          <cell r="AM1605">
            <v>0</v>
          </cell>
          <cell r="AN1605">
            <v>0</v>
          </cell>
          <cell r="AP1605">
            <v>0</v>
          </cell>
        </row>
        <row r="1606">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D1606">
            <v>0</v>
          </cell>
          <cell r="AE1606">
            <v>0</v>
          </cell>
          <cell r="AF1606">
            <v>0</v>
          </cell>
          <cell r="AG1606">
            <v>0</v>
          </cell>
          <cell r="AH1606">
            <v>0</v>
          </cell>
          <cell r="AI1606">
            <v>0</v>
          </cell>
          <cell r="AJ1606">
            <v>0</v>
          </cell>
          <cell r="AK1606">
            <v>0</v>
          </cell>
          <cell r="AL1606">
            <v>0</v>
          </cell>
          <cell r="AM1606">
            <v>0</v>
          </cell>
          <cell r="AN1606">
            <v>0</v>
          </cell>
          <cell r="AP1606">
            <v>0</v>
          </cell>
        </row>
        <row r="1607">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D1607">
            <v>0</v>
          </cell>
          <cell r="AE1607">
            <v>0</v>
          </cell>
          <cell r="AF1607">
            <v>0</v>
          </cell>
          <cell r="AG1607">
            <v>0</v>
          </cell>
          <cell r="AH1607">
            <v>0</v>
          </cell>
          <cell r="AI1607">
            <v>0</v>
          </cell>
          <cell r="AJ1607">
            <v>0</v>
          </cell>
          <cell r="AK1607">
            <v>0</v>
          </cell>
          <cell r="AL1607">
            <v>0</v>
          </cell>
          <cell r="AM1607">
            <v>0</v>
          </cell>
          <cell r="AN1607">
            <v>0</v>
          </cell>
          <cell r="AP1607">
            <v>0</v>
          </cell>
        </row>
        <row r="1608">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D1608">
            <v>0</v>
          </cell>
          <cell r="AE1608">
            <v>0</v>
          </cell>
          <cell r="AF1608">
            <v>0</v>
          </cell>
          <cell r="AG1608">
            <v>0</v>
          </cell>
          <cell r="AH1608">
            <v>0</v>
          </cell>
          <cell r="AI1608">
            <v>0</v>
          </cell>
          <cell r="AJ1608">
            <v>0</v>
          </cell>
          <cell r="AK1608">
            <v>0</v>
          </cell>
          <cell r="AL1608">
            <v>0</v>
          </cell>
          <cell r="AM1608">
            <v>0</v>
          </cell>
          <cell r="AN1608">
            <v>0</v>
          </cell>
          <cell r="AP1608">
            <v>0</v>
          </cell>
        </row>
        <row r="1609">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D1609">
            <v>0</v>
          </cell>
          <cell r="AE1609">
            <v>0</v>
          </cell>
          <cell r="AF1609">
            <v>0</v>
          </cell>
          <cell r="AG1609">
            <v>0</v>
          </cell>
          <cell r="AH1609">
            <v>0</v>
          </cell>
          <cell r="AI1609">
            <v>0</v>
          </cell>
          <cell r="AJ1609">
            <v>0</v>
          </cell>
          <cell r="AK1609">
            <v>0</v>
          </cell>
          <cell r="AL1609">
            <v>0</v>
          </cell>
          <cell r="AM1609">
            <v>0</v>
          </cell>
          <cell r="AN1609">
            <v>0</v>
          </cell>
          <cell r="AP1609">
            <v>0</v>
          </cell>
        </row>
        <row r="1610">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D1610">
            <v>0</v>
          </cell>
          <cell r="AE1610">
            <v>0</v>
          </cell>
          <cell r="AF1610">
            <v>0</v>
          </cell>
          <cell r="AG1610">
            <v>0</v>
          </cell>
          <cell r="AH1610">
            <v>0</v>
          </cell>
          <cell r="AI1610">
            <v>0</v>
          </cell>
          <cell r="AJ1610">
            <v>0</v>
          </cell>
          <cell r="AK1610">
            <v>0</v>
          </cell>
          <cell r="AL1610">
            <v>0</v>
          </cell>
          <cell r="AM1610">
            <v>0</v>
          </cell>
          <cell r="AN1610">
            <v>0</v>
          </cell>
          <cell r="AP1610">
            <v>0</v>
          </cell>
        </row>
        <row r="1611">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D1611">
            <v>0</v>
          </cell>
          <cell r="AE1611">
            <v>0</v>
          </cell>
          <cell r="AF1611">
            <v>0</v>
          </cell>
          <cell r="AG1611">
            <v>0</v>
          </cell>
          <cell r="AH1611">
            <v>0</v>
          </cell>
          <cell r="AI1611">
            <v>0</v>
          </cell>
          <cell r="AJ1611">
            <v>0</v>
          </cell>
          <cell r="AK1611">
            <v>0</v>
          </cell>
          <cell r="AL1611">
            <v>0</v>
          </cell>
          <cell r="AM1611">
            <v>0</v>
          </cell>
          <cell r="AN1611">
            <v>0</v>
          </cell>
          <cell r="AP1611">
            <v>0</v>
          </cell>
        </row>
        <row r="1612">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D1612">
            <v>0</v>
          </cell>
          <cell r="AE1612">
            <v>0</v>
          </cell>
          <cell r="AF1612">
            <v>0</v>
          </cell>
          <cell r="AG1612">
            <v>0</v>
          </cell>
          <cell r="AH1612">
            <v>0</v>
          </cell>
          <cell r="AI1612">
            <v>0</v>
          </cell>
          <cell r="AJ1612">
            <v>0</v>
          </cell>
          <cell r="AK1612">
            <v>0</v>
          </cell>
          <cell r="AL1612">
            <v>0</v>
          </cell>
          <cell r="AM1612">
            <v>0</v>
          </cell>
          <cell r="AN1612">
            <v>0</v>
          </cell>
          <cell r="AP1612">
            <v>0</v>
          </cell>
        </row>
        <row r="1613">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D1613">
            <v>0</v>
          </cell>
          <cell r="AE1613">
            <v>0</v>
          </cell>
          <cell r="AF1613">
            <v>0</v>
          </cell>
          <cell r="AG1613">
            <v>0</v>
          </cell>
          <cell r="AH1613">
            <v>0</v>
          </cell>
          <cell r="AI1613">
            <v>0</v>
          </cell>
          <cell r="AJ1613">
            <v>0</v>
          </cell>
          <cell r="AK1613">
            <v>0</v>
          </cell>
          <cell r="AL1613">
            <v>0</v>
          </cell>
          <cell r="AM1613">
            <v>0</v>
          </cell>
          <cell r="AN1613">
            <v>0</v>
          </cell>
          <cell r="AP1613">
            <v>0</v>
          </cell>
        </row>
        <row r="1614">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D1614">
            <v>0</v>
          </cell>
          <cell r="AE1614">
            <v>0</v>
          </cell>
          <cell r="AF1614">
            <v>0</v>
          </cell>
          <cell r="AG1614">
            <v>0</v>
          </cell>
          <cell r="AH1614">
            <v>0</v>
          </cell>
          <cell r="AI1614">
            <v>0</v>
          </cell>
          <cell r="AJ1614">
            <v>0</v>
          </cell>
          <cell r="AK1614">
            <v>0</v>
          </cell>
          <cell r="AL1614">
            <v>0</v>
          </cell>
          <cell r="AM1614">
            <v>0</v>
          </cell>
          <cell r="AN1614">
            <v>0</v>
          </cell>
          <cell r="AP1614">
            <v>0</v>
          </cell>
        </row>
        <row r="1615">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D1615">
            <v>0</v>
          </cell>
          <cell r="AE1615">
            <v>0</v>
          </cell>
          <cell r="AF1615">
            <v>0</v>
          </cell>
          <cell r="AG1615">
            <v>0</v>
          </cell>
          <cell r="AH1615">
            <v>0</v>
          </cell>
          <cell r="AI1615">
            <v>0</v>
          </cell>
          <cell r="AJ1615">
            <v>0</v>
          </cell>
          <cell r="AK1615">
            <v>0</v>
          </cell>
          <cell r="AL1615">
            <v>0</v>
          </cell>
          <cell r="AM1615">
            <v>0</v>
          </cell>
          <cell r="AN1615">
            <v>0</v>
          </cell>
          <cell r="AP1615">
            <v>0</v>
          </cell>
        </row>
        <row r="1616">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D1616">
            <v>0</v>
          </cell>
          <cell r="AE1616">
            <v>0</v>
          </cell>
          <cell r="AF1616">
            <v>0</v>
          </cell>
          <cell r="AG1616">
            <v>0</v>
          </cell>
          <cell r="AH1616">
            <v>0</v>
          </cell>
          <cell r="AI1616">
            <v>0</v>
          </cell>
          <cell r="AJ1616">
            <v>0</v>
          </cell>
          <cell r="AK1616">
            <v>0</v>
          </cell>
          <cell r="AL1616">
            <v>0</v>
          </cell>
          <cell r="AM1616">
            <v>0</v>
          </cell>
          <cell r="AN1616">
            <v>0</v>
          </cell>
          <cell r="AP1616">
            <v>0</v>
          </cell>
        </row>
        <row r="1617">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D1617">
            <v>0</v>
          </cell>
          <cell r="AE1617">
            <v>0</v>
          </cell>
          <cell r="AF1617">
            <v>0</v>
          </cell>
          <cell r="AG1617">
            <v>0</v>
          </cell>
          <cell r="AH1617">
            <v>0</v>
          </cell>
          <cell r="AI1617">
            <v>0</v>
          </cell>
          <cell r="AJ1617">
            <v>0</v>
          </cell>
          <cell r="AK1617">
            <v>0</v>
          </cell>
          <cell r="AL1617">
            <v>0</v>
          </cell>
          <cell r="AM1617">
            <v>0</v>
          </cell>
          <cell r="AN1617">
            <v>0</v>
          </cell>
          <cell r="AP1617">
            <v>0</v>
          </cell>
        </row>
        <row r="1618">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D1618">
            <v>0</v>
          </cell>
          <cell r="AE1618">
            <v>0</v>
          </cell>
          <cell r="AF1618">
            <v>0</v>
          </cell>
          <cell r="AG1618">
            <v>0</v>
          </cell>
          <cell r="AH1618">
            <v>0</v>
          </cell>
          <cell r="AI1618">
            <v>0</v>
          </cell>
          <cell r="AJ1618">
            <v>0</v>
          </cell>
          <cell r="AK1618">
            <v>0</v>
          </cell>
          <cell r="AL1618">
            <v>0</v>
          </cell>
          <cell r="AM1618">
            <v>0</v>
          </cell>
          <cell r="AN1618">
            <v>0</v>
          </cell>
          <cell r="AP1618">
            <v>0</v>
          </cell>
        </row>
        <row r="1619">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D1619">
            <v>0</v>
          </cell>
          <cell r="AE1619">
            <v>0</v>
          </cell>
          <cell r="AF1619">
            <v>0</v>
          </cell>
          <cell r="AG1619">
            <v>0</v>
          </cell>
          <cell r="AH1619">
            <v>0</v>
          </cell>
          <cell r="AI1619">
            <v>0</v>
          </cell>
          <cell r="AJ1619">
            <v>0</v>
          </cell>
          <cell r="AK1619">
            <v>0</v>
          </cell>
          <cell r="AL1619">
            <v>0</v>
          </cell>
          <cell r="AM1619">
            <v>0</v>
          </cell>
          <cell r="AN1619">
            <v>0</v>
          </cell>
          <cell r="AP1619">
            <v>0</v>
          </cell>
        </row>
        <row r="1620">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D1620">
            <v>0</v>
          </cell>
          <cell r="AE1620">
            <v>0</v>
          </cell>
          <cell r="AF1620">
            <v>0</v>
          </cell>
          <cell r="AG1620">
            <v>0</v>
          </cell>
          <cell r="AH1620">
            <v>0</v>
          </cell>
          <cell r="AI1620">
            <v>0</v>
          </cell>
          <cell r="AJ1620">
            <v>0</v>
          </cell>
          <cell r="AK1620">
            <v>0</v>
          </cell>
          <cell r="AL1620">
            <v>0</v>
          </cell>
          <cell r="AM1620">
            <v>0</v>
          </cell>
          <cell r="AN1620">
            <v>0</v>
          </cell>
          <cell r="AP1620">
            <v>0</v>
          </cell>
        </row>
        <row r="1621">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D1621">
            <v>0</v>
          </cell>
          <cell r="AE1621">
            <v>0</v>
          </cell>
          <cell r="AF1621">
            <v>0</v>
          </cell>
          <cell r="AG1621">
            <v>0</v>
          </cell>
          <cell r="AH1621">
            <v>0</v>
          </cell>
          <cell r="AI1621">
            <v>0</v>
          </cell>
          <cell r="AJ1621">
            <v>0</v>
          </cell>
          <cell r="AK1621">
            <v>0</v>
          </cell>
          <cell r="AL1621">
            <v>0</v>
          </cell>
          <cell r="AM1621">
            <v>0</v>
          </cell>
          <cell r="AN1621">
            <v>0</v>
          </cell>
          <cell r="AP1621">
            <v>0</v>
          </cell>
        </row>
        <row r="1622">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D1622">
            <v>0</v>
          </cell>
          <cell r="AE1622">
            <v>0</v>
          </cell>
          <cell r="AF1622">
            <v>0</v>
          </cell>
          <cell r="AG1622">
            <v>0</v>
          </cell>
          <cell r="AH1622">
            <v>0</v>
          </cell>
          <cell r="AI1622">
            <v>0</v>
          </cell>
          <cell r="AJ1622">
            <v>0</v>
          </cell>
          <cell r="AK1622">
            <v>0</v>
          </cell>
          <cell r="AL1622">
            <v>0</v>
          </cell>
          <cell r="AM1622">
            <v>0</v>
          </cell>
          <cell r="AN1622">
            <v>0</v>
          </cell>
          <cell r="AP1622">
            <v>0</v>
          </cell>
        </row>
        <row r="1623">
          <cell r="J1623">
            <v>-15000000</v>
          </cell>
          <cell r="K1623">
            <v>-15000000</v>
          </cell>
          <cell r="L1623">
            <v>-15000000</v>
          </cell>
          <cell r="M1623">
            <v>-15000000</v>
          </cell>
          <cell r="N1623">
            <v>-15000000</v>
          </cell>
          <cell r="O1623">
            <v>-15000000</v>
          </cell>
          <cell r="P1623">
            <v>-15000000</v>
          </cell>
          <cell r="Q1623">
            <v>-15000000</v>
          </cell>
          <cell r="R1623">
            <v>-15000000</v>
          </cell>
          <cell r="S1623">
            <v>-15000000</v>
          </cell>
          <cell r="T1623">
            <v>-15000000</v>
          </cell>
          <cell r="U1623">
            <v>-15000000</v>
          </cell>
          <cell r="V1623">
            <v>-15000000</v>
          </cell>
          <cell r="W1623">
            <v>-15000000</v>
          </cell>
          <cell r="X1623">
            <v>-15000000</v>
          </cell>
          <cell r="Y1623">
            <v>-15000000</v>
          </cell>
          <cell r="Z1623">
            <v>-15000000</v>
          </cell>
          <cell r="AA1623">
            <v>-15000000</v>
          </cell>
          <cell r="AD1623">
            <v>-15000000</v>
          </cell>
          <cell r="AE1623">
            <v>-15000000</v>
          </cell>
          <cell r="AF1623">
            <v>-15000000</v>
          </cell>
          <cell r="AG1623">
            <v>-15000000</v>
          </cell>
          <cell r="AH1623">
            <v>-15000000</v>
          </cell>
          <cell r="AI1623">
            <v>-15000000</v>
          </cell>
          <cell r="AJ1623">
            <v>-15000000</v>
          </cell>
          <cell r="AK1623">
            <v>-15000000</v>
          </cell>
          <cell r="AL1623">
            <v>-15000000</v>
          </cell>
          <cell r="AM1623">
            <v>-15000000</v>
          </cell>
          <cell r="AN1623">
            <v>-15000000</v>
          </cell>
          <cell r="AP1623">
            <v>-15000000</v>
          </cell>
        </row>
        <row r="1624">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D1624">
            <v>0</v>
          </cell>
          <cell r="AE1624">
            <v>0</v>
          </cell>
          <cell r="AF1624">
            <v>0</v>
          </cell>
          <cell r="AG1624">
            <v>0</v>
          </cell>
          <cell r="AH1624">
            <v>0</v>
          </cell>
          <cell r="AI1624">
            <v>0</v>
          </cell>
          <cell r="AJ1624">
            <v>0</v>
          </cell>
          <cell r="AK1624">
            <v>0</v>
          </cell>
          <cell r="AL1624">
            <v>0</v>
          </cell>
          <cell r="AM1624">
            <v>0</v>
          </cell>
          <cell r="AN1624">
            <v>0</v>
          </cell>
          <cell r="AP1624">
            <v>0</v>
          </cell>
        </row>
        <row r="1625">
          <cell r="J1625">
            <v>-2000000</v>
          </cell>
          <cell r="K1625">
            <v>-2000000</v>
          </cell>
          <cell r="L1625">
            <v>-2000000</v>
          </cell>
          <cell r="M1625">
            <v>-2000000</v>
          </cell>
          <cell r="N1625">
            <v>-2000000</v>
          </cell>
          <cell r="O1625">
            <v>-2000000</v>
          </cell>
          <cell r="P1625">
            <v>-2000000</v>
          </cell>
          <cell r="Q1625">
            <v>-2000000</v>
          </cell>
          <cell r="R1625">
            <v>-2000000</v>
          </cell>
          <cell r="S1625">
            <v>-2000000</v>
          </cell>
          <cell r="T1625">
            <v>-2000000</v>
          </cell>
          <cell r="U1625">
            <v>-2000000</v>
          </cell>
          <cell r="V1625">
            <v>-2000000</v>
          </cell>
          <cell r="W1625">
            <v>-2000000</v>
          </cell>
          <cell r="X1625">
            <v>-2000000</v>
          </cell>
          <cell r="Y1625">
            <v>-2000000</v>
          </cell>
          <cell r="Z1625">
            <v>-2000000</v>
          </cell>
          <cell r="AA1625">
            <v>-2000000</v>
          </cell>
          <cell r="AD1625">
            <v>-2000000</v>
          </cell>
          <cell r="AE1625">
            <v>-2000000</v>
          </cell>
          <cell r="AF1625">
            <v>-2000000</v>
          </cell>
          <cell r="AG1625">
            <v>-2000000</v>
          </cell>
          <cell r="AH1625">
            <v>-2000000</v>
          </cell>
          <cell r="AI1625">
            <v>-2000000</v>
          </cell>
          <cell r="AJ1625">
            <v>-2000000</v>
          </cell>
          <cell r="AK1625">
            <v>-2000000</v>
          </cell>
          <cell r="AL1625">
            <v>-2000000</v>
          </cell>
          <cell r="AM1625">
            <v>-2000000</v>
          </cell>
          <cell r="AN1625">
            <v>-2000000</v>
          </cell>
          <cell r="AP1625">
            <v>-2000000</v>
          </cell>
        </row>
        <row r="1626">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D1626">
            <v>0</v>
          </cell>
          <cell r="AE1626">
            <v>0</v>
          </cell>
          <cell r="AF1626">
            <v>0</v>
          </cell>
          <cell r="AG1626">
            <v>0</v>
          </cell>
          <cell r="AH1626">
            <v>0</v>
          </cell>
          <cell r="AI1626">
            <v>0</v>
          </cell>
          <cell r="AJ1626">
            <v>0</v>
          </cell>
          <cell r="AK1626">
            <v>0</v>
          </cell>
          <cell r="AL1626">
            <v>0</v>
          </cell>
          <cell r="AM1626">
            <v>0</v>
          </cell>
          <cell r="AN1626">
            <v>0</v>
          </cell>
          <cell r="AP1626">
            <v>0</v>
          </cell>
        </row>
        <row r="1627">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D1627">
            <v>0</v>
          </cell>
          <cell r="AE1627">
            <v>0</v>
          </cell>
          <cell r="AF1627">
            <v>0</v>
          </cell>
          <cell r="AG1627">
            <v>0</v>
          </cell>
          <cell r="AH1627">
            <v>0</v>
          </cell>
          <cell r="AI1627">
            <v>0</v>
          </cell>
          <cell r="AJ1627">
            <v>0</v>
          </cell>
          <cell r="AK1627">
            <v>0</v>
          </cell>
          <cell r="AL1627">
            <v>0</v>
          </cell>
          <cell r="AM1627">
            <v>0</v>
          </cell>
          <cell r="AN1627">
            <v>0</v>
          </cell>
          <cell r="AP1627">
            <v>0</v>
          </cell>
        </row>
        <row r="1628">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D1628">
            <v>0</v>
          </cell>
          <cell r="AE1628">
            <v>0</v>
          </cell>
          <cell r="AF1628">
            <v>0</v>
          </cell>
          <cell r="AG1628">
            <v>0</v>
          </cell>
          <cell r="AH1628">
            <v>0</v>
          </cell>
          <cell r="AI1628">
            <v>0</v>
          </cell>
          <cell r="AJ1628">
            <v>0</v>
          </cell>
          <cell r="AK1628">
            <v>0</v>
          </cell>
          <cell r="AL1628">
            <v>0</v>
          </cell>
          <cell r="AM1628">
            <v>0</v>
          </cell>
          <cell r="AN1628">
            <v>0</v>
          </cell>
          <cell r="AP1628">
            <v>0</v>
          </cell>
        </row>
        <row r="1629">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D1629">
            <v>0</v>
          </cell>
          <cell r="AE1629">
            <v>0</v>
          </cell>
          <cell r="AF1629">
            <v>0</v>
          </cell>
          <cell r="AG1629">
            <v>0</v>
          </cell>
          <cell r="AH1629">
            <v>0</v>
          </cell>
          <cell r="AI1629">
            <v>0</v>
          </cell>
          <cell r="AJ1629">
            <v>0</v>
          </cell>
          <cell r="AK1629">
            <v>0</v>
          </cell>
          <cell r="AL1629">
            <v>0</v>
          </cell>
          <cell r="AM1629">
            <v>0</v>
          </cell>
          <cell r="AN1629">
            <v>0</v>
          </cell>
          <cell r="AP1629">
            <v>0</v>
          </cell>
        </row>
        <row r="1630">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D1630">
            <v>0</v>
          </cell>
          <cell r="AE1630">
            <v>0</v>
          </cell>
          <cell r="AF1630">
            <v>0</v>
          </cell>
          <cell r="AG1630">
            <v>0</v>
          </cell>
          <cell r="AH1630">
            <v>0</v>
          </cell>
          <cell r="AI1630">
            <v>0</v>
          </cell>
          <cell r="AJ1630">
            <v>0</v>
          </cell>
          <cell r="AK1630">
            <v>0</v>
          </cell>
          <cell r="AL1630">
            <v>0</v>
          </cell>
          <cell r="AM1630">
            <v>0</v>
          </cell>
          <cell r="AN1630">
            <v>0</v>
          </cell>
          <cell r="AP1630">
            <v>0</v>
          </cell>
        </row>
        <row r="1631">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D1631">
            <v>0</v>
          </cell>
          <cell r="AE1631">
            <v>0</v>
          </cell>
          <cell r="AF1631">
            <v>0</v>
          </cell>
          <cell r="AG1631">
            <v>0</v>
          </cell>
          <cell r="AH1631">
            <v>0</v>
          </cell>
          <cell r="AI1631">
            <v>0</v>
          </cell>
          <cell r="AJ1631">
            <v>0</v>
          </cell>
          <cell r="AK1631">
            <v>0</v>
          </cell>
          <cell r="AL1631">
            <v>0</v>
          </cell>
          <cell r="AM1631">
            <v>0</v>
          </cell>
          <cell r="AN1631">
            <v>0</v>
          </cell>
          <cell r="AP1631">
            <v>0</v>
          </cell>
        </row>
        <row r="1632">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D1632">
            <v>0</v>
          </cell>
          <cell r="AE1632">
            <v>0</v>
          </cell>
          <cell r="AF1632">
            <v>0</v>
          </cell>
          <cell r="AG1632">
            <v>0</v>
          </cell>
          <cell r="AH1632">
            <v>0</v>
          </cell>
          <cell r="AI1632">
            <v>0</v>
          </cell>
          <cell r="AJ1632">
            <v>0</v>
          </cell>
          <cell r="AK1632">
            <v>0</v>
          </cell>
          <cell r="AL1632">
            <v>0</v>
          </cell>
          <cell r="AM1632">
            <v>0</v>
          </cell>
          <cell r="AN1632">
            <v>0</v>
          </cell>
          <cell r="AP1632">
            <v>0</v>
          </cell>
        </row>
        <row r="1633">
          <cell r="J1633">
            <v>-300000000</v>
          </cell>
          <cell r="K1633">
            <v>-300000000</v>
          </cell>
          <cell r="L1633">
            <v>-300000000</v>
          </cell>
          <cell r="M1633">
            <v>-300000000</v>
          </cell>
          <cell r="N1633">
            <v>-300000000</v>
          </cell>
          <cell r="O1633">
            <v>-300000000</v>
          </cell>
          <cell r="P1633">
            <v>-300000000</v>
          </cell>
          <cell r="Q1633">
            <v>-300000000</v>
          </cell>
          <cell r="R1633">
            <v>-300000000</v>
          </cell>
          <cell r="S1633">
            <v>-300000000</v>
          </cell>
          <cell r="T1633">
            <v>-300000000</v>
          </cell>
          <cell r="U1633">
            <v>-300000000</v>
          </cell>
          <cell r="V1633">
            <v>-300000000</v>
          </cell>
          <cell r="W1633">
            <v>-300000000</v>
          </cell>
          <cell r="X1633">
            <v>-300000000</v>
          </cell>
          <cell r="Y1633">
            <v>-300000000</v>
          </cell>
          <cell r="Z1633">
            <v>-300000000</v>
          </cell>
          <cell r="AA1633">
            <v>-300000000</v>
          </cell>
          <cell r="AD1633">
            <v>-300000000</v>
          </cell>
          <cell r="AE1633">
            <v>-300000000</v>
          </cell>
          <cell r="AF1633">
            <v>-300000000</v>
          </cell>
          <cell r="AG1633">
            <v>-300000000</v>
          </cell>
          <cell r="AH1633">
            <v>-300000000</v>
          </cell>
          <cell r="AI1633">
            <v>-300000000</v>
          </cell>
          <cell r="AJ1633">
            <v>-300000000</v>
          </cell>
          <cell r="AK1633">
            <v>-300000000</v>
          </cell>
          <cell r="AL1633">
            <v>-300000000</v>
          </cell>
          <cell r="AM1633">
            <v>-300000000</v>
          </cell>
          <cell r="AN1633">
            <v>-300000000</v>
          </cell>
          <cell r="AP1633">
            <v>-300000000</v>
          </cell>
        </row>
        <row r="1634">
          <cell r="J1634">
            <v>-200000000</v>
          </cell>
          <cell r="K1634">
            <v>-200000000</v>
          </cell>
          <cell r="L1634">
            <v>-200000000</v>
          </cell>
          <cell r="M1634">
            <v>-200000000</v>
          </cell>
          <cell r="N1634">
            <v>-200000000</v>
          </cell>
          <cell r="O1634">
            <v>-200000000</v>
          </cell>
          <cell r="P1634">
            <v>-200000000</v>
          </cell>
          <cell r="Q1634">
            <v>-200000000</v>
          </cell>
          <cell r="R1634">
            <v>-200000000</v>
          </cell>
          <cell r="S1634">
            <v>-200000000</v>
          </cell>
          <cell r="T1634">
            <v>-200000000</v>
          </cell>
          <cell r="U1634">
            <v>-200000000</v>
          </cell>
          <cell r="V1634">
            <v>-200000000</v>
          </cell>
          <cell r="W1634">
            <v>-200000000</v>
          </cell>
          <cell r="X1634">
            <v>-200000000</v>
          </cell>
          <cell r="Y1634">
            <v>-200000000</v>
          </cell>
          <cell r="Z1634">
            <v>-200000000</v>
          </cell>
          <cell r="AA1634">
            <v>-200000000</v>
          </cell>
          <cell r="AD1634">
            <v>-200000000</v>
          </cell>
          <cell r="AE1634">
            <v>-200000000</v>
          </cell>
          <cell r="AF1634">
            <v>-200000000</v>
          </cell>
          <cell r="AG1634">
            <v>-200000000</v>
          </cell>
          <cell r="AH1634">
            <v>-200000000</v>
          </cell>
          <cell r="AI1634">
            <v>-200000000</v>
          </cell>
          <cell r="AJ1634">
            <v>-200000000</v>
          </cell>
          <cell r="AK1634">
            <v>-200000000</v>
          </cell>
          <cell r="AL1634">
            <v>-200000000</v>
          </cell>
          <cell r="AM1634">
            <v>-200000000</v>
          </cell>
          <cell r="AN1634">
            <v>-200000000</v>
          </cell>
          <cell r="AP1634">
            <v>-200000000</v>
          </cell>
        </row>
        <row r="1635">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D1635">
            <v>0</v>
          </cell>
          <cell r="AE1635">
            <v>0</v>
          </cell>
          <cell r="AF1635">
            <v>0</v>
          </cell>
          <cell r="AG1635">
            <v>0</v>
          </cell>
          <cell r="AH1635">
            <v>0</v>
          </cell>
          <cell r="AI1635">
            <v>0</v>
          </cell>
          <cell r="AJ1635">
            <v>0</v>
          </cell>
          <cell r="AK1635">
            <v>0</v>
          </cell>
          <cell r="AL1635">
            <v>0</v>
          </cell>
          <cell r="AM1635">
            <v>0</v>
          </cell>
          <cell r="AN1635">
            <v>0</v>
          </cell>
          <cell r="AP1635">
            <v>0</v>
          </cell>
        </row>
        <row r="1636">
          <cell r="J1636">
            <v>-100000000</v>
          </cell>
          <cell r="K1636">
            <v>-100000000</v>
          </cell>
          <cell r="L1636">
            <v>-100000000</v>
          </cell>
          <cell r="M1636">
            <v>-100000000</v>
          </cell>
          <cell r="N1636">
            <v>-100000000</v>
          </cell>
          <cell r="O1636">
            <v>-100000000</v>
          </cell>
          <cell r="P1636">
            <v>-100000000</v>
          </cell>
          <cell r="Q1636">
            <v>-100000000</v>
          </cell>
          <cell r="R1636">
            <v>-100000000</v>
          </cell>
          <cell r="S1636">
            <v>-100000000</v>
          </cell>
          <cell r="T1636">
            <v>-100000000</v>
          </cell>
          <cell r="U1636">
            <v>-100000000</v>
          </cell>
          <cell r="V1636">
            <v>-100000000</v>
          </cell>
          <cell r="W1636">
            <v>-100000000</v>
          </cell>
          <cell r="X1636">
            <v>-100000000</v>
          </cell>
          <cell r="Y1636">
            <v>-100000000</v>
          </cell>
          <cell r="Z1636">
            <v>-100000000</v>
          </cell>
          <cell r="AA1636">
            <v>-100000000</v>
          </cell>
          <cell r="AD1636">
            <v>-100000000</v>
          </cell>
          <cell r="AE1636">
            <v>-100000000</v>
          </cell>
          <cell r="AF1636">
            <v>-100000000</v>
          </cell>
          <cell r="AG1636">
            <v>-100000000</v>
          </cell>
          <cell r="AH1636">
            <v>-100000000</v>
          </cell>
          <cell r="AI1636">
            <v>-100000000</v>
          </cell>
          <cell r="AJ1636">
            <v>-100000000</v>
          </cell>
          <cell r="AK1636">
            <v>-100000000</v>
          </cell>
          <cell r="AL1636">
            <v>-100000000</v>
          </cell>
          <cell r="AM1636">
            <v>-100000000</v>
          </cell>
          <cell r="AN1636">
            <v>-100000000</v>
          </cell>
          <cell r="AP1636">
            <v>-100000000</v>
          </cell>
        </row>
        <row r="1637">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D1637">
            <v>0</v>
          </cell>
          <cell r="AE1637">
            <v>0</v>
          </cell>
          <cell r="AF1637">
            <v>0</v>
          </cell>
          <cell r="AG1637">
            <v>0</v>
          </cell>
          <cell r="AH1637">
            <v>0</v>
          </cell>
          <cell r="AI1637">
            <v>0</v>
          </cell>
          <cell r="AJ1637">
            <v>0</v>
          </cell>
          <cell r="AK1637">
            <v>0</v>
          </cell>
          <cell r="AL1637">
            <v>0</v>
          </cell>
          <cell r="AM1637">
            <v>0</v>
          </cell>
          <cell r="AN1637">
            <v>0</v>
          </cell>
          <cell r="AP1637">
            <v>0</v>
          </cell>
        </row>
        <row r="1638">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D1638">
            <v>0</v>
          </cell>
          <cell r="AE1638">
            <v>0</v>
          </cell>
          <cell r="AF1638">
            <v>0</v>
          </cell>
          <cell r="AG1638">
            <v>0</v>
          </cell>
          <cell r="AH1638">
            <v>0</v>
          </cell>
          <cell r="AI1638">
            <v>0</v>
          </cell>
          <cell r="AJ1638">
            <v>0</v>
          </cell>
          <cell r="AK1638">
            <v>0</v>
          </cell>
          <cell r="AL1638">
            <v>0</v>
          </cell>
          <cell r="AM1638">
            <v>0</v>
          </cell>
          <cell r="AN1638">
            <v>0</v>
          </cell>
          <cell r="AP1638">
            <v>0</v>
          </cell>
        </row>
        <row r="1639">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D1639">
            <v>0</v>
          </cell>
          <cell r="AE1639">
            <v>0</v>
          </cell>
          <cell r="AF1639">
            <v>0</v>
          </cell>
          <cell r="AG1639">
            <v>0</v>
          </cell>
          <cell r="AH1639">
            <v>0</v>
          </cell>
          <cell r="AI1639">
            <v>0</v>
          </cell>
          <cell r="AJ1639">
            <v>0</v>
          </cell>
          <cell r="AK1639">
            <v>0</v>
          </cell>
          <cell r="AL1639">
            <v>0</v>
          </cell>
          <cell r="AM1639">
            <v>0</v>
          </cell>
          <cell r="AN1639">
            <v>0</v>
          </cell>
          <cell r="AP1639">
            <v>0</v>
          </cell>
        </row>
        <row r="1640">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D1640">
            <v>0</v>
          </cell>
          <cell r="AE1640">
            <v>0</v>
          </cell>
          <cell r="AF1640">
            <v>0</v>
          </cell>
          <cell r="AG1640">
            <v>0</v>
          </cell>
          <cell r="AH1640">
            <v>0</v>
          </cell>
          <cell r="AI1640">
            <v>0</v>
          </cell>
          <cell r="AJ1640">
            <v>0</v>
          </cell>
          <cell r="AK1640">
            <v>0</v>
          </cell>
          <cell r="AL1640">
            <v>0</v>
          </cell>
          <cell r="AM1640">
            <v>0</v>
          </cell>
          <cell r="AN1640">
            <v>0</v>
          </cell>
          <cell r="AP1640">
            <v>0</v>
          </cell>
        </row>
        <row r="1641">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D1641">
            <v>0</v>
          </cell>
          <cell r="AE1641">
            <v>0</v>
          </cell>
          <cell r="AF1641">
            <v>0</v>
          </cell>
          <cell r="AG1641">
            <v>0</v>
          </cell>
          <cell r="AH1641">
            <v>0</v>
          </cell>
          <cell r="AI1641">
            <v>0</v>
          </cell>
          <cell r="AJ1641">
            <v>0</v>
          </cell>
          <cell r="AK1641">
            <v>0</v>
          </cell>
          <cell r="AL1641">
            <v>0</v>
          </cell>
          <cell r="AM1641">
            <v>0</v>
          </cell>
          <cell r="AN1641">
            <v>0</v>
          </cell>
          <cell r="AP1641">
            <v>0</v>
          </cell>
        </row>
        <row r="1642">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D1642">
            <v>0</v>
          </cell>
          <cell r="AE1642">
            <v>0</v>
          </cell>
          <cell r="AF1642">
            <v>0</v>
          </cell>
          <cell r="AG1642">
            <v>0</v>
          </cell>
          <cell r="AH1642">
            <v>0</v>
          </cell>
          <cell r="AI1642">
            <v>0</v>
          </cell>
          <cell r="AJ1642">
            <v>0</v>
          </cell>
          <cell r="AK1642">
            <v>0</v>
          </cell>
          <cell r="AL1642">
            <v>0</v>
          </cell>
          <cell r="AM1642">
            <v>0</v>
          </cell>
          <cell r="AN1642">
            <v>0</v>
          </cell>
          <cell r="AP1642">
            <v>0</v>
          </cell>
        </row>
        <row r="1643">
          <cell r="J1643">
            <v>-250000000</v>
          </cell>
          <cell r="K1643">
            <v>-250000000</v>
          </cell>
          <cell r="L1643">
            <v>-250000000</v>
          </cell>
          <cell r="M1643">
            <v>-250000000</v>
          </cell>
          <cell r="N1643">
            <v>-250000000</v>
          </cell>
          <cell r="O1643">
            <v>-250000000</v>
          </cell>
          <cell r="P1643">
            <v>-250000000</v>
          </cell>
          <cell r="Q1643">
            <v>-250000000</v>
          </cell>
          <cell r="R1643">
            <v>-250000000</v>
          </cell>
          <cell r="S1643">
            <v>-250000000</v>
          </cell>
          <cell r="T1643">
            <v>-250000000</v>
          </cell>
          <cell r="U1643">
            <v>-250000000</v>
          </cell>
          <cell r="V1643">
            <v>-250000000</v>
          </cell>
          <cell r="W1643">
            <v>-250000000</v>
          </cell>
          <cell r="X1643">
            <v>-250000000</v>
          </cell>
          <cell r="Y1643">
            <v>-250000000</v>
          </cell>
          <cell r="Z1643">
            <v>-250000000</v>
          </cell>
          <cell r="AA1643">
            <v>-250000000</v>
          </cell>
          <cell r="AD1643">
            <v>-250000000</v>
          </cell>
          <cell r="AE1643">
            <v>-250000000</v>
          </cell>
          <cell r="AF1643">
            <v>-250000000</v>
          </cell>
          <cell r="AG1643">
            <v>-250000000</v>
          </cell>
          <cell r="AH1643">
            <v>-250000000</v>
          </cell>
          <cell r="AI1643">
            <v>-250000000</v>
          </cell>
          <cell r="AJ1643">
            <v>-250000000</v>
          </cell>
          <cell r="AK1643">
            <v>-250000000</v>
          </cell>
          <cell r="AL1643">
            <v>-250000000</v>
          </cell>
          <cell r="AM1643">
            <v>-250000000</v>
          </cell>
          <cell r="AN1643">
            <v>-250000000</v>
          </cell>
          <cell r="AP1643">
            <v>-250000000</v>
          </cell>
        </row>
        <row r="1644">
          <cell r="J1644">
            <v>-138460000</v>
          </cell>
          <cell r="K1644">
            <v>-138460000</v>
          </cell>
          <cell r="L1644">
            <v>-138460000</v>
          </cell>
          <cell r="M1644">
            <v>-138460000</v>
          </cell>
          <cell r="N1644">
            <v>-138460000</v>
          </cell>
          <cell r="O1644">
            <v>-138460000</v>
          </cell>
          <cell r="P1644">
            <v>-138460000</v>
          </cell>
          <cell r="Q1644">
            <v>-138460000</v>
          </cell>
          <cell r="R1644">
            <v>-138460000</v>
          </cell>
          <cell r="S1644">
            <v>-138460000</v>
          </cell>
          <cell r="T1644">
            <v>-138460000</v>
          </cell>
          <cell r="U1644">
            <v>-138460000</v>
          </cell>
          <cell r="V1644">
            <v>-138460000</v>
          </cell>
          <cell r="W1644">
            <v>-138460000</v>
          </cell>
          <cell r="X1644">
            <v>-138460000</v>
          </cell>
          <cell r="Y1644">
            <v>-138460000</v>
          </cell>
          <cell r="Z1644">
            <v>-138460000</v>
          </cell>
          <cell r="AA1644">
            <v>-138460000</v>
          </cell>
          <cell r="AD1644">
            <v>-138460000</v>
          </cell>
          <cell r="AE1644">
            <v>-138460000</v>
          </cell>
          <cell r="AF1644">
            <v>-138460000</v>
          </cell>
          <cell r="AG1644">
            <v>-138460000</v>
          </cell>
          <cell r="AH1644">
            <v>-138460000</v>
          </cell>
          <cell r="AI1644">
            <v>-138460000</v>
          </cell>
          <cell r="AJ1644">
            <v>-138460000</v>
          </cell>
          <cell r="AK1644">
            <v>-138460000</v>
          </cell>
          <cell r="AL1644">
            <v>-138460000</v>
          </cell>
          <cell r="AM1644">
            <v>-138460000</v>
          </cell>
          <cell r="AN1644">
            <v>-138460000</v>
          </cell>
          <cell r="AP1644">
            <v>-138460000</v>
          </cell>
        </row>
        <row r="1645">
          <cell r="J1645">
            <v>-23400000</v>
          </cell>
          <cell r="K1645">
            <v>-23400000</v>
          </cell>
          <cell r="L1645">
            <v>-23400000</v>
          </cell>
          <cell r="M1645">
            <v>-23400000</v>
          </cell>
          <cell r="N1645">
            <v>-23400000</v>
          </cell>
          <cell r="O1645">
            <v>-23400000</v>
          </cell>
          <cell r="P1645">
            <v>-23400000</v>
          </cell>
          <cell r="Q1645">
            <v>-23400000</v>
          </cell>
          <cell r="R1645">
            <v>-23400000</v>
          </cell>
          <cell r="S1645">
            <v>-23400000</v>
          </cell>
          <cell r="T1645">
            <v>-23400000</v>
          </cell>
          <cell r="U1645">
            <v>-23400000</v>
          </cell>
          <cell r="V1645">
            <v>-23400000</v>
          </cell>
          <cell r="W1645">
            <v>-23400000</v>
          </cell>
          <cell r="X1645">
            <v>-23400000</v>
          </cell>
          <cell r="Y1645">
            <v>-23400000</v>
          </cell>
          <cell r="Z1645">
            <v>-23400000</v>
          </cell>
          <cell r="AA1645">
            <v>-23400000</v>
          </cell>
          <cell r="AD1645">
            <v>-23400000</v>
          </cell>
          <cell r="AE1645">
            <v>-23400000</v>
          </cell>
          <cell r="AF1645">
            <v>-23400000</v>
          </cell>
          <cell r="AG1645">
            <v>-23400000</v>
          </cell>
          <cell r="AH1645">
            <v>-23400000</v>
          </cell>
          <cell r="AI1645">
            <v>-23400000</v>
          </cell>
          <cell r="AJ1645">
            <v>-23400000</v>
          </cell>
          <cell r="AK1645">
            <v>-23400000</v>
          </cell>
          <cell r="AL1645">
            <v>-23400000</v>
          </cell>
          <cell r="AM1645">
            <v>-23400000</v>
          </cell>
          <cell r="AN1645">
            <v>-23400000</v>
          </cell>
          <cell r="AP1645">
            <v>-23400000</v>
          </cell>
        </row>
        <row r="1646">
          <cell r="J1646">
            <v>-425000000</v>
          </cell>
          <cell r="K1646">
            <v>-425000000</v>
          </cell>
          <cell r="L1646">
            <v>-425000000</v>
          </cell>
          <cell r="M1646">
            <v>-425000000</v>
          </cell>
          <cell r="N1646">
            <v>-425000000</v>
          </cell>
          <cell r="O1646">
            <v>-425000000</v>
          </cell>
          <cell r="P1646">
            <v>-425000000</v>
          </cell>
          <cell r="Q1646">
            <v>-425000000</v>
          </cell>
          <cell r="R1646">
            <v>-425000000</v>
          </cell>
          <cell r="S1646">
            <v>-425000000</v>
          </cell>
          <cell r="T1646">
            <v>-425000000</v>
          </cell>
          <cell r="U1646">
            <v>-425000000</v>
          </cell>
          <cell r="V1646">
            <v>-425000000</v>
          </cell>
          <cell r="W1646">
            <v>-425000000</v>
          </cell>
          <cell r="X1646">
            <v>-425000000</v>
          </cell>
          <cell r="Y1646">
            <v>-425000000</v>
          </cell>
          <cell r="Z1646">
            <v>-425000000</v>
          </cell>
          <cell r="AA1646">
            <v>-425000000</v>
          </cell>
          <cell r="AD1646">
            <v>-425000000</v>
          </cell>
          <cell r="AE1646">
            <v>-425000000</v>
          </cell>
          <cell r="AF1646">
            <v>-425000000</v>
          </cell>
          <cell r="AG1646">
            <v>-425000000</v>
          </cell>
          <cell r="AH1646">
            <v>-425000000</v>
          </cell>
          <cell r="AI1646">
            <v>-425000000</v>
          </cell>
          <cell r="AJ1646">
            <v>-425000000</v>
          </cell>
          <cell r="AK1646">
            <v>-425000000</v>
          </cell>
          <cell r="AL1646">
            <v>-425000000</v>
          </cell>
          <cell r="AM1646">
            <v>-425000000</v>
          </cell>
          <cell r="AN1646">
            <v>-425000000</v>
          </cell>
          <cell r="AP1646">
            <v>-425000000</v>
          </cell>
        </row>
        <row r="1647">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D1647">
            <v>0</v>
          </cell>
          <cell r="AE1647">
            <v>0</v>
          </cell>
          <cell r="AF1647">
            <v>0</v>
          </cell>
          <cell r="AG1647">
            <v>0</v>
          </cell>
          <cell r="AH1647">
            <v>0</v>
          </cell>
          <cell r="AI1647">
            <v>0</v>
          </cell>
          <cell r="AJ1647">
            <v>0</v>
          </cell>
          <cell r="AK1647">
            <v>0</v>
          </cell>
          <cell r="AL1647">
            <v>0</v>
          </cell>
          <cell r="AM1647">
            <v>0</v>
          </cell>
          <cell r="AN1647">
            <v>0</v>
          </cell>
          <cell r="AP1647">
            <v>0</v>
          </cell>
        </row>
        <row r="1648">
          <cell r="J1648">
            <v>-250000000</v>
          </cell>
          <cell r="K1648">
            <v>-250000000</v>
          </cell>
          <cell r="L1648">
            <v>-250000000</v>
          </cell>
          <cell r="M1648">
            <v>-250000000</v>
          </cell>
          <cell r="N1648">
            <v>-250000000</v>
          </cell>
          <cell r="O1648">
            <v>-250000000</v>
          </cell>
          <cell r="P1648">
            <v>-250000000</v>
          </cell>
          <cell r="Q1648">
            <v>-250000000</v>
          </cell>
          <cell r="R1648">
            <v>-250000000</v>
          </cell>
          <cell r="S1648">
            <v>-250000000</v>
          </cell>
          <cell r="T1648">
            <v>-250000000</v>
          </cell>
          <cell r="U1648">
            <v>-250000000</v>
          </cell>
          <cell r="V1648">
            <v>-250000000</v>
          </cell>
          <cell r="W1648">
            <v>-250000000</v>
          </cell>
          <cell r="X1648">
            <v>-250000000</v>
          </cell>
          <cell r="Y1648">
            <v>-250000000</v>
          </cell>
          <cell r="Z1648">
            <v>-250000000</v>
          </cell>
          <cell r="AA1648">
            <v>-250000000</v>
          </cell>
          <cell r="AD1648">
            <v>-250000000</v>
          </cell>
          <cell r="AE1648">
            <v>-250000000</v>
          </cell>
          <cell r="AF1648">
            <v>-250000000</v>
          </cell>
          <cell r="AG1648">
            <v>-250000000</v>
          </cell>
          <cell r="AH1648">
            <v>-250000000</v>
          </cell>
          <cell r="AI1648">
            <v>-250000000</v>
          </cell>
          <cell r="AJ1648">
            <v>-250000000</v>
          </cell>
          <cell r="AK1648">
            <v>-250000000</v>
          </cell>
          <cell r="AL1648">
            <v>-250000000</v>
          </cell>
          <cell r="AM1648">
            <v>-250000000</v>
          </cell>
          <cell r="AN1648">
            <v>-250000000</v>
          </cell>
          <cell r="AP1648">
            <v>-250000000</v>
          </cell>
        </row>
        <row r="1649">
          <cell r="J1649">
            <v>-45000000</v>
          </cell>
          <cell r="K1649">
            <v>-45000000</v>
          </cell>
          <cell r="L1649">
            <v>-45000000</v>
          </cell>
          <cell r="M1649">
            <v>-45000000</v>
          </cell>
          <cell r="N1649">
            <v>-45000000</v>
          </cell>
          <cell r="O1649">
            <v>-45000000</v>
          </cell>
          <cell r="P1649">
            <v>-45000000</v>
          </cell>
          <cell r="Q1649">
            <v>-45000000</v>
          </cell>
          <cell r="R1649">
            <v>-45000000</v>
          </cell>
          <cell r="S1649">
            <v>-45000000</v>
          </cell>
          <cell r="T1649">
            <v>-45000000</v>
          </cell>
          <cell r="U1649">
            <v>-45000000</v>
          </cell>
          <cell r="V1649">
            <v>-45000000</v>
          </cell>
          <cell r="W1649">
            <v>-45000000</v>
          </cell>
          <cell r="X1649">
            <v>-45000000</v>
          </cell>
          <cell r="Y1649">
            <v>-45000000</v>
          </cell>
          <cell r="Z1649">
            <v>-45000000</v>
          </cell>
          <cell r="AA1649">
            <v>-45000000</v>
          </cell>
          <cell r="AD1649">
            <v>-45000000</v>
          </cell>
          <cell r="AE1649">
            <v>-45000000</v>
          </cell>
          <cell r="AF1649">
            <v>-45000000</v>
          </cell>
          <cell r="AG1649">
            <v>-45000000</v>
          </cell>
          <cell r="AH1649">
            <v>-45000000</v>
          </cell>
          <cell r="AI1649">
            <v>-45000000</v>
          </cell>
          <cell r="AJ1649">
            <v>-45000000</v>
          </cell>
          <cell r="AK1649">
            <v>-45000000</v>
          </cell>
          <cell r="AL1649">
            <v>-45000000</v>
          </cell>
          <cell r="AM1649">
            <v>-45000000</v>
          </cell>
          <cell r="AN1649">
            <v>-45000000</v>
          </cell>
          <cell r="AP1649">
            <v>-45000000</v>
          </cell>
        </row>
        <row r="1650">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D1650">
            <v>0</v>
          </cell>
          <cell r="AE1650">
            <v>0</v>
          </cell>
          <cell r="AF1650">
            <v>0</v>
          </cell>
          <cell r="AG1650">
            <v>0</v>
          </cell>
          <cell r="AH1650">
            <v>0</v>
          </cell>
          <cell r="AI1650">
            <v>0</v>
          </cell>
          <cell r="AJ1650">
            <v>0</v>
          </cell>
          <cell r="AK1650">
            <v>0</v>
          </cell>
          <cell r="AL1650">
            <v>0</v>
          </cell>
          <cell r="AM1650">
            <v>0</v>
          </cell>
          <cell r="AN1650">
            <v>0</v>
          </cell>
          <cell r="AP1650">
            <v>0</v>
          </cell>
        </row>
        <row r="1651">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D1651">
            <v>0</v>
          </cell>
          <cell r="AE1651">
            <v>0</v>
          </cell>
          <cell r="AF1651">
            <v>0</v>
          </cell>
          <cell r="AG1651">
            <v>0</v>
          </cell>
          <cell r="AH1651">
            <v>0</v>
          </cell>
          <cell r="AI1651">
            <v>0</v>
          </cell>
          <cell r="AJ1651">
            <v>0</v>
          </cell>
          <cell r="AK1651">
            <v>0</v>
          </cell>
          <cell r="AL1651">
            <v>0</v>
          </cell>
          <cell r="AM1651">
            <v>0</v>
          </cell>
          <cell r="AN1651">
            <v>0</v>
          </cell>
          <cell r="AP1651">
            <v>0</v>
          </cell>
        </row>
        <row r="1652">
          <cell r="J1652">
            <v>-250000000</v>
          </cell>
          <cell r="K1652">
            <v>-250000000</v>
          </cell>
          <cell r="L1652">
            <v>-250000000</v>
          </cell>
          <cell r="M1652">
            <v>-250000000</v>
          </cell>
          <cell r="N1652">
            <v>-250000000</v>
          </cell>
          <cell r="O1652">
            <v>-250000000</v>
          </cell>
          <cell r="P1652">
            <v>-250000000</v>
          </cell>
          <cell r="Q1652">
            <v>-250000000</v>
          </cell>
          <cell r="R1652">
            <v>-250000000</v>
          </cell>
          <cell r="S1652">
            <v>-250000000</v>
          </cell>
          <cell r="T1652">
            <v>-250000000</v>
          </cell>
          <cell r="U1652">
            <v>-250000000</v>
          </cell>
          <cell r="V1652">
            <v>-250000000</v>
          </cell>
          <cell r="W1652">
            <v>-250000000</v>
          </cell>
          <cell r="X1652">
            <v>-250000000</v>
          </cell>
          <cell r="Y1652">
            <v>-250000000</v>
          </cell>
          <cell r="Z1652">
            <v>-250000000</v>
          </cell>
          <cell r="AA1652">
            <v>-250000000</v>
          </cell>
          <cell r="AD1652">
            <v>-250000000</v>
          </cell>
          <cell r="AE1652">
            <v>-250000000</v>
          </cell>
          <cell r="AF1652">
            <v>-250000000</v>
          </cell>
          <cell r="AG1652">
            <v>-250000000</v>
          </cell>
          <cell r="AH1652">
            <v>-250000000</v>
          </cell>
          <cell r="AI1652">
            <v>-250000000</v>
          </cell>
          <cell r="AJ1652">
            <v>-250000000</v>
          </cell>
          <cell r="AK1652">
            <v>-250000000</v>
          </cell>
          <cell r="AL1652">
            <v>-250000000</v>
          </cell>
          <cell r="AM1652">
            <v>-250000000</v>
          </cell>
          <cell r="AN1652">
            <v>-250000000</v>
          </cell>
          <cell r="AP1652">
            <v>-250000000</v>
          </cell>
        </row>
        <row r="1653">
          <cell r="J1653">
            <v>-300000000</v>
          </cell>
          <cell r="K1653">
            <v>-300000000</v>
          </cell>
          <cell r="L1653">
            <v>-300000000</v>
          </cell>
          <cell r="M1653">
            <v>-300000000</v>
          </cell>
          <cell r="N1653">
            <v>-300000000</v>
          </cell>
          <cell r="O1653">
            <v>-300000000</v>
          </cell>
          <cell r="P1653">
            <v>-300000000</v>
          </cell>
          <cell r="Q1653">
            <v>-300000000</v>
          </cell>
          <cell r="R1653">
            <v>-300000000</v>
          </cell>
          <cell r="S1653">
            <v>-300000000</v>
          </cell>
          <cell r="T1653">
            <v>-300000000</v>
          </cell>
          <cell r="U1653">
            <v>-300000000</v>
          </cell>
          <cell r="V1653">
            <v>-300000000</v>
          </cell>
          <cell r="W1653">
            <v>-300000000</v>
          </cell>
          <cell r="X1653">
            <v>-300000000</v>
          </cell>
          <cell r="Y1653">
            <v>-300000000</v>
          </cell>
          <cell r="Z1653">
            <v>-300000000</v>
          </cell>
          <cell r="AA1653">
            <v>-300000000</v>
          </cell>
          <cell r="AD1653">
            <v>-300000000</v>
          </cell>
          <cell r="AE1653">
            <v>-300000000</v>
          </cell>
          <cell r="AF1653">
            <v>-300000000</v>
          </cell>
          <cell r="AG1653">
            <v>-300000000</v>
          </cell>
          <cell r="AH1653">
            <v>-300000000</v>
          </cell>
          <cell r="AI1653">
            <v>-300000000</v>
          </cell>
          <cell r="AJ1653">
            <v>-300000000</v>
          </cell>
          <cell r="AK1653">
            <v>-300000000</v>
          </cell>
          <cell r="AL1653">
            <v>-300000000</v>
          </cell>
          <cell r="AM1653">
            <v>-300000000</v>
          </cell>
          <cell r="AN1653">
            <v>-300000000</v>
          </cell>
          <cell r="AP1653">
            <v>-300000000</v>
          </cell>
        </row>
        <row r="1654">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D1654">
            <v>0</v>
          </cell>
          <cell r="AE1654">
            <v>0</v>
          </cell>
          <cell r="AF1654">
            <v>0</v>
          </cell>
          <cell r="AG1654">
            <v>0</v>
          </cell>
          <cell r="AH1654">
            <v>0</v>
          </cell>
          <cell r="AI1654">
            <v>0</v>
          </cell>
          <cell r="AJ1654">
            <v>0</v>
          </cell>
          <cell r="AK1654">
            <v>0</v>
          </cell>
          <cell r="AL1654">
            <v>0</v>
          </cell>
          <cell r="AM1654">
            <v>0</v>
          </cell>
          <cell r="AN1654">
            <v>0</v>
          </cell>
          <cell r="AP1654">
            <v>0</v>
          </cell>
        </row>
        <row r="1655">
          <cell r="J1655">
            <v>-250000000</v>
          </cell>
          <cell r="K1655">
            <v>-250000000</v>
          </cell>
          <cell r="L1655">
            <v>-250000000</v>
          </cell>
          <cell r="M1655">
            <v>-250000000</v>
          </cell>
          <cell r="N1655">
            <v>-250000000</v>
          </cell>
          <cell r="O1655">
            <v>-250000000</v>
          </cell>
          <cell r="P1655">
            <v>-250000000</v>
          </cell>
          <cell r="Q1655">
            <v>-250000000</v>
          </cell>
          <cell r="R1655">
            <v>-250000000</v>
          </cell>
          <cell r="S1655">
            <v>-250000000</v>
          </cell>
          <cell r="T1655">
            <v>-250000000</v>
          </cell>
          <cell r="U1655">
            <v>-250000000</v>
          </cell>
          <cell r="V1655">
            <v>-250000000</v>
          </cell>
          <cell r="W1655">
            <v>-250000000</v>
          </cell>
          <cell r="X1655">
            <v>-250000000</v>
          </cell>
          <cell r="Y1655">
            <v>-250000000</v>
          </cell>
          <cell r="Z1655">
            <v>-250000000</v>
          </cell>
          <cell r="AA1655">
            <v>-250000000</v>
          </cell>
          <cell r="AD1655">
            <v>-250000000</v>
          </cell>
          <cell r="AE1655">
            <v>-250000000</v>
          </cell>
          <cell r="AF1655">
            <v>-250000000</v>
          </cell>
          <cell r="AG1655">
            <v>-250000000</v>
          </cell>
          <cell r="AH1655">
            <v>-250000000</v>
          </cell>
          <cell r="AI1655">
            <v>-250000000</v>
          </cell>
          <cell r="AJ1655">
            <v>-250000000</v>
          </cell>
          <cell r="AK1655">
            <v>-250000000</v>
          </cell>
          <cell r="AL1655">
            <v>-250000000</v>
          </cell>
          <cell r="AM1655">
            <v>-250000000</v>
          </cell>
          <cell r="AN1655">
            <v>-250000000</v>
          </cell>
          <cell r="AP1655">
            <v>-250000000</v>
          </cell>
        </row>
        <row r="1656">
          <cell r="J1656">
            <v>-350000000</v>
          </cell>
          <cell r="K1656">
            <v>-350000000</v>
          </cell>
          <cell r="L1656">
            <v>-350000000</v>
          </cell>
          <cell r="M1656">
            <v>-350000000</v>
          </cell>
          <cell r="N1656">
            <v>-350000000</v>
          </cell>
          <cell r="O1656">
            <v>-350000000</v>
          </cell>
          <cell r="P1656">
            <v>-350000000</v>
          </cell>
          <cell r="Q1656">
            <v>-350000000</v>
          </cell>
          <cell r="R1656">
            <v>-350000000</v>
          </cell>
          <cell r="S1656">
            <v>-350000000</v>
          </cell>
          <cell r="T1656">
            <v>-350000000</v>
          </cell>
          <cell r="U1656">
            <v>-350000000</v>
          </cell>
          <cell r="V1656">
            <v>-350000000</v>
          </cell>
          <cell r="W1656">
            <v>-350000000</v>
          </cell>
          <cell r="X1656">
            <v>-350000000</v>
          </cell>
          <cell r="Y1656">
            <v>-350000000</v>
          </cell>
          <cell r="Z1656">
            <v>-350000000</v>
          </cell>
          <cell r="AA1656">
            <v>-350000000</v>
          </cell>
          <cell r="AD1656">
            <v>-350000000</v>
          </cell>
          <cell r="AE1656">
            <v>-350000000</v>
          </cell>
          <cell r="AF1656">
            <v>-350000000</v>
          </cell>
          <cell r="AG1656">
            <v>-350000000</v>
          </cell>
          <cell r="AH1656">
            <v>-350000000</v>
          </cell>
          <cell r="AI1656">
            <v>-350000000</v>
          </cell>
          <cell r="AJ1656">
            <v>-350000000</v>
          </cell>
          <cell r="AK1656">
            <v>-350000000</v>
          </cell>
          <cell r="AL1656">
            <v>-350000000</v>
          </cell>
          <cell r="AM1656">
            <v>-350000000</v>
          </cell>
          <cell r="AN1656">
            <v>-350000000</v>
          </cell>
          <cell r="AP1656">
            <v>-350000000</v>
          </cell>
        </row>
        <row r="1657">
          <cell r="J1657">
            <v>-325000000</v>
          </cell>
          <cell r="K1657">
            <v>-325000000</v>
          </cell>
          <cell r="L1657">
            <v>-325000000</v>
          </cell>
          <cell r="M1657">
            <v>-325000000</v>
          </cell>
          <cell r="N1657">
            <v>-325000000</v>
          </cell>
          <cell r="O1657">
            <v>-325000000</v>
          </cell>
          <cell r="P1657">
            <v>-325000000</v>
          </cell>
          <cell r="Q1657">
            <v>-325000000</v>
          </cell>
          <cell r="R1657">
            <v>-325000000</v>
          </cell>
          <cell r="S1657">
            <v>-325000000</v>
          </cell>
          <cell r="T1657">
            <v>-325000000</v>
          </cell>
          <cell r="U1657">
            <v>-325000000</v>
          </cell>
          <cell r="V1657">
            <v>-325000000</v>
          </cell>
          <cell r="W1657">
            <v>-325000000</v>
          </cell>
          <cell r="X1657">
            <v>-325000000</v>
          </cell>
          <cell r="Y1657">
            <v>-325000000</v>
          </cell>
          <cell r="Z1657">
            <v>-325000000</v>
          </cell>
          <cell r="AA1657">
            <v>-325000000</v>
          </cell>
          <cell r="AD1657">
            <v>-325000000</v>
          </cell>
          <cell r="AE1657">
            <v>-325000000</v>
          </cell>
          <cell r="AF1657">
            <v>-325000000</v>
          </cell>
          <cell r="AG1657">
            <v>-325000000</v>
          </cell>
          <cell r="AH1657">
            <v>-325000000</v>
          </cell>
          <cell r="AI1657">
            <v>-325000000</v>
          </cell>
          <cell r="AJ1657">
            <v>-325000000</v>
          </cell>
          <cell r="AK1657">
            <v>-325000000</v>
          </cell>
          <cell r="AL1657">
            <v>-325000000</v>
          </cell>
          <cell r="AM1657">
            <v>-325000000</v>
          </cell>
          <cell r="AN1657">
            <v>-325000000</v>
          </cell>
          <cell r="AP1657">
            <v>-325000000</v>
          </cell>
        </row>
        <row r="1658">
          <cell r="J1658">
            <v>-250000000</v>
          </cell>
          <cell r="K1658">
            <v>-250000000</v>
          </cell>
          <cell r="L1658">
            <v>-250000000</v>
          </cell>
          <cell r="M1658">
            <v>-250000000</v>
          </cell>
          <cell r="N1658">
            <v>-250000000</v>
          </cell>
          <cell r="O1658">
            <v>-250000000</v>
          </cell>
          <cell r="P1658">
            <v>-250000000</v>
          </cell>
          <cell r="Q1658">
            <v>-250000000</v>
          </cell>
          <cell r="R1658">
            <v>-250000000</v>
          </cell>
          <cell r="S1658">
            <v>-250000000</v>
          </cell>
          <cell r="T1658">
            <v>-250000000</v>
          </cell>
          <cell r="U1658">
            <v>-250000000</v>
          </cell>
          <cell r="V1658">
            <v>-250000000</v>
          </cell>
          <cell r="W1658">
            <v>-250000000</v>
          </cell>
          <cell r="X1658">
            <v>-250000000</v>
          </cell>
          <cell r="Y1658">
            <v>-250000000</v>
          </cell>
          <cell r="Z1658">
            <v>-250000000</v>
          </cell>
          <cell r="AA1658">
            <v>-250000000</v>
          </cell>
          <cell r="AD1658">
            <v>-250000000</v>
          </cell>
          <cell r="AE1658">
            <v>-250000000</v>
          </cell>
          <cell r="AF1658">
            <v>-250000000</v>
          </cell>
          <cell r="AG1658">
            <v>-250000000</v>
          </cell>
          <cell r="AH1658">
            <v>-250000000</v>
          </cell>
          <cell r="AI1658">
            <v>-250000000</v>
          </cell>
          <cell r="AJ1658">
            <v>-250000000</v>
          </cell>
          <cell r="AK1658">
            <v>-250000000</v>
          </cell>
          <cell r="AL1658">
            <v>-250000000</v>
          </cell>
          <cell r="AM1658">
            <v>-250000000</v>
          </cell>
          <cell r="AN1658">
            <v>-250000000</v>
          </cell>
          <cell r="AP1658">
            <v>-250000000</v>
          </cell>
        </row>
        <row r="1659">
          <cell r="J1659">
            <v>-300000000</v>
          </cell>
          <cell r="K1659">
            <v>-300000000</v>
          </cell>
          <cell r="L1659">
            <v>-300000000</v>
          </cell>
          <cell r="M1659">
            <v>-300000000</v>
          </cell>
          <cell r="N1659">
            <v>-300000000</v>
          </cell>
          <cell r="O1659">
            <v>-300000000</v>
          </cell>
          <cell r="P1659">
            <v>-300000000</v>
          </cell>
          <cell r="Q1659">
            <v>-300000000</v>
          </cell>
          <cell r="R1659">
            <v>-300000000</v>
          </cell>
          <cell r="S1659">
            <v>-300000000</v>
          </cell>
          <cell r="T1659">
            <v>-300000000</v>
          </cell>
          <cell r="U1659">
            <v>-300000000</v>
          </cell>
          <cell r="V1659">
            <v>-300000000</v>
          </cell>
          <cell r="W1659">
            <v>-300000000</v>
          </cell>
          <cell r="X1659">
            <v>-300000000</v>
          </cell>
          <cell r="Y1659">
            <v>-300000000</v>
          </cell>
          <cell r="Z1659">
            <v>-300000000</v>
          </cell>
          <cell r="AA1659">
            <v>-300000000</v>
          </cell>
          <cell r="AD1659">
            <v>-300000000</v>
          </cell>
          <cell r="AE1659">
            <v>-300000000</v>
          </cell>
          <cell r="AF1659">
            <v>-300000000</v>
          </cell>
          <cell r="AG1659">
            <v>-300000000</v>
          </cell>
          <cell r="AH1659">
            <v>-300000000</v>
          </cell>
          <cell r="AI1659">
            <v>-300000000</v>
          </cell>
          <cell r="AJ1659">
            <v>-300000000</v>
          </cell>
          <cell r="AK1659">
            <v>-300000000</v>
          </cell>
          <cell r="AL1659">
            <v>-300000000</v>
          </cell>
          <cell r="AM1659">
            <v>-300000000</v>
          </cell>
          <cell r="AN1659">
            <v>-300000000</v>
          </cell>
          <cell r="AP1659">
            <v>-300000000</v>
          </cell>
        </row>
        <row r="1660">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D1660">
            <v>0</v>
          </cell>
          <cell r="AE1660">
            <v>0</v>
          </cell>
          <cell r="AF1660">
            <v>0</v>
          </cell>
          <cell r="AG1660">
            <v>0</v>
          </cell>
          <cell r="AH1660">
            <v>0</v>
          </cell>
          <cell r="AI1660">
            <v>0</v>
          </cell>
          <cell r="AJ1660">
            <v>0</v>
          </cell>
          <cell r="AK1660">
            <v>0</v>
          </cell>
          <cell r="AL1660">
            <v>0</v>
          </cell>
          <cell r="AM1660">
            <v>0</v>
          </cell>
          <cell r="AN1660">
            <v>0</v>
          </cell>
          <cell r="AP1660">
            <v>0</v>
          </cell>
        </row>
        <row r="1661">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D1661">
            <v>0</v>
          </cell>
          <cell r="AE1661">
            <v>0</v>
          </cell>
          <cell r="AF1661">
            <v>0</v>
          </cell>
          <cell r="AG1661">
            <v>0</v>
          </cell>
          <cell r="AH1661">
            <v>0</v>
          </cell>
          <cell r="AI1661">
            <v>0</v>
          </cell>
          <cell r="AJ1661">
            <v>0</v>
          </cell>
          <cell r="AK1661">
            <v>0</v>
          </cell>
          <cell r="AL1661">
            <v>0</v>
          </cell>
          <cell r="AM1661">
            <v>0</v>
          </cell>
          <cell r="AN1661">
            <v>0</v>
          </cell>
          <cell r="AP1661">
            <v>0</v>
          </cell>
        </row>
        <row r="1662">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D1662">
            <v>0</v>
          </cell>
          <cell r="AE1662">
            <v>0</v>
          </cell>
          <cell r="AF1662">
            <v>0</v>
          </cell>
          <cell r="AG1662">
            <v>0</v>
          </cell>
          <cell r="AH1662">
            <v>0</v>
          </cell>
          <cell r="AI1662">
            <v>0</v>
          </cell>
          <cell r="AJ1662">
            <v>0</v>
          </cell>
          <cell r="AK1662">
            <v>0</v>
          </cell>
          <cell r="AL1662">
            <v>0</v>
          </cell>
          <cell r="AM1662">
            <v>0</v>
          </cell>
          <cell r="AN1662">
            <v>0</v>
          </cell>
          <cell r="AP1662">
            <v>0</v>
          </cell>
        </row>
        <row r="1663">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D1663">
            <v>0</v>
          </cell>
          <cell r="AE1663">
            <v>0</v>
          </cell>
          <cell r="AF1663">
            <v>0</v>
          </cell>
          <cell r="AG1663">
            <v>0</v>
          </cell>
          <cell r="AH1663">
            <v>0</v>
          </cell>
          <cell r="AI1663">
            <v>0</v>
          </cell>
          <cell r="AJ1663">
            <v>0</v>
          </cell>
          <cell r="AK1663">
            <v>0</v>
          </cell>
          <cell r="AL1663">
            <v>0</v>
          </cell>
          <cell r="AM1663">
            <v>0</v>
          </cell>
          <cell r="AN1663">
            <v>0</v>
          </cell>
          <cell r="AP1663">
            <v>0</v>
          </cell>
        </row>
        <row r="1664">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D1664">
            <v>0</v>
          </cell>
          <cell r="AE1664">
            <v>0</v>
          </cell>
          <cell r="AF1664">
            <v>0</v>
          </cell>
          <cell r="AG1664">
            <v>0</v>
          </cell>
          <cell r="AH1664">
            <v>0</v>
          </cell>
          <cell r="AI1664">
            <v>0</v>
          </cell>
          <cell r="AJ1664">
            <v>0</v>
          </cell>
          <cell r="AK1664">
            <v>0</v>
          </cell>
          <cell r="AL1664">
            <v>0</v>
          </cell>
          <cell r="AM1664">
            <v>0</v>
          </cell>
          <cell r="AN1664">
            <v>0</v>
          </cell>
          <cell r="AP1664">
            <v>0</v>
          </cell>
        </row>
        <row r="1665">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D1665">
            <v>0</v>
          </cell>
          <cell r="AE1665">
            <v>0</v>
          </cell>
          <cell r="AF1665">
            <v>0</v>
          </cell>
          <cell r="AG1665">
            <v>0</v>
          </cell>
          <cell r="AH1665">
            <v>0</v>
          </cell>
          <cell r="AI1665">
            <v>0</v>
          </cell>
          <cell r="AJ1665">
            <v>0</v>
          </cell>
          <cell r="AK1665">
            <v>0</v>
          </cell>
          <cell r="AL1665">
            <v>0</v>
          </cell>
          <cell r="AM1665">
            <v>0</v>
          </cell>
          <cell r="AN1665">
            <v>0</v>
          </cell>
          <cell r="AP1665">
            <v>0</v>
          </cell>
        </row>
        <row r="1666">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D1666">
            <v>0</v>
          </cell>
          <cell r="AE1666">
            <v>0</v>
          </cell>
          <cell r="AF1666">
            <v>0</v>
          </cell>
          <cell r="AG1666">
            <v>0</v>
          </cell>
          <cell r="AH1666">
            <v>0</v>
          </cell>
          <cell r="AI1666">
            <v>0</v>
          </cell>
          <cell r="AJ1666">
            <v>0</v>
          </cell>
          <cell r="AK1666">
            <v>0</v>
          </cell>
          <cell r="AL1666">
            <v>0</v>
          </cell>
          <cell r="AM1666">
            <v>0</v>
          </cell>
          <cell r="AN1666">
            <v>0</v>
          </cell>
          <cell r="AP1666">
            <v>0</v>
          </cell>
        </row>
        <row r="1667">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D1667">
            <v>0</v>
          </cell>
          <cell r="AE1667">
            <v>0</v>
          </cell>
          <cell r="AF1667">
            <v>0</v>
          </cell>
          <cell r="AG1667">
            <v>0</v>
          </cell>
          <cell r="AH1667">
            <v>0</v>
          </cell>
          <cell r="AI1667">
            <v>0</v>
          </cell>
          <cell r="AJ1667">
            <v>0</v>
          </cell>
          <cell r="AK1667">
            <v>0</v>
          </cell>
          <cell r="AL1667">
            <v>0</v>
          </cell>
          <cell r="AM1667">
            <v>0</v>
          </cell>
          <cell r="AN1667">
            <v>0</v>
          </cell>
          <cell r="AP1667">
            <v>0</v>
          </cell>
        </row>
        <row r="1668">
          <cell r="J1668">
            <v>12428.07</v>
          </cell>
          <cell r="K1668">
            <v>12386.22</v>
          </cell>
          <cell r="L1668">
            <v>12344.37</v>
          </cell>
          <cell r="M1668">
            <v>12302.52</v>
          </cell>
          <cell r="N1668">
            <v>12260.67</v>
          </cell>
          <cell r="O1668">
            <v>12218.82</v>
          </cell>
          <cell r="P1668">
            <v>12176.97</v>
          </cell>
          <cell r="Q1668">
            <v>12135.12</v>
          </cell>
          <cell r="R1668">
            <v>12093.27</v>
          </cell>
          <cell r="S1668">
            <v>12051.42</v>
          </cell>
          <cell r="T1668">
            <v>12009.57</v>
          </cell>
          <cell r="U1668">
            <v>11967.72</v>
          </cell>
          <cell r="V1668">
            <v>11925.87</v>
          </cell>
          <cell r="W1668">
            <v>11884.02</v>
          </cell>
          <cell r="X1668">
            <v>11842.17</v>
          </cell>
          <cell r="Y1668">
            <v>11800.32</v>
          </cell>
          <cell r="Z1668">
            <v>11758.47</v>
          </cell>
          <cell r="AA1668">
            <v>11716.62</v>
          </cell>
          <cell r="AD1668">
            <v>12386.22</v>
          </cell>
          <cell r="AE1668">
            <v>12344.37</v>
          </cell>
          <cell r="AF1668">
            <v>12302.519999999999</v>
          </cell>
          <cell r="AG1668">
            <v>12260.67</v>
          </cell>
          <cell r="AH1668">
            <v>12218.820000000002</v>
          </cell>
          <cell r="AI1668">
            <v>12176.97</v>
          </cell>
          <cell r="AJ1668">
            <v>12135.12</v>
          </cell>
          <cell r="AK1668">
            <v>12093.269999999999</v>
          </cell>
          <cell r="AL1668">
            <v>12051.42</v>
          </cell>
          <cell r="AM1668">
            <v>12009.570000000002</v>
          </cell>
          <cell r="AN1668">
            <v>11967.72</v>
          </cell>
          <cell r="AP1668">
            <v>11884.020000000002</v>
          </cell>
        </row>
        <row r="1669">
          <cell r="J1669">
            <v>1847864.58</v>
          </cell>
          <cell r="K1669">
            <v>1842552.08</v>
          </cell>
          <cell r="L1669">
            <v>1837239.58</v>
          </cell>
          <cell r="M1669">
            <v>1831927.08</v>
          </cell>
          <cell r="N1669">
            <v>1826614.58</v>
          </cell>
          <cell r="O1669">
            <v>1821302.08</v>
          </cell>
          <cell r="P1669">
            <v>1815989.58</v>
          </cell>
          <cell r="Q1669">
            <v>1810677.08</v>
          </cell>
          <cell r="R1669">
            <v>1805364.58</v>
          </cell>
          <cell r="S1669">
            <v>1800052.08</v>
          </cell>
          <cell r="T1669">
            <v>1794739.58</v>
          </cell>
          <cell r="U1669">
            <v>1789427.08</v>
          </cell>
          <cell r="V1669">
            <v>1784114.58</v>
          </cell>
          <cell r="W1669">
            <v>1778802.08</v>
          </cell>
          <cell r="X1669">
            <v>1773489.58</v>
          </cell>
          <cell r="Y1669">
            <v>1768177.08</v>
          </cell>
          <cell r="Z1669">
            <v>1762864.58</v>
          </cell>
          <cell r="AA1669">
            <v>1757552.08</v>
          </cell>
          <cell r="AD1669">
            <v>1842552.08</v>
          </cell>
          <cell r="AE1669">
            <v>1837239.58</v>
          </cell>
          <cell r="AF1669">
            <v>1831927.08</v>
          </cell>
          <cell r="AG1669">
            <v>1826614.58</v>
          </cell>
          <cell r="AH1669">
            <v>1821302.08</v>
          </cell>
          <cell r="AI1669">
            <v>1815989.58</v>
          </cell>
          <cell r="AJ1669">
            <v>1810677.08</v>
          </cell>
          <cell r="AK1669">
            <v>1805364.58</v>
          </cell>
          <cell r="AL1669">
            <v>1800052.08</v>
          </cell>
          <cell r="AM1669">
            <v>1794739.58</v>
          </cell>
          <cell r="AN1669">
            <v>1789427.08</v>
          </cell>
          <cell r="AP1669">
            <v>1778802.08</v>
          </cell>
        </row>
        <row r="1670">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D1670">
            <v>0</v>
          </cell>
          <cell r="AE1670">
            <v>0</v>
          </cell>
          <cell r="AF1670">
            <v>0</v>
          </cell>
          <cell r="AG1670">
            <v>0</v>
          </cell>
          <cell r="AH1670">
            <v>0</v>
          </cell>
          <cell r="AI1670">
            <v>0</v>
          </cell>
          <cell r="AJ1670">
            <v>0</v>
          </cell>
          <cell r="AK1670">
            <v>0</v>
          </cell>
          <cell r="AL1670">
            <v>0</v>
          </cell>
          <cell r="AM1670">
            <v>0</v>
          </cell>
          <cell r="AN1670">
            <v>0</v>
          </cell>
          <cell r="AP1670">
            <v>0</v>
          </cell>
        </row>
        <row r="1671">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D1671">
            <v>0</v>
          </cell>
          <cell r="AE1671">
            <v>0</v>
          </cell>
          <cell r="AF1671">
            <v>0</v>
          </cell>
          <cell r="AG1671">
            <v>0</v>
          </cell>
          <cell r="AH1671">
            <v>0</v>
          </cell>
          <cell r="AI1671">
            <v>0</v>
          </cell>
          <cell r="AJ1671">
            <v>0</v>
          </cell>
          <cell r="AK1671">
            <v>0</v>
          </cell>
          <cell r="AL1671">
            <v>0</v>
          </cell>
          <cell r="AM1671">
            <v>0</v>
          </cell>
          <cell r="AN1671">
            <v>0</v>
          </cell>
          <cell r="AP1671">
            <v>0</v>
          </cell>
        </row>
        <row r="1672">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D1672">
            <v>0</v>
          </cell>
          <cell r="AE1672">
            <v>0</v>
          </cell>
          <cell r="AF1672">
            <v>0</v>
          </cell>
          <cell r="AG1672">
            <v>0</v>
          </cell>
          <cell r="AH1672">
            <v>0</v>
          </cell>
          <cell r="AI1672">
            <v>0</v>
          </cell>
          <cell r="AJ1672">
            <v>0</v>
          </cell>
          <cell r="AK1672">
            <v>0</v>
          </cell>
          <cell r="AL1672">
            <v>0</v>
          </cell>
          <cell r="AM1672">
            <v>0</v>
          </cell>
          <cell r="AN1672">
            <v>0</v>
          </cell>
          <cell r="AP1672">
            <v>0</v>
          </cell>
        </row>
        <row r="1673">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D1673">
            <v>0</v>
          </cell>
          <cell r="AE1673">
            <v>0</v>
          </cell>
          <cell r="AF1673">
            <v>0</v>
          </cell>
          <cell r="AG1673">
            <v>0</v>
          </cell>
          <cell r="AH1673">
            <v>0</v>
          </cell>
          <cell r="AI1673">
            <v>0</v>
          </cell>
          <cell r="AJ1673">
            <v>0</v>
          </cell>
          <cell r="AK1673">
            <v>0</v>
          </cell>
          <cell r="AL1673">
            <v>0</v>
          </cell>
          <cell r="AM1673">
            <v>0</v>
          </cell>
          <cell r="AN1673">
            <v>0</v>
          </cell>
          <cell r="AP1673">
            <v>-25814.098750000001</v>
          </cell>
        </row>
        <row r="1674">
          <cell r="J1674">
            <v>-332500</v>
          </cell>
          <cell r="K1674">
            <v>-307500</v>
          </cell>
          <cell r="L1674">
            <v>-307500</v>
          </cell>
          <cell r="M1674">
            <v>-307500</v>
          </cell>
          <cell r="N1674">
            <v>-300000</v>
          </cell>
          <cell r="O1674">
            <v>-300000</v>
          </cell>
          <cell r="P1674">
            <v>-300000</v>
          </cell>
          <cell r="Q1674">
            <v>-250000</v>
          </cell>
          <cell r="R1674">
            <v>-250000</v>
          </cell>
          <cell r="S1674">
            <v>-250000</v>
          </cell>
          <cell r="T1674">
            <v>-250000</v>
          </cell>
          <cell r="U1674">
            <v>-250000</v>
          </cell>
          <cell r="V1674">
            <v>-250000</v>
          </cell>
          <cell r="W1674">
            <v>-250000</v>
          </cell>
          <cell r="X1674">
            <v>-250000</v>
          </cell>
          <cell r="Y1674">
            <v>-1250000</v>
          </cell>
          <cell r="Z1674">
            <v>-429000</v>
          </cell>
          <cell r="AA1674">
            <v>-429000</v>
          </cell>
          <cell r="AD1674">
            <v>-274062.5</v>
          </cell>
          <cell r="AE1674">
            <v>-283437.5</v>
          </cell>
          <cell r="AF1674">
            <v>-292812.5</v>
          </cell>
          <cell r="AG1674">
            <v>-294062.5</v>
          </cell>
          <cell r="AH1674">
            <v>-287187.5</v>
          </cell>
          <cell r="AI1674">
            <v>-280312.5</v>
          </cell>
          <cell r="AJ1674">
            <v>-274479.16666666669</v>
          </cell>
          <cell r="AK1674">
            <v>-269687.5</v>
          </cell>
          <cell r="AL1674">
            <v>-306562.5</v>
          </cell>
          <cell r="AM1674">
            <v>-351208.33333333331</v>
          </cell>
          <cell r="AN1674">
            <v>-361958.33333333331</v>
          </cell>
          <cell r="AP1674">
            <v>-361000</v>
          </cell>
        </row>
        <row r="1675">
          <cell r="J1675">
            <v>-47500</v>
          </cell>
          <cell r="K1675">
            <v>-37500</v>
          </cell>
          <cell r="L1675">
            <v>-37500</v>
          </cell>
          <cell r="M1675">
            <v>-37500</v>
          </cell>
          <cell r="N1675">
            <v>-228000</v>
          </cell>
          <cell r="O1675">
            <v>-228000</v>
          </cell>
          <cell r="P1675">
            <v>-228000</v>
          </cell>
          <cell r="Q1675">
            <v>-175000</v>
          </cell>
          <cell r="R1675">
            <v>-175000</v>
          </cell>
          <cell r="S1675">
            <v>-175000</v>
          </cell>
          <cell r="T1675">
            <v>-1770000</v>
          </cell>
          <cell r="U1675">
            <v>-1770000</v>
          </cell>
          <cell r="V1675">
            <v>-1770000</v>
          </cell>
          <cell r="W1675">
            <v>-2110000</v>
          </cell>
          <cell r="X1675">
            <v>-2110000</v>
          </cell>
          <cell r="Y1675">
            <v>-2110000</v>
          </cell>
          <cell r="Z1675">
            <v>-2150000</v>
          </cell>
          <cell r="AA1675">
            <v>-2150000</v>
          </cell>
          <cell r="AD1675">
            <v>-93354.166666666672</v>
          </cell>
          <cell r="AE1675">
            <v>-104812.5</v>
          </cell>
          <cell r="AF1675">
            <v>-116270.83333333333</v>
          </cell>
          <cell r="AG1675">
            <v>-193770.83333333334</v>
          </cell>
          <cell r="AH1675">
            <v>-337312.5</v>
          </cell>
          <cell r="AI1675">
            <v>-480854.16666666669</v>
          </cell>
          <cell r="AJ1675">
            <v>-638979.16666666663</v>
          </cell>
          <cell r="AK1675">
            <v>-811687.5</v>
          </cell>
          <cell r="AL1675">
            <v>-984395.83333333337</v>
          </cell>
          <cell r="AM1675">
            <v>-1150833.3333333333</v>
          </cell>
          <cell r="AN1675">
            <v>-1311000</v>
          </cell>
          <cell r="AP1675">
            <v>-1633541.6666666667</v>
          </cell>
        </row>
        <row r="1676">
          <cell r="J1676">
            <v>-52262274.340000004</v>
          </cell>
          <cell r="K1676">
            <v>-52393217.880000003</v>
          </cell>
          <cell r="L1676">
            <v>-52524161.420000002</v>
          </cell>
          <cell r="M1676">
            <v>-52655269.920000002</v>
          </cell>
          <cell r="N1676">
            <v>-52786378.420000002</v>
          </cell>
          <cell r="O1676">
            <v>-52917486.920000002</v>
          </cell>
          <cell r="P1676">
            <v>-53048595.420000002</v>
          </cell>
          <cell r="Q1676">
            <v>-53195295.920000002</v>
          </cell>
          <cell r="R1676">
            <v>-53309934.539999999</v>
          </cell>
          <cell r="S1676">
            <v>-53424573.079999998</v>
          </cell>
          <cell r="T1676">
            <v>-53539211.619999997</v>
          </cell>
          <cell r="U1676">
            <v>-53653707.759999998</v>
          </cell>
          <cell r="V1676">
            <v>-53768275.100000001</v>
          </cell>
          <cell r="W1676">
            <v>-53882842.439999998</v>
          </cell>
          <cell r="X1676">
            <v>-53997409.780000001</v>
          </cell>
          <cell r="Y1676">
            <v>-54113650.119999997</v>
          </cell>
          <cell r="Z1676">
            <v>-54229890.460000001</v>
          </cell>
          <cell r="AA1676">
            <v>-54346130.799999997</v>
          </cell>
          <cell r="AD1676">
            <v>-52673151.077083342</v>
          </cell>
          <cell r="AE1676">
            <v>-52709785.42666667</v>
          </cell>
          <cell r="AF1676">
            <v>-52746659.448750012</v>
          </cell>
          <cell r="AG1676">
            <v>-52806866.395416677</v>
          </cell>
          <cell r="AH1676">
            <v>-52912414.286250003</v>
          </cell>
          <cell r="AI1676">
            <v>-53038592.301666677</v>
          </cell>
          <cell r="AJ1676">
            <v>-53163410.023333333</v>
          </cell>
          <cell r="AK1676">
            <v>-53286863.061666675</v>
          </cell>
          <cell r="AL1676">
            <v>-53409014.251666665</v>
          </cell>
          <cell r="AM1676">
            <v>-53529926.428333342</v>
          </cell>
          <cell r="AN1676">
            <v>-53649599.591666669</v>
          </cell>
          <cell r="AP1676">
            <v>-53996509.709999986</v>
          </cell>
        </row>
        <row r="1677">
          <cell r="J1677">
            <v>-5042812.78</v>
          </cell>
          <cell r="K1677">
            <v>-4953753.78</v>
          </cell>
          <cell r="L1677">
            <v>-4864238.6399999997</v>
          </cell>
          <cell r="M1677">
            <v>-4776414.41</v>
          </cell>
          <cell r="N1677">
            <v>-3426506.82</v>
          </cell>
          <cell r="O1677">
            <v>-3558650.6</v>
          </cell>
          <cell r="P1677">
            <v>-3537766.81</v>
          </cell>
          <cell r="Q1677">
            <v>-2871144.1</v>
          </cell>
          <cell r="R1677">
            <v>-2445614.06</v>
          </cell>
          <cell r="S1677">
            <v>-2421436.4</v>
          </cell>
          <cell r="T1677">
            <v>-2397261.7599999998</v>
          </cell>
          <cell r="U1677">
            <v>-2495069.1</v>
          </cell>
          <cell r="V1677">
            <v>-2451737.85</v>
          </cell>
          <cell r="W1677">
            <v>-2427470.09</v>
          </cell>
          <cell r="X1677">
            <v>-2405439.23</v>
          </cell>
          <cell r="Y1677">
            <v>-2360638.6800000002</v>
          </cell>
          <cell r="Z1677">
            <v>-2717500</v>
          </cell>
          <cell r="AA1677">
            <v>-2718000</v>
          </cell>
          <cell r="AD1677">
            <v>-4577408.2658333341</v>
          </cell>
          <cell r="AE1677">
            <v>-4358444.6050000004</v>
          </cell>
          <cell r="AF1677">
            <v>-4124098.9366666675</v>
          </cell>
          <cell r="AG1677">
            <v>-3895030.9545833338</v>
          </cell>
          <cell r="AH1677">
            <v>-3674074.1458333335</v>
          </cell>
          <cell r="AI1677">
            <v>-3457927.6495833327</v>
          </cell>
          <cell r="AJ1677">
            <v>-3244704.3737500007</v>
          </cell>
          <cell r="AK1677">
            <v>-3036992.5779166669</v>
          </cell>
          <cell r="AL1677">
            <v>-2833885.280416667</v>
          </cell>
          <cell r="AM1677">
            <v>-2703686.0075000003</v>
          </cell>
          <cell r="AN1677">
            <v>-2639116.9483333337</v>
          </cell>
          <cell r="AP1677">
            <v>-2530560.1416666666</v>
          </cell>
        </row>
        <row r="1678">
          <cell r="J1678">
            <v>-39879523.700000003</v>
          </cell>
          <cell r="K1678">
            <v>-35410857.039999999</v>
          </cell>
          <cell r="L1678">
            <v>-30442190.379999999</v>
          </cell>
          <cell r="M1678">
            <v>-25473523.719999999</v>
          </cell>
          <cell r="N1678">
            <v>-22374580.219999999</v>
          </cell>
          <cell r="O1678">
            <v>-22440192.800000001</v>
          </cell>
          <cell r="P1678">
            <v>-22505805.379999999</v>
          </cell>
          <cell r="Q1678">
            <v>-32346587</v>
          </cell>
          <cell r="R1678">
            <v>-30775532</v>
          </cell>
          <cell r="S1678">
            <v>-30824532</v>
          </cell>
          <cell r="T1678">
            <v>-21873532</v>
          </cell>
          <cell r="U1678">
            <v>-21922532</v>
          </cell>
          <cell r="V1678">
            <v>-21971532</v>
          </cell>
          <cell r="W1678">
            <v>-13020532</v>
          </cell>
          <cell r="X1678">
            <v>-13069532</v>
          </cell>
          <cell r="Y1678">
            <v>-13118532</v>
          </cell>
          <cell r="Z1678">
            <v>-12917435</v>
          </cell>
          <cell r="AA1678">
            <v>-12966804.75</v>
          </cell>
          <cell r="AD1678">
            <v>-33751346.38666667</v>
          </cell>
          <cell r="AE1678">
            <v>-32694891.03916667</v>
          </cell>
          <cell r="AF1678">
            <v>-31572405.62166667</v>
          </cell>
          <cell r="AG1678">
            <v>-30263892.425833333</v>
          </cell>
          <cell r="AH1678">
            <v>-28769351.451666668</v>
          </cell>
          <cell r="AI1678">
            <v>-27276282.699166667</v>
          </cell>
          <cell r="AJ1678">
            <v>-25597186.168333333</v>
          </cell>
          <cell r="AK1678">
            <v>-23940395.192499999</v>
          </cell>
          <cell r="AL1678">
            <v>-22701743.105</v>
          </cell>
          <cell r="AM1678">
            <v>-21792904.065833334</v>
          </cell>
          <cell r="AN1678">
            <v>-21004131.846250001</v>
          </cell>
          <cell r="AP1678">
            <v>-18309206.020833332</v>
          </cell>
        </row>
        <row r="1679">
          <cell r="J1679">
            <v>-807000</v>
          </cell>
          <cell r="K1679">
            <v>-822000</v>
          </cell>
          <cell r="L1679">
            <v>-1010984.96</v>
          </cell>
          <cell r="M1679">
            <v>-765576.92</v>
          </cell>
          <cell r="N1679">
            <v>-1068928</v>
          </cell>
          <cell r="O1679">
            <v>-1086737</v>
          </cell>
          <cell r="P1679">
            <v>-888516.36</v>
          </cell>
          <cell r="Q1679">
            <v>-956600</v>
          </cell>
          <cell r="R1679">
            <v>-712142.94</v>
          </cell>
          <cell r="S1679">
            <v>-740416.2</v>
          </cell>
          <cell r="T1679">
            <v>-957970.2</v>
          </cell>
          <cell r="U1679">
            <v>-724824.82</v>
          </cell>
          <cell r="V1679">
            <v>-1049933.6599999999</v>
          </cell>
          <cell r="W1679">
            <v>-566300</v>
          </cell>
          <cell r="X1679">
            <v>-776657</v>
          </cell>
          <cell r="Y1679">
            <v>-829917.25</v>
          </cell>
          <cell r="Z1679">
            <v>-623800</v>
          </cell>
          <cell r="AA1679">
            <v>-886926</v>
          </cell>
          <cell r="AD1679">
            <v>-1050349.0741666667</v>
          </cell>
          <cell r="AE1679">
            <v>-978948.18333333323</v>
          </cell>
          <cell r="AF1679">
            <v>-892214.73249999993</v>
          </cell>
          <cell r="AG1679">
            <v>-857530.93083333329</v>
          </cell>
          <cell r="AH1679">
            <v>-871148.0695833331</v>
          </cell>
          <cell r="AI1679">
            <v>-888597.01916666667</v>
          </cell>
          <cell r="AJ1679">
            <v>-888065.08833333338</v>
          </cell>
          <cell r="AK1679">
            <v>-867647.25666666671</v>
          </cell>
          <cell r="AL1679">
            <v>-860564.43875000009</v>
          </cell>
          <cell r="AM1679">
            <v>-844698.28583333327</v>
          </cell>
          <cell r="AN1679">
            <v>-817825.82750000001</v>
          </cell>
          <cell r="AP1679">
            <v>-778644.50249999994</v>
          </cell>
        </row>
        <row r="1680">
          <cell r="J1680">
            <v>-164525.71</v>
          </cell>
          <cell r="K1680">
            <v>-164525.71</v>
          </cell>
          <cell r="L1680">
            <v>-109289.79</v>
          </cell>
          <cell r="M1680">
            <v>-93032.07</v>
          </cell>
          <cell r="N1680">
            <v>-91713.71</v>
          </cell>
          <cell r="O1680">
            <v>-36465.800000000003</v>
          </cell>
          <cell r="P1680">
            <v>-15702.12</v>
          </cell>
          <cell r="Q1680">
            <v>8110.8</v>
          </cell>
          <cell r="R1680">
            <v>8110.8</v>
          </cell>
          <cell r="S1680">
            <v>30500.9</v>
          </cell>
          <cell r="T1680">
            <v>74927.91</v>
          </cell>
          <cell r="U1680">
            <v>-173722.66</v>
          </cell>
          <cell r="V1680">
            <v>-148120.49</v>
          </cell>
          <cell r="W1680">
            <v>-120345.27</v>
          </cell>
          <cell r="X1680">
            <v>-99389.05</v>
          </cell>
          <cell r="Y1680">
            <v>-72491.520000000004</v>
          </cell>
          <cell r="Z1680">
            <v>-71257.69</v>
          </cell>
          <cell r="AA1680">
            <v>-25892.11</v>
          </cell>
          <cell r="AD1680">
            <v>-129808.65999999999</v>
          </cell>
          <cell r="AE1680">
            <v>-114903.91625000001</v>
          </cell>
          <cell r="AF1680">
            <v>-94286.82666666666</v>
          </cell>
          <cell r="AG1680">
            <v>-73636.607083333321</v>
          </cell>
          <cell r="AH1680">
            <v>-61499.119999999995</v>
          </cell>
          <cell r="AI1680">
            <v>-59927.045833333337</v>
          </cell>
          <cell r="AJ1680">
            <v>-57402.643333333333</v>
          </cell>
          <cell r="AK1680">
            <v>-55149.260833333341</v>
          </cell>
          <cell r="AL1680">
            <v>-53880.873750000006</v>
          </cell>
          <cell r="AM1680">
            <v>-52172.683333333327</v>
          </cell>
          <cell r="AN1680">
            <v>-50879.778749999998</v>
          </cell>
          <cell r="AP1680">
            <v>-46990.438750000008</v>
          </cell>
        </row>
        <row r="1681">
          <cell r="J1681">
            <v>-1537250</v>
          </cell>
          <cell r="K1681">
            <v>-1535500</v>
          </cell>
          <cell r="L1681">
            <v>-1495388.06</v>
          </cell>
          <cell r="M1681">
            <v>-1422588.73</v>
          </cell>
          <cell r="N1681">
            <v>-1430891</v>
          </cell>
          <cell r="O1681">
            <v>-1437201</v>
          </cell>
          <cell r="P1681">
            <v>-1938377.52</v>
          </cell>
          <cell r="Q1681">
            <v>-1593400</v>
          </cell>
          <cell r="R1681">
            <v>-2476638.14</v>
          </cell>
          <cell r="S1681">
            <v>-2536606.7999999998</v>
          </cell>
          <cell r="T1681">
            <v>-2698057.16</v>
          </cell>
          <cell r="U1681">
            <v>-2351123.9900000002</v>
          </cell>
          <cell r="V1681">
            <v>-2208659.81</v>
          </cell>
          <cell r="W1681">
            <v>-1996400</v>
          </cell>
          <cell r="X1681">
            <v>-1858536</v>
          </cell>
          <cell r="Y1681">
            <v>-2022389.54</v>
          </cell>
          <cell r="Z1681">
            <v>-1805100</v>
          </cell>
          <cell r="AA1681">
            <v>-1692188.21</v>
          </cell>
          <cell r="AD1681">
            <v>-1709610.9200000002</v>
          </cell>
          <cell r="AE1681">
            <v>-1717441.0941666665</v>
          </cell>
          <cell r="AF1681">
            <v>-1720798.3924999998</v>
          </cell>
          <cell r="AG1681">
            <v>-1770500.8150000002</v>
          </cell>
          <cell r="AH1681">
            <v>-1844976.49</v>
          </cell>
          <cell r="AI1681">
            <v>-1899060.6087499999</v>
          </cell>
          <cell r="AJ1681">
            <v>-1946240.1841666664</v>
          </cell>
          <cell r="AK1681">
            <v>-1980575.5150000004</v>
          </cell>
          <cell r="AL1681">
            <v>-2020698.3795833336</v>
          </cell>
          <cell r="AM1681">
            <v>-2061282.1216666668</v>
          </cell>
          <cell r="AN1681">
            <v>-2087498.6304166669</v>
          </cell>
          <cell r="AP1681">
            <v>-2099125.8287500003</v>
          </cell>
        </row>
        <row r="1682">
          <cell r="J1682">
            <v>-50538</v>
          </cell>
          <cell r="K1682">
            <v>-61608</v>
          </cell>
          <cell r="L1682">
            <v>-61608</v>
          </cell>
          <cell r="M1682">
            <v>-61608</v>
          </cell>
          <cell r="N1682">
            <v>-72678</v>
          </cell>
          <cell r="O1682">
            <v>-72678</v>
          </cell>
          <cell r="P1682">
            <v>-52364.85</v>
          </cell>
          <cell r="Q1682">
            <v>-63434.85</v>
          </cell>
          <cell r="R1682">
            <v>-63434.85</v>
          </cell>
          <cell r="S1682">
            <v>-26326.05</v>
          </cell>
          <cell r="T1682">
            <v>-26326.05</v>
          </cell>
          <cell r="U1682">
            <v>-26326.05</v>
          </cell>
          <cell r="V1682">
            <v>-26326.05</v>
          </cell>
          <cell r="W1682">
            <v>-49519.05</v>
          </cell>
          <cell r="X1682">
            <v>-49519.05</v>
          </cell>
          <cell r="Y1682">
            <v>-49519.05</v>
          </cell>
          <cell r="Z1682">
            <v>-61115.55</v>
          </cell>
          <cell r="AA1682">
            <v>-61115.55</v>
          </cell>
          <cell r="AD1682">
            <v>-57633.856250000004</v>
          </cell>
          <cell r="AE1682">
            <v>-57376.09375</v>
          </cell>
          <cell r="AF1682">
            <v>-57827.131249999999</v>
          </cell>
          <cell r="AG1682">
            <v>-56270.71875</v>
          </cell>
          <cell r="AH1682">
            <v>-54253.056250000001</v>
          </cell>
          <cell r="AI1682">
            <v>-52235.39375000001</v>
          </cell>
          <cell r="AJ1682">
            <v>-50722.856250000004</v>
          </cell>
          <cell r="AK1682">
            <v>-49715.443749999999</v>
          </cell>
          <cell r="AL1682">
            <v>-48708.03125</v>
          </cell>
          <cell r="AM1682">
            <v>-47722.556249999994</v>
          </cell>
          <cell r="AN1682">
            <v>-46759.018749999988</v>
          </cell>
          <cell r="AP1682">
            <v>-46233.374999999993</v>
          </cell>
        </row>
        <row r="1683">
          <cell r="J1683">
            <v>-97929</v>
          </cell>
          <cell r="K1683">
            <v>-118821</v>
          </cell>
          <cell r="L1683">
            <v>-118821</v>
          </cell>
          <cell r="M1683">
            <v>-118821</v>
          </cell>
          <cell r="N1683">
            <v>-139713</v>
          </cell>
          <cell r="O1683">
            <v>-139713</v>
          </cell>
          <cell r="P1683">
            <v>-107941.15</v>
          </cell>
          <cell r="Q1683">
            <v>-128833.15</v>
          </cell>
          <cell r="R1683">
            <v>-128833.15</v>
          </cell>
          <cell r="S1683">
            <v>-59065.15</v>
          </cell>
          <cell r="T1683">
            <v>-59065.15</v>
          </cell>
          <cell r="U1683">
            <v>-59065.15</v>
          </cell>
          <cell r="V1683">
            <v>-59065.15</v>
          </cell>
          <cell r="W1683">
            <v>-102670.15</v>
          </cell>
          <cell r="X1683">
            <v>-102670.15</v>
          </cell>
          <cell r="Y1683">
            <v>-102670.15</v>
          </cell>
          <cell r="Z1683">
            <v>-124472.65</v>
          </cell>
          <cell r="AA1683">
            <v>-124472.65</v>
          </cell>
          <cell r="AD1683">
            <v>-112141.14374999999</v>
          </cell>
          <cell r="AE1683">
            <v>-112201.86458333331</v>
          </cell>
          <cell r="AF1683">
            <v>-113611.21041666665</v>
          </cell>
          <cell r="AG1683">
            <v>-111243.05624999998</v>
          </cell>
          <cell r="AH1683">
            <v>-108004.40208333331</v>
          </cell>
          <cell r="AI1683">
            <v>-104765.74791666666</v>
          </cell>
          <cell r="AJ1683">
            <v>-102473.46875</v>
          </cell>
          <cell r="AK1683">
            <v>-101127.56458333334</v>
          </cell>
          <cell r="AL1683">
            <v>-99781.660416666666</v>
          </cell>
          <cell r="AM1683">
            <v>-98473.693749999991</v>
          </cell>
          <cell r="AN1683">
            <v>-97203.664583333346</v>
          </cell>
          <cell r="AP1683">
            <v>-96492.775000000009</v>
          </cell>
        </row>
        <row r="1684">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D1684">
            <v>0</v>
          </cell>
          <cell r="AE1684">
            <v>0</v>
          </cell>
          <cell r="AF1684">
            <v>0</v>
          </cell>
          <cell r="AG1684">
            <v>0</v>
          </cell>
          <cell r="AH1684">
            <v>0</v>
          </cell>
          <cell r="AI1684">
            <v>0</v>
          </cell>
          <cell r="AJ1684">
            <v>0</v>
          </cell>
          <cell r="AK1684">
            <v>0</v>
          </cell>
          <cell r="AL1684">
            <v>0</v>
          </cell>
          <cell r="AM1684">
            <v>0</v>
          </cell>
          <cell r="AN1684">
            <v>0</v>
          </cell>
          <cell r="AP1684">
            <v>0</v>
          </cell>
        </row>
        <row r="1685">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D1685">
            <v>0</v>
          </cell>
          <cell r="AE1685">
            <v>0</v>
          </cell>
          <cell r="AF1685">
            <v>0</v>
          </cell>
          <cell r="AG1685">
            <v>0</v>
          </cell>
          <cell r="AH1685">
            <v>0</v>
          </cell>
          <cell r="AI1685">
            <v>0</v>
          </cell>
          <cell r="AJ1685">
            <v>0</v>
          </cell>
          <cell r="AK1685">
            <v>0</v>
          </cell>
          <cell r="AL1685">
            <v>0</v>
          </cell>
          <cell r="AM1685">
            <v>0</v>
          </cell>
          <cell r="AN1685">
            <v>0</v>
          </cell>
          <cell r="AP1685">
            <v>0</v>
          </cell>
        </row>
        <row r="1686">
          <cell r="J1686">
            <v>-631223.56999999995</v>
          </cell>
          <cell r="K1686">
            <v>-629429.85</v>
          </cell>
          <cell r="L1686">
            <v>-629429.85</v>
          </cell>
          <cell r="M1686">
            <v>-629429.85</v>
          </cell>
          <cell r="N1686">
            <v>-625574.47</v>
          </cell>
          <cell r="O1686">
            <v>-625574.47</v>
          </cell>
          <cell r="P1686">
            <v>-625574.47</v>
          </cell>
          <cell r="Q1686">
            <v>-640000</v>
          </cell>
          <cell r="R1686">
            <v>-640000</v>
          </cell>
          <cell r="S1686">
            <v>-640000</v>
          </cell>
          <cell r="T1686">
            <v>-634285</v>
          </cell>
          <cell r="U1686">
            <v>-634285</v>
          </cell>
          <cell r="V1686">
            <v>-634285</v>
          </cell>
          <cell r="W1686">
            <v>-627216.77</v>
          </cell>
          <cell r="X1686">
            <v>-627216.77</v>
          </cell>
          <cell r="Y1686">
            <v>-627216.77</v>
          </cell>
          <cell r="Z1686">
            <v>-621434.80000000005</v>
          </cell>
          <cell r="AA1686">
            <v>-621434.80000000005</v>
          </cell>
          <cell r="AD1686">
            <v>-630515.30583333317</v>
          </cell>
          <cell r="AE1686">
            <v>-630931.97249999992</v>
          </cell>
          <cell r="AF1686">
            <v>-631348.63916666666</v>
          </cell>
          <cell r="AG1686">
            <v>-631684.53208333335</v>
          </cell>
          <cell r="AH1686">
            <v>-631939.65125</v>
          </cell>
          <cell r="AI1686">
            <v>-632194.77041666664</v>
          </cell>
          <cell r="AJ1686">
            <v>-632230.11833333329</v>
          </cell>
          <cell r="AK1686">
            <v>-632045.69499999995</v>
          </cell>
          <cell r="AL1686">
            <v>-631861.27166666661</v>
          </cell>
          <cell r="AM1686">
            <v>-631596.57374999986</v>
          </cell>
          <cell r="AN1686">
            <v>-631251.60124999995</v>
          </cell>
          <cell r="AP1686">
            <v>-630734.14249999996</v>
          </cell>
        </row>
        <row r="1687">
          <cell r="J1687">
            <v>-199475.25</v>
          </cell>
          <cell r="K1687">
            <v>-197293.25</v>
          </cell>
          <cell r="L1687">
            <v>-197293.25</v>
          </cell>
          <cell r="M1687">
            <v>-197293.25</v>
          </cell>
          <cell r="N1687">
            <v>-196806.75</v>
          </cell>
          <cell r="O1687">
            <v>-196806.75</v>
          </cell>
          <cell r="P1687">
            <v>-196806.75</v>
          </cell>
          <cell r="Q1687">
            <v>-200000</v>
          </cell>
          <cell r="R1687">
            <v>-200000</v>
          </cell>
          <cell r="S1687">
            <v>-200000</v>
          </cell>
          <cell r="T1687">
            <v>-197751.25</v>
          </cell>
          <cell r="U1687">
            <v>-197751.25</v>
          </cell>
          <cell r="V1687">
            <v>-197751.25</v>
          </cell>
          <cell r="W1687">
            <v>-189835.41</v>
          </cell>
          <cell r="X1687">
            <v>-189835.41</v>
          </cell>
          <cell r="Y1687">
            <v>-189835.41</v>
          </cell>
          <cell r="Z1687">
            <v>-189835.41</v>
          </cell>
          <cell r="AA1687">
            <v>-189835.41</v>
          </cell>
          <cell r="AD1687">
            <v>-198393.8125</v>
          </cell>
          <cell r="AE1687">
            <v>-198393.8125</v>
          </cell>
          <cell r="AF1687">
            <v>-198393.8125</v>
          </cell>
          <cell r="AG1687">
            <v>-198321.97916666666</v>
          </cell>
          <cell r="AH1687">
            <v>-198178.3125</v>
          </cell>
          <cell r="AI1687">
            <v>-198034.64583333334</v>
          </cell>
          <cell r="AJ1687">
            <v>-197652.06916666668</v>
          </cell>
          <cell r="AK1687">
            <v>-197030.58250000002</v>
          </cell>
          <cell r="AL1687">
            <v>-196409.09583333333</v>
          </cell>
          <cell r="AM1687">
            <v>-195807.88</v>
          </cell>
          <cell r="AN1687">
            <v>-195226.93499999997</v>
          </cell>
          <cell r="AP1687">
            <v>-194355.51749999996</v>
          </cell>
        </row>
        <row r="1688">
          <cell r="J1688">
            <v>-530428.43000000005</v>
          </cell>
          <cell r="K1688">
            <v>-529545.53</v>
          </cell>
          <cell r="L1688">
            <v>-556000</v>
          </cell>
          <cell r="M1688">
            <v>-556000</v>
          </cell>
          <cell r="N1688">
            <v>-552321.25</v>
          </cell>
          <cell r="O1688">
            <v>-552321.25</v>
          </cell>
          <cell r="P1688">
            <v>-552321.25</v>
          </cell>
          <cell r="Q1688">
            <v>-556500</v>
          </cell>
          <cell r="R1688">
            <v>-556500</v>
          </cell>
          <cell r="S1688">
            <v>-556500</v>
          </cell>
          <cell r="T1688">
            <v>-551520.36</v>
          </cell>
          <cell r="U1688">
            <v>-551520.36</v>
          </cell>
          <cell r="V1688">
            <v>-551520.36</v>
          </cell>
          <cell r="W1688">
            <v>-550234.19999999995</v>
          </cell>
          <cell r="X1688">
            <v>-550234.19999999995</v>
          </cell>
          <cell r="Y1688">
            <v>-550234.19999999995</v>
          </cell>
          <cell r="Z1688">
            <v>-550099.19999999995</v>
          </cell>
          <cell r="AA1688">
            <v>-550099.19999999995</v>
          </cell>
          <cell r="AD1688">
            <v>-541087.04749999999</v>
          </cell>
          <cell r="AE1688">
            <v>-543295.38083333336</v>
          </cell>
          <cell r="AF1688">
            <v>-545503.71416666673</v>
          </cell>
          <cell r="AG1688">
            <v>-547486.71125000005</v>
          </cell>
          <cell r="AH1688">
            <v>-549244.37208333332</v>
          </cell>
          <cell r="AI1688">
            <v>-551002.03291666682</v>
          </cell>
          <cell r="AJ1688">
            <v>-552742.8912500001</v>
          </cell>
          <cell r="AK1688">
            <v>-553364.67750000011</v>
          </cell>
          <cell r="AL1688">
            <v>-552884.19416666671</v>
          </cell>
          <cell r="AM1688">
            <v>-552551.36708333332</v>
          </cell>
          <cell r="AN1688">
            <v>-552366.19624999992</v>
          </cell>
          <cell r="AP1688">
            <v>-552088.44000000006</v>
          </cell>
        </row>
        <row r="1689">
          <cell r="J1689">
            <v>-258000</v>
          </cell>
          <cell r="K1689">
            <v>-258000</v>
          </cell>
          <cell r="L1689">
            <v>-258000</v>
          </cell>
          <cell r="M1689">
            <v>-258000</v>
          </cell>
          <cell r="N1689">
            <v>-258000</v>
          </cell>
          <cell r="O1689">
            <v>-258000</v>
          </cell>
          <cell r="P1689">
            <v>-258000</v>
          </cell>
          <cell r="Q1689">
            <v>-258000</v>
          </cell>
          <cell r="R1689">
            <v>-258000</v>
          </cell>
          <cell r="S1689">
            <v>-258000</v>
          </cell>
          <cell r="T1689">
            <v>-258000</v>
          </cell>
          <cell r="U1689">
            <v>-258000</v>
          </cell>
          <cell r="V1689">
            <v>-258000</v>
          </cell>
          <cell r="W1689">
            <v>-258000</v>
          </cell>
          <cell r="X1689">
            <v>-258000</v>
          </cell>
          <cell r="Y1689">
            <v>-258000</v>
          </cell>
          <cell r="Z1689">
            <v>-258000</v>
          </cell>
          <cell r="AA1689">
            <v>-258000</v>
          </cell>
          <cell r="AD1689">
            <v>-258000</v>
          </cell>
          <cell r="AE1689">
            <v>-258000</v>
          </cell>
          <cell r="AF1689">
            <v>-258000</v>
          </cell>
          <cell r="AG1689">
            <v>-258000</v>
          </cell>
          <cell r="AH1689">
            <v>-258000</v>
          </cell>
          <cell r="AI1689">
            <v>-258000</v>
          </cell>
          <cell r="AJ1689">
            <v>-258000</v>
          </cell>
          <cell r="AK1689">
            <v>-258000</v>
          </cell>
          <cell r="AL1689">
            <v>-258000</v>
          </cell>
          <cell r="AM1689">
            <v>-258000</v>
          </cell>
          <cell r="AN1689">
            <v>-258000</v>
          </cell>
          <cell r="AP1689">
            <v>-258000</v>
          </cell>
        </row>
        <row r="1690">
          <cell r="J1690">
            <v>-3302394.74</v>
          </cell>
          <cell r="K1690">
            <v>-3302394.74</v>
          </cell>
          <cell r="L1690">
            <v>-3302394.74</v>
          </cell>
          <cell r="M1690">
            <v>-3302394.74</v>
          </cell>
          <cell r="N1690">
            <v>-3298050.5</v>
          </cell>
          <cell r="O1690">
            <v>-3298050.5</v>
          </cell>
          <cell r="P1690">
            <v>-3298050.5</v>
          </cell>
          <cell r="Q1690">
            <v>-2475000</v>
          </cell>
          <cell r="R1690">
            <v>-2475000</v>
          </cell>
          <cell r="S1690">
            <v>-2475000</v>
          </cell>
          <cell r="T1690">
            <v>-2475000</v>
          </cell>
          <cell r="U1690">
            <v>-2475000</v>
          </cell>
          <cell r="V1690">
            <v>-2475000</v>
          </cell>
          <cell r="W1690">
            <v>-2475000</v>
          </cell>
          <cell r="X1690">
            <v>-2475000</v>
          </cell>
          <cell r="Y1690">
            <v>-2475000</v>
          </cell>
          <cell r="Z1690">
            <v>-2469837.39</v>
          </cell>
          <cell r="AA1690">
            <v>-2469837.39</v>
          </cell>
          <cell r="AD1690">
            <v>-3266334.9950000006</v>
          </cell>
          <cell r="AE1690">
            <v>-3197584.9950000006</v>
          </cell>
          <cell r="AF1690">
            <v>-3128834.9949999996</v>
          </cell>
          <cell r="AG1690">
            <v>-3059985.2141666668</v>
          </cell>
          <cell r="AH1690">
            <v>-2991035.6524999999</v>
          </cell>
          <cell r="AI1690">
            <v>-2922086.0908333329</v>
          </cell>
          <cell r="AJ1690">
            <v>-2853136.5291666668</v>
          </cell>
          <cell r="AK1690">
            <v>-2784186.9675000003</v>
          </cell>
          <cell r="AL1690">
            <v>-2715237.4058333333</v>
          </cell>
          <cell r="AM1690">
            <v>-2646253.7454166668</v>
          </cell>
          <cell r="AN1690">
            <v>-2577235.9862500001</v>
          </cell>
          <cell r="AP1690">
            <v>-2473709.3475000001</v>
          </cell>
        </row>
        <row r="1691">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D1691">
            <v>0</v>
          </cell>
          <cell r="AE1691">
            <v>0</v>
          </cell>
          <cell r="AF1691">
            <v>0</v>
          </cell>
          <cell r="AG1691">
            <v>0</v>
          </cell>
          <cell r="AH1691">
            <v>0</v>
          </cell>
          <cell r="AI1691">
            <v>0</v>
          </cell>
          <cell r="AJ1691">
            <v>0</v>
          </cell>
          <cell r="AK1691">
            <v>0</v>
          </cell>
          <cell r="AL1691">
            <v>0</v>
          </cell>
          <cell r="AM1691">
            <v>0</v>
          </cell>
          <cell r="AN1691">
            <v>0</v>
          </cell>
          <cell r="AP1691">
            <v>0</v>
          </cell>
        </row>
        <row r="1692">
          <cell r="J1692">
            <v>-236393.37</v>
          </cell>
          <cell r="K1692">
            <v>-235736.74</v>
          </cell>
          <cell r="L1692">
            <v>-235736.74</v>
          </cell>
          <cell r="M1692">
            <v>-235736.74</v>
          </cell>
          <cell r="N1692">
            <v>-235736.74</v>
          </cell>
          <cell r="O1692">
            <v>-235736.74</v>
          </cell>
          <cell r="P1692">
            <v>-235736.74</v>
          </cell>
          <cell r="Q1692">
            <v>-222200</v>
          </cell>
          <cell r="R1692">
            <v>-222200</v>
          </cell>
          <cell r="S1692">
            <v>-222200</v>
          </cell>
          <cell r="T1692">
            <v>-218840</v>
          </cell>
          <cell r="U1692">
            <v>-218840</v>
          </cell>
          <cell r="V1692">
            <v>-218840</v>
          </cell>
          <cell r="W1692">
            <v>-217382.37</v>
          </cell>
          <cell r="X1692">
            <v>-217382.37</v>
          </cell>
          <cell r="Y1692">
            <v>-217382.37</v>
          </cell>
          <cell r="Z1692">
            <v>-214546.24</v>
          </cell>
          <cell r="AA1692">
            <v>-214546.24</v>
          </cell>
          <cell r="AD1692">
            <v>-236016.71249999999</v>
          </cell>
          <cell r="AE1692">
            <v>-234616.71249999999</v>
          </cell>
          <cell r="AF1692">
            <v>-233216.71249999999</v>
          </cell>
          <cell r="AG1692">
            <v>-231785.3220833333</v>
          </cell>
          <cell r="AH1692">
            <v>-230322.54125000001</v>
          </cell>
          <cell r="AI1692">
            <v>-228859.76041666666</v>
          </cell>
          <cell r="AJ1692">
            <v>-227363.60458333336</v>
          </cell>
          <cell r="AK1692">
            <v>-225834.07375000001</v>
          </cell>
          <cell r="AL1692">
            <v>-224304.54291666669</v>
          </cell>
          <cell r="AM1692">
            <v>-222656.84</v>
          </cell>
          <cell r="AN1692">
            <v>-220890.965</v>
          </cell>
          <cell r="AP1692">
            <v>-217825.48583333334</v>
          </cell>
        </row>
        <row r="1693">
          <cell r="J1693">
            <v>-30000</v>
          </cell>
          <cell r="K1693">
            <v>-30000</v>
          </cell>
          <cell r="L1693">
            <v>-30000</v>
          </cell>
          <cell r="M1693">
            <v>-30000</v>
          </cell>
          <cell r="N1693">
            <v>-30000</v>
          </cell>
          <cell r="O1693">
            <v>-30000</v>
          </cell>
          <cell r="P1693">
            <v>-30000</v>
          </cell>
          <cell r="Q1693">
            <v>-30000</v>
          </cell>
          <cell r="R1693">
            <v>-30000</v>
          </cell>
          <cell r="S1693">
            <v>-30000</v>
          </cell>
          <cell r="T1693">
            <v>-30000</v>
          </cell>
          <cell r="U1693">
            <v>-30000</v>
          </cell>
          <cell r="V1693">
            <v>-30000</v>
          </cell>
          <cell r="W1693">
            <v>-30000</v>
          </cell>
          <cell r="X1693">
            <v>-30000</v>
          </cell>
          <cell r="Y1693">
            <v>-30000</v>
          </cell>
          <cell r="Z1693">
            <v>-30000</v>
          </cell>
          <cell r="AA1693">
            <v>-30000</v>
          </cell>
          <cell r="AD1693">
            <v>-30000</v>
          </cell>
          <cell r="AE1693">
            <v>-30000</v>
          </cell>
          <cell r="AF1693">
            <v>-30000</v>
          </cell>
          <cell r="AG1693">
            <v>-30000</v>
          </cell>
          <cell r="AH1693">
            <v>-30000</v>
          </cell>
          <cell r="AI1693">
            <v>-30000</v>
          </cell>
          <cell r="AJ1693">
            <v>-30000</v>
          </cell>
          <cell r="AK1693">
            <v>-30000</v>
          </cell>
          <cell r="AL1693">
            <v>-30000</v>
          </cell>
          <cell r="AM1693">
            <v>-30000</v>
          </cell>
          <cell r="AN1693">
            <v>-30000</v>
          </cell>
          <cell r="AP1693">
            <v>-30000</v>
          </cell>
        </row>
        <row r="1694">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D1694">
            <v>0</v>
          </cell>
          <cell r="AE1694">
            <v>0</v>
          </cell>
          <cell r="AF1694">
            <v>0</v>
          </cell>
          <cell r="AG1694">
            <v>0</v>
          </cell>
          <cell r="AH1694">
            <v>0</v>
          </cell>
          <cell r="AI1694">
            <v>0</v>
          </cell>
          <cell r="AJ1694">
            <v>0</v>
          </cell>
          <cell r="AK1694">
            <v>0</v>
          </cell>
          <cell r="AL1694">
            <v>0</v>
          </cell>
          <cell r="AM1694">
            <v>0</v>
          </cell>
          <cell r="AN1694">
            <v>0</v>
          </cell>
          <cell r="AP1694">
            <v>0</v>
          </cell>
        </row>
        <row r="1695">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D1695">
            <v>0</v>
          </cell>
          <cell r="AE1695">
            <v>0</v>
          </cell>
          <cell r="AF1695">
            <v>0</v>
          </cell>
          <cell r="AG1695">
            <v>0</v>
          </cell>
          <cell r="AH1695">
            <v>0</v>
          </cell>
          <cell r="AI1695">
            <v>0</v>
          </cell>
          <cell r="AJ1695">
            <v>0</v>
          </cell>
          <cell r="AK1695">
            <v>0</v>
          </cell>
          <cell r="AL1695">
            <v>0</v>
          </cell>
          <cell r="AM1695">
            <v>0</v>
          </cell>
          <cell r="AN1695">
            <v>0</v>
          </cell>
          <cell r="AP1695">
            <v>0</v>
          </cell>
        </row>
        <row r="1696">
          <cell r="J1696">
            <v>-1293823.8700000001</v>
          </cell>
          <cell r="K1696">
            <v>-1283084.1399999999</v>
          </cell>
          <cell r="L1696">
            <v>-1283084.1399999999</v>
          </cell>
          <cell r="M1696">
            <v>-1283084.1399999999</v>
          </cell>
          <cell r="N1696">
            <v>-1109593.6399999999</v>
          </cell>
          <cell r="O1696">
            <v>-1109593.6399999999</v>
          </cell>
          <cell r="P1696">
            <v>-1109593.6399999999</v>
          </cell>
          <cell r="Q1696">
            <v>-1270000</v>
          </cell>
          <cell r="R1696">
            <v>-1270000</v>
          </cell>
          <cell r="S1696">
            <v>-1270000</v>
          </cell>
          <cell r="T1696">
            <v>-1269670.5</v>
          </cell>
          <cell r="U1696">
            <v>-1269670.5</v>
          </cell>
          <cell r="V1696">
            <v>-1269670.5</v>
          </cell>
          <cell r="W1696">
            <v>-1215053.5</v>
          </cell>
          <cell r="X1696">
            <v>-1215053.5</v>
          </cell>
          <cell r="Y1696">
            <v>-1215053.5</v>
          </cell>
          <cell r="Z1696">
            <v>-1214873</v>
          </cell>
          <cell r="AA1696">
            <v>-1214873</v>
          </cell>
          <cell r="AD1696">
            <v>-1245375.4125000003</v>
          </cell>
          <cell r="AE1696">
            <v>-1242875.4125000001</v>
          </cell>
          <cell r="AF1696">
            <v>-1240375.4125000001</v>
          </cell>
          <cell r="AG1696">
            <v>-1238119.0220833335</v>
          </cell>
          <cell r="AH1696">
            <v>-1236106.24125</v>
          </cell>
          <cell r="AI1696">
            <v>-1234093.4604166667</v>
          </cell>
          <cell r="AJ1696">
            <v>-1230252.46</v>
          </cell>
          <cell r="AK1696">
            <v>-1224583.24</v>
          </cell>
          <cell r="AL1696">
            <v>-1218914.02</v>
          </cell>
          <cell r="AM1696">
            <v>-1220466.05</v>
          </cell>
          <cell r="AN1696">
            <v>-1229239.33</v>
          </cell>
          <cell r="AP1696">
            <v>-1242399.25</v>
          </cell>
        </row>
        <row r="1697">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D1697">
            <v>0</v>
          </cell>
          <cell r="AE1697">
            <v>0</v>
          </cell>
          <cell r="AF1697">
            <v>0</v>
          </cell>
          <cell r="AG1697">
            <v>0</v>
          </cell>
          <cell r="AH1697">
            <v>0</v>
          </cell>
          <cell r="AI1697">
            <v>0</v>
          </cell>
          <cell r="AJ1697">
            <v>0</v>
          </cell>
          <cell r="AK1697">
            <v>0</v>
          </cell>
          <cell r="AL1697">
            <v>0</v>
          </cell>
          <cell r="AM1697">
            <v>0</v>
          </cell>
          <cell r="AN1697">
            <v>0</v>
          </cell>
          <cell r="AP1697">
            <v>0</v>
          </cell>
        </row>
        <row r="1698">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D1698">
            <v>0</v>
          </cell>
          <cell r="AE1698">
            <v>0</v>
          </cell>
          <cell r="AF1698">
            <v>0</v>
          </cell>
          <cell r="AG1698">
            <v>0</v>
          </cell>
          <cell r="AH1698">
            <v>0</v>
          </cell>
          <cell r="AI1698">
            <v>0</v>
          </cell>
          <cell r="AJ1698">
            <v>0</v>
          </cell>
          <cell r="AK1698">
            <v>0</v>
          </cell>
          <cell r="AL1698">
            <v>0</v>
          </cell>
          <cell r="AM1698">
            <v>0</v>
          </cell>
          <cell r="AN1698">
            <v>0</v>
          </cell>
          <cell r="AP1698">
            <v>0</v>
          </cell>
        </row>
        <row r="1699">
          <cell r="J1699">
            <v>-550000</v>
          </cell>
          <cell r="K1699">
            <v>-550000</v>
          </cell>
          <cell r="L1699">
            <v>-550000</v>
          </cell>
          <cell r="M1699">
            <v>-550000</v>
          </cell>
          <cell r="N1699">
            <v>-550000</v>
          </cell>
          <cell r="O1699">
            <v>-550000</v>
          </cell>
          <cell r="P1699">
            <v>-550000</v>
          </cell>
          <cell r="Q1699">
            <v>-550000</v>
          </cell>
          <cell r="R1699">
            <v>-550000</v>
          </cell>
          <cell r="S1699">
            <v>-550000</v>
          </cell>
          <cell r="T1699">
            <v>-550000</v>
          </cell>
          <cell r="U1699">
            <v>-550000</v>
          </cell>
          <cell r="V1699">
            <v>-550000</v>
          </cell>
          <cell r="W1699">
            <v>-550000</v>
          </cell>
          <cell r="X1699">
            <v>-550000</v>
          </cell>
          <cell r="Y1699">
            <v>-550000</v>
          </cell>
          <cell r="Z1699">
            <v>-550000</v>
          </cell>
          <cell r="AA1699">
            <v>-550000</v>
          </cell>
          <cell r="AD1699">
            <v>-550000</v>
          </cell>
          <cell r="AE1699">
            <v>-550000</v>
          </cell>
          <cell r="AF1699">
            <v>-550000</v>
          </cell>
          <cell r="AG1699">
            <v>-550000</v>
          </cell>
          <cell r="AH1699">
            <v>-550000</v>
          </cell>
          <cell r="AI1699">
            <v>-550000</v>
          </cell>
          <cell r="AJ1699">
            <v>-550000</v>
          </cell>
          <cell r="AK1699">
            <v>-550000</v>
          </cell>
          <cell r="AL1699">
            <v>-550000</v>
          </cell>
          <cell r="AM1699">
            <v>-550000</v>
          </cell>
          <cell r="AN1699">
            <v>-550000</v>
          </cell>
          <cell r="AP1699">
            <v>-550000</v>
          </cell>
        </row>
        <row r="1700">
          <cell r="J1700">
            <v>-2473994.61</v>
          </cell>
          <cell r="K1700">
            <v>-7450000</v>
          </cell>
          <cell r="L1700">
            <v>-7450000</v>
          </cell>
          <cell r="M1700">
            <v>-7450000</v>
          </cell>
          <cell r="N1700">
            <v>-7417375.0499999998</v>
          </cell>
          <cell r="O1700">
            <v>-7417375.0499999998</v>
          </cell>
          <cell r="P1700">
            <v>-7417375.0499999998</v>
          </cell>
          <cell r="Q1700">
            <v>-7450000</v>
          </cell>
          <cell r="R1700">
            <v>-7450000</v>
          </cell>
          <cell r="S1700">
            <v>-7450000</v>
          </cell>
          <cell r="T1700">
            <v>-7405505.5999999996</v>
          </cell>
          <cell r="U1700">
            <v>-7405505.5999999996</v>
          </cell>
          <cell r="V1700">
            <v>-7405505.5999999996</v>
          </cell>
          <cell r="W1700">
            <v>-7364177.9199999999</v>
          </cell>
          <cell r="X1700">
            <v>-7364177.9199999999</v>
          </cell>
          <cell r="Y1700">
            <v>-7364177.9199999999</v>
          </cell>
          <cell r="Z1700">
            <v>-7281029.54</v>
          </cell>
          <cell r="AA1700">
            <v>-7281029.54</v>
          </cell>
          <cell r="AD1700">
            <v>-5166592.4149999991</v>
          </cell>
          <cell r="AE1700">
            <v>-5579092.4149999991</v>
          </cell>
          <cell r="AF1700">
            <v>-5991592.4149999991</v>
          </cell>
          <cell r="AG1700">
            <v>-6403322.0395833328</v>
          </cell>
          <cell r="AH1700">
            <v>-6814281.2887499994</v>
          </cell>
          <cell r="AI1700">
            <v>-7225240.5379166668</v>
          </cell>
          <cell r="AJ1700">
            <v>-7427144.2424999988</v>
          </cell>
          <cell r="AK1700">
            <v>-7419992.4024999999</v>
          </cell>
          <cell r="AL1700">
            <v>-7412840.5625</v>
          </cell>
          <cell r="AM1700">
            <v>-7403583.5795833347</v>
          </cell>
          <cell r="AN1700">
            <v>-7392221.4537500003</v>
          </cell>
          <cell r="AP1700">
            <v>-7368928.2650000015</v>
          </cell>
        </row>
        <row r="1701">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D1701">
            <v>0</v>
          </cell>
          <cell r="AE1701">
            <v>0</v>
          </cell>
          <cell r="AF1701">
            <v>0</v>
          </cell>
          <cell r="AG1701">
            <v>0</v>
          </cell>
          <cell r="AH1701">
            <v>0</v>
          </cell>
          <cell r="AI1701">
            <v>0</v>
          </cell>
          <cell r="AJ1701">
            <v>0</v>
          </cell>
          <cell r="AK1701">
            <v>0</v>
          </cell>
          <cell r="AL1701">
            <v>0</v>
          </cell>
          <cell r="AM1701">
            <v>0</v>
          </cell>
          <cell r="AN1701">
            <v>0</v>
          </cell>
          <cell r="AP1701">
            <v>0</v>
          </cell>
        </row>
        <row r="1702">
          <cell r="J1702">
            <v>-2050000</v>
          </cell>
          <cell r="K1702">
            <v>-2048450</v>
          </cell>
          <cell r="L1702">
            <v>-2048450</v>
          </cell>
          <cell r="M1702">
            <v>-2048450</v>
          </cell>
          <cell r="N1702">
            <v>-1844511.1</v>
          </cell>
          <cell r="O1702">
            <v>-1844511.1</v>
          </cell>
          <cell r="P1702">
            <v>-1844511.1</v>
          </cell>
          <cell r="Q1702">
            <v>-2380000</v>
          </cell>
          <cell r="R1702">
            <v>-2380000</v>
          </cell>
          <cell r="S1702">
            <v>-2380000</v>
          </cell>
          <cell r="T1702">
            <v>-2329080.6</v>
          </cell>
          <cell r="U1702">
            <v>-2329080.6</v>
          </cell>
          <cell r="V1702">
            <v>-2329080.6</v>
          </cell>
          <cell r="W1702">
            <v>-2237090.94</v>
          </cell>
          <cell r="X1702">
            <v>-2237090.94</v>
          </cell>
          <cell r="Y1702">
            <v>-2237090.94</v>
          </cell>
          <cell r="Z1702">
            <v>-1885646.11</v>
          </cell>
          <cell r="AA1702">
            <v>-1885646.11</v>
          </cell>
          <cell r="AD1702">
            <v>-2011990.2750000004</v>
          </cell>
          <cell r="AE1702">
            <v>-2039490.2750000001</v>
          </cell>
          <cell r="AF1702">
            <v>-2066990.2750000001</v>
          </cell>
          <cell r="AG1702">
            <v>-2092368.6333333331</v>
          </cell>
          <cell r="AH1702">
            <v>-2115625.35</v>
          </cell>
          <cell r="AI1702">
            <v>-2138882.0666666669</v>
          </cell>
          <cell r="AJ1702">
            <v>-2158370.4641666668</v>
          </cell>
          <cell r="AK1702">
            <v>-2174090.5425000004</v>
          </cell>
          <cell r="AL1702">
            <v>-2189810.6208333336</v>
          </cell>
          <cell r="AM1702">
            <v>-2199384.6187500004</v>
          </cell>
          <cell r="AN1702">
            <v>-2202812.5362500004</v>
          </cell>
          <cell r="AP1702">
            <v>-2207954.4124999996</v>
          </cell>
        </row>
        <row r="1703">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D1703">
            <v>0</v>
          </cell>
          <cell r="AE1703">
            <v>0</v>
          </cell>
          <cell r="AF1703">
            <v>0</v>
          </cell>
          <cell r="AG1703">
            <v>0</v>
          </cell>
          <cell r="AH1703">
            <v>0</v>
          </cell>
          <cell r="AI1703">
            <v>0</v>
          </cell>
          <cell r="AJ1703">
            <v>0</v>
          </cell>
          <cell r="AK1703">
            <v>0</v>
          </cell>
          <cell r="AL1703">
            <v>0</v>
          </cell>
          <cell r="AM1703">
            <v>0</v>
          </cell>
          <cell r="AN1703">
            <v>0</v>
          </cell>
          <cell r="AP1703">
            <v>0</v>
          </cell>
        </row>
        <row r="1704">
          <cell r="J1704">
            <v>-499874.44</v>
          </cell>
          <cell r="K1704">
            <v>-499874.44</v>
          </cell>
          <cell r="L1704">
            <v>-499874.44</v>
          </cell>
          <cell r="M1704">
            <v>-499874.44</v>
          </cell>
          <cell r="N1704">
            <v>-491741.09</v>
          </cell>
          <cell r="O1704">
            <v>-491741.09</v>
          </cell>
          <cell r="P1704">
            <v>-491741.09</v>
          </cell>
          <cell r="Q1704">
            <v>-484500</v>
          </cell>
          <cell r="R1704">
            <v>-484500</v>
          </cell>
          <cell r="S1704">
            <v>-484500</v>
          </cell>
          <cell r="T1704">
            <v>-484500</v>
          </cell>
          <cell r="U1704">
            <v>-484500</v>
          </cell>
          <cell r="V1704">
            <v>-484500</v>
          </cell>
          <cell r="W1704">
            <v>-484500</v>
          </cell>
          <cell r="X1704">
            <v>-484500</v>
          </cell>
          <cell r="Y1704">
            <v>-484500</v>
          </cell>
          <cell r="Z1704">
            <v>-484500</v>
          </cell>
          <cell r="AA1704">
            <v>-484500</v>
          </cell>
          <cell r="AD1704">
            <v>-493997.49249999993</v>
          </cell>
          <cell r="AE1704">
            <v>-493997.49249999993</v>
          </cell>
          <cell r="AF1704">
            <v>-493997.49249999999</v>
          </cell>
          <cell r="AG1704">
            <v>-493356.89083333331</v>
          </cell>
          <cell r="AH1704">
            <v>-492075.68749999994</v>
          </cell>
          <cell r="AI1704">
            <v>-490794.48416666663</v>
          </cell>
          <cell r="AJ1704">
            <v>-489513.28083333332</v>
          </cell>
          <cell r="AK1704">
            <v>-488232.07749999996</v>
          </cell>
          <cell r="AL1704">
            <v>-486950.87416666659</v>
          </cell>
          <cell r="AM1704">
            <v>-486008.56041666662</v>
          </cell>
          <cell r="AN1704">
            <v>-485405.13624999998</v>
          </cell>
          <cell r="AP1704">
            <v>-484500</v>
          </cell>
        </row>
        <row r="1705">
          <cell r="J1705">
            <v>-20000</v>
          </cell>
          <cell r="K1705">
            <v>-20000</v>
          </cell>
          <cell r="L1705">
            <v>-20000</v>
          </cell>
          <cell r="M1705">
            <v>-20000</v>
          </cell>
          <cell r="N1705">
            <v>-20000</v>
          </cell>
          <cell r="O1705">
            <v>-20000</v>
          </cell>
          <cell r="P1705">
            <v>-20000</v>
          </cell>
          <cell r="Q1705">
            <v>-20000</v>
          </cell>
          <cell r="R1705">
            <v>-20000</v>
          </cell>
          <cell r="S1705">
            <v>-20000</v>
          </cell>
          <cell r="T1705">
            <v>-20000</v>
          </cell>
          <cell r="U1705">
            <v>-20000</v>
          </cell>
          <cell r="V1705">
            <v>-20000</v>
          </cell>
          <cell r="W1705">
            <v>-20000</v>
          </cell>
          <cell r="X1705">
            <v>-20000</v>
          </cell>
          <cell r="Y1705">
            <v>-20000</v>
          </cell>
          <cell r="Z1705">
            <v>-20000</v>
          </cell>
          <cell r="AA1705">
            <v>-20000</v>
          </cell>
          <cell r="AD1705">
            <v>-20000</v>
          </cell>
          <cell r="AE1705">
            <v>-20000</v>
          </cell>
          <cell r="AF1705">
            <v>-20000</v>
          </cell>
          <cell r="AG1705">
            <v>-20000</v>
          </cell>
          <cell r="AH1705">
            <v>-20000</v>
          </cell>
          <cell r="AI1705">
            <v>-20000</v>
          </cell>
          <cell r="AJ1705">
            <v>-20000</v>
          </cell>
          <cell r="AK1705">
            <v>-20000</v>
          </cell>
          <cell r="AL1705">
            <v>-20000</v>
          </cell>
          <cell r="AM1705">
            <v>-20000</v>
          </cell>
          <cell r="AN1705">
            <v>-20000</v>
          </cell>
          <cell r="AP1705">
            <v>-20000</v>
          </cell>
        </row>
        <row r="1706">
          <cell r="J1706">
            <v>-200000</v>
          </cell>
          <cell r="K1706">
            <v>-200000</v>
          </cell>
          <cell r="L1706">
            <v>-200000</v>
          </cell>
          <cell r="M1706">
            <v>-200000</v>
          </cell>
          <cell r="N1706">
            <v>-200000</v>
          </cell>
          <cell r="O1706">
            <v>-200000</v>
          </cell>
          <cell r="P1706">
            <v>-200000</v>
          </cell>
          <cell r="Q1706">
            <v>-200000</v>
          </cell>
          <cell r="R1706">
            <v>-200000</v>
          </cell>
          <cell r="S1706">
            <v>-200000</v>
          </cell>
          <cell r="T1706">
            <v>-200000</v>
          </cell>
          <cell r="U1706">
            <v>-200000</v>
          </cell>
          <cell r="V1706">
            <v>-200000</v>
          </cell>
          <cell r="W1706">
            <v>-200000</v>
          </cell>
          <cell r="X1706">
            <v>-200000</v>
          </cell>
          <cell r="Y1706">
            <v>-200000</v>
          </cell>
          <cell r="Z1706">
            <v>-200000</v>
          </cell>
          <cell r="AA1706">
            <v>-200000</v>
          </cell>
          <cell r="AD1706">
            <v>-200000</v>
          </cell>
          <cell r="AE1706">
            <v>-200000</v>
          </cell>
          <cell r="AF1706">
            <v>-200000</v>
          </cell>
          <cell r="AG1706">
            <v>-200000</v>
          </cell>
          <cell r="AH1706">
            <v>-200000</v>
          </cell>
          <cell r="AI1706">
            <v>-200000</v>
          </cell>
          <cell r="AJ1706">
            <v>-200000</v>
          </cell>
          <cell r="AK1706">
            <v>-200000</v>
          </cell>
          <cell r="AL1706">
            <v>-200000</v>
          </cell>
          <cell r="AM1706">
            <v>-200000</v>
          </cell>
          <cell r="AN1706">
            <v>-200000</v>
          </cell>
          <cell r="AP1706">
            <v>-200000</v>
          </cell>
        </row>
        <row r="1707">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D1707">
            <v>0</v>
          </cell>
          <cell r="AE1707">
            <v>0</v>
          </cell>
          <cell r="AF1707">
            <v>0</v>
          </cell>
          <cell r="AG1707">
            <v>0</v>
          </cell>
          <cell r="AH1707">
            <v>0</v>
          </cell>
          <cell r="AI1707">
            <v>0</v>
          </cell>
          <cell r="AJ1707">
            <v>0</v>
          </cell>
          <cell r="AK1707">
            <v>0</v>
          </cell>
          <cell r="AL1707">
            <v>0</v>
          </cell>
          <cell r="AM1707">
            <v>0</v>
          </cell>
          <cell r="AN1707">
            <v>0</v>
          </cell>
          <cell r="AP1707">
            <v>0</v>
          </cell>
        </row>
        <row r="1708">
          <cell r="J1708">
            <v>-140000</v>
          </cell>
          <cell r="K1708">
            <v>-140000</v>
          </cell>
          <cell r="L1708">
            <v>-140000</v>
          </cell>
          <cell r="M1708">
            <v>-140000</v>
          </cell>
          <cell r="N1708">
            <v>-130200.01</v>
          </cell>
          <cell r="O1708">
            <v>-130200.01</v>
          </cell>
          <cell r="P1708">
            <v>-130200.01</v>
          </cell>
          <cell r="Q1708">
            <v>-140000</v>
          </cell>
          <cell r="R1708">
            <v>-140000</v>
          </cell>
          <cell r="S1708">
            <v>-140000</v>
          </cell>
          <cell r="T1708">
            <v>-140000</v>
          </cell>
          <cell r="U1708">
            <v>-140000</v>
          </cell>
          <cell r="V1708">
            <v>-140000</v>
          </cell>
          <cell r="W1708">
            <v>-140000</v>
          </cell>
          <cell r="X1708">
            <v>-140000</v>
          </cell>
          <cell r="Y1708">
            <v>-140000</v>
          </cell>
          <cell r="Z1708">
            <v>-140000</v>
          </cell>
          <cell r="AA1708">
            <v>-140000</v>
          </cell>
          <cell r="AD1708">
            <v>-137550.0025</v>
          </cell>
          <cell r="AE1708">
            <v>-137550.0025</v>
          </cell>
          <cell r="AF1708">
            <v>-137550.0025</v>
          </cell>
          <cell r="AG1708">
            <v>-137550.0025</v>
          </cell>
          <cell r="AH1708">
            <v>-137550.0025</v>
          </cell>
          <cell r="AI1708">
            <v>-137550.0025</v>
          </cell>
          <cell r="AJ1708">
            <v>-137550.0025</v>
          </cell>
          <cell r="AK1708">
            <v>-137550.0025</v>
          </cell>
          <cell r="AL1708">
            <v>-137550.0025</v>
          </cell>
          <cell r="AM1708">
            <v>-137958.33541666667</v>
          </cell>
          <cell r="AN1708">
            <v>-138775.00125</v>
          </cell>
          <cell r="AP1708">
            <v>-140000</v>
          </cell>
        </row>
        <row r="1709">
          <cell r="J1709">
            <v>-497197.75</v>
          </cell>
          <cell r="K1709">
            <v>-500000</v>
          </cell>
          <cell r="L1709">
            <v>-500000</v>
          </cell>
          <cell r="M1709">
            <v>-500000</v>
          </cell>
          <cell r="N1709">
            <v>-496725</v>
          </cell>
          <cell r="O1709">
            <v>-494723.5</v>
          </cell>
          <cell r="P1709">
            <v>-491806.25</v>
          </cell>
          <cell r="Q1709">
            <v>-500000</v>
          </cell>
          <cell r="R1709">
            <v>-501524.87</v>
          </cell>
          <cell r="S1709">
            <v>-500699.62</v>
          </cell>
          <cell r="T1709">
            <v>-500000</v>
          </cell>
          <cell r="U1709">
            <v>-499333.5</v>
          </cell>
          <cell r="V1709">
            <v>-495065.35</v>
          </cell>
          <cell r="W1709">
            <v>-500000</v>
          </cell>
          <cell r="X1709">
            <v>-500000</v>
          </cell>
          <cell r="Y1709">
            <v>-500000</v>
          </cell>
          <cell r="Z1709">
            <v>-500000</v>
          </cell>
          <cell r="AA1709">
            <v>-500000</v>
          </cell>
          <cell r="AD1709">
            <v>-498335.21666666662</v>
          </cell>
          <cell r="AE1709">
            <v>-498407.70916666667</v>
          </cell>
          <cell r="AF1709">
            <v>-498518.30875000003</v>
          </cell>
          <cell r="AG1709">
            <v>-498556.41583333333</v>
          </cell>
          <cell r="AH1709">
            <v>-498528.64500000002</v>
          </cell>
          <cell r="AI1709">
            <v>-498412.02416666667</v>
          </cell>
          <cell r="AJ1709">
            <v>-498323.17416666663</v>
          </cell>
          <cell r="AK1709">
            <v>-498323.17416666663</v>
          </cell>
          <cell r="AL1709">
            <v>-498323.17416666663</v>
          </cell>
          <cell r="AM1709">
            <v>-498459.63250000001</v>
          </cell>
          <cell r="AN1709">
            <v>-498815.94500000001</v>
          </cell>
          <cell r="AP1709">
            <v>-499718.61166666663</v>
          </cell>
        </row>
        <row r="1710">
          <cell r="J1710">
            <v>-100000</v>
          </cell>
          <cell r="K1710">
            <v>-100000</v>
          </cell>
          <cell r="L1710">
            <v>-100000</v>
          </cell>
          <cell r="M1710">
            <v>-100000</v>
          </cell>
          <cell r="N1710">
            <v>-100000</v>
          </cell>
          <cell r="O1710">
            <v>-100000</v>
          </cell>
          <cell r="P1710">
            <v>-100000</v>
          </cell>
          <cell r="Q1710">
            <v>-100000</v>
          </cell>
          <cell r="R1710">
            <v>-100000</v>
          </cell>
          <cell r="S1710">
            <v>-100000</v>
          </cell>
          <cell r="T1710">
            <v>-100000</v>
          </cell>
          <cell r="U1710">
            <v>-100000</v>
          </cell>
          <cell r="V1710">
            <v>-100000</v>
          </cell>
          <cell r="W1710">
            <v>-100000</v>
          </cell>
          <cell r="X1710">
            <v>-100000</v>
          </cell>
          <cell r="Y1710">
            <v>-100000</v>
          </cell>
          <cell r="Z1710">
            <v>-100000</v>
          </cell>
          <cell r="AA1710">
            <v>-100000</v>
          </cell>
          <cell r="AD1710">
            <v>-100000</v>
          </cell>
          <cell r="AE1710">
            <v>-100000</v>
          </cell>
          <cell r="AF1710">
            <v>-100000</v>
          </cell>
          <cell r="AG1710">
            <v>-100000</v>
          </cell>
          <cell r="AH1710">
            <v>-100000</v>
          </cell>
          <cell r="AI1710">
            <v>-100000</v>
          </cell>
          <cell r="AJ1710">
            <v>-100000</v>
          </cell>
          <cell r="AK1710">
            <v>-100000</v>
          </cell>
          <cell r="AL1710">
            <v>-100000</v>
          </cell>
          <cell r="AM1710">
            <v>-100000</v>
          </cell>
          <cell r="AN1710">
            <v>-100000</v>
          </cell>
          <cell r="AP1710">
            <v>-100000</v>
          </cell>
        </row>
        <row r="1711">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D1711">
            <v>0</v>
          </cell>
          <cell r="AE1711">
            <v>0</v>
          </cell>
          <cell r="AF1711">
            <v>0</v>
          </cell>
          <cell r="AG1711">
            <v>0</v>
          </cell>
          <cell r="AH1711">
            <v>0</v>
          </cell>
          <cell r="AI1711">
            <v>0</v>
          </cell>
          <cell r="AJ1711">
            <v>0</v>
          </cell>
          <cell r="AK1711">
            <v>0</v>
          </cell>
          <cell r="AL1711">
            <v>0</v>
          </cell>
          <cell r="AM1711">
            <v>0</v>
          </cell>
          <cell r="AN1711">
            <v>0</v>
          </cell>
          <cell r="AP1711">
            <v>0</v>
          </cell>
        </row>
        <row r="1712">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D1712">
            <v>0</v>
          </cell>
          <cell r="AE1712">
            <v>0</v>
          </cell>
          <cell r="AF1712">
            <v>0</v>
          </cell>
          <cell r="AG1712">
            <v>0</v>
          </cell>
          <cell r="AH1712">
            <v>0</v>
          </cell>
          <cell r="AI1712">
            <v>0</v>
          </cell>
          <cell r="AJ1712">
            <v>0</v>
          </cell>
          <cell r="AK1712">
            <v>0</v>
          </cell>
          <cell r="AL1712">
            <v>0</v>
          </cell>
          <cell r="AM1712">
            <v>0</v>
          </cell>
          <cell r="AN1712">
            <v>0</v>
          </cell>
          <cell r="AP1712">
            <v>0</v>
          </cell>
        </row>
        <row r="1713">
          <cell r="J1713">
            <v>-347291</v>
          </cell>
          <cell r="K1713">
            <v>-341105.8</v>
          </cell>
          <cell r="L1713">
            <v>-341105.8</v>
          </cell>
          <cell r="M1713">
            <v>-341105.8</v>
          </cell>
          <cell r="N1713">
            <v>-325453.49</v>
          </cell>
          <cell r="O1713">
            <v>-325453.49</v>
          </cell>
          <cell r="P1713">
            <v>-325453.49</v>
          </cell>
          <cell r="Q1713">
            <v>-350000</v>
          </cell>
          <cell r="R1713">
            <v>-350000</v>
          </cell>
          <cell r="S1713">
            <v>-350000</v>
          </cell>
          <cell r="T1713">
            <v>-347460.2</v>
          </cell>
          <cell r="U1713">
            <v>-347460.2</v>
          </cell>
          <cell r="V1713">
            <v>-347460.2</v>
          </cell>
          <cell r="W1713">
            <v>-346532.2</v>
          </cell>
          <cell r="X1713">
            <v>-346532.2</v>
          </cell>
          <cell r="Y1713">
            <v>-346532.2</v>
          </cell>
          <cell r="Z1713">
            <v>-338209.07</v>
          </cell>
          <cell r="AA1713">
            <v>-338209.07</v>
          </cell>
          <cell r="AD1713">
            <v>-340962.57250000001</v>
          </cell>
          <cell r="AE1713">
            <v>-340962.57250000001</v>
          </cell>
          <cell r="AF1713">
            <v>-340962.57250000001</v>
          </cell>
          <cell r="AG1713">
            <v>-340969.6225</v>
          </cell>
          <cell r="AH1713">
            <v>-340983.72250000003</v>
          </cell>
          <cell r="AI1713">
            <v>-340997.82250000007</v>
          </cell>
          <cell r="AJ1713">
            <v>-341230.97250000009</v>
          </cell>
          <cell r="AK1713">
            <v>-341683.17250000004</v>
          </cell>
          <cell r="AL1713">
            <v>-342135.37250000006</v>
          </cell>
          <cell r="AM1713">
            <v>-342892.95500000007</v>
          </cell>
          <cell r="AN1713">
            <v>-343955.92</v>
          </cell>
          <cell r="AP1713">
            <v>-345550.36749999999</v>
          </cell>
        </row>
        <row r="1714">
          <cell r="J1714">
            <v>-88616.68</v>
          </cell>
          <cell r="K1714">
            <v>-87501.68</v>
          </cell>
          <cell r="L1714">
            <v>-87501.68</v>
          </cell>
          <cell r="M1714">
            <v>-87501.68</v>
          </cell>
          <cell r="N1714">
            <v>-87093.43</v>
          </cell>
          <cell r="O1714">
            <v>-87093.43</v>
          </cell>
          <cell r="P1714">
            <v>-87093.43</v>
          </cell>
          <cell r="Q1714">
            <v>-100000</v>
          </cell>
          <cell r="R1714">
            <v>-100000</v>
          </cell>
          <cell r="S1714">
            <v>-100000</v>
          </cell>
          <cell r="T1714">
            <v>-60436.55</v>
          </cell>
          <cell r="U1714">
            <v>-60436.55</v>
          </cell>
          <cell r="V1714">
            <v>-60436.55</v>
          </cell>
          <cell r="W1714">
            <v>-155.86000000000001</v>
          </cell>
          <cell r="X1714">
            <v>-155.86000000000001</v>
          </cell>
          <cell r="Y1714">
            <v>-155.86000000000001</v>
          </cell>
          <cell r="Z1714">
            <v>15782.99</v>
          </cell>
          <cell r="AA1714">
            <v>15782.99</v>
          </cell>
          <cell r="AD1714">
            <v>-90802.947499999966</v>
          </cell>
          <cell r="AE1714">
            <v>-90802.947499999966</v>
          </cell>
          <cell r="AF1714">
            <v>-90802.947499999995</v>
          </cell>
          <cell r="AG1714">
            <v>-89628.775416666656</v>
          </cell>
          <cell r="AH1714">
            <v>-87280.431250000009</v>
          </cell>
          <cell r="AI1714">
            <v>-84932.087083333332</v>
          </cell>
          <cell r="AJ1714">
            <v>-80118.505833333344</v>
          </cell>
          <cell r="AK1714">
            <v>-72839.687500000015</v>
          </cell>
          <cell r="AL1714">
            <v>-65560.869166666685</v>
          </cell>
          <cell r="AM1714">
            <v>-57634.942500000005</v>
          </cell>
          <cell r="AN1714">
            <v>-49061.907499999994</v>
          </cell>
          <cell r="AP1714">
            <v>-36202.354999999996</v>
          </cell>
        </row>
        <row r="1715">
          <cell r="J1715">
            <v>-50000</v>
          </cell>
          <cell r="K1715">
            <v>-50000</v>
          </cell>
          <cell r="L1715">
            <v>-50000</v>
          </cell>
          <cell r="M1715">
            <v>-50000</v>
          </cell>
          <cell r="N1715">
            <v>-50000</v>
          </cell>
          <cell r="O1715">
            <v>-50000</v>
          </cell>
          <cell r="P1715">
            <v>-50000</v>
          </cell>
          <cell r="Q1715">
            <v>-50000</v>
          </cell>
          <cell r="R1715">
            <v>-50000</v>
          </cell>
          <cell r="S1715">
            <v>-50000</v>
          </cell>
          <cell r="T1715">
            <v>-50000</v>
          </cell>
          <cell r="U1715">
            <v>-50000</v>
          </cell>
          <cell r="V1715">
            <v>-50000</v>
          </cell>
          <cell r="W1715">
            <v>-50000</v>
          </cell>
          <cell r="X1715">
            <v>-50000</v>
          </cell>
          <cell r="Y1715">
            <v>-50000</v>
          </cell>
          <cell r="Z1715">
            <v>-50000</v>
          </cell>
          <cell r="AA1715">
            <v>-50000</v>
          </cell>
          <cell r="AD1715">
            <v>-50000</v>
          </cell>
          <cell r="AE1715">
            <v>-50000</v>
          </cell>
          <cell r="AF1715">
            <v>-50000</v>
          </cell>
          <cell r="AG1715">
            <v>-50000</v>
          </cell>
          <cell r="AH1715">
            <v>-50000</v>
          </cell>
          <cell r="AI1715">
            <v>-50000</v>
          </cell>
          <cell r="AJ1715">
            <v>-50000</v>
          </cell>
          <cell r="AK1715">
            <v>-50000</v>
          </cell>
          <cell r="AL1715">
            <v>-50000</v>
          </cell>
          <cell r="AM1715">
            <v>-50000</v>
          </cell>
          <cell r="AN1715">
            <v>-50000</v>
          </cell>
          <cell r="AP1715">
            <v>-50000</v>
          </cell>
        </row>
        <row r="1716">
          <cell r="J1716">
            <v>-2867992.26</v>
          </cell>
          <cell r="K1716">
            <v>-2804475.3</v>
          </cell>
          <cell r="L1716">
            <v>-2804475.3</v>
          </cell>
          <cell r="M1716">
            <v>-2804475.3</v>
          </cell>
          <cell r="N1716">
            <v>-2780916.19</v>
          </cell>
          <cell r="O1716">
            <v>-2780916.19</v>
          </cell>
          <cell r="P1716">
            <v>-2780916.19</v>
          </cell>
          <cell r="Q1716">
            <v>-2925000</v>
          </cell>
          <cell r="R1716">
            <v>-2925000</v>
          </cell>
          <cell r="S1716">
            <v>-2925000</v>
          </cell>
          <cell r="T1716">
            <v>-2587409.08</v>
          </cell>
          <cell r="U1716">
            <v>-2587409.08</v>
          </cell>
          <cell r="V1716">
            <v>-2587409.08</v>
          </cell>
          <cell r="W1716">
            <v>-2478137.3199999998</v>
          </cell>
          <cell r="X1716">
            <v>-2478137.3199999998</v>
          </cell>
          <cell r="Y1716">
            <v>-2478137.3199999998</v>
          </cell>
          <cell r="Z1716">
            <v>-2398813.86</v>
          </cell>
          <cell r="AA1716">
            <v>-2398813.86</v>
          </cell>
          <cell r="AD1716">
            <v>-2844595.9375</v>
          </cell>
          <cell r="AE1716">
            <v>-2844595.9375</v>
          </cell>
          <cell r="AF1716">
            <v>-2844595.9375</v>
          </cell>
          <cell r="AG1716">
            <v>-2832904.9716666671</v>
          </cell>
          <cell r="AH1716">
            <v>-2809523.0400000005</v>
          </cell>
          <cell r="AI1716">
            <v>-2786141.1083333329</v>
          </cell>
          <cell r="AJ1716">
            <v>-2760852.7266666661</v>
          </cell>
          <cell r="AK1716">
            <v>-2733657.8949999991</v>
          </cell>
          <cell r="AL1716">
            <v>-2706463.063333333</v>
          </cell>
          <cell r="AM1716">
            <v>-2676944.7170833331</v>
          </cell>
          <cell r="AN1716">
            <v>-2645102.8562499997</v>
          </cell>
          <cell r="AP1716">
            <v>-2709840.0649999999</v>
          </cell>
        </row>
        <row r="1717">
          <cell r="J1717">
            <v>-250000</v>
          </cell>
          <cell r="K1717">
            <v>-250000</v>
          </cell>
          <cell r="L1717">
            <v>-250000</v>
          </cell>
          <cell r="M1717">
            <v>-250000</v>
          </cell>
          <cell r="N1717">
            <v>-250000</v>
          </cell>
          <cell r="O1717">
            <v>-250000</v>
          </cell>
          <cell r="P1717">
            <v>-250000</v>
          </cell>
          <cell r="Q1717">
            <v>-250000</v>
          </cell>
          <cell r="R1717">
            <v>-250000</v>
          </cell>
          <cell r="S1717">
            <v>-250000</v>
          </cell>
          <cell r="T1717">
            <v>-250000</v>
          </cell>
          <cell r="U1717">
            <v>-250000</v>
          </cell>
          <cell r="V1717">
            <v>-250000</v>
          </cell>
          <cell r="W1717">
            <v>-250000</v>
          </cell>
          <cell r="X1717">
            <v>-250000</v>
          </cell>
          <cell r="Y1717">
            <v>-250000</v>
          </cell>
          <cell r="Z1717">
            <v>-250000</v>
          </cell>
          <cell r="AA1717">
            <v>-250000</v>
          </cell>
          <cell r="AD1717">
            <v>-250000</v>
          </cell>
          <cell r="AE1717">
            <v>-250000</v>
          </cell>
          <cell r="AF1717">
            <v>-250000</v>
          </cell>
          <cell r="AG1717">
            <v>-250000</v>
          </cell>
          <cell r="AH1717">
            <v>-250000</v>
          </cell>
          <cell r="AI1717">
            <v>-250000</v>
          </cell>
          <cell r="AJ1717">
            <v>-250000</v>
          </cell>
          <cell r="AK1717">
            <v>-250000</v>
          </cell>
          <cell r="AL1717">
            <v>-250000</v>
          </cell>
          <cell r="AM1717">
            <v>-250000</v>
          </cell>
          <cell r="AN1717">
            <v>-250000</v>
          </cell>
          <cell r="AP1717">
            <v>-250000</v>
          </cell>
        </row>
        <row r="1718">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D1718">
            <v>0</v>
          </cell>
          <cell r="AE1718">
            <v>0</v>
          </cell>
          <cell r="AF1718">
            <v>0</v>
          </cell>
          <cell r="AG1718">
            <v>0</v>
          </cell>
          <cell r="AH1718">
            <v>0</v>
          </cell>
          <cell r="AI1718">
            <v>0</v>
          </cell>
          <cell r="AJ1718">
            <v>0</v>
          </cell>
          <cell r="AK1718">
            <v>0</v>
          </cell>
          <cell r="AL1718">
            <v>0</v>
          </cell>
          <cell r="AM1718">
            <v>0</v>
          </cell>
          <cell r="AN1718">
            <v>0</v>
          </cell>
          <cell r="AP1718">
            <v>0</v>
          </cell>
        </row>
        <row r="1719">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D1719">
            <v>0</v>
          </cell>
          <cell r="AE1719">
            <v>0</v>
          </cell>
          <cell r="AF1719">
            <v>0</v>
          </cell>
          <cell r="AG1719">
            <v>0</v>
          </cell>
          <cell r="AH1719">
            <v>0</v>
          </cell>
          <cell r="AI1719">
            <v>0</v>
          </cell>
          <cell r="AJ1719">
            <v>0</v>
          </cell>
          <cell r="AK1719">
            <v>0</v>
          </cell>
          <cell r="AL1719">
            <v>0</v>
          </cell>
          <cell r="AM1719">
            <v>0</v>
          </cell>
          <cell r="AN1719">
            <v>0</v>
          </cell>
          <cell r="AP1719">
            <v>0</v>
          </cell>
        </row>
        <row r="1720">
          <cell r="J1720">
            <v>-545580.69999999995</v>
          </cell>
          <cell r="K1720">
            <v>-483640.36</v>
          </cell>
          <cell r="L1720">
            <v>-483640.36</v>
          </cell>
          <cell r="M1720">
            <v>-483640.36</v>
          </cell>
          <cell r="N1720">
            <v>-492962.47</v>
          </cell>
          <cell r="O1720">
            <v>-492962.47</v>
          </cell>
          <cell r="P1720">
            <v>-492962.47</v>
          </cell>
          <cell r="Q1720">
            <v>-250000</v>
          </cell>
          <cell r="R1720">
            <v>-250000</v>
          </cell>
          <cell r="S1720">
            <v>-250000</v>
          </cell>
          <cell r="T1720">
            <v>-89261.46</v>
          </cell>
          <cell r="U1720">
            <v>-89261.46</v>
          </cell>
          <cell r="V1720">
            <v>-89261.46</v>
          </cell>
          <cell r="W1720">
            <v>51720.33</v>
          </cell>
          <cell r="X1720">
            <v>51720.33</v>
          </cell>
          <cell r="Y1720">
            <v>51720.33</v>
          </cell>
          <cell r="Z1720">
            <v>39699.61</v>
          </cell>
          <cell r="AA1720">
            <v>39699.61</v>
          </cell>
          <cell r="AD1720">
            <v>-515962.54916666658</v>
          </cell>
          <cell r="AE1720">
            <v>-486795.88249999989</v>
          </cell>
          <cell r="AF1720">
            <v>-457629.21583333326</v>
          </cell>
          <cell r="AG1720">
            <v>-424032.58083333325</v>
          </cell>
          <cell r="AH1720">
            <v>-386005.97749999998</v>
          </cell>
          <cell r="AI1720">
            <v>-347979.3741666667</v>
          </cell>
          <cell r="AJ1720">
            <v>-306659.37708333333</v>
          </cell>
          <cell r="AK1720">
            <v>-262045.98624999996</v>
          </cell>
          <cell r="AL1720">
            <v>-217432.59541666668</v>
          </cell>
          <cell r="AM1720">
            <v>-172931.64666666664</v>
          </cell>
          <cell r="AN1720">
            <v>-128543.13999999996</v>
          </cell>
          <cell r="AP1720">
            <v>-57793.71333333334</v>
          </cell>
        </row>
        <row r="1721">
          <cell r="J1721">
            <v>-75000</v>
          </cell>
          <cell r="K1721">
            <v>-75000</v>
          </cell>
          <cell r="L1721">
            <v>-75000</v>
          </cell>
          <cell r="M1721">
            <v>-75000</v>
          </cell>
          <cell r="N1721">
            <v>-75000</v>
          </cell>
          <cell r="O1721">
            <v>-75000</v>
          </cell>
          <cell r="P1721">
            <v>-75000</v>
          </cell>
          <cell r="Q1721">
            <v>-75000</v>
          </cell>
          <cell r="R1721">
            <v>-75000</v>
          </cell>
          <cell r="S1721">
            <v>-75000</v>
          </cell>
          <cell r="T1721">
            <v>-75000</v>
          </cell>
          <cell r="U1721">
            <v>-75000</v>
          </cell>
          <cell r="V1721">
            <v>-75000</v>
          </cell>
          <cell r="W1721">
            <v>-75000</v>
          </cell>
          <cell r="X1721">
            <v>-75000</v>
          </cell>
          <cell r="Y1721">
            <v>-75000</v>
          </cell>
          <cell r="Z1721">
            <v>-73456.5</v>
          </cell>
          <cell r="AA1721">
            <v>-73456.5</v>
          </cell>
          <cell r="AD1721">
            <v>-75000</v>
          </cell>
          <cell r="AE1721">
            <v>-75000</v>
          </cell>
          <cell r="AF1721">
            <v>-75000</v>
          </cell>
          <cell r="AG1721">
            <v>-75000</v>
          </cell>
          <cell r="AH1721">
            <v>-75000</v>
          </cell>
          <cell r="AI1721">
            <v>-75000</v>
          </cell>
          <cell r="AJ1721">
            <v>-75000</v>
          </cell>
          <cell r="AK1721">
            <v>-75000</v>
          </cell>
          <cell r="AL1721">
            <v>-75000</v>
          </cell>
          <cell r="AM1721">
            <v>-74935.6875</v>
          </cell>
          <cell r="AN1721">
            <v>-74807.0625</v>
          </cell>
          <cell r="AP1721">
            <v>-74614.125</v>
          </cell>
        </row>
        <row r="1722">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D1722">
            <v>0</v>
          </cell>
          <cell r="AE1722">
            <v>0</v>
          </cell>
          <cell r="AF1722">
            <v>0</v>
          </cell>
          <cell r="AG1722">
            <v>0</v>
          </cell>
          <cell r="AH1722">
            <v>0</v>
          </cell>
          <cell r="AI1722">
            <v>0</v>
          </cell>
          <cell r="AJ1722">
            <v>0</v>
          </cell>
          <cell r="AK1722">
            <v>0</v>
          </cell>
          <cell r="AL1722">
            <v>0</v>
          </cell>
          <cell r="AM1722">
            <v>0</v>
          </cell>
          <cell r="AN1722">
            <v>0</v>
          </cell>
          <cell r="AP1722">
            <v>0</v>
          </cell>
        </row>
        <row r="1723">
          <cell r="J1723">
            <v>-8841357</v>
          </cell>
          <cell r="K1723">
            <v>-8841357</v>
          </cell>
          <cell r="L1723">
            <v>-8841357</v>
          </cell>
          <cell r="M1723">
            <v>-8841357</v>
          </cell>
          <cell r="N1723">
            <v>-8841357</v>
          </cell>
          <cell r="O1723">
            <v>-8841357</v>
          </cell>
          <cell r="P1723">
            <v>-8841357</v>
          </cell>
          <cell r="Q1723">
            <v>-8841357</v>
          </cell>
          <cell r="R1723">
            <v>-5973891</v>
          </cell>
          <cell r="S1723">
            <v>-5973891</v>
          </cell>
          <cell r="T1723">
            <v>-5973891</v>
          </cell>
          <cell r="U1723">
            <v>-5973891</v>
          </cell>
          <cell r="V1723">
            <v>-5973891</v>
          </cell>
          <cell r="W1723">
            <v>-5973891</v>
          </cell>
          <cell r="X1723">
            <v>-5973891</v>
          </cell>
          <cell r="Y1723">
            <v>-5973891</v>
          </cell>
          <cell r="Z1723">
            <v>-5973891</v>
          </cell>
          <cell r="AA1723">
            <v>-5973891</v>
          </cell>
          <cell r="AD1723">
            <v>-8960834.75</v>
          </cell>
          <cell r="AE1723">
            <v>-8721879.25</v>
          </cell>
          <cell r="AF1723">
            <v>-8482923.75</v>
          </cell>
          <cell r="AG1723">
            <v>-8243968.25</v>
          </cell>
          <cell r="AH1723">
            <v>-8005012.75</v>
          </cell>
          <cell r="AI1723">
            <v>-7766057.25</v>
          </cell>
          <cell r="AJ1723">
            <v>-7527101.75</v>
          </cell>
          <cell r="AK1723">
            <v>-7288146.25</v>
          </cell>
          <cell r="AL1723">
            <v>-7049190.75</v>
          </cell>
          <cell r="AM1723">
            <v>-6810235.25</v>
          </cell>
          <cell r="AN1723">
            <v>-6571279.75</v>
          </cell>
          <cell r="AP1723">
            <v>-6093368.75</v>
          </cell>
        </row>
        <row r="1724">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D1724">
            <v>0</v>
          </cell>
          <cell r="AE1724">
            <v>0</v>
          </cell>
          <cell r="AF1724">
            <v>0</v>
          </cell>
          <cell r="AG1724">
            <v>0</v>
          </cell>
          <cell r="AH1724">
            <v>0</v>
          </cell>
          <cell r="AI1724">
            <v>0</v>
          </cell>
          <cell r="AJ1724">
            <v>0</v>
          </cell>
          <cell r="AK1724">
            <v>0</v>
          </cell>
          <cell r="AL1724">
            <v>0</v>
          </cell>
          <cell r="AM1724">
            <v>0</v>
          </cell>
          <cell r="AN1724">
            <v>0</v>
          </cell>
          <cell r="AP1724">
            <v>0</v>
          </cell>
        </row>
        <row r="1725">
          <cell r="J1725">
            <v>-50000</v>
          </cell>
          <cell r="K1725">
            <v>-50000</v>
          </cell>
          <cell r="L1725">
            <v>-50000</v>
          </cell>
          <cell r="M1725">
            <v>-50000</v>
          </cell>
          <cell r="N1725">
            <v>-50000</v>
          </cell>
          <cell r="O1725">
            <v>-50000</v>
          </cell>
          <cell r="P1725">
            <v>-50000</v>
          </cell>
          <cell r="Q1725">
            <v>-50000</v>
          </cell>
          <cell r="R1725">
            <v>-50000</v>
          </cell>
          <cell r="S1725">
            <v>-50000</v>
          </cell>
          <cell r="T1725">
            <v>-50000</v>
          </cell>
          <cell r="U1725">
            <v>-50000</v>
          </cell>
          <cell r="V1725">
            <v>-50000</v>
          </cell>
          <cell r="W1725">
            <v>-50000</v>
          </cell>
          <cell r="X1725">
            <v>-50000</v>
          </cell>
          <cell r="Y1725">
            <v>-50000</v>
          </cell>
          <cell r="Z1725">
            <v>-50000</v>
          </cell>
          <cell r="AA1725">
            <v>-50000</v>
          </cell>
          <cell r="AD1725">
            <v>-50000</v>
          </cell>
          <cell r="AE1725">
            <v>-50000</v>
          </cell>
          <cell r="AF1725">
            <v>-50000</v>
          </cell>
          <cell r="AG1725">
            <v>-50000</v>
          </cell>
          <cell r="AH1725">
            <v>-50000</v>
          </cell>
          <cell r="AI1725">
            <v>-50000</v>
          </cell>
          <cell r="AJ1725">
            <v>-50000</v>
          </cell>
          <cell r="AK1725">
            <v>-50000</v>
          </cell>
          <cell r="AL1725">
            <v>-50000</v>
          </cell>
          <cell r="AM1725">
            <v>-50000</v>
          </cell>
          <cell r="AN1725">
            <v>-50000</v>
          </cell>
          <cell r="AP1725">
            <v>-50000</v>
          </cell>
        </row>
        <row r="1726">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D1726">
            <v>0</v>
          </cell>
          <cell r="AE1726">
            <v>0</v>
          </cell>
          <cell r="AF1726">
            <v>0</v>
          </cell>
          <cell r="AG1726">
            <v>0</v>
          </cell>
          <cell r="AH1726">
            <v>0</v>
          </cell>
          <cell r="AI1726">
            <v>0</v>
          </cell>
          <cell r="AJ1726">
            <v>0</v>
          </cell>
          <cell r="AK1726">
            <v>0</v>
          </cell>
          <cell r="AL1726">
            <v>0</v>
          </cell>
          <cell r="AM1726">
            <v>0</v>
          </cell>
          <cell r="AN1726">
            <v>0</v>
          </cell>
          <cell r="AP1726">
            <v>0</v>
          </cell>
        </row>
        <row r="1727">
          <cell r="J1727">
            <v>-103859</v>
          </cell>
          <cell r="K1727">
            <v>-89566.8</v>
          </cell>
          <cell r="L1727">
            <v>-89566.8</v>
          </cell>
          <cell r="M1727">
            <v>-89566.8</v>
          </cell>
          <cell r="N1727">
            <v>-182506.68</v>
          </cell>
          <cell r="O1727">
            <v>-182506.68</v>
          </cell>
          <cell r="P1727">
            <v>-182506.68</v>
          </cell>
          <cell r="Q1727">
            <v>-114999.83</v>
          </cell>
          <cell r="R1727">
            <v>-114999.83</v>
          </cell>
          <cell r="S1727">
            <v>-114999.83</v>
          </cell>
          <cell r="T1727">
            <v>-114999.83</v>
          </cell>
          <cell r="U1727">
            <v>-114999.83</v>
          </cell>
          <cell r="V1727">
            <v>-114999.83</v>
          </cell>
          <cell r="W1727">
            <v>-114999.83</v>
          </cell>
          <cell r="X1727">
            <v>-114999.83</v>
          </cell>
          <cell r="Y1727">
            <v>-114999.83</v>
          </cell>
          <cell r="Z1727">
            <v>-49763.24</v>
          </cell>
          <cell r="AA1727">
            <v>-49763.24</v>
          </cell>
          <cell r="AD1727">
            <v>-124816.44624999999</v>
          </cell>
          <cell r="AE1727">
            <v>-123983.09875</v>
          </cell>
          <cell r="AF1727">
            <v>-123149.75125000002</v>
          </cell>
          <cell r="AG1727">
            <v>-123197.27875000001</v>
          </cell>
          <cell r="AH1727">
            <v>-124125.68125000001</v>
          </cell>
          <cell r="AI1727">
            <v>-125054.08375000001</v>
          </cell>
          <cell r="AJ1727">
            <v>-126577.99458333333</v>
          </cell>
          <cell r="AK1727">
            <v>-128697.41375000001</v>
          </cell>
          <cell r="AL1727">
            <v>-130816.83291666668</v>
          </cell>
          <cell r="AM1727">
            <v>-126345.56583333334</v>
          </cell>
          <cell r="AN1727">
            <v>-115283.61249999999</v>
          </cell>
          <cell r="AP1727">
            <v>-235565.68958333333</v>
          </cell>
        </row>
        <row r="1728">
          <cell r="J1728">
            <v>-96000</v>
          </cell>
          <cell r="K1728">
            <v>-96000</v>
          </cell>
          <cell r="L1728">
            <v>-96000</v>
          </cell>
          <cell r="M1728">
            <v>-96000</v>
          </cell>
          <cell r="N1728">
            <v>-96000</v>
          </cell>
          <cell r="O1728">
            <v>-96000</v>
          </cell>
          <cell r="P1728">
            <v>-96000</v>
          </cell>
          <cell r="Q1728">
            <v>-96000</v>
          </cell>
          <cell r="R1728">
            <v>-96000</v>
          </cell>
          <cell r="S1728">
            <v>-96000</v>
          </cell>
          <cell r="T1728">
            <v>-96000</v>
          </cell>
          <cell r="U1728">
            <v>-96000</v>
          </cell>
          <cell r="V1728">
            <v>-96000</v>
          </cell>
          <cell r="W1728">
            <v>-96000</v>
          </cell>
          <cell r="X1728">
            <v>-96000</v>
          </cell>
          <cell r="Y1728">
            <v>-96000</v>
          </cell>
          <cell r="Z1728">
            <v>-96000</v>
          </cell>
          <cell r="AA1728">
            <v>-96000</v>
          </cell>
          <cell r="AD1728">
            <v>-96000</v>
          </cell>
          <cell r="AE1728">
            <v>-96000</v>
          </cell>
          <cell r="AF1728">
            <v>-96000</v>
          </cell>
          <cell r="AG1728">
            <v>-96000</v>
          </cell>
          <cell r="AH1728">
            <v>-96000</v>
          </cell>
          <cell r="AI1728">
            <v>-96000</v>
          </cell>
          <cell r="AJ1728">
            <v>-96000</v>
          </cell>
          <cell r="AK1728">
            <v>-96000</v>
          </cell>
          <cell r="AL1728">
            <v>-96000</v>
          </cell>
          <cell r="AM1728">
            <v>-96000</v>
          </cell>
          <cell r="AN1728">
            <v>-96000</v>
          </cell>
          <cell r="AP1728">
            <v>-96000</v>
          </cell>
        </row>
        <row r="1729">
          <cell r="J1729">
            <v>-124867306</v>
          </cell>
          <cell r="K1729">
            <v>-124867306</v>
          </cell>
          <cell r="L1729">
            <v>-124867306</v>
          </cell>
          <cell r="M1729">
            <v>-124867306</v>
          </cell>
          <cell r="N1729">
            <v>-124867306</v>
          </cell>
          <cell r="O1729">
            <v>-124867306</v>
          </cell>
          <cell r="P1729">
            <v>-124867306</v>
          </cell>
          <cell r="Q1729">
            <v>-124867306</v>
          </cell>
          <cell r="R1729">
            <v>-104341173</v>
          </cell>
          <cell r="S1729">
            <v>-104341173</v>
          </cell>
          <cell r="T1729">
            <v>-104341173</v>
          </cell>
          <cell r="U1729">
            <v>-104341173</v>
          </cell>
          <cell r="V1729">
            <v>-104341173</v>
          </cell>
          <cell r="W1729">
            <v>-104341173</v>
          </cell>
          <cell r="X1729">
            <v>-104341173</v>
          </cell>
          <cell r="Y1729">
            <v>-104341173</v>
          </cell>
          <cell r="Z1729">
            <v>-104341173</v>
          </cell>
          <cell r="AA1729">
            <v>-104341173</v>
          </cell>
          <cell r="AD1729">
            <v>-125722561.54166667</v>
          </cell>
          <cell r="AE1729">
            <v>-124012050.45833333</v>
          </cell>
          <cell r="AF1729">
            <v>-122301539.375</v>
          </cell>
          <cell r="AG1729">
            <v>-120591028.29166667</v>
          </cell>
          <cell r="AH1729">
            <v>-118880517.20833333</v>
          </cell>
          <cell r="AI1729">
            <v>-117170006.125</v>
          </cell>
          <cell r="AJ1729">
            <v>-115459495.04166667</v>
          </cell>
          <cell r="AK1729">
            <v>-113748983.95833333</v>
          </cell>
          <cell r="AL1729">
            <v>-112038472.875</v>
          </cell>
          <cell r="AM1729">
            <v>-110327961.79166667</v>
          </cell>
          <cell r="AN1729">
            <v>-108617450.70833333</v>
          </cell>
          <cell r="AP1729">
            <v>-105196428.54166667</v>
          </cell>
        </row>
        <row r="1730">
          <cell r="J1730">
            <v>-74648296</v>
          </cell>
          <cell r="K1730">
            <v>-74426634</v>
          </cell>
          <cell r="L1730">
            <v>-74204972</v>
          </cell>
          <cell r="M1730">
            <v>-73983310</v>
          </cell>
          <cell r="N1730">
            <v>-73761648</v>
          </cell>
          <cell r="O1730">
            <v>-73539986</v>
          </cell>
          <cell r="P1730">
            <v>-73318324</v>
          </cell>
          <cell r="Q1730">
            <v>-73096662</v>
          </cell>
          <cell r="R1730">
            <v>-72875000</v>
          </cell>
          <cell r="S1730">
            <v>-72653338</v>
          </cell>
          <cell r="T1730">
            <v>-72431676</v>
          </cell>
          <cell r="U1730">
            <v>-72210014</v>
          </cell>
          <cell r="V1730">
            <v>-71988352</v>
          </cell>
          <cell r="W1730">
            <v>-71766690</v>
          </cell>
          <cell r="X1730">
            <v>-71545028</v>
          </cell>
          <cell r="Y1730">
            <v>-71323366</v>
          </cell>
          <cell r="Z1730">
            <v>-71101704</v>
          </cell>
          <cell r="AA1730">
            <v>-70880042</v>
          </cell>
          <cell r="AD1730">
            <v>-74426634</v>
          </cell>
          <cell r="AE1730">
            <v>-74204972</v>
          </cell>
          <cell r="AF1730">
            <v>-73983310</v>
          </cell>
          <cell r="AG1730">
            <v>-73761648</v>
          </cell>
          <cell r="AH1730">
            <v>-73539986</v>
          </cell>
          <cell r="AI1730">
            <v>-73318324</v>
          </cell>
          <cell r="AJ1730">
            <v>-73096662</v>
          </cell>
          <cell r="AK1730">
            <v>-72875000</v>
          </cell>
          <cell r="AL1730">
            <v>-72653338</v>
          </cell>
          <cell r="AM1730">
            <v>-72431676</v>
          </cell>
          <cell r="AN1730">
            <v>-72210014</v>
          </cell>
          <cell r="AP1730">
            <v>-68831826.75</v>
          </cell>
        </row>
        <row r="1731">
          <cell r="J1731">
            <v>-22000000</v>
          </cell>
          <cell r="K1731">
            <v>-21861913.539999999</v>
          </cell>
          <cell r="L1731">
            <v>-21861913.539999999</v>
          </cell>
          <cell r="M1731">
            <v>-21861913.539999999</v>
          </cell>
          <cell r="N1731">
            <v>-27500000</v>
          </cell>
          <cell r="O1731">
            <v>-27500000</v>
          </cell>
          <cell r="P1731">
            <v>-27500000</v>
          </cell>
          <cell r="Q1731">
            <v>-22000000</v>
          </cell>
          <cell r="R1731">
            <v>-22000000</v>
          </cell>
          <cell r="S1731">
            <v>-22000000</v>
          </cell>
          <cell r="T1731">
            <v>-21621445.27</v>
          </cell>
          <cell r="U1731">
            <v>-21621445.27</v>
          </cell>
          <cell r="V1731">
            <v>-21621445.27</v>
          </cell>
          <cell r="W1731">
            <v>-20919845.690000001</v>
          </cell>
          <cell r="X1731">
            <v>-20919845.690000001</v>
          </cell>
          <cell r="Y1731">
            <v>-20919845.690000001</v>
          </cell>
          <cell r="Z1731">
            <v>-20442357.969999999</v>
          </cell>
          <cell r="AA1731">
            <v>-20442357.969999999</v>
          </cell>
          <cell r="AD1731">
            <v>-23132145.051666666</v>
          </cell>
          <cell r="AE1731">
            <v>-23215478.385000002</v>
          </cell>
          <cell r="AF1731">
            <v>-23298811.718333334</v>
          </cell>
          <cell r="AG1731">
            <v>-23324705.271249998</v>
          </cell>
          <cell r="AH1731">
            <v>-23293159.043750003</v>
          </cell>
          <cell r="AI1731">
            <v>-23261612.81625</v>
          </cell>
          <cell r="AJ1731">
            <v>-23206586.875416666</v>
          </cell>
          <cell r="AK1731">
            <v>-23128081.221250001</v>
          </cell>
          <cell r="AL1731">
            <v>-23049575.567083333</v>
          </cell>
          <cell r="AM1731">
            <v>-22716254.322083335</v>
          </cell>
          <cell r="AN1731">
            <v>-22128117.486249998</v>
          </cell>
          <cell r="AP1731">
            <v>-21287578.899166666</v>
          </cell>
        </row>
        <row r="1732">
          <cell r="J1732">
            <v>-26364573</v>
          </cell>
          <cell r="K1732">
            <v>-26312920</v>
          </cell>
          <cell r="L1732">
            <v>-26261267</v>
          </cell>
          <cell r="M1732">
            <v>-26209614</v>
          </cell>
          <cell r="N1732">
            <v>-26157961</v>
          </cell>
          <cell r="O1732">
            <v>-26106308</v>
          </cell>
          <cell r="P1732">
            <v>-26054655</v>
          </cell>
          <cell r="Q1732">
            <v>-26003002</v>
          </cell>
          <cell r="R1732">
            <v>-25951349</v>
          </cell>
          <cell r="S1732">
            <v>-25899696</v>
          </cell>
          <cell r="T1732">
            <v>-25848043</v>
          </cell>
          <cell r="U1732">
            <v>-25796390</v>
          </cell>
          <cell r="V1732">
            <v>-25744737</v>
          </cell>
          <cell r="W1732">
            <v>-25693084</v>
          </cell>
          <cell r="X1732">
            <v>-25641431</v>
          </cell>
          <cell r="Y1732">
            <v>-25589778</v>
          </cell>
          <cell r="Z1732">
            <v>-25538125</v>
          </cell>
          <cell r="AA1732">
            <v>-25486472</v>
          </cell>
          <cell r="AD1732">
            <v>-26312920</v>
          </cell>
          <cell r="AE1732">
            <v>-26261267</v>
          </cell>
          <cell r="AF1732">
            <v>-26209614</v>
          </cell>
          <cell r="AG1732">
            <v>-26157961</v>
          </cell>
          <cell r="AH1732">
            <v>-26106308</v>
          </cell>
          <cell r="AI1732">
            <v>-26054655</v>
          </cell>
          <cell r="AJ1732">
            <v>-26003002</v>
          </cell>
          <cell r="AK1732">
            <v>-25951349</v>
          </cell>
          <cell r="AL1732">
            <v>-25899696</v>
          </cell>
          <cell r="AM1732">
            <v>-25848043</v>
          </cell>
          <cell r="AN1732">
            <v>-25796390</v>
          </cell>
          <cell r="AP1732">
            <v>-24635452.083333332</v>
          </cell>
        </row>
        <row r="1733">
          <cell r="J1733">
            <v>-465000</v>
          </cell>
          <cell r="K1733">
            <v>-463071.25</v>
          </cell>
          <cell r="L1733">
            <v>-463071.25</v>
          </cell>
          <cell r="M1733">
            <v>-463071.25</v>
          </cell>
          <cell r="N1733">
            <v>-459093.75</v>
          </cell>
          <cell r="O1733">
            <v>-459093.75</v>
          </cell>
          <cell r="P1733">
            <v>-459093.75</v>
          </cell>
          <cell r="Q1733">
            <v>-465000</v>
          </cell>
          <cell r="R1733">
            <v>-465000</v>
          </cell>
          <cell r="S1733">
            <v>-465000</v>
          </cell>
          <cell r="T1733">
            <v>-460587.87</v>
          </cell>
          <cell r="U1733">
            <v>-460587.87</v>
          </cell>
          <cell r="V1733">
            <v>-460587.87</v>
          </cell>
          <cell r="W1733">
            <v>-457520.62</v>
          </cell>
          <cell r="X1733">
            <v>-457520.62</v>
          </cell>
          <cell r="Y1733">
            <v>-457520.62</v>
          </cell>
          <cell r="Z1733">
            <v>-451211.27</v>
          </cell>
          <cell r="AA1733">
            <v>-451211.27</v>
          </cell>
          <cell r="AD1733">
            <v>-366166.25</v>
          </cell>
          <cell r="AE1733">
            <v>-404916.25</v>
          </cell>
          <cell r="AF1733">
            <v>-443666.25</v>
          </cell>
          <cell r="AG1733">
            <v>-462857.41124999995</v>
          </cell>
          <cell r="AH1733">
            <v>-462489.73374999996</v>
          </cell>
          <cell r="AI1733">
            <v>-462122.05624999997</v>
          </cell>
          <cell r="AJ1733">
            <v>-461706.94124999997</v>
          </cell>
          <cell r="AK1733">
            <v>-461244.38874999998</v>
          </cell>
          <cell r="AL1733">
            <v>-460781.83624999999</v>
          </cell>
          <cell r="AM1733">
            <v>-460222.12333333335</v>
          </cell>
          <cell r="AN1733">
            <v>-459565.25</v>
          </cell>
          <cell r="AP1733">
            <v>-458579.94000000012</v>
          </cell>
        </row>
        <row r="1734">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-45000</v>
          </cell>
          <cell r="AA1734">
            <v>-45000</v>
          </cell>
          <cell r="AD1734">
            <v>0</v>
          </cell>
          <cell r="AE1734">
            <v>0</v>
          </cell>
          <cell r="AF1734">
            <v>0</v>
          </cell>
          <cell r="AG1734">
            <v>0</v>
          </cell>
          <cell r="AH1734">
            <v>0</v>
          </cell>
          <cell r="AI1734">
            <v>0</v>
          </cell>
          <cell r="AJ1734">
            <v>0</v>
          </cell>
          <cell r="AK1734">
            <v>0</v>
          </cell>
          <cell r="AL1734">
            <v>0</v>
          </cell>
          <cell r="AM1734">
            <v>-1875</v>
          </cell>
          <cell r="AN1734">
            <v>-5625</v>
          </cell>
          <cell r="AP1734">
            <v>-13125</v>
          </cell>
        </row>
        <row r="1735">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-119551.6</v>
          </cell>
          <cell r="AA1735">
            <v>-119551.6</v>
          </cell>
          <cell r="AD1735">
            <v>0</v>
          </cell>
          <cell r="AE1735">
            <v>0</v>
          </cell>
          <cell r="AF1735">
            <v>0</v>
          </cell>
          <cell r="AG1735">
            <v>0</v>
          </cell>
          <cell r="AH1735">
            <v>0</v>
          </cell>
          <cell r="AI1735">
            <v>0</v>
          </cell>
          <cell r="AJ1735">
            <v>0</v>
          </cell>
          <cell r="AK1735">
            <v>0</v>
          </cell>
          <cell r="AL1735">
            <v>0</v>
          </cell>
          <cell r="AM1735">
            <v>-4981.3166666666666</v>
          </cell>
          <cell r="AN1735">
            <v>-14943.950000000003</v>
          </cell>
          <cell r="AP1735">
            <v>-37887.9</v>
          </cell>
        </row>
        <row r="1736">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D1736">
            <v>0</v>
          </cell>
          <cell r="AE1736">
            <v>0</v>
          </cell>
          <cell r="AF1736">
            <v>0</v>
          </cell>
          <cell r="AG1736">
            <v>0</v>
          </cell>
          <cell r="AH1736">
            <v>0</v>
          </cell>
          <cell r="AI1736">
            <v>0</v>
          </cell>
          <cell r="AJ1736">
            <v>0</v>
          </cell>
          <cell r="AK1736">
            <v>0</v>
          </cell>
          <cell r="AL1736">
            <v>0</v>
          </cell>
          <cell r="AM1736">
            <v>0</v>
          </cell>
          <cell r="AN1736">
            <v>0</v>
          </cell>
          <cell r="AP1736">
            <v>0</v>
          </cell>
        </row>
        <row r="1737">
          <cell r="J1737">
            <v>-4610484.08</v>
          </cell>
          <cell r="K1737">
            <v>-4610484.08</v>
          </cell>
          <cell r="L1737">
            <v>-4610484.08</v>
          </cell>
          <cell r="M1737">
            <v>-4610484.08</v>
          </cell>
          <cell r="N1737">
            <v>-4610484.08</v>
          </cell>
          <cell r="O1737">
            <v>-4610484.08</v>
          </cell>
          <cell r="P1737">
            <v>-4610484.08</v>
          </cell>
          <cell r="Q1737">
            <v>-4610484.08</v>
          </cell>
          <cell r="R1737">
            <v>-4610484.08</v>
          </cell>
          <cell r="S1737">
            <v>-4610484.08</v>
          </cell>
          <cell r="T1737">
            <v>-4610484.08</v>
          </cell>
          <cell r="U1737">
            <v>-4610484.08</v>
          </cell>
          <cell r="V1737">
            <v>-4610484.08</v>
          </cell>
          <cell r="W1737">
            <v>-4610484.08</v>
          </cell>
          <cell r="X1737">
            <v>-4610484.08</v>
          </cell>
          <cell r="Y1737">
            <v>-4610484.08</v>
          </cell>
          <cell r="Z1737">
            <v>-4610484.08</v>
          </cell>
          <cell r="AA1737">
            <v>-4610484.08</v>
          </cell>
          <cell r="AD1737">
            <v>-4610484.0799999991</v>
          </cell>
          <cell r="AE1737">
            <v>-4610484.0799999991</v>
          </cell>
          <cell r="AF1737">
            <v>-4610484.0799999991</v>
          </cell>
          <cell r="AG1737">
            <v>-4610484.0799999991</v>
          </cell>
          <cell r="AH1737">
            <v>-4610484.0799999991</v>
          </cell>
          <cell r="AI1737">
            <v>-4610484.0799999991</v>
          </cell>
          <cell r="AJ1737">
            <v>-4610484.0799999991</v>
          </cell>
          <cell r="AK1737">
            <v>-4610484.0799999991</v>
          </cell>
          <cell r="AL1737">
            <v>-4610484.0799999991</v>
          </cell>
          <cell r="AM1737">
            <v>-4610484.0799999991</v>
          </cell>
          <cell r="AN1737">
            <v>-4610484.0799999991</v>
          </cell>
          <cell r="AP1737">
            <v>-4537827.3379166657</v>
          </cell>
        </row>
        <row r="1738">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D1738">
            <v>0</v>
          </cell>
          <cell r="AE1738">
            <v>0</v>
          </cell>
          <cell r="AF1738">
            <v>0</v>
          </cell>
          <cell r="AG1738">
            <v>0</v>
          </cell>
          <cell r="AH1738">
            <v>0</v>
          </cell>
          <cell r="AI1738">
            <v>0</v>
          </cell>
          <cell r="AJ1738">
            <v>0</v>
          </cell>
          <cell r="AK1738">
            <v>0</v>
          </cell>
          <cell r="AL1738">
            <v>0</v>
          </cell>
          <cell r="AM1738">
            <v>0</v>
          </cell>
          <cell r="AN1738">
            <v>0</v>
          </cell>
          <cell r="AP1738">
            <v>0</v>
          </cell>
        </row>
        <row r="1739">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D1739">
            <v>0</v>
          </cell>
          <cell r="AE1739">
            <v>0</v>
          </cell>
          <cell r="AF1739">
            <v>0</v>
          </cell>
          <cell r="AG1739">
            <v>0</v>
          </cell>
          <cell r="AH1739">
            <v>0</v>
          </cell>
          <cell r="AI1739">
            <v>0</v>
          </cell>
          <cell r="AJ1739">
            <v>0</v>
          </cell>
          <cell r="AK1739">
            <v>0</v>
          </cell>
          <cell r="AL1739">
            <v>0</v>
          </cell>
          <cell r="AM1739">
            <v>0</v>
          </cell>
          <cell r="AN1739">
            <v>0</v>
          </cell>
          <cell r="AP1739">
            <v>0</v>
          </cell>
        </row>
        <row r="1740">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D1740">
            <v>0</v>
          </cell>
          <cell r="AE1740">
            <v>0</v>
          </cell>
          <cell r="AF1740">
            <v>0</v>
          </cell>
          <cell r="AG1740">
            <v>0</v>
          </cell>
          <cell r="AH1740">
            <v>0</v>
          </cell>
          <cell r="AI1740">
            <v>0</v>
          </cell>
          <cell r="AJ1740">
            <v>0</v>
          </cell>
          <cell r="AK1740">
            <v>0</v>
          </cell>
          <cell r="AL1740">
            <v>0</v>
          </cell>
          <cell r="AM1740">
            <v>0</v>
          </cell>
          <cell r="AN1740">
            <v>0</v>
          </cell>
          <cell r="AP1740">
            <v>0</v>
          </cell>
        </row>
        <row r="1741">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D1741">
            <v>0</v>
          </cell>
          <cell r="AE1741">
            <v>0</v>
          </cell>
          <cell r="AF1741">
            <v>0</v>
          </cell>
          <cell r="AG1741">
            <v>0</v>
          </cell>
          <cell r="AH1741">
            <v>0</v>
          </cell>
          <cell r="AI1741">
            <v>0</v>
          </cell>
          <cell r="AJ1741">
            <v>0</v>
          </cell>
          <cell r="AK1741">
            <v>0</v>
          </cell>
          <cell r="AL1741">
            <v>0</v>
          </cell>
          <cell r="AM1741">
            <v>0</v>
          </cell>
          <cell r="AN1741">
            <v>0</v>
          </cell>
          <cell r="AP1741">
            <v>0</v>
          </cell>
        </row>
        <row r="1742">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D1742">
            <v>0</v>
          </cell>
          <cell r="AE1742">
            <v>0</v>
          </cell>
          <cell r="AF1742">
            <v>0</v>
          </cell>
          <cell r="AG1742">
            <v>0</v>
          </cell>
          <cell r="AH1742">
            <v>0</v>
          </cell>
          <cell r="AI1742">
            <v>0</v>
          </cell>
          <cell r="AJ1742">
            <v>0</v>
          </cell>
          <cell r="AK1742">
            <v>0</v>
          </cell>
          <cell r="AL1742">
            <v>0</v>
          </cell>
          <cell r="AM1742">
            <v>0</v>
          </cell>
          <cell r="AN1742">
            <v>0</v>
          </cell>
          <cell r="AP1742">
            <v>0</v>
          </cell>
        </row>
        <row r="1743">
          <cell r="J1743">
            <v>-19133859.93</v>
          </cell>
          <cell r="K1743">
            <v>-19185043.02</v>
          </cell>
          <cell r="L1743">
            <v>-19236363.010000002</v>
          </cell>
          <cell r="M1743">
            <v>-19287820.280000001</v>
          </cell>
          <cell r="N1743">
            <v>-19339415.199999999</v>
          </cell>
          <cell r="O1743">
            <v>-19391148.129999999</v>
          </cell>
          <cell r="P1743">
            <v>-19443019.449999999</v>
          </cell>
          <cell r="Q1743">
            <v>-65188548.780000001</v>
          </cell>
          <cell r="R1743">
            <v>-65359334.240000002</v>
          </cell>
          <cell r="S1743">
            <v>-59771387.280000001</v>
          </cell>
          <cell r="T1743">
            <v>-58908127.049999997</v>
          </cell>
          <cell r="U1743">
            <v>-59062458.640000001</v>
          </cell>
          <cell r="V1743">
            <v>-59217194.560000002</v>
          </cell>
          <cell r="W1743">
            <v>-61134686.609999999</v>
          </cell>
          <cell r="X1743">
            <v>-61294803.549999997</v>
          </cell>
          <cell r="Y1743">
            <v>-60952178.960000001</v>
          </cell>
          <cell r="Z1743">
            <v>-61093296.82</v>
          </cell>
          <cell r="AA1743">
            <v>-61253305.380000003</v>
          </cell>
          <cell r="AD1743">
            <v>-21098102.623749997</v>
          </cell>
          <cell r="AE1743">
            <v>-24953831.22208333</v>
          </cell>
          <cell r="AF1743">
            <v>-28587960.533750001</v>
          </cell>
          <cell r="AG1743">
            <v>-31949063.98041667</v>
          </cell>
          <cell r="AH1743">
            <v>-35276391.865416668</v>
          </cell>
          <cell r="AI1743">
            <v>-38612349.360416666</v>
          </cell>
          <cell r="AJ1743">
            <v>-42030390.119583331</v>
          </cell>
          <cell r="AK1743">
            <v>-45530726.958333336</v>
          </cell>
          <cell r="AL1743">
            <v>-49019176.925833337</v>
          </cell>
          <cell r="AM1743">
            <v>-52494936.938333333</v>
          </cell>
          <cell r="AN1743">
            <v>-55978938.557916671</v>
          </cell>
          <cell r="AP1743">
            <v>-61070729.982499994</v>
          </cell>
        </row>
        <row r="1744">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D1744">
            <v>0</v>
          </cell>
          <cell r="AE1744">
            <v>0</v>
          </cell>
          <cell r="AF1744">
            <v>0</v>
          </cell>
          <cell r="AG1744">
            <v>0</v>
          </cell>
          <cell r="AH1744">
            <v>0</v>
          </cell>
          <cell r="AI1744">
            <v>0</v>
          </cell>
          <cell r="AJ1744">
            <v>0</v>
          </cell>
          <cell r="AK1744">
            <v>0</v>
          </cell>
          <cell r="AL1744">
            <v>0</v>
          </cell>
          <cell r="AM1744">
            <v>0</v>
          </cell>
          <cell r="AN1744">
            <v>0</v>
          </cell>
          <cell r="AP1744">
            <v>0</v>
          </cell>
        </row>
        <row r="1745">
          <cell r="J1745">
            <v>-19517033.84</v>
          </cell>
          <cell r="K1745">
            <v>-19569241.91</v>
          </cell>
          <cell r="L1745">
            <v>-19621589.629999999</v>
          </cell>
          <cell r="M1745">
            <v>-19674077.399999999</v>
          </cell>
          <cell r="N1745">
            <v>-19726705.57</v>
          </cell>
          <cell r="O1745">
            <v>-19779474.510000002</v>
          </cell>
          <cell r="P1745">
            <v>-19832384.609999999</v>
          </cell>
          <cell r="Q1745">
            <v>-56925863.689999998</v>
          </cell>
          <cell r="R1745">
            <v>-57078151.32</v>
          </cell>
          <cell r="S1745">
            <v>-43072319.299999997</v>
          </cell>
          <cell r="T1745">
            <v>-43150369.359999999</v>
          </cell>
          <cell r="U1745">
            <v>-43265804.890000001</v>
          </cell>
          <cell r="V1745">
            <v>-43381549.240000002</v>
          </cell>
          <cell r="W1745">
            <v>-44188192.909999996</v>
          </cell>
          <cell r="X1745">
            <v>-44306420.020000003</v>
          </cell>
          <cell r="Y1745">
            <v>-45011127.32</v>
          </cell>
          <cell r="Z1745">
            <v>-44250766.93</v>
          </cell>
          <cell r="AA1745">
            <v>-44369161.420000002</v>
          </cell>
          <cell r="AD1745">
            <v>-21122267.000833333</v>
          </cell>
          <cell r="AE1745">
            <v>-24256623.862916663</v>
          </cell>
          <cell r="AF1745">
            <v>-26818275.362916667</v>
          </cell>
          <cell r="AG1745">
            <v>-28795292.427916665</v>
          </cell>
          <cell r="AH1745">
            <v>-30776049.676666666</v>
          </cell>
          <cell r="AI1745">
            <v>-32762106.144166667</v>
          </cell>
          <cell r="AJ1745">
            <v>-34782250.577499993</v>
          </cell>
          <cell r="AK1745">
            <v>-36836574.802083328</v>
          </cell>
          <cell r="AL1745">
            <v>-38920819.814999998</v>
          </cell>
          <cell r="AM1745">
            <v>-40998366.118333332</v>
          </cell>
          <cell r="AN1745">
            <v>-43044772.296250008</v>
          </cell>
          <cell r="AP1745">
            <v>-45493237.233749993</v>
          </cell>
        </row>
        <row r="1746">
          <cell r="J1746">
            <v>-12261873.08</v>
          </cell>
          <cell r="K1746">
            <v>-12296819.42</v>
          </cell>
          <cell r="L1746">
            <v>-12331865.35</v>
          </cell>
          <cell r="M1746">
            <v>-12367011.17</v>
          </cell>
          <cell r="N1746">
            <v>-12402257.15</v>
          </cell>
          <cell r="O1746">
            <v>-12437603.58</v>
          </cell>
          <cell r="P1746">
            <v>-12473050.75</v>
          </cell>
          <cell r="Q1746">
            <v>-12715312.68</v>
          </cell>
          <cell r="R1746">
            <v>-12751339.4</v>
          </cell>
          <cell r="S1746">
            <v>-12787468.199999999</v>
          </cell>
          <cell r="T1746">
            <v>-12823699.359999999</v>
          </cell>
          <cell r="U1746">
            <v>-12860033.18</v>
          </cell>
          <cell r="V1746">
            <v>-12896469.939999999</v>
          </cell>
          <cell r="W1746">
            <v>-12933009.939999999</v>
          </cell>
          <cell r="X1746">
            <v>-12969653.470000001</v>
          </cell>
          <cell r="Y1746">
            <v>-13006400.82</v>
          </cell>
          <cell r="Z1746">
            <v>-13043252.289999999</v>
          </cell>
          <cell r="AA1746">
            <v>-13080208.17</v>
          </cell>
          <cell r="AD1746">
            <v>-10524536.680000002</v>
          </cell>
          <cell r="AE1746">
            <v>-11288134.283749999</v>
          </cell>
          <cell r="AF1746">
            <v>-12053709.46875</v>
          </cell>
          <cell r="AG1746">
            <v>-12463301.296250001</v>
          </cell>
          <cell r="AH1746">
            <v>-12515985.813333334</v>
          </cell>
          <cell r="AI1746">
            <v>-12568802.645833334</v>
          </cell>
          <cell r="AJ1746">
            <v>-12621752.120000003</v>
          </cell>
          <cell r="AK1746">
            <v>-12674834.563333333</v>
          </cell>
          <cell r="AL1746">
            <v>-12728050.303750001</v>
          </cell>
          <cell r="AM1746">
            <v>-12781399.67</v>
          </cell>
          <cell r="AN1746">
            <v>-12834882.992083332</v>
          </cell>
          <cell r="AP1746">
            <v>-12966077.097500002</v>
          </cell>
        </row>
        <row r="1747">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D1747">
            <v>0</v>
          </cell>
          <cell r="AE1747">
            <v>0</v>
          </cell>
          <cell r="AF1747">
            <v>0</v>
          </cell>
          <cell r="AG1747">
            <v>0</v>
          </cell>
          <cell r="AH1747">
            <v>0</v>
          </cell>
          <cell r="AI1747">
            <v>0</v>
          </cell>
          <cell r="AJ1747">
            <v>0</v>
          </cell>
          <cell r="AK1747">
            <v>0</v>
          </cell>
          <cell r="AL1747">
            <v>0</v>
          </cell>
          <cell r="AM1747">
            <v>0</v>
          </cell>
          <cell r="AN1747">
            <v>0</v>
          </cell>
          <cell r="AP1747">
            <v>0</v>
          </cell>
        </row>
        <row r="1748">
          <cell r="J1748">
            <v>-923720.31</v>
          </cell>
          <cell r="K1748">
            <v>-925030.93</v>
          </cell>
          <cell r="L1748">
            <v>-926343.5</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D1748">
            <v>-576301.07041666668</v>
          </cell>
          <cell r="AE1748">
            <v>-499804.98625000007</v>
          </cell>
          <cell r="AF1748">
            <v>-423209.27083333331</v>
          </cell>
          <cell r="AG1748">
            <v>-346504.89958333335</v>
          </cell>
          <cell r="AH1748">
            <v>-269691.71250000002</v>
          </cell>
          <cell r="AI1748">
            <v>-192769.54874999999</v>
          </cell>
          <cell r="AJ1748">
            <v>-115738.24708333334</v>
          </cell>
          <cell r="AK1748">
            <v>-38597.645833333336</v>
          </cell>
          <cell r="AL1748">
            <v>0</v>
          </cell>
          <cell r="AM1748">
            <v>0</v>
          </cell>
          <cell r="AN1748">
            <v>0</v>
          </cell>
          <cell r="AP1748">
            <v>0</v>
          </cell>
        </row>
        <row r="1749">
          <cell r="J1749">
            <v>-5395388.29</v>
          </cell>
          <cell r="K1749">
            <v>-5397321.5899999999</v>
          </cell>
          <cell r="L1749">
            <v>-5399255.5800000001</v>
          </cell>
          <cell r="M1749">
            <v>-5401190.2699999996</v>
          </cell>
          <cell r="N1749">
            <v>-5403125.6699999999</v>
          </cell>
          <cell r="O1749">
            <v>-5405061.75</v>
          </cell>
          <cell r="P1749">
            <v>-5406998.5199999996</v>
          </cell>
          <cell r="Q1749">
            <v>-5293795.2</v>
          </cell>
          <cell r="R1749">
            <v>-5295692.12</v>
          </cell>
          <cell r="S1749">
            <v>-5297589.7300000004</v>
          </cell>
          <cell r="T1749">
            <v>-5299488.08</v>
          </cell>
          <cell r="U1749">
            <v>-5301387.0999999996</v>
          </cell>
          <cell r="V1749">
            <v>-5303286.7699999996</v>
          </cell>
          <cell r="W1749">
            <v>-5305187.1100000003</v>
          </cell>
          <cell r="X1749">
            <v>-5307088.1399999997</v>
          </cell>
          <cell r="Y1749">
            <v>-5308989.8600000003</v>
          </cell>
          <cell r="Z1749">
            <v>-5310892.25</v>
          </cell>
          <cell r="AA1749">
            <v>-5312795.29</v>
          </cell>
          <cell r="AD1749">
            <v>-5508678.3258333337</v>
          </cell>
          <cell r="AE1749">
            <v>-5384865.4591666674</v>
          </cell>
          <cell r="AF1749">
            <v>-5377199.9429166662</v>
          </cell>
          <cell r="AG1749">
            <v>-5369531.6833333327</v>
          </cell>
          <cell r="AH1749">
            <v>-5361860.68</v>
          </cell>
          <cell r="AI1749">
            <v>-5354186.9283333328</v>
          </cell>
          <cell r="AJ1749">
            <v>-5346510.4283333337</v>
          </cell>
          <cell r="AK1749">
            <v>-5338831.1816666676</v>
          </cell>
          <cell r="AL1749">
            <v>-5331149.1879166663</v>
          </cell>
          <cell r="AM1749">
            <v>-5323464.4449999994</v>
          </cell>
          <cell r="AN1749">
            <v>-5315776.9499999993</v>
          </cell>
          <cell r="AP1749">
            <v>-5243296.4820833327</v>
          </cell>
        </row>
        <row r="1750">
          <cell r="J1750">
            <v>-9124647.7799999993</v>
          </cell>
          <cell r="K1750">
            <v>-9127097.5399999991</v>
          </cell>
          <cell r="L1750">
            <v>-9129547.9700000007</v>
          </cell>
          <cell r="M1750">
            <v>-9131999.0600000005</v>
          </cell>
          <cell r="N1750">
            <v>-9134450.8499999996</v>
          </cell>
          <cell r="O1750">
            <v>-9136903.3200000003</v>
          </cell>
          <cell r="P1750">
            <v>-9139356.4800000004</v>
          </cell>
          <cell r="Q1750">
            <v>-9504873.7599999998</v>
          </cell>
          <cell r="R1750">
            <v>-9507495.7300000004</v>
          </cell>
          <cell r="S1750">
            <v>-9510118.4299999997</v>
          </cell>
          <cell r="T1750">
            <v>-9512741.8300000001</v>
          </cell>
          <cell r="U1750">
            <v>-9515366</v>
          </cell>
          <cell r="V1750">
            <v>-9517990.9499999993</v>
          </cell>
          <cell r="W1750">
            <v>-9520616.6699999999</v>
          </cell>
          <cell r="X1750">
            <v>-9523243.0899999999</v>
          </cell>
          <cell r="Y1750">
            <v>-9525870.2599999998</v>
          </cell>
          <cell r="Z1750">
            <v>-9528498.1999999993</v>
          </cell>
          <cell r="AA1750">
            <v>-9531126.8300000001</v>
          </cell>
          <cell r="AD1750">
            <v>-9142229.3287499975</v>
          </cell>
          <cell r="AE1750">
            <v>-9174942.0179166663</v>
          </cell>
          <cell r="AF1750">
            <v>-9207669.3445833344</v>
          </cell>
          <cell r="AG1750">
            <v>-9240411.3129166681</v>
          </cell>
          <cell r="AH1750">
            <v>-9273167.927083334</v>
          </cell>
          <cell r="AI1750">
            <v>-9305939.1945833322</v>
          </cell>
          <cell r="AJ1750">
            <v>-9338725.1237499993</v>
          </cell>
          <cell r="AK1750">
            <v>-9371525.7175000012</v>
          </cell>
          <cell r="AL1750">
            <v>-9404340.9808333348</v>
          </cell>
          <cell r="AM1750">
            <v>-9437170.9204166681</v>
          </cell>
          <cell r="AN1750">
            <v>-9470015.5395833347</v>
          </cell>
          <cell r="AP1750">
            <v>-9535301.5083333328</v>
          </cell>
        </row>
        <row r="1751">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D1751">
            <v>0</v>
          </cell>
          <cell r="AE1751">
            <v>0</v>
          </cell>
          <cell r="AF1751">
            <v>0</v>
          </cell>
          <cell r="AG1751">
            <v>0</v>
          </cell>
          <cell r="AH1751">
            <v>0</v>
          </cell>
          <cell r="AI1751">
            <v>0</v>
          </cell>
          <cell r="AJ1751">
            <v>0</v>
          </cell>
          <cell r="AK1751">
            <v>0</v>
          </cell>
          <cell r="AL1751">
            <v>0</v>
          </cell>
          <cell r="AM1751">
            <v>0</v>
          </cell>
          <cell r="AN1751">
            <v>0</v>
          </cell>
          <cell r="AP1751">
            <v>0</v>
          </cell>
        </row>
        <row r="1752">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D1752">
            <v>0</v>
          </cell>
          <cell r="AE1752">
            <v>0</v>
          </cell>
          <cell r="AF1752">
            <v>0</v>
          </cell>
          <cell r="AG1752">
            <v>0</v>
          </cell>
          <cell r="AH1752">
            <v>0</v>
          </cell>
          <cell r="AI1752">
            <v>0</v>
          </cell>
          <cell r="AJ1752">
            <v>0</v>
          </cell>
          <cell r="AK1752">
            <v>0</v>
          </cell>
          <cell r="AL1752">
            <v>0</v>
          </cell>
          <cell r="AM1752">
            <v>0</v>
          </cell>
          <cell r="AN1752">
            <v>0</v>
          </cell>
          <cell r="AP1752">
            <v>0</v>
          </cell>
        </row>
        <row r="1753">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D1753">
            <v>0</v>
          </cell>
          <cell r="AE1753">
            <v>0</v>
          </cell>
          <cell r="AF1753">
            <v>0</v>
          </cell>
          <cell r="AG1753">
            <v>0</v>
          </cell>
          <cell r="AH1753">
            <v>0</v>
          </cell>
          <cell r="AI1753">
            <v>0</v>
          </cell>
          <cell r="AJ1753">
            <v>0</v>
          </cell>
          <cell r="AK1753">
            <v>0</v>
          </cell>
          <cell r="AL1753">
            <v>0</v>
          </cell>
          <cell r="AM1753">
            <v>0</v>
          </cell>
          <cell r="AN1753">
            <v>0</v>
          </cell>
          <cell r="AP1753">
            <v>0</v>
          </cell>
        </row>
        <row r="1754">
          <cell r="J1754">
            <v>-9152924.6500000004</v>
          </cell>
          <cell r="K1754">
            <v>-9155466.8200000003</v>
          </cell>
          <cell r="L1754">
            <v>-9158009.6999999993</v>
          </cell>
          <cell r="M1754">
            <v>-9160553.3200000003</v>
          </cell>
          <cell r="N1754">
            <v>-9163097.5500000007</v>
          </cell>
          <cell r="O1754">
            <v>-9165642.5800000001</v>
          </cell>
          <cell r="P1754">
            <v>-9168188.2400000002</v>
          </cell>
          <cell r="Q1754">
            <v>-6759891.3099999996</v>
          </cell>
          <cell r="R1754">
            <v>-6761815.4500000002</v>
          </cell>
          <cell r="S1754">
            <v>-6763740.1100000003</v>
          </cell>
          <cell r="T1754">
            <v>-6765665.4000000004</v>
          </cell>
          <cell r="U1754">
            <v>-6767591.2000000002</v>
          </cell>
          <cell r="V1754">
            <v>-6769517.5700000003</v>
          </cell>
          <cell r="W1754">
            <v>-6771444.4400000004</v>
          </cell>
          <cell r="X1754">
            <v>-6773371.9199999999</v>
          </cell>
          <cell r="Y1754">
            <v>-6775299.9199999999</v>
          </cell>
          <cell r="Z1754">
            <v>-6777228.4400000004</v>
          </cell>
          <cell r="AA1754">
            <v>-6779157.5099999998</v>
          </cell>
          <cell r="AD1754">
            <v>-9055019.3804166652</v>
          </cell>
          <cell r="AE1754">
            <v>-8856632.6600000001</v>
          </cell>
          <cell r="AF1754">
            <v>-8658194.7295833342</v>
          </cell>
          <cell r="AG1754">
            <v>-8459705.5795833338</v>
          </cell>
          <cell r="AH1754">
            <v>-8261165.1970833326</v>
          </cell>
          <cell r="AI1754">
            <v>-8062573.5658333339</v>
          </cell>
          <cell r="AJ1754">
            <v>-7863930.6716666669</v>
          </cell>
          <cell r="AK1754">
            <v>-7665236.4983333349</v>
          </cell>
          <cell r="AL1754">
            <v>-7466491.0325000016</v>
          </cell>
          <cell r="AM1754">
            <v>-7267694.2612500004</v>
          </cell>
          <cell r="AN1754">
            <v>-7068846.1704166671</v>
          </cell>
          <cell r="AP1754">
            <v>-6871026.2725000009</v>
          </cell>
        </row>
        <row r="1755">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D1755">
            <v>0</v>
          </cell>
          <cell r="AE1755">
            <v>0</v>
          </cell>
          <cell r="AF1755">
            <v>0</v>
          </cell>
          <cell r="AG1755">
            <v>0</v>
          </cell>
          <cell r="AH1755">
            <v>0</v>
          </cell>
          <cell r="AI1755">
            <v>0</v>
          </cell>
          <cell r="AJ1755">
            <v>0</v>
          </cell>
          <cell r="AK1755">
            <v>0</v>
          </cell>
          <cell r="AL1755">
            <v>0</v>
          </cell>
          <cell r="AM1755">
            <v>0</v>
          </cell>
          <cell r="AN1755">
            <v>0</v>
          </cell>
          <cell r="AP1755">
            <v>0</v>
          </cell>
        </row>
        <row r="1756">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D1756">
            <v>0</v>
          </cell>
          <cell r="AE1756">
            <v>0</v>
          </cell>
          <cell r="AF1756">
            <v>0</v>
          </cell>
          <cell r="AG1756">
            <v>0</v>
          </cell>
          <cell r="AH1756">
            <v>0</v>
          </cell>
          <cell r="AI1756">
            <v>0</v>
          </cell>
          <cell r="AJ1756">
            <v>0</v>
          </cell>
          <cell r="AK1756">
            <v>0</v>
          </cell>
          <cell r="AL1756">
            <v>0</v>
          </cell>
          <cell r="AM1756">
            <v>0</v>
          </cell>
          <cell r="AN1756">
            <v>0</v>
          </cell>
          <cell r="AP1756">
            <v>0</v>
          </cell>
        </row>
        <row r="1757">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-1453853.26</v>
          </cell>
          <cell r="AA1757">
            <v>-1458760.01</v>
          </cell>
          <cell r="AD1757">
            <v>0</v>
          </cell>
          <cell r="AE1757">
            <v>0</v>
          </cell>
          <cell r="AF1757">
            <v>0</v>
          </cell>
          <cell r="AG1757">
            <v>0</v>
          </cell>
          <cell r="AH1757">
            <v>0</v>
          </cell>
          <cell r="AI1757">
            <v>0</v>
          </cell>
          <cell r="AJ1757">
            <v>0</v>
          </cell>
          <cell r="AK1757">
            <v>0</v>
          </cell>
          <cell r="AL1757">
            <v>0</v>
          </cell>
          <cell r="AM1757">
            <v>-60577.219166666669</v>
          </cell>
          <cell r="AN1757">
            <v>-181936.10541666669</v>
          </cell>
          <cell r="AP1757">
            <v>-476429.4154166666</v>
          </cell>
        </row>
        <row r="1758">
          <cell r="J1758">
            <v>-17013168.73</v>
          </cell>
          <cell r="K1758">
            <v>-17069170.41</v>
          </cell>
          <cell r="L1758">
            <v>-17125356.43</v>
          </cell>
          <cell r="M1758">
            <v>-17181727.399999999</v>
          </cell>
          <cell r="N1758">
            <v>-17238283.920000002</v>
          </cell>
          <cell r="O1758">
            <v>-17295026.609999999</v>
          </cell>
          <cell r="P1758">
            <v>-17351956.07</v>
          </cell>
          <cell r="Q1758">
            <v>-19420805.059999999</v>
          </cell>
          <cell r="R1758">
            <v>-19484084.510000002</v>
          </cell>
          <cell r="S1758">
            <v>-19547570.149999999</v>
          </cell>
          <cell r="T1758">
            <v>-19611262.649999999</v>
          </cell>
          <cell r="U1758">
            <v>-19675162.68</v>
          </cell>
          <cell r="V1758">
            <v>-19739270.920000002</v>
          </cell>
          <cell r="W1758">
            <v>-19803588.039999999</v>
          </cell>
          <cell r="X1758">
            <v>-19868114.73</v>
          </cell>
          <cell r="Y1758">
            <v>-19932851.670000002</v>
          </cell>
          <cell r="Z1758">
            <v>-19997799.539999999</v>
          </cell>
          <cell r="AA1758">
            <v>-20062959.039999999</v>
          </cell>
          <cell r="AD1758">
            <v>-14857406.138333334</v>
          </cell>
          <cell r="AE1758">
            <v>-15998096.212916667</v>
          </cell>
          <cell r="AF1758">
            <v>-17142434.986249998</v>
          </cell>
          <cell r="AG1758">
            <v>-17828415.78125</v>
          </cell>
          <cell r="AH1758">
            <v>-18054555.7225</v>
          </cell>
          <cell r="AI1758">
            <v>-18281385.476250004</v>
          </cell>
          <cell r="AJ1758">
            <v>-18508907.135416668</v>
          </cell>
          <cell r="AK1758">
            <v>-18737122.799166668</v>
          </cell>
          <cell r="AL1758">
            <v>-18966034.572916664</v>
          </cell>
          <cell r="AM1758">
            <v>-19195644.568333335</v>
          </cell>
          <cell r="AN1758">
            <v>-19425954.903749999</v>
          </cell>
          <cell r="AP1758">
            <v>-19769958.083333328</v>
          </cell>
        </row>
        <row r="1759">
          <cell r="J1759">
            <v>-559722.01</v>
          </cell>
          <cell r="K1759">
            <v>-560640.42000000004</v>
          </cell>
          <cell r="L1759">
            <v>-561560.34</v>
          </cell>
          <cell r="M1759">
            <v>-562481.77</v>
          </cell>
          <cell r="N1759">
            <v>-563404.71</v>
          </cell>
          <cell r="O1759">
            <v>-564329.16</v>
          </cell>
          <cell r="P1759">
            <v>-565255.13</v>
          </cell>
          <cell r="Q1759">
            <v>-566182.62</v>
          </cell>
          <cell r="R1759">
            <v>-567111.63</v>
          </cell>
          <cell r="S1759">
            <v>-568042.17000000004</v>
          </cell>
          <cell r="T1759">
            <v>-568974.23</v>
          </cell>
          <cell r="U1759">
            <v>-569907.81999999995</v>
          </cell>
          <cell r="V1759">
            <v>-570842.93999999994</v>
          </cell>
          <cell r="W1759">
            <v>-571779.6</v>
          </cell>
          <cell r="X1759">
            <v>-572717.80000000005</v>
          </cell>
          <cell r="Y1759">
            <v>-573657.53</v>
          </cell>
          <cell r="Z1759">
            <v>-574598.81000000006</v>
          </cell>
          <cell r="AA1759">
            <v>-575541.63</v>
          </cell>
          <cell r="AD1759">
            <v>-560649.59</v>
          </cell>
          <cell r="AE1759">
            <v>-561569.52249999996</v>
          </cell>
          <cell r="AF1759">
            <v>-562490.96458333335</v>
          </cell>
          <cell r="AG1759">
            <v>-563413.91874999995</v>
          </cell>
          <cell r="AH1759">
            <v>-564338.38749999995</v>
          </cell>
          <cell r="AI1759">
            <v>-565264.37291666667</v>
          </cell>
          <cell r="AJ1759">
            <v>-566191.87749999994</v>
          </cell>
          <cell r="AK1759">
            <v>-567120.90416666667</v>
          </cell>
          <cell r="AL1759">
            <v>-568051.45499999996</v>
          </cell>
          <cell r="AM1759">
            <v>-568983.53249999986</v>
          </cell>
          <cell r="AN1759">
            <v>-569917.13958333328</v>
          </cell>
          <cell r="AP1759">
            <v>-571788.95250000013</v>
          </cell>
        </row>
        <row r="1760">
          <cell r="J1760">
            <v>-118121.54</v>
          </cell>
          <cell r="K1760">
            <v>-118310.24</v>
          </cell>
          <cell r="L1760">
            <v>-118499.24</v>
          </cell>
          <cell r="M1760">
            <v>-118688.54</v>
          </cell>
          <cell r="N1760">
            <v>-118878.14</v>
          </cell>
          <cell r="O1760">
            <v>-119068.05</v>
          </cell>
          <cell r="P1760">
            <v>-119258.26</v>
          </cell>
          <cell r="Q1760">
            <v>-119448.78</v>
          </cell>
          <cell r="R1760">
            <v>-119639.6</v>
          </cell>
          <cell r="S1760">
            <v>-119830.72</v>
          </cell>
          <cell r="T1760">
            <v>-120022.15</v>
          </cell>
          <cell r="U1760">
            <v>-120213.89</v>
          </cell>
          <cell r="V1760">
            <v>-120405.93</v>
          </cell>
          <cell r="W1760">
            <v>-120598.28</v>
          </cell>
          <cell r="X1760">
            <v>-120790.94</v>
          </cell>
          <cell r="Y1760">
            <v>-120983.9</v>
          </cell>
          <cell r="Z1760">
            <v>-121177.17</v>
          </cell>
          <cell r="AA1760">
            <v>-121370.75</v>
          </cell>
          <cell r="AD1760">
            <v>-118312.06916666667</v>
          </cell>
          <cell r="AE1760">
            <v>-118501.07333333332</v>
          </cell>
          <cell r="AF1760">
            <v>-118690.37916666667</v>
          </cell>
          <cell r="AG1760">
            <v>-118879.98708333333</v>
          </cell>
          <cell r="AH1760">
            <v>-119069.89791666665</v>
          </cell>
          <cell r="AI1760">
            <v>-119260.11208333331</v>
          </cell>
          <cell r="AJ1760">
            <v>-119450.62999999999</v>
          </cell>
          <cell r="AK1760">
            <v>-119641.4525</v>
          </cell>
          <cell r="AL1760">
            <v>-119832.58</v>
          </cell>
          <cell r="AM1760">
            <v>-120024.01291666664</v>
          </cell>
          <cell r="AN1760">
            <v>-120215.75166666665</v>
          </cell>
          <cell r="AP1760">
            <v>-120600.14833333333</v>
          </cell>
        </row>
        <row r="1761">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D1761">
            <v>0</v>
          </cell>
          <cell r="AE1761">
            <v>0</v>
          </cell>
          <cell r="AF1761">
            <v>0</v>
          </cell>
          <cell r="AG1761">
            <v>0</v>
          </cell>
          <cell r="AH1761">
            <v>0</v>
          </cell>
          <cell r="AI1761">
            <v>0</v>
          </cell>
          <cell r="AJ1761">
            <v>0</v>
          </cell>
          <cell r="AK1761">
            <v>0</v>
          </cell>
          <cell r="AL1761">
            <v>0</v>
          </cell>
          <cell r="AM1761">
            <v>0</v>
          </cell>
          <cell r="AN1761">
            <v>0</v>
          </cell>
          <cell r="AP1761">
            <v>0</v>
          </cell>
        </row>
        <row r="1762">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D1762">
            <v>0</v>
          </cell>
          <cell r="AE1762">
            <v>0</v>
          </cell>
          <cell r="AF1762">
            <v>0</v>
          </cell>
          <cell r="AG1762">
            <v>0</v>
          </cell>
          <cell r="AH1762">
            <v>0</v>
          </cell>
          <cell r="AI1762">
            <v>0</v>
          </cell>
          <cell r="AJ1762">
            <v>0</v>
          </cell>
          <cell r="AK1762">
            <v>0</v>
          </cell>
          <cell r="AL1762">
            <v>0</v>
          </cell>
          <cell r="AM1762">
            <v>0</v>
          </cell>
          <cell r="AN1762">
            <v>0</v>
          </cell>
          <cell r="AP1762">
            <v>0</v>
          </cell>
        </row>
        <row r="1763">
          <cell r="J1763">
            <v>-1174167.8</v>
          </cell>
          <cell r="K1763">
            <v>-1177925.1399999999</v>
          </cell>
          <cell r="L1763">
            <v>-1181694.5</v>
          </cell>
          <cell r="M1763">
            <v>-1185475.92</v>
          </cell>
          <cell r="N1763">
            <v>-1189269.44</v>
          </cell>
          <cell r="O1763">
            <v>-1193075.1000000001</v>
          </cell>
          <cell r="P1763">
            <v>-1196892.94</v>
          </cell>
          <cell r="Q1763">
            <v>-1200723</v>
          </cell>
          <cell r="R1763">
            <v>-1204565.31</v>
          </cell>
          <cell r="S1763">
            <v>-1208419.92</v>
          </cell>
          <cell r="T1763">
            <v>-1212286.8600000001</v>
          </cell>
          <cell r="U1763">
            <v>-1216166.18</v>
          </cell>
          <cell r="V1763">
            <v>-1220057.9099999999</v>
          </cell>
          <cell r="W1763">
            <v>-1223962.1000000001</v>
          </cell>
          <cell r="X1763">
            <v>-1227878.78</v>
          </cell>
          <cell r="Y1763">
            <v>-1231807.99</v>
          </cell>
          <cell r="Z1763">
            <v>-1235749.78</v>
          </cell>
          <cell r="AA1763">
            <v>-1239704.18</v>
          </cell>
          <cell r="AD1763">
            <v>-1178072.908333333</v>
          </cell>
          <cell r="AE1763">
            <v>-1181767.8754166665</v>
          </cell>
          <cell r="AF1763">
            <v>-1185549.5320833332</v>
          </cell>
          <cell r="AG1763">
            <v>-1189343.2895833333</v>
          </cell>
          <cell r="AH1763">
            <v>-1193149.187083333</v>
          </cell>
          <cell r="AI1763">
            <v>-1196967.2637499999</v>
          </cell>
          <cell r="AJ1763">
            <v>-1200797.5583333333</v>
          </cell>
          <cell r="AK1763">
            <v>-1204640.1100000001</v>
          </cell>
          <cell r="AL1763">
            <v>-1208494.9579166665</v>
          </cell>
          <cell r="AM1763">
            <v>-1212362.1416666666</v>
          </cell>
          <cell r="AN1763">
            <v>-1216241.7008333332</v>
          </cell>
          <cell r="AP1763">
            <v>-1224038.1024999998</v>
          </cell>
        </row>
        <row r="1764">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D1764">
            <v>0</v>
          </cell>
          <cell r="AE1764">
            <v>0</v>
          </cell>
          <cell r="AF1764">
            <v>0</v>
          </cell>
          <cell r="AG1764">
            <v>0</v>
          </cell>
          <cell r="AH1764">
            <v>0</v>
          </cell>
          <cell r="AI1764">
            <v>0</v>
          </cell>
          <cell r="AJ1764">
            <v>0</v>
          </cell>
          <cell r="AK1764">
            <v>0</v>
          </cell>
          <cell r="AL1764">
            <v>0</v>
          </cell>
          <cell r="AM1764">
            <v>0</v>
          </cell>
          <cell r="AN1764">
            <v>0</v>
          </cell>
          <cell r="AP1764">
            <v>0</v>
          </cell>
        </row>
        <row r="1765">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D1765">
            <v>0</v>
          </cell>
          <cell r="AE1765">
            <v>0</v>
          </cell>
          <cell r="AF1765">
            <v>0</v>
          </cell>
          <cell r="AG1765">
            <v>0</v>
          </cell>
          <cell r="AH1765">
            <v>0</v>
          </cell>
          <cell r="AI1765">
            <v>0</v>
          </cell>
          <cell r="AJ1765">
            <v>0</v>
          </cell>
          <cell r="AK1765">
            <v>0</v>
          </cell>
          <cell r="AL1765">
            <v>0</v>
          </cell>
          <cell r="AM1765">
            <v>0</v>
          </cell>
          <cell r="AN1765">
            <v>0</v>
          </cell>
          <cell r="AP1765">
            <v>0</v>
          </cell>
        </row>
        <row r="1766">
          <cell r="J1766">
            <v>-918476.65</v>
          </cell>
          <cell r="K1766">
            <v>-923143.18</v>
          </cell>
          <cell r="L1766">
            <v>-927833.42</v>
          </cell>
          <cell r="M1766">
            <v>-932547.49</v>
          </cell>
          <cell r="N1766">
            <v>-937285.51</v>
          </cell>
          <cell r="O1766">
            <v>-942047.59</v>
          </cell>
          <cell r="P1766">
            <v>-946833.88</v>
          </cell>
          <cell r="Q1766">
            <v>-951644.48</v>
          </cell>
          <cell r="R1766">
            <v>-956479.54</v>
          </cell>
          <cell r="S1766">
            <v>-961339.17</v>
          </cell>
          <cell r="T1766">
            <v>-966223.48</v>
          </cell>
          <cell r="U1766">
            <v>-971132.61</v>
          </cell>
          <cell r="V1766">
            <v>-976066.68</v>
          </cell>
          <cell r="W1766">
            <v>-981025.82</v>
          </cell>
          <cell r="X1766">
            <v>-986010.16</v>
          </cell>
          <cell r="Y1766">
            <v>-991019.82</v>
          </cell>
          <cell r="Z1766">
            <v>-996054.93</v>
          </cell>
          <cell r="AA1766">
            <v>-1001115.63</v>
          </cell>
          <cell r="AD1766">
            <v>-923287.42041666666</v>
          </cell>
          <cell r="AE1766">
            <v>-927978.38916666666</v>
          </cell>
          <cell r="AF1766">
            <v>-932693.19416666671</v>
          </cell>
          <cell r="AG1766">
            <v>-937431.95624999993</v>
          </cell>
          <cell r="AH1766">
            <v>-942194.79583333328</v>
          </cell>
          <cell r="AI1766">
            <v>-946981.83458333334</v>
          </cell>
          <cell r="AJ1766">
            <v>-951793.19583333319</v>
          </cell>
          <cell r="AK1766">
            <v>-956629.0033333333</v>
          </cell>
          <cell r="AL1766">
            <v>-961489.38125000009</v>
          </cell>
          <cell r="AM1766">
            <v>-966374.45416666672</v>
          </cell>
          <cell r="AN1766">
            <v>-971284.34833333327</v>
          </cell>
          <cell r="AP1766">
            <v>-981179.10708333354</v>
          </cell>
        </row>
        <row r="1767">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D1767">
            <v>0</v>
          </cell>
          <cell r="AE1767">
            <v>0</v>
          </cell>
          <cell r="AF1767">
            <v>0</v>
          </cell>
          <cell r="AG1767">
            <v>0</v>
          </cell>
          <cell r="AH1767">
            <v>0</v>
          </cell>
          <cell r="AI1767">
            <v>0</v>
          </cell>
          <cell r="AJ1767">
            <v>0</v>
          </cell>
          <cell r="AK1767">
            <v>0</v>
          </cell>
          <cell r="AL1767">
            <v>0</v>
          </cell>
          <cell r="AM1767">
            <v>0</v>
          </cell>
          <cell r="AN1767">
            <v>0</v>
          </cell>
          <cell r="AP1767">
            <v>0</v>
          </cell>
        </row>
        <row r="1768">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D1768">
            <v>0</v>
          </cell>
          <cell r="AE1768">
            <v>0</v>
          </cell>
          <cell r="AF1768">
            <v>0</v>
          </cell>
          <cell r="AG1768">
            <v>0</v>
          </cell>
          <cell r="AH1768">
            <v>0</v>
          </cell>
          <cell r="AI1768">
            <v>0</v>
          </cell>
          <cell r="AJ1768">
            <v>0</v>
          </cell>
          <cell r="AK1768">
            <v>0</v>
          </cell>
          <cell r="AL1768">
            <v>0</v>
          </cell>
          <cell r="AM1768">
            <v>0</v>
          </cell>
          <cell r="AN1768">
            <v>0</v>
          </cell>
          <cell r="AP1768">
            <v>0</v>
          </cell>
        </row>
        <row r="1769">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D1769">
            <v>0</v>
          </cell>
          <cell r="AE1769">
            <v>0</v>
          </cell>
          <cell r="AF1769">
            <v>0</v>
          </cell>
          <cell r="AG1769">
            <v>0</v>
          </cell>
          <cell r="AH1769">
            <v>0</v>
          </cell>
          <cell r="AI1769">
            <v>0</v>
          </cell>
          <cell r="AJ1769">
            <v>0</v>
          </cell>
          <cell r="AK1769">
            <v>0</v>
          </cell>
          <cell r="AL1769">
            <v>0</v>
          </cell>
          <cell r="AM1769">
            <v>0</v>
          </cell>
          <cell r="AN1769">
            <v>0</v>
          </cell>
          <cell r="AP1769">
            <v>0</v>
          </cell>
        </row>
        <row r="1770">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D1770">
            <v>0</v>
          </cell>
          <cell r="AE1770">
            <v>0</v>
          </cell>
          <cell r="AF1770">
            <v>0</v>
          </cell>
          <cell r="AG1770">
            <v>0</v>
          </cell>
          <cell r="AH1770">
            <v>0</v>
          </cell>
          <cell r="AI1770">
            <v>0</v>
          </cell>
          <cell r="AJ1770">
            <v>0</v>
          </cell>
          <cell r="AK1770">
            <v>0</v>
          </cell>
          <cell r="AL1770">
            <v>0</v>
          </cell>
          <cell r="AM1770">
            <v>0</v>
          </cell>
          <cell r="AN1770">
            <v>0</v>
          </cell>
          <cell r="AP1770">
            <v>0</v>
          </cell>
        </row>
        <row r="1771">
          <cell r="J1771">
            <v>-7185220.7699999996</v>
          </cell>
          <cell r="K1771">
            <v>-7206057.9100000001</v>
          </cell>
          <cell r="L1771">
            <v>-7226955.4800000004</v>
          </cell>
          <cell r="M1771">
            <v>-7247913.6500000004</v>
          </cell>
          <cell r="N1771">
            <v>-7268932.5999999996</v>
          </cell>
          <cell r="O1771">
            <v>-7290012.5</v>
          </cell>
          <cell r="P1771">
            <v>-7311153.54</v>
          </cell>
          <cell r="Q1771">
            <v>-21698026</v>
          </cell>
          <cell r="R1771">
            <v>-21759865.370000001</v>
          </cell>
          <cell r="S1771">
            <v>-21821880.989999998</v>
          </cell>
          <cell r="T1771">
            <v>-21884073.350000001</v>
          </cell>
          <cell r="U1771">
            <v>-21946442.960000001</v>
          </cell>
          <cell r="V1771">
            <v>-22008990.32</v>
          </cell>
          <cell r="W1771">
            <v>-22071715.940000001</v>
          </cell>
          <cell r="X1771">
            <v>-22134620.329999998</v>
          </cell>
          <cell r="Y1771">
            <v>-22197704</v>
          </cell>
          <cell r="Z1771">
            <v>-22044745.100000001</v>
          </cell>
          <cell r="AA1771">
            <v>-22107205.210000001</v>
          </cell>
          <cell r="AD1771">
            <v>-7805364.8233333342</v>
          </cell>
          <cell r="AE1771">
            <v>-9024723.5629166681</v>
          </cell>
          <cell r="AF1771">
            <v>-10247898.695833335</v>
          </cell>
          <cell r="AG1771">
            <v>-11474530.241666667</v>
          </cell>
          <cell r="AH1771">
            <v>-12704627.964999998</v>
          </cell>
          <cell r="AI1771">
            <v>-13938201.657916665</v>
          </cell>
          <cell r="AJ1771">
            <v>-15175261.140416667</v>
          </cell>
          <cell r="AK1771">
            <v>-16415816.260416666</v>
          </cell>
          <cell r="AL1771">
            <v>-17659876.893749997</v>
          </cell>
          <cell r="AM1771">
            <v>-18898443.679166667</v>
          </cell>
          <cell r="AN1771">
            <v>-20131485.562916666</v>
          </cell>
          <cell r="AP1771">
            <v>-22092189.521666665</v>
          </cell>
        </row>
        <row r="1772">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D1772">
            <v>0</v>
          </cell>
          <cell r="AE1772">
            <v>0</v>
          </cell>
          <cell r="AF1772">
            <v>0</v>
          </cell>
          <cell r="AG1772">
            <v>0</v>
          </cell>
          <cell r="AH1772">
            <v>0</v>
          </cell>
          <cell r="AI1772">
            <v>0</v>
          </cell>
          <cell r="AJ1772">
            <v>0</v>
          </cell>
          <cell r="AK1772">
            <v>0</v>
          </cell>
          <cell r="AL1772">
            <v>0</v>
          </cell>
          <cell r="AM1772">
            <v>0</v>
          </cell>
          <cell r="AN1772">
            <v>0</v>
          </cell>
          <cell r="AP1772">
            <v>0</v>
          </cell>
        </row>
        <row r="1773">
          <cell r="J1773">
            <v>82298</v>
          </cell>
          <cell r="K1773">
            <v>82298</v>
          </cell>
          <cell r="L1773">
            <v>82298</v>
          </cell>
          <cell r="M1773">
            <v>82298</v>
          </cell>
          <cell r="N1773">
            <v>82298</v>
          </cell>
          <cell r="O1773">
            <v>82298</v>
          </cell>
          <cell r="P1773">
            <v>82298</v>
          </cell>
          <cell r="Q1773">
            <v>51343.31</v>
          </cell>
          <cell r="R1773">
            <v>51343.31</v>
          </cell>
          <cell r="S1773">
            <v>51343.31</v>
          </cell>
          <cell r="T1773">
            <v>51343.31</v>
          </cell>
          <cell r="U1773">
            <v>51343.31</v>
          </cell>
          <cell r="V1773">
            <v>51343.31</v>
          </cell>
          <cell r="W1773">
            <v>51343.31</v>
          </cell>
          <cell r="X1773">
            <v>51343.31</v>
          </cell>
          <cell r="Y1773">
            <v>51343.31</v>
          </cell>
          <cell r="Z1773">
            <v>51343.31</v>
          </cell>
          <cell r="AA1773">
            <v>51343.31</v>
          </cell>
          <cell r="AD1773">
            <v>81008.221250000002</v>
          </cell>
          <cell r="AE1773">
            <v>78428.663750000007</v>
          </cell>
          <cell r="AF1773">
            <v>75849.106250000012</v>
          </cell>
          <cell r="AG1773">
            <v>73269.548750000016</v>
          </cell>
          <cell r="AH1773">
            <v>70689.991250000021</v>
          </cell>
          <cell r="AI1773">
            <v>68110.433750000026</v>
          </cell>
          <cell r="AJ1773">
            <v>65530.876250000008</v>
          </cell>
          <cell r="AK1773">
            <v>62951.318750000013</v>
          </cell>
          <cell r="AL1773">
            <v>60371.761250000003</v>
          </cell>
          <cell r="AM1773">
            <v>57792.203750000008</v>
          </cell>
          <cell r="AN1773">
            <v>55212.646250000013</v>
          </cell>
          <cell r="AP1773">
            <v>51097.169583333329</v>
          </cell>
        </row>
        <row r="1774">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D1774">
            <v>0</v>
          </cell>
          <cell r="AE1774">
            <v>0</v>
          </cell>
          <cell r="AF1774">
            <v>0</v>
          </cell>
          <cell r="AG1774">
            <v>0</v>
          </cell>
          <cell r="AH1774">
            <v>0</v>
          </cell>
          <cell r="AI1774">
            <v>0</v>
          </cell>
          <cell r="AJ1774">
            <v>0</v>
          </cell>
          <cell r="AK1774">
            <v>0</v>
          </cell>
          <cell r="AL1774">
            <v>0</v>
          </cell>
          <cell r="AM1774">
            <v>0</v>
          </cell>
          <cell r="AN1774">
            <v>0</v>
          </cell>
          <cell r="AP1774">
            <v>0</v>
          </cell>
        </row>
        <row r="1775">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D1775">
            <v>0</v>
          </cell>
          <cell r="AE1775">
            <v>0</v>
          </cell>
          <cell r="AF1775">
            <v>0</v>
          </cell>
          <cell r="AG1775">
            <v>0</v>
          </cell>
          <cell r="AH1775">
            <v>0</v>
          </cell>
          <cell r="AI1775">
            <v>0</v>
          </cell>
          <cell r="AJ1775">
            <v>0</v>
          </cell>
          <cell r="AK1775">
            <v>0</v>
          </cell>
          <cell r="AL1775">
            <v>0</v>
          </cell>
          <cell r="AM1775">
            <v>0</v>
          </cell>
          <cell r="AN1775">
            <v>0</v>
          </cell>
          <cell r="AP1775">
            <v>0</v>
          </cell>
        </row>
        <row r="1776">
          <cell r="J1776">
            <v>251781.44</v>
          </cell>
          <cell r="K1776">
            <v>251781.44</v>
          </cell>
          <cell r="L1776">
            <v>251781.44</v>
          </cell>
          <cell r="M1776">
            <v>251781.44</v>
          </cell>
          <cell r="N1776">
            <v>251781.44</v>
          </cell>
          <cell r="O1776">
            <v>251781.44</v>
          </cell>
          <cell r="P1776">
            <v>251781.44</v>
          </cell>
          <cell r="Q1776">
            <v>231741.59</v>
          </cell>
          <cell r="R1776">
            <v>231741.59</v>
          </cell>
          <cell r="S1776">
            <v>231741.59</v>
          </cell>
          <cell r="T1776">
            <v>231741.59</v>
          </cell>
          <cell r="U1776">
            <v>231741.59</v>
          </cell>
          <cell r="V1776">
            <v>231741.59</v>
          </cell>
          <cell r="W1776">
            <v>231741.59</v>
          </cell>
          <cell r="X1776">
            <v>231741.59</v>
          </cell>
          <cell r="Y1776">
            <v>231741.59</v>
          </cell>
          <cell r="Z1776">
            <v>231741.59</v>
          </cell>
          <cell r="AA1776">
            <v>231741.59</v>
          </cell>
          <cell r="AD1776">
            <v>250946.44625000001</v>
          </cell>
          <cell r="AE1776">
            <v>249276.45874999999</v>
          </cell>
          <cell r="AF1776">
            <v>247606.47124999997</v>
          </cell>
          <cell r="AG1776">
            <v>245936.48374999998</v>
          </cell>
          <cell r="AH1776">
            <v>244266.49624999997</v>
          </cell>
          <cell r="AI1776">
            <v>242596.50875000001</v>
          </cell>
          <cell r="AJ1776">
            <v>240926.52124999999</v>
          </cell>
          <cell r="AK1776">
            <v>239256.53375000003</v>
          </cell>
          <cell r="AL1776">
            <v>237586.54625000001</v>
          </cell>
          <cell r="AM1776">
            <v>235916.55875</v>
          </cell>
          <cell r="AN1776">
            <v>234246.57125000001</v>
          </cell>
          <cell r="AP1776">
            <v>233933.81583333333</v>
          </cell>
        </row>
        <row r="1777">
          <cell r="J1777">
            <v>18711.25</v>
          </cell>
          <cell r="K1777">
            <v>18711.25</v>
          </cell>
          <cell r="L1777">
            <v>18711.25</v>
          </cell>
          <cell r="M1777">
            <v>18711.25</v>
          </cell>
          <cell r="N1777">
            <v>18711.25</v>
          </cell>
          <cell r="O1777">
            <v>18711.25</v>
          </cell>
          <cell r="P1777">
            <v>18711.25</v>
          </cell>
          <cell r="Q1777">
            <v>15637.27</v>
          </cell>
          <cell r="R1777">
            <v>15637.27</v>
          </cell>
          <cell r="S1777">
            <v>15637.27</v>
          </cell>
          <cell r="T1777">
            <v>15637.27</v>
          </cell>
          <cell r="U1777">
            <v>15637.27</v>
          </cell>
          <cell r="V1777">
            <v>15637.27</v>
          </cell>
          <cell r="W1777">
            <v>15637.27</v>
          </cell>
          <cell r="X1777">
            <v>15637.27</v>
          </cell>
          <cell r="Y1777">
            <v>15637.27</v>
          </cell>
          <cell r="Z1777">
            <v>15637.27</v>
          </cell>
          <cell r="AA1777">
            <v>15637.27</v>
          </cell>
          <cell r="AD1777">
            <v>18583.1675</v>
          </cell>
          <cell r="AE1777">
            <v>18327.002499999999</v>
          </cell>
          <cell r="AF1777">
            <v>18070.837499999998</v>
          </cell>
          <cell r="AG1777">
            <v>17814.672499999997</v>
          </cell>
          <cell r="AH1777">
            <v>17558.507499999996</v>
          </cell>
          <cell r="AI1777">
            <v>17302.342499999999</v>
          </cell>
          <cell r="AJ1777">
            <v>17046.177499999998</v>
          </cell>
          <cell r="AK1777">
            <v>16790.012500000001</v>
          </cell>
          <cell r="AL1777">
            <v>16533.8475</v>
          </cell>
          <cell r="AM1777">
            <v>16277.682500000001</v>
          </cell>
          <cell r="AN1777">
            <v>16021.517500000002</v>
          </cell>
          <cell r="AP1777">
            <v>16315.744166666665</v>
          </cell>
        </row>
        <row r="1778">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D1778">
            <v>0</v>
          </cell>
          <cell r="AE1778">
            <v>0</v>
          </cell>
          <cell r="AF1778">
            <v>0</v>
          </cell>
          <cell r="AG1778">
            <v>0</v>
          </cell>
          <cell r="AH1778">
            <v>0</v>
          </cell>
          <cell r="AI1778">
            <v>0</v>
          </cell>
          <cell r="AJ1778">
            <v>0</v>
          </cell>
          <cell r="AK1778">
            <v>0</v>
          </cell>
          <cell r="AL1778">
            <v>0</v>
          </cell>
          <cell r="AM1778">
            <v>0</v>
          </cell>
          <cell r="AN1778">
            <v>0</v>
          </cell>
          <cell r="AP1778">
            <v>0</v>
          </cell>
        </row>
        <row r="1779">
          <cell r="J1779">
            <v>-334079.44</v>
          </cell>
          <cell r="K1779">
            <v>-334079.44</v>
          </cell>
          <cell r="L1779">
            <v>-334079.44</v>
          </cell>
          <cell r="M1779">
            <v>-334079.44</v>
          </cell>
          <cell r="N1779">
            <v>-334079.44</v>
          </cell>
          <cell r="O1779">
            <v>-334079.44</v>
          </cell>
          <cell r="P1779">
            <v>-334079.44</v>
          </cell>
          <cell r="Q1779">
            <v>-283084.90000000002</v>
          </cell>
          <cell r="R1779">
            <v>-283084.90000000002</v>
          </cell>
          <cell r="S1779">
            <v>-283084.90000000002</v>
          </cell>
          <cell r="T1779">
            <v>-4388084.9000000004</v>
          </cell>
          <cell r="U1779">
            <v>-4388084.9000000004</v>
          </cell>
          <cell r="V1779">
            <v>-4388084.9000000004</v>
          </cell>
          <cell r="W1779">
            <v>-4388084.9000000004</v>
          </cell>
          <cell r="X1779">
            <v>-4388084.9000000004</v>
          </cell>
          <cell r="Y1779">
            <v>-4388084.9000000004</v>
          </cell>
          <cell r="Z1779">
            <v>-4388084.9000000004</v>
          </cell>
          <cell r="AA1779">
            <v>-4388084.9000000004</v>
          </cell>
          <cell r="AD1779">
            <v>-331954.66749999998</v>
          </cell>
          <cell r="AE1779">
            <v>-327705.1225</v>
          </cell>
          <cell r="AF1779">
            <v>-323455.57749999996</v>
          </cell>
          <cell r="AG1779">
            <v>-490247.69916666672</v>
          </cell>
          <cell r="AH1779">
            <v>-828081.48749999993</v>
          </cell>
          <cell r="AI1779">
            <v>-1165915.2758333334</v>
          </cell>
          <cell r="AJ1779">
            <v>-1503749.0641666669</v>
          </cell>
          <cell r="AK1779">
            <v>-1841582.8525000003</v>
          </cell>
          <cell r="AL1779">
            <v>-2179416.6408333336</v>
          </cell>
          <cell r="AM1779">
            <v>-2517250.4291666667</v>
          </cell>
          <cell r="AN1779">
            <v>-2855084.2174999998</v>
          </cell>
          <cell r="AP1779">
            <v>-3605641.5270833331</v>
          </cell>
        </row>
        <row r="1780">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D1780">
            <v>0</v>
          </cell>
          <cell r="AE1780">
            <v>0</v>
          </cell>
          <cell r="AF1780">
            <v>0</v>
          </cell>
          <cell r="AG1780">
            <v>0</v>
          </cell>
          <cell r="AH1780">
            <v>0</v>
          </cell>
          <cell r="AI1780">
            <v>0</v>
          </cell>
          <cell r="AJ1780">
            <v>0</v>
          </cell>
          <cell r="AK1780">
            <v>0</v>
          </cell>
          <cell r="AL1780">
            <v>0</v>
          </cell>
          <cell r="AM1780">
            <v>0</v>
          </cell>
          <cell r="AN1780">
            <v>0</v>
          </cell>
          <cell r="AP1780">
            <v>0</v>
          </cell>
        </row>
        <row r="1781">
          <cell r="J1781">
            <v>-18711.25</v>
          </cell>
          <cell r="K1781">
            <v>-18711.25</v>
          </cell>
          <cell r="L1781">
            <v>-18711.25</v>
          </cell>
          <cell r="M1781">
            <v>-18711.25</v>
          </cell>
          <cell r="N1781">
            <v>-18711.25</v>
          </cell>
          <cell r="O1781">
            <v>-18711.25</v>
          </cell>
          <cell r="P1781">
            <v>-18711.25</v>
          </cell>
          <cell r="Q1781">
            <v>-15637.27</v>
          </cell>
          <cell r="R1781">
            <v>-15637.27</v>
          </cell>
          <cell r="S1781">
            <v>-15637.27</v>
          </cell>
          <cell r="T1781">
            <v>-15637.27</v>
          </cell>
          <cell r="U1781">
            <v>-15637.27</v>
          </cell>
          <cell r="V1781">
            <v>-15637.27</v>
          </cell>
          <cell r="W1781">
            <v>-15637.27</v>
          </cell>
          <cell r="X1781">
            <v>-15637.27</v>
          </cell>
          <cell r="Y1781">
            <v>-15637.27</v>
          </cell>
          <cell r="Z1781">
            <v>-15637.27</v>
          </cell>
          <cell r="AA1781">
            <v>-15637.27</v>
          </cell>
          <cell r="AD1781">
            <v>-18583.1675</v>
          </cell>
          <cell r="AE1781">
            <v>-18327.002499999999</v>
          </cell>
          <cell r="AF1781">
            <v>-18070.837499999998</v>
          </cell>
          <cell r="AG1781">
            <v>-17814.672499999997</v>
          </cell>
          <cell r="AH1781">
            <v>-17558.507499999996</v>
          </cell>
          <cell r="AI1781">
            <v>-17302.342499999999</v>
          </cell>
          <cell r="AJ1781">
            <v>-17046.177499999998</v>
          </cell>
          <cell r="AK1781">
            <v>-16790.012500000001</v>
          </cell>
          <cell r="AL1781">
            <v>-16533.8475</v>
          </cell>
          <cell r="AM1781">
            <v>-16277.682500000001</v>
          </cell>
          <cell r="AN1781">
            <v>-16021.517500000002</v>
          </cell>
          <cell r="AP1781">
            <v>-16315.744166666665</v>
          </cell>
        </row>
        <row r="1782">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D1782">
            <v>0</v>
          </cell>
          <cell r="AE1782">
            <v>0</v>
          </cell>
          <cell r="AF1782">
            <v>0</v>
          </cell>
          <cell r="AG1782">
            <v>0</v>
          </cell>
          <cell r="AH1782">
            <v>0</v>
          </cell>
          <cell r="AI1782">
            <v>0</v>
          </cell>
          <cell r="AJ1782">
            <v>0</v>
          </cell>
          <cell r="AK1782">
            <v>0</v>
          </cell>
          <cell r="AL1782">
            <v>0</v>
          </cell>
          <cell r="AM1782">
            <v>0</v>
          </cell>
          <cell r="AN1782">
            <v>0</v>
          </cell>
          <cell r="AP1782">
            <v>0</v>
          </cell>
        </row>
        <row r="1783">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D1783">
            <v>0</v>
          </cell>
          <cell r="AE1783">
            <v>0</v>
          </cell>
          <cell r="AF1783">
            <v>0</v>
          </cell>
          <cell r="AG1783">
            <v>0</v>
          </cell>
          <cell r="AH1783">
            <v>0</v>
          </cell>
          <cell r="AI1783">
            <v>0</v>
          </cell>
          <cell r="AJ1783">
            <v>0</v>
          </cell>
          <cell r="AK1783">
            <v>0</v>
          </cell>
          <cell r="AL1783">
            <v>0</v>
          </cell>
          <cell r="AM1783">
            <v>0</v>
          </cell>
          <cell r="AN1783">
            <v>0</v>
          </cell>
          <cell r="AP1783">
            <v>0</v>
          </cell>
        </row>
        <row r="1784">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D1784">
            <v>0</v>
          </cell>
          <cell r="AE1784">
            <v>0</v>
          </cell>
          <cell r="AF1784">
            <v>0</v>
          </cell>
          <cell r="AG1784">
            <v>0</v>
          </cell>
          <cell r="AH1784">
            <v>0</v>
          </cell>
          <cell r="AI1784">
            <v>0</v>
          </cell>
          <cell r="AJ1784">
            <v>0</v>
          </cell>
          <cell r="AK1784">
            <v>0</v>
          </cell>
          <cell r="AL1784">
            <v>0</v>
          </cell>
          <cell r="AM1784">
            <v>0</v>
          </cell>
          <cell r="AN1784">
            <v>0</v>
          </cell>
          <cell r="AP1784">
            <v>0</v>
          </cell>
        </row>
        <row r="1785">
          <cell r="J1785">
            <v>0</v>
          </cell>
          <cell r="K1785">
            <v>0</v>
          </cell>
          <cell r="L1785">
            <v>0</v>
          </cell>
          <cell r="M1785">
            <v>0</v>
          </cell>
          <cell r="N1785">
            <v>0</v>
          </cell>
          <cell r="O1785">
            <v>0</v>
          </cell>
          <cell r="P1785">
            <v>0</v>
          </cell>
          <cell r="Q1785">
            <v>0</v>
          </cell>
          <cell r="R1785">
            <v>0</v>
          </cell>
          <cell r="S1785">
            <v>0</v>
          </cell>
          <cell r="T1785">
            <v>260000</v>
          </cell>
          <cell r="U1785">
            <v>260000</v>
          </cell>
          <cell r="V1785">
            <v>260000</v>
          </cell>
          <cell r="W1785">
            <v>260000</v>
          </cell>
          <cell r="X1785">
            <v>260000</v>
          </cell>
          <cell r="Y1785">
            <v>260000</v>
          </cell>
          <cell r="Z1785">
            <v>260000</v>
          </cell>
          <cell r="AA1785">
            <v>260000</v>
          </cell>
          <cell r="AD1785">
            <v>0</v>
          </cell>
          <cell r="AE1785">
            <v>0</v>
          </cell>
          <cell r="AF1785">
            <v>0</v>
          </cell>
          <cell r="AG1785">
            <v>10833.333333333334</v>
          </cell>
          <cell r="AH1785">
            <v>32500</v>
          </cell>
          <cell r="AI1785">
            <v>54166.666666666664</v>
          </cell>
          <cell r="AJ1785">
            <v>75833.333333333328</v>
          </cell>
          <cell r="AK1785">
            <v>97500</v>
          </cell>
          <cell r="AL1785">
            <v>119166.66666666667</v>
          </cell>
          <cell r="AM1785">
            <v>140833.33333333334</v>
          </cell>
          <cell r="AN1785">
            <v>162500</v>
          </cell>
          <cell r="AP1785">
            <v>209349.16666666666</v>
          </cell>
        </row>
        <row r="1786">
          <cell r="J1786">
            <v>0</v>
          </cell>
          <cell r="K1786">
            <v>0</v>
          </cell>
          <cell r="L1786">
            <v>0</v>
          </cell>
          <cell r="M1786">
            <v>0</v>
          </cell>
          <cell r="N1786">
            <v>0</v>
          </cell>
          <cell r="O1786">
            <v>0</v>
          </cell>
          <cell r="P1786">
            <v>0</v>
          </cell>
          <cell r="Q1786">
            <v>0</v>
          </cell>
          <cell r="R1786">
            <v>0</v>
          </cell>
          <cell r="S1786">
            <v>0</v>
          </cell>
          <cell r="T1786">
            <v>3845000</v>
          </cell>
          <cell r="U1786">
            <v>3845000</v>
          </cell>
          <cell r="V1786">
            <v>3845000</v>
          </cell>
          <cell r="W1786">
            <v>3845000</v>
          </cell>
          <cell r="X1786">
            <v>3845000</v>
          </cell>
          <cell r="Y1786">
            <v>3845000</v>
          </cell>
          <cell r="Z1786">
            <v>3845000</v>
          </cell>
          <cell r="AA1786">
            <v>3845000</v>
          </cell>
          <cell r="AD1786">
            <v>0</v>
          </cell>
          <cell r="AE1786">
            <v>0</v>
          </cell>
          <cell r="AF1786">
            <v>0</v>
          </cell>
          <cell r="AG1786">
            <v>160208.33333333334</v>
          </cell>
          <cell r="AH1786">
            <v>480625</v>
          </cell>
          <cell r="AI1786">
            <v>801041.66666666663</v>
          </cell>
          <cell r="AJ1786">
            <v>1121458.3333333333</v>
          </cell>
          <cell r="AK1786">
            <v>1441875</v>
          </cell>
          <cell r="AL1786">
            <v>1762291.6666666667</v>
          </cell>
          <cell r="AM1786">
            <v>2082708.3333333333</v>
          </cell>
          <cell r="AN1786">
            <v>2403125</v>
          </cell>
          <cell r="AP1786">
            <v>3111261.375</v>
          </cell>
        </row>
        <row r="1787">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D1787">
            <v>0</v>
          </cell>
          <cell r="AE1787">
            <v>0</v>
          </cell>
          <cell r="AF1787">
            <v>0</v>
          </cell>
          <cell r="AG1787">
            <v>0</v>
          </cell>
          <cell r="AH1787">
            <v>0</v>
          </cell>
          <cell r="AI1787">
            <v>0</v>
          </cell>
          <cell r="AJ1787">
            <v>0</v>
          </cell>
          <cell r="AK1787">
            <v>0</v>
          </cell>
          <cell r="AL1787">
            <v>0</v>
          </cell>
          <cell r="AM1787">
            <v>0</v>
          </cell>
          <cell r="AN1787">
            <v>0</v>
          </cell>
          <cell r="AP1787">
            <v>0</v>
          </cell>
        </row>
        <row r="1788">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D1788">
            <v>0</v>
          </cell>
          <cell r="AE1788">
            <v>0</v>
          </cell>
          <cell r="AF1788">
            <v>0</v>
          </cell>
          <cell r="AG1788">
            <v>0</v>
          </cell>
          <cell r="AH1788">
            <v>0</v>
          </cell>
          <cell r="AI1788">
            <v>0</v>
          </cell>
          <cell r="AJ1788">
            <v>0</v>
          </cell>
          <cell r="AK1788">
            <v>0</v>
          </cell>
          <cell r="AL1788">
            <v>0</v>
          </cell>
          <cell r="AM1788">
            <v>0</v>
          </cell>
          <cell r="AN1788">
            <v>0</v>
          </cell>
          <cell r="AP1788">
            <v>0</v>
          </cell>
        </row>
        <row r="1789">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D1789">
            <v>0</v>
          </cell>
          <cell r="AE1789">
            <v>0</v>
          </cell>
          <cell r="AF1789">
            <v>0</v>
          </cell>
          <cell r="AG1789">
            <v>0</v>
          </cell>
          <cell r="AH1789">
            <v>0</v>
          </cell>
          <cell r="AI1789">
            <v>0</v>
          </cell>
          <cell r="AJ1789">
            <v>0</v>
          </cell>
          <cell r="AK1789">
            <v>0</v>
          </cell>
          <cell r="AL1789">
            <v>0</v>
          </cell>
          <cell r="AM1789">
            <v>0</v>
          </cell>
          <cell r="AN1789">
            <v>0</v>
          </cell>
          <cell r="AP1789">
            <v>0</v>
          </cell>
        </row>
        <row r="1790">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D1790">
            <v>0</v>
          </cell>
          <cell r="AE1790">
            <v>0</v>
          </cell>
          <cell r="AF1790">
            <v>0</v>
          </cell>
          <cell r="AG1790">
            <v>0</v>
          </cell>
          <cell r="AH1790">
            <v>0</v>
          </cell>
          <cell r="AI1790">
            <v>0</v>
          </cell>
          <cell r="AJ1790">
            <v>0</v>
          </cell>
          <cell r="AK1790">
            <v>0</v>
          </cell>
          <cell r="AL1790">
            <v>0</v>
          </cell>
          <cell r="AM1790">
            <v>0</v>
          </cell>
          <cell r="AN1790">
            <v>0</v>
          </cell>
          <cell r="AP1790">
            <v>0</v>
          </cell>
        </row>
        <row r="1791">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D1791">
            <v>0</v>
          </cell>
          <cell r="AE1791">
            <v>0</v>
          </cell>
          <cell r="AF1791">
            <v>0</v>
          </cell>
          <cell r="AG1791">
            <v>0</v>
          </cell>
          <cell r="AH1791">
            <v>0</v>
          </cell>
          <cell r="AI1791">
            <v>0</v>
          </cell>
          <cell r="AJ1791">
            <v>0</v>
          </cell>
          <cell r="AK1791">
            <v>0</v>
          </cell>
          <cell r="AL1791">
            <v>0</v>
          </cell>
          <cell r="AM1791">
            <v>0</v>
          </cell>
          <cell r="AN1791">
            <v>0</v>
          </cell>
          <cell r="AP1791">
            <v>0</v>
          </cell>
        </row>
        <row r="1792">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D1792">
            <v>0</v>
          </cell>
          <cell r="AE1792">
            <v>0</v>
          </cell>
          <cell r="AF1792">
            <v>0</v>
          </cell>
          <cell r="AG1792">
            <v>0</v>
          </cell>
          <cell r="AH1792">
            <v>0</v>
          </cell>
          <cell r="AI1792">
            <v>0</v>
          </cell>
          <cell r="AJ1792">
            <v>0</v>
          </cell>
          <cell r="AK1792">
            <v>0</v>
          </cell>
          <cell r="AL1792">
            <v>0</v>
          </cell>
          <cell r="AM1792">
            <v>0</v>
          </cell>
          <cell r="AN1792">
            <v>0</v>
          </cell>
          <cell r="AP1792">
            <v>0</v>
          </cell>
        </row>
        <row r="1793">
          <cell r="J1793">
            <v>0</v>
          </cell>
          <cell r="K1793">
            <v>-17000000</v>
          </cell>
          <cell r="L1793">
            <v>-17000000</v>
          </cell>
          <cell r="M1793">
            <v>-28000000</v>
          </cell>
          <cell r="N1793">
            <v>-54000000</v>
          </cell>
          <cell r="O1793">
            <v>-60900000</v>
          </cell>
          <cell r="P1793">
            <v>-73500000</v>
          </cell>
          <cell r="Q1793">
            <v>-80600000</v>
          </cell>
          <cell r="R1793">
            <v>-59000000</v>
          </cell>
          <cell r="S1793">
            <v>-31000000</v>
          </cell>
          <cell r="T1793">
            <v>-5000000</v>
          </cell>
          <cell r="U1793">
            <v>0</v>
          </cell>
          <cell r="V1793">
            <v>0</v>
          </cell>
          <cell r="W1793">
            <v>-5000000</v>
          </cell>
          <cell r="X1793">
            <v>-15000000</v>
          </cell>
          <cell r="Y1793">
            <v>-11000000</v>
          </cell>
          <cell r="Z1793">
            <v>-58000000</v>
          </cell>
          <cell r="AA1793">
            <v>-76000000</v>
          </cell>
          <cell r="AD1793">
            <v>-30766666.666666668</v>
          </cell>
          <cell r="AE1793">
            <v>-31916666.666666668</v>
          </cell>
          <cell r="AF1793">
            <v>-33791666.666666664</v>
          </cell>
          <cell r="AG1793">
            <v>-35291666.666666664</v>
          </cell>
          <cell r="AH1793">
            <v>-35500000</v>
          </cell>
          <cell r="AI1793">
            <v>-35500000</v>
          </cell>
          <cell r="AJ1793">
            <v>-35000000</v>
          </cell>
          <cell r="AK1793">
            <v>-34416666.666666664</v>
          </cell>
          <cell r="AL1793">
            <v>-33625000</v>
          </cell>
          <cell r="AM1793">
            <v>-33083333.333333332</v>
          </cell>
          <cell r="AN1793">
            <v>-33879166.666666664</v>
          </cell>
          <cell r="AP1793">
            <v>-37618750</v>
          </cell>
        </row>
        <row r="1794">
          <cell r="J1794">
            <v>0</v>
          </cell>
          <cell r="K1794">
            <v>0</v>
          </cell>
          <cell r="L1794">
            <v>0</v>
          </cell>
          <cell r="M1794">
            <v>-10000000</v>
          </cell>
          <cell r="N1794">
            <v>-52000000</v>
          </cell>
          <cell r="O1794">
            <v>-52000000</v>
          </cell>
          <cell r="P1794">
            <v>-35000000</v>
          </cell>
          <cell r="Q1794">
            <v>-65000000</v>
          </cell>
          <cell r="R1794">
            <v>-50000000</v>
          </cell>
          <cell r="S1794">
            <v>-10000000</v>
          </cell>
          <cell r="T1794">
            <v>-5000000</v>
          </cell>
          <cell r="U1794">
            <v>0</v>
          </cell>
          <cell r="V1794">
            <v>0</v>
          </cell>
          <cell r="W1794">
            <v>0</v>
          </cell>
          <cell r="X1794">
            <v>0</v>
          </cell>
          <cell r="Y1794">
            <v>-15000000</v>
          </cell>
          <cell r="Z1794">
            <v>-45000000</v>
          </cell>
          <cell r="AA1794">
            <v>-59000000</v>
          </cell>
          <cell r="AD1794">
            <v>-18083333.333333332</v>
          </cell>
          <cell r="AE1794">
            <v>-20750000</v>
          </cell>
          <cell r="AF1794">
            <v>-22416666.666666668</v>
          </cell>
          <cell r="AG1794">
            <v>-23041666.666666668</v>
          </cell>
          <cell r="AH1794">
            <v>-23250000</v>
          </cell>
          <cell r="AI1794">
            <v>-23250000</v>
          </cell>
          <cell r="AJ1794">
            <v>-23250000</v>
          </cell>
          <cell r="AK1794">
            <v>-23250000</v>
          </cell>
          <cell r="AL1794">
            <v>-23458333.333333332</v>
          </cell>
          <cell r="AM1794">
            <v>-23375000</v>
          </cell>
          <cell r="AN1794">
            <v>-23375000</v>
          </cell>
          <cell r="AP1794">
            <v>-29811666.666666668</v>
          </cell>
        </row>
        <row r="1795">
          <cell r="J1795">
            <v>0</v>
          </cell>
          <cell r="K1795">
            <v>-19000000</v>
          </cell>
          <cell r="L1795">
            <v>-16000000</v>
          </cell>
          <cell r="M1795">
            <v>-28000000</v>
          </cell>
          <cell r="N1795">
            <v>-66000000</v>
          </cell>
          <cell r="O1795">
            <v>-52300000</v>
          </cell>
          <cell r="P1795">
            <v>-88463000</v>
          </cell>
          <cell r="Q1795">
            <v>-100163000</v>
          </cell>
          <cell r="R1795">
            <v>-69000000</v>
          </cell>
          <cell r="S1795">
            <v>-17000000</v>
          </cell>
          <cell r="T1795">
            <v>-5000000</v>
          </cell>
          <cell r="U1795">
            <v>0</v>
          </cell>
          <cell r="V1795">
            <v>0</v>
          </cell>
          <cell r="W1795">
            <v>0</v>
          </cell>
          <cell r="X1795">
            <v>-10000000</v>
          </cell>
          <cell r="Y1795">
            <v>-11000000</v>
          </cell>
          <cell r="Z1795">
            <v>-36000000</v>
          </cell>
          <cell r="AA1795">
            <v>-54000000</v>
          </cell>
          <cell r="AD1795">
            <v>-31528875</v>
          </cell>
          <cell r="AE1795">
            <v>-34868833.333333336</v>
          </cell>
          <cell r="AF1795">
            <v>-37285500</v>
          </cell>
          <cell r="AG1795">
            <v>-38202166.666666664</v>
          </cell>
          <cell r="AH1795">
            <v>-38410500</v>
          </cell>
          <cell r="AI1795">
            <v>-38410500</v>
          </cell>
          <cell r="AJ1795">
            <v>-37618833.333333336</v>
          </cell>
          <cell r="AK1795">
            <v>-36577166.666666664</v>
          </cell>
          <cell r="AL1795">
            <v>-35618833.333333336</v>
          </cell>
          <cell r="AM1795">
            <v>-33660500</v>
          </cell>
          <cell r="AN1795">
            <v>-32481333.333333332</v>
          </cell>
          <cell r="AP1795">
            <v>-27933916.666666668</v>
          </cell>
        </row>
        <row r="1796">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D1796">
            <v>0</v>
          </cell>
          <cell r="AE1796">
            <v>0</v>
          </cell>
          <cell r="AF1796">
            <v>0</v>
          </cell>
          <cell r="AG1796">
            <v>0</v>
          </cell>
          <cell r="AH1796">
            <v>0</v>
          </cell>
          <cell r="AI1796">
            <v>0</v>
          </cell>
          <cell r="AJ1796">
            <v>0</v>
          </cell>
          <cell r="AK1796">
            <v>0</v>
          </cell>
          <cell r="AL1796">
            <v>0</v>
          </cell>
          <cell r="AM1796">
            <v>0</v>
          </cell>
          <cell r="AN1796">
            <v>0</v>
          </cell>
          <cell r="AP1796">
            <v>0</v>
          </cell>
        </row>
        <row r="1797">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D1797">
            <v>0</v>
          </cell>
          <cell r="AE1797">
            <v>0</v>
          </cell>
          <cell r="AF1797">
            <v>0</v>
          </cell>
          <cell r="AG1797">
            <v>0</v>
          </cell>
          <cell r="AH1797">
            <v>0</v>
          </cell>
          <cell r="AI1797">
            <v>0</v>
          </cell>
          <cell r="AJ1797">
            <v>0</v>
          </cell>
          <cell r="AK1797">
            <v>0</v>
          </cell>
          <cell r="AL1797">
            <v>0</v>
          </cell>
          <cell r="AM1797">
            <v>0</v>
          </cell>
          <cell r="AN1797">
            <v>0</v>
          </cell>
          <cell r="AP1797">
            <v>0</v>
          </cell>
        </row>
        <row r="1798">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D1798">
            <v>0</v>
          </cell>
          <cell r="AE1798">
            <v>0</v>
          </cell>
          <cell r="AF1798">
            <v>0</v>
          </cell>
          <cell r="AG1798">
            <v>0</v>
          </cell>
          <cell r="AH1798">
            <v>0</v>
          </cell>
          <cell r="AI1798">
            <v>0</v>
          </cell>
          <cell r="AJ1798">
            <v>0</v>
          </cell>
          <cell r="AK1798">
            <v>0</v>
          </cell>
          <cell r="AL1798">
            <v>0</v>
          </cell>
          <cell r="AM1798">
            <v>0</v>
          </cell>
          <cell r="AN1798">
            <v>0</v>
          </cell>
          <cell r="AP1798">
            <v>0</v>
          </cell>
        </row>
        <row r="1799">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D1799">
            <v>0</v>
          </cell>
          <cell r="AE1799">
            <v>0</v>
          </cell>
          <cell r="AF1799">
            <v>0</v>
          </cell>
          <cell r="AG1799">
            <v>0</v>
          </cell>
          <cell r="AH1799">
            <v>0</v>
          </cell>
          <cell r="AI1799">
            <v>0</v>
          </cell>
          <cell r="AJ1799">
            <v>0</v>
          </cell>
          <cell r="AK1799">
            <v>0</v>
          </cell>
          <cell r="AL1799">
            <v>0</v>
          </cell>
          <cell r="AM1799">
            <v>0</v>
          </cell>
          <cell r="AN1799">
            <v>0</v>
          </cell>
          <cell r="AP1799">
            <v>0</v>
          </cell>
        </row>
        <row r="1800">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D1800">
            <v>0</v>
          </cell>
          <cell r="AE1800">
            <v>0</v>
          </cell>
          <cell r="AF1800">
            <v>0</v>
          </cell>
          <cell r="AG1800">
            <v>0</v>
          </cell>
          <cell r="AH1800">
            <v>0</v>
          </cell>
          <cell r="AI1800">
            <v>0</v>
          </cell>
          <cell r="AJ1800">
            <v>0</v>
          </cell>
          <cell r="AK1800">
            <v>0</v>
          </cell>
          <cell r="AL1800">
            <v>0</v>
          </cell>
          <cell r="AM1800">
            <v>0</v>
          </cell>
          <cell r="AN1800">
            <v>0</v>
          </cell>
          <cell r="AP1800">
            <v>0</v>
          </cell>
        </row>
        <row r="1801">
          <cell r="J1801">
            <v>-4020704.44</v>
          </cell>
          <cell r="K1801">
            <v>-8772736.7300000004</v>
          </cell>
          <cell r="L1801">
            <v>-9241264.8699999992</v>
          </cell>
          <cell r="M1801">
            <v>-8488892.3000000007</v>
          </cell>
          <cell r="N1801">
            <v>-9184984.0899999999</v>
          </cell>
          <cell r="O1801">
            <v>-6987037.5800000001</v>
          </cell>
          <cell r="P1801">
            <v>-8504026.8800000008</v>
          </cell>
          <cell r="Q1801">
            <v>-7722442.6100000003</v>
          </cell>
          <cell r="R1801">
            <v>-5762625.0599999996</v>
          </cell>
          <cell r="S1801">
            <v>-7969667.71</v>
          </cell>
          <cell r="T1801">
            <v>-6781503.0800000001</v>
          </cell>
          <cell r="U1801">
            <v>-3117673.48</v>
          </cell>
          <cell r="V1801">
            <v>-5983900.0499999998</v>
          </cell>
          <cell r="W1801">
            <v>-6800394.6399999997</v>
          </cell>
          <cell r="X1801">
            <v>-9330889.8300000001</v>
          </cell>
          <cell r="Y1801">
            <v>-9537539.8900000006</v>
          </cell>
          <cell r="Z1801">
            <v>-8315182.6200000001</v>
          </cell>
          <cell r="AA1801">
            <v>-5083642.49</v>
          </cell>
          <cell r="AD1801">
            <v>-7174824.9745833343</v>
          </cell>
          <cell r="AE1801">
            <v>-7149665.4058333337</v>
          </cell>
          <cell r="AF1801">
            <v>-7210282.3895833343</v>
          </cell>
          <cell r="AG1801">
            <v>-7254356.7608333332</v>
          </cell>
          <cell r="AH1801">
            <v>-7225573.1191666657</v>
          </cell>
          <cell r="AI1801">
            <v>-7294596.3862500004</v>
          </cell>
          <cell r="AJ1801">
            <v>-7294215.2829166679</v>
          </cell>
          <cell r="AK1801">
            <v>-7215768.7358333329</v>
          </cell>
          <cell r="AL1801">
            <v>-7263196.7587499991</v>
          </cell>
          <cell r="AM1801">
            <v>-7270648.680416666</v>
          </cell>
          <cell r="AN1801">
            <v>-7155098.8237499995</v>
          </cell>
          <cell r="AP1801">
            <v>-7003505.2054166654</v>
          </cell>
        </row>
        <row r="1802">
          <cell r="J1802">
            <v>-17777864</v>
          </cell>
          <cell r="K1802">
            <v>-22775477.739999998</v>
          </cell>
          <cell r="L1802">
            <v>-24155839.609999999</v>
          </cell>
          <cell r="M1802">
            <v>-25164975.420000002</v>
          </cell>
          <cell r="N1802">
            <v>-25623557.07</v>
          </cell>
          <cell r="O1802">
            <v>-23656439.77</v>
          </cell>
          <cell r="P1802">
            <v>-21045231.920000002</v>
          </cell>
          <cell r="Q1802">
            <v>-32212506.640000001</v>
          </cell>
          <cell r="R1802">
            <v>-26612526.719999999</v>
          </cell>
          <cell r="S1802">
            <v>-20534285.699999999</v>
          </cell>
          <cell r="T1802">
            <v>-21201053.510000002</v>
          </cell>
          <cell r="U1802">
            <v>-21754508.719999999</v>
          </cell>
          <cell r="V1802">
            <v>-25893658.039999999</v>
          </cell>
          <cell r="W1802">
            <v>-24472832.18</v>
          </cell>
          <cell r="X1802">
            <v>-22052902.629999999</v>
          </cell>
          <cell r="Y1802">
            <v>-19964871.940000001</v>
          </cell>
          <cell r="Z1802">
            <v>-17807466.420000002</v>
          </cell>
          <cell r="AA1802">
            <v>-16723067.67</v>
          </cell>
          <cell r="AD1802">
            <v>-22000664.360833332</v>
          </cell>
          <cell r="AE1802">
            <v>-22444730.949999999</v>
          </cell>
          <cell r="AF1802">
            <v>-22586193.630833331</v>
          </cell>
          <cell r="AG1802">
            <v>-22765693.202499997</v>
          </cell>
          <cell r="AH1802">
            <v>-23246318.031666666</v>
          </cell>
          <cell r="AI1802">
            <v>-23881013.653333332</v>
          </cell>
          <cell r="AJ1802">
            <v>-24289894.84</v>
          </cell>
          <cell r="AK1802">
            <v>-24272995.567499999</v>
          </cell>
          <cell r="AL1802">
            <v>-23968702.215</v>
          </cell>
          <cell r="AM1802">
            <v>-23426360.792916667</v>
          </cell>
          <cell r="AN1802">
            <v>-22811799.844999999</v>
          </cell>
          <cell r="AP1802">
            <v>-21904843.775833335</v>
          </cell>
        </row>
        <row r="1803">
          <cell r="J1803">
            <v>-175062.5</v>
          </cell>
          <cell r="K1803">
            <v>-175062.5</v>
          </cell>
          <cell r="L1803">
            <v>-277853.21000000002</v>
          </cell>
          <cell r="M1803">
            <v>-175062.5</v>
          </cell>
          <cell r="N1803">
            <v>-175062.5</v>
          </cell>
          <cell r="O1803">
            <v>-223388.28</v>
          </cell>
          <cell r="P1803">
            <v>-175062.5</v>
          </cell>
          <cell r="Q1803">
            <v>-526972.19999999995</v>
          </cell>
          <cell r="R1803">
            <v>-303491.53000000003</v>
          </cell>
          <cell r="S1803">
            <v>-303491.53000000003</v>
          </cell>
          <cell r="T1803">
            <v>-303491.53000000003</v>
          </cell>
          <cell r="U1803">
            <v>-934191.52</v>
          </cell>
          <cell r="V1803">
            <v>-303491.53000000003</v>
          </cell>
          <cell r="W1803">
            <v>-303491.53000000003</v>
          </cell>
          <cell r="X1803">
            <v>-1022346.97</v>
          </cell>
          <cell r="Y1803">
            <v>-303491.53000000003</v>
          </cell>
          <cell r="Z1803">
            <v>-303491.53000000003</v>
          </cell>
          <cell r="AA1803">
            <v>-606983.06000000006</v>
          </cell>
          <cell r="AD1803">
            <v>-285597.54333333328</v>
          </cell>
          <cell r="AE1803">
            <v>-265755.67124999996</v>
          </cell>
          <cell r="AF1803">
            <v>-266341.95875000005</v>
          </cell>
          <cell r="AG1803">
            <v>-268086.04458333337</v>
          </cell>
          <cell r="AH1803">
            <v>-290497.47291666671</v>
          </cell>
          <cell r="AI1803">
            <v>-317700.56791666668</v>
          </cell>
          <cell r="AJ1803">
            <v>-328402.98708333337</v>
          </cell>
          <cell r="AK1803">
            <v>-364774.77</v>
          </cell>
          <cell r="AL1803">
            <v>-401146.55291666667</v>
          </cell>
          <cell r="AM1803">
            <v>-411848.97208333336</v>
          </cell>
          <cell r="AN1803">
            <v>-433183.29750000004</v>
          </cell>
          <cell r="AP1803">
            <v>-464911.26958333334</v>
          </cell>
        </row>
        <row r="1804">
          <cell r="J1804">
            <v>-9218953</v>
          </cell>
          <cell r="K1804">
            <v>-8903164</v>
          </cell>
          <cell r="L1804">
            <v>-8985468</v>
          </cell>
          <cell r="M1804">
            <v>-9061783</v>
          </cell>
          <cell r="N1804">
            <v>-8990499</v>
          </cell>
          <cell r="O1804">
            <v>-9014856</v>
          </cell>
          <cell r="P1804">
            <v>-8973306</v>
          </cell>
          <cell r="Q1804">
            <v>-9037147</v>
          </cell>
          <cell r="R1804">
            <v>-9034590</v>
          </cell>
          <cell r="S1804">
            <v>-8973569</v>
          </cell>
          <cell r="T1804">
            <v>-9073414</v>
          </cell>
          <cell r="U1804">
            <v>-9121302</v>
          </cell>
          <cell r="V1804">
            <v>-8907897</v>
          </cell>
          <cell r="W1804">
            <v>-9044715</v>
          </cell>
          <cell r="X1804">
            <v>-9092797</v>
          </cell>
          <cell r="Y1804">
            <v>-9185077</v>
          </cell>
          <cell r="Z1804">
            <v>-9131550</v>
          </cell>
          <cell r="AA1804">
            <v>-8935155</v>
          </cell>
          <cell r="AD1804">
            <v>-8992767.625</v>
          </cell>
          <cell r="AE1804">
            <v>-9028133.291666666</v>
          </cell>
          <cell r="AF1804">
            <v>-9032608.916666666</v>
          </cell>
          <cell r="AG1804">
            <v>-9035757.083333334</v>
          </cell>
          <cell r="AH1804">
            <v>-9036116.125</v>
          </cell>
          <cell r="AI1804">
            <v>-9019376.916666666</v>
          </cell>
          <cell r="AJ1804">
            <v>-9012314.208333334</v>
          </cell>
          <cell r="AK1804">
            <v>-9022684.208333334</v>
          </cell>
          <cell r="AL1804">
            <v>-9032293.5</v>
          </cell>
          <cell r="AM1804">
            <v>-9043307.875</v>
          </cell>
          <cell r="AN1804">
            <v>-9045864.125</v>
          </cell>
          <cell r="AP1804">
            <v>-9044230.458333334</v>
          </cell>
        </row>
        <row r="1805">
          <cell r="J1805">
            <v>-11289426.32</v>
          </cell>
          <cell r="K1805">
            <v>-10904831.32</v>
          </cell>
          <cell r="L1805">
            <v>-11416298.220000001</v>
          </cell>
          <cell r="M1805">
            <v>-11094848.609999999</v>
          </cell>
          <cell r="N1805">
            <v>-10706757.33</v>
          </cell>
          <cell r="O1805">
            <v>-10707612.74</v>
          </cell>
          <cell r="P1805">
            <v>-10450202.779999999</v>
          </cell>
          <cell r="Q1805">
            <v>-14721977.029999999</v>
          </cell>
          <cell r="R1805">
            <v>-14387275.970000001</v>
          </cell>
          <cell r="S1805">
            <v>-13232098.619999999</v>
          </cell>
          <cell r="T1805">
            <v>-14808576.1</v>
          </cell>
          <cell r="U1805">
            <v>-14573635.77</v>
          </cell>
          <cell r="V1805">
            <v>-14995862.59</v>
          </cell>
          <cell r="W1805">
            <v>-14912612.15</v>
          </cell>
          <cell r="X1805">
            <v>-15315424.34</v>
          </cell>
          <cell r="Y1805">
            <v>-14896480.82</v>
          </cell>
          <cell r="Z1805">
            <v>-14101939.24</v>
          </cell>
          <cell r="AA1805">
            <v>-14774631.41</v>
          </cell>
          <cell r="AD1805">
            <v>-11140452.921249999</v>
          </cell>
          <cell r="AE1805">
            <v>-11408952.509999998</v>
          </cell>
          <cell r="AF1805">
            <v>-11642774.915416665</v>
          </cell>
          <cell r="AG1805">
            <v>-11907862.180416666</v>
          </cell>
          <cell r="AH1805">
            <v>-12211705.998749999</v>
          </cell>
          <cell r="AI1805">
            <v>-12512229.912083335</v>
          </cell>
          <cell r="AJ1805">
            <v>-12833655.624583334</v>
          </cell>
          <cell r="AK1805">
            <v>-13163110.080833333</v>
          </cell>
          <cell r="AL1805">
            <v>-13483975.011249999</v>
          </cell>
          <cell r="AM1805">
            <v>-13783842.266249999</v>
          </cell>
          <cell r="AN1805">
            <v>-14094767.290416667</v>
          </cell>
          <cell r="AP1805">
            <v>-14589915.351666668</v>
          </cell>
        </row>
        <row r="1806">
          <cell r="J1806">
            <v>-9014408.1400000006</v>
          </cell>
          <cell r="K1806">
            <v>-8422777.9199999999</v>
          </cell>
          <cell r="L1806">
            <v>-8616670.9700000007</v>
          </cell>
          <cell r="M1806">
            <v>-12665076.310000001</v>
          </cell>
          <cell r="N1806">
            <v>-11542164.65</v>
          </cell>
          <cell r="O1806">
            <v>-12736244.779999999</v>
          </cell>
          <cell r="P1806">
            <v>-15218204.710000001</v>
          </cell>
          <cell r="Q1806">
            <v>-25611807.850000001</v>
          </cell>
          <cell r="R1806">
            <v>-25597320.510000002</v>
          </cell>
          <cell r="S1806">
            <v>-18201473.120000001</v>
          </cell>
          <cell r="T1806">
            <v>-17390301.550000001</v>
          </cell>
          <cell r="U1806">
            <v>-9157718.6699999999</v>
          </cell>
          <cell r="V1806">
            <v>-9166012.1600000001</v>
          </cell>
          <cell r="W1806">
            <v>-8336842.46</v>
          </cell>
          <cell r="X1806">
            <v>-6647764.4900000002</v>
          </cell>
          <cell r="Y1806">
            <v>-10315141.99</v>
          </cell>
          <cell r="Z1806">
            <v>-8815684.9600000009</v>
          </cell>
          <cell r="AA1806">
            <v>-9666166.6600000001</v>
          </cell>
          <cell r="AD1806">
            <v>-13406741.849166669</v>
          </cell>
          <cell r="AE1806">
            <v>-14057865.875833333</v>
          </cell>
          <cell r="AF1806">
            <v>-14483896.110416666</v>
          </cell>
          <cell r="AG1806">
            <v>-14665515.900833331</v>
          </cell>
          <cell r="AH1806">
            <v>-14592241.363333335</v>
          </cell>
          <cell r="AI1806">
            <v>-14520830.932499999</v>
          </cell>
          <cell r="AJ1806">
            <v>-14523567.122500001</v>
          </cell>
          <cell r="AK1806">
            <v>-14437948.708333334</v>
          </cell>
          <cell r="AL1806">
            <v>-14257997.008333335</v>
          </cell>
          <cell r="AM1806">
            <v>-14046479.757916668</v>
          </cell>
          <cell r="AN1806">
            <v>-13804956.515833335</v>
          </cell>
          <cell r="AP1806">
            <v>-13196771.86125</v>
          </cell>
        </row>
        <row r="1807">
          <cell r="J1807">
            <v>0</v>
          </cell>
          <cell r="K1807">
            <v>0</v>
          </cell>
          <cell r="L1807">
            <v>0</v>
          </cell>
          <cell r="M1807">
            <v>-2885135.74</v>
          </cell>
          <cell r="N1807">
            <v>-131961</v>
          </cell>
          <cell r="O1807">
            <v>0</v>
          </cell>
          <cell r="P1807">
            <v>0</v>
          </cell>
          <cell r="Q1807">
            <v>-35000</v>
          </cell>
          <cell r="R1807">
            <v>-3057239.15</v>
          </cell>
          <cell r="S1807">
            <v>-2987525.07</v>
          </cell>
          <cell r="T1807">
            <v>-2895.34</v>
          </cell>
          <cell r="U1807">
            <v>0</v>
          </cell>
          <cell r="V1807">
            <v>0</v>
          </cell>
          <cell r="W1807">
            <v>0</v>
          </cell>
          <cell r="X1807">
            <v>-3333892.43</v>
          </cell>
          <cell r="Y1807">
            <v>-3271075.37</v>
          </cell>
          <cell r="Z1807">
            <v>0</v>
          </cell>
          <cell r="AA1807">
            <v>0</v>
          </cell>
          <cell r="AD1807">
            <v>-740607.77583333338</v>
          </cell>
          <cell r="AE1807">
            <v>-869451.07374999998</v>
          </cell>
          <cell r="AF1807">
            <v>-1003069.7354166667</v>
          </cell>
          <cell r="AG1807">
            <v>-883808.22875000013</v>
          </cell>
          <cell r="AH1807">
            <v>-758313.02500000002</v>
          </cell>
          <cell r="AI1807">
            <v>-758313.02500000002</v>
          </cell>
          <cell r="AJ1807">
            <v>-758313.02500000002</v>
          </cell>
          <cell r="AK1807">
            <v>-897225.20958333334</v>
          </cell>
          <cell r="AL1807">
            <v>-1052218.2120833334</v>
          </cell>
          <cell r="AM1807">
            <v>-1062800.655</v>
          </cell>
          <cell r="AN1807">
            <v>-1057302.28</v>
          </cell>
          <cell r="AP1807">
            <v>-1055843.9466666665</v>
          </cell>
        </row>
        <row r="1808">
          <cell r="J1808">
            <v>-2841595.92</v>
          </cell>
          <cell r="K1808">
            <v>-2257142.4900000002</v>
          </cell>
          <cell r="L1808">
            <v>-1632602.62</v>
          </cell>
          <cell r="M1808">
            <v>-1314311.3400000001</v>
          </cell>
          <cell r="N1808">
            <v>-1133636.53</v>
          </cell>
          <cell r="O1808">
            <v>-2421402.9500000002</v>
          </cell>
          <cell r="P1808">
            <v>-2653292.16</v>
          </cell>
          <cell r="Q1808">
            <v>-1435286.31</v>
          </cell>
          <cell r="R1808">
            <v>-949306.02</v>
          </cell>
          <cell r="S1808">
            <v>-1712629.75</v>
          </cell>
          <cell r="T1808">
            <v>-2655052.29</v>
          </cell>
          <cell r="U1808">
            <v>-2631053.7999999998</v>
          </cell>
          <cell r="V1808">
            <v>-3412288.23</v>
          </cell>
          <cell r="W1808">
            <v>-3016156.23</v>
          </cell>
          <cell r="X1808">
            <v>-1958363.43</v>
          </cell>
          <cell r="Y1808">
            <v>-1493530.66</v>
          </cell>
          <cell r="Z1808">
            <v>-970893.77</v>
          </cell>
          <cell r="AA1808">
            <v>-1392682.1</v>
          </cell>
          <cell r="AD1808">
            <v>-2204175.7229166669</v>
          </cell>
          <cell r="AE1808">
            <v>-2125389.7004166669</v>
          </cell>
          <cell r="AF1808">
            <v>-2038210.8099999998</v>
          </cell>
          <cell r="AG1808">
            <v>-1996427.7912499998</v>
          </cell>
          <cell r="AH1808">
            <v>-1982196.925416667</v>
          </cell>
          <cell r="AI1808">
            <v>-1993554.8612500001</v>
          </cell>
          <cell r="AJ1808">
            <v>-2048959.2800000003</v>
          </cell>
          <cell r="AK1808">
            <v>-2094158.2195833335</v>
          </cell>
          <cell r="AL1808">
            <v>-2115199.0583333336</v>
          </cell>
          <cell r="AM1808">
            <v>-2115885.5816666665</v>
          </cell>
          <cell r="AN1808">
            <v>-2066241.2645833334</v>
          </cell>
          <cell r="AP1808">
            <v>-1988341.6537499998</v>
          </cell>
        </row>
        <row r="1809">
          <cell r="J1809">
            <v>-3901450.25</v>
          </cell>
          <cell r="K1809">
            <v>-3818760.19</v>
          </cell>
          <cell r="L1809">
            <v>-4207049.38</v>
          </cell>
          <cell r="M1809">
            <v>-4503863.4800000004</v>
          </cell>
          <cell r="N1809">
            <v>-3108482.88</v>
          </cell>
          <cell r="O1809">
            <v>-3833986.37</v>
          </cell>
          <cell r="P1809">
            <v>-4152239.46</v>
          </cell>
          <cell r="Q1809">
            <v>-4409310.6500000004</v>
          </cell>
          <cell r="R1809">
            <v>-4896433.63</v>
          </cell>
          <cell r="S1809">
            <v>-4203652.47</v>
          </cell>
          <cell r="T1809">
            <v>-4193817.77</v>
          </cell>
          <cell r="U1809">
            <v>-3826934.68</v>
          </cell>
          <cell r="V1809">
            <v>-3729009.15</v>
          </cell>
          <cell r="W1809">
            <v>-3620555.47</v>
          </cell>
          <cell r="X1809">
            <v>-4112565.23</v>
          </cell>
          <cell r="Y1809">
            <v>-4419590.7</v>
          </cell>
          <cell r="Z1809">
            <v>-4113713.53</v>
          </cell>
          <cell r="AA1809">
            <v>-3976374.67</v>
          </cell>
          <cell r="AD1809">
            <v>-4119995.8125</v>
          </cell>
          <cell r="AE1809">
            <v>-4119172.5574999996</v>
          </cell>
          <cell r="AF1809">
            <v>-4123877.0954166665</v>
          </cell>
          <cell r="AG1809">
            <v>-4104981.1383333332</v>
          </cell>
          <cell r="AH1809">
            <v>-4092536.4383333339</v>
          </cell>
          <cell r="AI1809">
            <v>-4080813.3883333341</v>
          </cell>
          <cell r="AJ1809">
            <v>-4065369.8124999995</v>
          </cell>
          <cell r="AK1809">
            <v>-4053174.4429166666</v>
          </cell>
          <cell r="AL1809">
            <v>-4045726.2374999993</v>
          </cell>
          <cell r="AM1809">
            <v>-4084099.4820833332</v>
          </cell>
          <cell r="AN1809">
            <v>-4131916.938333333</v>
          </cell>
          <cell r="AP1809">
            <v>-4139772.3216666668</v>
          </cell>
        </row>
        <row r="1810">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D1810">
            <v>0</v>
          </cell>
          <cell r="AE1810">
            <v>0</v>
          </cell>
          <cell r="AF1810">
            <v>0</v>
          </cell>
          <cell r="AG1810">
            <v>0</v>
          </cell>
          <cell r="AH1810">
            <v>0</v>
          </cell>
          <cell r="AI1810">
            <v>0</v>
          </cell>
          <cell r="AJ1810">
            <v>0</v>
          </cell>
          <cell r="AK1810">
            <v>0</v>
          </cell>
          <cell r="AL1810">
            <v>0</v>
          </cell>
          <cell r="AM1810">
            <v>0</v>
          </cell>
          <cell r="AN1810">
            <v>0</v>
          </cell>
          <cell r="AP1810">
            <v>0</v>
          </cell>
        </row>
        <row r="1811">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D1811">
            <v>0</v>
          </cell>
          <cell r="AE1811">
            <v>0</v>
          </cell>
          <cell r="AF1811">
            <v>0</v>
          </cell>
          <cell r="AG1811">
            <v>0</v>
          </cell>
          <cell r="AH1811">
            <v>0</v>
          </cell>
          <cell r="AI1811">
            <v>0</v>
          </cell>
          <cell r="AJ1811">
            <v>0</v>
          </cell>
          <cell r="AK1811">
            <v>0</v>
          </cell>
          <cell r="AL1811">
            <v>0</v>
          </cell>
          <cell r="AM1811">
            <v>0</v>
          </cell>
          <cell r="AN1811">
            <v>0</v>
          </cell>
          <cell r="AP1811">
            <v>0</v>
          </cell>
        </row>
        <row r="1812">
          <cell r="J1812">
            <v>-508512.28</v>
          </cell>
          <cell r="K1812">
            <v>0.88</v>
          </cell>
          <cell r="L1812">
            <v>-146218</v>
          </cell>
          <cell r="M1812">
            <v>-546498</v>
          </cell>
          <cell r="N1812">
            <v>-99192</v>
          </cell>
          <cell r="O1812">
            <v>-973424</v>
          </cell>
          <cell r="P1812">
            <v>-1069344.5</v>
          </cell>
          <cell r="Q1812">
            <v>-492102</v>
          </cell>
          <cell r="R1812">
            <v>-283568.8</v>
          </cell>
          <cell r="S1812">
            <v>-414120.8</v>
          </cell>
          <cell r="T1812">
            <v>-2201280.96</v>
          </cell>
          <cell r="U1812">
            <v>-353806</v>
          </cell>
          <cell r="V1812">
            <v>0</v>
          </cell>
          <cell r="W1812">
            <v>-665712.03</v>
          </cell>
          <cell r="X1812">
            <v>-128186</v>
          </cell>
          <cell r="Y1812">
            <v>-2489586</v>
          </cell>
          <cell r="Z1812">
            <v>-398847.36</v>
          </cell>
          <cell r="AA1812">
            <v>-84554</v>
          </cell>
          <cell r="AD1812">
            <v>-496665.99499999994</v>
          </cell>
          <cell r="AE1812">
            <v>-496246.15833333338</v>
          </cell>
          <cell r="AF1812">
            <v>-508774.72083333327</v>
          </cell>
          <cell r="AG1812">
            <v>-589921.15083333326</v>
          </cell>
          <cell r="AH1812">
            <v>-624304.04791666672</v>
          </cell>
          <cell r="AI1812">
            <v>-569484.19333333324</v>
          </cell>
          <cell r="AJ1812">
            <v>-576034.21958333335</v>
          </cell>
          <cell r="AK1812">
            <v>-603020.92416666669</v>
          </cell>
          <cell r="AL1812">
            <v>-683231.59083333332</v>
          </cell>
          <cell r="AM1812">
            <v>-776679.23083333333</v>
          </cell>
          <cell r="AN1812">
            <v>-752128.62083333347</v>
          </cell>
          <cell r="AP1812">
            <v>-628427.41666666663</v>
          </cell>
        </row>
        <row r="1813">
          <cell r="J1813">
            <v>-54748.59</v>
          </cell>
          <cell r="K1813">
            <v>-54463.74</v>
          </cell>
          <cell r="L1813">
            <v>-53125.96</v>
          </cell>
          <cell r="M1813">
            <v>-57751.51</v>
          </cell>
          <cell r="N1813">
            <v>-62676.92</v>
          </cell>
          <cell r="O1813">
            <v>-68548.929999999993</v>
          </cell>
          <cell r="P1813">
            <v>-139107</v>
          </cell>
          <cell r="Q1813">
            <v>-88091.02</v>
          </cell>
          <cell r="R1813">
            <v>-72934.17</v>
          </cell>
          <cell r="S1813">
            <v>-64802.79</v>
          </cell>
          <cell r="T1813">
            <v>-64357.25</v>
          </cell>
          <cell r="U1813">
            <v>-51821.5</v>
          </cell>
          <cell r="V1813">
            <v>-60960.5</v>
          </cell>
          <cell r="W1813">
            <v>-64368.83</v>
          </cell>
          <cell r="X1813">
            <v>-56185.760000000002</v>
          </cell>
          <cell r="Y1813">
            <v>-64461.01</v>
          </cell>
          <cell r="Z1813">
            <v>-57136.95</v>
          </cell>
          <cell r="AA1813">
            <v>-68956.03</v>
          </cell>
          <cell r="AD1813">
            <v>-67571.192500000005</v>
          </cell>
          <cell r="AE1813">
            <v>-67635.741250000006</v>
          </cell>
          <cell r="AF1813">
            <v>-68329.642916666679</v>
          </cell>
          <cell r="AG1813">
            <v>-68691.122083333335</v>
          </cell>
          <cell r="AH1813">
            <v>-69107.597500000003</v>
          </cell>
          <cell r="AI1813">
            <v>-69627.944583333345</v>
          </cell>
          <cell r="AJ1813">
            <v>-70299.486250000002</v>
          </cell>
          <cell r="AK1813">
            <v>-70839.689999999988</v>
          </cell>
          <cell r="AL1813">
            <v>-71246.744166666656</v>
          </cell>
          <cell r="AM1813">
            <v>-71295.474583333315</v>
          </cell>
          <cell r="AN1813">
            <v>-71081.604999999996</v>
          </cell>
          <cell r="AP1813">
            <v>-65429.592083333344</v>
          </cell>
        </row>
        <row r="1814">
          <cell r="J1814">
            <v>-233984.9</v>
          </cell>
          <cell r="K1814">
            <v>-134828.13</v>
          </cell>
          <cell r="L1814">
            <v>-337734.73</v>
          </cell>
          <cell r="M1814">
            <v>-297791.26</v>
          </cell>
          <cell r="N1814">
            <v>-671270.15</v>
          </cell>
          <cell r="O1814">
            <v>-327873.40999999997</v>
          </cell>
          <cell r="P1814">
            <v>-171557.08</v>
          </cell>
          <cell r="Q1814">
            <v>-194624.1</v>
          </cell>
          <cell r="R1814">
            <v>-105487.36</v>
          </cell>
          <cell r="S1814">
            <v>-108031.39</v>
          </cell>
          <cell r="T1814">
            <v>-66453.84</v>
          </cell>
          <cell r="U1814">
            <v>-193932.39</v>
          </cell>
          <cell r="V1814">
            <v>-51006.26</v>
          </cell>
          <cell r="W1814">
            <v>-48746</v>
          </cell>
          <cell r="X1814">
            <v>-223554.03</v>
          </cell>
          <cell r="Y1814">
            <v>-197360</v>
          </cell>
          <cell r="Z1814">
            <v>-759241.68</v>
          </cell>
          <cell r="AA1814">
            <v>-220480.71</v>
          </cell>
          <cell r="AD1814">
            <v>-310806.52625</v>
          </cell>
          <cell r="AE1814">
            <v>-284167.01874999999</v>
          </cell>
          <cell r="AF1814">
            <v>-261924.11041666669</v>
          </cell>
          <cell r="AG1814">
            <v>-247857.8404166667</v>
          </cell>
          <cell r="AH1814">
            <v>-238988.17041666663</v>
          </cell>
          <cell r="AI1814">
            <v>-229339.95166666666</v>
          </cell>
          <cell r="AJ1814">
            <v>-218129.08625000002</v>
          </cell>
          <cell r="AK1814">
            <v>-209784.80166666667</v>
          </cell>
          <cell r="AL1814">
            <v>-200842.63666666669</v>
          </cell>
          <cell r="AM1814">
            <v>-200323.48124999998</v>
          </cell>
          <cell r="AN1814">
            <v>-199514.26583333334</v>
          </cell>
          <cell r="AP1814">
            <v>-202724.87333333332</v>
          </cell>
        </row>
        <row r="1815">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D1815">
            <v>0</v>
          </cell>
          <cell r="AE1815">
            <v>0</v>
          </cell>
          <cell r="AF1815">
            <v>0</v>
          </cell>
          <cell r="AG1815">
            <v>0</v>
          </cell>
          <cell r="AH1815">
            <v>0</v>
          </cell>
          <cell r="AI1815">
            <v>0</v>
          </cell>
          <cell r="AJ1815">
            <v>0</v>
          </cell>
          <cell r="AK1815">
            <v>0</v>
          </cell>
          <cell r="AL1815">
            <v>0</v>
          </cell>
          <cell r="AM1815">
            <v>0</v>
          </cell>
          <cell r="AN1815">
            <v>0</v>
          </cell>
          <cell r="AP1815">
            <v>0</v>
          </cell>
        </row>
        <row r="1816">
          <cell r="J1816">
            <v>-216795.38</v>
          </cell>
          <cell r="K1816">
            <v>-115350.52</v>
          </cell>
          <cell r="L1816">
            <v>-244849.02</v>
          </cell>
          <cell r="M1816">
            <v>-59161.05</v>
          </cell>
          <cell r="N1816">
            <v>-115350.52</v>
          </cell>
          <cell r="O1816">
            <v>-207770.63</v>
          </cell>
          <cell r="P1816">
            <v>-153423.60999999999</v>
          </cell>
          <cell r="Q1816">
            <v>-264936.95</v>
          </cell>
          <cell r="R1816">
            <v>-264936.95</v>
          </cell>
          <cell r="S1816">
            <v>-128795.55</v>
          </cell>
          <cell r="T1816">
            <v>-60637.87</v>
          </cell>
          <cell r="U1816">
            <v>-116827.33</v>
          </cell>
          <cell r="V1816">
            <v>-116827.33</v>
          </cell>
          <cell r="W1816">
            <v>-177465.18</v>
          </cell>
          <cell r="X1816">
            <v>-1083476.1000000001</v>
          </cell>
          <cell r="Y1816">
            <v>-1139665.57</v>
          </cell>
          <cell r="Z1816">
            <v>-1113425.1299999999</v>
          </cell>
          <cell r="AA1816">
            <v>-1213484.45</v>
          </cell>
          <cell r="AD1816">
            <v>-191967.35124999998</v>
          </cell>
          <cell r="AE1816">
            <v>-181569.14124999999</v>
          </cell>
          <cell r="AF1816">
            <v>-167050.32999999999</v>
          </cell>
          <cell r="AG1816">
            <v>-162218.34666666665</v>
          </cell>
          <cell r="AH1816">
            <v>-162341.41458333333</v>
          </cell>
          <cell r="AI1816">
            <v>-158237.61291666669</v>
          </cell>
          <cell r="AJ1816">
            <v>-156660.38833333337</v>
          </cell>
          <cell r="AK1816">
            <v>-194191.29416666669</v>
          </cell>
          <cell r="AL1816">
            <v>-274155.1108333334</v>
          </cell>
          <cell r="AM1816">
            <v>-360762.57458333339</v>
          </cell>
          <cell r="AN1816">
            <v>-444253.75916666671</v>
          </cell>
          <cell r="AP1816">
            <v>-604628.67874999996</v>
          </cell>
        </row>
        <row r="1817">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D1817">
            <v>0</v>
          </cell>
          <cell r="AE1817">
            <v>0</v>
          </cell>
          <cell r="AF1817">
            <v>0</v>
          </cell>
          <cell r="AG1817">
            <v>0</v>
          </cell>
          <cell r="AH1817">
            <v>0</v>
          </cell>
          <cell r="AI1817">
            <v>0</v>
          </cell>
          <cell r="AJ1817">
            <v>0</v>
          </cell>
          <cell r="AK1817">
            <v>0</v>
          </cell>
          <cell r="AL1817">
            <v>0</v>
          </cell>
          <cell r="AM1817">
            <v>0</v>
          </cell>
          <cell r="AN1817">
            <v>0</v>
          </cell>
          <cell r="AP1817">
            <v>0</v>
          </cell>
        </row>
        <row r="1818">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D1818">
            <v>0</v>
          </cell>
          <cell r="AE1818">
            <v>0</v>
          </cell>
          <cell r="AF1818">
            <v>0</v>
          </cell>
          <cell r="AG1818">
            <v>0</v>
          </cell>
          <cell r="AH1818">
            <v>0</v>
          </cell>
          <cell r="AI1818">
            <v>0</v>
          </cell>
          <cell r="AJ1818">
            <v>0</v>
          </cell>
          <cell r="AK1818">
            <v>0</v>
          </cell>
          <cell r="AL1818">
            <v>0</v>
          </cell>
          <cell r="AM1818">
            <v>0</v>
          </cell>
          <cell r="AN1818">
            <v>0</v>
          </cell>
          <cell r="AP1818">
            <v>0</v>
          </cell>
        </row>
        <row r="1819">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D1819">
            <v>0</v>
          </cell>
          <cell r="AE1819">
            <v>0</v>
          </cell>
          <cell r="AF1819">
            <v>0</v>
          </cell>
          <cell r="AG1819">
            <v>0</v>
          </cell>
          <cell r="AH1819">
            <v>0</v>
          </cell>
          <cell r="AI1819">
            <v>0</v>
          </cell>
          <cell r="AJ1819">
            <v>0</v>
          </cell>
          <cell r="AK1819">
            <v>0</v>
          </cell>
          <cell r="AL1819">
            <v>0</v>
          </cell>
          <cell r="AM1819">
            <v>0</v>
          </cell>
          <cell r="AN1819">
            <v>0</v>
          </cell>
          <cell r="AP1819">
            <v>0</v>
          </cell>
        </row>
        <row r="1820">
          <cell r="J1820">
            <v>0</v>
          </cell>
          <cell r="K1820">
            <v>0</v>
          </cell>
          <cell r="L1820">
            <v>0</v>
          </cell>
          <cell r="M1820">
            <v>0</v>
          </cell>
          <cell r="N1820">
            <v>0</v>
          </cell>
          <cell r="O1820">
            <v>0</v>
          </cell>
          <cell r="P1820">
            <v>0</v>
          </cell>
          <cell r="Q1820">
            <v>0</v>
          </cell>
          <cell r="R1820">
            <v>-10456</v>
          </cell>
          <cell r="S1820">
            <v>-11072.51</v>
          </cell>
          <cell r="T1820">
            <v>0</v>
          </cell>
          <cell r="U1820">
            <v>0</v>
          </cell>
          <cell r="V1820">
            <v>0</v>
          </cell>
          <cell r="W1820">
            <v>0</v>
          </cell>
          <cell r="X1820">
            <v>-11649.53</v>
          </cell>
          <cell r="Y1820">
            <v>0</v>
          </cell>
          <cell r="Z1820">
            <v>16.77</v>
          </cell>
          <cell r="AA1820">
            <v>16.77</v>
          </cell>
          <cell r="AD1820">
            <v>-2610.2112500000003</v>
          </cell>
          <cell r="AE1820">
            <v>-3045.5133333333338</v>
          </cell>
          <cell r="AF1820">
            <v>-3465.09</v>
          </cell>
          <cell r="AG1820">
            <v>-2621.5212500000002</v>
          </cell>
          <cell r="AH1820">
            <v>-1794.0425000000002</v>
          </cell>
          <cell r="AI1820">
            <v>-1794.0425000000002</v>
          </cell>
          <cell r="AJ1820">
            <v>-1794.0425000000002</v>
          </cell>
          <cell r="AK1820">
            <v>-2279.4395833333333</v>
          </cell>
          <cell r="AL1820">
            <v>-2764.8366666666666</v>
          </cell>
          <cell r="AM1820">
            <v>-2764.1379166666666</v>
          </cell>
          <cell r="AN1820">
            <v>-2762.740416666667</v>
          </cell>
          <cell r="AP1820">
            <v>-2762.0416666666674</v>
          </cell>
        </row>
        <row r="1821">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D1821">
            <v>0</v>
          </cell>
          <cell r="AE1821">
            <v>0</v>
          </cell>
          <cell r="AF1821">
            <v>0</v>
          </cell>
          <cell r="AG1821">
            <v>0</v>
          </cell>
          <cell r="AH1821">
            <v>0</v>
          </cell>
          <cell r="AI1821">
            <v>0</v>
          </cell>
          <cell r="AJ1821">
            <v>0</v>
          </cell>
          <cell r="AK1821">
            <v>0</v>
          </cell>
          <cell r="AL1821">
            <v>0</v>
          </cell>
          <cell r="AM1821">
            <v>0</v>
          </cell>
          <cell r="AN1821">
            <v>0</v>
          </cell>
          <cell r="AP1821">
            <v>0</v>
          </cell>
        </row>
        <row r="1822">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D1822">
            <v>0</v>
          </cell>
          <cell r="AE1822">
            <v>0</v>
          </cell>
          <cell r="AF1822">
            <v>0</v>
          </cell>
          <cell r="AG1822">
            <v>0</v>
          </cell>
          <cell r="AH1822">
            <v>0</v>
          </cell>
          <cell r="AI1822">
            <v>0</v>
          </cell>
          <cell r="AJ1822">
            <v>0</v>
          </cell>
          <cell r="AK1822">
            <v>0</v>
          </cell>
          <cell r="AL1822">
            <v>0</v>
          </cell>
          <cell r="AM1822">
            <v>0</v>
          </cell>
          <cell r="AN1822">
            <v>0</v>
          </cell>
          <cell r="AP1822">
            <v>0</v>
          </cell>
        </row>
        <row r="1823">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D1823">
            <v>0</v>
          </cell>
          <cell r="AE1823">
            <v>0</v>
          </cell>
          <cell r="AF1823">
            <v>0</v>
          </cell>
          <cell r="AG1823">
            <v>0</v>
          </cell>
          <cell r="AH1823">
            <v>0</v>
          </cell>
          <cell r="AI1823">
            <v>0</v>
          </cell>
          <cell r="AJ1823">
            <v>0</v>
          </cell>
          <cell r="AK1823">
            <v>0</v>
          </cell>
          <cell r="AL1823">
            <v>0</v>
          </cell>
          <cell r="AM1823">
            <v>0</v>
          </cell>
          <cell r="AN1823">
            <v>0</v>
          </cell>
          <cell r="AP1823">
            <v>0</v>
          </cell>
        </row>
        <row r="1824">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D1824">
            <v>0</v>
          </cell>
          <cell r="AE1824">
            <v>0</v>
          </cell>
          <cell r="AF1824">
            <v>0</v>
          </cell>
          <cell r="AG1824">
            <v>0</v>
          </cell>
          <cell r="AH1824">
            <v>0</v>
          </cell>
          <cell r="AI1824">
            <v>0</v>
          </cell>
          <cell r="AJ1824">
            <v>0</v>
          </cell>
          <cell r="AK1824">
            <v>0</v>
          </cell>
          <cell r="AL1824">
            <v>0</v>
          </cell>
          <cell r="AM1824">
            <v>0</v>
          </cell>
          <cell r="AN1824">
            <v>0</v>
          </cell>
          <cell r="AP1824">
            <v>0</v>
          </cell>
        </row>
        <row r="1825">
          <cell r="J1825">
            <v>-51.51</v>
          </cell>
          <cell r="K1825">
            <v>-47345.36</v>
          </cell>
          <cell r="L1825">
            <v>-159070.59</v>
          </cell>
          <cell r="M1825">
            <v>-110275.5</v>
          </cell>
          <cell r="N1825">
            <v>-565.66</v>
          </cell>
          <cell r="O1825">
            <v>-9052.24</v>
          </cell>
          <cell r="P1825">
            <v>-0.35</v>
          </cell>
          <cell r="Q1825">
            <v>-492262.13</v>
          </cell>
          <cell r="R1825">
            <v>-397127.81</v>
          </cell>
          <cell r="S1825">
            <v>-531252.02</v>
          </cell>
          <cell r="T1825">
            <v>-102587.13</v>
          </cell>
          <cell r="U1825">
            <v>0</v>
          </cell>
          <cell r="V1825">
            <v>-11055.44</v>
          </cell>
          <cell r="W1825">
            <v>-40442.65</v>
          </cell>
          <cell r="X1825">
            <v>-945548.86</v>
          </cell>
          <cell r="Y1825">
            <v>-623645.61</v>
          </cell>
          <cell r="Z1825">
            <v>-557644.26</v>
          </cell>
          <cell r="AA1825">
            <v>-529210.98</v>
          </cell>
          <cell r="AD1825">
            <v>-48157.615416666667</v>
          </cell>
          <cell r="AE1825">
            <v>-85104.924583333326</v>
          </cell>
          <cell r="AF1825">
            <v>-123561.19583333332</v>
          </cell>
          <cell r="AG1825">
            <v>-149858.06333333332</v>
          </cell>
          <cell r="AH1825">
            <v>-154132.52583333332</v>
          </cell>
          <cell r="AI1825">
            <v>-154591.02208333334</v>
          </cell>
          <cell r="AJ1825">
            <v>-154761.90625</v>
          </cell>
          <cell r="AK1825">
            <v>-187244.22124999997</v>
          </cell>
          <cell r="AL1825">
            <v>-241404.57041666665</v>
          </cell>
          <cell r="AM1825">
            <v>-286006.59999999998</v>
          </cell>
          <cell r="AN1825">
            <v>-330891.48916666664</v>
          </cell>
          <cell r="AP1825">
            <v>-548994.75041666662</v>
          </cell>
        </row>
        <row r="1826">
          <cell r="J1826">
            <v>-10407289.689999999</v>
          </cell>
          <cell r="K1826">
            <v>-9744214.9399999995</v>
          </cell>
          <cell r="L1826">
            <v>-10025852.41</v>
          </cell>
          <cell r="M1826">
            <v>-10113080.26</v>
          </cell>
          <cell r="N1826">
            <v>-9730433.2100000009</v>
          </cell>
          <cell r="O1826">
            <v>-9898040.3300000001</v>
          </cell>
          <cell r="P1826">
            <v>-10628385.82</v>
          </cell>
          <cell r="Q1826">
            <v>-11365630.529999999</v>
          </cell>
          <cell r="R1826">
            <v>-11541096.789999999</v>
          </cell>
          <cell r="S1826">
            <v>-10561744.58</v>
          </cell>
          <cell r="T1826">
            <v>-11276292.93</v>
          </cell>
          <cell r="U1826">
            <v>-9960374.3900000006</v>
          </cell>
          <cell r="V1826">
            <v>-9650336.8900000006</v>
          </cell>
          <cell r="W1826">
            <v>-9625539.7300000004</v>
          </cell>
          <cell r="X1826">
            <v>-9971822.2699999996</v>
          </cell>
          <cell r="Y1826">
            <v>-9876630.9600000009</v>
          </cell>
          <cell r="Z1826">
            <v>-9629298.0099999998</v>
          </cell>
          <cell r="AA1826">
            <v>-9767155.8800000008</v>
          </cell>
          <cell r="AD1826">
            <v>-10550839.21125</v>
          </cell>
          <cell r="AE1826">
            <v>-10538967.244166669</v>
          </cell>
          <cell r="AF1826">
            <v>-10520096.595833333</v>
          </cell>
          <cell r="AG1826">
            <v>-10477584.290833334</v>
          </cell>
          <cell r="AH1826">
            <v>-10448564.057916665</v>
          </cell>
          <cell r="AI1826">
            <v>-10406163.289999999</v>
          </cell>
          <cell r="AJ1826">
            <v>-10369678.789583333</v>
          </cell>
          <cell r="AK1826">
            <v>-10362482.733333332</v>
          </cell>
          <cell r="AL1826">
            <v>-10350379.423333334</v>
          </cell>
          <cell r="AM1826">
            <v>-10336313.4025</v>
          </cell>
          <cell r="AN1826">
            <v>-10326645.917083336</v>
          </cell>
          <cell r="AP1826">
            <v>-10291178.006666666</v>
          </cell>
        </row>
        <row r="1827">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D1827">
            <v>0</v>
          </cell>
          <cell r="AE1827">
            <v>0</v>
          </cell>
          <cell r="AF1827">
            <v>0</v>
          </cell>
          <cell r="AG1827">
            <v>0</v>
          </cell>
          <cell r="AH1827">
            <v>0</v>
          </cell>
          <cell r="AI1827">
            <v>0</v>
          </cell>
          <cell r="AJ1827">
            <v>0</v>
          </cell>
          <cell r="AK1827">
            <v>0</v>
          </cell>
          <cell r="AL1827">
            <v>0</v>
          </cell>
          <cell r="AM1827">
            <v>0</v>
          </cell>
          <cell r="AN1827">
            <v>0</v>
          </cell>
          <cell r="AP1827">
            <v>0</v>
          </cell>
        </row>
        <row r="1828">
          <cell r="J1828">
            <v>-12078907.09</v>
          </cell>
          <cell r="K1828">
            <v>-12489777.65</v>
          </cell>
          <cell r="L1828">
            <v>-18325381.370000001</v>
          </cell>
          <cell r="M1828">
            <v>-19715862.010000002</v>
          </cell>
          <cell r="N1828">
            <v>-22496760.48</v>
          </cell>
          <cell r="O1828">
            <v>-23247055.75</v>
          </cell>
          <cell r="P1828">
            <v>-31703800.390000001</v>
          </cell>
          <cell r="Q1828">
            <v>-47453923.090000004</v>
          </cell>
          <cell r="R1828">
            <v>-52580407.960000001</v>
          </cell>
          <cell r="S1828">
            <v>-32445871.219999999</v>
          </cell>
          <cell r="T1828">
            <v>-30705821.300000001</v>
          </cell>
          <cell r="U1828">
            <v>-28724795.109999999</v>
          </cell>
          <cell r="V1828">
            <v>-26711313.77</v>
          </cell>
          <cell r="W1828">
            <v>-22066565.149999999</v>
          </cell>
          <cell r="X1828">
            <v>-18878571.010000002</v>
          </cell>
          <cell r="Y1828">
            <v>-16403054.199999999</v>
          </cell>
          <cell r="Z1828">
            <v>-14713312.369999999</v>
          </cell>
          <cell r="AA1828">
            <v>-16432390.140000001</v>
          </cell>
          <cell r="AD1828">
            <v>-21550444.284166668</v>
          </cell>
          <cell r="AE1828">
            <v>-23172248.280833334</v>
          </cell>
          <cell r="AF1828">
            <v>-24610970.144166667</v>
          </cell>
          <cell r="AG1828">
            <v>-25713146.050000001</v>
          </cell>
          <cell r="AH1828">
            <v>-26984764.064999998</v>
          </cell>
          <cell r="AI1828">
            <v>-28273713.896666672</v>
          </cell>
          <cell r="AJ1828">
            <v>-29282430.320833329</v>
          </cell>
          <cell r="AK1828">
            <v>-29704512.701666664</v>
          </cell>
          <cell r="AL1828">
            <v>-29589528.611249998</v>
          </cell>
          <cell r="AM1828">
            <v>-29127184.614583328</v>
          </cell>
          <cell r="AN1828">
            <v>-28518929.876249999</v>
          </cell>
          <cell r="AP1828">
            <v>-28119938.254999999</v>
          </cell>
        </row>
        <row r="1829">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D1829">
            <v>0</v>
          </cell>
          <cell r="AE1829">
            <v>0</v>
          </cell>
          <cell r="AF1829">
            <v>0</v>
          </cell>
          <cell r="AG1829">
            <v>0</v>
          </cell>
          <cell r="AH1829">
            <v>0</v>
          </cell>
          <cell r="AI1829">
            <v>0</v>
          </cell>
          <cell r="AJ1829">
            <v>0</v>
          </cell>
          <cell r="AK1829">
            <v>0</v>
          </cell>
          <cell r="AL1829">
            <v>0</v>
          </cell>
          <cell r="AM1829">
            <v>0</v>
          </cell>
          <cell r="AN1829">
            <v>0</v>
          </cell>
          <cell r="AP1829">
            <v>0</v>
          </cell>
        </row>
        <row r="1830">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D1830">
            <v>0</v>
          </cell>
          <cell r="AE1830">
            <v>0</v>
          </cell>
          <cell r="AF1830">
            <v>0</v>
          </cell>
          <cell r="AG1830">
            <v>0</v>
          </cell>
          <cell r="AH1830">
            <v>0</v>
          </cell>
          <cell r="AI1830">
            <v>0</v>
          </cell>
          <cell r="AJ1830">
            <v>0</v>
          </cell>
          <cell r="AK1830">
            <v>0</v>
          </cell>
          <cell r="AL1830">
            <v>0</v>
          </cell>
          <cell r="AM1830">
            <v>0</v>
          </cell>
          <cell r="AN1830">
            <v>0</v>
          </cell>
          <cell r="AP1830">
            <v>0</v>
          </cell>
        </row>
        <row r="1831">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D1831">
            <v>0</v>
          </cell>
          <cell r="AE1831">
            <v>0</v>
          </cell>
          <cell r="AF1831">
            <v>0</v>
          </cell>
          <cell r="AG1831">
            <v>0</v>
          </cell>
          <cell r="AH1831">
            <v>0</v>
          </cell>
          <cell r="AI1831">
            <v>0</v>
          </cell>
          <cell r="AJ1831">
            <v>0</v>
          </cell>
          <cell r="AK1831">
            <v>0</v>
          </cell>
          <cell r="AL1831">
            <v>0</v>
          </cell>
          <cell r="AM1831">
            <v>0</v>
          </cell>
          <cell r="AN1831">
            <v>0</v>
          </cell>
          <cell r="AP1831">
            <v>0</v>
          </cell>
        </row>
        <row r="1832">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D1832">
            <v>0</v>
          </cell>
          <cell r="AE1832">
            <v>0</v>
          </cell>
          <cell r="AF1832">
            <v>0</v>
          </cell>
          <cell r="AG1832">
            <v>0</v>
          </cell>
          <cell r="AH1832">
            <v>0</v>
          </cell>
          <cell r="AI1832">
            <v>0</v>
          </cell>
          <cell r="AJ1832">
            <v>0</v>
          </cell>
          <cell r="AK1832">
            <v>0</v>
          </cell>
          <cell r="AL1832">
            <v>0</v>
          </cell>
          <cell r="AM1832">
            <v>0</v>
          </cell>
          <cell r="AN1832">
            <v>0</v>
          </cell>
          <cell r="AP1832">
            <v>0</v>
          </cell>
        </row>
        <row r="1833">
          <cell r="J1833">
            <v>0</v>
          </cell>
          <cell r="K1833">
            <v>0</v>
          </cell>
          <cell r="L1833">
            <v>0</v>
          </cell>
          <cell r="M1833">
            <v>0</v>
          </cell>
          <cell r="N1833">
            <v>0</v>
          </cell>
          <cell r="O1833">
            <v>0</v>
          </cell>
          <cell r="P1833">
            <v>0</v>
          </cell>
          <cell r="Q1833">
            <v>0</v>
          </cell>
          <cell r="R1833">
            <v>-189.77</v>
          </cell>
          <cell r="S1833">
            <v>-198.87</v>
          </cell>
          <cell r="T1833">
            <v>0</v>
          </cell>
          <cell r="U1833">
            <v>0</v>
          </cell>
          <cell r="V1833">
            <v>0</v>
          </cell>
          <cell r="W1833">
            <v>0</v>
          </cell>
          <cell r="X1833">
            <v>-128.82</v>
          </cell>
          <cell r="Y1833">
            <v>0</v>
          </cell>
          <cell r="Z1833">
            <v>0</v>
          </cell>
          <cell r="AA1833">
            <v>0</v>
          </cell>
          <cell r="AD1833">
            <v>-36.679166666666667</v>
          </cell>
          <cell r="AE1833">
            <v>-44.58625</v>
          </cell>
          <cell r="AF1833">
            <v>-51.362916666666671</v>
          </cell>
          <cell r="AG1833">
            <v>-41.309583333333329</v>
          </cell>
          <cell r="AH1833">
            <v>-32.386666666666663</v>
          </cell>
          <cell r="AI1833">
            <v>-32.386666666666663</v>
          </cell>
          <cell r="AJ1833">
            <v>-32.386666666666663</v>
          </cell>
          <cell r="AK1833">
            <v>-37.754166666666663</v>
          </cell>
          <cell r="AL1833">
            <v>-43.12166666666667</v>
          </cell>
          <cell r="AM1833">
            <v>-43.12166666666667</v>
          </cell>
          <cell r="AN1833">
            <v>-43.12166666666667</v>
          </cell>
          <cell r="AP1833">
            <v>-43.12166666666667</v>
          </cell>
        </row>
        <row r="1834">
          <cell r="J1834">
            <v>0</v>
          </cell>
          <cell r="K1834">
            <v>0</v>
          </cell>
          <cell r="L1834">
            <v>0</v>
          </cell>
          <cell r="M1834">
            <v>-5004.2299999999996</v>
          </cell>
          <cell r="N1834">
            <v>0</v>
          </cell>
          <cell r="O1834">
            <v>0</v>
          </cell>
          <cell r="P1834">
            <v>0</v>
          </cell>
          <cell r="Q1834">
            <v>0</v>
          </cell>
          <cell r="R1834">
            <v>-5195.3900000000003</v>
          </cell>
          <cell r="S1834">
            <v>-5080.63</v>
          </cell>
          <cell r="T1834">
            <v>0</v>
          </cell>
          <cell r="U1834">
            <v>0</v>
          </cell>
          <cell r="V1834">
            <v>0</v>
          </cell>
          <cell r="W1834">
            <v>0</v>
          </cell>
          <cell r="X1834">
            <v>-5102.0600000000004</v>
          </cell>
          <cell r="Y1834">
            <v>-5245.3</v>
          </cell>
          <cell r="Z1834">
            <v>0</v>
          </cell>
          <cell r="AA1834">
            <v>0</v>
          </cell>
          <cell r="AD1834">
            <v>-1249.0408333333332</v>
          </cell>
          <cell r="AE1834">
            <v>-1465.5154166666669</v>
          </cell>
          <cell r="AF1834">
            <v>-1685.3716666666667</v>
          </cell>
          <cell r="AG1834">
            <v>-1481.05375</v>
          </cell>
          <cell r="AH1834">
            <v>-1273.3541666666667</v>
          </cell>
          <cell r="AI1834">
            <v>-1273.3541666666667</v>
          </cell>
          <cell r="AJ1834">
            <v>-1273.3541666666667</v>
          </cell>
          <cell r="AK1834">
            <v>-1485.9399999999998</v>
          </cell>
          <cell r="AL1834">
            <v>-1708.5704166666667</v>
          </cell>
          <cell r="AM1834">
            <v>-1718.615</v>
          </cell>
          <cell r="AN1834">
            <v>-1718.615</v>
          </cell>
          <cell r="AP1834">
            <v>-1718.615</v>
          </cell>
        </row>
        <row r="1835">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D1835">
            <v>0</v>
          </cell>
          <cell r="AE1835">
            <v>0</v>
          </cell>
          <cell r="AF1835">
            <v>0</v>
          </cell>
          <cell r="AG1835">
            <v>0</v>
          </cell>
          <cell r="AH1835">
            <v>0</v>
          </cell>
          <cell r="AI1835">
            <v>0</v>
          </cell>
          <cell r="AJ1835">
            <v>0</v>
          </cell>
          <cell r="AK1835">
            <v>0</v>
          </cell>
          <cell r="AL1835">
            <v>0</v>
          </cell>
          <cell r="AM1835">
            <v>0</v>
          </cell>
          <cell r="AN1835">
            <v>0</v>
          </cell>
          <cell r="AP1835">
            <v>0</v>
          </cell>
        </row>
        <row r="1836">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D1836">
            <v>0</v>
          </cell>
          <cell r="AE1836">
            <v>0</v>
          </cell>
          <cell r="AF1836">
            <v>0</v>
          </cell>
          <cell r="AG1836">
            <v>0</v>
          </cell>
          <cell r="AH1836">
            <v>0</v>
          </cell>
          <cell r="AI1836">
            <v>0</v>
          </cell>
          <cell r="AJ1836">
            <v>0</v>
          </cell>
          <cell r="AK1836">
            <v>0</v>
          </cell>
          <cell r="AL1836">
            <v>0</v>
          </cell>
          <cell r="AM1836">
            <v>0</v>
          </cell>
          <cell r="AN1836">
            <v>0</v>
          </cell>
          <cell r="AP1836">
            <v>0</v>
          </cell>
        </row>
        <row r="1837">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D1837">
            <v>0</v>
          </cell>
          <cell r="AE1837">
            <v>0</v>
          </cell>
          <cell r="AF1837">
            <v>0</v>
          </cell>
          <cell r="AG1837">
            <v>0</v>
          </cell>
          <cell r="AH1837">
            <v>0</v>
          </cell>
          <cell r="AI1837">
            <v>0</v>
          </cell>
          <cell r="AJ1837">
            <v>0</v>
          </cell>
          <cell r="AK1837">
            <v>0</v>
          </cell>
          <cell r="AL1837">
            <v>0</v>
          </cell>
          <cell r="AM1837">
            <v>0</v>
          </cell>
          <cell r="AN1837">
            <v>0</v>
          </cell>
          <cell r="AP1837">
            <v>0</v>
          </cell>
        </row>
        <row r="1838">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D1838">
            <v>0</v>
          </cell>
          <cell r="AE1838">
            <v>0</v>
          </cell>
          <cell r="AF1838">
            <v>0</v>
          </cell>
          <cell r="AG1838">
            <v>0</v>
          </cell>
          <cell r="AH1838">
            <v>0</v>
          </cell>
          <cell r="AI1838">
            <v>0</v>
          </cell>
          <cell r="AJ1838">
            <v>0</v>
          </cell>
          <cell r="AK1838">
            <v>0</v>
          </cell>
          <cell r="AL1838">
            <v>0</v>
          </cell>
          <cell r="AM1838">
            <v>0</v>
          </cell>
          <cell r="AN1838">
            <v>0</v>
          </cell>
          <cell r="AP1838">
            <v>0</v>
          </cell>
        </row>
        <row r="1839">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D1839">
            <v>0</v>
          </cell>
          <cell r="AE1839">
            <v>0</v>
          </cell>
          <cell r="AF1839">
            <v>0</v>
          </cell>
          <cell r="AG1839">
            <v>0</v>
          </cell>
          <cell r="AH1839">
            <v>0</v>
          </cell>
          <cell r="AI1839">
            <v>0</v>
          </cell>
          <cell r="AJ1839">
            <v>0</v>
          </cell>
          <cell r="AK1839">
            <v>0</v>
          </cell>
          <cell r="AL1839">
            <v>0</v>
          </cell>
          <cell r="AM1839">
            <v>0</v>
          </cell>
          <cell r="AN1839">
            <v>0</v>
          </cell>
          <cell r="AP1839">
            <v>0</v>
          </cell>
        </row>
        <row r="1840">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D1840">
            <v>0</v>
          </cell>
          <cell r="AE1840">
            <v>0</v>
          </cell>
          <cell r="AF1840">
            <v>0</v>
          </cell>
          <cell r="AG1840">
            <v>0</v>
          </cell>
          <cell r="AH1840">
            <v>0</v>
          </cell>
          <cell r="AI1840">
            <v>0</v>
          </cell>
          <cell r="AJ1840">
            <v>0</v>
          </cell>
          <cell r="AK1840">
            <v>0</v>
          </cell>
          <cell r="AL1840">
            <v>0</v>
          </cell>
          <cell r="AM1840">
            <v>0</v>
          </cell>
          <cell r="AN1840">
            <v>0</v>
          </cell>
          <cell r="AP1840">
            <v>0</v>
          </cell>
        </row>
        <row r="1841">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D1841">
            <v>0</v>
          </cell>
          <cell r="AE1841">
            <v>0</v>
          </cell>
          <cell r="AF1841">
            <v>0</v>
          </cell>
          <cell r="AG1841">
            <v>0</v>
          </cell>
          <cell r="AH1841">
            <v>0</v>
          </cell>
          <cell r="AI1841">
            <v>0</v>
          </cell>
          <cell r="AJ1841">
            <v>0</v>
          </cell>
          <cell r="AK1841">
            <v>0</v>
          </cell>
          <cell r="AL1841">
            <v>0</v>
          </cell>
          <cell r="AM1841">
            <v>0</v>
          </cell>
          <cell r="AN1841">
            <v>0</v>
          </cell>
          <cell r="AP1841">
            <v>0</v>
          </cell>
        </row>
        <row r="1842">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D1842">
            <v>0</v>
          </cell>
          <cell r="AE1842">
            <v>0</v>
          </cell>
          <cell r="AF1842">
            <v>0</v>
          </cell>
          <cell r="AG1842">
            <v>0</v>
          </cell>
          <cell r="AH1842">
            <v>0</v>
          </cell>
          <cell r="AI1842">
            <v>0</v>
          </cell>
          <cell r="AJ1842">
            <v>0</v>
          </cell>
          <cell r="AK1842">
            <v>0</v>
          </cell>
          <cell r="AL1842">
            <v>0</v>
          </cell>
          <cell r="AM1842">
            <v>0</v>
          </cell>
          <cell r="AN1842">
            <v>0</v>
          </cell>
          <cell r="AP1842">
            <v>0</v>
          </cell>
        </row>
        <row r="1843">
          <cell r="J1843">
            <v>-15000332.02</v>
          </cell>
          <cell r="K1843">
            <v>-14805414.75</v>
          </cell>
          <cell r="L1843">
            <v>-14160597.140000001</v>
          </cell>
          <cell r="M1843">
            <v>-13508641.65</v>
          </cell>
          <cell r="N1843">
            <v>-13213200.789999999</v>
          </cell>
          <cell r="O1843">
            <v>-13536017.52</v>
          </cell>
          <cell r="P1843">
            <v>-13733870.140000001</v>
          </cell>
          <cell r="Q1843">
            <v>-12841991.449999999</v>
          </cell>
          <cell r="R1843">
            <v>-13473306.84</v>
          </cell>
          <cell r="S1843">
            <v>-13953273.26</v>
          </cell>
          <cell r="T1843">
            <v>-14460694.59</v>
          </cell>
          <cell r="U1843">
            <v>-14505955.83</v>
          </cell>
          <cell r="V1843">
            <v>-14411449.48</v>
          </cell>
          <cell r="W1843">
            <v>-14345896.75</v>
          </cell>
          <cell r="X1843">
            <v>-13038299.1</v>
          </cell>
          <cell r="Y1843">
            <v>-12766697.220000001</v>
          </cell>
          <cell r="Z1843">
            <v>-12771950.27</v>
          </cell>
          <cell r="AA1843">
            <v>-13006882.050000001</v>
          </cell>
          <cell r="AD1843">
            <v>-14014106.323333338</v>
          </cell>
          <cell r="AE1843">
            <v>-14009580.652499998</v>
          </cell>
          <cell r="AF1843">
            <v>-13991096.162916666</v>
          </cell>
          <cell r="AG1843">
            <v>-13964567.125</v>
          </cell>
          <cell r="AH1843">
            <v>-13940988.505833333</v>
          </cell>
          <cell r="AI1843">
            <v>-13908237.8925</v>
          </cell>
          <cell r="AJ1843">
            <v>-13864554.536666667</v>
          </cell>
          <cell r="AK1843">
            <v>-13798645.535000002</v>
          </cell>
          <cell r="AL1843">
            <v>-13720968.765416669</v>
          </cell>
          <cell r="AM1843">
            <v>-13671668.975833334</v>
          </cell>
          <cell r="AN1843">
            <v>-13631236.22625</v>
          </cell>
          <cell r="AP1843">
            <v>-13586535.475</v>
          </cell>
        </row>
        <row r="1844">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D1844">
            <v>0</v>
          </cell>
          <cell r="AE1844">
            <v>0</v>
          </cell>
          <cell r="AF1844">
            <v>0</v>
          </cell>
          <cell r="AG1844">
            <v>0</v>
          </cell>
          <cell r="AH1844">
            <v>0</v>
          </cell>
          <cell r="AI1844">
            <v>0</v>
          </cell>
          <cell r="AJ1844">
            <v>0</v>
          </cell>
          <cell r="AK1844">
            <v>0</v>
          </cell>
          <cell r="AL1844">
            <v>0</v>
          </cell>
          <cell r="AM1844">
            <v>0</v>
          </cell>
          <cell r="AN1844">
            <v>0</v>
          </cell>
          <cell r="AP1844">
            <v>-416666.66666666669</v>
          </cell>
        </row>
        <row r="1845">
          <cell r="J1845">
            <v>-8924583.9499999993</v>
          </cell>
          <cell r="K1845">
            <v>-10674421.67</v>
          </cell>
          <cell r="L1845">
            <v>-12748725.59</v>
          </cell>
          <cell r="M1845">
            <v>-15030076.49</v>
          </cell>
          <cell r="N1845">
            <v>-17207901.350000001</v>
          </cell>
          <cell r="O1845">
            <v>-19330630.66</v>
          </cell>
          <cell r="P1845">
            <v>-24115210.670000002</v>
          </cell>
          <cell r="Q1845">
            <v>-25646457.850000001</v>
          </cell>
          <cell r="R1845">
            <v>-27499321.66</v>
          </cell>
          <cell r="S1845">
            <v>-29247914.530000001</v>
          </cell>
          <cell r="T1845">
            <v>-6199517.6600000001</v>
          </cell>
          <cell r="U1845">
            <v>-9681106.4700000007</v>
          </cell>
          <cell r="V1845">
            <v>-11923738.970000001</v>
          </cell>
          <cell r="W1845">
            <v>-13036297.66</v>
          </cell>
          <cell r="X1845">
            <v>-14889130.279999999</v>
          </cell>
          <cell r="Y1845">
            <v>-17498051.539999999</v>
          </cell>
          <cell r="Z1845">
            <v>-19029653.629999999</v>
          </cell>
          <cell r="AA1845">
            <v>-21330591.199999999</v>
          </cell>
          <cell r="AD1845">
            <v>-14915613.019583335</v>
          </cell>
          <cell r="AE1845">
            <v>-15761925.732916668</v>
          </cell>
          <cell r="AF1845">
            <v>-16618104.32</v>
          </cell>
          <cell r="AG1845">
            <v>-17035518.697916668</v>
          </cell>
          <cell r="AH1845">
            <v>-17108310.252083331</v>
          </cell>
          <cell r="AI1845">
            <v>-17317120.504999999</v>
          </cell>
          <cell r="AJ1845">
            <v>-17540496.797083333</v>
          </cell>
          <cell r="AK1845">
            <v>-17728091.825416666</v>
          </cell>
          <cell r="AL1845">
            <v>-17920107.647916663</v>
          </cell>
          <cell r="AM1845">
            <v>-18098846.286666665</v>
          </cell>
          <cell r="AN1845">
            <v>-18258084.320833333</v>
          </cell>
          <cell r="AP1845">
            <v>-18617133.599999998</v>
          </cell>
        </row>
        <row r="1846">
          <cell r="J1846">
            <v>-194411.28</v>
          </cell>
          <cell r="K1846">
            <v>-82094.19</v>
          </cell>
          <cell r="L1846">
            <v>-114513.77</v>
          </cell>
          <cell r="M1846">
            <v>-71550.179999999993</v>
          </cell>
          <cell r="N1846">
            <v>-109452.94</v>
          </cell>
          <cell r="O1846">
            <v>-279164.34999999998</v>
          </cell>
          <cell r="P1846">
            <v>-161270.6</v>
          </cell>
          <cell r="Q1846">
            <v>-67546.080000000002</v>
          </cell>
          <cell r="R1846">
            <v>-420692.6</v>
          </cell>
          <cell r="S1846">
            <v>-57139.13</v>
          </cell>
          <cell r="T1846">
            <v>-55866.239999999998</v>
          </cell>
          <cell r="U1846">
            <v>-350478.37</v>
          </cell>
          <cell r="V1846">
            <v>-407019.5</v>
          </cell>
          <cell r="W1846">
            <v>-56411.76</v>
          </cell>
          <cell r="X1846">
            <v>-55154.28</v>
          </cell>
          <cell r="Y1846">
            <v>-178133.72</v>
          </cell>
          <cell r="Z1846">
            <v>-42905.95</v>
          </cell>
          <cell r="AA1846">
            <v>-63826.67</v>
          </cell>
          <cell r="AD1846">
            <v>-188997.89958333332</v>
          </cell>
          <cell r="AE1846">
            <v>-189418.88500000001</v>
          </cell>
          <cell r="AF1846">
            <v>-173107.15958333333</v>
          </cell>
          <cell r="AG1846">
            <v>-149529.29458333331</v>
          </cell>
          <cell r="AH1846">
            <v>-154938.0983333333</v>
          </cell>
          <cell r="AI1846">
            <v>-172540.31999999998</v>
          </cell>
          <cell r="AJ1846">
            <v>-180328.89458333331</v>
          </cell>
          <cell r="AK1846">
            <v>-176785.48124999998</v>
          </cell>
          <cell r="AL1846">
            <v>-178753.15000000002</v>
          </cell>
          <cell r="AM1846">
            <v>-180421.33958333332</v>
          </cell>
          <cell r="AN1846">
            <v>-168676.14499999999</v>
          </cell>
          <cell r="AP1846">
            <v>-156662.81166666665</v>
          </cell>
        </row>
        <row r="1847">
          <cell r="J1847">
            <v>-54011608.539999999</v>
          </cell>
          <cell r="K1847">
            <v>-57898667.939999998</v>
          </cell>
          <cell r="L1847">
            <v>-61629900.479999997</v>
          </cell>
          <cell r="M1847">
            <v>-65130508.18</v>
          </cell>
          <cell r="N1847">
            <v>-75008429.030000001</v>
          </cell>
          <cell r="O1847">
            <v>-72995512.870000005</v>
          </cell>
          <cell r="P1847">
            <v>-73501728.810000002</v>
          </cell>
          <cell r="Q1847">
            <v>-93899002.599999994</v>
          </cell>
          <cell r="R1847">
            <v>-79981563.950000003</v>
          </cell>
          <cell r="S1847">
            <v>-83106136.989999995</v>
          </cell>
          <cell r="T1847">
            <v>-67838623.129999995</v>
          </cell>
          <cell r="U1847">
            <v>-76096125.099999994</v>
          </cell>
          <cell r="V1847">
            <v>-76040684.569999993</v>
          </cell>
          <cell r="W1847">
            <v>-68431566.239999995</v>
          </cell>
          <cell r="X1847">
            <v>-71112186.109999999</v>
          </cell>
          <cell r="Y1847">
            <v>-77553665.939999998</v>
          </cell>
          <cell r="Z1847">
            <v>-101901432.89</v>
          </cell>
          <cell r="AA1847">
            <v>-101597980.34999999</v>
          </cell>
          <cell r="AD1847">
            <v>-63690616.402083337</v>
          </cell>
          <cell r="AE1847">
            <v>-65816353.488750011</v>
          </cell>
          <cell r="AF1847">
            <v>-67924587.722500011</v>
          </cell>
          <cell r="AG1847">
            <v>-69443035.653333336</v>
          </cell>
          <cell r="AH1847">
            <v>-70752769.598749995</v>
          </cell>
          <cell r="AI1847">
            <v>-72676028.802916661</v>
          </cell>
          <cell r="AJ1847">
            <v>-74032777.733333334</v>
          </cell>
          <cell r="AK1847">
            <v>-74866743.73041667</v>
          </cell>
          <cell r="AL1847">
            <v>-75779470.538333341</v>
          </cell>
          <cell r="AM1847">
            <v>-77417643.939166665</v>
          </cell>
          <cell r="AN1847">
            <v>-79729955.245000005</v>
          </cell>
          <cell r="AP1847">
            <v>-83638888.614166662</v>
          </cell>
        </row>
        <row r="1848">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D1848">
            <v>0</v>
          </cell>
          <cell r="AE1848">
            <v>0</v>
          </cell>
          <cell r="AF1848">
            <v>0</v>
          </cell>
          <cell r="AG1848">
            <v>0</v>
          </cell>
          <cell r="AH1848">
            <v>0</v>
          </cell>
          <cell r="AI1848">
            <v>0</v>
          </cell>
          <cell r="AJ1848">
            <v>0</v>
          </cell>
          <cell r="AK1848">
            <v>0</v>
          </cell>
          <cell r="AL1848">
            <v>0</v>
          </cell>
          <cell r="AM1848">
            <v>0</v>
          </cell>
          <cell r="AN1848">
            <v>0</v>
          </cell>
          <cell r="AP1848">
            <v>0</v>
          </cell>
        </row>
        <row r="1849">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D1849">
            <v>0</v>
          </cell>
          <cell r="AE1849">
            <v>0</v>
          </cell>
          <cell r="AF1849">
            <v>0</v>
          </cell>
          <cell r="AG1849">
            <v>0</v>
          </cell>
          <cell r="AH1849">
            <v>0</v>
          </cell>
          <cell r="AI1849">
            <v>0</v>
          </cell>
          <cell r="AJ1849">
            <v>0</v>
          </cell>
          <cell r="AK1849">
            <v>0</v>
          </cell>
          <cell r="AL1849">
            <v>0</v>
          </cell>
          <cell r="AM1849">
            <v>0</v>
          </cell>
          <cell r="AN1849">
            <v>0</v>
          </cell>
          <cell r="AP1849">
            <v>0</v>
          </cell>
        </row>
        <row r="1850">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D1850">
            <v>0</v>
          </cell>
          <cell r="AE1850">
            <v>0</v>
          </cell>
          <cell r="AF1850">
            <v>0</v>
          </cell>
          <cell r="AG1850">
            <v>0</v>
          </cell>
          <cell r="AH1850">
            <v>0</v>
          </cell>
          <cell r="AI1850">
            <v>0</v>
          </cell>
          <cell r="AJ1850">
            <v>0</v>
          </cell>
          <cell r="AK1850">
            <v>0</v>
          </cell>
          <cell r="AL1850">
            <v>0</v>
          </cell>
          <cell r="AM1850">
            <v>0</v>
          </cell>
          <cell r="AN1850">
            <v>0</v>
          </cell>
          <cell r="AP1850">
            <v>0</v>
          </cell>
        </row>
        <row r="1851">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D1851">
            <v>0</v>
          </cell>
          <cell r="AE1851">
            <v>0</v>
          </cell>
          <cell r="AF1851">
            <v>0</v>
          </cell>
          <cell r="AG1851">
            <v>0</v>
          </cell>
          <cell r="AH1851">
            <v>0</v>
          </cell>
          <cell r="AI1851">
            <v>0</v>
          </cell>
          <cell r="AJ1851">
            <v>0</v>
          </cell>
          <cell r="AK1851">
            <v>0</v>
          </cell>
          <cell r="AL1851">
            <v>0</v>
          </cell>
          <cell r="AM1851">
            <v>0</v>
          </cell>
          <cell r="AN1851">
            <v>0</v>
          </cell>
          <cell r="AP1851">
            <v>0</v>
          </cell>
        </row>
        <row r="1852">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D1852">
            <v>0</v>
          </cell>
          <cell r="AE1852">
            <v>0</v>
          </cell>
          <cell r="AF1852">
            <v>0</v>
          </cell>
          <cell r="AG1852">
            <v>0</v>
          </cell>
          <cell r="AH1852">
            <v>0</v>
          </cell>
          <cell r="AI1852">
            <v>0</v>
          </cell>
          <cell r="AJ1852">
            <v>0</v>
          </cell>
          <cell r="AK1852">
            <v>0</v>
          </cell>
          <cell r="AL1852">
            <v>0</v>
          </cell>
          <cell r="AM1852">
            <v>0</v>
          </cell>
          <cell r="AN1852">
            <v>0</v>
          </cell>
          <cell r="AP1852">
            <v>0</v>
          </cell>
        </row>
        <row r="1853">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D1853">
            <v>0</v>
          </cell>
          <cell r="AE1853">
            <v>0</v>
          </cell>
          <cell r="AF1853">
            <v>0</v>
          </cell>
          <cell r="AG1853">
            <v>0</v>
          </cell>
          <cell r="AH1853">
            <v>0</v>
          </cell>
          <cell r="AI1853">
            <v>0</v>
          </cell>
          <cell r="AJ1853">
            <v>0</v>
          </cell>
          <cell r="AK1853">
            <v>0</v>
          </cell>
          <cell r="AL1853">
            <v>0</v>
          </cell>
          <cell r="AM1853">
            <v>0</v>
          </cell>
          <cell r="AN1853">
            <v>0</v>
          </cell>
          <cell r="AP1853">
            <v>0</v>
          </cell>
        </row>
        <row r="1854">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D1854">
            <v>0</v>
          </cell>
          <cell r="AE1854">
            <v>0</v>
          </cell>
          <cell r="AF1854">
            <v>0</v>
          </cell>
          <cell r="AG1854">
            <v>0</v>
          </cell>
          <cell r="AH1854">
            <v>0</v>
          </cell>
          <cell r="AI1854">
            <v>0</v>
          </cell>
          <cell r="AJ1854">
            <v>0</v>
          </cell>
          <cell r="AK1854">
            <v>0</v>
          </cell>
          <cell r="AL1854">
            <v>0</v>
          </cell>
          <cell r="AM1854">
            <v>0</v>
          </cell>
          <cell r="AN1854">
            <v>0</v>
          </cell>
          <cell r="AP1854">
            <v>0</v>
          </cell>
        </row>
        <row r="1855">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D1855">
            <v>0</v>
          </cell>
          <cell r="AE1855">
            <v>0</v>
          </cell>
          <cell r="AF1855">
            <v>0</v>
          </cell>
          <cell r="AG1855">
            <v>0</v>
          </cell>
          <cell r="AH1855">
            <v>0</v>
          </cell>
          <cell r="AI1855">
            <v>0</v>
          </cell>
          <cell r="AJ1855">
            <v>0</v>
          </cell>
          <cell r="AK1855">
            <v>0</v>
          </cell>
          <cell r="AL1855">
            <v>0</v>
          </cell>
          <cell r="AM1855">
            <v>0</v>
          </cell>
          <cell r="AN1855">
            <v>0</v>
          </cell>
          <cell r="AP1855">
            <v>0</v>
          </cell>
        </row>
        <row r="1856">
          <cell r="J1856">
            <v>-7600427.9299999997</v>
          </cell>
          <cell r="K1856">
            <v>-7667275.3499999996</v>
          </cell>
          <cell r="L1856">
            <v>-7599955.04</v>
          </cell>
          <cell r="M1856">
            <v>-7025921.4800000004</v>
          </cell>
          <cell r="N1856">
            <v>-7383182.2599999998</v>
          </cell>
          <cell r="O1856">
            <v>-7377047.2199999997</v>
          </cell>
          <cell r="P1856">
            <v>-7690508.3799999999</v>
          </cell>
          <cell r="Q1856">
            <v>-8388159.71</v>
          </cell>
          <cell r="R1856">
            <v>-7079301.3600000003</v>
          </cell>
          <cell r="S1856">
            <v>-6189927.0700000003</v>
          </cell>
          <cell r="T1856">
            <v>-8178502.4400000004</v>
          </cell>
          <cell r="U1856">
            <v>-7305149.2999999998</v>
          </cell>
          <cell r="V1856">
            <v>-8458628.0399999991</v>
          </cell>
          <cell r="W1856">
            <v>-8860181.1199999992</v>
          </cell>
          <cell r="X1856">
            <v>-7071553.5700000003</v>
          </cell>
          <cell r="Y1856">
            <v>-7883652.5199999996</v>
          </cell>
          <cell r="Z1856">
            <v>-7818111.6299999999</v>
          </cell>
          <cell r="AA1856">
            <v>-8606380.2100000009</v>
          </cell>
          <cell r="AD1856">
            <v>-7294909.9720833339</v>
          </cell>
          <cell r="AE1856">
            <v>-7315689.0766666653</v>
          </cell>
          <cell r="AF1856">
            <v>-7319017.7874999987</v>
          </cell>
          <cell r="AG1856">
            <v>-7378756.1341666663</v>
          </cell>
          <cell r="AH1856">
            <v>-7441555.7387500005</v>
          </cell>
          <cell r="AI1856">
            <v>-7492871.4662499996</v>
          </cell>
          <cell r="AJ1856">
            <v>-7578334.2112500006</v>
          </cell>
          <cell r="AK1856">
            <v>-7606021.8904166669</v>
          </cell>
          <cell r="AL1856">
            <v>-7619743.9558333335</v>
          </cell>
          <cell r="AM1856">
            <v>-7673604.8062499985</v>
          </cell>
          <cell r="AN1856">
            <v>-7742949.0712499991</v>
          </cell>
          <cell r="AP1856">
            <v>-7882870.8370833322</v>
          </cell>
        </row>
        <row r="1857">
          <cell r="J1857">
            <v>-1989454.79</v>
          </cell>
          <cell r="K1857">
            <v>-2574607.81</v>
          </cell>
          <cell r="L1857">
            <v>-3028085.21</v>
          </cell>
          <cell r="M1857">
            <v>-824377.68</v>
          </cell>
          <cell r="N1857">
            <v>-1363676.05</v>
          </cell>
          <cell r="O1857">
            <v>-1753029.7</v>
          </cell>
          <cell r="P1857">
            <v>-2323150.6800000002</v>
          </cell>
          <cell r="Q1857">
            <v>-2837541.61</v>
          </cell>
          <cell r="R1857">
            <v>-495210.35</v>
          </cell>
          <cell r="S1857">
            <v>-524644.30000000005</v>
          </cell>
          <cell r="T1857">
            <v>-1331173.6100000001</v>
          </cell>
          <cell r="U1857">
            <v>-1566210.88</v>
          </cell>
          <cell r="V1857">
            <v>-2491107.59</v>
          </cell>
          <cell r="W1857">
            <v>-3002419.33</v>
          </cell>
          <cell r="X1857">
            <v>-277544.64</v>
          </cell>
          <cell r="Y1857">
            <v>-1142633.6599999999</v>
          </cell>
          <cell r="Z1857">
            <v>-1501429.19</v>
          </cell>
          <cell r="AA1857">
            <v>-2156285.34</v>
          </cell>
          <cell r="AD1857">
            <v>-1824585.8441666665</v>
          </cell>
          <cell r="AE1857">
            <v>-1748189.0724999998</v>
          </cell>
          <cell r="AF1857">
            <v>-1666125.3633333335</v>
          </cell>
          <cell r="AG1857">
            <v>-1690862.9037500003</v>
          </cell>
          <cell r="AH1857">
            <v>-1710586.5625</v>
          </cell>
          <cell r="AI1857">
            <v>-1738499.0891666666</v>
          </cell>
          <cell r="AJ1857">
            <v>-1777226.7691666668</v>
          </cell>
          <cell r="AK1857">
            <v>-1680446.3920833336</v>
          </cell>
          <cell r="AL1857">
            <v>-1579101.2008333337</v>
          </cell>
          <cell r="AM1857">
            <v>-1598101.5808333333</v>
          </cell>
          <cell r="AN1857">
            <v>-1620643.6133333333</v>
          </cell>
          <cell r="AP1857">
            <v>-1696557.4491666667</v>
          </cell>
        </row>
        <row r="1858">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D1858">
            <v>0</v>
          </cell>
          <cell r="AE1858">
            <v>0</v>
          </cell>
          <cell r="AF1858">
            <v>0</v>
          </cell>
          <cell r="AG1858">
            <v>0</v>
          </cell>
          <cell r="AH1858">
            <v>0</v>
          </cell>
          <cell r="AI1858">
            <v>0</v>
          </cell>
          <cell r="AJ1858">
            <v>0</v>
          </cell>
          <cell r="AK1858">
            <v>0</v>
          </cell>
          <cell r="AL1858">
            <v>0</v>
          </cell>
          <cell r="AM1858">
            <v>0</v>
          </cell>
          <cell r="AN1858">
            <v>0</v>
          </cell>
          <cell r="AP1858">
            <v>0</v>
          </cell>
        </row>
        <row r="1859">
          <cell r="J1859">
            <v>0</v>
          </cell>
          <cell r="K1859">
            <v>0</v>
          </cell>
          <cell r="L1859">
            <v>0</v>
          </cell>
          <cell r="M1859">
            <v>-7.5</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D1859">
            <v>-2.5</v>
          </cell>
          <cell r="AE1859">
            <v>-2.5</v>
          </cell>
          <cell r="AF1859">
            <v>-2.1875</v>
          </cell>
          <cell r="AG1859">
            <v>-1.25</v>
          </cell>
          <cell r="AH1859">
            <v>-0.625</v>
          </cell>
          <cell r="AI1859">
            <v>-0.625</v>
          </cell>
          <cell r="AJ1859">
            <v>-0.625</v>
          </cell>
          <cell r="AK1859">
            <v>-0.625</v>
          </cell>
          <cell r="AL1859">
            <v>-0.3125</v>
          </cell>
          <cell r="AM1859">
            <v>0</v>
          </cell>
          <cell r="AN1859">
            <v>0</v>
          </cell>
          <cell r="AP1859">
            <v>0</v>
          </cell>
        </row>
        <row r="1860">
          <cell r="J1860">
            <v>-798.06</v>
          </cell>
          <cell r="K1860">
            <v>-337.9</v>
          </cell>
          <cell r="L1860">
            <v>-175.02</v>
          </cell>
          <cell r="M1860">
            <v>-218281.97</v>
          </cell>
          <cell r="N1860">
            <v>0</v>
          </cell>
          <cell r="O1860">
            <v>7.67</v>
          </cell>
          <cell r="P1860">
            <v>-81.09</v>
          </cell>
          <cell r="Q1860">
            <v>153.74</v>
          </cell>
          <cell r="R1860">
            <v>-218397.4</v>
          </cell>
          <cell r="S1860">
            <v>-219371.02</v>
          </cell>
          <cell r="T1860">
            <v>0</v>
          </cell>
          <cell r="U1860">
            <v>0</v>
          </cell>
          <cell r="V1860">
            <v>-60.72</v>
          </cell>
          <cell r="W1860">
            <v>43.5</v>
          </cell>
          <cell r="X1860">
            <v>-225426.48</v>
          </cell>
          <cell r="Y1860">
            <v>-227395.91</v>
          </cell>
          <cell r="Z1860">
            <v>19.04</v>
          </cell>
          <cell r="AA1860">
            <v>-44.27</v>
          </cell>
          <cell r="AD1860">
            <v>-53650.660833333328</v>
          </cell>
          <cell r="AE1860">
            <v>-62731.635000000002</v>
          </cell>
          <cell r="AF1860">
            <v>-72352.079166666677</v>
          </cell>
          <cell r="AG1860">
            <v>-63823.408333333326</v>
          </cell>
          <cell r="AH1860">
            <v>-54766.462916666671</v>
          </cell>
          <cell r="AI1860">
            <v>-54742.698333333334</v>
          </cell>
          <cell r="AJ1860">
            <v>-54696.08416666666</v>
          </cell>
          <cell r="AK1860">
            <v>-64065.669999999991</v>
          </cell>
          <cell r="AL1860">
            <v>-73830.895000000004</v>
          </cell>
          <cell r="AM1860">
            <v>-74209.849166666667</v>
          </cell>
          <cell r="AN1860">
            <v>-74211.22</v>
          </cell>
          <cell r="AP1860">
            <v>-74224.354166666672</v>
          </cell>
        </row>
        <row r="1861">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D1861">
            <v>0</v>
          </cell>
          <cell r="AE1861">
            <v>0</v>
          </cell>
          <cell r="AF1861">
            <v>0</v>
          </cell>
          <cell r="AG1861">
            <v>0</v>
          </cell>
          <cell r="AH1861">
            <v>0</v>
          </cell>
          <cell r="AI1861">
            <v>0</v>
          </cell>
          <cell r="AJ1861">
            <v>0</v>
          </cell>
          <cell r="AK1861">
            <v>0</v>
          </cell>
          <cell r="AL1861">
            <v>0</v>
          </cell>
          <cell r="AM1861">
            <v>0</v>
          </cell>
          <cell r="AN1861">
            <v>0</v>
          </cell>
          <cell r="AP1861">
            <v>0</v>
          </cell>
        </row>
        <row r="1862">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D1862">
            <v>0</v>
          </cell>
          <cell r="AE1862">
            <v>0</v>
          </cell>
          <cell r="AF1862">
            <v>0</v>
          </cell>
          <cell r="AG1862">
            <v>0</v>
          </cell>
          <cell r="AH1862">
            <v>0</v>
          </cell>
          <cell r="AI1862">
            <v>0</v>
          </cell>
          <cell r="AJ1862">
            <v>0</v>
          </cell>
          <cell r="AK1862">
            <v>0</v>
          </cell>
          <cell r="AL1862">
            <v>0</v>
          </cell>
          <cell r="AM1862">
            <v>0</v>
          </cell>
          <cell r="AN1862">
            <v>0</v>
          </cell>
          <cell r="AP1862">
            <v>0</v>
          </cell>
        </row>
        <row r="1863">
          <cell r="J1863">
            <v>-2589.21</v>
          </cell>
          <cell r="K1863">
            <v>-3270.6</v>
          </cell>
          <cell r="L1863">
            <v>-3167.05</v>
          </cell>
          <cell r="M1863">
            <v>-28343.19</v>
          </cell>
          <cell r="N1863">
            <v>-1830.21</v>
          </cell>
          <cell r="O1863">
            <v>-1713.73</v>
          </cell>
          <cell r="P1863">
            <v>-26914.69</v>
          </cell>
          <cell r="Q1863">
            <v>-3612.01</v>
          </cell>
          <cell r="R1863">
            <v>-89591.33</v>
          </cell>
          <cell r="S1863">
            <v>-100922.09</v>
          </cell>
          <cell r="T1863">
            <v>-55429.82</v>
          </cell>
          <cell r="U1863">
            <v>-68877.3</v>
          </cell>
          <cell r="V1863">
            <v>-131082.56</v>
          </cell>
          <cell r="W1863">
            <v>-157768.43</v>
          </cell>
          <cell r="X1863">
            <v>-195879.94</v>
          </cell>
          <cell r="Y1863">
            <v>-171089.99</v>
          </cell>
          <cell r="Z1863">
            <v>-120307.99</v>
          </cell>
          <cell r="AA1863">
            <v>-170335.12</v>
          </cell>
          <cell r="AD1863">
            <v>-6519.3579166666677</v>
          </cell>
          <cell r="AE1863">
            <v>-10289.141666666665</v>
          </cell>
          <cell r="AF1863">
            <v>-18075.23875</v>
          </cell>
          <cell r="AG1863">
            <v>-24419.707083333327</v>
          </cell>
          <cell r="AH1863">
            <v>-29408.671666666665</v>
          </cell>
          <cell r="AI1863">
            <v>-37542.325416666667</v>
          </cell>
          <cell r="AJ1863">
            <v>-49333.624583333331</v>
          </cell>
          <cell r="AK1863">
            <v>-63800.737916666665</v>
          </cell>
          <cell r="AL1863">
            <v>-77778.224999999991</v>
          </cell>
          <cell r="AM1863">
            <v>-88662.582500000004</v>
          </cell>
          <cell r="AN1863">
            <v>-100625.04791666666</v>
          </cell>
          <cell r="AP1863">
            <v>-121705.24083333333</v>
          </cell>
        </row>
        <row r="1864">
          <cell r="J1864">
            <v>13784.61</v>
          </cell>
          <cell r="K1864">
            <v>13324.86</v>
          </cell>
          <cell r="L1864">
            <v>13692.48</v>
          </cell>
          <cell r="M1864">
            <v>13266.82</v>
          </cell>
          <cell r="N1864">
            <v>12748.82</v>
          </cell>
          <cell r="O1864">
            <v>12724.18</v>
          </cell>
          <cell r="P1864">
            <v>11858.28</v>
          </cell>
          <cell r="Q1864">
            <v>10458.75</v>
          </cell>
          <cell r="R1864">
            <v>10990.84</v>
          </cell>
          <cell r="S1864">
            <v>11240.63</v>
          </cell>
          <cell r="T1864">
            <v>8813.76</v>
          </cell>
          <cell r="U1864">
            <v>8476.89</v>
          </cell>
          <cell r="V1864">
            <v>8658.4599999999991</v>
          </cell>
          <cell r="W1864">
            <v>8203.23</v>
          </cell>
          <cell r="X1864">
            <v>7550.23</v>
          </cell>
          <cell r="Y1864">
            <v>8063.98</v>
          </cell>
          <cell r="Z1864">
            <v>12347.07</v>
          </cell>
          <cell r="AA1864">
            <v>7863.52</v>
          </cell>
          <cell r="AD1864">
            <v>5978.0166666666664</v>
          </cell>
          <cell r="AE1864">
            <v>5660.0895833333334</v>
          </cell>
          <cell r="AF1864">
            <v>10724.870833333332</v>
          </cell>
          <cell r="AG1864">
            <v>14099.496250000002</v>
          </cell>
          <cell r="AH1864">
            <v>12014.702916666667</v>
          </cell>
          <cell r="AI1864">
            <v>11568.153749999999</v>
          </cell>
          <cell r="AJ1864">
            <v>11141.162916666666</v>
          </cell>
          <cell r="AK1864">
            <v>10671.834583333331</v>
          </cell>
          <cell r="AL1864">
            <v>10199.122499999998</v>
          </cell>
          <cell r="AM1864">
            <v>9965.5979166666657</v>
          </cell>
          <cell r="AN1864">
            <v>9746.3308333333316</v>
          </cell>
          <cell r="AP1864">
            <v>9097.430416666668</v>
          </cell>
        </row>
        <row r="1865">
          <cell r="J1865">
            <v>-1950.36</v>
          </cell>
          <cell r="K1865">
            <v>-1930.99</v>
          </cell>
          <cell r="L1865">
            <v>-1955.28</v>
          </cell>
          <cell r="M1865">
            <v>-2030.11</v>
          </cell>
          <cell r="N1865">
            <v>-2135.9899999999998</v>
          </cell>
          <cell r="O1865">
            <v>-2092.52</v>
          </cell>
          <cell r="P1865">
            <v>-2194.29</v>
          </cell>
          <cell r="Q1865">
            <v>-2213.6999999999998</v>
          </cell>
          <cell r="R1865">
            <v>54130.42</v>
          </cell>
          <cell r="S1865">
            <v>51695.75</v>
          </cell>
          <cell r="T1865">
            <v>-1910.95</v>
          </cell>
          <cell r="U1865">
            <v>-1790.62</v>
          </cell>
          <cell r="V1865">
            <v>117884.73</v>
          </cell>
          <cell r="W1865">
            <v>117958.22</v>
          </cell>
          <cell r="X1865">
            <v>118011.25</v>
          </cell>
          <cell r="Y1865">
            <v>118193.52</v>
          </cell>
          <cell r="Z1865">
            <v>-928.07</v>
          </cell>
          <cell r="AA1865">
            <v>-968.16</v>
          </cell>
          <cell r="AD1865">
            <v>-3012.7625000000003</v>
          </cell>
          <cell r="AE1865">
            <v>-702.39916666666704</v>
          </cell>
          <cell r="AF1865">
            <v>4380.1187499999996</v>
          </cell>
          <cell r="AG1865">
            <v>7132.8166666666657</v>
          </cell>
          <cell r="AH1865">
            <v>7132.3383333333331</v>
          </cell>
          <cell r="AI1865">
            <v>12128.242083333333</v>
          </cell>
          <cell r="AJ1865">
            <v>22116.754583333332</v>
          </cell>
          <cell r="AK1865">
            <v>32110.743749999998</v>
          </cell>
          <cell r="AL1865">
            <v>42118.667083333341</v>
          </cell>
          <cell r="AM1865">
            <v>47178.315000000002</v>
          </cell>
          <cell r="AN1865">
            <v>47275.493333333339</v>
          </cell>
          <cell r="AP1865">
            <v>47493.099166666674</v>
          </cell>
        </row>
        <row r="1866">
          <cell r="J1866">
            <v>7892.25</v>
          </cell>
          <cell r="K1866">
            <v>7852.33</v>
          </cell>
          <cell r="L1866">
            <v>8967.75</v>
          </cell>
          <cell r="M1866">
            <v>8247.1299999999992</v>
          </cell>
          <cell r="N1866">
            <v>7798.25</v>
          </cell>
          <cell r="O1866">
            <v>14022.3</v>
          </cell>
          <cell r="P1866">
            <v>13903.27</v>
          </cell>
          <cell r="Q1866">
            <v>14084.62</v>
          </cell>
          <cell r="R1866">
            <v>17265.62</v>
          </cell>
          <cell r="S1866">
            <v>16945.95</v>
          </cell>
          <cell r="T1866">
            <v>14794.23</v>
          </cell>
          <cell r="U1866">
            <v>104844.28</v>
          </cell>
          <cell r="V1866">
            <v>104524.74</v>
          </cell>
          <cell r="W1866">
            <v>104102.59</v>
          </cell>
          <cell r="X1866">
            <v>16034.64</v>
          </cell>
          <cell r="Y1866">
            <v>15755.35</v>
          </cell>
          <cell r="Z1866">
            <v>17136.75</v>
          </cell>
          <cell r="AA1866">
            <v>16412.41</v>
          </cell>
          <cell r="AD1866">
            <v>1012.2749999999991</v>
          </cell>
          <cell r="AE1866">
            <v>2201.7108333333322</v>
          </cell>
          <cell r="AF1866">
            <v>6751.6866666666656</v>
          </cell>
          <cell r="AG1866">
            <v>11136.865</v>
          </cell>
          <cell r="AH1866">
            <v>15633.473333333333</v>
          </cell>
          <cell r="AI1866">
            <v>23744.518749999999</v>
          </cell>
          <cell r="AJ1866">
            <v>31781.3</v>
          </cell>
          <cell r="AK1866">
            <v>36086.181250000001</v>
          </cell>
          <cell r="AL1866">
            <v>36693.477500000001</v>
          </cell>
          <cell r="AM1866">
            <v>37395.424166666664</v>
          </cell>
          <cell r="AN1866">
            <v>37884.116249999992</v>
          </cell>
          <cell r="AP1866">
            <v>38200.959166666667</v>
          </cell>
        </row>
        <row r="1867">
          <cell r="J1867">
            <v>-17260.7</v>
          </cell>
          <cell r="K1867">
            <v>-19376.599999999999</v>
          </cell>
          <cell r="L1867">
            <v>-17025.439999999999</v>
          </cell>
          <cell r="M1867">
            <v>-17337.2</v>
          </cell>
          <cell r="N1867">
            <v>-17313.7</v>
          </cell>
          <cell r="O1867">
            <v>-986.3</v>
          </cell>
          <cell r="P1867">
            <v>-17050.599999999999</v>
          </cell>
          <cell r="Q1867">
            <v>-17050.599999999999</v>
          </cell>
          <cell r="R1867">
            <v>-986.3</v>
          </cell>
          <cell r="S1867">
            <v>-1229.3</v>
          </cell>
          <cell r="T1867">
            <v>-17417.599999999999</v>
          </cell>
          <cell r="U1867">
            <v>-986.3</v>
          </cell>
          <cell r="V1867">
            <v>-17232.099999999999</v>
          </cell>
          <cell r="W1867">
            <v>-1102.0999999999999</v>
          </cell>
          <cell r="X1867">
            <v>-1102.0999999999999</v>
          </cell>
          <cell r="Y1867">
            <v>-1102.0999999999999</v>
          </cell>
          <cell r="Z1867">
            <v>-16836.900000000001</v>
          </cell>
          <cell r="AA1867">
            <v>-16648.3</v>
          </cell>
          <cell r="AD1867">
            <v>-15840.074166666667</v>
          </cell>
          <cell r="AE1867">
            <v>-15269.332499999999</v>
          </cell>
          <cell r="AF1867">
            <v>-13912.37</v>
          </cell>
          <cell r="AG1867">
            <v>-13280.486666666664</v>
          </cell>
          <cell r="AH1867">
            <v>-12658.049166666669</v>
          </cell>
          <cell r="AI1867">
            <v>-12000.528333333335</v>
          </cell>
          <cell r="AJ1867">
            <v>-11237.899166666668</v>
          </cell>
          <cell r="AK1867">
            <v>-9812.9891666666681</v>
          </cell>
          <cell r="AL1867">
            <v>-8473.0541666666668</v>
          </cell>
          <cell r="AM1867">
            <v>-7776.7250000000022</v>
          </cell>
          <cell r="AN1867">
            <v>-8409.4416666666693</v>
          </cell>
          <cell r="AP1867">
            <v>-7068.4624999999987</v>
          </cell>
        </row>
        <row r="1868">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D1868">
            <v>0</v>
          </cell>
          <cell r="AE1868">
            <v>0</v>
          </cell>
          <cell r="AF1868">
            <v>0</v>
          </cell>
          <cell r="AG1868">
            <v>0</v>
          </cell>
          <cell r="AH1868">
            <v>0</v>
          </cell>
          <cell r="AI1868">
            <v>0</v>
          </cell>
          <cell r="AJ1868">
            <v>0</v>
          </cell>
          <cell r="AK1868">
            <v>0</v>
          </cell>
          <cell r="AL1868">
            <v>0</v>
          </cell>
          <cell r="AM1868">
            <v>0</v>
          </cell>
          <cell r="AN1868">
            <v>0</v>
          </cell>
          <cell r="AP1868">
            <v>0</v>
          </cell>
        </row>
        <row r="1869">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D1869">
            <v>0</v>
          </cell>
          <cell r="AE1869">
            <v>0</v>
          </cell>
          <cell r="AF1869">
            <v>0</v>
          </cell>
          <cell r="AG1869">
            <v>0</v>
          </cell>
          <cell r="AH1869">
            <v>0</v>
          </cell>
          <cell r="AI1869">
            <v>0</v>
          </cell>
          <cell r="AJ1869">
            <v>0</v>
          </cell>
          <cell r="AK1869">
            <v>0</v>
          </cell>
          <cell r="AL1869">
            <v>0</v>
          </cell>
          <cell r="AM1869">
            <v>0</v>
          </cell>
          <cell r="AN1869">
            <v>0</v>
          </cell>
          <cell r="AP1869">
            <v>0</v>
          </cell>
        </row>
        <row r="1870">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D1870">
            <v>0</v>
          </cell>
          <cell r="AE1870">
            <v>0</v>
          </cell>
          <cell r="AF1870">
            <v>0</v>
          </cell>
          <cell r="AG1870">
            <v>0</v>
          </cell>
          <cell r="AH1870">
            <v>0</v>
          </cell>
          <cell r="AI1870">
            <v>0</v>
          </cell>
          <cell r="AJ1870">
            <v>0</v>
          </cell>
          <cell r="AK1870">
            <v>0</v>
          </cell>
          <cell r="AL1870">
            <v>0</v>
          </cell>
          <cell r="AM1870">
            <v>0</v>
          </cell>
          <cell r="AN1870">
            <v>0</v>
          </cell>
          <cell r="AP1870">
            <v>0</v>
          </cell>
        </row>
        <row r="1871">
          <cell r="J1871">
            <v>0</v>
          </cell>
          <cell r="K1871">
            <v>0</v>
          </cell>
          <cell r="L1871">
            <v>0</v>
          </cell>
          <cell r="M1871">
            <v>0</v>
          </cell>
          <cell r="N1871">
            <v>-3824.12</v>
          </cell>
          <cell r="O1871">
            <v>0</v>
          </cell>
          <cell r="P1871">
            <v>0</v>
          </cell>
          <cell r="Q1871">
            <v>0</v>
          </cell>
          <cell r="R1871">
            <v>-177.54</v>
          </cell>
          <cell r="S1871">
            <v>-4215.2</v>
          </cell>
          <cell r="T1871">
            <v>0</v>
          </cell>
          <cell r="U1871">
            <v>0</v>
          </cell>
          <cell r="V1871">
            <v>0</v>
          </cell>
          <cell r="W1871">
            <v>-75</v>
          </cell>
          <cell r="X1871">
            <v>0</v>
          </cell>
          <cell r="Y1871">
            <v>0</v>
          </cell>
          <cell r="Z1871">
            <v>0</v>
          </cell>
          <cell r="AA1871">
            <v>0</v>
          </cell>
          <cell r="AD1871">
            <v>-498.13166666666666</v>
          </cell>
          <cell r="AE1871">
            <v>-505.5291666666667</v>
          </cell>
          <cell r="AF1871">
            <v>-596.42833333333328</v>
          </cell>
          <cell r="AG1871">
            <v>-681.1320833333333</v>
          </cell>
          <cell r="AH1871">
            <v>-683.53625000000011</v>
          </cell>
          <cell r="AI1871">
            <v>-684.73833333333334</v>
          </cell>
          <cell r="AJ1871">
            <v>-687.86333333333334</v>
          </cell>
          <cell r="AK1871">
            <v>-690.98833333333334</v>
          </cell>
          <cell r="AL1871">
            <v>-690.98833333333334</v>
          </cell>
          <cell r="AM1871">
            <v>-531.65</v>
          </cell>
          <cell r="AN1871">
            <v>-372.31166666666667</v>
          </cell>
          <cell r="AP1871">
            <v>-651.46041666666667</v>
          </cell>
        </row>
        <row r="1872">
          <cell r="J1872">
            <v>-183431.51</v>
          </cell>
          <cell r="K1872">
            <v>-132237.85</v>
          </cell>
          <cell r="L1872">
            <v>-256667.44</v>
          </cell>
          <cell r="M1872">
            <v>-209704.94</v>
          </cell>
          <cell r="N1872">
            <v>-87333.39</v>
          </cell>
          <cell r="O1872">
            <v>-119862.51</v>
          </cell>
          <cell r="P1872">
            <v>-95467.64</v>
          </cell>
          <cell r="Q1872">
            <v>-94354.36</v>
          </cell>
          <cell r="R1872">
            <v>-205930.83</v>
          </cell>
          <cell r="S1872">
            <v>-94489.2</v>
          </cell>
          <cell r="T1872">
            <v>-88083.78</v>
          </cell>
          <cell r="U1872">
            <v>-128885.03</v>
          </cell>
          <cell r="V1872">
            <v>-254349.4</v>
          </cell>
          <cell r="W1872">
            <v>-133581.37</v>
          </cell>
          <cell r="X1872">
            <v>-145052</v>
          </cell>
          <cell r="Y1872">
            <v>-111126.93</v>
          </cell>
          <cell r="Z1872">
            <v>-179271.2</v>
          </cell>
          <cell r="AA1872">
            <v>-123475.68</v>
          </cell>
          <cell r="AD1872">
            <v>-153120.91874999998</v>
          </cell>
          <cell r="AE1872">
            <v>-146417.49124999999</v>
          </cell>
          <cell r="AF1872">
            <v>-143329.10416666666</v>
          </cell>
          <cell r="AG1872">
            <v>-140241.07916666663</v>
          </cell>
          <cell r="AH1872">
            <v>-141086.95000000001</v>
          </cell>
          <cell r="AI1872">
            <v>-144325.61874999999</v>
          </cell>
          <cell r="AJ1872">
            <v>-147336.51083333333</v>
          </cell>
          <cell r="AK1872">
            <v>-142741.84749999997</v>
          </cell>
          <cell r="AL1872">
            <v>-133983.78708333333</v>
          </cell>
          <cell r="AM1872">
            <v>-133707.11208333334</v>
          </cell>
          <cell r="AN1872">
            <v>-137688.40291666664</v>
          </cell>
          <cell r="AP1872">
            <v>-148319.93583333329</v>
          </cell>
        </row>
        <row r="1873">
          <cell r="J1873">
            <v>164</v>
          </cell>
          <cell r="K1873">
            <v>487</v>
          </cell>
          <cell r="L1873">
            <v>35</v>
          </cell>
          <cell r="M1873">
            <v>481</v>
          </cell>
          <cell r="N1873">
            <v>-167.5</v>
          </cell>
          <cell r="O1873">
            <v>143.5</v>
          </cell>
          <cell r="P1873">
            <v>440</v>
          </cell>
          <cell r="Q1873">
            <v>310.73</v>
          </cell>
          <cell r="R1873">
            <v>-26.5</v>
          </cell>
          <cell r="S1873">
            <v>214</v>
          </cell>
          <cell r="T1873">
            <v>149.5</v>
          </cell>
          <cell r="U1873">
            <v>145.09</v>
          </cell>
          <cell r="V1873">
            <v>-117.32</v>
          </cell>
          <cell r="W1873">
            <v>424.27</v>
          </cell>
          <cell r="X1873">
            <v>-1012.5</v>
          </cell>
          <cell r="Y1873">
            <v>-85</v>
          </cell>
          <cell r="Z1873">
            <v>578.5</v>
          </cell>
          <cell r="AA1873">
            <v>602</v>
          </cell>
          <cell r="AD1873">
            <v>-426.92374999999998</v>
          </cell>
          <cell r="AE1873">
            <v>-245.55999999999997</v>
          </cell>
          <cell r="AF1873">
            <v>90.68791666666668</v>
          </cell>
          <cell r="AG1873">
            <v>241.51916666666668</v>
          </cell>
          <cell r="AH1873">
            <v>211.25208333333333</v>
          </cell>
          <cell r="AI1873">
            <v>186.26333333333335</v>
          </cell>
          <cell r="AJ1873">
            <v>171.92791666666668</v>
          </cell>
          <cell r="AK1873">
            <v>125.66833333333334</v>
          </cell>
          <cell r="AL1873">
            <v>58.439166666666665</v>
          </cell>
          <cell r="AM1873">
            <v>65.939166666666665</v>
          </cell>
          <cell r="AN1873">
            <v>116.12666666666667</v>
          </cell>
          <cell r="AP1873">
            <v>199.88791666666665</v>
          </cell>
        </row>
        <row r="1874">
          <cell r="J1874">
            <v>-1906434.16</v>
          </cell>
          <cell r="K1874">
            <v>-2642448.8199999998</v>
          </cell>
          <cell r="L1874">
            <v>-2614644.9500000002</v>
          </cell>
          <cell r="M1874">
            <v>-2716476.23</v>
          </cell>
          <cell r="N1874">
            <v>-3143349.44</v>
          </cell>
          <cell r="O1874">
            <v>-3519014.93</v>
          </cell>
          <cell r="P1874">
            <v>-3254753.18</v>
          </cell>
          <cell r="Q1874">
            <v>-4750699.29</v>
          </cell>
          <cell r="R1874">
            <v>-4428647.24</v>
          </cell>
          <cell r="S1874">
            <v>-4121516.82</v>
          </cell>
          <cell r="T1874">
            <v>-5593510.0300000003</v>
          </cell>
          <cell r="U1874">
            <v>-5654167</v>
          </cell>
          <cell r="V1874">
            <v>-5647792.6699999999</v>
          </cell>
          <cell r="W1874">
            <v>-2797095.55</v>
          </cell>
          <cell r="X1874">
            <v>-2987628.3</v>
          </cell>
          <cell r="Y1874">
            <v>-2845286.04</v>
          </cell>
          <cell r="Z1874">
            <v>-5269622.5999999996</v>
          </cell>
          <cell r="AA1874">
            <v>-5656781.3700000001</v>
          </cell>
          <cell r="AD1874">
            <v>-2465495.5462500001</v>
          </cell>
          <cell r="AE1874">
            <v>-2758781.9441666664</v>
          </cell>
          <cell r="AF1874">
            <v>-3003454.1466666665</v>
          </cell>
          <cell r="AG1874">
            <v>-3235594.69875</v>
          </cell>
          <cell r="AH1874">
            <v>-3527616.8783333339</v>
          </cell>
          <cell r="AI1874">
            <v>-3851361.7787500001</v>
          </cell>
          <cell r="AJ1874">
            <v>-4013695.3304166668</v>
          </cell>
          <cell r="AK1874">
            <v>-4035679.9170833337</v>
          </cell>
          <cell r="AL1874">
            <v>-4056587.9654166661</v>
          </cell>
          <cell r="AM1874">
            <v>-4150549.7558333329</v>
          </cell>
          <cell r="AN1874">
            <v>-4328218.0724999998</v>
          </cell>
          <cell r="AP1874">
            <v>-4678793.2283333326</v>
          </cell>
        </row>
        <row r="1875">
          <cell r="J1875">
            <v>0</v>
          </cell>
          <cell r="K1875">
            <v>0</v>
          </cell>
          <cell r="L1875">
            <v>0</v>
          </cell>
          <cell r="M1875">
            <v>0</v>
          </cell>
          <cell r="N1875">
            <v>0</v>
          </cell>
          <cell r="O1875">
            <v>0</v>
          </cell>
          <cell r="P1875">
            <v>36.72</v>
          </cell>
          <cell r="Q1875">
            <v>0</v>
          </cell>
          <cell r="R1875">
            <v>819.06</v>
          </cell>
          <cell r="S1875">
            <v>0</v>
          </cell>
          <cell r="T1875">
            <v>0</v>
          </cell>
          <cell r="U1875">
            <v>0</v>
          </cell>
          <cell r="V1875">
            <v>0</v>
          </cell>
          <cell r="W1875">
            <v>0</v>
          </cell>
          <cell r="X1875">
            <v>0</v>
          </cell>
          <cell r="Y1875">
            <v>0</v>
          </cell>
          <cell r="Z1875">
            <v>0</v>
          </cell>
          <cell r="AA1875">
            <v>78.099999999999994</v>
          </cell>
          <cell r="AD1875">
            <v>3.06</v>
          </cell>
          <cell r="AE1875">
            <v>37.1875</v>
          </cell>
          <cell r="AF1875">
            <v>71.314999999999998</v>
          </cell>
          <cell r="AG1875">
            <v>71.314999999999998</v>
          </cell>
          <cell r="AH1875">
            <v>71.314999999999998</v>
          </cell>
          <cell r="AI1875">
            <v>71.314999999999998</v>
          </cell>
          <cell r="AJ1875">
            <v>71.314999999999998</v>
          </cell>
          <cell r="AK1875">
            <v>71.314999999999998</v>
          </cell>
          <cell r="AL1875">
            <v>71.314999999999998</v>
          </cell>
          <cell r="AM1875">
            <v>71.314999999999998</v>
          </cell>
          <cell r="AN1875">
            <v>74.569166666666661</v>
          </cell>
          <cell r="AP1875">
            <v>74.763333333333335</v>
          </cell>
        </row>
        <row r="1876">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D1876">
            <v>0</v>
          </cell>
          <cell r="AE1876">
            <v>0</v>
          </cell>
          <cell r="AF1876">
            <v>0</v>
          </cell>
          <cell r="AG1876">
            <v>0</v>
          </cell>
          <cell r="AH1876">
            <v>0</v>
          </cell>
          <cell r="AI1876">
            <v>0</v>
          </cell>
          <cell r="AJ1876">
            <v>0</v>
          </cell>
          <cell r="AK1876">
            <v>0</v>
          </cell>
          <cell r="AL1876">
            <v>0</v>
          </cell>
          <cell r="AM1876">
            <v>0</v>
          </cell>
          <cell r="AN1876">
            <v>0</v>
          </cell>
          <cell r="AP1876">
            <v>0</v>
          </cell>
        </row>
        <row r="1877">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D1877">
            <v>0</v>
          </cell>
          <cell r="AE1877">
            <v>0</v>
          </cell>
          <cell r="AF1877">
            <v>0</v>
          </cell>
          <cell r="AG1877">
            <v>0</v>
          </cell>
          <cell r="AH1877">
            <v>0</v>
          </cell>
          <cell r="AI1877">
            <v>0</v>
          </cell>
          <cell r="AJ1877">
            <v>0</v>
          </cell>
          <cell r="AK1877">
            <v>0</v>
          </cell>
          <cell r="AL1877">
            <v>0</v>
          </cell>
          <cell r="AM1877">
            <v>0</v>
          </cell>
          <cell r="AN1877">
            <v>0</v>
          </cell>
          <cell r="AP1877">
            <v>0</v>
          </cell>
        </row>
        <row r="1878">
          <cell r="J1878">
            <v>-11727855.52</v>
          </cell>
          <cell r="K1878">
            <v>-16273945.17</v>
          </cell>
          <cell r="L1878">
            <v>-21382659.420000002</v>
          </cell>
          <cell r="M1878">
            <v>-25675350.440000001</v>
          </cell>
          <cell r="N1878">
            <v>-21410866.829999998</v>
          </cell>
          <cell r="O1878">
            <v>-27048543.66</v>
          </cell>
          <cell r="P1878">
            <v>-28954218.66</v>
          </cell>
          <cell r="Q1878">
            <v>-31248754.27</v>
          </cell>
          <cell r="R1878">
            <v>-21654992.25</v>
          </cell>
          <cell r="S1878">
            <v>-25614280.73</v>
          </cell>
          <cell r="T1878">
            <v>-31205622.989999998</v>
          </cell>
          <cell r="U1878">
            <v>-32334547.57</v>
          </cell>
          <cell r="V1878">
            <v>-27516347.300000001</v>
          </cell>
          <cell r="W1878">
            <v>-44372465.950000003</v>
          </cell>
          <cell r="X1878">
            <v>-47952317.840000004</v>
          </cell>
          <cell r="Y1878">
            <v>-48502828.619999997</v>
          </cell>
          <cell r="Z1878">
            <v>-49821002.729999997</v>
          </cell>
          <cell r="AA1878">
            <v>-35749318.890000001</v>
          </cell>
          <cell r="AD1878">
            <v>-23324114.804166663</v>
          </cell>
          <cell r="AE1878">
            <v>-23735105.787083339</v>
          </cell>
          <cell r="AF1878">
            <v>-23821433.651666667</v>
          </cell>
          <cell r="AG1878">
            <v>-23865222.381666664</v>
          </cell>
          <cell r="AH1878">
            <v>-24278616.360416666</v>
          </cell>
          <cell r="AI1878">
            <v>-25202156.950000003</v>
          </cell>
          <cell r="AJ1878">
            <v>-27030782.473333333</v>
          </cell>
          <cell r="AK1878">
            <v>-29308623.27333333</v>
          </cell>
          <cell r="AL1878">
            <v>-31366837.298333328</v>
          </cell>
          <cell r="AM1878">
            <v>-33501737.885000002</v>
          </cell>
          <cell r="AN1878">
            <v>-35048025.848750003</v>
          </cell>
          <cell r="AP1878">
            <v>-36520366.597083338</v>
          </cell>
        </row>
        <row r="1879">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D1879">
            <v>0</v>
          </cell>
          <cell r="AE1879">
            <v>0</v>
          </cell>
          <cell r="AF1879">
            <v>0</v>
          </cell>
          <cell r="AG1879">
            <v>0</v>
          </cell>
          <cell r="AH1879">
            <v>0</v>
          </cell>
          <cell r="AI1879">
            <v>0</v>
          </cell>
          <cell r="AJ1879">
            <v>0</v>
          </cell>
          <cell r="AK1879">
            <v>0</v>
          </cell>
          <cell r="AL1879">
            <v>0</v>
          </cell>
          <cell r="AM1879">
            <v>0</v>
          </cell>
          <cell r="AN1879">
            <v>0</v>
          </cell>
          <cell r="AP1879">
            <v>0</v>
          </cell>
        </row>
        <row r="1880">
          <cell r="J1880">
            <v>-5166526.45</v>
          </cell>
          <cell r="K1880">
            <v>-3892603.97</v>
          </cell>
          <cell r="L1880">
            <v>-5027451.5</v>
          </cell>
          <cell r="M1880">
            <v>-7763957.8799999999</v>
          </cell>
          <cell r="N1880">
            <v>-3860739.22</v>
          </cell>
          <cell r="O1880">
            <v>-8859744.9199999999</v>
          </cell>
          <cell r="P1880">
            <v>-32945001.460000001</v>
          </cell>
          <cell r="Q1880">
            <v>1425109.88</v>
          </cell>
          <cell r="R1880">
            <v>-8135440.6500000004</v>
          </cell>
          <cell r="S1880">
            <v>-4322833.42</v>
          </cell>
          <cell r="T1880">
            <v>-2880073.78</v>
          </cell>
          <cell r="U1880">
            <v>-8866117.8000000007</v>
          </cell>
          <cell r="V1880">
            <v>-7014319.2699999996</v>
          </cell>
          <cell r="W1880">
            <v>-5783897.8300000001</v>
          </cell>
          <cell r="X1880">
            <v>-19204951.66</v>
          </cell>
          <cell r="Y1880">
            <v>-11157065.789999999</v>
          </cell>
          <cell r="Z1880">
            <v>-5188609.3099999996</v>
          </cell>
          <cell r="AA1880">
            <v>-11733352.51</v>
          </cell>
          <cell r="AD1880">
            <v>-10537656.320833333</v>
          </cell>
          <cell r="AE1880">
            <v>-9335300.8545833323</v>
          </cell>
          <cell r="AF1880">
            <v>-8866575.6666666679</v>
          </cell>
          <cell r="AG1880">
            <v>-7996965.5816666679</v>
          </cell>
          <cell r="AH1880">
            <v>-7441474.1187500013</v>
          </cell>
          <cell r="AI1880">
            <v>-7601606.4649999999</v>
          </cell>
          <cell r="AJ1880">
            <v>-7757401.7433333332</v>
          </cell>
          <cell r="AK1880">
            <v>-8426934.8274999987</v>
          </cell>
          <cell r="AL1880">
            <v>-9159043.4970833324</v>
          </cell>
          <cell r="AM1880">
            <v>-9355750.9137499984</v>
          </cell>
          <cell r="AN1880">
            <v>-9530812.4837500006</v>
          </cell>
          <cell r="AP1880">
            <v>-9659838.8829166666</v>
          </cell>
        </row>
        <row r="1881">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D1881">
            <v>0</v>
          </cell>
          <cell r="AE1881">
            <v>0</v>
          </cell>
          <cell r="AF1881">
            <v>0</v>
          </cell>
          <cell r="AG1881">
            <v>0</v>
          </cell>
          <cell r="AH1881">
            <v>0</v>
          </cell>
          <cell r="AI1881">
            <v>0</v>
          </cell>
          <cell r="AJ1881">
            <v>0</v>
          </cell>
          <cell r="AK1881">
            <v>0</v>
          </cell>
          <cell r="AL1881">
            <v>0</v>
          </cell>
          <cell r="AM1881">
            <v>0</v>
          </cell>
          <cell r="AN1881">
            <v>0</v>
          </cell>
          <cell r="AP1881">
            <v>0</v>
          </cell>
        </row>
        <row r="1882">
          <cell r="J1882">
            <v>-97329.83</v>
          </cell>
          <cell r="K1882">
            <v>-140300.60999999999</v>
          </cell>
          <cell r="L1882">
            <v>-182912.25</v>
          </cell>
          <cell r="M1882">
            <v>-96088.42</v>
          </cell>
          <cell r="N1882">
            <v>-139527.88</v>
          </cell>
          <cell r="O1882">
            <v>-184978.42</v>
          </cell>
          <cell r="P1882">
            <v>-229739.72</v>
          </cell>
          <cell r="Q1882">
            <v>-133484.70000000001</v>
          </cell>
          <cell r="R1882">
            <v>-185907.42</v>
          </cell>
          <cell r="S1882">
            <v>-98215.75</v>
          </cell>
          <cell r="T1882">
            <v>-144607.19</v>
          </cell>
          <cell r="U1882">
            <v>-191096.29</v>
          </cell>
          <cell r="V1882">
            <v>-93929.95</v>
          </cell>
          <cell r="W1882">
            <v>-139985.95000000001</v>
          </cell>
          <cell r="X1882">
            <v>-196774.89</v>
          </cell>
          <cell r="Y1882">
            <v>-104082.59</v>
          </cell>
          <cell r="Z1882">
            <v>-150694.82</v>
          </cell>
          <cell r="AA1882">
            <v>-199094.06</v>
          </cell>
          <cell r="AD1882">
            <v>-148841.52916666667</v>
          </cell>
          <cell r="AE1882">
            <v>-149392.76166666666</v>
          </cell>
          <cell r="AF1882">
            <v>-150163.16624999998</v>
          </cell>
          <cell r="AG1882">
            <v>-150746.03625</v>
          </cell>
          <cell r="AH1882">
            <v>-151547.41374999998</v>
          </cell>
          <cell r="AI1882">
            <v>-151874.04499999998</v>
          </cell>
          <cell r="AJ1882">
            <v>-151719.27249999999</v>
          </cell>
          <cell r="AK1882">
            <v>-152283.77166666667</v>
          </cell>
          <cell r="AL1882">
            <v>-153194.47208333333</v>
          </cell>
          <cell r="AM1882">
            <v>-153992.85166666671</v>
          </cell>
          <cell r="AN1882">
            <v>-155046.29250000001</v>
          </cell>
          <cell r="AP1882">
            <v>-144983.58458333334</v>
          </cell>
        </row>
        <row r="1883">
          <cell r="J1883">
            <v>-46244.03</v>
          </cell>
          <cell r="K1883">
            <v>-142929.24</v>
          </cell>
          <cell r="L1883">
            <v>-6201.82</v>
          </cell>
          <cell r="M1883">
            <v>-30153.82</v>
          </cell>
          <cell r="N1883">
            <v>-56039.48</v>
          </cell>
          <cell r="O1883">
            <v>-71494.539999999994</v>
          </cell>
          <cell r="P1883">
            <v>-85198.18</v>
          </cell>
          <cell r="Q1883">
            <v>8205.5300000000007</v>
          </cell>
          <cell r="R1883">
            <v>15607.82</v>
          </cell>
          <cell r="S1883">
            <v>-25560.880000000001</v>
          </cell>
          <cell r="T1883">
            <v>-102575.35</v>
          </cell>
          <cell r="U1883">
            <v>-101625.05</v>
          </cell>
          <cell r="V1883">
            <v>-104209.86</v>
          </cell>
          <cell r="W1883">
            <v>-123342.63</v>
          </cell>
          <cell r="X1883">
            <v>-159718.62</v>
          </cell>
          <cell r="Y1883">
            <v>-173791.55</v>
          </cell>
          <cell r="Z1883">
            <v>-221789.26</v>
          </cell>
          <cell r="AA1883">
            <v>-232429.09</v>
          </cell>
          <cell r="AD1883">
            <v>-9706.4591666666674</v>
          </cell>
          <cell r="AE1883">
            <v>-16754.149166666666</v>
          </cell>
          <cell r="AF1883">
            <v>-23272.395833333332</v>
          </cell>
          <cell r="AG1883">
            <v>-34214.181249999994</v>
          </cell>
          <cell r="AH1883">
            <v>-47428.248749999999</v>
          </cell>
          <cell r="AI1883">
            <v>-56099.32958333334</v>
          </cell>
          <cell r="AJ1883">
            <v>-57698.463749999995</v>
          </cell>
          <cell r="AK1883">
            <v>-63278.888333333336</v>
          </cell>
          <cell r="AL1883">
            <v>-75660.327083333323</v>
          </cell>
          <cell r="AM1883">
            <v>-88551.473333333313</v>
          </cell>
          <cell r="AN1883">
            <v>-102163.32041666667</v>
          </cell>
          <cell r="AP1883">
            <v>-133253.88416666668</v>
          </cell>
        </row>
        <row r="1884">
          <cell r="J1884">
            <v>-102557.27</v>
          </cell>
          <cell r="K1884">
            <v>-25568.28</v>
          </cell>
          <cell r="L1884">
            <v>-176147.38</v>
          </cell>
          <cell r="M1884">
            <v>-176147.38</v>
          </cell>
          <cell r="N1884">
            <v>-176147.38</v>
          </cell>
          <cell r="O1884">
            <v>-176138.38</v>
          </cell>
          <cell r="P1884">
            <v>0</v>
          </cell>
          <cell r="Q1884">
            <v>0</v>
          </cell>
          <cell r="R1884">
            <v>-12094.96</v>
          </cell>
          <cell r="S1884">
            <v>21382.47</v>
          </cell>
          <cell r="T1884">
            <v>76401.17</v>
          </cell>
          <cell r="U1884">
            <v>76192.39</v>
          </cell>
          <cell r="V1884">
            <v>76192.39</v>
          </cell>
          <cell r="W1884">
            <v>76192.39</v>
          </cell>
          <cell r="X1884">
            <v>76192.39</v>
          </cell>
          <cell r="Y1884">
            <v>76192.39</v>
          </cell>
          <cell r="Z1884">
            <v>76192.39</v>
          </cell>
          <cell r="AA1884">
            <v>76192.39</v>
          </cell>
          <cell r="AD1884">
            <v>-151968.8208333333</v>
          </cell>
          <cell r="AE1884">
            <v>-128164.05750000001</v>
          </cell>
          <cell r="AF1884">
            <v>-108034.11666666665</v>
          </cell>
          <cell r="AG1884">
            <v>-87707.319166666668</v>
          </cell>
          <cell r="AH1884">
            <v>-66421.834999999992</v>
          </cell>
          <cell r="AI1884">
            <v>-48454.180833333325</v>
          </cell>
          <cell r="AJ1884">
            <v>-36766.250416666662</v>
          </cell>
          <cell r="AK1884">
            <v>-22012.065416666665</v>
          </cell>
          <cell r="AL1884">
            <v>-983.7512500000006</v>
          </cell>
          <cell r="AM1884">
            <v>20044.562916666666</v>
          </cell>
          <cell r="AN1884">
            <v>41072.502083333333</v>
          </cell>
          <cell r="AP1884">
            <v>57935.65</v>
          </cell>
        </row>
        <row r="1885">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D1885">
            <v>0</v>
          </cell>
          <cell r="AE1885">
            <v>0</v>
          </cell>
          <cell r="AF1885">
            <v>0</v>
          </cell>
          <cell r="AG1885">
            <v>0</v>
          </cell>
          <cell r="AH1885">
            <v>0</v>
          </cell>
          <cell r="AI1885">
            <v>0</v>
          </cell>
          <cell r="AJ1885">
            <v>0</v>
          </cell>
          <cell r="AK1885">
            <v>0</v>
          </cell>
          <cell r="AL1885">
            <v>0</v>
          </cell>
          <cell r="AM1885">
            <v>0</v>
          </cell>
          <cell r="AN1885">
            <v>0</v>
          </cell>
          <cell r="AP1885">
            <v>0</v>
          </cell>
        </row>
        <row r="1886">
          <cell r="J1886">
            <v>-811.88</v>
          </cell>
          <cell r="K1886">
            <v>-708.28</v>
          </cell>
          <cell r="L1886">
            <v>-199</v>
          </cell>
          <cell r="M1886">
            <v>-389980.79</v>
          </cell>
          <cell r="N1886">
            <v>0</v>
          </cell>
          <cell r="O1886">
            <v>15.34</v>
          </cell>
          <cell r="P1886">
            <v>-100.93</v>
          </cell>
          <cell r="Q1886">
            <v>236.97</v>
          </cell>
          <cell r="R1886">
            <v>-426761</v>
          </cell>
          <cell r="S1886">
            <v>-432468.87</v>
          </cell>
          <cell r="T1886">
            <v>0</v>
          </cell>
          <cell r="U1886">
            <v>0</v>
          </cell>
          <cell r="V1886">
            <v>-180.14</v>
          </cell>
          <cell r="W1886">
            <v>-483.58</v>
          </cell>
          <cell r="X1886">
            <v>-416633.49</v>
          </cell>
          <cell r="Y1886">
            <v>-410428.06</v>
          </cell>
          <cell r="Z1886">
            <v>25.38</v>
          </cell>
          <cell r="AA1886">
            <v>-11.35</v>
          </cell>
          <cell r="AD1886">
            <v>-100582.6375</v>
          </cell>
          <cell r="AE1886">
            <v>-118329.43041666666</v>
          </cell>
          <cell r="AF1886">
            <v>-137790.08791666667</v>
          </cell>
          <cell r="AG1886">
            <v>-121886.82166666666</v>
          </cell>
          <cell r="AH1886">
            <v>-104253.73499999999</v>
          </cell>
          <cell r="AI1886">
            <v>-104205.21416666667</v>
          </cell>
          <cell r="AJ1886">
            <v>-104169.52916666663</v>
          </cell>
          <cell r="AK1886">
            <v>-121511.60374999997</v>
          </cell>
          <cell r="AL1886">
            <v>-139715.01041666666</v>
          </cell>
          <cell r="AM1886">
            <v>-140565.92250000002</v>
          </cell>
          <cell r="AN1886">
            <v>-140565.97708333333</v>
          </cell>
          <cell r="AP1886">
            <v>-140510.46375000002</v>
          </cell>
        </row>
        <row r="1887">
          <cell r="J1887">
            <v>0</v>
          </cell>
          <cell r="K1887">
            <v>0</v>
          </cell>
          <cell r="L1887">
            <v>0</v>
          </cell>
          <cell r="M1887">
            <v>-70812.63</v>
          </cell>
          <cell r="N1887">
            <v>0</v>
          </cell>
          <cell r="O1887">
            <v>0</v>
          </cell>
          <cell r="P1887">
            <v>0</v>
          </cell>
          <cell r="Q1887">
            <v>0</v>
          </cell>
          <cell r="R1887">
            <v>-66739.600000000006</v>
          </cell>
          <cell r="S1887">
            <v>-68835.789999999994</v>
          </cell>
          <cell r="T1887">
            <v>0</v>
          </cell>
          <cell r="U1887">
            <v>0</v>
          </cell>
          <cell r="V1887">
            <v>220.65</v>
          </cell>
          <cell r="W1887">
            <v>0</v>
          </cell>
          <cell r="X1887">
            <v>-64788.88</v>
          </cell>
          <cell r="Y1887">
            <v>-66852.67</v>
          </cell>
          <cell r="Z1887">
            <v>0</v>
          </cell>
          <cell r="AA1887">
            <v>0</v>
          </cell>
          <cell r="AD1887">
            <v>-17469.068333333333</v>
          </cell>
          <cell r="AE1887">
            <v>-20249.884999999998</v>
          </cell>
          <cell r="AF1887">
            <v>-22989.284166666668</v>
          </cell>
          <cell r="AG1887">
            <v>-20073.43416666667</v>
          </cell>
          <cell r="AH1887">
            <v>-17199.001666666667</v>
          </cell>
          <cell r="AI1887">
            <v>-17189.807916666668</v>
          </cell>
          <cell r="AJ1887">
            <v>-17180.61416666667</v>
          </cell>
          <cell r="AK1887">
            <v>-19880.150833333337</v>
          </cell>
          <cell r="AL1887">
            <v>-22414.689166666667</v>
          </cell>
          <cell r="AM1887">
            <v>-22249.690833333338</v>
          </cell>
          <cell r="AN1887">
            <v>-22249.690833333338</v>
          </cell>
          <cell r="AP1887">
            <v>-22249.690833333338</v>
          </cell>
        </row>
        <row r="1888">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D1888">
            <v>0</v>
          </cell>
          <cell r="AE1888">
            <v>0</v>
          </cell>
          <cell r="AF1888">
            <v>0</v>
          </cell>
          <cell r="AG1888">
            <v>0</v>
          </cell>
          <cell r="AH1888">
            <v>0</v>
          </cell>
          <cell r="AI1888">
            <v>0</v>
          </cell>
          <cell r="AJ1888">
            <v>0</v>
          </cell>
          <cell r="AK1888">
            <v>0</v>
          </cell>
          <cell r="AL1888">
            <v>0</v>
          </cell>
          <cell r="AM1888">
            <v>0</v>
          </cell>
          <cell r="AN1888">
            <v>0</v>
          </cell>
          <cell r="AP1888">
            <v>0</v>
          </cell>
        </row>
        <row r="1889">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D1889">
            <v>0</v>
          </cell>
          <cell r="AE1889">
            <v>0</v>
          </cell>
          <cell r="AF1889">
            <v>0</v>
          </cell>
          <cell r="AG1889">
            <v>0</v>
          </cell>
          <cell r="AH1889">
            <v>0</v>
          </cell>
          <cell r="AI1889">
            <v>0</v>
          </cell>
          <cell r="AJ1889">
            <v>0</v>
          </cell>
          <cell r="AK1889">
            <v>0</v>
          </cell>
          <cell r="AL1889">
            <v>0</v>
          </cell>
          <cell r="AM1889">
            <v>0</v>
          </cell>
          <cell r="AN1889">
            <v>0</v>
          </cell>
          <cell r="AP1889">
            <v>0</v>
          </cell>
        </row>
        <row r="1890">
          <cell r="J1890">
            <v>13093.27</v>
          </cell>
          <cell r="K1890">
            <v>20068.09</v>
          </cell>
          <cell r="L1890">
            <v>18078.580000000002</v>
          </cell>
          <cell r="M1890">
            <v>21636.79</v>
          </cell>
          <cell r="N1890">
            <v>12633.92</v>
          </cell>
          <cell r="O1890">
            <v>12060.92</v>
          </cell>
          <cell r="P1890">
            <v>10596.2</v>
          </cell>
          <cell r="Q1890">
            <v>12116.98</v>
          </cell>
          <cell r="R1890">
            <v>10510.87</v>
          </cell>
          <cell r="S1890">
            <v>14398.23</v>
          </cell>
          <cell r="T1890">
            <v>10454.92</v>
          </cell>
          <cell r="U1890">
            <v>12217.74</v>
          </cell>
          <cell r="V1890">
            <v>16455.86</v>
          </cell>
          <cell r="W1890">
            <v>13507.21</v>
          </cell>
          <cell r="X1890">
            <v>18159.95</v>
          </cell>
          <cell r="Y1890">
            <v>17280.439999999999</v>
          </cell>
          <cell r="Z1890">
            <v>19227.47</v>
          </cell>
          <cell r="AA1890">
            <v>19578.38</v>
          </cell>
          <cell r="AD1890">
            <v>14300.942500000003</v>
          </cell>
          <cell r="AE1890">
            <v>14313.094583333334</v>
          </cell>
          <cell r="AF1890">
            <v>14192.430000000002</v>
          </cell>
          <cell r="AG1890">
            <v>14312.046666666667</v>
          </cell>
          <cell r="AH1890">
            <v>14178.795833333335</v>
          </cell>
          <cell r="AI1890">
            <v>14128.983749999999</v>
          </cell>
          <cell r="AJ1890">
            <v>13995.721666666666</v>
          </cell>
          <cell r="AK1890">
            <v>13725.742083333331</v>
          </cell>
          <cell r="AL1890">
            <v>13547.617916666668</v>
          </cell>
          <cell r="AM1890">
            <v>13640.834583333335</v>
          </cell>
          <cell r="AN1890">
            <v>14228.793333333333</v>
          </cell>
          <cell r="AP1890">
            <v>15240.136250000001</v>
          </cell>
        </row>
        <row r="1891">
          <cell r="J1891">
            <v>0</v>
          </cell>
          <cell r="K1891">
            <v>0</v>
          </cell>
          <cell r="L1891">
            <v>0</v>
          </cell>
          <cell r="M1891">
            <v>0</v>
          </cell>
          <cell r="N1891">
            <v>0</v>
          </cell>
          <cell r="O1891">
            <v>0</v>
          </cell>
          <cell r="P1891">
            <v>0</v>
          </cell>
          <cell r="Q1891">
            <v>0</v>
          </cell>
          <cell r="R1891">
            <v>0</v>
          </cell>
          <cell r="S1891">
            <v>0</v>
          </cell>
          <cell r="T1891">
            <v>0</v>
          </cell>
          <cell r="U1891">
            <v>0</v>
          </cell>
          <cell r="V1891">
            <v>299423.58</v>
          </cell>
          <cell r="W1891">
            <v>0</v>
          </cell>
          <cell r="X1891">
            <v>0</v>
          </cell>
          <cell r="Y1891">
            <v>0</v>
          </cell>
          <cell r="Z1891">
            <v>0</v>
          </cell>
          <cell r="AA1891">
            <v>0</v>
          </cell>
          <cell r="AD1891">
            <v>0</v>
          </cell>
          <cell r="AE1891">
            <v>0</v>
          </cell>
          <cell r="AF1891">
            <v>0</v>
          </cell>
          <cell r="AG1891">
            <v>0</v>
          </cell>
          <cell r="AH1891">
            <v>0</v>
          </cell>
          <cell r="AI1891">
            <v>12475.9825</v>
          </cell>
          <cell r="AJ1891">
            <v>24951.965</v>
          </cell>
          <cell r="AK1891">
            <v>24951.965</v>
          </cell>
          <cell r="AL1891">
            <v>24951.965</v>
          </cell>
          <cell r="AM1891">
            <v>24951.965</v>
          </cell>
          <cell r="AN1891">
            <v>24951.965</v>
          </cell>
          <cell r="AP1891">
            <v>24951.965</v>
          </cell>
        </row>
        <row r="1892">
          <cell r="J1892">
            <v>-8639.4</v>
          </cell>
          <cell r="K1892">
            <v>-9861.9500000000007</v>
          </cell>
          <cell r="L1892">
            <v>-9244.31</v>
          </cell>
          <cell r="M1892">
            <v>-11714.99</v>
          </cell>
          <cell r="N1892">
            <v>-9186.5300000000007</v>
          </cell>
          <cell r="O1892">
            <v>-16215.39</v>
          </cell>
          <cell r="P1892">
            <v>-15177.16</v>
          </cell>
          <cell r="Q1892">
            <v>-10875.64</v>
          </cell>
          <cell r="R1892">
            <v>-11698.5</v>
          </cell>
          <cell r="S1892">
            <v>-10309.73</v>
          </cell>
          <cell r="T1892">
            <v>-11606</v>
          </cell>
          <cell r="U1892">
            <v>-14204.71</v>
          </cell>
          <cell r="V1892">
            <v>-7629.8</v>
          </cell>
          <cell r="W1892">
            <v>-9036.18</v>
          </cell>
          <cell r="X1892">
            <v>-7019.34</v>
          </cell>
          <cell r="Y1892">
            <v>-5378.74</v>
          </cell>
          <cell r="Z1892">
            <v>-9939.07</v>
          </cell>
          <cell r="AA1892">
            <v>-7086.39</v>
          </cell>
          <cell r="AD1892">
            <v>-11170.237500000001</v>
          </cell>
          <cell r="AE1892">
            <v>-11103.859583333333</v>
          </cell>
          <cell r="AF1892">
            <v>-11092.672083333333</v>
          </cell>
          <cell r="AG1892">
            <v>-11093.037083333331</v>
          </cell>
          <cell r="AH1892">
            <v>-11307.098333333333</v>
          </cell>
          <cell r="AI1892">
            <v>-11519.125833333334</v>
          </cell>
          <cell r="AJ1892">
            <v>-11442.652083333332</v>
          </cell>
          <cell r="AK1892">
            <v>-11315.537916666668</v>
          </cell>
          <cell r="AL1892">
            <v>-10958.820416666667</v>
          </cell>
          <cell r="AM1892">
            <v>-10726.165833333334</v>
          </cell>
          <cell r="AN1892">
            <v>-10377.146666666666</v>
          </cell>
          <cell r="AP1892">
            <v>-9760.3912500000006</v>
          </cell>
        </row>
        <row r="1893">
          <cell r="J1893">
            <v>-5856.48</v>
          </cell>
          <cell r="K1893">
            <v>-9635.2999999999993</v>
          </cell>
          <cell r="L1893">
            <v>-5745.23</v>
          </cell>
          <cell r="M1893">
            <v>-7983</v>
          </cell>
          <cell r="N1893">
            <v>-7480.09</v>
          </cell>
          <cell r="O1893">
            <v>-6925.17</v>
          </cell>
          <cell r="P1893">
            <v>-5577.16</v>
          </cell>
          <cell r="Q1893">
            <v>-5887.03</v>
          </cell>
          <cell r="R1893">
            <v>-5905.82</v>
          </cell>
          <cell r="S1893">
            <v>-6703.81</v>
          </cell>
          <cell r="T1893">
            <v>-7155.64</v>
          </cell>
          <cell r="U1893">
            <v>-5933.9</v>
          </cell>
          <cell r="V1893">
            <v>-6033.9</v>
          </cell>
          <cell r="W1893">
            <v>-6760.54</v>
          </cell>
          <cell r="X1893">
            <v>-5875.56</v>
          </cell>
          <cell r="Y1893">
            <v>-5635.23</v>
          </cell>
          <cell r="Z1893">
            <v>-8347.74</v>
          </cell>
          <cell r="AA1893">
            <v>-5174.72</v>
          </cell>
          <cell r="AD1893">
            <v>-6748.532916666667</v>
          </cell>
          <cell r="AE1893">
            <v>-6729.4987499999997</v>
          </cell>
          <cell r="AF1893">
            <v>-6762.552083333333</v>
          </cell>
          <cell r="AG1893">
            <v>-6815.795000000001</v>
          </cell>
          <cell r="AH1893">
            <v>-6774.1495833333329</v>
          </cell>
          <cell r="AI1893">
            <v>-6739.7783333333327</v>
          </cell>
          <cell r="AJ1893">
            <v>-6627.389166666665</v>
          </cell>
          <cell r="AK1893">
            <v>-6513.0379166666671</v>
          </cell>
          <cell r="AL1893">
            <v>-6420.6445833333337</v>
          </cell>
          <cell r="AM1893">
            <v>-6358.9729166666666</v>
          </cell>
          <cell r="AN1893">
            <v>-6322.1895833333328</v>
          </cell>
          <cell r="AP1893">
            <v>-8195.7158333333336</v>
          </cell>
        </row>
        <row r="1894">
          <cell r="J1894">
            <v>-4203.21</v>
          </cell>
          <cell r="K1894">
            <v>-4930.09</v>
          </cell>
          <cell r="L1894">
            <v>-2582.7199999999998</v>
          </cell>
          <cell r="M1894">
            <v>-1646.19</v>
          </cell>
          <cell r="N1894">
            <v>-5891.11</v>
          </cell>
          <cell r="O1894">
            <v>78071.03</v>
          </cell>
          <cell r="P1894">
            <v>70832</v>
          </cell>
          <cell r="Q1894">
            <v>0</v>
          </cell>
          <cell r="R1894">
            <v>16805.16</v>
          </cell>
          <cell r="S1894">
            <v>122823.11</v>
          </cell>
          <cell r="T1894">
            <v>0</v>
          </cell>
          <cell r="U1894">
            <v>-8428.52</v>
          </cell>
          <cell r="V1894">
            <v>-227833.11</v>
          </cell>
          <cell r="W1894">
            <v>0</v>
          </cell>
          <cell r="X1894">
            <v>119568.48</v>
          </cell>
          <cell r="Y1894">
            <v>311677.74</v>
          </cell>
          <cell r="Z1894">
            <v>0</v>
          </cell>
          <cell r="AA1894">
            <v>125131.49</v>
          </cell>
          <cell r="AD1894">
            <v>33447.618333333325</v>
          </cell>
          <cell r="AE1894">
            <v>30440.603750000006</v>
          </cell>
          <cell r="AF1894">
            <v>28606.62833333333</v>
          </cell>
          <cell r="AG1894">
            <v>29779.6675</v>
          </cell>
          <cell r="AH1894">
            <v>25758.561249999999</v>
          </cell>
          <cell r="AI1894">
            <v>12419.542500000001</v>
          </cell>
          <cell r="AJ1894">
            <v>3307.0504166666688</v>
          </cell>
          <cell r="AK1894">
            <v>8602.1041666666661</v>
          </cell>
          <cell r="AL1894">
            <v>26746.901249999995</v>
          </cell>
          <cell r="AM1894">
            <v>40047.527916666666</v>
          </cell>
          <cell r="AN1894">
            <v>42253.843333333338</v>
          </cell>
          <cell r="AP1894">
            <v>48806.088333333326</v>
          </cell>
        </row>
        <row r="1895">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D1895">
            <v>0</v>
          </cell>
          <cell r="AE1895">
            <v>0</v>
          </cell>
          <cell r="AF1895">
            <v>0</v>
          </cell>
          <cell r="AG1895">
            <v>0</v>
          </cell>
          <cell r="AH1895">
            <v>0</v>
          </cell>
          <cell r="AI1895">
            <v>0</v>
          </cell>
          <cell r="AJ1895">
            <v>0</v>
          </cell>
          <cell r="AK1895">
            <v>0</v>
          </cell>
          <cell r="AL1895">
            <v>0</v>
          </cell>
          <cell r="AM1895">
            <v>0</v>
          </cell>
          <cell r="AN1895">
            <v>0</v>
          </cell>
          <cell r="AP1895">
            <v>0</v>
          </cell>
        </row>
        <row r="1896">
          <cell r="J1896">
            <v>-22323.83</v>
          </cell>
          <cell r="K1896">
            <v>-21625.01</v>
          </cell>
          <cell r="L1896">
            <v>-18882.82</v>
          </cell>
          <cell r="M1896">
            <v>-18232.61</v>
          </cell>
          <cell r="N1896">
            <v>-26531.119999999999</v>
          </cell>
          <cell r="O1896">
            <v>-27164.41</v>
          </cell>
          <cell r="P1896">
            <v>-26238.97</v>
          </cell>
          <cell r="Q1896">
            <v>-23161.78</v>
          </cell>
          <cell r="R1896">
            <v>-27108.97</v>
          </cell>
          <cell r="S1896">
            <v>-25651.97</v>
          </cell>
          <cell r="T1896">
            <v>-30507.88</v>
          </cell>
          <cell r="U1896">
            <v>-20356.439999999999</v>
          </cell>
          <cell r="V1896">
            <v>-28647.17</v>
          </cell>
          <cell r="W1896">
            <v>-23370.29</v>
          </cell>
          <cell r="X1896">
            <v>-22577.599999999999</v>
          </cell>
          <cell r="Y1896">
            <v>-25135.360000000001</v>
          </cell>
          <cell r="Z1896">
            <v>-24757.58</v>
          </cell>
          <cell r="AA1896">
            <v>-24329.77</v>
          </cell>
          <cell r="AD1896">
            <v>-22740.362083333337</v>
          </cell>
          <cell r="AE1896">
            <v>-23043.467083333337</v>
          </cell>
          <cell r="AF1896">
            <v>-23379.173750000002</v>
          </cell>
          <cell r="AG1896">
            <v>-23861.100416666664</v>
          </cell>
          <cell r="AH1896">
            <v>-24062.596666666665</v>
          </cell>
          <cell r="AI1896">
            <v>-24245.623333333333</v>
          </cell>
          <cell r="AJ1896">
            <v>-24581.815833333338</v>
          </cell>
          <cell r="AK1896">
            <v>-24808.485000000001</v>
          </cell>
          <cell r="AL1896">
            <v>-25250.048750000002</v>
          </cell>
          <cell r="AM1896">
            <v>-25463.765833333335</v>
          </cell>
          <cell r="AN1896">
            <v>-25271.758333333335</v>
          </cell>
          <cell r="AP1896">
            <v>-24666.307499999999</v>
          </cell>
        </row>
        <row r="1897">
          <cell r="J1897">
            <v>1554.13</v>
          </cell>
          <cell r="K1897">
            <v>-1633.01</v>
          </cell>
          <cell r="L1897">
            <v>-1633.01</v>
          </cell>
          <cell r="M1897">
            <v>-1633.01</v>
          </cell>
          <cell r="N1897">
            <v>211.47</v>
          </cell>
          <cell r="O1897">
            <v>110.36</v>
          </cell>
          <cell r="P1897">
            <v>87.03</v>
          </cell>
          <cell r="Q1897">
            <v>87.03</v>
          </cell>
          <cell r="R1897">
            <v>-208.23</v>
          </cell>
          <cell r="S1897">
            <v>31.37</v>
          </cell>
          <cell r="T1897">
            <v>-254.03</v>
          </cell>
          <cell r="U1897">
            <v>87.03</v>
          </cell>
          <cell r="V1897">
            <v>-88.44</v>
          </cell>
          <cell r="W1897">
            <v>-88.44</v>
          </cell>
          <cell r="X1897">
            <v>-523.44000000000005</v>
          </cell>
          <cell r="Y1897">
            <v>-136</v>
          </cell>
          <cell r="Z1897">
            <v>-88.44</v>
          </cell>
          <cell r="AA1897">
            <v>-88.44</v>
          </cell>
          <cell r="AD1897">
            <v>-886.55833333333328</v>
          </cell>
          <cell r="AE1897">
            <v>-730.55416666666679</v>
          </cell>
          <cell r="AF1897">
            <v>-597.75625000000002</v>
          </cell>
          <cell r="AG1897">
            <v>-466.86666666666662</v>
          </cell>
          <cell r="AH1897">
            <v>-337.74083333333328</v>
          </cell>
          <cell r="AI1897">
            <v>-334.51291666666663</v>
          </cell>
          <cell r="AJ1897">
            <v>-338.59625</v>
          </cell>
          <cell r="AK1897">
            <v>-228.00708333333333</v>
          </cell>
          <cell r="AL1897">
            <v>-119.39958333333334</v>
          </cell>
          <cell r="AM1897">
            <v>-69.520416666666677</v>
          </cell>
          <cell r="AN1897">
            <v>-90.300000000000011</v>
          </cell>
          <cell r="AP1897">
            <v>-120.51708333333335</v>
          </cell>
        </row>
        <row r="1898">
          <cell r="J1898">
            <v>0</v>
          </cell>
          <cell r="K1898">
            <v>0</v>
          </cell>
          <cell r="L1898">
            <v>-500</v>
          </cell>
          <cell r="M1898">
            <v>0</v>
          </cell>
          <cell r="N1898">
            <v>0</v>
          </cell>
          <cell r="O1898">
            <v>0</v>
          </cell>
          <cell r="P1898">
            <v>0</v>
          </cell>
          <cell r="Q1898">
            <v>20</v>
          </cell>
          <cell r="R1898">
            <v>500</v>
          </cell>
          <cell r="S1898">
            <v>20</v>
          </cell>
          <cell r="T1898">
            <v>0</v>
          </cell>
          <cell r="U1898">
            <v>-500</v>
          </cell>
          <cell r="V1898">
            <v>0</v>
          </cell>
          <cell r="W1898">
            <v>-500</v>
          </cell>
          <cell r="X1898">
            <v>0</v>
          </cell>
          <cell r="Y1898">
            <v>0</v>
          </cell>
          <cell r="Z1898">
            <v>0</v>
          </cell>
          <cell r="AA1898">
            <v>0</v>
          </cell>
          <cell r="AD1898">
            <v>-126.37916666666666</v>
          </cell>
          <cell r="AE1898">
            <v>-104.71249999999999</v>
          </cell>
          <cell r="AF1898">
            <v>-41.010416666666671</v>
          </cell>
          <cell r="AG1898">
            <v>2.2270833333333315</v>
          </cell>
          <cell r="AH1898">
            <v>-17.868750000000002</v>
          </cell>
          <cell r="AI1898">
            <v>-38.333333333333336</v>
          </cell>
          <cell r="AJ1898">
            <v>-59.166666666666664</v>
          </cell>
          <cell r="AK1898">
            <v>-59.166666666666664</v>
          </cell>
          <cell r="AL1898">
            <v>-38.333333333333336</v>
          </cell>
          <cell r="AM1898">
            <v>-38.333333333333336</v>
          </cell>
          <cell r="AN1898">
            <v>-38.333333333333336</v>
          </cell>
          <cell r="AP1898">
            <v>-39.166666666666664</v>
          </cell>
        </row>
        <row r="1899">
          <cell r="J1899">
            <v>-1110041</v>
          </cell>
          <cell r="K1899">
            <v>-1214275</v>
          </cell>
          <cell r="L1899">
            <v>-208480</v>
          </cell>
          <cell r="M1899">
            <v>-208480</v>
          </cell>
          <cell r="N1899">
            <v>-309009</v>
          </cell>
          <cell r="O1899">
            <v>-309009</v>
          </cell>
          <cell r="P1899">
            <v>-309009</v>
          </cell>
          <cell r="Q1899">
            <v>-426670</v>
          </cell>
          <cell r="R1899">
            <v>0</v>
          </cell>
          <cell r="S1899">
            <v>0</v>
          </cell>
          <cell r="T1899">
            <v>-106151</v>
          </cell>
          <cell r="U1899">
            <v>-106151</v>
          </cell>
          <cell r="V1899">
            <v>-106151</v>
          </cell>
          <cell r="W1899">
            <v>-227414</v>
          </cell>
          <cell r="X1899">
            <v>-227414</v>
          </cell>
          <cell r="Y1899">
            <v>-227414</v>
          </cell>
          <cell r="Z1899">
            <v>-334960</v>
          </cell>
          <cell r="AA1899">
            <v>-334960</v>
          </cell>
          <cell r="AD1899">
            <v>-694323.79166666663</v>
          </cell>
          <cell r="AE1899">
            <v>-651978.95833333337</v>
          </cell>
          <cell r="AF1899">
            <v>-568162.70833333337</v>
          </cell>
          <cell r="AG1899">
            <v>-484425.83333333331</v>
          </cell>
          <cell r="AH1899">
            <v>-400768.33333333331</v>
          </cell>
          <cell r="AI1899">
            <v>-317110.83333333331</v>
          </cell>
          <cell r="AJ1899">
            <v>-234162.875</v>
          </cell>
          <cell r="AK1899">
            <v>-193832.58333333334</v>
          </cell>
          <cell r="AL1899">
            <v>-195410.41666666666</v>
          </cell>
          <cell r="AM1899">
            <v>-197280.625</v>
          </cell>
          <cell r="AN1899">
            <v>-199443.20833333334</v>
          </cell>
          <cell r="AP1899">
            <v>-203677.20833333334</v>
          </cell>
        </row>
        <row r="1900">
          <cell r="J1900">
            <v>0</v>
          </cell>
          <cell r="K1900">
            <v>0</v>
          </cell>
          <cell r="L1900">
            <v>0</v>
          </cell>
          <cell r="M1900">
            <v>0</v>
          </cell>
          <cell r="N1900">
            <v>0</v>
          </cell>
          <cell r="O1900">
            <v>0</v>
          </cell>
          <cell r="P1900">
            <v>0</v>
          </cell>
          <cell r="Q1900">
            <v>0</v>
          </cell>
          <cell r="R1900">
            <v>0</v>
          </cell>
          <cell r="S1900">
            <v>0</v>
          </cell>
          <cell r="T1900">
            <v>0</v>
          </cell>
          <cell r="U1900">
            <v>-122.4</v>
          </cell>
          <cell r="V1900">
            <v>0</v>
          </cell>
          <cell r="W1900">
            <v>122.4</v>
          </cell>
          <cell r="X1900">
            <v>0</v>
          </cell>
          <cell r="Y1900">
            <v>122.4</v>
          </cell>
          <cell r="Z1900">
            <v>122.4</v>
          </cell>
          <cell r="AA1900">
            <v>0</v>
          </cell>
          <cell r="AD1900">
            <v>-16.817499999999999</v>
          </cell>
          <cell r="AE1900">
            <v>-16.092499999999998</v>
          </cell>
          <cell r="AF1900">
            <v>-7.8649999999999993</v>
          </cell>
          <cell r="AG1900">
            <v>0</v>
          </cell>
          <cell r="AH1900">
            <v>-5.1000000000000005</v>
          </cell>
          <cell r="AI1900">
            <v>-10.200000000000001</v>
          </cell>
          <cell r="AJ1900">
            <v>-5.1000000000000005</v>
          </cell>
          <cell r="AK1900">
            <v>0</v>
          </cell>
          <cell r="AL1900">
            <v>5.1000000000000005</v>
          </cell>
          <cell r="AM1900">
            <v>15.300000000000002</v>
          </cell>
          <cell r="AN1900">
            <v>20.400000000000002</v>
          </cell>
          <cell r="AP1900">
            <v>31.325000000000003</v>
          </cell>
        </row>
        <row r="1901">
          <cell r="J1901">
            <v>0</v>
          </cell>
          <cell r="K1901">
            <v>-149605.88</v>
          </cell>
          <cell r="L1901">
            <v>-17218.21</v>
          </cell>
          <cell r="M1901">
            <v>-46436.07</v>
          </cell>
          <cell r="N1901">
            <v>0</v>
          </cell>
          <cell r="O1901">
            <v>-44.74</v>
          </cell>
          <cell r="P1901">
            <v>-107631.45</v>
          </cell>
          <cell r="Q1901">
            <v>-52698.58</v>
          </cell>
          <cell r="R1901">
            <v>-105.01</v>
          </cell>
          <cell r="S1901">
            <v>-969.36</v>
          </cell>
          <cell r="T1901">
            <v>-566.48</v>
          </cell>
          <cell r="U1901">
            <v>-90331.42</v>
          </cell>
          <cell r="V1901">
            <v>-150756.14000000001</v>
          </cell>
          <cell r="W1901">
            <v>-334.64</v>
          </cell>
          <cell r="X1901">
            <v>-305.5</v>
          </cell>
          <cell r="Y1901">
            <v>-6837.05</v>
          </cell>
          <cell r="Z1901">
            <v>-4506146.9800000004</v>
          </cell>
          <cell r="AA1901">
            <v>-146940.64000000001</v>
          </cell>
          <cell r="AD1901">
            <v>-40657.680833333339</v>
          </cell>
          <cell r="AE1901">
            <v>-42049.667916666665</v>
          </cell>
          <cell r="AF1901">
            <v>-40787.306250000001</v>
          </cell>
          <cell r="AG1901">
            <v>-35799.529166666667</v>
          </cell>
          <cell r="AH1901">
            <v>-35042.845416666663</v>
          </cell>
          <cell r="AI1901">
            <v>-45082.105833333335</v>
          </cell>
          <cell r="AJ1901">
            <v>-45143.976666666662</v>
          </cell>
          <cell r="AK1901">
            <v>-38219.645416666674</v>
          </cell>
          <cell r="AL1901">
            <v>-35864.990000000005</v>
          </cell>
          <cell r="AM1901">
            <v>-221971.15500000003</v>
          </cell>
          <cell r="AN1901">
            <v>-415847.94166666671</v>
          </cell>
          <cell r="AP1901">
            <v>-445996.27916666673</v>
          </cell>
        </row>
        <row r="1902">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D1902">
            <v>0</v>
          </cell>
          <cell r="AE1902">
            <v>0</v>
          </cell>
          <cell r="AF1902">
            <v>0</v>
          </cell>
          <cell r="AG1902">
            <v>0</v>
          </cell>
          <cell r="AH1902">
            <v>0</v>
          </cell>
          <cell r="AI1902">
            <v>0</v>
          </cell>
          <cell r="AJ1902">
            <v>0</v>
          </cell>
          <cell r="AK1902">
            <v>0</v>
          </cell>
          <cell r="AL1902">
            <v>0</v>
          </cell>
          <cell r="AM1902">
            <v>0</v>
          </cell>
          <cell r="AN1902">
            <v>0</v>
          </cell>
          <cell r="AP1902">
            <v>0</v>
          </cell>
        </row>
        <row r="1903">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D1903">
            <v>0</v>
          </cell>
          <cell r="AE1903">
            <v>0</v>
          </cell>
          <cell r="AF1903">
            <v>0</v>
          </cell>
          <cell r="AG1903">
            <v>0</v>
          </cell>
          <cell r="AH1903">
            <v>0</v>
          </cell>
          <cell r="AI1903">
            <v>0</v>
          </cell>
          <cell r="AJ1903">
            <v>0</v>
          </cell>
          <cell r="AK1903">
            <v>0</v>
          </cell>
          <cell r="AL1903">
            <v>0</v>
          </cell>
          <cell r="AM1903">
            <v>0</v>
          </cell>
          <cell r="AN1903">
            <v>0</v>
          </cell>
          <cell r="AP1903">
            <v>0</v>
          </cell>
        </row>
        <row r="1904">
          <cell r="J1904">
            <v>0</v>
          </cell>
          <cell r="K1904">
            <v>0</v>
          </cell>
          <cell r="L1904">
            <v>0</v>
          </cell>
          <cell r="M1904">
            <v>-1896.11</v>
          </cell>
          <cell r="N1904">
            <v>0</v>
          </cell>
          <cell r="O1904">
            <v>0</v>
          </cell>
          <cell r="P1904">
            <v>0</v>
          </cell>
          <cell r="Q1904">
            <v>0</v>
          </cell>
          <cell r="R1904">
            <v>-1813.11</v>
          </cell>
          <cell r="S1904">
            <v>-1793.11</v>
          </cell>
          <cell r="T1904">
            <v>0</v>
          </cell>
          <cell r="U1904">
            <v>0</v>
          </cell>
          <cell r="V1904">
            <v>0</v>
          </cell>
          <cell r="W1904">
            <v>0</v>
          </cell>
          <cell r="X1904">
            <v>-1796.88</v>
          </cell>
          <cell r="Y1904">
            <v>-1796.88</v>
          </cell>
          <cell r="Z1904">
            <v>0</v>
          </cell>
          <cell r="AA1904">
            <v>0</v>
          </cell>
          <cell r="AD1904">
            <v>-311.42583333333329</v>
          </cell>
          <cell r="AE1904">
            <v>-386.97208333333333</v>
          </cell>
          <cell r="AF1904">
            <v>-499.39791666666662</v>
          </cell>
          <cell r="AG1904">
            <v>-497.40249999999997</v>
          </cell>
          <cell r="AH1904">
            <v>-458.52749999999997</v>
          </cell>
          <cell r="AI1904">
            <v>-458.52749999999997</v>
          </cell>
          <cell r="AJ1904">
            <v>-458.52749999999997</v>
          </cell>
          <cell r="AK1904">
            <v>-533.39750000000004</v>
          </cell>
          <cell r="AL1904">
            <v>-604.13291666666669</v>
          </cell>
          <cell r="AM1904">
            <v>-599.99833333333333</v>
          </cell>
          <cell r="AN1904">
            <v>-599.99833333333333</v>
          </cell>
          <cell r="AP1904">
            <v>-599.99833333333333</v>
          </cell>
        </row>
        <row r="1905">
          <cell r="J1905">
            <v>1253798.79</v>
          </cell>
          <cell r="K1905">
            <v>134886.82</v>
          </cell>
          <cell r="L1905">
            <v>-575078.52</v>
          </cell>
          <cell r="M1905">
            <v>-1038336.34</v>
          </cell>
          <cell r="N1905">
            <v>-1455019.07</v>
          </cell>
          <cell r="O1905">
            <v>-764619.68</v>
          </cell>
          <cell r="P1905">
            <v>-742099.84</v>
          </cell>
          <cell r="Q1905">
            <v>-434833.18</v>
          </cell>
          <cell r="R1905">
            <v>2189285.9500000002</v>
          </cell>
          <cell r="S1905">
            <v>3069824.52</v>
          </cell>
          <cell r="T1905">
            <v>3849512.61</v>
          </cell>
          <cell r="U1905">
            <v>3231361.06</v>
          </cell>
          <cell r="V1905">
            <v>1497129.42</v>
          </cell>
          <cell r="W1905">
            <v>598289.69999999995</v>
          </cell>
          <cell r="X1905">
            <v>-591035.96</v>
          </cell>
          <cell r="Y1905">
            <v>-1577851.52</v>
          </cell>
          <cell r="Z1905">
            <v>-1682294.75</v>
          </cell>
          <cell r="AA1905">
            <v>-2001466.9</v>
          </cell>
          <cell r="AD1905">
            <v>417348.22291666683</v>
          </cell>
          <cell r="AE1905">
            <v>417450.24249999999</v>
          </cell>
          <cell r="AF1905">
            <v>511011.40499999997</v>
          </cell>
          <cell r="AG1905">
            <v>608853.76000000001</v>
          </cell>
          <cell r="AH1905">
            <v>688696.4258333334</v>
          </cell>
          <cell r="AI1905">
            <v>736695.70291666675</v>
          </cell>
          <cell r="AJ1905">
            <v>766142.9325</v>
          </cell>
          <cell r="AK1905">
            <v>784786.49249999982</v>
          </cell>
          <cell r="AL1905">
            <v>761641.80000000016</v>
          </cell>
          <cell r="AM1905">
            <v>729692.18083333352</v>
          </cell>
          <cell r="AN1905">
            <v>668687.06000000017</v>
          </cell>
          <cell r="AP1905">
            <v>443035.90166666667</v>
          </cell>
        </row>
        <row r="1906">
          <cell r="J1906">
            <v>-15492440.289999999</v>
          </cell>
          <cell r="K1906">
            <v>-16463571.99</v>
          </cell>
          <cell r="L1906">
            <v>-16940438.859999999</v>
          </cell>
          <cell r="M1906">
            <v>-18534409.25</v>
          </cell>
          <cell r="N1906">
            <v>-18502384.34</v>
          </cell>
          <cell r="O1906">
            <v>-18405820.449999999</v>
          </cell>
          <cell r="P1906">
            <v>-19983458.510000002</v>
          </cell>
          <cell r="Q1906">
            <v>-17105387.32</v>
          </cell>
          <cell r="R1906">
            <v>-17094931.66</v>
          </cell>
          <cell r="S1906">
            <v>-17678129.09</v>
          </cell>
          <cell r="T1906">
            <v>-18546057.18</v>
          </cell>
          <cell r="U1906">
            <v>-17025039.48</v>
          </cell>
          <cell r="V1906">
            <v>-18022379.440000001</v>
          </cell>
          <cell r="W1906">
            <v>-17376358.600000001</v>
          </cell>
          <cell r="X1906">
            <v>-18226495.91</v>
          </cell>
          <cell r="Y1906">
            <v>-19339811.670000002</v>
          </cell>
          <cell r="Z1906">
            <v>-19322769.609999999</v>
          </cell>
          <cell r="AA1906">
            <v>-19729960.82</v>
          </cell>
          <cell r="AD1906">
            <v>-15614252.80833333</v>
          </cell>
          <cell r="AE1906">
            <v>-16152979.741249999</v>
          </cell>
          <cell r="AF1906">
            <v>-16691432.915833332</v>
          </cell>
          <cell r="AG1906">
            <v>-17161960.271666668</v>
          </cell>
          <cell r="AH1906">
            <v>-17512551.144166667</v>
          </cell>
          <cell r="AI1906">
            <v>-17753086.499583334</v>
          </cell>
          <cell r="AJ1906">
            <v>-17896533.40625</v>
          </cell>
          <cell r="AK1906">
            <v>-17988151.892083332</v>
          </cell>
          <cell r="AL1906">
            <v>-18075296.036666665</v>
          </cell>
          <cell r="AM1906">
            <v>-18143037.190416668</v>
          </cell>
          <cell r="AN1906">
            <v>-18232392.425416667</v>
          </cell>
          <cell r="AP1906">
            <v>-18209076.602083333</v>
          </cell>
        </row>
        <row r="1907">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D1907">
            <v>0</v>
          </cell>
          <cell r="AE1907">
            <v>0</v>
          </cell>
          <cell r="AF1907">
            <v>0</v>
          </cell>
          <cell r="AG1907">
            <v>0</v>
          </cell>
          <cell r="AH1907">
            <v>0</v>
          </cell>
          <cell r="AI1907">
            <v>0</v>
          </cell>
          <cell r="AJ1907">
            <v>0</v>
          </cell>
          <cell r="AK1907">
            <v>0</v>
          </cell>
          <cell r="AL1907">
            <v>0</v>
          </cell>
          <cell r="AM1907">
            <v>0</v>
          </cell>
          <cell r="AN1907">
            <v>0</v>
          </cell>
          <cell r="AP1907">
            <v>0</v>
          </cell>
        </row>
        <row r="1908">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D1908">
            <v>0</v>
          </cell>
          <cell r="AE1908">
            <v>0</v>
          </cell>
          <cell r="AF1908">
            <v>0</v>
          </cell>
          <cell r="AG1908">
            <v>0</v>
          </cell>
          <cell r="AH1908">
            <v>0</v>
          </cell>
          <cell r="AI1908">
            <v>0</v>
          </cell>
          <cell r="AJ1908">
            <v>0</v>
          </cell>
          <cell r="AK1908">
            <v>0</v>
          </cell>
          <cell r="AL1908">
            <v>0</v>
          </cell>
          <cell r="AM1908">
            <v>0</v>
          </cell>
          <cell r="AN1908">
            <v>0</v>
          </cell>
          <cell r="AP1908">
            <v>0</v>
          </cell>
        </row>
        <row r="1909">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D1909">
            <v>0</v>
          </cell>
          <cell r="AE1909">
            <v>0</v>
          </cell>
          <cell r="AF1909">
            <v>0</v>
          </cell>
          <cell r="AG1909">
            <v>0</v>
          </cell>
          <cell r="AH1909">
            <v>0</v>
          </cell>
          <cell r="AI1909">
            <v>0</v>
          </cell>
          <cell r="AJ1909">
            <v>0</v>
          </cell>
          <cell r="AK1909">
            <v>0</v>
          </cell>
          <cell r="AL1909">
            <v>0</v>
          </cell>
          <cell r="AM1909">
            <v>0</v>
          </cell>
          <cell r="AN1909">
            <v>0</v>
          </cell>
          <cell r="AP1909">
            <v>0</v>
          </cell>
        </row>
        <row r="1910">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D1910">
            <v>0</v>
          </cell>
          <cell r="AE1910">
            <v>0</v>
          </cell>
          <cell r="AF1910">
            <v>0</v>
          </cell>
          <cell r="AG1910">
            <v>0</v>
          </cell>
          <cell r="AH1910">
            <v>0</v>
          </cell>
          <cell r="AI1910">
            <v>0</v>
          </cell>
          <cell r="AJ1910">
            <v>0</v>
          </cell>
          <cell r="AK1910">
            <v>0</v>
          </cell>
          <cell r="AL1910">
            <v>0</v>
          </cell>
          <cell r="AM1910">
            <v>0</v>
          </cell>
          <cell r="AN1910">
            <v>0</v>
          </cell>
          <cell r="AP1910">
            <v>0</v>
          </cell>
        </row>
        <row r="1911">
          <cell r="J1911">
            <v>-30244032.469999999</v>
          </cell>
          <cell r="K1911">
            <v>-31581982.34</v>
          </cell>
          <cell r="L1911">
            <v>-32563711.190000001</v>
          </cell>
          <cell r="M1911">
            <v>-33838555.509999998</v>
          </cell>
          <cell r="N1911">
            <v>-34679107.590000004</v>
          </cell>
          <cell r="O1911">
            <v>-35627763.060000002</v>
          </cell>
          <cell r="P1911">
            <v>-36090643.979999997</v>
          </cell>
          <cell r="Q1911">
            <v>-36579996.969999999</v>
          </cell>
          <cell r="R1911">
            <v>-36994237.710000001</v>
          </cell>
          <cell r="S1911">
            <v>-37327917.200000003</v>
          </cell>
          <cell r="T1911">
            <v>-37471309.159999996</v>
          </cell>
          <cell r="U1911">
            <v>-37488718.119999997</v>
          </cell>
          <cell r="V1911">
            <v>-37768925.759999998</v>
          </cell>
          <cell r="W1911">
            <v>-37858570.549999997</v>
          </cell>
          <cell r="X1911">
            <v>-38066419.909999996</v>
          </cell>
          <cell r="Y1911">
            <v>-38188585.75</v>
          </cell>
          <cell r="Z1911">
            <v>-38150850.969999999</v>
          </cell>
          <cell r="AA1911">
            <v>-38304834.100000001</v>
          </cell>
          <cell r="AD1911">
            <v>-31212118.329166669</v>
          </cell>
          <cell r="AE1911">
            <v>-32147856.718333334</v>
          </cell>
          <cell r="AF1911">
            <v>-33060840.172499996</v>
          </cell>
          <cell r="AG1911">
            <v>-33911336.130833335</v>
          </cell>
          <cell r="AH1911">
            <v>-34677923.93666666</v>
          </cell>
          <cell r="AI1911">
            <v>-35354201.828749992</v>
          </cell>
          <cell r="AJ1911">
            <v>-35929263.557916664</v>
          </cell>
          <cell r="AK1911">
            <v>-36420067.596666664</v>
          </cell>
          <cell r="AL1911">
            <v>-36830598.386666663</v>
          </cell>
          <cell r="AM1911">
            <v>-37156505.620833337</v>
          </cell>
          <cell r="AN1911">
            <v>-37412706.221666671</v>
          </cell>
          <cell r="AP1911">
            <v>-37761724.095000006</v>
          </cell>
        </row>
        <row r="1912">
          <cell r="J1912">
            <v>-6771993.8099999996</v>
          </cell>
          <cell r="K1912">
            <v>-6771993.8099999996</v>
          </cell>
          <cell r="L1912">
            <v>-6821993.8099999996</v>
          </cell>
          <cell r="M1912">
            <v>-6796993.8099999996</v>
          </cell>
          <cell r="N1912">
            <v>-6796993.8099999996</v>
          </cell>
          <cell r="O1912">
            <v>-6824321.4800000004</v>
          </cell>
          <cell r="P1912">
            <v>-6913572.9800000004</v>
          </cell>
          <cell r="Q1912">
            <v>-7025572.9800000004</v>
          </cell>
          <cell r="R1912">
            <v>-7025572.9800000004</v>
          </cell>
          <cell r="S1912">
            <v>-7059473.1799999997</v>
          </cell>
          <cell r="T1912">
            <v>-7294473.1799999997</v>
          </cell>
          <cell r="U1912">
            <v>-7294473.1799999997</v>
          </cell>
          <cell r="V1912">
            <v>-7294473.1799999997</v>
          </cell>
          <cell r="W1912">
            <v>-7279473.1799999997</v>
          </cell>
          <cell r="X1912">
            <v>-7419473.1799999997</v>
          </cell>
          <cell r="Y1912">
            <v>-7238673.1799999997</v>
          </cell>
          <cell r="Z1912">
            <v>-7308673.1799999997</v>
          </cell>
          <cell r="AA1912">
            <v>-7318673.1799999997</v>
          </cell>
          <cell r="AD1912">
            <v>-6513083.0954166679</v>
          </cell>
          <cell r="AE1912">
            <v>-6713652.192916668</v>
          </cell>
          <cell r="AF1912">
            <v>-6833019.2154166689</v>
          </cell>
          <cell r="AG1912">
            <v>-6873850.8295833347</v>
          </cell>
          <cell r="AH1912">
            <v>-6924474.1104166685</v>
          </cell>
          <cell r="AI1912">
            <v>-6971555.7245833352</v>
          </cell>
          <cell r="AJ1912">
            <v>-7014470.6720833359</v>
          </cell>
          <cell r="AK1912">
            <v>-7060510.6195833338</v>
          </cell>
          <cell r="AL1912">
            <v>-7103808.9004166676</v>
          </cell>
          <cell r="AM1912">
            <v>-7143532.1812500013</v>
          </cell>
          <cell r="AN1912">
            <v>-7185450.1424999991</v>
          </cell>
          <cell r="AP1912">
            <v>-7238685.6550000003</v>
          </cell>
        </row>
        <row r="1913">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D1913">
            <v>0</v>
          </cell>
          <cell r="AE1913">
            <v>0</v>
          </cell>
          <cell r="AF1913">
            <v>0</v>
          </cell>
          <cell r="AG1913">
            <v>0</v>
          </cell>
          <cell r="AH1913">
            <v>0</v>
          </cell>
          <cell r="AI1913">
            <v>0</v>
          </cell>
          <cell r="AJ1913">
            <v>0</v>
          </cell>
          <cell r="AK1913">
            <v>0</v>
          </cell>
          <cell r="AL1913">
            <v>0</v>
          </cell>
          <cell r="AM1913">
            <v>0</v>
          </cell>
          <cell r="AN1913">
            <v>0</v>
          </cell>
          <cell r="AP1913">
            <v>0</v>
          </cell>
        </row>
        <row r="1914">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D1914">
            <v>0</v>
          </cell>
          <cell r="AE1914">
            <v>0</v>
          </cell>
          <cell r="AF1914">
            <v>0</v>
          </cell>
          <cell r="AG1914">
            <v>0</v>
          </cell>
          <cell r="AH1914">
            <v>0</v>
          </cell>
          <cell r="AI1914">
            <v>0</v>
          </cell>
          <cell r="AJ1914">
            <v>0</v>
          </cell>
          <cell r="AK1914">
            <v>0</v>
          </cell>
          <cell r="AL1914">
            <v>0</v>
          </cell>
          <cell r="AM1914">
            <v>0</v>
          </cell>
          <cell r="AN1914">
            <v>0</v>
          </cell>
          <cell r="AP1914">
            <v>0</v>
          </cell>
        </row>
        <row r="1915">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D1915">
            <v>0</v>
          </cell>
          <cell r="AE1915">
            <v>0</v>
          </cell>
          <cell r="AF1915">
            <v>0</v>
          </cell>
          <cell r="AG1915">
            <v>0</v>
          </cell>
          <cell r="AH1915">
            <v>0</v>
          </cell>
          <cell r="AI1915">
            <v>0</v>
          </cell>
          <cell r="AJ1915">
            <v>0</v>
          </cell>
          <cell r="AK1915">
            <v>0</v>
          </cell>
          <cell r="AL1915">
            <v>0</v>
          </cell>
          <cell r="AM1915">
            <v>0</v>
          </cell>
          <cell r="AN1915">
            <v>0</v>
          </cell>
          <cell r="AP1915">
            <v>0</v>
          </cell>
        </row>
        <row r="1916">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D1916">
            <v>0</v>
          </cell>
          <cell r="AE1916">
            <v>0</v>
          </cell>
          <cell r="AF1916">
            <v>0</v>
          </cell>
          <cell r="AG1916">
            <v>0</v>
          </cell>
          <cell r="AH1916">
            <v>0</v>
          </cell>
          <cell r="AI1916">
            <v>0</v>
          </cell>
          <cell r="AJ1916">
            <v>0</v>
          </cell>
          <cell r="AK1916">
            <v>0</v>
          </cell>
          <cell r="AL1916">
            <v>0</v>
          </cell>
          <cell r="AM1916">
            <v>0</v>
          </cell>
          <cell r="AN1916">
            <v>0</v>
          </cell>
          <cell r="AP1916">
            <v>0</v>
          </cell>
        </row>
        <row r="1917">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D1917">
            <v>0</v>
          </cell>
          <cell r="AE1917">
            <v>0</v>
          </cell>
          <cell r="AF1917">
            <v>0</v>
          </cell>
          <cell r="AG1917">
            <v>0</v>
          </cell>
          <cell r="AH1917">
            <v>0</v>
          </cell>
          <cell r="AI1917">
            <v>0</v>
          </cell>
          <cell r="AJ1917">
            <v>0</v>
          </cell>
          <cell r="AK1917">
            <v>0</v>
          </cell>
          <cell r="AL1917">
            <v>0</v>
          </cell>
          <cell r="AM1917">
            <v>0</v>
          </cell>
          <cell r="AN1917">
            <v>0</v>
          </cell>
          <cell r="AP1917">
            <v>0</v>
          </cell>
        </row>
        <row r="1918">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D1918">
            <v>0</v>
          </cell>
          <cell r="AE1918">
            <v>0</v>
          </cell>
          <cell r="AF1918">
            <v>0</v>
          </cell>
          <cell r="AG1918">
            <v>0</v>
          </cell>
          <cell r="AH1918">
            <v>0</v>
          </cell>
          <cell r="AI1918">
            <v>0</v>
          </cell>
          <cell r="AJ1918">
            <v>0</v>
          </cell>
          <cell r="AK1918">
            <v>0</v>
          </cell>
          <cell r="AL1918">
            <v>0</v>
          </cell>
          <cell r="AM1918">
            <v>0</v>
          </cell>
          <cell r="AN1918">
            <v>0</v>
          </cell>
          <cell r="AP1918">
            <v>0</v>
          </cell>
        </row>
        <row r="1919">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D1919">
            <v>0</v>
          </cell>
          <cell r="AE1919">
            <v>0</v>
          </cell>
          <cell r="AF1919">
            <v>0</v>
          </cell>
          <cell r="AG1919">
            <v>0</v>
          </cell>
          <cell r="AH1919">
            <v>0</v>
          </cell>
          <cell r="AI1919">
            <v>0</v>
          </cell>
          <cell r="AJ1919">
            <v>0</v>
          </cell>
          <cell r="AK1919">
            <v>0</v>
          </cell>
          <cell r="AL1919">
            <v>0</v>
          </cell>
          <cell r="AM1919">
            <v>0</v>
          </cell>
          <cell r="AN1919">
            <v>0</v>
          </cell>
          <cell r="AP1919">
            <v>0</v>
          </cell>
        </row>
        <row r="1920">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D1920">
            <v>0</v>
          </cell>
          <cell r="AE1920">
            <v>0</v>
          </cell>
          <cell r="AF1920">
            <v>0</v>
          </cell>
          <cell r="AG1920">
            <v>0</v>
          </cell>
          <cell r="AH1920">
            <v>0</v>
          </cell>
          <cell r="AI1920">
            <v>0</v>
          </cell>
          <cell r="AJ1920">
            <v>0</v>
          </cell>
          <cell r="AK1920">
            <v>0</v>
          </cell>
          <cell r="AL1920">
            <v>0</v>
          </cell>
          <cell r="AM1920">
            <v>0</v>
          </cell>
          <cell r="AN1920">
            <v>0</v>
          </cell>
          <cell r="AP1920">
            <v>0</v>
          </cell>
        </row>
        <row r="1921">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D1921">
            <v>0</v>
          </cell>
          <cell r="AE1921">
            <v>0</v>
          </cell>
          <cell r="AF1921">
            <v>0</v>
          </cell>
          <cell r="AG1921">
            <v>0</v>
          </cell>
          <cell r="AH1921">
            <v>0</v>
          </cell>
          <cell r="AI1921">
            <v>0</v>
          </cell>
          <cell r="AJ1921">
            <v>0</v>
          </cell>
          <cell r="AK1921">
            <v>0</v>
          </cell>
          <cell r="AL1921">
            <v>0</v>
          </cell>
          <cell r="AM1921">
            <v>0</v>
          </cell>
          <cell r="AN1921">
            <v>0</v>
          </cell>
          <cell r="AP1921">
            <v>0</v>
          </cell>
        </row>
        <row r="1922">
          <cell r="J1922">
            <v>-4138133.43</v>
          </cell>
          <cell r="K1922">
            <v>-3951306.66</v>
          </cell>
          <cell r="L1922">
            <v>-4283127.8</v>
          </cell>
          <cell r="M1922">
            <v>-4181333.58</v>
          </cell>
          <cell r="N1922">
            <v>-3868439.86</v>
          </cell>
          <cell r="O1922">
            <v>-4535249.5</v>
          </cell>
          <cell r="P1922">
            <v>-4868942.49</v>
          </cell>
          <cell r="Q1922">
            <v>-6090755.4400000004</v>
          </cell>
          <cell r="R1922">
            <v>-5964676.6100000003</v>
          </cell>
          <cell r="S1922">
            <v>-4999655.55</v>
          </cell>
          <cell r="T1922">
            <v>-4604448.55</v>
          </cell>
          <cell r="U1922">
            <v>-8131285.8200000003</v>
          </cell>
          <cell r="V1922">
            <v>-3850661.07</v>
          </cell>
          <cell r="W1922">
            <v>-3596871.1</v>
          </cell>
          <cell r="X1922">
            <v>-3809311.84</v>
          </cell>
          <cell r="Y1922">
            <v>-4100269.14</v>
          </cell>
          <cell r="Z1922">
            <v>-3883056.83</v>
          </cell>
          <cell r="AA1922">
            <v>-4544220.16</v>
          </cell>
          <cell r="AD1922">
            <v>-4543564.7175000003</v>
          </cell>
          <cell r="AE1922">
            <v>-4578289.6466666665</v>
          </cell>
          <cell r="AF1922">
            <v>-4611041.1108333329</v>
          </cell>
          <cell r="AG1922">
            <v>-4621134.6029166663</v>
          </cell>
          <cell r="AH1922">
            <v>-4793356.4212499997</v>
          </cell>
          <cell r="AI1922">
            <v>-4956134.9258333333</v>
          </cell>
          <cell r="AJ1922">
            <v>-4929388.7625000002</v>
          </cell>
          <cell r="AK1922">
            <v>-4894878.2824999997</v>
          </cell>
          <cell r="AL1922">
            <v>-4871758.2658333331</v>
          </cell>
          <cell r="AM1922">
            <v>-4868989.6212499999</v>
          </cell>
          <cell r="AN1922">
            <v>-4869972.439166666</v>
          </cell>
          <cell r="AP1922">
            <v>-4876889.9595833337</v>
          </cell>
        </row>
        <row r="1923">
          <cell r="J1923">
            <v>-1104456.6200000001</v>
          </cell>
          <cell r="K1923">
            <v>-933311.22</v>
          </cell>
          <cell r="L1923">
            <v>-894651.71</v>
          </cell>
          <cell r="M1923">
            <v>-860624.76</v>
          </cell>
          <cell r="N1923">
            <v>-1007268.29</v>
          </cell>
          <cell r="O1923">
            <v>-1482245.26</v>
          </cell>
          <cell r="P1923">
            <v>-1934439.6</v>
          </cell>
          <cell r="Q1923">
            <v>-2958607.48</v>
          </cell>
          <cell r="R1923">
            <v>-2785569.32</v>
          </cell>
          <cell r="S1923">
            <v>-2282537.9700000002</v>
          </cell>
          <cell r="T1923">
            <v>-1860291.97</v>
          </cell>
          <cell r="U1923">
            <v>-1543222.08</v>
          </cell>
          <cell r="V1923">
            <v>-1101140.58</v>
          </cell>
          <cell r="W1923">
            <v>-889185.64</v>
          </cell>
          <cell r="X1923">
            <v>-835992.13</v>
          </cell>
          <cell r="Y1923">
            <v>-848709.78</v>
          </cell>
          <cell r="Z1923">
            <v>-1001627.53</v>
          </cell>
          <cell r="AA1923">
            <v>-1674073.2</v>
          </cell>
          <cell r="AD1923">
            <v>-1494169.64</v>
          </cell>
          <cell r="AE1923">
            <v>-1529730.1845833333</v>
          </cell>
          <cell r="AF1923">
            <v>-1573535.9687499998</v>
          </cell>
          <cell r="AG1923">
            <v>-1600064.7116666667</v>
          </cell>
          <cell r="AH1923">
            <v>-1621603.80375</v>
          </cell>
          <cell r="AI1923">
            <v>-1637130.6883333337</v>
          </cell>
          <cell r="AJ1923">
            <v>-1635153.9541666668</v>
          </cell>
          <cell r="AK1923">
            <v>-1630871.239166667</v>
          </cell>
          <cell r="AL1923">
            <v>-1627930.6325000003</v>
          </cell>
          <cell r="AM1923">
            <v>-1627199.1433333335</v>
          </cell>
          <cell r="AN1923">
            <v>-1634956.9425000006</v>
          </cell>
          <cell r="AP1923">
            <v>-1646495.7258333333</v>
          </cell>
        </row>
        <row r="1924">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D1924">
            <v>0</v>
          </cell>
          <cell r="AE1924">
            <v>0</v>
          </cell>
          <cell r="AF1924">
            <v>0</v>
          </cell>
          <cell r="AG1924">
            <v>0</v>
          </cell>
          <cell r="AH1924">
            <v>0</v>
          </cell>
          <cell r="AI1924">
            <v>0</v>
          </cell>
          <cell r="AJ1924">
            <v>0</v>
          </cell>
          <cell r="AK1924">
            <v>0</v>
          </cell>
          <cell r="AL1924">
            <v>0</v>
          </cell>
          <cell r="AM1924">
            <v>0</v>
          </cell>
          <cell r="AN1924">
            <v>0</v>
          </cell>
          <cell r="AP1924">
            <v>0</v>
          </cell>
        </row>
        <row r="1925">
          <cell r="J1925">
            <v>0</v>
          </cell>
          <cell r="K1925">
            <v>0</v>
          </cell>
          <cell r="L1925">
            <v>0</v>
          </cell>
          <cell r="M1925">
            <v>0</v>
          </cell>
          <cell r="N1925">
            <v>0</v>
          </cell>
          <cell r="O1925">
            <v>0</v>
          </cell>
          <cell r="P1925">
            <v>0</v>
          </cell>
          <cell r="Q1925">
            <v>1.25</v>
          </cell>
          <cell r="R1925">
            <v>919.11</v>
          </cell>
          <cell r="S1925">
            <v>-11162107.5</v>
          </cell>
          <cell r="T1925">
            <v>-6580932.5999999996</v>
          </cell>
          <cell r="U1925">
            <v>-5412108.7400000002</v>
          </cell>
          <cell r="V1925">
            <v>5217674.6500000004</v>
          </cell>
          <cell r="W1925">
            <v>1.26</v>
          </cell>
          <cell r="X1925">
            <v>1.25</v>
          </cell>
          <cell r="Y1925">
            <v>1.26</v>
          </cell>
          <cell r="Z1925">
            <v>3057798.26</v>
          </cell>
          <cell r="AA1925">
            <v>3057798.24</v>
          </cell>
          <cell r="AD1925">
            <v>5.2083333333333336E-2</v>
          </cell>
          <cell r="AE1925">
            <v>38.400416666666665</v>
          </cell>
          <cell r="AF1925">
            <v>-465011.11583333329</v>
          </cell>
          <cell r="AG1925">
            <v>-1204304.4533333334</v>
          </cell>
          <cell r="AH1925">
            <v>-1704014.509166667</v>
          </cell>
          <cell r="AI1925">
            <v>-1712115.9295833337</v>
          </cell>
          <cell r="AJ1925">
            <v>-1494712.7666666673</v>
          </cell>
          <cell r="AK1925">
            <v>-1494712.6620833336</v>
          </cell>
          <cell r="AL1925">
            <v>-1494712.5575000003</v>
          </cell>
          <cell r="AM1925">
            <v>-1367304.2441666669</v>
          </cell>
          <cell r="AN1925">
            <v>-1112487.7233333336</v>
          </cell>
          <cell r="AP1925">
            <v>-649826.96875000023</v>
          </cell>
        </row>
        <row r="1926">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D1926">
            <v>0</v>
          </cell>
          <cell r="AE1926">
            <v>0</v>
          </cell>
          <cell r="AF1926">
            <v>0</v>
          </cell>
          <cell r="AG1926">
            <v>0</v>
          </cell>
          <cell r="AH1926">
            <v>0</v>
          </cell>
          <cell r="AI1926">
            <v>0</v>
          </cell>
          <cell r="AJ1926">
            <v>0</v>
          </cell>
          <cell r="AK1926">
            <v>0</v>
          </cell>
          <cell r="AL1926">
            <v>0</v>
          </cell>
          <cell r="AM1926">
            <v>0</v>
          </cell>
          <cell r="AN1926">
            <v>0</v>
          </cell>
          <cell r="AP1926">
            <v>0</v>
          </cell>
        </row>
        <row r="1927">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D1927">
            <v>0</v>
          </cell>
          <cell r="AE1927">
            <v>0</v>
          </cell>
          <cell r="AF1927">
            <v>0</v>
          </cell>
          <cell r="AG1927">
            <v>0</v>
          </cell>
          <cell r="AH1927">
            <v>0</v>
          </cell>
          <cell r="AI1927">
            <v>0</v>
          </cell>
          <cell r="AJ1927">
            <v>0</v>
          </cell>
          <cell r="AK1927">
            <v>0</v>
          </cell>
          <cell r="AL1927">
            <v>0</v>
          </cell>
          <cell r="AM1927">
            <v>0</v>
          </cell>
          <cell r="AN1927">
            <v>0</v>
          </cell>
          <cell r="AP1927">
            <v>0</v>
          </cell>
        </row>
        <row r="1928">
          <cell r="J1928">
            <v>-108.27</v>
          </cell>
          <cell r="K1928">
            <v>-108.27</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D1928">
            <v>-84.676249999999996</v>
          </cell>
          <cell r="AE1928">
            <v>-69.146249999999995</v>
          </cell>
          <cell r="AF1928">
            <v>-56.870000000000005</v>
          </cell>
          <cell r="AG1928">
            <v>-38.08625</v>
          </cell>
          <cell r="AH1928">
            <v>-22.556250000000002</v>
          </cell>
          <cell r="AI1928">
            <v>-13.53375</v>
          </cell>
          <cell r="AJ1928">
            <v>-4.5112499999999995</v>
          </cell>
          <cell r="AK1928">
            <v>0</v>
          </cell>
          <cell r="AL1928">
            <v>0</v>
          </cell>
          <cell r="AM1928">
            <v>0</v>
          </cell>
          <cell r="AN1928">
            <v>0</v>
          </cell>
          <cell r="AP1928">
            <v>0</v>
          </cell>
        </row>
        <row r="1929">
          <cell r="J1929">
            <v>0</v>
          </cell>
          <cell r="K1929">
            <v>0</v>
          </cell>
          <cell r="L1929">
            <v>0</v>
          </cell>
          <cell r="M1929">
            <v>-323745.42</v>
          </cell>
          <cell r="N1929">
            <v>0</v>
          </cell>
          <cell r="O1929">
            <v>0</v>
          </cell>
          <cell r="P1929">
            <v>0</v>
          </cell>
          <cell r="Q1929">
            <v>0</v>
          </cell>
          <cell r="R1929">
            <v>-350847.8</v>
          </cell>
          <cell r="S1929">
            <v>-347015.03</v>
          </cell>
          <cell r="T1929">
            <v>0</v>
          </cell>
          <cell r="U1929">
            <v>0</v>
          </cell>
          <cell r="V1929">
            <v>0</v>
          </cell>
          <cell r="W1929">
            <v>0</v>
          </cell>
          <cell r="X1929">
            <v>-359798.55</v>
          </cell>
          <cell r="Y1929">
            <v>-335992.94</v>
          </cell>
          <cell r="Z1929">
            <v>0</v>
          </cell>
          <cell r="AA1929">
            <v>0</v>
          </cell>
          <cell r="AD1929">
            <v>-83641.90416666666</v>
          </cell>
          <cell r="AE1929">
            <v>-98260.562499999985</v>
          </cell>
          <cell r="AF1929">
            <v>-113657.41041666665</v>
          </cell>
          <cell r="AG1929">
            <v>-99784.810416666674</v>
          </cell>
          <cell r="AH1929">
            <v>-85134.020833333328</v>
          </cell>
          <cell r="AI1929">
            <v>-85134.020833333328</v>
          </cell>
          <cell r="AJ1929">
            <v>-85134.020833333328</v>
          </cell>
          <cell r="AK1929">
            <v>-100125.62708333333</v>
          </cell>
          <cell r="AL1929">
            <v>-115627.54666666668</v>
          </cell>
          <cell r="AM1929">
            <v>-116137.86</v>
          </cell>
          <cell r="AN1929">
            <v>-116137.86</v>
          </cell>
          <cell r="AP1929">
            <v>-116137.86</v>
          </cell>
        </row>
        <row r="1930">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D1930">
            <v>0</v>
          </cell>
          <cell r="AE1930">
            <v>0</v>
          </cell>
          <cell r="AF1930">
            <v>0</v>
          </cell>
          <cell r="AG1930">
            <v>0</v>
          </cell>
          <cell r="AH1930">
            <v>0</v>
          </cell>
          <cell r="AI1930">
            <v>0</v>
          </cell>
          <cell r="AJ1930">
            <v>0</v>
          </cell>
          <cell r="AK1930">
            <v>0</v>
          </cell>
          <cell r="AL1930">
            <v>0</v>
          </cell>
          <cell r="AM1930">
            <v>0</v>
          </cell>
          <cell r="AN1930">
            <v>0</v>
          </cell>
          <cell r="AP1930">
            <v>0</v>
          </cell>
        </row>
        <row r="1931">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D1931">
            <v>0</v>
          </cell>
          <cell r="AE1931">
            <v>0</v>
          </cell>
          <cell r="AF1931">
            <v>0</v>
          </cell>
          <cell r="AG1931">
            <v>0</v>
          </cell>
          <cell r="AH1931">
            <v>0</v>
          </cell>
          <cell r="AI1931">
            <v>0</v>
          </cell>
          <cell r="AJ1931">
            <v>0</v>
          </cell>
          <cell r="AK1931">
            <v>0</v>
          </cell>
          <cell r="AL1931">
            <v>0</v>
          </cell>
          <cell r="AM1931">
            <v>0</v>
          </cell>
          <cell r="AN1931">
            <v>0</v>
          </cell>
          <cell r="AP1931">
            <v>0</v>
          </cell>
        </row>
        <row r="1932">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D1932">
            <v>0</v>
          </cell>
          <cell r="AE1932">
            <v>0</v>
          </cell>
          <cell r="AF1932">
            <v>0</v>
          </cell>
          <cell r="AG1932">
            <v>0</v>
          </cell>
          <cell r="AH1932">
            <v>0</v>
          </cell>
          <cell r="AI1932">
            <v>0</v>
          </cell>
          <cell r="AJ1932">
            <v>0</v>
          </cell>
          <cell r="AK1932">
            <v>0</v>
          </cell>
          <cell r="AL1932">
            <v>0</v>
          </cell>
          <cell r="AM1932">
            <v>0</v>
          </cell>
          <cell r="AN1932">
            <v>0</v>
          </cell>
          <cell r="AP1932">
            <v>0</v>
          </cell>
        </row>
        <row r="1933">
          <cell r="J1933">
            <v>0</v>
          </cell>
          <cell r="K1933">
            <v>0</v>
          </cell>
          <cell r="L1933">
            <v>-2264.4499999999998</v>
          </cell>
          <cell r="M1933">
            <v>-2264.4499999999998</v>
          </cell>
          <cell r="N1933">
            <v>-2264.4499999999998</v>
          </cell>
          <cell r="O1933">
            <v>-4581.9399999999996</v>
          </cell>
          <cell r="P1933">
            <v>-4581.9399999999996</v>
          </cell>
          <cell r="Q1933">
            <v>-6927.63</v>
          </cell>
          <cell r="R1933">
            <v>-6927.63</v>
          </cell>
          <cell r="S1933">
            <v>-6927.63</v>
          </cell>
          <cell r="T1933">
            <v>-6927.63</v>
          </cell>
          <cell r="U1933">
            <v>0</v>
          </cell>
          <cell r="V1933">
            <v>0</v>
          </cell>
          <cell r="W1933">
            <v>-5320.98</v>
          </cell>
          <cell r="X1933">
            <v>0</v>
          </cell>
          <cell r="Y1933">
            <v>0</v>
          </cell>
          <cell r="Z1933">
            <v>-4160.6000000000004</v>
          </cell>
          <cell r="AA1933">
            <v>-715.26</v>
          </cell>
          <cell r="AD1933">
            <v>-1618.4204166666666</v>
          </cell>
          <cell r="AE1933">
            <v>-2195.7229166666666</v>
          </cell>
          <cell r="AF1933">
            <v>-2773.0254166666668</v>
          </cell>
          <cell r="AG1933">
            <v>-3350.3279166666671</v>
          </cell>
          <cell r="AH1933">
            <v>-3638.9791666666665</v>
          </cell>
          <cell r="AI1933">
            <v>-3638.9791666666665</v>
          </cell>
          <cell r="AJ1933">
            <v>-3860.6866666666665</v>
          </cell>
          <cell r="AK1933">
            <v>-3988.0420833333333</v>
          </cell>
          <cell r="AL1933">
            <v>-3799.3379166666668</v>
          </cell>
          <cell r="AM1933">
            <v>-3783.992083333334</v>
          </cell>
          <cell r="AN1933">
            <v>-3701.8866666666668</v>
          </cell>
          <cell r="AP1933">
            <v>-3242.5679166666669</v>
          </cell>
        </row>
        <row r="1934">
          <cell r="J1934">
            <v>-47689762.329999998</v>
          </cell>
          <cell r="K1934">
            <v>-48343602.93</v>
          </cell>
          <cell r="L1934">
            <v>-52318584.840000004</v>
          </cell>
          <cell r="M1934">
            <v>-54396199.840000004</v>
          </cell>
          <cell r="N1934">
            <v>-33640295.490000002</v>
          </cell>
          <cell r="O1934">
            <v>-37378106.530000001</v>
          </cell>
          <cell r="P1934">
            <v>-41115915.390000001</v>
          </cell>
          <cell r="Q1934">
            <v>-44685701.590000004</v>
          </cell>
          <cell r="R1934">
            <v>-48812554.090000004</v>
          </cell>
          <cell r="S1934">
            <v>-52939405.789999999</v>
          </cell>
          <cell r="T1934">
            <v>-57900810.780000001</v>
          </cell>
          <cell r="U1934">
            <v>-39561512.840000004</v>
          </cell>
          <cell r="V1934">
            <v>-43764287.380000003</v>
          </cell>
          <cell r="W1934">
            <v>-47967061.460000001</v>
          </cell>
          <cell r="X1934">
            <v>-52169836.649999999</v>
          </cell>
          <cell r="Y1934">
            <v>-54147620.920000002</v>
          </cell>
          <cell r="Z1934">
            <v>-35275268.090000004</v>
          </cell>
          <cell r="AA1934">
            <v>-39199918.75</v>
          </cell>
          <cell r="AD1934">
            <v>-48147747.923750006</v>
          </cell>
          <cell r="AE1934">
            <v>-47827257.129583336</v>
          </cell>
          <cell r="AF1934">
            <v>-47465764.812083341</v>
          </cell>
          <cell r="AG1934">
            <v>-47065363.007500015</v>
          </cell>
          <cell r="AH1934">
            <v>-46710581.054583348</v>
          </cell>
          <cell r="AI1934">
            <v>-46401642.913750015</v>
          </cell>
          <cell r="AJ1934">
            <v>-46222392.229583345</v>
          </cell>
          <cell r="AK1934">
            <v>-46200505.160416663</v>
          </cell>
          <cell r="AL1934">
            <v>-46183949.86416667</v>
          </cell>
          <cell r="AM1934">
            <v>-46241716.267499991</v>
          </cell>
          <cell r="AN1934">
            <v>-46385748.968333334</v>
          </cell>
          <cell r="AP1934">
            <v>-46751209.111250006</v>
          </cell>
        </row>
        <row r="1935">
          <cell r="J1935">
            <v>-5520242.6600000001</v>
          </cell>
          <cell r="K1935">
            <v>-6038394.3399999999</v>
          </cell>
          <cell r="L1935">
            <v>-6956256.0199999996</v>
          </cell>
          <cell r="M1935">
            <v>-7950147.0800000001</v>
          </cell>
          <cell r="N1935">
            <v>-8944626.0800000001</v>
          </cell>
          <cell r="O1935">
            <v>-9937210.4199999999</v>
          </cell>
          <cell r="P1935">
            <v>-5045631.8600000003</v>
          </cell>
          <cell r="Q1935">
            <v>-5980648.04</v>
          </cell>
          <cell r="R1935">
            <v>-7031682.2599999998</v>
          </cell>
          <cell r="S1935">
            <v>-8083241.2599999998</v>
          </cell>
          <cell r="T1935">
            <v>-9133637.6999999993</v>
          </cell>
          <cell r="U1935">
            <v>-10184613.939999999</v>
          </cell>
          <cell r="V1935">
            <v>-5254887.4400000004</v>
          </cell>
          <cell r="W1935">
            <v>-6330068.9199999999</v>
          </cell>
          <cell r="X1935">
            <v>-7339784.1600000001</v>
          </cell>
          <cell r="Y1935">
            <v>-8388407.4000000004</v>
          </cell>
          <cell r="Z1935">
            <v>-9437031.6400000006</v>
          </cell>
          <cell r="AA1935">
            <v>-10485538.859999999</v>
          </cell>
          <cell r="AD1935">
            <v>-7522253.7804166665</v>
          </cell>
          <cell r="AE1935">
            <v>-7539826.7575000003</v>
          </cell>
          <cell r="AF1935">
            <v>-7552993.1045833342</v>
          </cell>
          <cell r="AG1935">
            <v>-7561778.9137500003</v>
          </cell>
          <cell r="AH1935">
            <v>-7566129.4445833331</v>
          </cell>
          <cell r="AI1935">
            <v>-7556137.8374999985</v>
          </cell>
          <cell r="AJ1935">
            <v>-7557234.4774999991</v>
          </cell>
          <cell r="AK1935">
            <v>-7585367.9241666654</v>
          </cell>
          <cell r="AL1935">
            <v>-7619609.1099999985</v>
          </cell>
          <cell r="AM1935">
            <v>-7658386.8549999995</v>
          </cell>
          <cell r="AN1935">
            <v>-7701750.7716666674</v>
          </cell>
          <cell r="AP1935">
            <v>-7738838.3304166654</v>
          </cell>
        </row>
        <row r="1936">
          <cell r="J1936">
            <v>-188464.83</v>
          </cell>
          <cell r="K1936">
            <v>-229501.91</v>
          </cell>
          <cell r="L1936">
            <v>-25515.65</v>
          </cell>
          <cell r="M1936">
            <v>-46158.93</v>
          </cell>
          <cell r="N1936">
            <v>-57612.13</v>
          </cell>
          <cell r="O1936">
            <v>-10657.77</v>
          </cell>
          <cell r="P1936">
            <v>-19432.330000000002</v>
          </cell>
          <cell r="Q1936">
            <v>-27622.46</v>
          </cell>
          <cell r="R1936">
            <v>-179623.03</v>
          </cell>
          <cell r="S1936">
            <v>-338655.68</v>
          </cell>
          <cell r="T1936">
            <v>-587118.64</v>
          </cell>
          <cell r="U1936">
            <v>-679255.47</v>
          </cell>
          <cell r="V1936">
            <v>-154625.35999999999</v>
          </cell>
          <cell r="W1936">
            <v>-194524.74</v>
          </cell>
          <cell r="X1936">
            <v>-33508.800000000003</v>
          </cell>
          <cell r="Y1936">
            <v>-50678.22</v>
          </cell>
          <cell r="Z1936">
            <v>-63754.11</v>
          </cell>
          <cell r="AA1936">
            <v>-11543.82</v>
          </cell>
          <cell r="AD1936">
            <v>-153583.82083333333</v>
          </cell>
          <cell r="AE1936">
            <v>-154060.71874999997</v>
          </cell>
          <cell r="AF1936">
            <v>-154051.04833333331</v>
          </cell>
          <cell r="AG1936">
            <v>-152837.23000000001</v>
          </cell>
          <cell r="AH1936">
            <v>-175983.67333333334</v>
          </cell>
          <cell r="AI1936">
            <v>-197724.92458333331</v>
          </cell>
          <cell r="AJ1936">
            <v>-194857.56458333335</v>
          </cell>
          <cell r="AK1936">
            <v>-193733.23041666669</v>
          </cell>
          <cell r="AL1936">
            <v>-194254.58208333337</v>
          </cell>
          <cell r="AM1936">
            <v>-194698.80166666672</v>
          </cell>
          <cell r="AN1936">
            <v>-194991.63624999998</v>
          </cell>
          <cell r="AP1936">
            <v>-195406.88666666663</v>
          </cell>
        </row>
        <row r="1937">
          <cell r="J1937">
            <v>48646.29</v>
          </cell>
          <cell r="K1937">
            <v>0</v>
          </cell>
          <cell r="L1937">
            <v>-49717</v>
          </cell>
          <cell r="M1937">
            <v>-99434</v>
          </cell>
          <cell r="N1937">
            <v>-149152</v>
          </cell>
          <cell r="O1937">
            <v>-198869</v>
          </cell>
          <cell r="P1937">
            <v>348001.28000000003</v>
          </cell>
          <cell r="Q1937">
            <v>298302.28000000003</v>
          </cell>
          <cell r="R1937">
            <v>248594.28</v>
          </cell>
          <cell r="S1937">
            <v>198885.28</v>
          </cell>
          <cell r="T1937">
            <v>149177.28</v>
          </cell>
          <cell r="U1937">
            <v>99469.28</v>
          </cell>
          <cell r="V1937">
            <v>49760.28</v>
          </cell>
          <cell r="W1937">
            <v>0</v>
          </cell>
          <cell r="X1937">
            <v>-50398</v>
          </cell>
          <cell r="Y1937">
            <v>-100796</v>
          </cell>
          <cell r="Z1937">
            <v>-151194</v>
          </cell>
          <cell r="AA1937">
            <v>-201592</v>
          </cell>
          <cell r="AD1937">
            <v>72926.21375000001</v>
          </cell>
          <cell r="AE1937">
            <v>73455.667083333334</v>
          </cell>
          <cell r="AF1937">
            <v>73859.707916666681</v>
          </cell>
          <cell r="AG1937">
            <v>74174.832083333342</v>
          </cell>
          <cell r="AH1937">
            <v>74401.081250000017</v>
          </cell>
          <cell r="AI1937">
            <v>74538.413750000022</v>
          </cell>
          <cell r="AJ1937">
            <v>74584.830000000016</v>
          </cell>
          <cell r="AK1937">
            <v>74556.455000000016</v>
          </cell>
          <cell r="AL1937">
            <v>74471.330000000016</v>
          </cell>
          <cell r="AM1937">
            <v>74329.496666666688</v>
          </cell>
          <cell r="AN1937">
            <v>74130.955000000016</v>
          </cell>
          <cell r="AP1937">
            <v>74337.603333333333</v>
          </cell>
        </row>
        <row r="1938">
          <cell r="J1938">
            <v>0</v>
          </cell>
          <cell r="K1938">
            <v>0</v>
          </cell>
          <cell r="L1938">
            <v>0</v>
          </cell>
          <cell r="M1938">
            <v>0</v>
          </cell>
          <cell r="N1938">
            <v>0</v>
          </cell>
          <cell r="O1938">
            <v>0</v>
          </cell>
          <cell r="P1938">
            <v>0</v>
          </cell>
          <cell r="Q1938">
            <v>0</v>
          </cell>
          <cell r="R1938">
            <v>0</v>
          </cell>
          <cell r="S1938">
            <v>0</v>
          </cell>
          <cell r="T1938">
            <v>0</v>
          </cell>
          <cell r="U1938">
            <v>-1831.35</v>
          </cell>
          <cell r="V1938">
            <v>-1831.35</v>
          </cell>
          <cell r="W1938">
            <v>-3774.93</v>
          </cell>
          <cell r="X1938">
            <v>-3774.93</v>
          </cell>
          <cell r="Y1938">
            <v>-3774.93</v>
          </cell>
          <cell r="Z1938">
            <v>-1851.14</v>
          </cell>
          <cell r="AA1938">
            <v>-1851.14</v>
          </cell>
          <cell r="AD1938">
            <v>0</v>
          </cell>
          <cell r="AE1938">
            <v>0</v>
          </cell>
          <cell r="AF1938">
            <v>0</v>
          </cell>
          <cell r="AG1938">
            <v>0</v>
          </cell>
          <cell r="AH1938">
            <v>-76.306249999999991</v>
          </cell>
          <cell r="AI1938">
            <v>-228.91874999999996</v>
          </cell>
          <cell r="AJ1938">
            <v>-462.51375000000002</v>
          </cell>
          <cell r="AK1938">
            <v>-777.09124999999995</v>
          </cell>
          <cell r="AL1938">
            <v>-1091.66875</v>
          </cell>
          <cell r="AM1938">
            <v>-1326.0883333333334</v>
          </cell>
          <cell r="AN1938">
            <v>-1480.3500000000001</v>
          </cell>
          <cell r="AP1938">
            <v>-1791.2141666666666</v>
          </cell>
        </row>
        <row r="1939">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D1939">
            <v>0</v>
          </cell>
          <cell r="AE1939">
            <v>0</v>
          </cell>
          <cell r="AF1939">
            <v>0</v>
          </cell>
          <cell r="AG1939">
            <v>0</v>
          </cell>
          <cell r="AH1939">
            <v>0</v>
          </cell>
          <cell r="AI1939">
            <v>0</v>
          </cell>
          <cell r="AJ1939">
            <v>0</v>
          </cell>
          <cell r="AK1939">
            <v>0</v>
          </cell>
          <cell r="AL1939">
            <v>0</v>
          </cell>
          <cell r="AM1939">
            <v>0</v>
          </cell>
          <cell r="AN1939">
            <v>0</v>
          </cell>
          <cell r="AP1939">
            <v>0</v>
          </cell>
        </row>
        <row r="1940">
          <cell r="J1940">
            <v>-20323012.359999999</v>
          </cell>
          <cell r="K1940">
            <v>-21703412.239999998</v>
          </cell>
          <cell r="L1940">
            <v>-23440785.239999998</v>
          </cell>
          <cell r="M1940">
            <v>-24862896.66</v>
          </cell>
          <cell r="N1940">
            <v>-15752515.65</v>
          </cell>
          <cell r="O1940">
            <v>-17502795.530000001</v>
          </cell>
          <cell r="P1940">
            <v>-19253074.309999999</v>
          </cell>
          <cell r="Q1940">
            <v>-20965076.77</v>
          </cell>
          <cell r="R1940">
            <v>-22834674.559999999</v>
          </cell>
          <cell r="S1940">
            <v>-24704272.809999999</v>
          </cell>
          <cell r="T1940">
            <v>-26218112.899999999</v>
          </cell>
          <cell r="U1940">
            <v>-17510717.260000002</v>
          </cell>
          <cell r="V1940">
            <v>-19312403.989999998</v>
          </cell>
          <cell r="W1940">
            <v>-21114091.57</v>
          </cell>
          <cell r="X1940">
            <v>-22915778.510000002</v>
          </cell>
          <cell r="Y1940">
            <v>-24287788.09</v>
          </cell>
          <cell r="Z1940">
            <v>-15731798.529999999</v>
          </cell>
          <cell r="AA1940">
            <v>-17479452.100000001</v>
          </cell>
          <cell r="AD1940">
            <v>-21460260.844583336</v>
          </cell>
          <cell r="AE1940">
            <v>-21447965.090416666</v>
          </cell>
          <cell r="AF1940">
            <v>-21436560.905000001</v>
          </cell>
          <cell r="AG1940">
            <v>-21381839.667916667</v>
          </cell>
          <cell r="AH1940">
            <v>-21294271.580416668</v>
          </cell>
          <cell r="AI1940">
            <v>-21213836.842083335</v>
          </cell>
          <cell r="AJ1940">
            <v>-21147173.132083334</v>
          </cell>
          <cell r="AK1940">
            <v>-21100742.82375</v>
          </cell>
          <cell r="AL1940">
            <v>-21054904.686249997</v>
          </cell>
          <cell r="AM1940">
            <v>-21030078.615833331</v>
          </cell>
          <cell r="AN1940">
            <v>-21028242.759583332</v>
          </cell>
          <cell r="AP1940">
            <v>-21034137.88625</v>
          </cell>
        </row>
        <row r="1941">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D1941">
            <v>0</v>
          </cell>
          <cell r="AE1941">
            <v>0</v>
          </cell>
          <cell r="AF1941">
            <v>0</v>
          </cell>
          <cell r="AG1941">
            <v>0</v>
          </cell>
          <cell r="AH1941">
            <v>0</v>
          </cell>
          <cell r="AI1941">
            <v>0</v>
          </cell>
          <cell r="AJ1941">
            <v>0</v>
          </cell>
          <cell r="AK1941">
            <v>0</v>
          </cell>
          <cell r="AL1941">
            <v>0</v>
          </cell>
          <cell r="AM1941">
            <v>0</v>
          </cell>
          <cell r="AN1941">
            <v>0</v>
          </cell>
          <cell r="AP1941">
            <v>0</v>
          </cell>
        </row>
        <row r="1942">
          <cell r="J1942">
            <v>-7561546.7800000003</v>
          </cell>
          <cell r="K1942">
            <v>-9124802.3499999996</v>
          </cell>
          <cell r="L1942">
            <v>-5812319.3300000001</v>
          </cell>
          <cell r="M1942">
            <v>-7856396.29</v>
          </cell>
          <cell r="N1942">
            <v>-8966980.6099999994</v>
          </cell>
          <cell r="O1942">
            <v>-6483873.3399999999</v>
          </cell>
          <cell r="P1942">
            <v>-8137654.7400000002</v>
          </cell>
          <cell r="Q1942">
            <v>-11093702.810000001</v>
          </cell>
          <cell r="R1942">
            <v>-16170314.92</v>
          </cell>
          <cell r="S1942">
            <v>-10216985.630000001</v>
          </cell>
          <cell r="T1942">
            <v>-12189829.07</v>
          </cell>
          <cell r="U1942">
            <v>-7083055.5</v>
          </cell>
          <cell r="V1942">
            <v>-8246968.0800000001</v>
          </cell>
          <cell r="W1942">
            <v>-9638623.0700000003</v>
          </cell>
          <cell r="X1942">
            <v>-6083720.6900000004</v>
          </cell>
          <cell r="Y1942">
            <v>-7742725.04</v>
          </cell>
          <cell r="Z1942">
            <v>-9161547.8599999994</v>
          </cell>
          <cell r="AA1942">
            <v>-6664323.8700000001</v>
          </cell>
          <cell r="AD1942">
            <v>-8471118.834999999</v>
          </cell>
          <cell r="AE1942">
            <v>-8773860.2808333319</v>
          </cell>
          <cell r="AF1942">
            <v>-9098342.2524999995</v>
          </cell>
          <cell r="AG1942">
            <v>-9155399.2962499987</v>
          </cell>
          <cell r="AH1942">
            <v>-9215089.7058333326</v>
          </cell>
          <cell r="AI1942">
            <v>-9253347.6683333348</v>
          </cell>
          <cell r="AJ1942">
            <v>-9303316.0858333334</v>
          </cell>
          <cell r="AK1942">
            <v>-9336033.6725000013</v>
          </cell>
          <cell r="AL1942">
            <v>-9342605.7604166679</v>
          </cell>
          <cell r="AM1942">
            <v>-9345976.427083334</v>
          </cell>
          <cell r="AN1942">
            <v>-9361602.1679166667</v>
          </cell>
          <cell r="AP1942">
            <v>-9444796.8883333337</v>
          </cell>
        </row>
        <row r="1943">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D1943">
            <v>0</v>
          </cell>
          <cell r="AE1943">
            <v>0</v>
          </cell>
          <cell r="AF1943">
            <v>0</v>
          </cell>
          <cell r="AG1943">
            <v>0</v>
          </cell>
          <cell r="AH1943">
            <v>0</v>
          </cell>
          <cell r="AI1943">
            <v>0</v>
          </cell>
          <cell r="AJ1943">
            <v>0</v>
          </cell>
          <cell r="AK1943">
            <v>0</v>
          </cell>
          <cell r="AL1943">
            <v>0</v>
          </cell>
          <cell r="AM1943">
            <v>0</v>
          </cell>
          <cell r="AN1943">
            <v>0</v>
          </cell>
          <cell r="AP1943">
            <v>0</v>
          </cell>
        </row>
        <row r="1944">
          <cell r="J1944">
            <v>-241293.68</v>
          </cell>
          <cell r="K1944">
            <v>-369589.39</v>
          </cell>
          <cell r="L1944">
            <v>-264438.13</v>
          </cell>
          <cell r="M1944">
            <v>-392733.84</v>
          </cell>
          <cell r="N1944">
            <v>-521029.55</v>
          </cell>
          <cell r="O1944">
            <v>-185918.99</v>
          </cell>
          <cell r="P1944">
            <v>-314214.7</v>
          </cell>
          <cell r="Q1944">
            <v>-442510.41</v>
          </cell>
          <cell r="R1944">
            <v>-122553.28</v>
          </cell>
          <cell r="S1944">
            <v>-251823.6</v>
          </cell>
          <cell r="T1944">
            <v>-381093.92</v>
          </cell>
          <cell r="U1944">
            <v>-118453.13</v>
          </cell>
          <cell r="V1944">
            <v>-247723.45</v>
          </cell>
          <cell r="W1944">
            <v>-376993.77</v>
          </cell>
          <cell r="X1944">
            <v>-260180.24</v>
          </cell>
          <cell r="Y1944">
            <v>-389450.56</v>
          </cell>
          <cell r="Z1944">
            <v>-518720.88</v>
          </cell>
          <cell r="AA1944">
            <v>-189196.01</v>
          </cell>
          <cell r="AD1944">
            <v>-302202.06041666662</v>
          </cell>
          <cell r="AE1944">
            <v>-302006.27750000003</v>
          </cell>
          <cell r="AF1944">
            <v>-301153.49625000003</v>
          </cell>
          <cell r="AG1944">
            <v>-300381.9325</v>
          </cell>
          <cell r="AH1944">
            <v>-300243.75333333336</v>
          </cell>
          <cell r="AI1944">
            <v>-300738.95874999999</v>
          </cell>
          <cell r="AJ1944">
            <v>-301315.38166666665</v>
          </cell>
          <cell r="AK1944">
            <v>-301446.48541666666</v>
          </cell>
          <cell r="AL1944">
            <v>-301132.27</v>
          </cell>
          <cell r="AM1944">
            <v>-300899.27208333334</v>
          </cell>
          <cell r="AN1944">
            <v>-300939.62</v>
          </cell>
          <cell r="AP1944">
            <v>-301648.22500000003</v>
          </cell>
        </row>
        <row r="1945">
          <cell r="J1945">
            <v>-4.6100000000000003</v>
          </cell>
          <cell r="K1945">
            <v>0</v>
          </cell>
          <cell r="L1945">
            <v>0</v>
          </cell>
          <cell r="M1945">
            <v>0</v>
          </cell>
          <cell r="N1945">
            <v>0</v>
          </cell>
          <cell r="O1945">
            <v>0</v>
          </cell>
          <cell r="P1945">
            <v>0</v>
          </cell>
          <cell r="Q1945">
            <v>0</v>
          </cell>
          <cell r="R1945">
            <v>-9.5</v>
          </cell>
          <cell r="S1945">
            <v>-19.010000000000002</v>
          </cell>
          <cell r="T1945">
            <v>-39.17</v>
          </cell>
          <cell r="U1945">
            <v>-1.65</v>
          </cell>
          <cell r="V1945">
            <v>-1.65</v>
          </cell>
          <cell r="W1945">
            <v>-1.65</v>
          </cell>
          <cell r="X1945">
            <v>0</v>
          </cell>
          <cell r="Y1945">
            <v>0</v>
          </cell>
          <cell r="Z1945">
            <v>0</v>
          </cell>
          <cell r="AA1945">
            <v>0</v>
          </cell>
          <cell r="AD1945">
            <v>-3.0591666666666666</v>
          </cell>
          <cell r="AE1945">
            <v>-3.0733333333333328</v>
          </cell>
          <cell r="AF1945">
            <v>-3.1158333333333332</v>
          </cell>
          <cell r="AG1945">
            <v>-4.7762500000000001</v>
          </cell>
          <cell r="AH1945">
            <v>-6.2850000000000001</v>
          </cell>
          <cell r="AI1945">
            <v>-6.038333333333334</v>
          </cell>
          <cell r="AJ1945">
            <v>-5.9837500000000015</v>
          </cell>
          <cell r="AK1945">
            <v>-6.052500000000002</v>
          </cell>
          <cell r="AL1945">
            <v>-6.052500000000002</v>
          </cell>
          <cell r="AM1945">
            <v>-6.052500000000002</v>
          </cell>
          <cell r="AN1945">
            <v>-6.052500000000002</v>
          </cell>
          <cell r="AP1945">
            <v>-6.052500000000002</v>
          </cell>
        </row>
        <row r="1946">
          <cell r="J1946">
            <v>1600</v>
          </cell>
          <cell r="K1946">
            <v>1600</v>
          </cell>
          <cell r="L1946">
            <v>1600</v>
          </cell>
          <cell r="M1946">
            <v>1600</v>
          </cell>
          <cell r="N1946">
            <v>1600</v>
          </cell>
          <cell r="O1946">
            <v>1600</v>
          </cell>
          <cell r="P1946">
            <v>1600</v>
          </cell>
          <cell r="Q1946">
            <v>1596.43</v>
          </cell>
          <cell r="R1946">
            <v>-1026.04</v>
          </cell>
          <cell r="S1946">
            <v>-2532.5</v>
          </cell>
          <cell r="T1946">
            <v>-3250.27</v>
          </cell>
          <cell r="U1946">
            <v>-3775</v>
          </cell>
          <cell r="V1946">
            <v>-3556.25</v>
          </cell>
          <cell r="W1946">
            <v>1596.43</v>
          </cell>
          <cell r="X1946">
            <v>1596.43</v>
          </cell>
          <cell r="Y1946">
            <v>1596.43</v>
          </cell>
          <cell r="Z1946">
            <v>1596.43</v>
          </cell>
          <cell r="AA1946">
            <v>6915.43</v>
          </cell>
          <cell r="AD1946">
            <v>1599.8512499999999</v>
          </cell>
          <cell r="AE1946">
            <v>1490.2841666666666</v>
          </cell>
          <cell r="AF1946">
            <v>1208.6783333333333</v>
          </cell>
          <cell r="AG1946">
            <v>834.3962499999999</v>
          </cell>
          <cell r="AH1946">
            <v>408.34333333333325</v>
          </cell>
          <cell r="AI1946">
            <v>-30.458750000000084</v>
          </cell>
          <cell r="AJ1946">
            <v>-245.45125000000007</v>
          </cell>
          <cell r="AK1946">
            <v>-245.74874999999989</v>
          </cell>
          <cell r="AL1946">
            <v>-246.04624999999987</v>
          </cell>
          <cell r="AM1946">
            <v>-246.34374999999986</v>
          </cell>
          <cell r="AN1946">
            <v>-25.016249999999825</v>
          </cell>
          <cell r="AP1946">
            <v>235.69875000000022</v>
          </cell>
        </row>
        <row r="1947">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D1947">
            <v>0</v>
          </cell>
          <cell r="AE1947">
            <v>0</v>
          </cell>
          <cell r="AF1947">
            <v>0</v>
          </cell>
          <cell r="AG1947">
            <v>0</v>
          </cell>
          <cell r="AH1947">
            <v>0</v>
          </cell>
          <cell r="AI1947">
            <v>0</v>
          </cell>
          <cell r="AJ1947">
            <v>0</v>
          </cell>
          <cell r="AK1947">
            <v>0</v>
          </cell>
          <cell r="AL1947">
            <v>0</v>
          </cell>
          <cell r="AM1947">
            <v>0</v>
          </cell>
          <cell r="AN1947">
            <v>0</v>
          </cell>
          <cell r="AP1947">
            <v>-62.707500000000003</v>
          </cell>
        </row>
        <row r="1948">
          <cell r="J1948">
            <v>-5833545.8700000001</v>
          </cell>
          <cell r="K1948">
            <v>-6065798.7300000004</v>
          </cell>
          <cell r="L1948">
            <v>-5909908.9400000004</v>
          </cell>
          <cell r="M1948">
            <v>-6500357.9500000002</v>
          </cell>
          <cell r="N1948">
            <v>-1624806.04</v>
          </cell>
          <cell r="O1948">
            <v>-2601465.1</v>
          </cell>
          <cell r="P1948">
            <v>-4591493.2699999996</v>
          </cell>
          <cell r="Q1948">
            <v>-8233655.54</v>
          </cell>
          <cell r="R1948">
            <v>-9621944.8200000003</v>
          </cell>
          <cell r="S1948">
            <v>-9085060.8200000003</v>
          </cell>
          <cell r="T1948">
            <v>-8434517.8499999996</v>
          </cell>
          <cell r="U1948">
            <v>-7077267.3300000001</v>
          </cell>
          <cell r="V1948">
            <v>-6693093.8300000001</v>
          </cell>
          <cell r="W1948">
            <v>-6351669.8200000003</v>
          </cell>
          <cell r="X1948">
            <v>-6148972.2599999998</v>
          </cell>
          <cell r="Y1948">
            <v>-6398432.5800000001</v>
          </cell>
          <cell r="Z1948">
            <v>2157101.2799999998</v>
          </cell>
          <cell r="AA1948">
            <v>-761743.72</v>
          </cell>
          <cell r="AD1948">
            <v>-6101253.9741666662</v>
          </cell>
          <cell r="AE1948">
            <v>-6117689.8575000009</v>
          </cell>
          <cell r="AF1948">
            <v>-6168076.8399999999</v>
          </cell>
          <cell r="AG1948">
            <v>-6231650.7945833327</v>
          </cell>
          <cell r="AH1948">
            <v>-6283422.6558333337</v>
          </cell>
          <cell r="AI1948">
            <v>-6334133.0199999996</v>
          </cell>
          <cell r="AJ1948">
            <v>-6381858.8137499997</v>
          </cell>
          <cell r="AK1948">
            <v>-6403731.0808333335</v>
          </cell>
          <cell r="AL1948">
            <v>-6409445.1620833343</v>
          </cell>
          <cell r="AM1948">
            <v>-6247618.7999999998</v>
          </cell>
          <cell r="AN1948">
            <v>-6013384.2708333321</v>
          </cell>
          <cell r="AP1948">
            <v>-6159175.6904166667</v>
          </cell>
        </row>
        <row r="1949">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D1949">
            <v>0</v>
          </cell>
          <cell r="AE1949">
            <v>0</v>
          </cell>
          <cell r="AF1949">
            <v>0</v>
          </cell>
          <cell r="AG1949">
            <v>0</v>
          </cell>
          <cell r="AH1949">
            <v>0</v>
          </cell>
          <cell r="AI1949">
            <v>0</v>
          </cell>
          <cell r="AJ1949">
            <v>0</v>
          </cell>
          <cell r="AK1949">
            <v>0</v>
          </cell>
          <cell r="AL1949">
            <v>0</v>
          </cell>
          <cell r="AM1949">
            <v>0</v>
          </cell>
          <cell r="AN1949">
            <v>0</v>
          </cell>
          <cell r="AP1949">
            <v>0</v>
          </cell>
        </row>
        <row r="1950">
          <cell r="J1950">
            <v>-1881022.26</v>
          </cell>
          <cell r="K1950">
            <v>-1729630.02</v>
          </cell>
          <cell r="L1950">
            <v>-1502913.69</v>
          </cell>
          <cell r="M1950">
            <v>-1325180.94</v>
          </cell>
          <cell r="N1950">
            <v>-1422846.71</v>
          </cell>
          <cell r="O1950">
            <v>-1687878.48</v>
          </cell>
          <cell r="P1950">
            <v>-2694342.41</v>
          </cell>
          <cell r="Q1950">
            <v>-4515640.92</v>
          </cell>
          <cell r="R1950">
            <v>-6263160.25</v>
          </cell>
          <cell r="S1950">
            <v>-5386417.1600000001</v>
          </cell>
          <cell r="T1950">
            <v>-4788448.5</v>
          </cell>
          <cell r="U1950">
            <v>-3518748.21</v>
          </cell>
          <cell r="V1950">
            <v>-2782570.99</v>
          </cell>
          <cell r="W1950">
            <v>-1876088.97</v>
          </cell>
          <cell r="X1950">
            <v>-1540530.66</v>
          </cell>
          <cell r="Y1950">
            <v>-1348472.13</v>
          </cell>
          <cell r="Z1950">
            <v>-1417467.38</v>
          </cell>
          <cell r="AA1950">
            <v>-1892574.74</v>
          </cell>
          <cell r="AD1950">
            <v>-2709053.9166666674</v>
          </cell>
          <cell r="AE1950">
            <v>-2757596.2191666667</v>
          </cell>
          <cell r="AF1950">
            <v>-2856379.3187499996</v>
          </cell>
          <cell r="AG1950">
            <v>-2952773.9633333334</v>
          </cell>
          <cell r="AH1950">
            <v>-3029051.1991666667</v>
          </cell>
          <cell r="AI1950">
            <v>-3097250.3262499999</v>
          </cell>
          <cell r="AJ1950">
            <v>-3140917.3129166663</v>
          </cell>
          <cell r="AK1950">
            <v>-3148587.1429166663</v>
          </cell>
          <cell r="AL1950">
            <v>-3151124.9829166662</v>
          </cell>
          <cell r="AM1950">
            <v>-3151871.3104166668</v>
          </cell>
          <cell r="AN1950">
            <v>-3160176.1825000006</v>
          </cell>
          <cell r="AP1950">
            <v>-3244888.2220833325</v>
          </cell>
        </row>
        <row r="1951">
          <cell r="J1951">
            <v>-2849993.34</v>
          </cell>
          <cell r="K1951">
            <v>-2948849.52</v>
          </cell>
          <cell r="L1951">
            <v>-1725828.89</v>
          </cell>
          <cell r="M1951">
            <v>-1889716.87</v>
          </cell>
          <cell r="N1951">
            <v>-2177488.23</v>
          </cell>
          <cell r="O1951">
            <v>-2356611.5099999998</v>
          </cell>
          <cell r="P1951">
            <v>-3512841.45</v>
          </cell>
          <cell r="Q1951">
            <v>-6073708.7300000004</v>
          </cell>
          <cell r="R1951">
            <v>0</v>
          </cell>
          <cell r="S1951">
            <v>-7109489.0599999996</v>
          </cell>
          <cell r="T1951">
            <v>-7729255.5</v>
          </cell>
          <cell r="U1951">
            <v>-4451353.26</v>
          </cell>
          <cell r="V1951">
            <v>-3919994.82</v>
          </cell>
          <cell r="W1951">
            <v>-3341906.32</v>
          </cell>
          <cell r="X1951">
            <v>-1811030.95</v>
          </cell>
          <cell r="Y1951">
            <v>-1871263.52</v>
          </cell>
          <cell r="Z1951">
            <v>-2147465.0299999998</v>
          </cell>
          <cell r="AA1951">
            <v>-2594323.65</v>
          </cell>
          <cell r="AD1951">
            <v>-3709553.3962500002</v>
          </cell>
          <cell r="AE1951">
            <v>-3463515.5587499999</v>
          </cell>
          <cell r="AF1951">
            <v>-3271302.9337500003</v>
          </cell>
          <cell r="AG1951">
            <v>-3404729.4695833339</v>
          </cell>
          <cell r="AH1951">
            <v>-3527172.9858333324</v>
          </cell>
          <cell r="AI1951">
            <v>-3613344.7583333328</v>
          </cell>
          <cell r="AJ1951">
            <v>-3674305.52</v>
          </cell>
          <cell r="AK1951">
            <v>-3694232.9725000001</v>
          </cell>
          <cell r="AL1951">
            <v>-3697014.1687500007</v>
          </cell>
          <cell r="AM1951">
            <v>-3694994.3125000005</v>
          </cell>
          <cell r="AN1951">
            <v>-3703648.018333334</v>
          </cell>
          <cell r="AP1951">
            <v>-3809890.2237499994</v>
          </cell>
        </row>
        <row r="1952">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D1952">
            <v>0</v>
          </cell>
          <cell r="AE1952">
            <v>0</v>
          </cell>
          <cell r="AF1952">
            <v>0</v>
          </cell>
          <cell r="AG1952">
            <v>0</v>
          </cell>
          <cell r="AH1952">
            <v>0</v>
          </cell>
          <cell r="AI1952">
            <v>0</v>
          </cell>
          <cell r="AJ1952">
            <v>0</v>
          </cell>
          <cell r="AK1952">
            <v>0</v>
          </cell>
          <cell r="AL1952">
            <v>0</v>
          </cell>
          <cell r="AM1952">
            <v>0</v>
          </cell>
          <cell r="AN1952">
            <v>0</v>
          </cell>
          <cell r="AP1952">
            <v>0</v>
          </cell>
        </row>
        <row r="1953">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D1953">
            <v>0</v>
          </cell>
          <cell r="AE1953">
            <v>0</v>
          </cell>
          <cell r="AF1953">
            <v>0</v>
          </cell>
          <cell r="AG1953">
            <v>0</v>
          </cell>
          <cell r="AH1953">
            <v>0</v>
          </cell>
          <cell r="AI1953">
            <v>0</v>
          </cell>
          <cell r="AJ1953">
            <v>0</v>
          </cell>
          <cell r="AK1953">
            <v>0</v>
          </cell>
          <cell r="AL1953">
            <v>0</v>
          </cell>
          <cell r="AM1953">
            <v>0</v>
          </cell>
          <cell r="AN1953">
            <v>0</v>
          </cell>
          <cell r="AP1953">
            <v>0</v>
          </cell>
        </row>
        <row r="1954">
          <cell r="J1954">
            <v>-121170.89</v>
          </cell>
          <cell r="K1954">
            <v>-76014.42</v>
          </cell>
          <cell r="L1954">
            <v>-101061.46</v>
          </cell>
          <cell r="M1954">
            <v>-103858.34</v>
          </cell>
          <cell r="N1954">
            <v>-124277.43</v>
          </cell>
          <cell r="O1954">
            <v>-118168.71</v>
          </cell>
          <cell r="P1954">
            <v>-135221.31</v>
          </cell>
          <cell r="Q1954">
            <v>-161630.39999999999</v>
          </cell>
          <cell r="R1954">
            <v>-83208.12</v>
          </cell>
          <cell r="S1954">
            <v>-76294.62</v>
          </cell>
          <cell r="T1954">
            <v>-86855.16</v>
          </cell>
          <cell r="U1954">
            <v>-48771.12</v>
          </cell>
          <cell r="V1954">
            <v>-193386.44</v>
          </cell>
          <cell r="W1954">
            <v>-290405.08</v>
          </cell>
          <cell r="X1954">
            <v>-142794.07999999999</v>
          </cell>
          <cell r="Y1954">
            <v>-119202.62</v>
          </cell>
          <cell r="Z1954">
            <v>-2391921.1800000002</v>
          </cell>
          <cell r="AA1954">
            <v>-2245808.2400000002</v>
          </cell>
          <cell r="AD1954">
            <v>-115094.55916666666</v>
          </cell>
          <cell r="AE1954">
            <v>-114883.84291666666</v>
          </cell>
          <cell r="AF1954">
            <v>-113573.72499999998</v>
          </cell>
          <cell r="AG1954">
            <v>-110183.90541666666</v>
          </cell>
          <cell r="AH1954">
            <v>-105911.32791666668</v>
          </cell>
          <cell r="AI1954">
            <v>-106053.31291666668</v>
          </cell>
          <cell r="AJ1954">
            <v>-117995.23833333334</v>
          </cell>
          <cell r="AK1954">
            <v>-128667.04166666667</v>
          </cell>
          <cell r="AL1954">
            <v>-131045.24583333335</v>
          </cell>
          <cell r="AM1954">
            <v>-226169.74708333335</v>
          </cell>
          <cell r="AN1954">
            <v>-409306.55041666672</v>
          </cell>
          <cell r="AP1954">
            <v>-768459.04458333331</v>
          </cell>
        </row>
        <row r="1955">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D1955">
            <v>0</v>
          </cell>
          <cell r="AE1955">
            <v>0</v>
          </cell>
          <cell r="AF1955">
            <v>0</v>
          </cell>
          <cell r="AG1955">
            <v>0</v>
          </cell>
          <cell r="AH1955">
            <v>0</v>
          </cell>
          <cell r="AI1955">
            <v>0</v>
          </cell>
          <cell r="AJ1955">
            <v>0</v>
          </cell>
          <cell r="AK1955">
            <v>0</v>
          </cell>
          <cell r="AL1955">
            <v>0</v>
          </cell>
          <cell r="AM1955">
            <v>0</v>
          </cell>
          <cell r="AN1955">
            <v>0</v>
          </cell>
          <cell r="AP1955">
            <v>0</v>
          </cell>
        </row>
        <row r="1956">
          <cell r="J1956">
            <v>-84303.5</v>
          </cell>
          <cell r="K1956">
            <v>-88348.06</v>
          </cell>
          <cell r="L1956">
            <v>-84659.05</v>
          </cell>
          <cell r="M1956">
            <v>-100762.28</v>
          </cell>
          <cell r="N1956">
            <v>-111135.61</v>
          </cell>
          <cell r="O1956">
            <v>-105800.91</v>
          </cell>
          <cell r="P1956">
            <v>-118121.19</v>
          </cell>
          <cell r="Q1956">
            <v>-149727.12</v>
          </cell>
          <cell r="R1956">
            <v>-117803.02</v>
          </cell>
          <cell r="S1956">
            <v>-65535.82</v>
          </cell>
          <cell r="T1956">
            <v>-99760.3</v>
          </cell>
          <cell r="U1956">
            <v>-96206.74</v>
          </cell>
          <cell r="V1956">
            <v>-85686.77</v>
          </cell>
          <cell r="W1956">
            <v>-134366.15</v>
          </cell>
          <cell r="X1956">
            <v>-94358.69</v>
          </cell>
          <cell r="Y1956">
            <v>-107981.59</v>
          </cell>
          <cell r="Z1956">
            <v>-96019.26</v>
          </cell>
          <cell r="AA1956">
            <v>-73711.89</v>
          </cell>
          <cell r="AD1956">
            <v>-99810.686250000013</v>
          </cell>
          <cell r="AE1956">
            <v>-101810.56541666668</v>
          </cell>
          <cell r="AF1956">
            <v>-102695.205</v>
          </cell>
          <cell r="AG1956">
            <v>-102806.12</v>
          </cell>
          <cell r="AH1956">
            <v>-102762.69666666667</v>
          </cell>
          <cell r="AI1956">
            <v>-101904.60291666667</v>
          </cell>
          <cell r="AJ1956">
            <v>-103879.65958333334</v>
          </cell>
          <cell r="AK1956">
            <v>-106201.23166666664</v>
          </cell>
          <cell r="AL1956">
            <v>-106906.18791666666</v>
          </cell>
          <cell r="AM1956">
            <v>-106577.14458333334</v>
          </cell>
          <cell r="AN1956">
            <v>-104610.25416666667</v>
          </cell>
          <cell r="AP1956">
            <v>-97849.880833333344</v>
          </cell>
        </row>
        <row r="1957">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D1957">
            <v>0</v>
          </cell>
          <cell r="AE1957">
            <v>0</v>
          </cell>
          <cell r="AF1957">
            <v>0</v>
          </cell>
          <cell r="AG1957">
            <v>0</v>
          </cell>
          <cell r="AH1957">
            <v>0</v>
          </cell>
          <cell r="AI1957">
            <v>0</v>
          </cell>
          <cell r="AJ1957">
            <v>0</v>
          </cell>
          <cell r="AK1957">
            <v>0</v>
          </cell>
          <cell r="AL1957">
            <v>0</v>
          </cell>
          <cell r="AM1957">
            <v>0</v>
          </cell>
          <cell r="AN1957">
            <v>0</v>
          </cell>
          <cell r="AP1957">
            <v>0</v>
          </cell>
        </row>
        <row r="1958">
          <cell r="J1958">
            <v>-8851.36</v>
          </cell>
          <cell r="K1958">
            <v>-17003.12</v>
          </cell>
          <cell r="L1958">
            <v>-4810.29</v>
          </cell>
          <cell r="M1958">
            <v>-6859.18</v>
          </cell>
          <cell r="N1958">
            <v>-7431.51</v>
          </cell>
          <cell r="O1958">
            <v>-3647.68</v>
          </cell>
          <cell r="P1958">
            <v>-7457.6</v>
          </cell>
          <cell r="Q1958">
            <v>-38083.089999999997</v>
          </cell>
          <cell r="R1958">
            <v>-28440.22</v>
          </cell>
          <cell r="S1958">
            <v>-3632.8</v>
          </cell>
          <cell r="T1958">
            <v>-6388.1</v>
          </cell>
          <cell r="U1958">
            <v>-2558.98</v>
          </cell>
          <cell r="V1958">
            <v>-3395.14</v>
          </cell>
          <cell r="W1958">
            <v>-16325.27</v>
          </cell>
          <cell r="X1958">
            <v>-12127.31</v>
          </cell>
          <cell r="Y1958">
            <v>-9926.7199999999993</v>
          </cell>
          <cell r="Z1958">
            <v>-10211.02</v>
          </cell>
          <cell r="AA1958">
            <v>-4182.29</v>
          </cell>
          <cell r="AD1958">
            <v>-9805.8633333333328</v>
          </cell>
          <cell r="AE1958">
            <v>-10992.026250000001</v>
          </cell>
          <cell r="AF1958">
            <v>-11988.925000000001</v>
          </cell>
          <cell r="AG1958">
            <v>-11797.26</v>
          </cell>
          <cell r="AH1958">
            <v>-11467.33333333333</v>
          </cell>
          <cell r="AI1958">
            <v>-11036.318333333335</v>
          </cell>
          <cell r="AJ1958">
            <v>-10780.732083333334</v>
          </cell>
          <cell r="AK1958">
            <v>-11057.364166666666</v>
          </cell>
          <cell r="AL1958">
            <v>-11490.054166666669</v>
          </cell>
          <cell r="AM1958">
            <v>-11733.68125</v>
          </cell>
          <cell r="AN1958">
            <v>-11871.769583333333</v>
          </cell>
          <cell r="AP1958">
            <v>-11866.930416666668</v>
          </cell>
        </row>
        <row r="1959">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D1959">
            <v>0</v>
          </cell>
          <cell r="AE1959">
            <v>0</v>
          </cell>
          <cell r="AF1959">
            <v>0</v>
          </cell>
          <cell r="AG1959">
            <v>0</v>
          </cell>
          <cell r="AH1959">
            <v>0</v>
          </cell>
          <cell r="AI1959">
            <v>0</v>
          </cell>
          <cell r="AJ1959">
            <v>0</v>
          </cell>
          <cell r="AK1959">
            <v>0</v>
          </cell>
          <cell r="AL1959">
            <v>0</v>
          </cell>
          <cell r="AM1959">
            <v>0</v>
          </cell>
          <cell r="AN1959">
            <v>0</v>
          </cell>
          <cell r="AP1959">
            <v>0</v>
          </cell>
        </row>
        <row r="1960">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D1960">
            <v>0</v>
          </cell>
          <cell r="AE1960">
            <v>0</v>
          </cell>
          <cell r="AF1960">
            <v>0</v>
          </cell>
          <cell r="AG1960">
            <v>0</v>
          </cell>
          <cell r="AH1960">
            <v>0</v>
          </cell>
          <cell r="AI1960">
            <v>0</v>
          </cell>
          <cell r="AJ1960">
            <v>0</v>
          </cell>
          <cell r="AK1960">
            <v>0</v>
          </cell>
          <cell r="AL1960">
            <v>0</v>
          </cell>
          <cell r="AM1960">
            <v>0</v>
          </cell>
          <cell r="AN1960">
            <v>0</v>
          </cell>
          <cell r="AP1960">
            <v>0</v>
          </cell>
        </row>
        <row r="1961">
          <cell r="J1961">
            <v>-2630.73</v>
          </cell>
          <cell r="K1961">
            <v>-4409.57</v>
          </cell>
          <cell r="L1961">
            <v>-1524.38</v>
          </cell>
          <cell r="M1961">
            <v>-3239.12</v>
          </cell>
          <cell r="N1961">
            <v>-4714.45</v>
          </cell>
          <cell r="O1961">
            <v>-1798.03</v>
          </cell>
          <cell r="P1961">
            <v>-3157</v>
          </cell>
          <cell r="Q1961">
            <v>-4314.67</v>
          </cell>
          <cell r="R1961">
            <v>-117702.25</v>
          </cell>
          <cell r="S1961">
            <v>-126846.2</v>
          </cell>
          <cell r="T1961">
            <v>-129973.7</v>
          </cell>
          <cell r="U1961">
            <v>-1841.91</v>
          </cell>
          <cell r="V1961">
            <v>-3725.91</v>
          </cell>
          <cell r="W1961">
            <v>-5119.3999999999996</v>
          </cell>
          <cell r="X1961">
            <v>-2735.24</v>
          </cell>
          <cell r="Y1961">
            <v>-4660.16</v>
          </cell>
          <cell r="Z1961">
            <v>-5965.45</v>
          </cell>
          <cell r="AA1961">
            <v>-1706.08</v>
          </cell>
          <cell r="AD1961">
            <v>-31377.967500000002</v>
          </cell>
          <cell r="AE1961">
            <v>-31948.98166666667</v>
          </cell>
          <cell r="AF1961">
            <v>-32761.408750000002</v>
          </cell>
          <cell r="AG1961">
            <v>-33223.033750000002</v>
          </cell>
          <cell r="AH1961">
            <v>-33494.707916666674</v>
          </cell>
          <cell r="AI1961">
            <v>-33558.299999999996</v>
          </cell>
          <cell r="AJ1961">
            <v>-33633.508749999994</v>
          </cell>
          <cell r="AK1961">
            <v>-33713.537499999999</v>
          </cell>
          <cell r="AL1961">
            <v>-33823.199999999997</v>
          </cell>
          <cell r="AM1961">
            <v>-33934.534999999996</v>
          </cell>
          <cell r="AN1961">
            <v>-33982.828749999993</v>
          </cell>
          <cell r="AP1961">
            <v>-33970.474583333336</v>
          </cell>
        </row>
        <row r="1962">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D1962">
            <v>0</v>
          </cell>
          <cell r="AE1962">
            <v>0</v>
          </cell>
          <cell r="AF1962">
            <v>0</v>
          </cell>
          <cell r="AG1962">
            <v>0</v>
          </cell>
          <cell r="AH1962">
            <v>0</v>
          </cell>
          <cell r="AI1962">
            <v>0</v>
          </cell>
          <cell r="AJ1962">
            <v>0</v>
          </cell>
          <cell r="AK1962">
            <v>0</v>
          </cell>
          <cell r="AL1962">
            <v>0</v>
          </cell>
          <cell r="AM1962">
            <v>0</v>
          </cell>
          <cell r="AN1962">
            <v>0</v>
          </cell>
          <cell r="AP1962">
            <v>0</v>
          </cell>
        </row>
        <row r="1963">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D1963">
            <v>0</v>
          </cell>
          <cell r="AE1963">
            <v>0</v>
          </cell>
          <cell r="AF1963">
            <v>0</v>
          </cell>
          <cell r="AG1963">
            <v>0</v>
          </cell>
          <cell r="AH1963">
            <v>0</v>
          </cell>
          <cell r="AI1963">
            <v>0</v>
          </cell>
          <cell r="AJ1963">
            <v>0</v>
          </cell>
          <cell r="AK1963">
            <v>0</v>
          </cell>
          <cell r="AL1963">
            <v>0</v>
          </cell>
          <cell r="AM1963">
            <v>0</v>
          </cell>
          <cell r="AN1963">
            <v>0</v>
          </cell>
          <cell r="AP1963">
            <v>0</v>
          </cell>
        </row>
        <row r="1964">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D1964">
            <v>0</v>
          </cell>
          <cell r="AE1964">
            <v>0</v>
          </cell>
          <cell r="AF1964">
            <v>0</v>
          </cell>
          <cell r="AG1964">
            <v>0</v>
          </cell>
          <cell r="AH1964">
            <v>0</v>
          </cell>
          <cell r="AI1964">
            <v>0</v>
          </cell>
          <cell r="AJ1964">
            <v>0</v>
          </cell>
          <cell r="AK1964">
            <v>0</v>
          </cell>
          <cell r="AL1964">
            <v>0</v>
          </cell>
          <cell r="AM1964">
            <v>0</v>
          </cell>
          <cell r="AN1964">
            <v>0</v>
          </cell>
          <cell r="AP1964">
            <v>0</v>
          </cell>
        </row>
        <row r="1965">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D1965">
            <v>0</v>
          </cell>
          <cell r="AE1965">
            <v>0</v>
          </cell>
          <cell r="AF1965">
            <v>0</v>
          </cell>
          <cell r="AG1965">
            <v>0</v>
          </cell>
          <cell r="AH1965">
            <v>0</v>
          </cell>
          <cell r="AI1965">
            <v>0</v>
          </cell>
          <cell r="AJ1965">
            <v>0</v>
          </cell>
          <cell r="AK1965">
            <v>0</v>
          </cell>
          <cell r="AL1965">
            <v>0</v>
          </cell>
          <cell r="AM1965">
            <v>0</v>
          </cell>
          <cell r="AN1965">
            <v>0</v>
          </cell>
          <cell r="AP1965">
            <v>0</v>
          </cell>
        </row>
        <row r="1966">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D1966">
            <v>0</v>
          </cell>
          <cell r="AE1966">
            <v>0</v>
          </cell>
          <cell r="AF1966">
            <v>0</v>
          </cell>
          <cell r="AG1966">
            <v>0</v>
          </cell>
          <cell r="AH1966">
            <v>0</v>
          </cell>
          <cell r="AI1966">
            <v>0</v>
          </cell>
          <cell r="AJ1966">
            <v>0</v>
          </cell>
          <cell r="AK1966">
            <v>0</v>
          </cell>
          <cell r="AL1966">
            <v>0</v>
          </cell>
          <cell r="AM1966">
            <v>0</v>
          </cell>
          <cell r="AN1966">
            <v>0</v>
          </cell>
          <cell r="AP1966">
            <v>0</v>
          </cell>
        </row>
        <row r="1967">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D1967">
            <v>0</v>
          </cell>
          <cell r="AE1967">
            <v>0</v>
          </cell>
          <cell r="AF1967">
            <v>0</v>
          </cell>
          <cell r="AG1967">
            <v>0</v>
          </cell>
          <cell r="AH1967">
            <v>0</v>
          </cell>
          <cell r="AI1967">
            <v>0</v>
          </cell>
          <cell r="AJ1967">
            <v>0</v>
          </cell>
          <cell r="AK1967">
            <v>0</v>
          </cell>
          <cell r="AL1967">
            <v>0</v>
          </cell>
          <cell r="AM1967">
            <v>0</v>
          </cell>
          <cell r="AN1967">
            <v>0</v>
          </cell>
          <cell r="AP1967">
            <v>0</v>
          </cell>
        </row>
        <row r="1968">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D1968">
            <v>0</v>
          </cell>
          <cell r="AE1968">
            <v>0</v>
          </cell>
          <cell r="AF1968">
            <v>0</v>
          </cell>
          <cell r="AG1968">
            <v>0</v>
          </cell>
          <cell r="AH1968">
            <v>0</v>
          </cell>
          <cell r="AI1968">
            <v>0</v>
          </cell>
          <cell r="AJ1968">
            <v>0</v>
          </cell>
          <cell r="AK1968">
            <v>0</v>
          </cell>
          <cell r="AL1968">
            <v>0</v>
          </cell>
          <cell r="AM1968">
            <v>0</v>
          </cell>
          <cell r="AN1968">
            <v>0</v>
          </cell>
          <cell r="AP1968">
            <v>0</v>
          </cell>
        </row>
        <row r="1969">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D1969">
            <v>0</v>
          </cell>
          <cell r="AE1969">
            <v>0</v>
          </cell>
          <cell r="AF1969">
            <v>0</v>
          </cell>
          <cell r="AG1969">
            <v>0</v>
          </cell>
          <cell r="AH1969">
            <v>0</v>
          </cell>
          <cell r="AI1969">
            <v>0</v>
          </cell>
          <cell r="AJ1969">
            <v>0</v>
          </cell>
          <cell r="AK1969">
            <v>0</v>
          </cell>
          <cell r="AL1969">
            <v>0</v>
          </cell>
          <cell r="AM1969">
            <v>0</v>
          </cell>
          <cell r="AN1969">
            <v>0</v>
          </cell>
          <cell r="AP1969">
            <v>0</v>
          </cell>
        </row>
        <row r="1970">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D1970">
            <v>0</v>
          </cell>
          <cell r="AE1970">
            <v>0</v>
          </cell>
          <cell r="AF1970">
            <v>0</v>
          </cell>
          <cell r="AG1970">
            <v>0</v>
          </cell>
          <cell r="AH1970">
            <v>0</v>
          </cell>
          <cell r="AI1970">
            <v>0</v>
          </cell>
          <cell r="AJ1970">
            <v>0</v>
          </cell>
          <cell r="AK1970">
            <v>0</v>
          </cell>
          <cell r="AL1970">
            <v>0</v>
          </cell>
          <cell r="AM1970">
            <v>0</v>
          </cell>
          <cell r="AN1970">
            <v>0</v>
          </cell>
          <cell r="AP1970">
            <v>0</v>
          </cell>
        </row>
        <row r="1971">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D1971">
            <v>0</v>
          </cell>
          <cell r="AE1971">
            <v>0</v>
          </cell>
          <cell r="AF1971">
            <v>0</v>
          </cell>
          <cell r="AG1971">
            <v>0</v>
          </cell>
          <cell r="AH1971">
            <v>0</v>
          </cell>
          <cell r="AI1971">
            <v>0</v>
          </cell>
          <cell r="AJ1971">
            <v>0</v>
          </cell>
          <cell r="AK1971">
            <v>0</v>
          </cell>
          <cell r="AL1971">
            <v>0</v>
          </cell>
          <cell r="AM1971">
            <v>0</v>
          </cell>
          <cell r="AN1971">
            <v>0</v>
          </cell>
          <cell r="AP1971">
            <v>0</v>
          </cell>
        </row>
        <row r="1972">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D1972">
            <v>0</v>
          </cell>
          <cell r="AE1972">
            <v>0</v>
          </cell>
          <cell r="AF1972">
            <v>0</v>
          </cell>
          <cell r="AG1972">
            <v>0</v>
          </cell>
          <cell r="AH1972">
            <v>0</v>
          </cell>
          <cell r="AI1972">
            <v>0</v>
          </cell>
          <cell r="AJ1972">
            <v>0</v>
          </cell>
          <cell r="AK1972">
            <v>0</v>
          </cell>
          <cell r="AL1972">
            <v>0</v>
          </cell>
          <cell r="AM1972">
            <v>0</v>
          </cell>
          <cell r="AN1972">
            <v>0</v>
          </cell>
          <cell r="AP1972">
            <v>0</v>
          </cell>
        </row>
        <row r="1973">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D1973">
            <v>0</v>
          </cell>
          <cell r="AE1973">
            <v>0</v>
          </cell>
          <cell r="AF1973">
            <v>0</v>
          </cell>
          <cell r="AG1973">
            <v>0</v>
          </cell>
          <cell r="AH1973">
            <v>0</v>
          </cell>
          <cell r="AI1973">
            <v>0</v>
          </cell>
          <cell r="AJ1973">
            <v>0</v>
          </cell>
          <cell r="AK1973">
            <v>0</v>
          </cell>
          <cell r="AL1973">
            <v>0</v>
          </cell>
          <cell r="AM1973">
            <v>0</v>
          </cell>
          <cell r="AN1973">
            <v>0</v>
          </cell>
          <cell r="AP1973">
            <v>0</v>
          </cell>
        </row>
        <row r="1974">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D1974">
            <v>0</v>
          </cell>
          <cell r="AE1974">
            <v>0</v>
          </cell>
          <cell r="AF1974">
            <v>0</v>
          </cell>
          <cell r="AG1974">
            <v>0</v>
          </cell>
          <cell r="AH1974">
            <v>0</v>
          </cell>
          <cell r="AI1974">
            <v>0</v>
          </cell>
          <cell r="AJ1974">
            <v>0</v>
          </cell>
          <cell r="AK1974">
            <v>0</v>
          </cell>
          <cell r="AL1974">
            <v>0</v>
          </cell>
          <cell r="AM1974">
            <v>0</v>
          </cell>
          <cell r="AN1974">
            <v>0</v>
          </cell>
          <cell r="AP1974">
            <v>0</v>
          </cell>
        </row>
        <row r="1975">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D1975">
            <v>0</v>
          </cell>
          <cell r="AE1975">
            <v>0</v>
          </cell>
          <cell r="AF1975">
            <v>0</v>
          </cell>
          <cell r="AG1975">
            <v>0</v>
          </cell>
          <cell r="AH1975">
            <v>0</v>
          </cell>
          <cell r="AI1975">
            <v>0</v>
          </cell>
          <cell r="AJ1975">
            <v>0</v>
          </cell>
          <cell r="AK1975">
            <v>0</v>
          </cell>
          <cell r="AL1975">
            <v>0</v>
          </cell>
          <cell r="AM1975">
            <v>0</v>
          </cell>
          <cell r="AN1975">
            <v>0</v>
          </cell>
          <cell r="AP1975">
            <v>0</v>
          </cell>
        </row>
        <row r="1976">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D1976">
            <v>0</v>
          </cell>
          <cell r="AE1976">
            <v>0</v>
          </cell>
          <cell r="AF1976">
            <v>0</v>
          </cell>
          <cell r="AG1976">
            <v>0</v>
          </cell>
          <cell r="AH1976">
            <v>0</v>
          </cell>
          <cell r="AI1976">
            <v>0</v>
          </cell>
          <cell r="AJ1976">
            <v>0</v>
          </cell>
          <cell r="AK1976">
            <v>0</v>
          </cell>
          <cell r="AL1976">
            <v>0</v>
          </cell>
          <cell r="AM1976">
            <v>0</v>
          </cell>
          <cell r="AN1976">
            <v>0</v>
          </cell>
          <cell r="AP1976">
            <v>0</v>
          </cell>
        </row>
        <row r="1977">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D1977">
            <v>0</v>
          </cell>
          <cell r="AE1977">
            <v>0</v>
          </cell>
          <cell r="AF1977">
            <v>0</v>
          </cell>
          <cell r="AG1977">
            <v>0</v>
          </cell>
          <cell r="AH1977">
            <v>0</v>
          </cell>
          <cell r="AI1977">
            <v>0</v>
          </cell>
          <cell r="AJ1977">
            <v>0</v>
          </cell>
          <cell r="AK1977">
            <v>0</v>
          </cell>
          <cell r="AL1977">
            <v>0</v>
          </cell>
          <cell r="AM1977">
            <v>0</v>
          </cell>
          <cell r="AN1977">
            <v>0</v>
          </cell>
          <cell r="AP1977">
            <v>0</v>
          </cell>
        </row>
        <row r="1978">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D1978">
            <v>0</v>
          </cell>
          <cell r="AE1978">
            <v>0</v>
          </cell>
          <cell r="AF1978">
            <v>0</v>
          </cell>
          <cell r="AG1978">
            <v>0</v>
          </cell>
          <cell r="AH1978">
            <v>0</v>
          </cell>
          <cell r="AI1978">
            <v>0</v>
          </cell>
          <cell r="AJ1978">
            <v>0</v>
          </cell>
          <cell r="AK1978">
            <v>0</v>
          </cell>
          <cell r="AL1978">
            <v>0</v>
          </cell>
          <cell r="AM1978">
            <v>0</v>
          </cell>
          <cell r="AN1978">
            <v>0</v>
          </cell>
          <cell r="AP1978">
            <v>0</v>
          </cell>
        </row>
        <row r="1979">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D1979">
            <v>0</v>
          </cell>
          <cell r="AE1979">
            <v>0</v>
          </cell>
          <cell r="AF1979">
            <v>0</v>
          </cell>
          <cell r="AG1979">
            <v>0</v>
          </cell>
          <cell r="AH1979">
            <v>0</v>
          </cell>
          <cell r="AI1979">
            <v>0</v>
          </cell>
          <cell r="AJ1979">
            <v>0</v>
          </cell>
          <cell r="AK1979">
            <v>0</v>
          </cell>
          <cell r="AL1979">
            <v>0</v>
          </cell>
          <cell r="AM1979">
            <v>0</v>
          </cell>
          <cell r="AN1979">
            <v>0</v>
          </cell>
          <cell r="AP1979">
            <v>0</v>
          </cell>
        </row>
        <row r="1980">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D1980">
            <v>0</v>
          </cell>
          <cell r="AE1980">
            <v>0</v>
          </cell>
          <cell r="AF1980">
            <v>0</v>
          </cell>
          <cell r="AG1980">
            <v>0</v>
          </cell>
          <cell r="AH1980">
            <v>0</v>
          </cell>
          <cell r="AI1980">
            <v>0</v>
          </cell>
          <cell r="AJ1980">
            <v>0</v>
          </cell>
          <cell r="AK1980">
            <v>0</v>
          </cell>
          <cell r="AL1980">
            <v>0</v>
          </cell>
          <cell r="AM1980">
            <v>0</v>
          </cell>
          <cell r="AN1980">
            <v>0</v>
          </cell>
          <cell r="AP1980">
            <v>0</v>
          </cell>
        </row>
        <row r="1981">
          <cell r="J1981">
            <v>-491562.5</v>
          </cell>
          <cell r="K1981">
            <v>-44687.5</v>
          </cell>
          <cell r="L1981">
            <v>-134062.5</v>
          </cell>
          <cell r="M1981">
            <v>-223437.5</v>
          </cell>
          <cell r="N1981">
            <v>-312812.5</v>
          </cell>
          <cell r="O1981">
            <v>-402187.5</v>
          </cell>
          <cell r="P1981">
            <v>-491562.5</v>
          </cell>
          <cell r="Q1981">
            <v>-44687.5</v>
          </cell>
          <cell r="R1981">
            <v>-134062.5</v>
          </cell>
          <cell r="S1981">
            <v>-223437.5</v>
          </cell>
          <cell r="T1981">
            <v>-312812.5</v>
          </cell>
          <cell r="U1981">
            <v>-402187.5</v>
          </cell>
          <cell r="V1981">
            <v>-491562.5</v>
          </cell>
          <cell r="W1981">
            <v>-44687.5</v>
          </cell>
          <cell r="X1981">
            <v>-134062.5</v>
          </cell>
          <cell r="Y1981">
            <v>-223437.5</v>
          </cell>
          <cell r="Z1981">
            <v>-312812.5</v>
          </cell>
          <cell r="AA1981">
            <v>-402187.5</v>
          </cell>
          <cell r="AD1981">
            <v>-268125</v>
          </cell>
          <cell r="AE1981">
            <v>-268125</v>
          </cell>
          <cell r="AF1981">
            <v>-268125</v>
          </cell>
          <cell r="AG1981">
            <v>-268125</v>
          </cell>
          <cell r="AH1981">
            <v>-268125</v>
          </cell>
          <cell r="AI1981">
            <v>-268125</v>
          </cell>
          <cell r="AJ1981">
            <v>-268125</v>
          </cell>
          <cell r="AK1981">
            <v>-268125</v>
          </cell>
          <cell r="AL1981">
            <v>-268125</v>
          </cell>
          <cell r="AM1981">
            <v>-268125</v>
          </cell>
          <cell r="AN1981">
            <v>-268125</v>
          </cell>
          <cell r="AP1981">
            <v>-268125</v>
          </cell>
        </row>
        <row r="1982">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D1982">
            <v>0</v>
          </cell>
          <cell r="AE1982">
            <v>0</v>
          </cell>
          <cell r="AF1982">
            <v>0</v>
          </cell>
          <cell r="AG1982">
            <v>0</v>
          </cell>
          <cell r="AH1982">
            <v>0</v>
          </cell>
          <cell r="AI1982">
            <v>0</v>
          </cell>
          <cell r="AJ1982">
            <v>0</v>
          </cell>
          <cell r="AK1982">
            <v>0</v>
          </cell>
          <cell r="AL1982">
            <v>0</v>
          </cell>
          <cell r="AM1982">
            <v>0</v>
          </cell>
          <cell r="AN1982">
            <v>0</v>
          </cell>
          <cell r="AP1982">
            <v>0</v>
          </cell>
        </row>
        <row r="1983">
          <cell r="J1983">
            <v>-66000</v>
          </cell>
          <cell r="K1983">
            <v>-6000</v>
          </cell>
          <cell r="L1983">
            <v>-18000</v>
          </cell>
          <cell r="M1983">
            <v>-30000</v>
          </cell>
          <cell r="N1983">
            <v>-42000</v>
          </cell>
          <cell r="O1983">
            <v>-54000</v>
          </cell>
          <cell r="P1983">
            <v>-66000</v>
          </cell>
          <cell r="Q1983">
            <v>-6000</v>
          </cell>
          <cell r="R1983">
            <v>-18000</v>
          </cell>
          <cell r="S1983">
            <v>-30000</v>
          </cell>
          <cell r="T1983">
            <v>-42000</v>
          </cell>
          <cell r="U1983">
            <v>-54000</v>
          </cell>
          <cell r="V1983">
            <v>-66000</v>
          </cell>
          <cell r="W1983">
            <v>-6000</v>
          </cell>
          <cell r="X1983">
            <v>-18000</v>
          </cell>
          <cell r="Y1983">
            <v>-30000</v>
          </cell>
          <cell r="Z1983">
            <v>-42000</v>
          </cell>
          <cell r="AA1983">
            <v>-54000</v>
          </cell>
          <cell r="AD1983">
            <v>-36000</v>
          </cell>
          <cell r="AE1983">
            <v>-36000</v>
          </cell>
          <cell r="AF1983">
            <v>-36000</v>
          </cell>
          <cell r="AG1983">
            <v>-36000</v>
          </cell>
          <cell r="AH1983">
            <v>-36000</v>
          </cell>
          <cell r="AI1983">
            <v>-36000</v>
          </cell>
          <cell r="AJ1983">
            <v>-36000</v>
          </cell>
          <cell r="AK1983">
            <v>-36000</v>
          </cell>
          <cell r="AL1983">
            <v>-36000</v>
          </cell>
          <cell r="AM1983">
            <v>-36000</v>
          </cell>
          <cell r="AN1983">
            <v>-36000</v>
          </cell>
          <cell r="AP1983">
            <v>-36000</v>
          </cell>
        </row>
        <row r="1984">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D1984">
            <v>0</v>
          </cell>
          <cell r="AE1984">
            <v>0</v>
          </cell>
          <cell r="AF1984">
            <v>0</v>
          </cell>
          <cell r="AG1984">
            <v>0</v>
          </cell>
          <cell r="AH1984">
            <v>0</v>
          </cell>
          <cell r="AI1984">
            <v>0</v>
          </cell>
          <cell r="AJ1984">
            <v>0</v>
          </cell>
          <cell r="AK1984">
            <v>0</v>
          </cell>
          <cell r="AL1984">
            <v>0</v>
          </cell>
          <cell r="AM1984">
            <v>0</v>
          </cell>
          <cell r="AN1984">
            <v>0</v>
          </cell>
          <cell r="AP1984">
            <v>0</v>
          </cell>
        </row>
        <row r="1985">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D1985">
            <v>0</v>
          </cell>
          <cell r="AE1985">
            <v>0</v>
          </cell>
          <cell r="AF1985">
            <v>0</v>
          </cell>
          <cell r="AG1985">
            <v>0</v>
          </cell>
          <cell r="AH1985">
            <v>0</v>
          </cell>
          <cell r="AI1985">
            <v>0</v>
          </cell>
          <cell r="AJ1985">
            <v>0</v>
          </cell>
          <cell r="AK1985">
            <v>0</v>
          </cell>
          <cell r="AL1985">
            <v>0</v>
          </cell>
          <cell r="AM1985">
            <v>0</v>
          </cell>
          <cell r="AN1985">
            <v>0</v>
          </cell>
          <cell r="AP1985">
            <v>0</v>
          </cell>
        </row>
        <row r="1986">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D1986">
            <v>0</v>
          </cell>
          <cell r="AE1986">
            <v>0</v>
          </cell>
          <cell r="AF1986">
            <v>0</v>
          </cell>
          <cell r="AG1986">
            <v>0</v>
          </cell>
          <cell r="AH1986">
            <v>0</v>
          </cell>
          <cell r="AI1986">
            <v>0</v>
          </cell>
          <cell r="AJ1986">
            <v>0</v>
          </cell>
          <cell r="AK1986">
            <v>0</v>
          </cell>
          <cell r="AL1986">
            <v>0</v>
          </cell>
          <cell r="AM1986">
            <v>0</v>
          </cell>
          <cell r="AN1986">
            <v>0</v>
          </cell>
          <cell r="AP1986">
            <v>0</v>
          </cell>
        </row>
        <row r="1987">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D1987">
            <v>0</v>
          </cell>
          <cell r="AE1987">
            <v>0</v>
          </cell>
          <cell r="AF1987">
            <v>0</v>
          </cell>
          <cell r="AG1987">
            <v>0</v>
          </cell>
          <cell r="AH1987">
            <v>0</v>
          </cell>
          <cell r="AI1987">
            <v>0</v>
          </cell>
          <cell r="AJ1987">
            <v>0</v>
          </cell>
          <cell r="AK1987">
            <v>0</v>
          </cell>
          <cell r="AL1987">
            <v>0</v>
          </cell>
          <cell r="AM1987">
            <v>0</v>
          </cell>
          <cell r="AN1987">
            <v>0</v>
          </cell>
          <cell r="AP1987">
            <v>0</v>
          </cell>
        </row>
        <row r="1988">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D1988">
            <v>0</v>
          </cell>
          <cell r="AE1988">
            <v>0</v>
          </cell>
          <cell r="AF1988">
            <v>0</v>
          </cell>
          <cell r="AG1988">
            <v>0</v>
          </cell>
          <cell r="AH1988">
            <v>0</v>
          </cell>
          <cell r="AI1988">
            <v>0</v>
          </cell>
          <cell r="AJ1988">
            <v>0</v>
          </cell>
          <cell r="AK1988">
            <v>0</v>
          </cell>
          <cell r="AL1988">
            <v>0</v>
          </cell>
          <cell r="AM1988">
            <v>0</v>
          </cell>
          <cell r="AN1988">
            <v>0</v>
          </cell>
          <cell r="AP1988">
            <v>0</v>
          </cell>
        </row>
        <row r="1989">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D1989">
            <v>0</v>
          </cell>
          <cell r="AE1989">
            <v>0</v>
          </cell>
          <cell r="AF1989">
            <v>0</v>
          </cell>
          <cell r="AG1989">
            <v>0</v>
          </cell>
          <cell r="AH1989">
            <v>0</v>
          </cell>
          <cell r="AI1989">
            <v>0</v>
          </cell>
          <cell r="AJ1989">
            <v>0</v>
          </cell>
          <cell r="AK1989">
            <v>0</v>
          </cell>
          <cell r="AL1989">
            <v>0</v>
          </cell>
          <cell r="AM1989">
            <v>0</v>
          </cell>
          <cell r="AN1989">
            <v>0</v>
          </cell>
          <cell r="AP1989">
            <v>0</v>
          </cell>
        </row>
        <row r="1990">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D1990">
            <v>0</v>
          </cell>
          <cell r="AE1990">
            <v>0</v>
          </cell>
          <cell r="AF1990">
            <v>0</v>
          </cell>
          <cell r="AG1990">
            <v>0</v>
          </cell>
          <cell r="AH1990">
            <v>0</v>
          </cell>
          <cell r="AI1990">
            <v>0</v>
          </cell>
          <cell r="AJ1990">
            <v>0</v>
          </cell>
          <cell r="AK1990">
            <v>0</v>
          </cell>
          <cell r="AL1990">
            <v>0</v>
          </cell>
          <cell r="AM1990">
            <v>0</v>
          </cell>
          <cell r="AN1990">
            <v>0</v>
          </cell>
          <cell r="AP1990">
            <v>0</v>
          </cell>
        </row>
        <row r="1991">
          <cell r="J1991">
            <v>-116930.31</v>
          </cell>
          <cell r="K1991">
            <v>-14013.92</v>
          </cell>
          <cell r="L1991">
            <v>-65125.31</v>
          </cell>
          <cell r="M1991">
            <v>-118764.48</v>
          </cell>
          <cell r="N1991">
            <v>-14146.7</v>
          </cell>
          <cell r="O1991">
            <v>-65230.31</v>
          </cell>
          <cell r="P1991">
            <v>-117140.31</v>
          </cell>
          <cell r="Q1991">
            <v>-15953.09</v>
          </cell>
          <cell r="R1991">
            <v>-67036.7</v>
          </cell>
          <cell r="S1991">
            <v>-115488.37</v>
          </cell>
          <cell r="T1991">
            <v>-14286.15</v>
          </cell>
          <cell r="U1991">
            <v>-63481.15</v>
          </cell>
          <cell r="V1991">
            <v>-117105.32</v>
          </cell>
          <cell r="W1991">
            <v>-14173.93</v>
          </cell>
          <cell r="X1991">
            <v>-65270.32</v>
          </cell>
          <cell r="Y1991">
            <v>-118894.49</v>
          </cell>
          <cell r="Z1991">
            <v>-15963.1</v>
          </cell>
          <cell r="AA1991">
            <v>-10691.43</v>
          </cell>
          <cell r="AD1991">
            <v>-65329.602500000008</v>
          </cell>
          <cell r="AE1991">
            <v>-65489.719166666669</v>
          </cell>
          <cell r="AF1991">
            <v>-65577.787083333315</v>
          </cell>
          <cell r="AG1991">
            <v>-65601.514583333323</v>
          </cell>
          <cell r="AH1991">
            <v>-65625.149583333332</v>
          </cell>
          <cell r="AI1991">
            <v>-65640.358749999999</v>
          </cell>
          <cell r="AJ1991">
            <v>-65654.317916666681</v>
          </cell>
          <cell r="AK1991">
            <v>-65667.027083333349</v>
          </cell>
          <cell r="AL1991">
            <v>-65678.486250000002</v>
          </cell>
          <cell r="AM1991">
            <v>-65759.58666666667</v>
          </cell>
          <cell r="AN1991">
            <v>-63562.816666666658</v>
          </cell>
          <cell r="AP1991">
            <v>-52200.387500000012</v>
          </cell>
        </row>
        <row r="1992">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D1992">
            <v>0</v>
          </cell>
          <cell r="AE1992">
            <v>0</v>
          </cell>
          <cell r="AF1992">
            <v>0</v>
          </cell>
          <cell r="AG1992">
            <v>0</v>
          </cell>
          <cell r="AH1992">
            <v>0</v>
          </cell>
          <cell r="AI1992">
            <v>0</v>
          </cell>
          <cell r="AJ1992">
            <v>0</v>
          </cell>
          <cell r="AK1992">
            <v>0</v>
          </cell>
          <cell r="AL1992">
            <v>0</v>
          </cell>
          <cell r="AM1992">
            <v>0</v>
          </cell>
          <cell r="AN1992">
            <v>0</v>
          </cell>
          <cell r="AP1992">
            <v>0</v>
          </cell>
        </row>
        <row r="1993">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D1993">
            <v>0</v>
          </cell>
          <cell r="AE1993">
            <v>0</v>
          </cell>
          <cell r="AF1993">
            <v>0</v>
          </cell>
          <cell r="AG1993">
            <v>0</v>
          </cell>
          <cell r="AH1993">
            <v>0</v>
          </cell>
          <cell r="AI1993">
            <v>0</v>
          </cell>
          <cell r="AJ1993">
            <v>0</v>
          </cell>
          <cell r="AK1993">
            <v>0</v>
          </cell>
          <cell r="AL1993">
            <v>0</v>
          </cell>
          <cell r="AM1993">
            <v>0</v>
          </cell>
          <cell r="AN1993">
            <v>0</v>
          </cell>
          <cell r="AP1993">
            <v>0</v>
          </cell>
        </row>
        <row r="1994">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D1994">
            <v>0</v>
          </cell>
          <cell r="AE1994">
            <v>0</v>
          </cell>
          <cell r="AF1994">
            <v>0</v>
          </cell>
          <cell r="AG1994">
            <v>0</v>
          </cell>
          <cell r="AH1994">
            <v>0</v>
          </cell>
          <cell r="AI1994">
            <v>0</v>
          </cell>
          <cell r="AJ1994">
            <v>0</v>
          </cell>
          <cell r="AK1994">
            <v>0</v>
          </cell>
          <cell r="AL1994">
            <v>0</v>
          </cell>
          <cell r="AM1994">
            <v>0</v>
          </cell>
          <cell r="AN1994">
            <v>0</v>
          </cell>
          <cell r="AP1994">
            <v>0</v>
          </cell>
        </row>
        <row r="1995">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D1995">
            <v>0</v>
          </cell>
          <cell r="AE1995">
            <v>0</v>
          </cell>
          <cell r="AF1995">
            <v>0</v>
          </cell>
          <cell r="AG1995">
            <v>0</v>
          </cell>
          <cell r="AH1995">
            <v>0</v>
          </cell>
          <cell r="AI1995">
            <v>0</v>
          </cell>
          <cell r="AJ1995">
            <v>0</v>
          </cell>
          <cell r="AK1995">
            <v>0</v>
          </cell>
          <cell r="AL1995">
            <v>0</v>
          </cell>
          <cell r="AM1995">
            <v>0</v>
          </cell>
          <cell r="AN1995">
            <v>0</v>
          </cell>
          <cell r="AP1995">
            <v>0</v>
          </cell>
        </row>
        <row r="1996">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D1996">
            <v>0</v>
          </cell>
          <cell r="AE1996">
            <v>0</v>
          </cell>
          <cell r="AF1996">
            <v>0</v>
          </cell>
          <cell r="AG1996">
            <v>0</v>
          </cell>
          <cell r="AH1996">
            <v>0</v>
          </cell>
          <cell r="AI1996">
            <v>0</v>
          </cell>
          <cell r="AJ1996">
            <v>0</v>
          </cell>
          <cell r="AK1996">
            <v>0</v>
          </cell>
          <cell r="AL1996">
            <v>0</v>
          </cell>
          <cell r="AM1996">
            <v>0</v>
          </cell>
          <cell r="AN1996">
            <v>0</v>
          </cell>
          <cell r="AP1996">
            <v>0</v>
          </cell>
        </row>
        <row r="1997">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D1997">
            <v>0</v>
          </cell>
          <cell r="AE1997">
            <v>0</v>
          </cell>
          <cell r="AF1997">
            <v>0</v>
          </cell>
          <cell r="AG1997">
            <v>0</v>
          </cell>
          <cell r="AH1997">
            <v>0</v>
          </cell>
          <cell r="AI1997">
            <v>0</v>
          </cell>
          <cell r="AJ1997">
            <v>0</v>
          </cell>
          <cell r="AK1997">
            <v>0</v>
          </cell>
          <cell r="AL1997">
            <v>0</v>
          </cell>
          <cell r="AM1997">
            <v>0</v>
          </cell>
          <cell r="AN1997">
            <v>0</v>
          </cell>
          <cell r="AP1997">
            <v>0</v>
          </cell>
        </row>
        <row r="1998">
          <cell r="J1998">
            <v>-874999.77</v>
          </cell>
          <cell r="K1998">
            <v>-1458333.1</v>
          </cell>
          <cell r="L1998">
            <v>-2041666.43</v>
          </cell>
          <cell r="M1998">
            <v>-2624999.7599999998</v>
          </cell>
          <cell r="N1998">
            <v>-3208333.09</v>
          </cell>
          <cell r="O1998">
            <v>-291666.42</v>
          </cell>
          <cell r="P1998">
            <v>-874999.75</v>
          </cell>
          <cell r="Q1998">
            <v>-1458333.08</v>
          </cell>
          <cell r="R1998">
            <v>-2041666.41</v>
          </cell>
          <cell r="S1998">
            <v>-2624999.7400000002</v>
          </cell>
          <cell r="T1998">
            <v>-3208333.07</v>
          </cell>
          <cell r="U1998">
            <v>-291666.40000000002</v>
          </cell>
          <cell r="V1998">
            <v>-874999.73</v>
          </cell>
          <cell r="W1998">
            <v>-1458333.06</v>
          </cell>
          <cell r="X1998">
            <v>-2041666.39</v>
          </cell>
          <cell r="Y1998">
            <v>-2624999.7200000002</v>
          </cell>
          <cell r="Z1998">
            <v>-3208333.05</v>
          </cell>
          <cell r="AA1998">
            <v>-291666.38</v>
          </cell>
          <cell r="AD1998">
            <v>-1749999.7666666668</v>
          </cell>
          <cell r="AE1998">
            <v>-1749999.763333333</v>
          </cell>
          <cell r="AF1998">
            <v>-1749999.7599999998</v>
          </cell>
          <cell r="AG1998">
            <v>-1749999.7566666668</v>
          </cell>
          <cell r="AH1998">
            <v>-1749999.7533333332</v>
          </cell>
          <cell r="AI1998">
            <v>-1749999.7499999998</v>
          </cell>
          <cell r="AJ1998">
            <v>-1749999.7466666668</v>
          </cell>
          <cell r="AK1998">
            <v>-1749999.7433333332</v>
          </cell>
          <cell r="AL1998">
            <v>-1749999.7400000002</v>
          </cell>
          <cell r="AM1998">
            <v>-1749999.736666667</v>
          </cell>
          <cell r="AN1998">
            <v>-1749999.7333333334</v>
          </cell>
          <cell r="AP1998">
            <v>-1749999.7266666668</v>
          </cell>
        </row>
        <row r="1999">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D1999">
            <v>0</v>
          </cell>
          <cell r="AE1999">
            <v>0</v>
          </cell>
          <cell r="AF1999">
            <v>0</v>
          </cell>
          <cell r="AG1999">
            <v>0</v>
          </cell>
          <cell r="AH1999">
            <v>0</v>
          </cell>
          <cell r="AI1999">
            <v>0</v>
          </cell>
          <cell r="AJ1999">
            <v>0</v>
          </cell>
          <cell r="AK1999">
            <v>0</v>
          </cell>
          <cell r="AL1999">
            <v>0</v>
          </cell>
          <cell r="AM1999">
            <v>0</v>
          </cell>
          <cell r="AN1999">
            <v>0</v>
          </cell>
          <cell r="AP1999">
            <v>0</v>
          </cell>
        </row>
        <row r="2000">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D2000">
            <v>0</v>
          </cell>
          <cell r="AE2000">
            <v>0</v>
          </cell>
          <cell r="AF2000">
            <v>0</v>
          </cell>
          <cell r="AG2000">
            <v>0</v>
          </cell>
          <cell r="AH2000">
            <v>0</v>
          </cell>
          <cell r="AI2000">
            <v>0</v>
          </cell>
          <cell r="AJ2000">
            <v>0</v>
          </cell>
          <cell r="AK2000">
            <v>0</v>
          </cell>
          <cell r="AL2000">
            <v>0</v>
          </cell>
          <cell r="AM2000">
            <v>0</v>
          </cell>
          <cell r="AN2000">
            <v>0</v>
          </cell>
          <cell r="AP2000">
            <v>0</v>
          </cell>
        </row>
        <row r="2001">
          <cell r="J2001">
            <v>-2808333.1</v>
          </cell>
          <cell r="K2001">
            <v>-3931666.43</v>
          </cell>
          <cell r="L2001">
            <v>-5054999.76</v>
          </cell>
          <cell r="M2001">
            <v>-6178333.0899999999</v>
          </cell>
          <cell r="N2001">
            <v>-561666.42000000004</v>
          </cell>
          <cell r="O2001">
            <v>-1684999.75</v>
          </cell>
          <cell r="P2001">
            <v>-2808333.08</v>
          </cell>
          <cell r="Q2001">
            <v>-3931666.41</v>
          </cell>
          <cell r="R2001">
            <v>-5054999.74</v>
          </cell>
          <cell r="S2001">
            <v>-6178333.0700000003</v>
          </cell>
          <cell r="T2001">
            <v>-561666.4</v>
          </cell>
          <cell r="U2001">
            <v>-1684999.73</v>
          </cell>
          <cell r="V2001">
            <v>-2808333.06</v>
          </cell>
          <cell r="W2001">
            <v>-3931666.39</v>
          </cell>
          <cell r="X2001">
            <v>-5054999.72</v>
          </cell>
          <cell r="Y2001">
            <v>-6178333.0499999998</v>
          </cell>
          <cell r="Z2001">
            <v>-561666.38</v>
          </cell>
          <cell r="AA2001">
            <v>-1684999.71</v>
          </cell>
          <cell r="AD2001">
            <v>-3369999.7633333337</v>
          </cell>
          <cell r="AE2001">
            <v>-3369999.76</v>
          </cell>
          <cell r="AF2001">
            <v>-3369999.7566666664</v>
          </cell>
          <cell r="AG2001">
            <v>-3369999.7533333334</v>
          </cell>
          <cell r="AH2001">
            <v>-3369999.75</v>
          </cell>
          <cell r="AI2001">
            <v>-3369999.7466666661</v>
          </cell>
          <cell r="AJ2001">
            <v>-3369999.7433333336</v>
          </cell>
          <cell r="AK2001">
            <v>-3369999.74</v>
          </cell>
          <cell r="AL2001">
            <v>-3369999.7366666663</v>
          </cell>
          <cell r="AM2001">
            <v>-3369999.7333333329</v>
          </cell>
          <cell r="AN2001">
            <v>-3369999.73</v>
          </cell>
          <cell r="AP2001">
            <v>-3369999.7233333332</v>
          </cell>
        </row>
        <row r="2002">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D2002">
            <v>0</v>
          </cell>
          <cell r="AE2002">
            <v>0</v>
          </cell>
          <cell r="AF2002">
            <v>0</v>
          </cell>
          <cell r="AG2002">
            <v>0</v>
          </cell>
          <cell r="AH2002">
            <v>0</v>
          </cell>
          <cell r="AI2002">
            <v>0</v>
          </cell>
          <cell r="AJ2002">
            <v>0</v>
          </cell>
          <cell r="AK2002">
            <v>0</v>
          </cell>
          <cell r="AL2002">
            <v>0</v>
          </cell>
          <cell r="AM2002">
            <v>0</v>
          </cell>
          <cell r="AN2002">
            <v>0</v>
          </cell>
          <cell r="AP2002">
            <v>0</v>
          </cell>
        </row>
        <row r="2003">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D2003">
            <v>0</v>
          </cell>
          <cell r="AE2003">
            <v>0</v>
          </cell>
          <cell r="AF2003">
            <v>0</v>
          </cell>
          <cell r="AG2003">
            <v>0</v>
          </cell>
          <cell r="AH2003">
            <v>0</v>
          </cell>
          <cell r="AI2003">
            <v>0</v>
          </cell>
          <cell r="AJ2003">
            <v>0</v>
          </cell>
          <cell r="AK2003">
            <v>0</v>
          </cell>
          <cell r="AL2003">
            <v>0</v>
          </cell>
          <cell r="AM2003">
            <v>0</v>
          </cell>
          <cell r="AN2003">
            <v>0</v>
          </cell>
          <cell r="AP2003">
            <v>0</v>
          </cell>
        </row>
        <row r="2004">
          <cell r="J2004">
            <v>-460251.34</v>
          </cell>
          <cell r="K2004">
            <v>-522264.9</v>
          </cell>
          <cell r="L2004">
            <v>-522264.9</v>
          </cell>
          <cell r="M2004">
            <v>-520938.79</v>
          </cell>
          <cell r="N2004">
            <v>-585439.44999999995</v>
          </cell>
          <cell r="O2004">
            <v>-585439.44999999995</v>
          </cell>
          <cell r="P2004">
            <v>-585439.44999999995</v>
          </cell>
          <cell r="Q2004">
            <v>-651159.63</v>
          </cell>
          <cell r="R2004">
            <v>-651159.63</v>
          </cell>
          <cell r="S2004">
            <v>-651159.63</v>
          </cell>
          <cell r="T2004">
            <v>-717890.72</v>
          </cell>
          <cell r="U2004">
            <v>-717890.72</v>
          </cell>
          <cell r="V2004">
            <v>-717890.72</v>
          </cell>
          <cell r="W2004">
            <v>-790942.18</v>
          </cell>
          <cell r="X2004">
            <v>-790942.18</v>
          </cell>
          <cell r="Y2004">
            <v>-743799.63</v>
          </cell>
          <cell r="Z2004">
            <v>-823031.91</v>
          </cell>
          <cell r="AA2004">
            <v>-823031.91</v>
          </cell>
          <cell r="AD2004">
            <v>-504082.76541666663</v>
          </cell>
          <cell r="AE2004">
            <v>-524079.92958333343</v>
          </cell>
          <cell r="AF2004">
            <v>-544472.19041666668</v>
          </cell>
          <cell r="AG2004">
            <v>-565403.29500000004</v>
          </cell>
          <cell r="AH2004">
            <v>-586873.24333333329</v>
          </cell>
          <cell r="AI2004">
            <v>-608343.19166666665</v>
          </cell>
          <cell r="AJ2004">
            <v>-630273.05249999987</v>
          </cell>
          <cell r="AK2004">
            <v>-652662.82583333319</v>
          </cell>
          <cell r="AL2004">
            <v>-673143.5808333332</v>
          </cell>
          <cell r="AM2004">
            <v>-692329.13499999989</v>
          </cell>
          <cell r="AN2004">
            <v>-712128.50666666648</v>
          </cell>
          <cell r="AP2004">
            <v>-752051.83499999996</v>
          </cell>
        </row>
        <row r="2005">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D2005">
            <v>0</v>
          </cell>
          <cell r="AE2005">
            <v>0</v>
          </cell>
          <cell r="AF2005">
            <v>0</v>
          </cell>
          <cell r="AG2005">
            <v>0</v>
          </cell>
          <cell r="AH2005">
            <v>0</v>
          </cell>
          <cell r="AI2005">
            <v>0</v>
          </cell>
          <cell r="AJ2005">
            <v>0</v>
          </cell>
          <cell r="AK2005">
            <v>0</v>
          </cell>
          <cell r="AL2005">
            <v>0</v>
          </cell>
          <cell r="AM2005">
            <v>0</v>
          </cell>
          <cell r="AN2005">
            <v>0</v>
          </cell>
          <cell r="AP2005">
            <v>0</v>
          </cell>
        </row>
        <row r="2006">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D2006">
            <v>0</v>
          </cell>
          <cell r="AE2006">
            <v>0</v>
          </cell>
          <cell r="AF2006">
            <v>0</v>
          </cell>
          <cell r="AG2006">
            <v>0</v>
          </cell>
          <cell r="AH2006">
            <v>0</v>
          </cell>
          <cell r="AI2006">
            <v>0</v>
          </cell>
          <cell r="AJ2006">
            <v>0</v>
          </cell>
          <cell r="AK2006">
            <v>0</v>
          </cell>
          <cell r="AL2006">
            <v>0</v>
          </cell>
          <cell r="AM2006">
            <v>0</v>
          </cell>
          <cell r="AN2006">
            <v>0</v>
          </cell>
          <cell r="AP2006">
            <v>0</v>
          </cell>
        </row>
        <row r="2007">
          <cell r="J2007">
            <v>-4387500</v>
          </cell>
          <cell r="K2007">
            <v>-6142500</v>
          </cell>
          <cell r="L2007">
            <v>-7897500</v>
          </cell>
          <cell r="M2007">
            <v>-9652500</v>
          </cell>
          <cell r="N2007">
            <v>-877500</v>
          </cell>
          <cell r="O2007">
            <v>-2632500</v>
          </cell>
          <cell r="P2007">
            <v>-4387500</v>
          </cell>
          <cell r="Q2007">
            <v>-6142500</v>
          </cell>
          <cell r="R2007">
            <v>-7897500</v>
          </cell>
          <cell r="S2007">
            <v>-9652500</v>
          </cell>
          <cell r="T2007">
            <v>-877500</v>
          </cell>
          <cell r="U2007">
            <v>-2632500</v>
          </cell>
          <cell r="V2007">
            <v>-4387500</v>
          </cell>
          <cell r="W2007">
            <v>-6142500</v>
          </cell>
          <cell r="X2007">
            <v>-7897500</v>
          </cell>
          <cell r="Y2007">
            <v>-9652500</v>
          </cell>
          <cell r="Z2007">
            <v>-877500</v>
          </cell>
          <cell r="AA2007">
            <v>-2632500</v>
          </cell>
          <cell r="AD2007">
            <v>-5265000</v>
          </cell>
          <cell r="AE2007">
            <v>-5265000</v>
          </cell>
          <cell r="AF2007">
            <v>-5265000</v>
          </cell>
          <cell r="AG2007">
            <v>-5265000</v>
          </cell>
          <cell r="AH2007">
            <v>-5265000</v>
          </cell>
          <cell r="AI2007">
            <v>-5265000</v>
          </cell>
          <cell r="AJ2007">
            <v>-5265000</v>
          </cell>
          <cell r="AK2007">
            <v>-5265000</v>
          </cell>
          <cell r="AL2007">
            <v>-5265000</v>
          </cell>
          <cell r="AM2007">
            <v>-5265000</v>
          </cell>
          <cell r="AN2007">
            <v>-5265000</v>
          </cell>
          <cell r="AP2007">
            <v>-5265000</v>
          </cell>
        </row>
        <row r="2008">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D2008">
            <v>0</v>
          </cell>
          <cell r="AE2008">
            <v>0</v>
          </cell>
          <cell r="AF2008">
            <v>0</v>
          </cell>
          <cell r="AG2008">
            <v>0</v>
          </cell>
          <cell r="AH2008">
            <v>0</v>
          </cell>
          <cell r="AI2008">
            <v>0</v>
          </cell>
          <cell r="AJ2008">
            <v>0</v>
          </cell>
          <cell r="AK2008">
            <v>0</v>
          </cell>
          <cell r="AL2008">
            <v>0</v>
          </cell>
          <cell r="AM2008">
            <v>0</v>
          </cell>
          <cell r="AN2008">
            <v>0</v>
          </cell>
          <cell r="AP2008">
            <v>0</v>
          </cell>
        </row>
        <row r="2009">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D2009">
            <v>0</v>
          </cell>
          <cell r="AE2009">
            <v>0</v>
          </cell>
          <cell r="AF2009">
            <v>0</v>
          </cell>
          <cell r="AG2009">
            <v>0</v>
          </cell>
          <cell r="AH2009">
            <v>0</v>
          </cell>
          <cell r="AI2009">
            <v>0</v>
          </cell>
          <cell r="AJ2009">
            <v>0</v>
          </cell>
          <cell r="AK2009">
            <v>0</v>
          </cell>
          <cell r="AL2009">
            <v>0</v>
          </cell>
          <cell r="AM2009">
            <v>0</v>
          </cell>
          <cell r="AN2009">
            <v>0</v>
          </cell>
          <cell r="AP2009">
            <v>0</v>
          </cell>
        </row>
        <row r="2010">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D2010">
            <v>0</v>
          </cell>
          <cell r="AE2010">
            <v>0</v>
          </cell>
          <cell r="AF2010">
            <v>0</v>
          </cell>
          <cell r="AG2010">
            <v>0</v>
          </cell>
          <cell r="AH2010">
            <v>0</v>
          </cell>
          <cell r="AI2010">
            <v>0</v>
          </cell>
          <cell r="AJ2010">
            <v>0</v>
          </cell>
          <cell r="AK2010">
            <v>0</v>
          </cell>
          <cell r="AL2010">
            <v>0</v>
          </cell>
          <cell r="AM2010">
            <v>0</v>
          </cell>
          <cell r="AN2010">
            <v>0</v>
          </cell>
          <cell r="AP2010">
            <v>0</v>
          </cell>
        </row>
        <row r="2011">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D2011">
            <v>0</v>
          </cell>
          <cell r="AE2011">
            <v>0</v>
          </cell>
          <cell r="AF2011">
            <v>0</v>
          </cell>
          <cell r="AG2011">
            <v>0</v>
          </cell>
          <cell r="AH2011">
            <v>0</v>
          </cell>
          <cell r="AI2011">
            <v>0</v>
          </cell>
          <cell r="AJ2011">
            <v>0</v>
          </cell>
          <cell r="AK2011">
            <v>0</v>
          </cell>
          <cell r="AL2011">
            <v>0</v>
          </cell>
          <cell r="AM2011">
            <v>0</v>
          </cell>
          <cell r="AN2011">
            <v>0</v>
          </cell>
          <cell r="AP2011">
            <v>0</v>
          </cell>
        </row>
        <row r="2012">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D2012">
            <v>0</v>
          </cell>
          <cell r="AE2012">
            <v>0</v>
          </cell>
          <cell r="AF2012">
            <v>0</v>
          </cell>
          <cell r="AG2012">
            <v>0</v>
          </cell>
          <cell r="AH2012">
            <v>0</v>
          </cell>
          <cell r="AI2012">
            <v>0</v>
          </cell>
          <cell r="AJ2012">
            <v>0</v>
          </cell>
          <cell r="AK2012">
            <v>0</v>
          </cell>
          <cell r="AL2012">
            <v>0</v>
          </cell>
          <cell r="AM2012">
            <v>0</v>
          </cell>
          <cell r="AN2012">
            <v>0</v>
          </cell>
          <cell r="AP2012">
            <v>0</v>
          </cell>
        </row>
        <row r="2013">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D2013">
            <v>0</v>
          </cell>
          <cell r="AE2013">
            <v>0</v>
          </cell>
          <cell r="AF2013">
            <v>0</v>
          </cell>
          <cell r="AG2013">
            <v>0</v>
          </cell>
          <cell r="AH2013">
            <v>0</v>
          </cell>
          <cell r="AI2013">
            <v>0</v>
          </cell>
          <cell r="AJ2013">
            <v>0</v>
          </cell>
          <cell r="AK2013">
            <v>0</v>
          </cell>
          <cell r="AL2013">
            <v>0</v>
          </cell>
          <cell r="AM2013">
            <v>0</v>
          </cell>
          <cell r="AN2013">
            <v>0</v>
          </cell>
          <cell r="AP2013">
            <v>0</v>
          </cell>
        </row>
        <row r="2014">
          <cell r="J2014">
            <v>-6891826.7300000004</v>
          </cell>
          <cell r="K2014">
            <v>-1180368.3999999999</v>
          </cell>
          <cell r="L2014">
            <v>-2322660.0699999998</v>
          </cell>
          <cell r="M2014">
            <v>-3464951.74</v>
          </cell>
          <cell r="N2014">
            <v>-4607243.41</v>
          </cell>
          <cell r="O2014">
            <v>-5749535.0800000001</v>
          </cell>
          <cell r="P2014">
            <v>-6891826.75</v>
          </cell>
          <cell r="Q2014">
            <v>-1180368.42</v>
          </cell>
          <cell r="R2014">
            <v>-2322660.09</v>
          </cell>
          <cell r="S2014">
            <v>-3464951.76</v>
          </cell>
          <cell r="T2014">
            <v>-4607243.43</v>
          </cell>
          <cell r="U2014">
            <v>-5749535.0999999996</v>
          </cell>
          <cell r="V2014">
            <v>-6891826.7699999996</v>
          </cell>
          <cell r="W2014">
            <v>-1180368.44</v>
          </cell>
          <cell r="X2014">
            <v>-2322660.11</v>
          </cell>
          <cell r="Y2014">
            <v>-3464951.78</v>
          </cell>
          <cell r="Z2014">
            <v>-4607243.45</v>
          </cell>
          <cell r="AA2014">
            <v>-5749535.1200000001</v>
          </cell>
          <cell r="AD2014">
            <v>-4036097.566666666</v>
          </cell>
          <cell r="AE2014">
            <v>-4036097.5700000003</v>
          </cell>
          <cell r="AF2014">
            <v>-4036097.5733333337</v>
          </cell>
          <cell r="AG2014">
            <v>-4036097.5766666667</v>
          </cell>
          <cell r="AH2014">
            <v>-4036097.5799999996</v>
          </cell>
          <cell r="AI2014">
            <v>-4036097.583333334</v>
          </cell>
          <cell r="AJ2014">
            <v>-4036097.5866666674</v>
          </cell>
          <cell r="AK2014">
            <v>-4036097.59</v>
          </cell>
          <cell r="AL2014">
            <v>-4036097.5933333333</v>
          </cell>
          <cell r="AM2014">
            <v>-4036097.5966666671</v>
          </cell>
          <cell r="AN2014">
            <v>-4036097.6</v>
          </cell>
          <cell r="AP2014">
            <v>-4036097.606666666</v>
          </cell>
        </row>
        <row r="2015">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D2015">
            <v>0</v>
          </cell>
          <cell r="AE2015">
            <v>0</v>
          </cell>
          <cell r="AF2015">
            <v>0</v>
          </cell>
          <cell r="AG2015">
            <v>0</v>
          </cell>
          <cell r="AH2015">
            <v>0</v>
          </cell>
          <cell r="AI2015">
            <v>0</v>
          </cell>
          <cell r="AJ2015">
            <v>0</v>
          </cell>
          <cell r="AK2015">
            <v>0</v>
          </cell>
          <cell r="AL2015">
            <v>0</v>
          </cell>
          <cell r="AM2015">
            <v>0</v>
          </cell>
          <cell r="AN2015">
            <v>0</v>
          </cell>
          <cell r="AP2015">
            <v>0</v>
          </cell>
        </row>
        <row r="2016">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D2016">
            <v>0</v>
          </cell>
          <cell r="AE2016">
            <v>0</v>
          </cell>
          <cell r="AF2016">
            <v>0</v>
          </cell>
          <cell r="AG2016">
            <v>0</v>
          </cell>
          <cell r="AH2016">
            <v>0</v>
          </cell>
          <cell r="AI2016">
            <v>0</v>
          </cell>
          <cell r="AJ2016">
            <v>0</v>
          </cell>
          <cell r="AK2016">
            <v>0</v>
          </cell>
          <cell r="AL2016">
            <v>0</v>
          </cell>
          <cell r="AM2016">
            <v>0</v>
          </cell>
          <cell r="AN2016">
            <v>0</v>
          </cell>
          <cell r="AP2016">
            <v>0</v>
          </cell>
        </row>
        <row r="2017">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D2017">
            <v>0</v>
          </cell>
          <cell r="AE2017">
            <v>0</v>
          </cell>
          <cell r="AF2017">
            <v>0</v>
          </cell>
          <cell r="AG2017">
            <v>0</v>
          </cell>
          <cell r="AH2017">
            <v>0</v>
          </cell>
          <cell r="AI2017">
            <v>0</v>
          </cell>
          <cell r="AJ2017">
            <v>0</v>
          </cell>
          <cell r="AK2017">
            <v>0</v>
          </cell>
          <cell r="AL2017">
            <v>0</v>
          </cell>
          <cell r="AM2017">
            <v>0</v>
          </cell>
          <cell r="AN2017">
            <v>0</v>
          </cell>
          <cell r="AP2017">
            <v>0</v>
          </cell>
        </row>
        <row r="2018">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D2018">
            <v>0</v>
          </cell>
          <cell r="AE2018">
            <v>0</v>
          </cell>
          <cell r="AF2018">
            <v>0</v>
          </cell>
          <cell r="AG2018">
            <v>0</v>
          </cell>
          <cell r="AH2018">
            <v>0</v>
          </cell>
          <cell r="AI2018">
            <v>0</v>
          </cell>
          <cell r="AJ2018">
            <v>0</v>
          </cell>
          <cell r="AK2018">
            <v>0</v>
          </cell>
          <cell r="AL2018">
            <v>0</v>
          </cell>
          <cell r="AM2018">
            <v>0</v>
          </cell>
          <cell r="AN2018">
            <v>0</v>
          </cell>
          <cell r="AP2018">
            <v>0</v>
          </cell>
        </row>
        <row r="2019">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D2019">
            <v>0</v>
          </cell>
          <cell r="AE2019">
            <v>0</v>
          </cell>
          <cell r="AF2019">
            <v>0</v>
          </cell>
          <cell r="AG2019">
            <v>0</v>
          </cell>
          <cell r="AH2019">
            <v>0</v>
          </cell>
          <cell r="AI2019">
            <v>0</v>
          </cell>
          <cell r="AJ2019">
            <v>0</v>
          </cell>
          <cell r="AK2019">
            <v>0</v>
          </cell>
          <cell r="AL2019">
            <v>0</v>
          </cell>
          <cell r="AM2019">
            <v>0</v>
          </cell>
          <cell r="AN2019">
            <v>0</v>
          </cell>
          <cell r="AP2019">
            <v>0</v>
          </cell>
        </row>
        <row r="2020">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D2020">
            <v>0</v>
          </cell>
          <cell r="AE2020">
            <v>0</v>
          </cell>
          <cell r="AF2020">
            <v>0</v>
          </cell>
          <cell r="AG2020">
            <v>0</v>
          </cell>
          <cell r="AH2020">
            <v>0</v>
          </cell>
          <cell r="AI2020">
            <v>0</v>
          </cell>
          <cell r="AJ2020">
            <v>0</v>
          </cell>
          <cell r="AK2020">
            <v>0</v>
          </cell>
          <cell r="AL2020">
            <v>0</v>
          </cell>
          <cell r="AM2020">
            <v>0</v>
          </cell>
          <cell r="AN2020">
            <v>0</v>
          </cell>
          <cell r="AP2020">
            <v>0</v>
          </cell>
        </row>
        <row r="2021">
          <cell r="J2021">
            <v>-7750637.7599999998</v>
          </cell>
          <cell r="K2021">
            <v>-746471.09</v>
          </cell>
          <cell r="L2021">
            <v>-2147304.42</v>
          </cell>
          <cell r="M2021">
            <v>-3548137.75</v>
          </cell>
          <cell r="N2021">
            <v>-4948971.08</v>
          </cell>
          <cell r="O2021">
            <v>-6349804.4100000001</v>
          </cell>
          <cell r="P2021">
            <v>-7750637.7400000002</v>
          </cell>
          <cell r="Q2021">
            <v>-746471.07</v>
          </cell>
          <cell r="R2021">
            <v>-2147304.4</v>
          </cell>
          <cell r="S2021">
            <v>-3548137.73</v>
          </cell>
          <cell r="T2021">
            <v>-4948971.0599999996</v>
          </cell>
          <cell r="U2021">
            <v>-6349804.3899999997</v>
          </cell>
          <cell r="V2021">
            <v>-7750637.7199999997</v>
          </cell>
          <cell r="W2021">
            <v>-746471.05</v>
          </cell>
          <cell r="X2021">
            <v>-2147304.38</v>
          </cell>
          <cell r="Y2021">
            <v>-3548137.71</v>
          </cell>
          <cell r="Z2021">
            <v>-4948971.04</v>
          </cell>
          <cell r="AA2021">
            <v>-6349804.3700000001</v>
          </cell>
          <cell r="AD2021">
            <v>-4248554.4233333338</v>
          </cell>
          <cell r="AE2021">
            <v>-4248554.4200000009</v>
          </cell>
          <cell r="AF2021">
            <v>-4248554.416666666</v>
          </cell>
          <cell r="AG2021">
            <v>-4248554.4133333331</v>
          </cell>
          <cell r="AH2021">
            <v>-4248554.41</v>
          </cell>
          <cell r="AI2021">
            <v>-4248554.4066666672</v>
          </cell>
          <cell r="AJ2021">
            <v>-4248554.4033333333</v>
          </cell>
          <cell r="AK2021">
            <v>-4248554.3999999994</v>
          </cell>
          <cell r="AL2021">
            <v>-4248554.3966666656</v>
          </cell>
          <cell r="AM2021">
            <v>-4248554.3933333335</v>
          </cell>
          <cell r="AN2021">
            <v>-4248554.3899999997</v>
          </cell>
          <cell r="AP2021">
            <v>-4248554.3833333328</v>
          </cell>
        </row>
        <row r="2022">
          <cell r="J2022">
            <v>-3973533.33</v>
          </cell>
          <cell r="K2022">
            <v>-5542033.3300000001</v>
          </cell>
          <cell r="L2022">
            <v>-7110533.3300000001</v>
          </cell>
          <cell r="M2022">
            <v>-8679033.3300000001</v>
          </cell>
          <cell r="N2022">
            <v>-836533.33</v>
          </cell>
          <cell r="O2022">
            <v>-2405033.33</v>
          </cell>
          <cell r="P2022">
            <v>-3973533.33</v>
          </cell>
          <cell r="Q2022">
            <v>-5542033.3300000001</v>
          </cell>
          <cell r="R2022">
            <v>-7110533.3300000001</v>
          </cell>
          <cell r="S2022">
            <v>-8679033.3300000001</v>
          </cell>
          <cell r="T2022">
            <v>-836533.33</v>
          </cell>
          <cell r="U2022">
            <v>-2405033.33</v>
          </cell>
          <cell r="V2022">
            <v>-3973533.33</v>
          </cell>
          <cell r="W2022">
            <v>-5542033.3300000001</v>
          </cell>
          <cell r="X2022">
            <v>-7110533.3300000001</v>
          </cell>
          <cell r="Y2022">
            <v>-8679033.3300000001</v>
          </cell>
          <cell r="Z2022">
            <v>-836533.33</v>
          </cell>
          <cell r="AA2022">
            <v>-2405033.33</v>
          </cell>
          <cell r="AD2022">
            <v>-4757783.3299999991</v>
          </cell>
          <cell r="AE2022">
            <v>-4757783.3299999991</v>
          </cell>
          <cell r="AF2022">
            <v>-4757783.3299999991</v>
          </cell>
          <cell r="AG2022">
            <v>-4757783.3299999991</v>
          </cell>
          <cell r="AH2022">
            <v>-4757783.3299999991</v>
          </cell>
          <cell r="AI2022">
            <v>-4757783.3299999991</v>
          </cell>
          <cell r="AJ2022">
            <v>-4757783.3299999991</v>
          </cell>
          <cell r="AK2022">
            <v>-4757783.3299999991</v>
          </cell>
          <cell r="AL2022">
            <v>-4757783.3299999991</v>
          </cell>
          <cell r="AM2022">
            <v>-4757783.3299999991</v>
          </cell>
          <cell r="AN2022">
            <v>-4757783.3299999991</v>
          </cell>
          <cell r="AP2022">
            <v>-4757783.3299999991</v>
          </cell>
        </row>
        <row r="2023">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D2023">
            <v>0</v>
          </cell>
          <cell r="AE2023">
            <v>0</v>
          </cell>
          <cell r="AF2023">
            <v>0</v>
          </cell>
          <cell r="AG2023">
            <v>0</v>
          </cell>
          <cell r="AH2023">
            <v>0</v>
          </cell>
          <cell r="AI2023">
            <v>0</v>
          </cell>
          <cell r="AJ2023">
            <v>0</v>
          </cell>
          <cell r="AK2023">
            <v>0</v>
          </cell>
          <cell r="AL2023">
            <v>0</v>
          </cell>
          <cell r="AM2023">
            <v>0</v>
          </cell>
          <cell r="AN2023">
            <v>0</v>
          </cell>
          <cell r="AP2023">
            <v>0</v>
          </cell>
        </row>
        <row r="2024">
          <cell r="J2024">
            <v>-8717500.1799999997</v>
          </cell>
          <cell r="K2024">
            <v>-1452916.85</v>
          </cell>
          <cell r="L2024">
            <v>-2905833.52</v>
          </cell>
          <cell r="M2024">
            <v>-4358750.1900000004</v>
          </cell>
          <cell r="N2024">
            <v>-5811666.8600000003</v>
          </cell>
          <cell r="O2024">
            <v>-7264583.5300000003</v>
          </cell>
          <cell r="P2024">
            <v>-8717500.1999999993</v>
          </cell>
          <cell r="Q2024">
            <v>-1452916.87</v>
          </cell>
          <cell r="R2024">
            <v>-2905833.54</v>
          </cell>
          <cell r="S2024">
            <v>-4358750.21</v>
          </cell>
          <cell r="T2024">
            <v>-5811666.8799999999</v>
          </cell>
          <cell r="U2024">
            <v>-7264583.5499999998</v>
          </cell>
          <cell r="V2024">
            <v>-8717500.2200000007</v>
          </cell>
          <cell r="W2024">
            <v>-1452916.89</v>
          </cell>
          <cell r="X2024">
            <v>-2905833.56</v>
          </cell>
          <cell r="Y2024">
            <v>-4358750.2300000004</v>
          </cell>
          <cell r="Z2024">
            <v>-5811666.9000000004</v>
          </cell>
          <cell r="AA2024">
            <v>-7264583.5700000003</v>
          </cell>
          <cell r="AD2024">
            <v>-5085208.5166666666</v>
          </cell>
          <cell r="AE2024">
            <v>-5085208.5199999996</v>
          </cell>
          <cell r="AF2024">
            <v>-5085208.5233333334</v>
          </cell>
          <cell r="AG2024">
            <v>-5085208.5266666664</v>
          </cell>
          <cell r="AH2024">
            <v>-5085208.53</v>
          </cell>
          <cell r="AI2024">
            <v>-5085208.5333333341</v>
          </cell>
          <cell r="AJ2024">
            <v>-5085208.5366666662</v>
          </cell>
          <cell r="AK2024">
            <v>-5085208.54</v>
          </cell>
          <cell r="AL2024">
            <v>-5085208.5433333339</v>
          </cell>
          <cell r="AM2024">
            <v>-5085208.5466666678</v>
          </cell>
          <cell r="AN2024">
            <v>-5085208.5500000007</v>
          </cell>
          <cell r="AP2024">
            <v>-5060645.3416666668</v>
          </cell>
        </row>
        <row r="2025">
          <cell r="J2025">
            <v>-199310.39</v>
          </cell>
          <cell r="K2025">
            <v>-9805.67</v>
          </cell>
          <cell r="L2025">
            <v>-100832.21</v>
          </cell>
          <cell r="M2025">
            <v>-201796.21</v>
          </cell>
          <cell r="N2025">
            <v>-8810.1299999999992</v>
          </cell>
          <cell r="O2025">
            <v>-100870.24</v>
          </cell>
          <cell r="P2025">
            <v>-198578.24</v>
          </cell>
          <cell r="Q2025">
            <v>-12007.52</v>
          </cell>
          <cell r="R2025">
            <v>-104067.63</v>
          </cell>
          <cell r="S2025">
            <v>-195262.63</v>
          </cell>
          <cell r="T2025">
            <v>-8691.91</v>
          </cell>
          <cell r="U2025">
            <v>-97689.58</v>
          </cell>
          <cell r="V2025">
            <v>-198653.58</v>
          </cell>
          <cell r="W2025">
            <v>-8826.86</v>
          </cell>
          <cell r="X2025">
            <v>-100836.99</v>
          </cell>
          <cell r="Y2025">
            <v>-201320.99</v>
          </cell>
          <cell r="Z2025">
            <v>-11180.27</v>
          </cell>
          <cell r="AA2025">
            <v>-26832.21</v>
          </cell>
          <cell r="AD2025">
            <v>-102996.33291666665</v>
          </cell>
          <cell r="AE2025">
            <v>-103204.41833333333</v>
          </cell>
          <cell r="AF2025">
            <v>-103291.13166666667</v>
          </cell>
          <cell r="AG2025">
            <v>-103215.38666666666</v>
          </cell>
          <cell r="AH2025">
            <v>-103157.06375000002</v>
          </cell>
          <cell r="AI2025">
            <v>-103116.16291666667</v>
          </cell>
          <cell r="AJ2025">
            <v>-103048.01208333333</v>
          </cell>
          <cell r="AK2025">
            <v>-103007.42750000001</v>
          </cell>
          <cell r="AL2025">
            <v>-102987.82583333332</v>
          </cell>
          <cell r="AM2025">
            <v>-103066.78083333332</v>
          </cell>
          <cell r="AN2025">
            <v>-100080.61875000001</v>
          </cell>
          <cell r="AP2025">
            <v>-92812.611250000002</v>
          </cell>
        </row>
        <row r="2026">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D2026">
            <v>0</v>
          </cell>
          <cell r="AE2026">
            <v>0</v>
          </cell>
          <cell r="AF2026">
            <v>0</v>
          </cell>
          <cell r="AG2026">
            <v>0</v>
          </cell>
          <cell r="AH2026">
            <v>0</v>
          </cell>
          <cell r="AI2026">
            <v>0</v>
          </cell>
          <cell r="AJ2026">
            <v>0</v>
          </cell>
          <cell r="AK2026">
            <v>0</v>
          </cell>
          <cell r="AL2026">
            <v>0</v>
          </cell>
          <cell r="AM2026">
            <v>0</v>
          </cell>
          <cell r="AN2026">
            <v>0</v>
          </cell>
          <cell r="AP2026">
            <v>0</v>
          </cell>
        </row>
        <row r="2027">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D2027">
            <v>0</v>
          </cell>
          <cell r="AE2027">
            <v>0</v>
          </cell>
          <cell r="AF2027">
            <v>0</v>
          </cell>
          <cell r="AG2027">
            <v>0</v>
          </cell>
          <cell r="AH2027">
            <v>0</v>
          </cell>
          <cell r="AI2027">
            <v>0</v>
          </cell>
          <cell r="AJ2027">
            <v>0</v>
          </cell>
          <cell r="AK2027">
            <v>0</v>
          </cell>
          <cell r="AL2027">
            <v>0</v>
          </cell>
          <cell r="AM2027">
            <v>0</v>
          </cell>
          <cell r="AN2027">
            <v>0</v>
          </cell>
          <cell r="AP2027">
            <v>0</v>
          </cell>
        </row>
        <row r="2028">
          <cell r="J2028">
            <v>-3358250</v>
          </cell>
          <cell r="K2028">
            <v>-5037375</v>
          </cell>
          <cell r="L2028">
            <v>-6716500</v>
          </cell>
          <cell r="M2028">
            <v>-8395625</v>
          </cell>
          <cell r="N2028">
            <v>-10074750</v>
          </cell>
          <cell r="O2028">
            <v>-1679125</v>
          </cell>
          <cell r="P2028">
            <v>-3358250</v>
          </cell>
          <cell r="Q2028">
            <v>-5037375</v>
          </cell>
          <cell r="R2028">
            <v>-6716500</v>
          </cell>
          <cell r="S2028">
            <v>-8395625</v>
          </cell>
          <cell r="T2028">
            <v>-10074750</v>
          </cell>
          <cell r="U2028">
            <v>-1679125</v>
          </cell>
          <cell r="V2028">
            <v>-3358250</v>
          </cell>
          <cell r="W2028">
            <v>-5037375</v>
          </cell>
          <cell r="X2028">
            <v>-6716500</v>
          </cell>
          <cell r="Y2028">
            <v>-8395625</v>
          </cell>
          <cell r="Z2028">
            <v>-10074750</v>
          </cell>
          <cell r="AA2028">
            <v>-1679125</v>
          </cell>
          <cell r="AD2028">
            <v>-5876937.5</v>
          </cell>
          <cell r="AE2028">
            <v>-5876937.5</v>
          </cell>
          <cell r="AF2028">
            <v>-5876937.5</v>
          </cell>
          <cell r="AG2028">
            <v>-5876937.5</v>
          </cell>
          <cell r="AH2028">
            <v>-5876937.5</v>
          </cell>
          <cell r="AI2028">
            <v>-5876937.5</v>
          </cell>
          <cell r="AJ2028">
            <v>-5876937.5</v>
          </cell>
          <cell r="AK2028">
            <v>-5876937.5</v>
          </cell>
          <cell r="AL2028">
            <v>-5876937.5</v>
          </cell>
          <cell r="AM2028">
            <v>-5876937.5</v>
          </cell>
          <cell r="AN2028">
            <v>-5876937.5</v>
          </cell>
          <cell r="AP2028">
            <v>-5876937.5</v>
          </cell>
        </row>
        <row r="2029">
          <cell r="J2029">
            <v>-4028330.01</v>
          </cell>
          <cell r="K2029">
            <v>-5597809.1799999997</v>
          </cell>
          <cell r="L2029">
            <v>-7167288.3499999996</v>
          </cell>
          <cell r="M2029">
            <v>-8736767.5199999996</v>
          </cell>
          <cell r="N2029">
            <v>-889371.69</v>
          </cell>
          <cell r="O2029">
            <v>-2458850.86</v>
          </cell>
          <cell r="P2029">
            <v>-4028330.03</v>
          </cell>
          <cell r="Q2029">
            <v>-5597809.2000000002</v>
          </cell>
          <cell r="R2029">
            <v>-7167288.3700000001</v>
          </cell>
          <cell r="S2029">
            <v>-8736767.5399999991</v>
          </cell>
          <cell r="T2029">
            <v>-889371.71</v>
          </cell>
          <cell r="U2029">
            <v>-2458850.88</v>
          </cell>
          <cell r="V2029">
            <v>-4028330.05</v>
          </cell>
          <cell r="W2029">
            <v>-5597809.2199999997</v>
          </cell>
          <cell r="X2029">
            <v>-7167288.3899999997</v>
          </cell>
          <cell r="Y2029">
            <v>-8736767.5600000005</v>
          </cell>
          <cell r="Z2029">
            <v>-889371.73</v>
          </cell>
          <cell r="AA2029">
            <v>-2458850.9</v>
          </cell>
          <cell r="AD2029">
            <v>-4813069.5966666667</v>
          </cell>
          <cell r="AE2029">
            <v>-4813069.5999999996</v>
          </cell>
          <cell r="AF2029">
            <v>-4813069.6033333326</v>
          </cell>
          <cell r="AG2029">
            <v>-4813069.6066666665</v>
          </cell>
          <cell r="AH2029">
            <v>-4813069.6100000003</v>
          </cell>
          <cell r="AI2029">
            <v>-4813069.6133333333</v>
          </cell>
          <cell r="AJ2029">
            <v>-4813069.6166666662</v>
          </cell>
          <cell r="AK2029">
            <v>-4813069.6199999992</v>
          </cell>
          <cell r="AL2029">
            <v>-4813069.6233333331</v>
          </cell>
          <cell r="AM2029">
            <v>-4813069.6266666669</v>
          </cell>
          <cell r="AN2029">
            <v>-4813069.63</v>
          </cell>
          <cell r="AP2029">
            <v>-4813069.6366666658</v>
          </cell>
        </row>
        <row r="2030">
          <cell r="J2030">
            <v>-5443777.5300000003</v>
          </cell>
          <cell r="K2030">
            <v>-6644610.8600000003</v>
          </cell>
          <cell r="L2030">
            <v>-640444.18999999994</v>
          </cell>
          <cell r="M2030">
            <v>-1841277.52</v>
          </cell>
          <cell r="N2030">
            <v>-3042110.85</v>
          </cell>
          <cell r="O2030">
            <v>-4242944.18</v>
          </cell>
          <cell r="P2030">
            <v>-5443777.5099999998</v>
          </cell>
          <cell r="Q2030">
            <v>-6644610.8399999999</v>
          </cell>
          <cell r="R2030">
            <v>-640444.17000000004</v>
          </cell>
          <cell r="S2030">
            <v>-1841277.5</v>
          </cell>
          <cell r="T2030">
            <v>-3042110.83</v>
          </cell>
          <cell r="U2030">
            <v>-4242944.16</v>
          </cell>
          <cell r="V2030">
            <v>-5443777.4900000002</v>
          </cell>
          <cell r="W2030">
            <v>-6644610.8200000003</v>
          </cell>
          <cell r="X2030">
            <v>-640444.15</v>
          </cell>
          <cell r="Y2030">
            <v>-1841277.48</v>
          </cell>
          <cell r="Z2030">
            <v>-3042110.81</v>
          </cell>
          <cell r="AA2030">
            <v>-4242944.1399999997</v>
          </cell>
          <cell r="AD2030">
            <v>-3642527.5266666668</v>
          </cell>
          <cell r="AE2030">
            <v>-3642527.5233333334</v>
          </cell>
          <cell r="AF2030">
            <v>-3642527.52</v>
          </cell>
          <cell r="AG2030">
            <v>-3642527.5166666675</v>
          </cell>
          <cell r="AH2030">
            <v>-3642527.5133333337</v>
          </cell>
          <cell r="AI2030">
            <v>-3642527.51</v>
          </cell>
          <cell r="AJ2030">
            <v>-3642527.5066666664</v>
          </cell>
          <cell r="AK2030">
            <v>-3642527.5033333334</v>
          </cell>
          <cell r="AL2030">
            <v>-3642527.5</v>
          </cell>
          <cell r="AM2030">
            <v>-3642527.4966666661</v>
          </cell>
          <cell r="AN2030">
            <v>-3642527.4933333336</v>
          </cell>
          <cell r="AP2030">
            <v>-3642527.4866666663</v>
          </cell>
        </row>
        <row r="2031">
          <cell r="J2031">
            <v>-2208216.66</v>
          </cell>
          <cell r="K2031">
            <v>-3617716.66</v>
          </cell>
          <cell r="L2031">
            <v>-5027216.66</v>
          </cell>
          <cell r="M2031">
            <v>-6436716.6600000001</v>
          </cell>
          <cell r="N2031">
            <v>-7846216.6600000001</v>
          </cell>
          <cell r="O2031">
            <v>-798716.66</v>
          </cell>
          <cell r="P2031">
            <v>-2208216.66</v>
          </cell>
          <cell r="Q2031">
            <v>-3617716.66</v>
          </cell>
          <cell r="R2031">
            <v>-5027216.66</v>
          </cell>
          <cell r="S2031">
            <v>-6436716.6600000001</v>
          </cell>
          <cell r="T2031">
            <v>-7846216.6600000001</v>
          </cell>
          <cell r="U2031">
            <v>-798716.66</v>
          </cell>
          <cell r="V2031">
            <v>-2208216.66</v>
          </cell>
          <cell r="W2031">
            <v>-3617716.66</v>
          </cell>
          <cell r="X2031">
            <v>-5027216.66</v>
          </cell>
          <cell r="Y2031">
            <v>-6436716.6600000001</v>
          </cell>
          <cell r="Z2031">
            <v>-7846216.6600000001</v>
          </cell>
          <cell r="AA2031">
            <v>-798716.66</v>
          </cell>
          <cell r="AD2031">
            <v>-4322466.6599999992</v>
          </cell>
          <cell r="AE2031">
            <v>-4322466.6599999992</v>
          </cell>
          <cell r="AF2031">
            <v>-4322466.6599999992</v>
          </cell>
          <cell r="AG2031">
            <v>-4322466.66</v>
          </cell>
          <cell r="AH2031">
            <v>-4322466.6599999992</v>
          </cell>
          <cell r="AI2031">
            <v>-4322466.6599999992</v>
          </cell>
          <cell r="AJ2031">
            <v>-4322466.6599999992</v>
          </cell>
          <cell r="AK2031">
            <v>-4322466.6599999992</v>
          </cell>
          <cell r="AL2031">
            <v>-4322466.6599999992</v>
          </cell>
          <cell r="AM2031">
            <v>-4322466.66</v>
          </cell>
          <cell r="AN2031">
            <v>-4322466.6599999992</v>
          </cell>
          <cell r="AP2031">
            <v>-4322466.6599999992</v>
          </cell>
        </row>
        <row r="2032">
          <cell r="J2032">
            <v>-492666.67</v>
          </cell>
          <cell r="K2032">
            <v>-1416416.67</v>
          </cell>
          <cell r="L2032">
            <v>-2340166.67</v>
          </cell>
          <cell r="M2032">
            <v>-3263916.67</v>
          </cell>
          <cell r="N2032">
            <v>-4187666.67</v>
          </cell>
          <cell r="O2032">
            <v>-5111416.67</v>
          </cell>
          <cell r="P2032">
            <v>-492666.67</v>
          </cell>
          <cell r="Q2032">
            <v>-1416416.67</v>
          </cell>
          <cell r="R2032">
            <v>-2340166.67</v>
          </cell>
          <cell r="S2032">
            <v>-3263916.67</v>
          </cell>
          <cell r="T2032">
            <v>-4187666.67</v>
          </cell>
          <cell r="U2032">
            <v>-5111416.67</v>
          </cell>
          <cell r="V2032">
            <v>-492666.67</v>
          </cell>
          <cell r="W2032">
            <v>-1416416.67</v>
          </cell>
          <cell r="X2032">
            <v>-2340166.67</v>
          </cell>
          <cell r="Y2032">
            <v>-3263916.67</v>
          </cell>
          <cell r="Z2032">
            <v>-4187666.67</v>
          </cell>
          <cell r="AA2032">
            <v>-5111416.67</v>
          </cell>
          <cell r="AD2032">
            <v>-2802041.6700000004</v>
          </cell>
          <cell r="AE2032">
            <v>-2802041.6700000004</v>
          </cell>
          <cell r="AF2032">
            <v>-2802041.6700000004</v>
          </cell>
          <cell r="AG2032">
            <v>-2802041.6700000004</v>
          </cell>
          <cell r="AH2032">
            <v>-2802041.6700000004</v>
          </cell>
          <cell r="AI2032">
            <v>-2802041.6700000004</v>
          </cell>
          <cell r="AJ2032">
            <v>-2802041.6700000004</v>
          </cell>
          <cell r="AK2032">
            <v>-2802041.6700000004</v>
          </cell>
          <cell r="AL2032">
            <v>-2802041.6700000004</v>
          </cell>
          <cell r="AM2032">
            <v>-2802041.6700000004</v>
          </cell>
          <cell r="AN2032">
            <v>-2802041.6700000004</v>
          </cell>
          <cell r="AP2032">
            <v>-2802041.6700000004</v>
          </cell>
        </row>
        <row r="2033">
          <cell r="J2033">
            <v>-94000</v>
          </cell>
          <cell r="K2033">
            <v>-270250</v>
          </cell>
          <cell r="L2033">
            <v>-446500</v>
          </cell>
          <cell r="M2033">
            <v>-622750</v>
          </cell>
          <cell r="N2033">
            <v>-799000</v>
          </cell>
          <cell r="O2033">
            <v>-975250</v>
          </cell>
          <cell r="P2033">
            <v>-94000</v>
          </cell>
          <cell r="Q2033">
            <v>-270250</v>
          </cell>
          <cell r="R2033">
            <v>-446500</v>
          </cell>
          <cell r="S2033">
            <v>-622750</v>
          </cell>
          <cell r="T2033">
            <v>-799000</v>
          </cell>
          <cell r="U2033">
            <v>-975250</v>
          </cell>
          <cell r="V2033">
            <v>-94000</v>
          </cell>
          <cell r="W2033">
            <v>-270250</v>
          </cell>
          <cell r="X2033">
            <v>-446500</v>
          </cell>
          <cell r="Y2033">
            <v>-622750</v>
          </cell>
          <cell r="Z2033">
            <v>-799000</v>
          </cell>
          <cell r="AA2033">
            <v>-975250</v>
          </cell>
          <cell r="AD2033">
            <v>-534625</v>
          </cell>
          <cell r="AE2033">
            <v>-534625</v>
          </cell>
          <cell r="AF2033">
            <v>-534625</v>
          </cell>
          <cell r="AG2033">
            <v>-534625</v>
          </cell>
          <cell r="AH2033">
            <v>-534625</v>
          </cell>
          <cell r="AI2033">
            <v>-534625</v>
          </cell>
          <cell r="AJ2033">
            <v>-534625</v>
          </cell>
          <cell r="AK2033">
            <v>-534625</v>
          </cell>
          <cell r="AL2033">
            <v>-534625</v>
          </cell>
          <cell r="AM2033">
            <v>-534625</v>
          </cell>
          <cell r="AN2033">
            <v>-534625</v>
          </cell>
          <cell r="AP2033">
            <v>-534625</v>
          </cell>
        </row>
        <row r="2034">
          <cell r="J2034">
            <v>-43013.91</v>
          </cell>
          <cell r="K2034">
            <v>-52579.63</v>
          </cell>
          <cell r="L2034">
            <v>-62263.41</v>
          </cell>
          <cell r="M2034">
            <v>-71575.69</v>
          </cell>
          <cell r="N2034">
            <v>-80799.039999999994</v>
          </cell>
          <cell r="O2034">
            <v>-90218.55</v>
          </cell>
          <cell r="P2034">
            <v>-98462.26</v>
          </cell>
          <cell r="Q2034">
            <v>-108139.54</v>
          </cell>
          <cell r="R2034">
            <v>-17633.47</v>
          </cell>
          <cell r="S2034">
            <v>-40716.61</v>
          </cell>
          <cell r="T2034">
            <v>-62136.53</v>
          </cell>
          <cell r="U2034">
            <v>-82640.009999999995</v>
          </cell>
          <cell r="V2034">
            <v>-101080.8</v>
          </cell>
          <cell r="W2034">
            <v>-118042.49</v>
          </cell>
          <cell r="X2034">
            <v>-134785.91</v>
          </cell>
          <cell r="Y2034">
            <v>-148323.57999999999</v>
          </cell>
          <cell r="Z2034">
            <v>-162508.45000000001</v>
          </cell>
          <cell r="AA2034">
            <v>-174961.38</v>
          </cell>
          <cell r="AD2034">
            <v>-53512.736666666664</v>
          </cell>
          <cell r="AE2034">
            <v>-57271.700000000004</v>
          </cell>
          <cell r="AF2034">
            <v>-58993.504999999997</v>
          </cell>
          <cell r="AG2034">
            <v>-61743.357499999991</v>
          </cell>
          <cell r="AH2034">
            <v>-65436.828750000008</v>
          </cell>
          <cell r="AI2034">
            <v>-69934.341249999998</v>
          </cell>
          <cell r="AJ2034">
            <v>-75081.414166666669</v>
          </cell>
          <cell r="AK2034">
            <v>-80830.804166666669</v>
          </cell>
          <cell r="AL2034">
            <v>-87050.403750000012</v>
          </cell>
          <cell r="AM2034">
            <v>-93652.791250000009</v>
          </cell>
          <cell r="AN2034">
            <v>-100588.30125000002</v>
          </cell>
          <cell r="AP2034">
            <v>-115521.94124999999</v>
          </cell>
        </row>
        <row r="2035">
          <cell r="J2035">
            <v>-1364984.83</v>
          </cell>
          <cell r="K2035">
            <v>-1814979.83</v>
          </cell>
          <cell r="L2035">
            <v>-2264974.83</v>
          </cell>
          <cell r="M2035">
            <v>-2714969.83</v>
          </cell>
          <cell r="N2035">
            <v>-464994.83</v>
          </cell>
          <cell r="O2035">
            <v>-914989.83</v>
          </cell>
          <cell r="P2035">
            <v>-1364984.83</v>
          </cell>
          <cell r="Q2035">
            <v>-1814979.83</v>
          </cell>
          <cell r="R2035">
            <v>-2264974.83</v>
          </cell>
          <cell r="S2035">
            <v>-2714969.83</v>
          </cell>
          <cell r="T2035">
            <v>-464994.83</v>
          </cell>
          <cell r="U2035">
            <v>-914989.83</v>
          </cell>
          <cell r="V2035">
            <v>-1364984.83</v>
          </cell>
          <cell r="W2035">
            <v>-1814979.83</v>
          </cell>
          <cell r="X2035">
            <v>-2264974.83</v>
          </cell>
          <cell r="Y2035">
            <v>-2714969.83</v>
          </cell>
          <cell r="Z2035">
            <v>-464994.83</v>
          </cell>
          <cell r="AA2035">
            <v>-914989.83</v>
          </cell>
          <cell r="AD2035">
            <v>-1589982.33</v>
          </cell>
          <cell r="AE2035">
            <v>-1589982.33</v>
          </cell>
          <cell r="AF2035">
            <v>-1589982.33</v>
          </cell>
          <cell r="AG2035">
            <v>-1589982.33</v>
          </cell>
          <cell r="AH2035">
            <v>-1589982.3299999998</v>
          </cell>
          <cell r="AI2035">
            <v>-1589982.33</v>
          </cell>
          <cell r="AJ2035">
            <v>-1589982.33</v>
          </cell>
          <cell r="AK2035">
            <v>-1589982.33</v>
          </cell>
          <cell r="AL2035">
            <v>-1589982.33</v>
          </cell>
          <cell r="AM2035">
            <v>-1589982.33</v>
          </cell>
          <cell r="AN2035">
            <v>-1589982.3299999998</v>
          </cell>
          <cell r="AP2035">
            <v>-1589982.33</v>
          </cell>
        </row>
        <row r="2036">
          <cell r="J2036">
            <v>-236600</v>
          </cell>
          <cell r="K2036">
            <v>-314600</v>
          </cell>
          <cell r="L2036">
            <v>-392600</v>
          </cell>
          <cell r="M2036">
            <v>-470600</v>
          </cell>
          <cell r="N2036">
            <v>-80600</v>
          </cell>
          <cell r="O2036">
            <v>-158600</v>
          </cell>
          <cell r="P2036">
            <v>-236600</v>
          </cell>
          <cell r="Q2036">
            <v>-314600</v>
          </cell>
          <cell r="R2036">
            <v>-392600</v>
          </cell>
          <cell r="S2036">
            <v>-470600</v>
          </cell>
          <cell r="T2036">
            <v>-80600</v>
          </cell>
          <cell r="U2036">
            <v>-158600</v>
          </cell>
          <cell r="V2036">
            <v>-236600</v>
          </cell>
          <cell r="W2036">
            <v>-314600</v>
          </cell>
          <cell r="X2036">
            <v>-392600</v>
          </cell>
          <cell r="Y2036">
            <v>-470600</v>
          </cell>
          <cell r="Z2036">
            <v>-80600</v>
          </cell>
          <cell r="AA2036">
            <v>-158600</v>
          </cell>
          <cell r="AD2036">
            <v>-275600</v>
          </cell>
          <cell r="AE2036">
            <v>-275600</v>
          </cell>
          <cell r="AF2036">
            <v>-275600</v>
          </cell>
          <cell r="AG2036">
            <v>-275600</v>
          </cell>
          <cell r="AH2036">
            <v>-275600</v>
          </cell>
          <cell r="AI2036">
            <v>-275600</v>
          </cell>
          <cell r="AJ2036">
            <v>-275600</v>
          </cell>
          <cell r="AK2036">
            <v>-275600</v>
          </cell>
          <cell r="AL2036">
            <v>-275600</v>
          </cell>
          <cell r="AM2036">
            <v>-275600</v>
          </cell>
          <cell r="AN2036">
            <v>-275600</v>
          </cell>
          <cell r="AP2036">
            <v>-275600</v>
          </cell>
        </row>
        <row r="2037">
          <cell r="J2037">
            <v>-558402.81000000006</v>
          </cell>
          <cell r="K2037">
            <v>-2081319.48</v>
          </cell>
          <cell r="L2037">
            <v>-3604236.15</v>
          </cell>
          <cell r="M2037">
            <v>-5127152.82</v>
          </cell>
          <cell r="N2037">
            <v>-6650069.4900000002</v>
          </cell>
          <cell r="O2037">
            <v>-8172986.1600000001</v>
          </cell>
          <cell r="P2037">
            <v>-558402.82999999996</v>
          </cell>
          <cell r="Q2037">
            <v>-2081319.5</v>
          </cell>
          <cell r="R2037">
            <v>-3604236.17</v>
          </cell>
          <cell r="S2037">
            <v>-5127152.84</v>
          </cell>
          <cell r="T2037">
            <v>-6650069.5099999998</v>
          </cell>
          <cell r="U2037">
            <v>-8172986.1799999997</v>
          </cell>
          <cell r="V2037">
            <v>-558402.85</v>
          </cell>
          <cell r="W2037">
            <v>-2081319.52</v>
          </cell>
          <cell r="X2037">
            <v>-3604236.19</v>
          </cell>
          <cell r="Y2037">
            <v>-5127152.8600000003</v>
          </cell>
          <cell r="Z2037">
            <v>-6650069.5300000003</v>
          </cell>
          <cell r="AA2037">
            <v>-8172986.2000000002</v>
          </cell>
          <cell r="AD2037">
            <v>-4365694.4799999995</v>
          </cell>
          <cell r="AE2037">
            <v>-4365694.4833333325</v>
          </cell>
          <cell r="AF2037">
            <v>-4365694.4866666663</v>
          </cell>
          <cell r="AG2037">
            <v>-4365694.49</v>
          </cell>
          <cell r="AH2037">
            <v>-4365694.4933333332</v>
          </cell>
          <cell r="AI2037">
            <v>-4365694.4966666661</v>
          </cell>
          <cell r="AJ2037">
            <v>-4365694.4999999991</v>
          </cell>
          <cell r="AK2037">
            <v>-4365694.5033333339</v>
          </cell>
          <cell r="AL2037">
            <v>-4365694.5066666668</v>
          </cell>
          <cell r="AM2037">
            <v>-4365694.51</v>
          </cell>
          <cell r="AN2037">
            <v>-4365694.5133333337</v>
          </cell>
          <cell r="AP2037">
            <v>-4365694.5200000005</v>
          </cell>
        </row>
        <row r="2038">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D2038">
            <v>0</v>
          </cell>
          <cell r="AE2038">
            <v>0</v>
          </cell>
          <cell r="AF2038">
            <v>0</v>
          </cell>
          <cell r="AG2038">
            <v>0</v>
          </cell>
          <cell r="AH2038">
            <v>0</v>
          </cell>
          <cell r="AI2038">
            <v>0</v>
          </cell>
          <cell r="AJ2038">
            <v>0</v>
          </cell>
          <cell r="AK2038">
            <v>0</v>
          </cell>
          <cell r="AL2038">
            <v>0</v>
          </cell>
          <cell r="AM2038">
            <v>0</v>
          </cell>
          <cell r="AN2038">
            <v>0</v>
          </cell>
          <cell r="AP2038">
            <v>0</v>
          </cell>
        </row>
        <row r="2039">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D2039">
            <v>0</v>
          </cell>
          <cell r="AE2039">
            <v>0</v>
          </cell>
          <cell r="AF2039">
            <v>0</v>
          </cell>
          <cell r="AG2039">
            <v>0</v>
          </cell>
          <cell r="AH2039">
            <v>0</v>
          </cell>
          <cell r="AI2039">
            <v>0</v>
          </cell>
          <cell r="AJ2039">
            <v>0</v>
          </cell>
          <cell r="AK2039">
            <v>0</v>
          </cell>
          <cell r="AL2039">
            <v>0</v>
          </cell>
          <cell r="AM2039">
            <v>0</v>
          </cell>
          <cell r="AN2039">
            <v>0</v>
          </cell>
          <cell r="AP2039">
            <v>0</v>
          </cell>
        </row>
        <row r="2040">
          <cell r="J2040">
            <v>0</v>
          </cell>
          <cell r="K2040">
            <v>0</v>
          </cell>
          <cell r="L2040">
            <v>0</v>
          </cell>
          <cell r="M2040">
            <v>-323743.07</v>
          </cell>
          <cell r="N2040">
            <v>0</v>
          </cell>
          <cell r="O2040">
            <v>0</v>
          </cell>
          <cell r="P2040">
            <v>0</v>
          </cell>
          <cell r="Q2040">
            <v>0</v>
          </cell>
          <cell r="R2040">
            <v>-350847.8</v>
          </cell>
          <cell r="S2040">
            <v>-347015.03</v>
          </cell>
          <cell r="T2040">
            <v>0</v>
          </cell>
          <cell r="U2040">
            <v>0</v>
          </cell>
          <cell r="V2040">
            <v>0</v>
          </cell>
          <cell r="W2040">
            <v>0</v>
          </cell>
          <cell r="X2040">
            <v>-359798.55</v>
          </cell>
          <cell r="Y2040">
            <v>-336133.18</v>
          </cell>
          <cell r="Z2040">
            <v>0</v>
          </cell>
          <cell r="AA2040">
            <v>0</v>
          </cell>
          <cell r="AD2040">
            <v>-83641.708333333328</v>
          </cell>
          <cell r="AE2040">
            <v>-98260.366666666654</v>
          </cell>
          <cell r="AF2040">
            <v>-113657.21458333335</v>
          </cell>
          <cell r="AG2040">
            <v>-99784.614583333328</v>
          </cell>
          <cell r="AH2040">
            <v>-85133.824999999997</v>
          </cell>
          <cell r="AI2040">
            <v>-85133.824999999997</v>
          </cell>
          <cell r="AJ2040">
            <v>-85133.824999999997</v>
          </cell>
          <cell r="AK2040">
            <v>-100125.43125000001</v>
          </cell>
          <cell r="AL2040">
            <v>-115633.29208333335</v>
          </cell>
          <cell r="AM2040">
            <v>-116149.54666666668</v>
          </cell>
          <cell r="AN2040">
            <v>-116149.54666666668</v>
          </cell>
          <cell r="AP2040">
            <v>-116149.54666666668</v>
          </cell>
        </row>
        <row r="2041">
          <cell r="J2041">
            <v>-963.47</v>
          </cell>
          <cell r="K2041">
            <v>-769.32</v>
          </cell>
          <cell r="L2041">
            <v>-2006.85</v>
          </cell>
          <cell r="M2041">
            <v>-2721.65</v>
          </cell>
          <cell r="N2041">
            <v>-919.85</v>
          </cell>
          <cell r="O2041">
            <v>-978.69</v>
          </cell>
          <cell r="P2041">
            <v>-698.44</v>
          </cell>
          <cell r="Q2041">
            <v>-2400.66</v>
          </cell>
          <cell r="R2041">
            <v>-929.5</v>
          </cell>
          <cell r="S2041">
            <v>-397.6</v>
          </cell>
          <cell r="T2041">
            <v>-18234.189999999999</v>
          </cell>
          <cell r="U2041">
            <v>15348.2</v>
          </cell>
          <cell r="V2041">
            <v>-1684.27</v>
          </cell>
          <cell r="W2041">
            <v>-1611.05</v>
          </cell>
          <cell r="X2041">
            <v>-3408.84</v>
          </cell>
          <cell r="Y2041">
            <v>-2344.89</v>
          </cell>
          <cell r="Z2041">
            <v>-1657.5</v>
          </cell>
          <cell r="AA2041">
            <v>-2616.4</v>
          </cell>
          <cell r="AD2041">
            <v>8783.0279166666678</v>
          </cell>
          <cell r="AE2041">
            <v>3856.7429166666666</v>
          </cell>
          <cell r="AF2041">
            <v>-979.65833333333342</v>
          </cell>
          <cell r="AG2041">
            <v>-1856.8604166666667</v>
          </cell>
          <cell r="AH2041">
            <v>-1958.676666666667</v>
          </cell>
          <cell r="AI2041">
            <v>-1336.0349999999999</v>
          </cell>
          <cell r="AJ2041">
            <v>-1401.1404166666669</v>
          </cell>
          <cell r="AK2041">
            <v>-1494.6287500000001</v>
          </cell>
          <cell r="AL2041">
            <v>-1537.3466666666666</v>
          </cell>
          <cell r="AM2041">
            <v>-1552.3837499999997</v>
          </cell>
          <cell r="AN2041">
            <v>-1651.3570833333331</v>
          </cell>
          <cell r="AP2041">
            <v>-1595.6391666666666</v>
          </cell>
        </row>
        <row r="2042">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D2042">
            <v>0</v>
          </cell>
          <cell r="AE2042">
            <v>0</v>
          </cell>
          <cell r="AF2042">
            <v>0</v>
          </cell>
          <cell r="AG2042">
            <v>0</v>
          </cell>
          <cell r="AH2042">
            <v>0</v>
          </cell>
          <cell r="AI2042">
            <v>0</v>
          </cell>
          <cell r="AJ2042">
            <v>0</v>
          </cell>
          <cell r="AK2042">
            <v>0</v>
          </cell>
          <cell r="AL2042">
            <v>0</v>
          </cell>
          <cell r="AM2042">
            <v>0</v>
          </cell>
          <cell r="AN2042">
            <v>0</v>
          </cell>
          <cell r="AP2042">
            <v>0</v>
          </cell>
        </row>
        <row r="2043">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D2043">
            <v>0</v>
          </cell>
          <cell r="AE2043">
            <v>0</v>
          </cell>
          <cell r="AF2043">
            <v>0</v>
          </cell>
          <cell r="AG2043">
            <v>0</v>
          </cell>
          <cell r="AH2043">
            <v>0</v>
          </cell>
          <cell r="AI2043">
            <v>0</v>
          </cell>
          <cell r="AJ2043">
            <v>0</v>
          </cell>
          <cell r="AK2043">
            <v>0</v>
          </cell>
          <cell r="AL2043">
            <v>0</v>
          </cell>
          <cell r="AM2043">
            <v>0</v>
          </cell>
          <cell r="AN2043">
            <v>0</v>
          </cell>
          <cell r="AP2043">
            <v>0</v>
          </cell>
        </row>
        <row r="2044">
          <cell r="J2044">
            <v>0</v>
          </cell>
          <cell r="K2044">
            <v>0</v>
          </cell>
          <cell r="L2044">
            <v>0</v>
          </cell>
          <cell r="M2044">
            <v>-609346.35</v>
          </cell>
          <cell r="N2044">
            <v>0</v>
          </cell>
          <cell r="O2044">
            <v>0</v>
          </cell>
          <cell r="P2044">
            <v>0</v>
          </cell>
          <cell r="Q2044">
            <v>0.01</v>
          </cell>
          <cell r="R2044">
            <v>-658546.78</v>
          </cell>
          <cell r="S2044">
            <v>-640947.34</v>
          </cell>
          <cell r="T2044">
            <v>0</v>
          </cell>
          <cell r="U2044">
            <v>0</v>
          </cell>
          <cell r="V2044">
            <v>0</v>
          </cell>
          <cell r="W2044">
            <v>0</v>
          </cell>
          <cell r="X2044">
            <v>-736330.75</v>
          </cell>
          <cell r="Y2044">
            <v>-720769.19</v>
          </cell>
          <cell r="Z2044">
            <v>0</v>
          </cell>
          <cell r="AA2044">
            <v>0</v>
          </cell>
          <cell r="AD2044">
            <v>-155965.43625000003</v>
          </cell>
          <cell r="AE2044">
            <v>-183404.88500000001</v>
          </cell>
          <cell r="AF2044">
            <v>-212787.71708333332</v>
          </cell>
          <cell r="AG2044">
            <v>-186900.56916666668</v>
          </cell>
          <cell r="AH2044">
            <v>-159070.03833333333</v>
          </cell>
          <cell r="AI2044">
            <v>-159070.03833333333</v>
          </cell>
          <cell r="AJ2044">
            <v>-159070.03833333333</v>
          </cell>
          <cell r="AK2044">
            <v>-189750.48624999999</v>
          </cell>
          <cell r="AL2044">
            <v>-225073.55249999999</v>
          </cell>
          <cell r="AM2044">
            <v>-229716.17083333331</v>
          </cell>
          <cell r="AN2044">
            <v>-229716.17083333331</v>
          </cell>
          <cell r="AP2044">
            <v>-229716.17125000001</v>
          </cell>
        </row>
        <row r="2045">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D2045">
            <v>0</v>
          </cell>
          <cell r="AE2045">
            <v>0</v>
          </cell>
          <cell r="AF2045">
            <v>0</v>
          </cell>
          <cell r="AG2045">
            <v>0</v>
          </cell>
          <cell r="AH2045">
            <v>0</v>
          </cell>
          <cell r="AI2045">
            <v>0</v>
          </cell>
          <cell r="AJ2045">
            <v>0</v>
          </cell>
          <cell r="AK2045">
            <v>0</v>
          </cell>
          <cell r="AL2045">
            <v>0</v>
          </cell>
          <cell r="AM2045">
            <v>0</v>
          </cell>
          <cell r="AN2045">
            <v>0</v>
          </cell>
          <cell r="AP2045">
            <v>0</v>
          </cell>
        </row>
        <row r="2046">
          <cell r="J2046">
            <v>-7665.08</v>
          </cell>
          <cell r="K2046">
            <v>-1129.9100000000001</v>
          </cell>
          <cell r="L2046">
            <v>-4673.88</v>
          </cell>
          <cell r="M2046">
            <v>-17378.64</v>
          </cell>
          <cell r="N2046">
            <v>-4334.21</v>
          </cell>
          <cell r="O2046">
            <v>-13517.69</v>
          </cell>
          <cell r="P2046">
            <v>-36036.89</v>
          </cell>
          <cell r="Q2046">
            <v>-58679.16</v>
          </cell>
          <cell r="R2046">
            <v>-20215.29</v>
          </cell>
          <cell r="S2046">
            <v>-1399.21</v>
          </cell>
          <cell r="T2046">
            <v>-16440.490000000002</v>
          </cell>
          <cell r="U2046">
            <v>-56566.7</v>
          </cell>
          <cell r="V2046">
            <v>-13217.25</v>
          </cell>
          <cell r="W2046">
            <v>2955.57</v>
          </cell>
          <cell r="X2046">
            <v>-11815.54</v>
          </cell>
          <cell r="Y2046">
            <v>-4012.05</v>
          </cell>
          <cell r="Z2046">
            <v>-21094.19</v>
          </cell>
          <cell r="AA2046">
            <v>-10858.94</v>
          </cell>
          <cell r="AD2046">
            <v>-15318.339166666667</v>
          </cell>
          <cell r="AE2046">
            <v>-19916.122083333335</v>
          </cell>
          <cell r="AF2046">
            <v>-18306.917083333334</v>
          </cell>
          <cell r="AG2046">
            <v>-17252.655416666665</v>
          </cell>
          <cell r="AH2046">
            <v>-18517.033750000002</v>
          </cell>
          <cell r="AI2046">
            <v>-20067.769583333335</v>
          </cell>
          <cell r="AJ2046">
            <v>-20128.881666666664</v>
          </cell>
          <cell r="AK2046">
            <v>-20256.222499999996</v>
          </cell>
          <cell r="AL2046">
            <v>-19996.850416666668</v>
          </cell>
          <cell r="AM2046">
            <v>-20138.241666666665</v>
          </cell>
          <cell r="AN2046">
            <v>-20725.792916666665</v>
          </cell>
          <cell r="AP2046">
            <v>-17172.837916666667</v>
          </cell>
        </row>
        <row r="2047">
          <cell r="J2047">
            <v>-447069.62</v>
          </cell>
          <cell r="K2047">
            <v>-510345.97</v>
          </cell>
          <cell r="L2047">
            <v>-858326.26</v>
          </cell>
          <cell r="M2047">
            <v>-1072164.1499999999</v>
          </cell>
          <cell r="N2047">
            <v>-1265066.96</v>
          </cell>
          <cell r="O2047">
            <v>-1499377.78</v>
          </cell>
          <cell r="P2047">
            <v>-1358650.22</v>
          </cell>
          <cell r="Q2047">
            <v>-1297091.67</v>
          </cell>
          <cell r="R2047">
            <v>-1378528.06</v>
          </cell>
          <cell r="S2047">
            <v>-1587271.21</v>
          </cell>
          <cell r="T2047">
            <v>-1441226.7</v>
          </cell>
          <cell r="U2047">
            <v>-1262903.97</v>
          </cell>
          <cell r="V2047">
            <v>-1581519.05</v>
          </cell>
          <cell r="W2047">
            <v>-1765858.25</v>
          </cell>
          <cell r="X2047">
            <v>-1391309.11</v>
          </cell>
          <cell r="Y2047">
            <v>-989963.43</v>
          </cell>
          <cell r="Z2047">
            <v>-1014516.56</v>
          </cell>
          <cell r="AA2047">
            <v>-1030669.13</v>
          </cell>
          <cell r="AD2047">
            <v>-953174.49250000005</v>
          </cell>
          <cell r="AE2047">
            <v>-987110.79541666666</v>
          </cell>
          <cell r="AF2047">
            <v>-1034476.5729166666</v>
          </cell>
          <cell r="AG2047">
            <v>-1087333.7049999998</v>
          </cell>
          <cell r="AH2047">
            <v>-1138474.5999999999</v>
          </cell>
          <cell r="AI2047">
            <v>-1212103.9404166667</v>
          </cell>
          <cell r="AJ2047">
            <v>-1311685.6783333332</v>
          </cell>
          <cell r="AK2047">
            <v>-1386206.3087500001</v>
          </cell>
          <cell r="AL2047">
            <v>-1404988.8975</v>
          </cell>
          <cell r="AM2047">
            <v>-1391124.2675000001</v>
          </cell>
          <cell r="AN2047">
            <v>-1361155.1404166666</v>
          </cell>
          <cell r="AP2047">
            <v>-1330349.2974999999</v>
          </cell>
        </row>
        <row r="2048">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D2048">
            <v>0</v>
          </cell>
          <cell r="AE2048">
            <v>0</v>
          </cell>
          <cell r="AF2048">
            <v>0</v>
          </cell>
          <cell r="AG2048">
            <v>0</v>
          </cell>
          <cell r="AH2048">
            <v>0</v>
          </cell>
          <cell r="AI2048">
            <v>0</v>
          </cell>
          <cell r="AJ2048">
            <v>0</v>
          </cell>
          <cell r="AK2048">
            <v>0</v>
          </cell>
          <cell r="AL2048">
            <v>0</v>
          </cell>
          <cell r="AM2048">
            <v>0</v>
          </cell>
          <cell r="AN2048">
            <v>0</v>
          </cell>
          <cell r="AP2048">
            <v>0</v>
          </cell>
        </row>
        <row r="2049">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D2049">
            <v>0</v>
          </cell>
          <cell r="AE2049">
            <v>0</v>
          </cell>
          <cell r="AF2049">
            <v>0</v>
          </cell>
          <cell r="AG2049">
            <v>0</v>
          </cell>
          <cell r="AH2049">
            <v>0</v>
          </cell>
          <cell r="AI2049">
            <v>0</v>
          </cell>
          <cell r="AJ2049">
            <v>0</v>
          </cell>
          <cell r="AK2049">
            <v>0</v>
          </cell>
          <cell r="AL2049">
            <v>0</v>
          </cell>
          <cell r="AM2049">
            <v>0</v>
          </cell>
          <cell r="AN2049">
            <v>0</v>
          </cell>
          <cell r="AP2049">
            <v>0</v>
          </cell>
        </row>
        <row r="2050">
          <cell r="J2050">
            <v>-63924.81</v>
          </cell>
          <cell r="K2050">
            <v>-63316.81</v>
          </cell>
          <cell r="L2050">
            <v>-59788.81</v>
          </cell>
          <cell r="M2050">
            <v>-59180.81</v>
          </cell>
          <cell r="N2050">
            <v>-47806.31</v>
          </cell>
          <cell r="O2050">
            <v>-67012.350000000006</v>
          </cell>
          <cell r="P2050">
            <v>-67012.350000000006</v>
          </cell>
          <cell r="Q2050">
            <v>-65807.87</v>
          </cell>
          <cell r="R2050">
            <v>-65807.87</v>
          </cell>
          <cell r="S2050">
            <v>-69595.61</v>
          </cell>
          <cell r="T2050">
            <v>-69582.77</v>
          </cell>
          <cell r="U2050">
            <v>-69582.77</v>
          </cell>
          <cell r="V2050">
            <v>-58088.49</v>
          </cell>
          <cell r="W2050">
            <v>-58088.49</v>
          </cell>
          <cell r="X2050">
            <v>-54864.49</v>
          </cell>
          <cell r="Y2050">
            <v>-49024.49</v>
          </cell>
          <cell r="Z2050">
            <v>-47808.49</v>
          </cell>
          <cell r="AA2050">
            <v>-56735.44</v>
          </cell>
          <cell r="AD2050">
            <v>-61962.122083333328</v>
          </cell>
          <cell r="AE2050">
            <v>-62400.286249999997</v>
          </cell>
          <cell r="AF2050">
            <v>-62855.651666666665</v>
          </cell>
          <cell r="AG2050">
            <v>-63327.683333333327</v>
          </cell>
          <cell r="AH2050">
            <v>-63799.18</v>
          </cell>
          <cell r="AI2050">
            <v>-63791.748333333329</v>
          </cell>
          <cell r="AJ2050">
            <v>-63330.721666666672</v>
          </cell>
          <cell r="AK2050">
            <v>-62907.695</v>
          </cell>
          <cell r="AL2050">
            <v>-62279.334999999999</v>
          </cell>
          <cell r="AM2050">
            <v>-61856.245833333342</v>
          </cell>
          <cell r="AN2050">
            <v>-61428.132083333338</v>
          </cell>
          <cell r="AP2050">
            <v>-58225.419166666659</v>
          </cell>
        </row>
        <row r="2051">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D2051">
            <v>0</v>
          </cell>
          <cell r="AE2051">
            <v>0</v>
          </cell>
          <cell r="AF2051">
            <v>0</v>
          </cell>
          <cell r="AG2051">
            <v>0</v>
          </cell>
          <cell r="AH2051">
            <v>0</v>
          </cell>
          <cell r="AI2051">
            <v>0</v>
          </cell>
          <cell r="AJ2051">
            <v>0</v>
          </cell>
          <cell r="AK2051">
            <v>0</v>
          </cell>
          <cell r="AL2051">
            <v>0</v>
          </cell>
          <cell r="AM2051">
            <v>0</v>
          </cell>
          <cell r="AN2051">
            <v>0</v>
          </cell>
          <cell r="AP2051">
            <v>0</v>
          </cell>
        </row>
        <row r="2052">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D2052">
            <v>0</v>
          </cell>
          <cell r="AE2052">
            <v>0</v>
          </cell>
          <cell r="AF2052">
            <v>0</v>
          </cell>
          <cell r="AG2052">
            <v>0</v>
          </cell>
          <cell r="AH2052">
            <v>0</v>
          </cell>
          <cell r="AI2052">
            <v>0</v>
          </cell>
          <cell r="AJ2052">
            <v>0</v>
          </cell>
          <cell r="AK2052">
            <v>0</v>
          </cell>
          <cell r="AL2052">
            <v>0</v>
          </cell>
          <cell r="AM2052">
            <v>0</v>
          </cell>
          <cell r="AN2052">
            <v>0</v>
          </cell>
          <cell r="AP2052">
            <v>0</v>
          </cell>
        </row>
        <row r="2053">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D2053">
            <v>0</v>
          </cell>
          <cell r="AE2053">
            <v>0</v>
          </cell>
          <cell r="AF2053">
            <v>0</v>
          </cell>
          <cell r="AG2053">
            <v>0</v>
          </cell>
          <cell r="AH2053">
            <v>0</v>
          </cell>
          <cell r="AI2053">
            <v>0</v>
          </cell>
          <cell r="AJ2053">
            <v>0</v>
          </cell>
          <cell r="AK2053">
            <v>0</v>
          </cell>
          <cell r="AL2053">
            <v>0</v>
          </cell>
          <cell r="AM2053">
            <v>0</v>
          </cell>
          <cell r="AN2053">
            <v>0</v>
          </cell>
          <cell r="AP2053">
            <v>0</v>
          </cell>
        </row>
        <row r="2054">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D2054">
            <v>0</v>
          </cell>
          <cell r="AE2054">
            <v>0</v>
          </cell>
          <cell r="AF2054">
            <v>0</v>
          </cell>
          <cell r="AG2054">
            <v>0</v>
          </cell>
          <cell r="AH2054">
            <v>0</v>
          </cell>
          <cell r="AI2054">
            <v>0</v>
          </cell>
          <cell r="AJ2054">
            <v>0</v>
          </cell>
          <cell r="AK2054">
            <v>0</v>
          </cell>
          <cell r="AL2054">
            <v>0</v>
          </cell>
          <cell r="AM2054">
            <v>0</v>
          </cell>
          <cell r="AN2054">
            <v>0</v>
          </cell>
          <cell r="AP2054">
            <v>0</v>
          </cell>
        </row>
        <row r="2055">
          <cell r="J2055">
            <v>0</v>
          </cell>
          <cell r="K2055">
            <v>0</v>
          </cell>
          <cell r="L2055">
            <v>0</v>
          </cell>
          <cell r="M2055">
            <v>0</v>
          </cell>
          <cell r="N2055">
            <v>-3200000</v>
          </cell>
          <cell r="O2055">
            <v>-3200000</v>
          </cell>
          <cell r="P2055">
            <v>-3200000</v>
          </cell>
          <cell r="Q2055">
            <v>-3200000</v>
          </cell>
          <cell r="R2055">
            <v>-3200000</v>
          </cell>
          <cell r="S2055">
            <v>-3200000</v>
          </cell>
          <cell r="T2055">
            <v>-2750000</v>
          </cell>
          <cell r="U2055">
            <v>-2750000</v>
          </cell>
          <cell r="V2055">
            <v>-2750000</v>
          </cell>
          <cell r="W2055">
            <v>-1250000</v>
          </cell>
          <cell r="X2055">
            <v>-1250000</v>
          </cell>
          <cell r="Y2055">
            <v>-1250000</v>
          </cell>
          <cell r="Z2055">
            <v>-1250000</v>
          </cell>
          <cell r="AA2055">
            <v>-1250000</v>
          </cell>
          <cell r="AD2055">
            <v>-933333.33333333337</v>
          </cell>
          <cell r="AE2055">
            <v>-1200000</v>
          </cell>
          <cell r="AF2055">
            <v>-1466666.6666666667</v>
          </cell>
          <cell r="AG2055">
            <v>-1714583.3333333333</v>
          </cell>
          <cell r="AH2055">
            <v>-1943750</v>
          </cell>
          <cell r="AI2055">
            <v>-2172916.6666666665</v>
          </cell>
          <cell r="AJ2055">
            <v>-2339583.3333333335</v>
          </cell>
          <cell r="AK2055">
            <v>-2443750</v>
          </cell>
          <cell r="AL2055">
            <v>-2547916.6666666665</v>
          </cell>
          <cell r="AM2055">
            <v>-2518750</v>
          </cell>
          <cell r="AN2055">
            <v>-2356250</v>
          </cell>
          <cell r="AP2055">
            <v>-2031166.6666666667</v>
          </cell>
        </row>
        <row r="2056">
          <cell r="J2056">
            <v>-59670</v>
          </cell>
          <cell r="K2056">
            <v>-140850</v>
          </cell>
          <cell r="L2056">
            <v>-140850</v>
          </cell>
          <cell r="M2056">
            <v>-140850</v>
          </cell>
          <cell r="N2056">
            <v>-247250</v>
          </cell>
          <cell r="O2056">
            <v>-247250</v>
          </cell>
          <cell r="P2056">
            <v>-247250</v>
          </cell>
          <cell r="Q2056">
            <v>-294650</v>
          </cell>
          <cell r="R2056">
            <v>-294650</v>
          </cell>
          <cell r="S2056">
            <v>-294650</v>
          </cell>
          <cell r="T2056">
            <v>-234650</v>
          </cell>
          <cell r="U2056">
            <v>-234650</v>
          </cell>
          <cell r="V2056">
            <v>-234650</v>
          </cell>
          <cell r="W2056">
            <v>-235000</v>
          </cell>
          <cell r="X2056">
            <v>-235000</v>
          </cell>
          <cell r="Y2056">
            <v>-161000</v>
          </cell>
          <cell r="Z2056">
            <v>-160250</v>
          </cell>
          <cell r="AA2056">
            <v>-160250</v>
          </cell>
          <cell r="AD2056">
            <v>-155827.91666666666</v>
          </cell>
          <cell r="AE2056">
            <v>-166538.75</v>
          </cell>
          <cell r="AF2056">
            <v>-178749.58333333334</v>
          </cell>
          <cell r="AG2056">
            <v>-192895.83333333334</v>
          </cell>
          <cell r="AH2056">
            <v>-207477.5</v>
          </cell>
          <cell r="AI2056">
            <v>-222059.16666666666</v>
          </cell>
          <cell r="AJ2056">
            <v>-233272.91666666666</v>
          </cell>
          <cell r="AK2056">
            <v>-241118.75</v>
          </cell>
          <cell r="AL2056">
            <v>-245881.25</v>
          </cell>
          <cell r="AM2056">
            <v>-243095.83333333334</v>
          </cell>
          <cell r="AN2056">
            <v>-235845.83333333334</v>
          </cell>
          <cell r="AP2056">
            <v>-212079.16666666666</v>
          </cell>
        </row>
        <row r="2057">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D2057">
            <v>0</v>
          </cell>
          <cell r="AE2057">
            <v>0</v>
          </cell>
          <cell r="AF2057">
            <v>0</v>
          </cell>
          <cell r="AG2057">
            <v>0</v>
          </cell>
          <cell r="AH2057">
            <v>0</v>
          </cell>
          <cell r="AI2057">
            <v>0</v>
          </cell>
          <cell r="AJ2057">
            <v>0</v>
          </cell>
          <cell r="AK2057">
            <v>0</v>
          </cell>
          <cell r="AL2057">
            <v>0</v>
          </cell>
          <cell r="AM2057">
            <v>0</v>
          </cell>
          <cell r="AN2057">
            <v>0</v>
          </cell>
          <cell r="AP2057">
            <v>0</v>
          </cell>
        </row>
        <row r="2058">
          <cell r="J2058">
            <v>-1465601.26</v>
          </cell>
          <cell r="K2058">
            <v>-1565710.63</v>
          </cell>
          <cell r="L2058">
            <v>-1665820.01</v>
          </cell>
          <cell r="M2058">
            <v>-1669824.38</v>
          </cell>
          <cell r="N2058">
            <v>-700765.63</v>
          </cell>
          <cell r="O2058">
            <v>-800875</v>
          </cell>
          <cell r="P2058">
            <v>-900984.38</v>
          </cell>
          <cell r="Q2058">
            <v>-1026121.09</v>
          </cell>
          <cell r="R2058">
            <v>-1167275.31</v>
          </cell>
          <cell r="S2058">
            <v>-1273391.25</v>
          </cell>
          <cell r="T2058">
            <v>-1318182.92</v>
          </cell>
          <cell r="U2058">
            <v>-1301175.52</v>
          </cell>
          <cell r="V2058">
            <v>-1345967.19</v>
          </cell>
          <cell r="W2058">
            <v>-179833.33</v>
          </cell>
          <cell r="X2058">
            <v>-224791.67</v>
          </cell>
          <cell r="Y2058">
            <v>-269750</v>
          </cell>
          <cell r="Z2058">
            <v>-314708.33</v>
          </cell>
          <cell r="AA2058">
            <v>-359666.67</v>
          </cell>
          <cell r="AD2058">
            <v>-1221542.9408333334</v>
          </cell>
          <cell r="AE2058">
            <v>-1226256.4237500003</v>
          </cell>
          <cell r="AF2058">
            <v>-1234432.0225</v>
          </cell>
          <cell r="AG2058">
            <v>-1241136.9612499999</v>
          </cell>
          <cell r="AH2058">
            <v>-1240657.1299999999</v>
          </cell>
          <cell r="AI2058">
            <v>-1232992.5287499998</v>
          </cell>
          <cell r="AJ2058">
            <v>-1170262.8883333332</v>
          </cell>
          <cell r="AK2058">
            <v>-1052475.1533333331</v>
          </cell>
          <cell r="AL2058">
            <v>-934095.87333333318</v>
          </cell>
          <cell r="AM2058">
            <v>-859673.71999999986</v>
          </cell>
          <cell r="AN2058">
            <v>-825204.31874999998</v>
          </cell>
          <cell r="AP2058">
            <v>-741333.32541666657</v>
          </cell>
        </row>
        <row r="2059">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D2059">
            <v>0</v>
          </cell>
          <cell r="AE2059">
            <v>0</v>
          </cell>
          <cell r="AF2059">
            <v>0</v>
          </cell>
          <cell r="AG2059">
            <v>0</v>
          </cell>
          <cell r="AH2059">
            <v>0</v>
          </cell>
          <cell r="AI2059">
            <v>0</v>
          </cell>
          <cell r="AJ2059">
            <v>0</v>
          </cell>
          <cell r="AK2059">
            <v>0</v>
          </cell>
          <cell r="AL2059">
            <v>0</v>
          </cell>
          <cell r="AM2059">
            <v>0</v>
          </cell>
          <cell r="AN2059">
            <v>0</v>
          </cell>
          <cell r="AP2059">
            <v>0</v>
          </cell>
        </row>
        <row r="2060">
          <cell r="J2060">
            <v>0</v>
          </cell>
          <cell r="K2060">
            <v>0</v>
          </cell>
          <cell r="L2060">
            <v>0</v>
          </cell>
          <cell r="M2060">
            <v>0</v>
          </cell>
          <cell r="N2060">
            <v>0</v>
          </cell>
          <cell r="O2060">
            <v>-6613.71</v>
          </cell>
          <cell r="P2060">
            <v>-6613.71</v>
          </cell>
          <cell r="Q2060">
            <v>-8147.56</v>
          </cell>
          <cell r="R2060">
            <v>-8147.56</v>
          </cell>
          <cell r="S2060">
            <v>-8318.9</v>
          </cell>
          <cell r="T2060">
            <v>-8318.9</v>
          </cell>
          <cell r="U2060">
            <v>-9116.94</v>
          </cell>
          <cell r="V2060">
            <v>-9116.94</v>
          </cell>
          <cell r="W2060">
            <v>-9116.94</v>
          </cell>
          <cell r="X2060">
            <v>-9876.73</v>
          </cell>
          <cell r="Y2060">
            <v>-9876.73</v>
          </cell>
          <cell r="Z2060">
            <v>-11517.59</v>
          </cell>
          <cell r="AA2060">
            <v>-11517.59</v>
          </cell>
          <cell r="AD2060">
            <v>-1441.7666666666667</v>
          </cell>
          <cell r="AE2060">
            <v>-2120.73</v>
          </cell>
          <cell r="AF2060">
            <v>-2806.8325</v>
          </cell>
          <cell r="AG2060">
            <v>-3500.0741666666668</v>
          </cell>
          <cell r="AH2060">
            <v>-4226.5675000000001</v>
          </cell>
          <cell r="AI2060">
            <v>-4986.3125000000009</v>
          </cell>
          <cell r="AJ2060">
            <v>-5746.0574999999999</v>
          </cell>
          <cell r="AK2060">
            <v>-6537.4604166666677</v>
          </cell>
          <cell r="AL2060">
            <v>-7360.5212500000007</v>
          </cell>
          <cell r="AM2060">
            <v>-8251.9512500000001</v>
          </cell>
          <cell r="AN2060">
            <v>-8936.1791666666668</v>
          </cell>
          <cell r="AP2060">
            <v>-9415.3916666666664</v>
          </cell>
        </row>
        <row r="2061">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D2061">
            <v>0</v>
          </cell>
          <cell r="AE2061">
            <v>0</v>
          </cell>
          <cell r="AF2061">
            <v>0</v>
          </cell>
          <cell r="AG2061">
            <v>0</v>
          </cell>
          <cell r="AH2061">
            <v>0</v>
          </cell>
          <cell r="AI2061">
            <v>0</v>
          </cell>
          <cell r="AJ2061">
            <v>0</v>
          </cell>
          <cell r="AK2061">
            <v>0</v>
          </cell>
          <cell r="AL2061">
            <v>0</v>
          </cell>
          <cell r="AM2061">
            <v>0</v>
          </cell>
          <cell r="AN2061">
            <v>0</v>
          </cell>
          <cell r="AP2061">
            <v>0</v>
          </cell>
        </row>
        <row r="2062">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-72000</v>
          </cell>
          <cell r="AA2062">
            <v>-72000</v>
          </cell>
          <cell r="AD2062">
            <v>0</v>
          </cell>
          <cell r="AE2062">
            <v>0</v>
          </cell>
          <cell r="AF2062">
            <v>0</v>
          </cell>
          <cell r="AG2062">
            <v>0</v>
          </cell>
          <cell r="AH2062">
            <v>0</v>
          </cell>
          <cell r="AI2062">
            <v>0</v>
          </cell>
          <cell r="AJ2062">
            <v>0</v>
          </cell>
          <cell r="AK2062">
            <v>0</v>
          </cell>
          <cell r="AL2062">
            <v>0</v>
          </cell>
          <cell r="AM2062">
            <v>-3000</v>
          </cell>
          <cell r="AN2062">
            <v>-9000</v>
          </cell>
          <cell r="AP2062">
            <v>-19250</v>
          </cell>
        </row>
        <row r="2063">
          <cell r="J2063">
            <v>-25000</v>
          </cell>
          <cell r="K2063">
            <v>-25000</v>
          </cell>
          <cell r="L2063">
            <v>-25000</v>
          </cell>
          <cell r="M2063">
            <v>-25000</v>
          </cell>
          <cell r="N2063">
            <v>-25000</v>
          </cell>
          <cell r="O2063">
            <v>-25000</v>
          </cell>
          <cell r="P2063">
            <v>-25000</v>
          </cell>
          <cell r="Q2063">
            <v>-25000</v>
          </cell>
          <cell r="R2063">
            <v>-25000</v>
          </cell>
          <cell r="S2063">
            <v>-25000</v>
          </cell>
          <cell r="T2063">
            <v>-25000</v>
          </cell>
          <cell r="U2063">
            <v>-25000</v>
          </cell>
          <cell r="V2063">
            <v>-25000</v>
          </cell>
          <cell r="W2063">
            <v>-25000</v>
          </cell>
          <cell r="X2063">
            <v>-25000</v>
          </cell>
          <cell r="Y2063">
            <v>-25000</v>
          </cell>
          <cell r="Z2063">
            <v>-25000</v>
          </cell>
          <cell r="AA2063">
            <v>-25000</v>
          </cell>
          <cell r="AD2063">
            <v>-25000</v>
          </cell>
          <cell r="AE2063">
            <v>-25000</v>
          </cell>
          <cell r="AF2063">
            <v>-25000</v>
          </cell>
          <cell r="AG2063">
            <v>-25000</v>
          </cell>
          <cell r="AH2063">
            <v>-25000</v>
          </cell>
          <cell r="AI2063">
            <v>-25000</v>
          </cell>
          <cell r="AJ2063">
            <v>-25000</v>
          </cell>
          <cell r="AK2063">
            <v>-25000</v>
          </cell>
          <cell r="AL2063">
            <v>-25000</v>
          </cell>
          <cell r="AM2063">
            <v>-25000</v>
          </cell>
          <cell r="AN2063">
            <v>-25000</v>
          </cell>
          <cell r="AP2063">
            <v>-25000</v>
          </cell>
        </row>
        <row r="2064">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D2064">
            <v>0</v>
          </cell>
          <cell r="AE2064">
            <v>0</v>
          </cell>
          <cell r="AF2064">
            <v>0</v>
          </cell>
          <cell r="AG2064">
            <v>0</v>
          </cell>
          <cell r="AH2064">
            <v>0</v>
          </cell>
          <cell r="AI2064">
            <v>0</v>
          </cell>
          <cell r="AJ2064">
            <v>0</v>
          </cell>
          <cell r="AK2064">
            <v>0</v>
          </cell>
          <cell r="AL2064">
            <v>0</v>
          </cell>
          <cell r="AM2064">
            <v>0</v>
          </cell>
          <cell r="AN2064">
            <v>0</v>
          </cell>
          <cell r="AP2064">
            <v>0</v>
          </cell>
        </row>
        <row r="2065">
          <cell r="J2065">
            <v>-1811238.71</v>
          </cell>
          <cell r="K2065">
            <v>-1596722.81</v>
          </cell>
          <cell r="L2065">
            <v>-1368200.25</v>
          </cell>
          <cell r="M2065">
            <v>-1138117.23</v>
          </cell>
          <cell r="N2065">
            <v>-924559.5</v>
          </cell>
          <cell r="O2065">
            <v>-680409.22</v>
          </cell>
          <cell r="P2065">
            <v>-429758.14</v>
          </cell>
          <cell r="Q2065">
            <v>-80424.72</v>
          </cell>
          <cell r="R2065">
            <v>-2616876.4700000002</v>
          </cell>
          <cell r="S2065">
            <v>-2360198.5099999998</v>
          </cell>
          <cell r="T2065">
            <v>-2076555.22</v>
          </cell>
          <cell r="U2065">
            <v>-1850121.98</v>
          </cell>
          <cell r="V2065">
            <v>-1640389.12</v>
          </cell>
          <cell r="W2065">
            <v>-1441199.29</v>
          </cell>
          <cell r="X2065">
            <v>-1231641</v>
          </cell>
          <cell r="Y2065">
            <v>-1009842.06</v>
          </cell>
          <cell r="Z2065">
            <v>-809181.94</v>
          </cell>
          <cell r="AA2065">
            <v>-578492.03</v>
          </cell>
          <cell r="AD2065">
            <v>-1475424.6995833337</v>
          </cell>
          <cell r="AE2065">
            <v>-1461132.2875000003</v>
          </cell>
          <cell r="AF2065">
            <v>-1447332.8212500003</v>
          </cell>
          <cell r="AG2065">
            <v>-1433455.4441666668</v>
          </cell>
          <cell r="AH2065">
            <v>-1418640.9558333333</v>
          </cell>
          <cell r="AI2065">
            <v>-1403979.8304166666</v>
          </cell>
          <cell r="AJ2065">
            <v>-1390380.9508333334</v>
          </cell>
          <cell r="AK2065">
            <v>-1378210.8354166669</v>
          </cell>
          <cell r="AL2065">
            <v>-1367176.0679166669</v>
          </cell>
          <cell r="AM2065">
            <v>-1357023.8708333333</v>
          </cell>
          <cell r="AN2065">
            <v>-1347969.9229166666</v>
          </cell>
          <cell r="AP2065">
            <v>-1331543.9591666667</v>
          </cell>
        </row>
        <row r="2066">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D2066">
            <v>0</v>
          </cell>
          <cell r="AE2066">
            <v>0</v>
          </cell>
          <cell r="AF2066">
            <v>0</v>
          </cell>
          <cell r="AG2066">
            <v>0</v>
          </cell>
          <cell r="AH2066">
            <v>0</v>
          </cell>
          <cell r="AI2066">
            <v>0</v>
          </cell>
          <cell r="AJ2066">
            <v>0</v>
          </cell>
          <cell r="AK2066">
            <v>0</v>
          </cell>
          <cell r="AL2066">
            <v>0</v>
          </cell>
          <cell r="AM2066">
            <v>0</v>
          </cell>
          <cell r="AN2066">
            <v>0</v>
          </cell>
          <cell r="AP2066">
            <v>0</v>
          </cell>
        </row>
        <row r="2067">
          <cell r="J2067">
            <v>-12912163.550000001</v>
          </cell>
          <cell r="K2067">
            <v>-11383192.550000001</v>
          </cell>
          <cell r="L2067">
            <v>-9754388.4900000002</v>
          </cell>
          <cell r="M2067">
            <v>-8114462.2199999997</v>
          </cell>
          <cell r="N2067">
            <v>-6592320.6699999999</v>
          </cell>
          <cell r="O2067">
            <v>-4852129.38</v>
          </cell>
          <cell r="P2067">
            <v>-3065603.35</v>
          </cell>
          <cell r="Q2067">
            <v>-575714.82999999996</v>
          </cell>
          <cell r="R2067">
            <v>-20395799.73</v>
          </cell>
          <cell r="S2067">
            <v>-19325398.030000001</v>
          </cell>
          <cell r="T2067">
            <v>-18142545.140000001</v>
          </cell>
          <cell r="U2067">
            <v>-17198270.379999999</v>
          </cell>
          <cell r="V2067">
            <v>-11733388.34</v>
          </cell>
          <cell r="W2067">
            <v>-10307273.939999999</v>
          </cell>
          <cell r="X2067">
            <v>-8806925.6899999995</v>
          </cell>
          <cell r="Y2067">
            <v>-7218939.6699999999</v>
          </cell>
          <cell r="Z2067">
            <v>-5782298.6399999997</v>
          </cell>
          <cell r="AA2067">
            <v>-4130657.04</v>
          </cell>
          <cell r="AD2067">
            <v>-10514793.852916665</v>
          </cell>
          <cell r="AE2067">
            <v>-10489324.611249998</v>
          </cell>
          <cell r="AF2067">
            <v>-10567715.018749999</v>
          </cell>
          <cell r="AG2067">
            <v>-10712129.598333335</v>
          </cell>
          <cell r="AH2067">
            <v>-10912717.545833334</v>
          </cell>
          <cell r="AI2067">
            <v>-10976883.392916666</v>
          </cell>
          <cell r="AJ2067">
            <v>-10882937.817083335</v>
          </cell>
          <cell r="AK2067">
            <v>-10798630.258333333</v>
          </cell>
          <cell r="AL2067">
            <v>-10721839.202083332</v>
          </cell>
          <cell r="AM2067">
            <v>-10650774.844583334</v>
          </cell>
          <cell r="AN2067">
            <v>-10586962.579166666</v>
          </cell>
          <cell r="AP2067">
            <v>-10469258.347083334</v>
          </cell>
        </row>
        <row r="2068">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D2068">
            <v>0</v>
          </cell>
          <cell r="AE2068">
            <v>0</v>
          </cell>
          <cell r="AF2068">
            <v>0</v>
          </cell>
          <cell r="AG2068">
            <v>0</v>
          </cell>
          <cell r="AH2068">
            <v>0</v>
          </cell>
          <cell r="AI2068">
            <v>0</v>
          </cell>
          <cell r="AJ2068">
            <v>0</v>
          </cell>
          <cell r="AK2068">
            <v>0</v>
          </cell>
          <cell r="AL2068">
            <v>0</v>
          </cell>
          <cell r="AM2068">
            <v>0</v>
          </cell>
          <cell r="AN2068">
            <v>0</v>
          </cell>
          <cell r="AP2068">
            <v>0</v>
          </cell>
        </row>
        <row r="2069">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D2069">
            <v>0</v>
          </cell>
          <cell r="AE2069">
            <v>0</v>
          </cell>
          <cell r="AF2069">
            <v>0</v>
          </cell>
          <cell r="AG2069">
            <v>0</v>
          </cell>
          <cell r="AH2069">
            <v>0</v>
          </cell>
          <cell r="AI2069">
            <v>0</v>
          </cell>
          <cell r="AJ2069">
            <v>0</v>
          </cell>
          <cell r="AK2069">
            <v>0</v>
          </cell>
          <cell r="AL2069">
            <v>0</v>
          </cell>
          <cell r="AM2069">
            <v>0</v>
          </cell>
          <cell r="AN2069">
            <v>0</v>
          </cell>
          <cell r="AP2069">
            <v>0</v>
          </cell>
        </row>
        <row r="2070">
          <cell r="J2070">
            <v>-1910752.2</v>
          </cell>
          <cell r="K2070">
            <v>-2241071.2000000002</v>
          </cell>
          <cell r="L2070">
            <v>-2566672.2000000002</v>
          </cell>
          <cell r="M2070">
            <v>-2935973.2</v>
          </cell>
          <cell r="N2070">
            <v>-3257997.2</v>
          </cell>
          <cell r="O2070">
            <v>-3636216.2</v>
          </cell>
          <cell r="P2070">
            <v>-4036510.2</v>
          </cell>
          <cell r="Q2070">
            <v>-4415778.2</v>
          </cell>
          <cell r="R2070">
            <v>-4914465.2</v>
          </cell>
          <cell r="S2070">
            <v>-5368377.2</v>
          </cell>
          <cell r="T2070">
            <v>-5804011.2000000002</v>
          </cell>
          <cell r="U2070">
            <v>-1463791.71</v>
          </cell>
          <cell r="V2070">
            <v>-2196846.17</v>
          </cell>
          <cell r="W2070">
            <v>-2487175</v>
          </cell>
          <cell r="X2070">
            <v>-2815147</v>
          </cell>
          <cell r="Y2070">
            <v>-3175905</v>
          </cell>
          <cell r="Z2070">
            <v>-3511207</v>
          </cell>
          <cell r="AA2070">
            <v>-3892019</v>
          </cell>
          <cell r="AD2070">
            <v>-3478127.4333333331</v>
          </cell>
          <cell r="AE2070">
            <v>-3496055.5333333332</v>
          </cell>
          <cell r="AF2070">
            <v>-3517453.4250000003</v>
          </cell>
          <cell r="AG2070">
            <v>-3542609.0249999999</v>
          </cell>
          <cell r="AH2070">
            <v>-3551113.3462499999</v>
          </cell>
          <cell r="AI2070">
            <v>-3557888.5745833335</v>
          </cell>
          <cell r="AJ2070">
            <v>-3580063.4816666669</v>
          </cell>
          <cell r="AK2070">
            <v>-3600670.9233333338</v>
          </cell>
          <cell r="AL2070">
            <v>-3621021.1983333337</v>
          </cell>
          <cell r="AM2070">
            <v>-3641568.7650000001</v>
          </cell>
          <cell r="AN2070">
            <v>-3662777.6233333335</v>
          </cell>
          <cell r="AP2070">
            <v>-3705944.2983333338</v>
          </cell>
        </row>
        <row r="2071">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D2071">
            <v>0</v>
          </cell>
          <cell r="AE2071">
            <v>0</v>
          </cell>
          <cell r="AF2071">
            <v>0</v>
          </cell>
          <cell r="AG2071">
            <v>0</v>
          </cell>
          <cell r="AH2071">
            <v>0</v>
          </cell>
          <cell r="AI2071">
            <v>0</v>
          </cell>
          <cell r="AJ2071">
            <v>0</v>
          </cell>
          <cell r="AK2071">
            <v>0</v>
          </cell>
          <cell r="AL2071">
            <v>0</v>
          </cell>
          <cell r="AM2071">
            <v>0</v>
          </cell>
          <cell r="AN2071">
            <v>0</v>
          </cell>
          <cell r="AP2071">
            <v>0</v>
          </cell>
        </row>
        <row r="2072">
          <cell r="J2072">
            <v>-659488.96</v>
          </cell>
          <cell r="K2072">
            <v>0</v>
          </cell>
          <cell r="L2072">
            <v>-82436.12</v>
          </cell>
          <cell r="M2072">
            <v>-164872.24</v>
          </cell>
          <cell r="N2072">
            <v>0</v>
          </cell>
          <cell r="O2072">
            <v>-82436.12</v>
          </cell>
          <cell r="P2072">
            <v>-150062.35999999999</v>
          </cell>
          <cell r="Q2072">
            <v>-225093.54</v>
          </cell>
          <cell r="R2072">
            <v>-300124.71999999997</v>
          </cell>
          <cell r="S2072">
            <v>-375155.9</v>
          </cell>
          <cell r="T2072">
            <v>-450187.08</v>
          </cell>
          <cell r="U2072">
            <v>-525218.26</v>
          </cell>
          <cell r="V2072">
            <v>-600249.43999999994</v>
          </cell>
          <cell r="W2072">
            <v>-675280.62</v>
          </cell>
          <cell r="X2072">
            <v>0</v>
          </cell>
          <cell r="Y2072">
            <v>0</v>
          </cell>
          <cell r="Z2072">
            <v>0</v>
          </cell>
          <cell r="AA2072">
            <v>-76605.33</v>
          </cell>
          <cell r="AD2072">
            <v>-265757.61583333334</v>
          </cell>
          <cell r="AE2072">
            <v>-263597.84166666673</v>
          </cell>
          <cell r="AF2072">
            <v>-260820.98916666667</v>
          </cell>
          <cell r="AG2072">
            <v>-257427.05833333326</v>
          </cell>
          <cell r="AH2072">
            <v>-253416.04916666666</v>
          </cell>
          <cell r="AI2072">
            <v>-248787.96166666667</v>
          </cell>
          <cell r="AJ2072">
            <v>-274456.34083333332</v>
          </cell>
          <cell r="AK2072">
            <v>-299158.19500000001</v>
          </cell>
          <cell r="AL2072">
            <v>-288853.68000000005</v>
          </cell>
          <cell r="AM2072">
            <v>-281984.00333333336</v>
          </cell>
          <cell r="AN2072">
            <v>-281741.05375000002</v>
          </cell>
          <cell r="AP2072">
            <v>-281957.23125000001</v>
          </cell>
        </row>
        <row r="2073">
          <cell r="J2073">
            <v>-197564.2</v>
          </cell>
          <cell r="K2073">
            <v>-217320.62</v>
          </cell>
          <cell r="L2073">
            <v>-237077.01</v>
          </cell>
          <cell r="M2073">
            <v>-203254.04</v>
          </cell>
          <cell r="N2073">
            <v>-31269.86</v>
          </cell>
          <cell r="O2073">
            <v>-46904.79</v>
          </cell>
          <cell r="P2073">
            <v>-62539.72</v>
          </cell>
          <cell r="Q2073">
            <v>-78174.649999999994</v>
          </cell>
          <cell r="R2073">
            <v>-93809.58</v>
          </cell>
          <cell r="S2073">
            <v>-109444.51</v>
          </cell>
          <cell r="T2073">
            <v>-125079.44</v>
          </cell>
          <cell r="U2073">
            <v>-140714.37</v>
          </cell>
          <cell r="V2073">
            <v>-156349.29999999999</v>
          </cell>
          <cell r="W2073">
            <v>-171984.23</v>
          </cell>
          <cell r="X2073">
            <v>-187619.16</v>
          </cell>
          <cell r="Y2073">
            <v>52869.11</v>
          </cell>
          <cell r="Z2073">
            <v>-40081.379999999997</v>
          </cell>
          <cell r="AA2073">
            <v>-60122.07</v>
          </cell>
          <cell r="AD2073">
            <v>-139758.43458333335</v>
          </cell>
          <cell r="AE2073">
            <v>-137869.41833333336</v>
          </cell>
          <cell r="AF2073">
            <v>-135636.94458333336</v>
          </cell>
          <cell r="AG2073">
            <v>-133061.01333333334</v>
          </cell>
          <cell r="AH2073">
            <v>-130141.62458333334</v>
          </cell>
          <cell r="AI2073">
            <v>-126878.77833333332</v>
          </cell>
          <cell r="AJ2073">
            <v>-123272.47458333336</v>
          </cell>
          <cell r="AK2073">
            <v>-119322.71458333333</v>
          </cell>
          <cell r="AL2073">
            <v>-106590.17291666666</v>
          </cell>
          <cell r="AM2073">
            <v>-96285.521666666653</v>
          </cell>
          <cell r="AN2073">
            <v>-97203.388333333307</v>
          </cell>
          <cell r="AP2073">
            <v>-100140.56166666666</v>
          </cell>
        </row>
        <row r="2074">
          <cell r="J2074">
            <v>-197564.2</v>
          </cell>
          <cell r="K2074">
            <v>-217320.62</v>
          </cell>
          <cell r="L2074">
            <v>-237077.01</v>
          </cell>
          <cell r="M2074">
            <v>-203254.04</v>
          </cell>
          <cell r="N2074">
            <v>-31269.86</v>
          </cell>
          <cell r="O2074">
            <v>-46904.79</v>
          </cell>
          <cell r="P2074">
            <v>-62539.72</v>
          </cell>
          <cell r="Q2074">
            <v>-78174.649999999994</v>
          </cell>
          <cell r="R2074">
            <v>-93809.58</v>
          </cell>
          <cell r="S2074">
            <v>-109444.51</v>
          </cell>
          <cell r="T2074">
            <v>-125079.44</v>
          </cell>
          <cell r="U2074">
            <v>-140714.37</v>
          </cell>
          <cell r="V2074">
            <v>-156349.29999999999</v>
          </cell>
          <cell r="W2074">
            <v>-171984.23</v>
          </cell>
          <cell r="X2074">
            <v>-187619.16</v>
          </cell>
          <cell r="Y2074">
            <v>52869.11</v>
          </cell>
          <cell r="Z2074">
            <v>-40081.379999999997</v>
          </cell>
          <cell r="AA2074">
            <v>-60122.07</v>
          </cell>
          <cell r="AD2074">
            <v>-139758.43458333335</v>
          </cell>
          <cell r="AE2074">
            <v>-137869.41833333336</v>
          </cell>
          <cell r="AF2074">
            <v>-135636.94458333336</v>
          </cell>
          <cell r="AG2074">
            <v>-133061.01333333334</v>
          </cell>
          <cell r="AH2074">
            <v>-130141.62458333334</v>
          </cell>
          <cell r="AI2074">
            <v>-126878.77833333332</v>
          </cell>
          <cell r="AJ2074">
            <v>-123272.47458333336</v>
          </cell>
          <cell r="AK2074">
            <v>-119322.71458333333</v>
          </cell>
          <cell r="AL2074">
            <v>-106590.17291666666</v>
          </cell>
          <cell r="AM2074">
            <v>-96285.521666666653</v>
          </cell>
          <cell r="AN2074">
            <v>-97203.388333333307</v>
          </cell>
          <cell r="AP2074">
            <v>-100140.56166666666</v>
          </cell>
        </row>
        <row r="2075">
          <cell r="J2075">
            <v>-52255.4</v>
          </cell>
          <cell r="K2075">
            <v>-57480.94</v>
          </cell>
          <cell r="L2075">
            <v>-62706.45</v>
          </cell>
          <cell r="M2075">
            <v>-42395.51</v>
          </cell>
          <cell r="N2075">
            <v>-6522.38</v>
          </cell>
          <cell r="O2075">
            <v>-9783.57</v>
          </cell>
          <cell r="P2075">
            <v>-13044.76</v>
          </cell>
          <cell r="Q2075">
            <v>-16305.95</v>
          </cell>
          <cell r="R2075">
            <v>-19567.14</v>
          </cell>
          <cell r="S2075">
            <v>-22828.33</v>
          </cell>
          <cell r="T2075">
            <v>-26089.52</v>
          </cell>
          <cell r="U2075">
            <v>-29350.71</v>
          </cell>
          <cell r="V2075">
            <v>-32611.9</v>
          </cell>
          <cell r="W2075">
            <v>-35873.089999999997</v>
          </cell>
          <cell r="X2075">
            <v>-39134.28</v>
          </cell>
          <cell r="Y2075">
            <v>30099.06</v>
          </cell>
          <cell r="Z2075">
            <v>-11538.9</v>
          </cell>
          <cell r="AA2075">
            <v>-17308.349999999999</v>
          </cell>
          <cell r="AD2075">
            <v>-35181.002916666672</v>
          </cell>
          <cell r="AE2075">
            <v>-34280.675833333335</v>
          </cell>
          <cell r="AF2075">
            <v>-33216.652916666666</v>
          </cell>
          <cell r="AG2075">
            <v>-31988.934166666673</v>
          </cell>
          <cell r="AH2075">
            <v>-30597.519583333342</v>
          </cell>
          <cell r="AI2075">
            <v>-29042.409166666675</v>
          </cell>
          <cell r="AJ2075">
            <v>-27323.60291666667</v>
          </cell>
          <cell r="AK2075">
            <v>-25441.102083333331</v>
          </cell>
          <cell r="AL2075">
            <v>-21438.321250000001</v>
          </cell>
          <cell r="AM2075">
            <v>-18626.735833333336</v>
          </cell>
          <cell r="AN2075">
            <v>-19149.289999999997</v>
          </cell>
          <cell r="AP2075">
            <v>-20821.463333333333</v>
          </cell>
        </row>
        <row r="2076">
          <cell r="J2076">
            <v>-52255.4</v>
          </cell>
          <cell r="K2076">
            <v>-57480.94</v>
          </cell>
          <cell r="L2076">
            <v>-62706.45</v>
          </cell>
          <cell r="M2076">
            <v>-42395.51</v>
          </cell>
          <cell r="N2076">
            <v>-6522.38</v>
          </cell>
          <cell r="O2076">
            <v>-9783.57</v>
          </cell>
          <cell r="P2076">
            <v>-13044.76</v>
          </cell>
          <cell r="Q2076">
            <v>-16305.95</v>
          </cell>
          <cell r="R2076">
            <v>-19567.14</v>
          </cell>
          <cell r="S2076">
            <v>-22828.33</v>
          </cell>
          <cell r="T2076">
            <v>-26089.52</v>
          </cell>
          <cell r="U2076">
            <v>-29350.71</v>
          </cell>
          <cell r="V2076">
            <v>-32611.9</v>
          </cell>
          <cell r="W2076">
            <v>-35873.089999999997</v>
          </cell>
          <cell r="X2076">
            <v>-39134.28</v>
          </cell>
          <cell r="Y2076">
            <v>30099.06</v>
          </cell>
          <cell r="Z2076">
            <v>-11538.9</v>
          </cell>
          <cell r="AA2076">
            <v>-17308.349999999999</v>
          </cell>
          <cell r="AD2076">
            <v>-35181.002916666672</v>
          </cell>
          <cell r="AE2076">
            <v>-34280.675833333335</v>
          </cell>
          <cell r="AF2076">
            <v>-33216.652916666666</v>
          </cell>
          <cell r="AG2076">
            <v>-31988.934166666673</v>
          </cell>
          <cell r="AH2076">
            <v>-30597.519583333342</v>
          </cell>
          <cell r="AI2076">
            <v>-29042.409166666675</v>
          </cell>
          <cell r="AJ2076">
            <v>-27323.60291666667</v>
          </cell>
          <cell r="AK2076">
            <v>-25441.102083333331</v>
          </cell>
          <cell r="AL2076">
            <v>-21438.321250000001</v>
          </cell>
          <cell r="AM2076">
            <v>-18626.735833333336</v>
          </cell>
          <cell r="AN2076">
            <v>-19149.289999999997</v>
          </cell>
          <cell r="AP2076">
            <v>-20821.463333333333</v>
          </cell>
        </row>
        <row r="2077">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D2077">
            <v>0</v>
          </cell>
          <cell r="AE2077">
            <v>0</v>
          </cell>
          <cell r="AF2077">
            <v>0</v>
          </cell>
          <cell r="AG2077">
            <v>0</v>
          </cell>
          <cell r="AH2077">
            <v>0</v>
          </cell>
          <cell r="AI2077">
            <v>0</v>
          </cell>
          <cell r="AJ2077">
            <v>0</v>
          </cell>
          <cell r="AK2077">
            <v>0</v>
          </cell>
          <cell r="AL2077">
            <v>0</v>
          </cell>
          <cell r="AM2077">
            <v>0</v>
          </cell>
          <cell r="AN2077">
            <v>0</v>
          </cell>
          <cell r="AP2077">
            <v>0</v>
          </cell>
        </row>
        <row r="2078">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D2078">
            <v>0</v>
          </cell>
          <cell r="AE2078">
            <v>0</v>
          </cell>
          <cell r="AF2078">
            <v>0</v>
          </cell>
          <cell r="AG2078">
            <v>0</v>
          </cell>
          <cell r="AH2078">
            <v>0</v>
          </cell>
          <cell r="AI2078">
            <v>0</v>
          </cell>
          <cell r="AJ2078">
            <v>0</v>
          </cell>
          <cell r="AK2078">
            <v>0</v>
          </cell>
          <cell r="AL2078">
            <v>0</v>
          </cell>
          <cell r="AM2078">
            <v>0</v>
          </cell>
          <cell r="AN2078">
            <v>0</v>
          </cell>
          <cell r="AP2078">
            <v>0</v>
          </cell>
        </row>
        <row r="2079">
          <cell r="J2079">
            <v>0</v>
          </cell>
          <cell r="K2079">
            <v>0</v>
          </cell>
          <cell r="L2079">
            <v>0</v>
          </cell>
          <cell r="M2079">
            <v>0</v>
          </cell>
          <cell r="N2079">
            <v>0</v>
          </cell>
          <cell r="O2079">
            <v>0</v>
          </cell>
          <cell r="P2079">
            <v>0</v>
          </cell>
          <cell r="Q2079">
            <v>0</v>
          </cell>
          <cell r="R2079">
            <v>61346.15</v>
          </cell>
          <cell r="S2079">
            <v>0</v>
          </cell>
          <cell r="T2079">
            <v>0</v>
          </cell>
          <cell r="U2079">
            <v>0</v>
          </cell>
          <cell r="V2079">
            <v>0</v>
          </cell>
          <cell r="W2079">
            <v>0</v>
          </cell>
          <cell r="X2079">
            <v>0</v>
          </cell>
          <cell r="Y2079">
            <v>0</v>
          </cell>
          <cell r="Z2079">
            <v>0</v>
          </cell>
          <cell r="AA2079">
            <v>0</v>
          </cell>
          <cell r="AD2079">
            <v>0</v>
          </cell>
          <cell r="AE2079">
            <v>2556.0895833333334</v>
          </cell>
          <cell r="AF2079">
            <v>5112.1791666666668</v>
          </cell>
          <cell r="AG2079">
            <v>5112.1791666666668</v>
          </cell>
          <cell r="AH2079">
            <v>5112.1791666666668</v>
          </cell>
          <cell r="AI2079">
            <v>5112.1791666666668</v>
          </cell>
          <cell r="AJ2079">
            <v>5112.1791666666668</v>
          </cell>
          <cell r="AK2079">
            <v>5112.1791666666668</v>
          </cell>
          <cell r="AL2079">
            <v>5112.1791666666668</v>
          </cell>
          <cell r="AM2079">
            <v>5112.1791666666668</v>
          </cell>
          <cell r="AN2079">
            <v>5112.1791666666668</v>
          </cell>
          <cell r="AP2079">
            <v>5112.1791666666668</v>
          </cell>
        </row>
        <row r="2080">
          <cell r="J2080">
            <v>-445974</v>
          </cell>
          <cell r="K2080">
            <v>-527094.5</v>
          </cell>
          <cell r="L2080">
            <v>-608215</v>
          </cell>
          <cell r="M2080">
            <v>0</v>
          </cell>
          <cell r="N2080">
            <v>0</v>
          </cell>
          <cell r="O2080">
            <v>-64204.67</v>
          </cell>
          <cell r="P2080">
            <v>-128409.34</v>
          </cell>
          <cell r="Q2080">
            <v>-192614.01</v>
          </cell>
          <cell r="R2080">
            <v>-256818.68</v>
          </cell>
          <cell r="S2080">
            <v>-321023.34999999998</v>
          </cell>
          <cell r="T2080">
            <v>-385228.02</v>
          </cell>
          <cell r="U2080">
            <v>-449432.69</v>
          </cell>
          <cell r="V2080">
            <v>-513637.36</v>
          </cell>
          <cell r="W2080">
            <v>-577842.03</v>
          </cell>
          <cell r="X2080">
            <v>139543.31</v>
          </cell>
          <cell r="Y2080">
            <v>0</v>
          </cell>
          <cell r="Z2080">
            <v>0</v>
          </cell>
          <cell r="AA2080">
            <v>-65596.42</v>
          </cell>
          <cell r="AD2080">
            <v>-265021.09499999997</v>
          </cell>
          <cell r="AE2080">
            <v>-267487.98833333328</v>
          </cell>
          <cell r="AF2080">
            <v>-270659.70833333331</v>
          </cell>
          <cell r="AG2080">
            <v>-274536.25499999995</v>
          </cell>
          <cell r="AH2080">
            <v>-279117.62833333336</v>
          </cell>
          <cell r="AI2080">
            <v>-284403.82833333331</v>
          </cell>
          <cell r="AJ2080">
            <v>-289337.61541666667</v>
          </cell>
          <cell r="AK2080">
            <v>-260295.49958333329</v>
          </cell>
          <cell r="AL2080">
            <v>-229138.90333333329</v>
          </cell>
          <cell r="AM2080">
            <v>-229138.90333333329</v>
          </cell>
          <cell r="AN2080">
            <v>-229196.89291666661</v>
          </cell>
          <cell r="AP2080">
            <v>-229660.80958333332</v>
          </cell>
        </row>
        <row r="2081">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D2081">
            <v>0</v>
          </cell>
          <cell r="AE2081">
            <v>0</v>
          </cell>
          <cell r="AF2081">
            <v>0</v>
          </cell>
          <cell r="AG2081">
            <v>0</v>
          </cell>
          <cell r="AH2081">
            <v>0</v>
          </cell>
          <cell r="AI2081">
            <v>0</v>
          </cell>
          <cell r="AJ2081">
            <v>0</v>
          </cell>
          <cell r="AK2081">
            <v>0</v>
          </cell>
          <cell r="AL2081">
            <v>0</v>
          </cell>
          <cell r="AM2081">
            <v>0</v>
          </cell>
          <cell r="AN2081">
            <v>0</v>
          </cell>
          <cell r="AP2081">
            <v>0</v>
          </cell>
        </row>
        <row r="2082">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D2082">
            <v>0</v>
          </cell>
          <cell r="AE2082">
            <v>0</v>
          </cell>
          <cell r="AF2082">
            <v>0</v>
          </cell>
          <cell r="AG2082">
            <v>0</v>
          </cell>
          <cell r="AH2082">
            <v>0</v>
          </cell>
          <cell r="AI2082">
            <v>0</v>
          </cell>
          <cell r="AJ2082">
            <v>0</v>
          </cell>
          <cell r="AK2082">
            <v>0</v>
          </cell>
          <cell r="AL2082">
            <v>0</v>
          </cell>
          <cell r="AM2082">
            <v>0</v>
          </cell>
          <cell r="AN2082">
            <v>0</v>
          </cell>
          <cell r="AP2082">
            <v>0</v>
          </cell>
        </row>
        <row r="2083">
          <cell r="J2083">
            <v>-878350.22</v>
          </cell>
          <cell r="K2083">
            <v>-975102.22</v>
          </cell>
          <cell r="L2083">
            <v>-1050839.22</v>
          </cell>
          <cell r="M2083">
            <v>-1119822.22</v>
          </cell>
          <cell r="N2083">
            <v>-1202540.22</v>
          </cell>
          <cell r="O2083">
            <v>-1330662.22</v>
          </cell>
          <cell r="P2083">
            <v>-1501407.22</v>
          </cell>
          <cell r="Q2083">
            <v>-1781020.22</v>
          </cell>
          <cell r="R2083">
            <v>-2072080.22</v>
          </cell>
          <cell r="S2083">
            <v>-2328605.2200000002</v>
          </cell>
          <cell r="T2083">
            <v>-2587503.2200000002</v>
          </cell>
          <cell r="U2083">
            <v>-932544.83</v>
          </cell>
          <cell r="V2083">
            <v>-1012804.83</v>
          </cell>
          <cell r="W2083">
            <v>-1048961</v>
          </cell>
          <cell r="X2083">
            <v>-1086299</v>
          </cell>
          <cell r="Y2083">
            <v>-1118191</v>
          </cell>
          <cell r="Z2083">
            <v>-1152085</v>
          </cell>
          <cell r="AA2083">
            <v>-1261110</v>
          </cell>
          <cell r="AD2083">
            <v>-1483312.5308333337</v>
          </cell>
          <cell r="AE2083">
            <v>-1473253.1325000003</v>
          </cell>
          <cell r="AF2083">
            <v>-1466896.3591666669</v>
          </cell>
          <cell r="AG2083">
            <v>-1466157.5025000002</v>
          </cell>
          <cell r="AH2083">
            <v>-1473670.3287500001</v>
          </cell>
          <cell r="AI2083">
            <v>-1485642.0462499999</v>
          </cell>
          <cell r="AJ2083">
            <v>-1494321.7708333333</v>
          </cell>
          <cell r="AK2083">
            <v>-1498876.7108333334</v>
          </cell>
          <cell r="AL2083">
            <v>-1500286.2341666669</v>
          </cell>
          <cell r="AM2083">
            <v>-1498115.9658333333</v>
          </cell>
          <cell r="AN2083">
            <v>-1493115.6558333335</v>
          </cell>
          <cell r="AP2083">
            <v>-1496672.4941666666</v>
          </cell>
        </row>
        <row r="2084">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D2084">
            <v>-112640.87208333332</v>
          </cell>
          <cell r="AE2084">
            <v>-83149.62291666666</v>
          </cell>
          <cell r="AF2084">
            <v>-53658.373749999999</v>
          </cell>
          <cell r="AG2084">
            <v>-24167.124583333334</v>
          </cell>
          <cell r="AH2084">
            <v>-4710.75</v>
          </cell>
          <cell r="AI2084">
            <v>0</v>
          </cell>
          <cell r="AJ2084">
            <v>0</v>
          </cell>
          <cell r="AK2084">
            <v>0</v>
          </cell>
          <cell r="AL2084">
            <v>0</v>
          </cell>
          <cell r="AM2084">
            <v>0</v>
          </cell>
          <cell r="AN2084">
            <v>0</v>
          </cell>
          <cell r="AP2084">
            <v>0</v>
          </cell>
        </row>
        <row r="2085">
          <cell r="J2085">
            <v>-1301601.26</v>
          </cell>
          <cell r="K2085">
            <v>-1559682.5</v>
          </cell>
          <cell r="L2085">
            <v>-1834149.23</v>
          </cell>
          <cell r="M2085">
            <v>-2162410.23</v>
          </cell>
          <cell r="N2085">
            <v>-2372829.27</v>
          </cell>
          <cell r="O2085">
            <v>-2670323.7799999998</v>
          </cell>
          <cell r="P2085">
            <v>-2958315.35</v>
          </cell>
          <cell r="Q2085">
            <v>-3194320.09</v>
          </cell>
          <cell r="R2085">
            <v>-3541681.31</v>
          </cell>
          <cell r="S2085">
            <v>-659802.11</v>
          </cell>
          <cell r="T2085">
            <v>-1056289.47</v>
          </cell>
          <cell r="U2085">
            <v>-1382323.17</v>
          </cell>
          <cell r="V2085">
            <v>-1712911.06</v>
          </cell>
          <cell r="W2085">
            <v>-1983556.45</v>
          </cell>
          <cell r="X2085">
            <v>-2372406.83</v>
          </cell>
          <cell r="Y2085">
            <v>-2711133.33</v>
          </cell>
          <cell r="Z2085">
            <v>-2985356.26</v>
          </cell>
          <cell r="AA2085">
            <v>-3333574.42</v>
          </cell>
          <cell r="AD2085">
            <v>-1906528.0725</v>
          </cell>
          <cell r="AE2085">
            <v>-1964338.0841666665</v>
          </cell>
          <cell r="AF2085">
            <v>-2000615.3708333333</v>
          </cell>
          <cell r="AG2085">
            <v>-2017540.958333333</v>
          </cell>
          <cell r="AH2085">
            <v>-2043483.3045833332</v>
          </cell>
          <cell r="AI2085">
            <v>-2074948.5558333332</v>
          </cell>
          <cell r="AJ2085">
            <v>-2109747.8787499997</v>
          </cell>
          <cell r="AK2085">
            <v>-2149836.6933333329</v>
          </cell>
          <cell r="AL2085">
            <v>-2195127.5558333336</v>
          </cell>
          <cell r="AM2085">
            <v>-2243512.9762499998</v>
          </cell>
          <cell r="AN2085">
            <v>-2296670.3774999999</v>
          </cell>
          <cell r="AP2085">
            <v>-2418300.1195833334</v>
          </cell>
        </row>
        <row r="2086">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D2086">
            <v>0</v>
          </cell>
          <cell r="AE2086">
            <v>0</v>
          </cell>
          <cell r="AF2086">
            <v>0</v>
          </cell>
          <cell r="AG2086">
            <v>0</v>
          </cell>
          <cell r="AH2086">
            <v>0</v>
          </cell>
          <cell r="AI2086">
            <v>0</v>
          </cell>
          <cell r="AJ2086">
            <v>0</v>
          </cell>
          <cell r="AK2086">
            <v>0</v>
          </cell>
          <cell r="AL2086">
            <v>0</v>
          </cell>
          <cell r="AM2086">
            <v>0</v>
          </cell>
          <cell r="AN2086">
            <v>0</v>
          </cell>
          <cell r="AP2086">
            <v>0</v>
          </cell>
        </row>
        <row r="2087">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D2087">
            <v>-204292.62791666668</v>
          </cell>
          <cell r="AE2087">
            <v>-163354.21041666667</v>
          </cell>
          <cell r="AF2087">
            <v>-122415.79291666667</v>
          </cell>
          <cell r="AG2087">
            <v>-81477.375416666662</v>
          </cell>
          <cell r="AH2087">
            <v>-30504.083333333332</v>
          </cell>
          <cell r="AI2087">
            <v>0</v>
          </cell>
          <cell r="AJ2087">
            <v>0</v>
          </cell>
          <cell r="AK2087">
            <v>0</v>
          </cell>
          <cell r="AL2087">
            <v>0</v>
          </cell>
          <cell r="AM2087">
            <v>0</v>
          </cell>
          <cell r="AN2087">
            <v>0</v>
          </cell>
          <cell r="AP2087">
            <v>0</v>
          </cell>
        </row>
        <row r="2088">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D2088">
            <v>0</v>
          </cell>
          <cell r="AE2088">
            <v>0</v>
          </cell>
          <cell r="AF2088">
            <v>0</v>
          </cell>
          <cell r="AG2088">
            <v>0</v>
          </cell>
          <cell r="AH2088">
            <v>0</v>
          </cell>
          <cell r="AI2088">
            <v>0</v>
          </cell>
          <cell r="AJ2088">
            <v>0</v>
          </cell>
          <cell r="AK2088">
            <v>0</v>
          </cell>
          <cell r="AL2088">
            <v>0</v>
          </cell>
          <cell r="AM2088">
            <v>0</v>
          </cell>
          <cell r="AN2088">
            <v>0</v>
          </cell>
          <cell r="AP2088">
            <v>0</v>
          </cell>
        </row>
        <row r="2089">
          <cell r="J2089">
            <v>-18750</v>
          </cell>
          <cell r="K2089">
            <v>-21000</v>
          </cell>
          <cell r="L2089">
            <v>-23250</v>
          </cell>
          <cell r="M2089">
            <v>-25500</v>
          </cell>
          <cell r="N2089">
            <v>-27750</v>
          </cell>
          <cell r="O2089">
            <v>-30000</v>
          </cell>
          <cell r="P2089">
            <v>-32250</v>
          </cell>
          <cell r="Q2089">
            <v>-34500</v>
          </cell>
          <cell r="R2089">
            <v>-36750</v>
          </cell>
          <cell r="S2089">
            <v>-39000</v>
          </cell>
          <cell r="T2089">
            <v>-41250</v>
          </cell>
          <cell r="U2089">
            <v>-43500</v>
          </cell>
          <cell r="V2089">
            <v>-45750</v>
          </cell>
          <cell r="W2089">
            <v>-48000</v>
          </cell>
          <cell r="X2089">
            <v>-50250</v>
          </cell>
          <cell r="Y2089">
            <v>-52500</v>
          </cell>
          <cell r="Z2089">
            <v>-54750</v>
          </cell>
          <cell r="AA2089">
            <v>-57000</v>
          </cell>
          <cell r="AD2089">
            <v>-22041.666666666668</v>
          </cell>
          <cell r="AE2089">
            <v>-23250</v>
          </cell>
          <cell r="AF2089">
            <v>-25500</v>
          </cell>
          <cell r="AG2089">
            <v>-27750</v>
          </cell>
          <cell r="AH2089">
            <v>-30000</v>
          </cell>
          <cell r="AI2089">
            <v>-32250</v>
          </cell>
          <cell r="AJ2089">
            <v>-34500</v>
          </cell>
          <cell r="AK2089">
            <v>-36750</v>
          </cell>
          <cell r="AL2089">
            <v>-39000</v>
          </cell>
          <cell r="AM2089">
            <v>-41250</v>
          </cell>
          <cell r="AN2089">
            <v>-43500</v>
          </cell>
          <cell r="AP2089">
            <v>-48000</v>
          </cell>
        </row>
        <row r="2090">
          <cell r="J2090">
            <v>-535475.04</v>
          </cell>
          <cell r="K2090">
            <v>-640465.30000000005</v>
          </cell>
          <cell r="L2090">
            <v>-764923.54</v>
          </cell>
          <cell r="M2090">
            <v>-901804.59</v>
          </cell>
          <cell r="N2090">
            <v>-1032474.08</v>
          </cell>
          <cell r="O2090">
            <v>-1159837.8400000001</v>
          </cell>
          <cell r="P2090">
            <v>-1446912.64</v>
          </cell>
          <cell r="Q2090">
            <v>-1538787.47</v>
          </cell>
          <cell r="R2090">
            <v>-1646316.04</v>
          </cell>
          <cell r="S2090">
            <v>-1754757.07</v>
          </cell>
          <cell r="T2090">
            <v>-371971.06</v>
          </cell>
          <cell r="U2090">
            <v>-578291.01</v>
          </cell>
          <cell r="V2090">
            <v>-715424.34</v>
          </cell>
          <cell r="W2090">
            <v>-782177.86</v>
          </cell>
          <cell r="X2090">
            <v>-893347.82</v>
          </cell>
          <cell r="Y2090">
            <v>-1049883.0900000001</v>
          </cell>
          <cell r="Z2090">
            <v>-1141777.42</v>
          </cell>
          <cell r="AA2090">
            <v>-1279835.47</v>
          </cell>
          <cell r="AD2090">
            <v>-894028.2729166667</v>
          </cell>
          <cell r="AE2090">
            <v>-945563.7416666667</v>
          </cell>
          <cell r="AF2090">
            <v>-996777.74624999985</v>
          </cell>
          <cell r="AG2090">
            <v>-1021817.7008333332</v>
          </cell>
          <cell r="AH2090">
            <v>-1026077.8866666667</v>
          </cell>
          <cell r="AI2090">
            <v>-1038499.1941666667</v>
          </cell>
          <cell r="AJ2090">
            <v>-1051901.7716666667</v>
          </cell>
          <cell r="AK2090">
            <v>-1063157.4733333332</v>
          </cell>
          <cell r="AL2090">
            <v>-1074678.4224999999</v>
          </cell>
          <cell r="AM2090">
            <v>-1085402.6658333333</v>
          </cell>
          <cell r="AN2090">
            <v>-1094956.8729166666</v>
          </cell>
          <cell r="AP2090">
            <v>-1116499.8295833333</v>
          </cell>
        </row>
        <row r="2091">
          <cell r="J2091">
            <v>-73426.679999999993</v>
          </cell>
          <cell r="K2091">
            <v>-110140.02</v>
          </cell>
          <cell r="L2091">
            <v>-146853.35999999999</v>
          </cell>
          <cell r="M2091">
            <v>-183566.7</v>
          </cell>
          <cell r="N2091">
            <v>-220280.04</v>
          </cell>
          <cell r="O2091">
            <v>-256993.38</v>
          </cell>
          <cell r="P2091">
            <v>-293706.71999999997</v>
          </cell>
          <cell r="Q2091">
            <v>-330420.06</v>
          </cell>
          <cell r="R2091">
            <v>-367133.4</v>
          </cell>
          <cell r="S2091">
            <v>-403846.74</v>
          </cell>
          <cell r="T2091">
            <v>0</v>
          </cell>
          <cell r="U2091">
            <v>-37814.74</v>
          </cell>
          <cell r="V2091">
            <v>-75629.48</v>
          </cell>
          <cell r="W2091">
            <v>-113444.22</v>
          </cell>
          <cell r="X2091">
            <v>-151258.96</v>
          </cell>
          <cell r="Y2091">
            <v>-189073.7</v>
          </cell>
          <cell r="Z2091">
            <v>-226888.44</v>
          </cell>
          <cell r="AA2091">
            <v>-264703.18</v>
          </cell>
          <cell r="AD2091">
            <v>-199651.06499999997</v>
          </cell>
          <cell r="AE2091">
            <v>-200497.61</v>
          </cell>
          <cell r="AF2091">
            <v>-201433.26500000001</v>
          </cell>
          <cell r="AG2091">
            <v>-201923.37000000002</v>
          </cell>
          <cell r="AH2091">
            <v>-201969.26166666663</v>
          </cell>
          <cell r="AI2091">
            <v>-202106.93666666668</v>
          </cell>
          <cell r="AJ2091">
            <v>-202336.39500000005</v>
          </cell>
          <cell r="AK2091">
            <v>-202657.63666666669</v>
          </cell>
          <cell r="AL2091">
            <v>-203070.66166666671</v>
          </cell>
          <cell r="AM2091">
            <v>-203575.46999999997</v>
          </cell>
          <cell r="AN2091">
            <v>-204172.06166666665</v>
          </cell>
          <cell r="AP2091">
            <v>-205640.59499999997</v>
          </cell>
        </row>
        <row r="2092">
          <cell r="J2092">
            <v>-21746.22</v>
          </cell>
          <cell r="K2092">
            <v>-32619.33</v>
          </cell>
          <cell r="L2092">
            <v>-43492.44</v>
          </cell>
          <cell r="M2092">
            <v>-54365.55</v>
          </cell>
          <cell r="N2092">
            <v>-65238.66</v>
          </cell>
          <cell r="O2092">
            <v>-76111.77</v>
          </cell>
          <cell r="P2092">
            <v>-86984.88</v>
          </cell>
          <cell r="Q2092">
            <v>-97857.99</v>
          </cell>
          <cell r="R2092">
            <v>-108731.1</v>
          </cell>
          <cell r="S2092">
            <v>-119604.21</v>
          </cell>
          <cell r="T2092">
            <v>0</v>
          </cell>
          <cell r="U2092">
            <v>-11199.3</v>
          </cell>
          <cell r="V2092">
            <v>-22398.6</v>
          </cell>
          <cell r="W2092">
            <v>-33597.9</v>
          </cell>
          <cell r="X2092">
            <v>-44797.2</v>
          </cell>
          <cell r="Y2092">
            <v>-55996.5</v>
          </cell>
          <cell r="Z2092">
            <v>-67195.8</v>
          </cell>
          <cell r="AA2092">
            <v>-78395.100000000006</v>
          </cell>
          <cell r="AD2092">
            <v>-59129.138750000006</v>
          </cell>
          <cell r="AE2092">
            <v>-59379.851666666676</v>
          </cell>
          <cell r="AF2092">
            <v>-59656.955416666671</v>
          </cell>
          <cell r="AG2092">
            <v>-59802.105000000003</v>
          </cell>
          <cell r="AH2092">
            <v>-59815.696250000001</v>
          </cell>
          <cell r="AI2092">
            <v>-59856.47</v>
          </cell>
          <cell r="AJ2092">
            <v>-59924.426249999997</v>
          </cell>
          <cell r="AK2092">
            <v>-60019.564999999995</v>
          </cell>
          <cell r="AL2092">
            <v>-60141.886250000003</v>
          </cell>
          <cell r="AM2092">
            <v>-60291.389999999992</v>
          </cell>
          <cell r="AN2092">
            <v>-60468.076250000006</v>
          </cell>
          <cell r="AP2092">
            <v>-60902.996249999997</v>
          </cell>
        </row>
        <row r="2093">
          <cell r="J2093">
            <v>-21746.22</v>
          </cell>
          <cell r="K2093">
            <v>-32619.33</v>
          </cell>
          <cell r="L2093">
            <v>-43492.44</v>
          </cell>
          <cell r="M2093">
            <v>-54365.55</v>
          </cell>
          <cell r="N2093">
            <v>-65238.66</v>
          </cell>
          <cell r="O2093">
            <v>-76111.77</v>
          </cell>
          <cell r="P2093">
            <v>-86984.88</v>
          </cell>
          <cell r="Q2093">
            <v>-97857.99</v>
          </cell>
          <cell r="R2093">
            <v>-108731.1</v>
          </cell>
          <cell r="S2093">
            <v>-119604.21</v>
          </cell>
          <cell r="T2093">
            <v>0</v>
          </cell>
          <cell r="U2093">
            <v>-11199.3</v>
          </cell>
          <cell r="V2093">
            <v>-22398.6</v>
          </cell>
          <cell r="W2093">
            <v>-33597.9</v>
          </cell>
          <cell r="X2093">
            <v>-44797.2</v>
          </cell>
          <cell r="Y2093">
            <v>-55996.5</v>
          </cell>
          <cell r="Z2093">
            <v>-67195.8</v>
          </cell>
          <cell r="AA2093">
            <v>-78395.100000000006</v>
          </cell>
          <cell r="AD2093">
            <v>-59129.138750000006</v>
          </cell>
          <cell r="AE2093">
            <v>-59379.851666666676</v>
          </cell>
          <cell r="AF2093">
            <v>-59656.955416666671</v>
          </cell>
          <cell r="AG2093">
            <v>-59802.105000000003</v>
          </cell>
          <cell r="AH2093">
            <v>-59815.696250000001</v>
          </cell>
          <cell r="AI2093">
            <v>-59856.47</v>
          </cell>
          <cell r="AJ2093">
            <v>-59924.426249999997</v>
          </cell>
          <cell r="AK2093">
            <v>-60019.564999999995</v>
          </cell>
          <cell r="AL2093">
            <v>-60141.886250000003</v>
          </cell>
          <cell r="AM2093">
            <v>-60291.389999999992</v>
          </cell>
          <cell r="AN2093">
            <v>-60468.076250000006</v>
          </cell>
          <cell r="AP2093">
            <v>-60902.996249999997</v>
          </cell>
        </row>
        <row r="2094">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D2094">
            <v>0</v>
          </cell>
          <cell r="AE2094">
            <v>0</v>
          </cell>
          <cell r="AF2094">
            <v>0</v>
          </cell>
          <cell r="AG2094">
            <v>0</v>
          </cell>
          <cell r="AH2094">
            <v>0</v>
          </cell>
          <cell r="AI2094">
            <v>0</v>
          </cell>
          <cell r="AJ2094">
            <v>0</v>
          </cell>
          <cell r="AK2094">
            <v>0</v>
          </cell>
          <cell r="AL2094">
            <v>0</v>
          </cell>
          <cell r="AM2094">
            <v>0</v>
          </cell>
          <cell r="AN2094">
            <v>0</v>
          </cell>
          <cell r="AP2094">
            <v>0</v>
          </cell>
        </row>
        <row r="2095">
          <cell r="J2095">
            <v>0</v>
          </cell>
          <cell r="K2095">
            <v>0</v>
          </cell>
          <cell r="L2095">
            <v>0</v>
          </cell>
          <cell r="M2095">
            <v>0</v>
          </cell>
          <cell r="N2095">
            <v>0</v>
          </cell>
          <cell r="O2095">
            <v>0</v>
          </cell>
          <cell r="P2095">
            <v>0</v>
          </cell>
          <cell r="Q2095">
            <v>0</v>
          </cell>
          <cell r="R2095">
            <v>-58333.34</v>
          </cell>
          <cell r="S2095">
            <v>-58333.34</v>
          </cell>
          <cell r="T2095">
            <v>-116666.68</v>
          </cell>
          <cell r="U2095">
            <v>-145833.35</v>
          </cell>
          <cell r="V2095">
            <v>-175000.02</v>
          </cell>
          <cell r="W2095">
            <v>-204166.69</v>
          </cell>
          <cell r="X2095">
            <v>-233333.36</v>
          </cell>
          <cell r="Y2095">
            <v>-233333.36</v>
          </cell>
          <cell r="Z2095">
            <v>-291666.7</v>
          </cell>
          <cell r="AA2095">
            <v>-320833.37</v>
          </cell>
          <cell r="AD2095">
            <v>0</v>
          </cell>
          <cell r="AE2095">
            <v>-2430.5558333333333</v>
          </cell>
          <cell r="AF2095">
            <v>-7291.6674999999996</v>
          </cell>
          <cell r="AG2095">
            <v>-14583.334999999999</v>
          </cell>
          <cell r="AH2095">
            <v>-25520.836249999997</v>
          </cell>
          <cell r="AI2095">
            <v>-38888.893333333333</v>
          </cell>
          <cell r="AJ2095">
            <v>-54687.506249999999</v>
          </cell>
          <cell r="AK2095">
            <v>-72916.674999999988</v>
          </cell>
          <cell r="AL2095">
            <v>-92361.121666666659</v>
          </cell>
          <cell r="AM2095">
            <v>-114236.12416666666</v>
          </cell>
          <cell r="AN2095">
            <v>-139756.96041666667</v>
          </cell>
          <cell r="AP2095">
            <v>-196875.01749999999</v>
          </cell>
        </row>
        <row r="2096">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D2096">
            <v>0</v>
          </cell>
          <cell r="AE2096">
            <v>0</v>
          </cell>
          <cell r="AF2096">
            <v>0</v>
          </cell>
          <cell r="AG2096">
            <v>0</v>
          </cell>
          <cell r="AH2096">
            <v>0</v>
          </cell>
          <cell r="AI2096">
            <v>0</v>
          </cell>
          <cell r="AJ2096">
            <v>0</v>
          </cell>
          <cell r="AK2096">
            <v>0</v>
          </cell>
          <cell r="AL2096">
            <v>0</v>
          </cell>
          <cell r="AM2096">
            <v>0</v>
          </cell>
          <cell r="AN2096">
            <v>0</v>
          </cell>
          <cell r="AP2096">
            <v>0</v>
          </cell>
        </row>
        <row r="2097">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D2097">
            <v>0</v>
          </cell>
          <cell r="AE2097">
            <v>0</v>
          </cell>
          <cell r="AF2097">
            <v>0</v>
          </cell>
          <cell r="AG2097">
            <v>0</v>
          </cell>
          <cell r="AH2097">
            <v>0</v>
          </cell>
          <cell r="AI2097">
            <v>0</v>
          </cell>
          <cell r="AJ2097">
            <v>0</v>
          </cell>
          <cell r="AK2097">
            <v>0</v>
          </cell>
          <cell r="AL2097">
            <v>0</v>
          </cell>
          <cell r="AM2097">
            <v>0</v>
          </cell>
          <cell r="AN2097">
            <v>0</v>
          </cell>
          <cell r="AP2097">
            <v>-1475.6945833333332</v>
          </cell>
        </row>
        <row r="2098">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D2098">
            <v>0</v>
          </cell>
          <cell r="AE2098">
            <v>0</v>
          </cell>
          <cell r="AF2098">
            <v>0</v>
          </cell>
          <cell r="AG2098">
            <v>0</v>
          </cell>
          <cell r="AH2098">
            <v>0</v>
          </cell>
          <cell r="AI2098">
            <v>0</v>
          </cell>
          <cell r="AJ2098">
            <v>0</v>
          </cell>
          <cell r="AK2098">
            <v>0</v>
          </cell>
          <cell r="AL2098">
            <v>0</v>
          </cell>
          <cell r="AM2098">
            <v>0</v>
          </cell>
          <cell r="AN2098">
            <v>0</v>
          </cell>
          <cell r="AP2098">
            <v>0</v>
          </cell>
        </row>
        <row r="2099">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D2099">
            <v>0</v>
          </cell>
          <cell r="AE2099">
            <v>0</v>
          </cell>
          <cell r="AF2099">
            <v>0</v>
          </cell>
          <cell r="AG2099">
            <v>0</v>
          </cell>
          <cell r="AH2099">
            <v>0</v>
          </cell>
          <cell r="AI2099">
            <v>0</v>
          </cell>
          <cell r="AJ2099">
            <v>0</v>
          </cell>
          <cell r="AK2099">
            <v>0</v>
          </cell>
          <cell r="AL2099">
            <v>0</v>
          </cell>
          <cell r="AM2099">
            <v>0</v>
          </cell>
          <cell r="AN2099">
            <v>0</v>
          </cell>
          <cell r="AP2099">
            <v>0</v>
          </cell>
        </row>
        <row r="2100">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D2100">
            <v>0</v>
          </cell>
          <cell r="AE2100">
            <v>0</v>
          </cell>
          <cell r="AF2100">
            <v>0</v>
          </cell>
          <cell r="AG2100">
            <v>0</v>
          </cell>
          <cell r="AH2100">
            <v>0</v>
          </cell>
          <cell r="AI2100">
            <v>0</v>
          </cell>
          <cell r="AJ2100">
            <v>0</v>
          </cell>
          <cell r="AK2100">
            <v>0</v>
          </cell>
          <cell r="AL2100">
            <v>0</v>
          </cell>
          <cell r="AM2100">
            <v>0</v>
          </cell>
          <cell r="AN2100">
            <v>0</v>
          </cell>
          <cell r="AP2100">
            <v>0</v>
          </cell>
        </row>
        <row r="2101">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D2101">
            <v>0</v>
          </cell>
          <cell r="AE2101">
            <v>0</v>
          </cell>
          <cell r="AF2101">
            <v>0</v>
          </cell>
          <cell r="AG2101">
            <v>0</v>
          </cell>
          <cell r="AH2101">
            <v>0</v>
          </cell>
          <cell r="AI2101">
            <v>0</v>
          </cell>
          <cell r="AJ2101">
            <v>0</v>
          </cell>
          <cell r="AK2101">
            <v>0</v>
          </cell>
          <cell r="AL2101">
            <v>0</v>
          </cell>
          <cell r="AM2101">
            <v>0</v>
          </cell>
          <cell r="AN2101">
            <v>0</v>
          </cell>
          <cell r="AP2101">
            <v>0</v>
          </cell>
        </row>
        <row r="2102">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D2102">
            <v>0</v>
          </cell>
          <cell r="AE2102">
            <v>0</v>
          </cell>
          <cell r="AF2102">
            <v>0</v>
          </cell>
          <cell r="AG2102">
            <v>0</v>
          </cell>
          <cell r="AH2102">
            <v>0</v>
          </cell>
          <cell r="AI2102">
            <v>0</v>
          </cell>
          <cell r="AJ2102">
            <v>0</v>
          </cell>
          <cell r="AK2102">
            <v>0</v>
          </cell>
          <cell r="AL2102">
            <v>0</v>
          </cell>
          <cell r="AM2102">
            <v>0</v>
          </cell>
          <cell r="AN2102">
            <v>0</v>
          </cell>
          <cell r="AP2102">
            <v>0</v>
          </cell>
        </row>
        <row r="2103">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D2103">
            <v>0</v>
          </cell>
          <cell r="AE2103">
            <v>0</v>
          </cell>
          <cell r="AF2103">
            <v>0</v>
          </cell>
          <cell r="AG2103">
            <v>0</v>
          </cell>
          <cell r="AH2103">
            <v>0</v>
          </cell>
          <cell r="AI2103">
            <v>0</v>
          </cell>
          <cell r="AJ2103">
            <v>0</v>
          </cell>
          <cell r="AK2103">
            <v>0</v>
          </cell>
          <cell r="AL2103">
            <v>0</v>
          </cell>
          <cell r="AM2103">
            <v>0</v>
          </cell>
          <cell r="AN2103">
            <v>0</v>
          </cell>
          <cell r="AP2103">
            <v>0</v>
          </cell>
        </row>
        <row r="2104">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D2104">
            <v>0</v>
          </cell>
          <cell r="AE2104">
            <v>0</v>
          </cell>
          <cell r="AF2104">
            <v>0</v>
          </cell>
          <cell r="AG2104">
            <v>0</v>
          </cell>
          <cell r="AH2104">
            <v>0</v>
          </cell>
          <cell r="AI2104">
            <v>0</v>
          </cell>
          <cell r="AJ2104">
            <v>0</v>
          </cell>
          <cell r="AK2104">
            <v>0</v>
          </cell>
          <cell r="AL2104">
            <v>0</v>
          </cell>
          <cell r="AM2104">
            <v>0</v>
          </cell>
          <cell r="AN2104">
            <v>0</v>
          </cell>
          <cell r="AP2104">
            <v>0</v>
          </cell>
        </row>
        <row r="2105">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D2105">
            <v>0</v>
          </cell>
          <cell r="AE2105">
            <v>0</v>
          </cell>
          <cell r="AF2105">
            <v>0</v>
          </cell>
          <cell r="AG2105">
            <v>0</v>
          </cell>
          <cell r="AH2105">
            <v>0</v>
          </cell>
          <cell r="AI2105">
            <v>0</v>
          </cell>
          <cell r="AJ2105">
            <v>0</v>
          </cell>
          <cell r="AK2105">
            <v>0</v>
          </cell>
          <cell r="AL2105">
            <v>0</v>
          </cell>
          <cell r="AM2105">
            <v>0</v>
          </cell>
          <cell r="AN2105">
            <v>0</v>
          </cell>
          <cell r="AP2105">
            <v>0</v>
          </cell>
        </row>
        <row r="2106">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D2106">
            <v>0</v>
          </cell>
          <cell r="AE2106">
            <v>0</v>
          </cell>
          <cell r="AF2106">
            <v>0</v>
          </cell>
          <cell r="AG2106">
            <v>0</v>
          </cell>
          <cell r="AH2106">
            <v>0</v>
          </cell>
          <cell r="AI2106">
            <v>0</v>
          </cell>
          <cell r="AJ2106">
            <v>0</v>
          </cell>
          <cell r="AK2106">
            <v>0</v>
          </cell>
          <cell r="AL2106">
            <v>0</v>
          </cell>
          <cell r="AM2106">
            <v>0</v>
          </cell>
          <cell r="AN2106">
            <v>0</v>
          </cell>
          <cell r="AP2106">
            <v>0</v>
          </cell>
        </row>
        <row r="2107">
          <cell r="J2107">
            <v>-176240.08</v>
          </cell>
          <cell r="K2107">
            <v>-176240.08</v>
          </cell>
          <cell r="L2107">
            <v>-176240.08</v>
          </cell>
          <cell r="M2107">
            <v>-176240.08</v>
          </cell>
          <cell r="N2107">
            <v>-176240.08</v>
          </cell>
          <cell r="O2107">
            <v>-196839.3</v>
          </cell>
          <cell r="P2107">
            <v>-196839.3</v>
          </cell>
          <cell r="Q2107">
            <v>-196839.3</v>
          </cell>
          <cell r="R2107">
            <v>-196839.3</v>
          </cell>
          <cell r="S2107">
            <v>-200282.7</v>
          </cell>
          <cell r="T2107">
            <v>-200282.7</v>
          </cell>
          <cell r="U2107">
            <v>-200282.7</v>
          </cell>
          <cell r="V2107">
            <v>-200282.7</v>
          </cell>
          <cell r="W2107">
            <v>-200282.7</v>
          </cell>
          <cell r="X2107">
            <v>-200282.7</v>
          </cell>
          <cell r="Y2107">
            <v>-160282.70000000001</v>
          </cell>
          <cell r="Z2107">
            <v>-160282.70000000001</v>
          </cell>
          <cell r="AA2107">
            <v>-182053.82</v>
          </cell>
          <cell r="AD2107">
            <v>-180143.65416666667</v>
          </cell>
          <cell r="AE2107">
            <v>-182118.87583333335</v>
          </cell>
          <cell r="AF2107">
            <v>-184108.26250000004</v>
          </cell>
          <cell r="AG2107">
            <v>-186111.81416666668</v>
          </cell>
          <cell r="AH2107">
            <v>-188115.36583333334</v>
          </cell>
          <cell r="AI2107">
            <v>-190118.91749999998</v>
          </cell>
          <cell r="AJ2107">
            <v>-192122.46916666671</v>
          </cell>
          <cell r="AK2107">
            <v>-194126.02083333334</v>
          </cell>
          <cell r="AL2107">
            <v>-194462.90583333335</v>
          </cell>
          <cell r="AM2107">
            <v>-193133.12416666665</v>
          </cell>
          <cell r="AN2107">
            <v>-191852.17166666663</v>
          </cell>
          <cell r="AP2107">
            <v>-189387.92499999996</v>
          </cell>
        </row>
        <row r="2108">
          <cell r="J2108">
            <v>-147054.12</v>
          </cell>
          <cell r="K2108">
            <v>-147054.12</v>
          </cell>
          <cell r="L2108">
            <v>-147054.12</v>
          </cell>
          <cell r="M2108">
            <v>-143576.62</v>
          </cell>
          <cell r="N2108">
            <v>-137659.09</v>
          </cell>
          <cell r="O2108">
            <v>-155058.99</v>
          </cell>
          <cell r="P2108">
            <v>-153011.43</v>
          </cell>
          <cell r="Q2108">
            <v>-149297.46</v>
          </cell>
          <cell r="R2108">
            <v>-149028.62</v>
          </cell>
          <cell r="S2108">
            <v>-150839.96</v>
          </cell>
          <cell r="T2108">
            <v>-150633.79999999999</v>
          </cell>
          <cell r="U2108">
            <v>-150633.79999999999</v>
          </cell>
          <cell r="V2108">
            <v>-146208.29999999999</v>
          </cell>
          <cell r="W2108">
            <v>7427.43</v>
          </cell>
          <cell r="X2108">
            <v>7466.78</v>
          </cell>
          <cell r="Y2108">
            <v>-32511.32</v>
          </cell>
          <cell r="Z2108">
            <v>-32511.32</v>
          </cell>
          <cell r="AA2108">
            <v>-52870.57</v>
          </cell>
          <cell r="AD2108">
            <v>-152924.20624999999</v>
          </cell>
          <cell r="AE2108">
            <v>-150929.07375000001</v>
          </cell>
          <cell r="AF2108">
            <v>-148868.90208333332</v>
          </cell>
          <cell r="AG2108">
            <v>-147961.05083333331</v>
          </cell>
          <cell r="AH2108">
            <v>-148259.35749999998</v>
          </cell>
          <cell r="AI2108">
            <v>-148373.26833333331</v>
          </cell>
          <cell r="AJ2108">
            <v>-141901.29458333334</v>
          </cell>
          <cell r="AK2108">
            <v>-129026.19249999999</v>
          </cell>
          <cell r="AL2108">
            <v>-117960.10083333333</v>
          </cell>
          <cell r="AM2108">
            <v>-108951.22291666669</v>
          </cell>
          <cell r="AN2108">
            <v>-100312.21500000001</v>
          </cell>
          <cell r="AP2108">
            <v>-81437.724583333315</v>
          </cell>
        </row>
        <row r="2109">
          <cell r="J2109">
            <v>-88258.37</v>
          </cell>
          <cell r="K2109">
            <v>-88258.37</v>
          </cell>
          <cell r="L2109">
            <v>-87663.9</v>
          </cell>
          <cell r="M2109">
            <v>-87068.73</v>
          </cell>
          <cell r="N2109">
            <v>-86635.41</v>
          </cell>
          <cell r="O2109">
            <v>-96929.97</v>
          </cell>
          <cell r="P2109">
            <v>-96929.97</v>
          </cell>
          <cell r="Q2109">
            <v>-96929.97</v>
          </cell>
          <cell r="R2109">
            <v>-96929.97</v>
          </cell>
          <cell r="S2109">
            <v>-98651.67</v>
          </cell>
          <cell r="T2109">
            <v>-98651.67</v>
          </cell>
          <cell r="U2109">
            <v>-98651.67</v>
          </cell>
          <cell r="V2109">
            <v>-98651.67</v>
          </cell>
          <cell r="W2109">
            <v>-98651.67</v>
          </cell>
          <cell r="X2109">
            <v>-98651.67</v>
          </cell>
          <cell r="Y2109">
            <v>-98651.67</v>
          </cell>
          <cell r="Z2109">
            <v>-98651.67</v>
          </cell>
          <cell r="AA2109">
            <v>-109741.77</v>
          </cell>
          <cell r="AD2109">
            <v>-89587.065833333341</v>
          </cell>
          <cell r="AE2109">
            <v>-90439.009166666656</v>
          </cell>
          <cell r="AF2109">
            <v>-91298.034999999989</v>
          </cell>
          <cell r="AG2109">
            <v>-92164.143333333326</v>
          </cell>
          <cell r="AH2109">
            <v>-93030.251666666663</v>
          </cell>
          <cell r="AI2109">
            <v>-93896.36</v>
          </cell>
          <cell r="AJ2109">
            <v>-94762.468333333338</v>
          </cell>
          <cell r="AK2109">
            <v>-95653.346250000002</v>
          </cell>
          <cell r="AL2109">
            <v>-96593.792499999996</v>
          </cell>
          <cell r="AM2109">
            <v>-97577.092500000013</v>
          </cell>
          <cell r="AN2109">
            <v>-98611.595000000016</v>
          </cell>
          <cell r="AP2109">
            <v>-99758.71375000001</v>
          </cell>
        </row>
        <row r="2110">
          <cell r="J2110">
            <v>-322434.17</v>
          </cell>
          <cell r="K2110">
            <v>-322434.17</v>
          </cell>
          <cell r="L2110">
            <v>-322434.17</v>
          </cell>
          <cell r="M2110">
            <v>-307434.17</v>
          </cell>
          <cell r="N2110">
            <v>-304836.09999999998</v>
          </cell>
          <cell r="O2110">
            <v>-304694.03000000003</v>
          </cell>
          <cell r="P2110">
            <v>-304380.02</v>
          </cell>
          <cell r="Q2110">
            <v>-302764.07</v>
          </cell>
          <cell r="R2110">
            <v>-302764.07</v>
          </cell>
          <cell r="S2110">
            <v>-295889.09999999998</v>
          </cell>
          <cell r="T2110">
            <v>-294704.09999999998</v>
          </cell>
          <cell r="U2110">
            <v>-294704.09999999998</v>
          </cell>
          <cell r="V2110">
            <v>-294704.09999999998</v>
          </cell>
          <cell r="W2110">
            <v>-294704.09999999998</v>
          </cell>
          <cell r="X2110">
            <v>-294704.09999999998</v>
          </cell>
          <cell r="Y2110">
            <v>-294091.92</v>
          </cell>
          <cell r="Z2110">
            <v>-293495.28000000003</v>
          </cell>
          <cell r="AA2110">
            <v>-295732.08</v>
          </cell>
          <cell r="AD2110">
            <v>-315915.21916666668</v>
          </cell>
          <cell r="AE2110">
            <v>-314276.04416666669</v>
          </cell>
          <cell r="AF2110">
            <v>-312350.4120833333</v>
          </cell>
          <cell r="AG2110">
            <v>-310088.94791666657</v>
          </cell>
          <cell r="AH2110">
            <v>-307778.10874999996</v>
          </cell>
          <cell r="AI2110">
            <v>-305467.26958333334</v>
          </cell>
          <cell r="AJ2110">
            <v>-303156.43041666667</v>
          </cell>
          <cell r="AK2110">
            <v>-300845.59125000006</v>
          </cell>
          <cell r="AL2110">
            <v>-299134.24458333338</v>
          </cell>
          <cell r="AM2110">
            <v>-298105.78333333338</v>
          </cell>
          <cell r="AN2110">
            <v>-297259.8345833334</v>
          </cell>
          <cell r="AP2110">
            <v>-297784.77750000003</v>
          </cell>
        </row>
        <row r="2111">
          <cell r="J2111">
            <v>-83655.850000000006</v>
          </cell>
          <cell r="K2111">
            <v>-83655.850000000006</v>
          </cell>
          <cell r="L2111">
            <v>-83655.850000000006</v>
          </cell>
          <cell r="M2111">
            <v>-83655.850000000006</v>
          </cell>
          <cell r="N2111">
            <v>-83655.850000000006</v>
          </cell>
          <cell r="O2111">
            <v>-133940.29</v>
          </cell>
          <cell r="P2111">
            <v>-133940.29</v>
          </cell>
          <cell r="Q2111">
            <v>-133940.29</v>
          </cell>
          <cell r="R2111">
            <v>-133940.29</v>
          </cell>
          <cell r="S2111">
            <v>-142548.76999999999</v>
          </cell>
          <cell r="T2111">
            <v>-142548.76999999999</v>
          </cell>
          <cell r="U2111">
            <v>-142548.76999999999</v>
          </cell>
          <cell r="V2111">
            <v>-116048.77</v>
          </cell>
          <cell r="W2111">
            <v>-116048.77</v>
          </cell>
          <cell r="X2111">
            <v>-116048.77</v>
          </cell>
          <cell r="Y2111">
            <v>-116048.77</v>
          </cell>
          <cell r="Z2111">
            <v>-116048.77</v>
          </cell>
          <cell r="AA2111">
            <v>-167331.10999999999</v>
          </cell>
          <cell r="AD2111">
            <v>-93161.947500000009</v>
          </cell>
          <cell r="AE2111">
            <v>-97998.869166666656</v>
          </cell>
          <cell r="AF2111">
            <v>-102871.20166666668</v>
          </cell>
          <cell r="AG2111">
            <v>-107778.94500000001</v>
          </cell>
          <cell r="AH2111">
            <v>-112686.68833333335</v>
          </cell>
          <cell r="AI2111">
            <v>-116490.26500000001</v>
          </cell>
          <cell r="AJ2111">
            <v>-119189.675</v>
          </cell>
          <cell r="AK2111">
            <v>-121889.08500000002</v>
          </cell>
          <cell r="AL2111">
            <v>-124588.49500000001</v>
          </cell>
          <cell r="AM2111">
            <v>-127287.90500000001</v>
          </cell>
          <cell r="AN2111">
            <v>-130028.89416666667</v>
          </cell>
          <cell r="AP2111">
            <v>-135444.34333333332</v>
          </cell>
        </row>
        <row r="2112">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D2112">
            <v>0</v>
          </cell>
          <cell r="AE2112">
            <v>0</v>
          </cell>
          <cell r="AF2112">
            <v>0</v>
          </cell>
          <cell r="AG2112">
            <v>0</v>
          </cell>
          <cell r="AH2112">
            <v>0</v>
          </cell>
          <cell r="AI2112">
            <v>0</v>
          </cell>
          <cell r="AJ2112">
            <v>0</v>
          </cell>
          <cell r="AK2112">
            <v>0</v>
          </cell>
          <cell r="AL2112">
            <v>0</v>
          </cell>
          <cell r="AM2112">
            <v>0</v>
          </cell>
          <cell r="AN2112">
            <v>0</v>
          </cell>
          <cell r="AP2112">
            <v>0</v>
          </cell>
        </row>
        <row r="2113">
          <cell r="J2113">
            <v>-94691.64</v>
          </cell>
          <cell r="K2113">
            <v>-94691.64</v>
          </cell>
          <cell r="L2113">
            <v>-94691.64</v>
          </cell>
          <cell r="M2113">
            <v>-94691.64</v>
          </cell>
          <cell r="N2113">
            <v>-94691.64</v>
          </cell>
          <cell r="O2113">
            <v>-95013.59</v>
          </cell>
          <cell r="P2113">
            <v>-95013.59</v>
          </cell>
          <cell r="Q2113">
            <v>-94689.9</v>
          </cell>
          <cell r="R2113">
            <v>-94689.9</v>
          </cell>
          <cell r="S2113">
            <v>-94689.9</v>
          </cell>
          <cell r="T2113">
            <v>-94689.9</v>
          </cell>
          <cell r="U2113">
            <v>-94689.9</v>
          </cell>
          <cell r="V2113">
            <v>-94689.9</v>
          </cell>
          <cell r="W2113">
            <v>-94689.9</v>
          </cell>
          <cell r="X2113">
            <v>-94689.9</v>
          </cell>
          <cell r="Y2113">
            <v>-94689.9</v>
          </cell>
          <cell r="Z2113">
            <v>-94689.9</v>
          </cell>
          <cell r="AA2113">
            <v>-95736.22</v>
          </cell>
          <cell r="AD2113">
            <v>-94745.22583333333</v>
          </cell>
          <cell r="AE2113">
            <v>-94745.080833333326</v>
          </cell>
          <cell r="AF2113">
            <v>-94744.935833333337</v>
          </cell>
          <cell r="AG2113">
            <v>-94744.790833333333</v>
          </cell>
          <cell r="AH2113">
            <v>-94744.645833333328</v>
          </cell>
          <cell r="AI2113">
            <v>-94744.500833333339</v>
          </cell>
          <cell r="AJ2113">
            <v>-94744.355833333335</v>
          </cell>
          <cell r="AK2113">
            <v>-94744.210833333331</v>
          </cell>
          <cell r="AL2113">
            <v>-94744.065833333341</v>
          </cell>
          <cell r="AM2113">
            <v>-94743.920833333337</v>
          </cell>
          <cell r="AN2113">
            <v>-94773.957916666681</v>
          </cell>
          <cell r="AP2113">
            <v>-94907.883333333346</v>
          </cell>
        </row>
        <row r="2114">
          <cell r="J2114">
            <v>-271964.90999999997</v>
          </cell>
          <cell r="K2114">
            <v>-271964.90999999997</v>
          </cell>
          <cell r="L2114">
            <v>-232939.91</v>
          </cell>
          <cell r="M2114">
            <v>-158517.53</v>
          </cell>
          <cell r="N2114">
            <v>-158517.53</v>
          </cell>
          <cell r="O2114">
            <v>-219056.49</v>
          </cell>
          <cell r="P2114">
            <v>-219056.49</v>
          </cell>
          <cell r="Q2114">
            <v>-219056.49</v>
          </cell>
          <cell r="R2114">
            <v>-219056.49</v>
          </cell>
          <cell r="S2114">
            <v>-229386.68</v>
          </cell>
          <cell r="T2114">
            <v>-177159.67999999999</v>
          </cell>
          <cell r="U2114">
            <v>-176284.68</v>
          </cell>
          <cell r="V2114">
            <v>-176284.68</v>
          </cell>
          <cell r="W2114">
            <v>-176284.68</v>
          </cell>
          <cell r="X2114">
            <v>-176284.68</v>
          </cell>
          <cell r="Y2114">
            <v>-176284.68</v>
          </cell>
          <cell r="Z2114">
            <v>-176284.68</v>
          </cell>
          <cell r="AA2114">
            <v>-238232.62</v>
          </cell>
          <cell r="AD2114">
            <v>-237618.55125000002</v>
          </cell>
          <cell r="AE2114">
            <v>-233985.37708333335</v>
          </cell>
          <cell r="AF2114">
            <v>-230394.69708333336</v>
          </cell>
          <cell r="AG2114">
            <v>-224670.38625000001</v>
          </cell>
          <cell r="AH2114">
            <v>-216733.49208333335</v>
          </cell>
          <cell r="AI2114">
            <v>-208760.13958333331</v>
          </cell>
          <cell r="AJ2114">
            <v>-200786.78708333333</v>
          </cell>
          <cell r="AK2114">
            <v>-194439.47624999998</v>
          </cell>
          <cell r="AL2114">
            <v>-192819.13958333331</v>
          </cell>
          <cell r="AM2114">
            <v>-194299.73541666663</v>
          </cell>
          <cell r="AN2114">
            <v>-195839.03874999998</v>
          </cell>
          <cell r="AP2114">
            <v>-200608.65291666667</v>
          </cell>
        </row>
        <row r="2115">
          <cell r="J2115">
            <v>-67388.98</v>
          </cell>
          <cell r="K2115">
            <v>-67388.98</v>
          </cell>
          <cell r="L2115">
            <v>-67388.98</v>
          </cell>
          <cell r="M2115">
            <v>-67388.98</v>
          </cell>
          <cell r="N2115">
            <v>-67388.98</v>
          </cell>
          <cell r="O2115">
            <v>-67618.100000000006</v>
          </cell>
          <cell r="P2115">
            <v>-67618.100000000006</v>
          </cell>
          <cell r="Q2115">
            <v>-67618.100000000006</v>
          </cell>
          <cell r="R2115">
            <v>-67618.100000000006</v>
          </cell>
          <cell r="S2115">
            <v>-67618.100000000006</v>
          </cell>
          <cell r="T2115">
            <v>-67618.100000000006</v>
          </cell>
          <cell r="U2115">
            <v>-67618.100000000006</v>
          </cell>
          <cell r="V2115">
            <v>-67618.100000000006</v>
          </cell>
          <cell r="W2115">
            <v>-67618.100000000006</v>
          </cell>
          <cell r="X2115">
            <v>-67618.100000000006</v>
          </cell>
          <cell r="Y2115">
            <v>-67618.100000000006</v>
          </cell>
          <cell r="Z2115">
            <v>-67618.100000000006</v>
          </cell>
          <cell r="AA2115">
            <v>-68365.279999999999</v>
          </cell>
          <cell r="AD2115">
            <v>-67436.713333333333</v>
          </cell>
          <cell r="AE2115">
            <v>-67455.806666666656</v>
          </cell>
          <cell r="AF2115">
            <v>-67474.899999999994</v>
          </cell>
          <cell r="AG2115">
            <v>-67493.993333333332</v>
          </cell>
          <cell r="AH2115">
            <v>-67513.086666666655</v>
          </cell>
          <cell r="AI2115">
            <v>-67532.179999999993</v>
          </cell>
          <cell r="AJ2115">
            <v>-67551.273333333331</v>
          </cell>
          <cell r="AK2115">
            <v>-67570.366666666654</v>
          </cell>
          <cell r="AL2115">
            <v>-67589.459999999992</v>
          </cell>
          <cell r="AM2115">
            <v>-67608.55333333333</v>
          </cell>
          <cell r="AN2115">
            <v>-67649.232499999984</v>
          </cell>
          <cell r="AP2115">
            <v>-67773.762499999997</v>
          </cell>
        </row>
        <row r="2116">
          <cell r="J2116">
            <v>-163595.71</v>
          </cell>
          <cell r="K2116">
            <v>-163595.71</v>
          </cell>
          <cell r="L2116">
            <v>-163595.71</v>
          </cell>
          <cell r="M2116">
            <v>-163595.71</v>
          </cell>
          <cell r="N2116">
            <v>-163595.71</v>
          </cell>
          <cell r="O2116">
            <v>-164151.93</v>
          </cell>
          <cell r="P2116">
            <v>-164151.93</v>
          </cell>
          <cell r="Q2116">
            <v>-164151.93</v>
          </cell>
          <cell r="R2116">
            <v>-164151.93</v>
          </cell>
          <cell r="S2116">
            <v>-164151.93</v>
          </cell>
          <cell r="T2116">
            <v>-164151.93</v>
          </cell>
          <cell r="U2116">
            <v>-164151.93</v>
          </cell>
          <cell r="V2116">
            <v>-164151.93</v>
          </cell>
          <cell r="W2116">
            <v>-164151.93</v>
          </cell>
          <cell r="X2116">
            <v>-164151.93</v>
          </cell>
          <cell r="Y2116">
            <v>-164151.93</v>
          </cell>
          <cell r="Z2116">
            <v>-164151.93</v>
          </cell>
          <cell r="AA2116">
            <v>-165965.81</v>
          </cell>
          <cell r="AD2116">
            <v>-163711.58916666664</v>
          </cell>
          <cell r="AE2116">
            <v>-163757.94083333333</v>
          </cell>
          <cell r="AF2116">
            <v>-163804.29249999998</v>
          </cell>
          <cell r="AG2116">
            <v>-163850.64416666664</v>
          </cell>
          <cell r="AH2116">
            <v>-163896.99583333332</v>
          </cell>
          <cell r="AI2116">
            <v>-163943.34749999997</v>
          </cell>
          <cell r="AJ2116">
            <v>-163989.69916666663</v>
          </cell>
          <cell r="AK2116">
            <v>-164036.05083333331</v>
          </cell>
          <cell r="AL2116">
            <v>-164082.40249999997</v>
          </cell>
          <cell r="AM2116">
            <v>-164128.75416666662</v>
          </cell>
          <cell r="AN2116">
            <v>-164227.5083333333</v>
          </cell>
          <cell r="AP2116">
            <v>-164529.82166666666</v>
          </cell>
        </row>
        <row r="2117">
          <cell r="J2117">
            <v>-16928.46</v>
          </cell>
          <cell r="K2117">
            <v>-16928.46</v>
          </cell>
          <cell r="L2117">
            <v>-16928.46</v>
          </cell>
          <cell r="M2117">
            <v>-16928.46</v>
          </cell>
          <cell r="N2117">
            <v>-16426.490000000002</v>
          </cell>
          <cell r="O2117">
            <v>-16482.34</v>
          </cell>
          <cell r="P2117">
            <v>-16289.89</v>
          </cell>
          <cell r="Q2117">
            <v>-16289.89</v>
          </cell>
          <cell r="R2117">
            <v>-16289.89</v>
          </cell>
          <cell r="S2117">
            <v>-16289.89</v>
          </cell>
          <cell r="T2117">
            <v>-16289.89</v>
          </cell>
          <cell r="U2117">
            <v>-16289.89</v>
          </cell>
          <cell r="V2117">
            <v>-16289.89</v>
          </cell>
          <cell r="W2117">
            <v>-16289.89</v>
          </cell>
          <cell r="X2117">
            <v>-16289.89</v>
          </cell>
          <cell r="Y2117">
            <v>-15701.1</v>
          </cell>
          <cell r="Z2117">
            <v>-15553.39</v>
          </cell>
          <cell r="AA2117">
            <v>-15725.25</v>
          </cell>
          <cell r="AD2117">
            <v>-16769.631249999995</v>
          </cell>
          <cell r="AE2117">
            <v>-16716.41708333333</v>
          </cell>
          <cell r="AF2117">
            <v>-16663.202916666665</v>
          </cell>
          <cell r="AG2117">
            <v>-16609.98875</v>
          </cell>
          <cell r="AH2117">
            <v>-16556.774583333336</v>
          </cell>
          <cell r="AI2117">
            <v>-16503.560416666671</v>
          </cell>
          <cell r="AJ2117">
            <v>-16450.346250000002</v>
          </cell>
          <cell r="AK2117">
            <v>-16397.132083333334</v>
          </cell>
          <cell r="AL2117">
            <v>-16319.385000000002</v>
          </cell>
          <cell r="AM2117">
            <v>-16231.865833333331</v>
          </cell>
          <cell r="AN2117">
            <v>-16163.941250000002</v>
          </cell>
          <cell r="AP2117">
            <v>-16035.102916666665</v>
          </cell>
        </row>
        <row r="2118">
          <cell r="J2118">
            <v>-2232333.2200000002</v>
          </cell>
          <cell r="K2118">
            <v>-2232333.2200000002</v>
          </cell>
          <cell r="L2118">
            <v>-2232333.2200000002</v>
          </cell>
          <cell r="M2118">
            <v>-2232333.2200000002</v>
          </cell>
          <cell r="N2118">
            <v>-2232333.2200000002</v>
          </cell>
          <cell r="O2118">
            <v>-2239518.56</v>
          </cell>
          <cell r="P2118">
            <v>-2239518.56</v>
          </cell>
          <cell r="Q2118">
            <v>-2239518.56</v>
          </cell>
          <cell r="R2118">
            <v>-2239518.56</v>
          </cell>
          <cell r="S2118">
            <v>-2239518.56</v>
          </cell>
          <cell r="T2118">
            <v>-2239518.56</v>
          </cell>
          <cell r="U2118">
            <v>-2239518.56</v>
          </cell>
          <cell r="V2118">
            <v>-2239518.56</v>
          </cell>
          <cell r="W2118">
            <v>-2239518.56</v>
          </cell>
          <cell r="X2118">
            <v>-2239518.56</v>
          </cell>
          <cell r="Y2118">
            <v>-2239518.56</v>
          </cell>
          <cell r="Z2118">
            <v>-2239518.56</v>
          </cell>
          <cell r="AA2118">
            <v>-2262847.4900000002</v>
          </cell>
          <cell r="AD2118">
            <v>-2233830.165833333</v>
          </cell>
          <cell r="AE2118">
            <v>-2234428.9441666664</v>
          </cell>
          <cell r="AF2118">
            <v>-2235027.7224999997</v>
          </cell>
          <cell r="AG2118">
            <v>-2235626.500833333</v>
          </cell>
          <cell r="AH2118">
            <v>-2236225.2791666663</v>
          </cell>
          <cell r="AI2118">
            <v>-2236824.0574999996</v>
          </cell>
          <cell r="AJ2118">
            <v>-2237422.835833333</v>
          </cell>
          <cell r="AK2118">
            <v>-2238021.6141666663</v>
          </cell>
          <cell r="AL2118">
            <v>-2238620.3924999996</v>
          </cell>
          <cell r="AM2118">
            <v>-2239219.1708333329</v>
          </cell>
          <cell r="AN2118">
            <v>-2240490.5987499994</v>
          </cell>
          <cell r="AP2118">
            <v>-2244378.7537500001</v>
          </cell>
        </row>
        <row r="2119">
          <cell r="J2119">
            <v>-285317.05</v>
          </cell>
          <cell r="K2119">
            <v>-285317.05</v>
          </cell>
          <cell r="L2119">
            <v>-284920.25</v>
          </cell>
          <cell r="M2119">
            <v>-284920.25</v>
          </cell>
          <cell r="N2119">
            <v>-248014.65</v>
          </cell>
          <cell r="O2119">
            <v>-255784.92</v>
          </cell>
          <cell r="P2119">
            <v>-251770.87</v>
          </cell>
          <cell r="Q2119">
            <v>-237634.65</v>
          </cell>
          <cell r="R2119">
            <v>-237634.65</v>
          </cell>
          <cell r="S2119">
            <v>-246243.14</v>
          </cell>
          <cell r="T2119">
            <v>-245583.55</v>
          </cell>
          <cell r="U2119">
            <v>-245583.55</v>
          </cell>
          <cell r="V2119">
            <v>-245556.33</v>
          </cell>
          <cell r="W2119">
            <v>-205578.98</v>
          </cell>
          <cell r="X2119">
            <v>-206906.56</v>
          </cell>
          <cell r="Y2119">
            <v>-206411.6</v>
          </cell>
          <cell r="Z2119">
            <v>-206411.6</v>
          </cell>
          <cell r="AA2119">
            <v>-239181.43</v>
          </cell>
          <cell r="AD2119">
            <v>-279856.1925</v>
          </cell>
          <cell r="AE2119">
            <v>-275611.90666666668</v>
          </cell>
          <cell r="AF2119">
            <v>-270709.52333333337</v>
          </cell>
          <cell r="AG2119">
            <v>-265820.62791666662</v>
          </cell>
          <cell r="AH2119">
            <v>-261212.50916666666</v>
          </cell>
          <cell r="AI2119">
            <v>-257403.68499999994</v>
          </cell>
          <cell r="AJ2119">
            <v>-252424.56874999998</v>
          </cell>
          <cell r="AK2119">
            <v>-245851.57874999999</v>
          </cell>
          <cell r="AL2119">
            <v>-239329.81458333333</v>
          </cell>
          <cell r="AM2119">
            <v>-234325.16041666668</v>
          </cell>
          <cell r="AN2119">
            <v>-231899.88791666669</v>
          </cell>
          <cell r="AP2119">
            <v>-219296.28333333341</v>
          </cell>
        </row>
        <row r="2120">
          <cell r="J2120">
            <v>-67999.600000000006</v>
          </cell>
          <cell r="K2120">
            <v>-67999.600000000006</v>
          </cell>
          <cell r="L2120">
            <v>-67999.600000000006</v>
          </cell>
          <cell r="M2120">
            <v>-67999.600000000006</v>
          </cell>
          <cell r="N2120">
            <v>-67999.600000000006</v>
          </cell>
          <cell r="O2120">
            <v>-68230.8</v>
          </cell>
          <cell r="P2120">
            <v>-68230.8</v>
          </cell>
          <cell r="Q2120">
            <v>-68230.8</v>
          </cell>
          <cell r="R2120">
            <v>-68230.8</v>
          </cell>
          <cell r="S2120">
            <v>-68230.8</v>
          </cell>
          <cell r="T2120">
            <v>-68230.8</v>
          </cell>
          <cell r="U2120">
            <v>-68230.8</v>
          </cell>
          <cell r="V2120">
            <v>-68230.8</v>
          </cell>
          <cell r="W2120">
            <v>-68230.8</v>
          </cell>
          <cell r="X2120">
            <v>-68230.8</v>
          </cell>
          <cell r="Y2120">
            <v>-68230.8</v>
          </cell>
          <cell r="Z2120">
            <v>-68230.8</v>
          </cell>
          <cell r="AA2120">
            <v>-68984.75</v>
          </cell>
          <cell r="AD2120">
            <v>-68047.766666666663</v>
          </cell>
          <cell r="AE2120">
            <v>-68067.03333333334</v>
          </cell>
          <cell r="AF2120">
            <v>-68086.3</v>
          </cell>
          <cell r="AG2120">
            <v>-68105.566666666666</v>
          </cell>
          <cell r="AH2120">
            <v>-68124.833333333358</v>
          </cell>
          <cell r="AI2120">
            <v>-68144.10000000002</v>
          </cell>
          <cell r="AJ2120">
            <v>-68163.366666666683</v>
          </cell>
          <cell r="AK2120">
            <v>-68182.633333333346</v>
          </cell>
          <cell r="AL2120">
            <v>-68201.900000000009</v>
          </cell>
          <cell r="AM2120">
            <v>-68221.166666666686</v>
          </cell>
          <cell r="AN2120">
            <v>-68262.214583333349</v>
          </cell>
          <cell r="AP2120">
            <v>-68387.872916666674</v>
          </cell>
        </row>
        <row r="2121">
          <cell r="J2121">
            <v>-202736.8</v>
          </cell>
          <cell r="K2121">
            <v>-202736.8</v>
          </cell>
          <cell r="L2121">
            <v>-202736.8</v>
          </cell>
          <cell r="M2121">
            <v>-202736.8</v>
          </cell>
          <cell r="N2121">
            <v>-202318.5</v>
          </cell>
          <cell r="O2121">
            <v>-203006.38</v>
          </cell>
          <cell r="P2121">
            <v>-203006.38</v>
          </cell>
          <cell r="Q2121">
            <v>-203006.38</v>
          </cell>
          <cell r="R2121">
            <v>-203006.38</v>
          </cell>
          <cell r="S2121">
            <v>-203006.38</v>
          </cell>
          <cell r="T2121">
            <v>-203006.38</v>
          </cell>
          <cell r="U2121">
            <v>-202249.16</v>
          </cell>
          <cell r="V2121">
            <v>-202249.16</v>
          </cell>
          <cell r="W2121">
            <v>-202249.16</v>
          </cell>
          <cell r="X2121">
            <v>-202249.16</v>
          </cell>
          <cell r="Y2121">
            <v>-202249.16</v>
          </cell>
          <cell r="Z2121">
            <v>-202101.45</v>
          </cell>
          <cell r="AA2121">
            <v>-204219.43</v>
          </cell>
          <cell r="AD2121">
            <v>-203121.18583333332</v>
          </cell>
          <cell r="AE2121">
            <v>-203005.95416666669</v>
          </cell>
          <cell r="AF2121">
            <v>-202890.7225</v>
          </cell>
          <cell r="AG2121">
            <v>-202835.3879166666</v>
          </cell>
          <cell r="AH2121">
            <v>-202816.8820833333</v>
          </cell>
          <cell r="AI2121">
            <v>-202775.77666666664</v>
          </cell>
          <cell r="AJ2121">
            <v>-202735.13999999998</v>
          </cell>
          <cell r="AK2121">
            <v>-202694.5033333333</v>
          </cell>
          <cell r="AL2121">
            <v>-202653.86666666661</v>
          </cell>
          <cell r="AM2121">
            <v>-202624.5045833333</v>
          </cell>
          <cell r="AN2121">
            <v>-202666.0045833333</v>
          </cell>
          <cell r="AP2121">
            <v>-202862.72750000001</v>
          </cell>
        </row>
        <row r="2122">
          <cell r="J2122">
            <v>-1223700.68</v>
          </cell>
          <cell r="K2122">
            <v>-1250259.75</v>
          </cell>
          <cell r="L2122">
            <v>-1250259.75</v>
          </cell>
          <cell r="M2122">
            <v>-1250259.75</v>
          </cell>
          <cell r="N2122">
            <v>-3425380.05</v>
          </cell>
          <cell r="O2122">
            <v>-3437026.34</v>
          </cell>
          <cell r="P2122">
            <v>-3437026.34</v>
          </cell>
          <cell r="Q2122">
            <v>-3114455.47</v>
          </cell>
          <cell r="R2122">
            <v>-3114455.47</v>
          </cell>
          <cell r="S2122">
            <v>-3114455.47</v>
          </cell>
          <cell r="T2122">
            <v>-3117542.9</v>
          </cell>
          <cell r="U2122">
            <v>-2883498.9</v>
          </cell>
          <cell r="V2122">
            <v>-2883498.9</v>
          </cell>
          <cell r="W2122">
            <v>-2842206.36</v>
          </cell>
          <cell r="X2122">
            <v>-2842206.36</v>
          </cell>
          <cell r="Y2122">
            <v>-2842206.36</v>
          </cell>
          <cell r="Z2122">
            <v>-2735966.64</v>
          </cell>
          <cell r="AA2122">
            <v>-2766199.07</v>
          </cell>
          <cell r="AD2122">
            <v>-1868158.5358333334</v>
          </cell>
          <cell r="AE2122">
            <v>-2023051.1358333332</v>
          </cell>
          <cell r="AF2122">
            <v>-2177943.7358333333</v>
          </cell>
          <cell r="AG2122">
            <v>-2334300.1283333329</v>
          </cell>
          <cell r="AH2122">
            <v>-2482368.4799999995</v>
          </cell>
          <cell r="AI2122">
            <v>-2620684.9983333326</v>
          </cell>
          <cell r="AJ2122">
            <v>-2756174.3662499995</v>
          </cell>
          <cell r="AK2122">
            <v>-2888836.5837499998</v>
          </cell>
          <cell r="AL2122">
            <v>-3021498.8012499996</v>
          </cell>
          <cell r="AM2122">
            <v>-3059104.3512499998</v>
          </cell>
          <cell r="AN2122">
            <v>-3002427.65625</v>
          </cell>
          <cell r="AP2122">
            <v>-2902562.0566666666</v>
          </cell>
        </row>
        <row r="2123">
          <cell r="J2123">
            <v>-102133.5</v>
          </cell>
          <cell r="K2123">
            <v>-97060.160000000003</v>
          </cell>
          <cell r="L2123">
            <v>-77020.45</v>
          </cell>
          <cell r="M2123">
            <v>-76462.89</v>
          </cell>
          <cell r="N2123">
            <v>-73881.009999999995</v>
          </cell>
          <cell r="O2123">
            <v>-82784.89</v>
          </cell>
          <cell r="P2123">
            <v>-81918.94</v>
          </cell>
          <cell r="Q2123">
            <v>-70035.72</v>
          </cell>
          <cell r="R2123">
            <v>-70035.72</v>
          </cell>
          <cell r="S2123">
            <v>-72618.259999999995</v>
          </cell>
          <cell r="T2123">
            <v>-72618.259999999995</v>
          </cell>
          <cell r="U2123">
            <v>-72296.710000000006</v>
          </cell>
          <cell r="V2123">
            <v>-71948.89</v>
          </cell>
          <cell r="W2123">
            <v>-71564</v>
          </cell>
          <cell r="X2123">
            <v>-71564</v>
          </cell>
          <cell r="Y2123">
            <v>-68633.509999999995</v>
          </cell>
          <cell r="Z2123">
            <v>-68116.31</v>
          </cell>
          <cell r="AA2123">
            <v>-83721.3</v>
          </cell>
          <cell r="AD2123">
            <v>-96663.557499999995</v>
          </cell>
          <cell r="AE2123">
            <v>-92676.677499999991</v>
          </cell>
          <cell r="AF2123">
            <v>-88700.420833333337</v>
          </cell>
          <cell r="AG2123">
            <v>-84764.736250000002</v>
          </cell>
          <cell r="AH2123">
            <v>-80942.038750000007</v>
          </cell>
          <cell r="AI2123">
            <v>-77814.51708333334</v>
          </cell>
          <cell r="AJ2123">
            <v>-75494.485000000001</v>
          </cell>
          <cell r="AK2123">
            <v>-74204.792916666658</v>
          </cell>
          <cell r="AL2123">
            <v>-73651.21666666666</v>
          </cell>
          <cell r="AM2123">
            <v>-73084.796666666676</v>
          </cell>
          <cell r="AN2123">
            <v>-72883.61791666667</v>
          </cell>
          <cell r="AP2123">
            <v>-73643.064166666663</v>
          </cell>
        </row>
        <row r="2124">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D2124">
            <v>0</v>
          </cell>
          <cell r="AE2124">
            <v>0</v>
          </cell>
          <cell r="AF2124">
            <v>0</v>
          </cell>
          <cell r="AG2124">
            <v>0</v>
          </cell>
          <cell r="AH2124">
            <v>0</v>
          </cell>
          <cell r="AI2124">
            <v>0</v>
          </cell>
          <cell r="AJ2124">
            <v>0</v>
          </cell>
          <cell r="AK2124">
            <v>0</v>
          </cell>
          <cell r="AL2124">
            <v>0</v>
          </cell>
          <cell r="AM2124">
            <v>0</v>
          </cell>
          <cell r="AN2124">
            <v>0</v>
          </cell>
          <cell r="AP2124">
            <v>0</v>
          </cell>
        </row>
        <row r="2125">
          <cell r="J2125">
            <v>-1267.27</v>
          </cell>
          <cell r="K2125">
            <v>-1267.27</v>
          </cell>
          <cell r="L2125">
            <v>-1267.27</v>
          </cell>
          <cell r="M2125">
            <v>-1267.27</v>
          </cell>
          <cell r="N2125">
            <v>-1267.27</v>
          </cell>
          <cell r="O2125">
            <v>-1271.58</v>
          </cell>
          <cell r="P2125">
            <v>-1271.58</v>
          </cell>
          <cell r="Q2125">
            <v>-32.51</v>
          </cell>
          <cell r="R2125">
            <v>-32.51</v>
          </cell>
          <cell r="S2125">
            <v>-32.51</v>
          </cell>
          <cell r="T2125">
            <v>-32.51</v>
          </cell>
          <cell r="U2125">
            <v>-32.51</v>
          </cell>
          <cell r="V2125">
            <v>-32.51</v>
          </cell>
          <cell r="W2125">
            <v>-32.51</v>
          </cell>
          <cell r="X2125">
            <v>-32.51</v>
          </cell>
          <cell r="Y2125">
            <v>-32.51</v>
          </cell>
          <cell r="Z2125">
            <v>-32.51</v>
          </cell>
          <cell r="AA2125">
            <v>-32.869999999999997</v>
          </cell>
          <cell r="AD2125">
            <v>-1216.5400000000002</v>
          </cell>
          <cell r="AE2125">
            <v>-1113.6433333333334</v>
          </cell>
          <cell r="AF2125">
            <v>-1010.7466666666668</v>
          </cell>
          <cell r="AG2125">
            <v>-907.85</v>
          </cell>
          <cell r="AH2125">
            <v>-804.95333333333338</v>
          </cell>
          <cell r="AI2125">
            <v>-702.05666666666673</v>
          </cell>
          <cell r="AJ2125">
            <v>-599.16000000000008</v>
          </cell>
          <cell r="AK2125">
            <v>-496.26333333333349</v>
          </cell>
          <cell r="AL2125">
            <v>-393.36666666666679</v>
          </cell>
          <cell r="AM2125">
            <v>-290.47000000000014</v>
          </cell>
          <cell r="AN2125">
            <v>-187.40874999999997</v>
          </cell>
          <cell r="AP2125">
            <v>-32.585000000000001</v>
          </cell>
        </row>
        <row r="2126">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D2126">
            <v>0</v>
          </cell>
          <cell r="AE2126">
            <v>0</v>
          </cell>
          <cell r="AF2126">
            <v>0</v>
          </cell>
          <cell r="AG2126">
            <v>0</v>
          </cell>
          <cell r="AH2126">
            <v>0</v>
          </cell>
          <cell r="AI2126">
            <v>0</v>
          </cell>
          <cell r="AJ2126">
            <v>0</v>
          </cell>
          <cell r="AK2126">
            <v>0</v>
          </cell>
          <cell r="AL2126">
            <v>0</v>
          </cell>
          <cell r="AM2126">
            <v>0</v>
          </cell>
          <cell r="AN2126">
            <v>0</v>
          </cell>
          <cell r="AP2126">
            <v>0</v>
          </cell>
        </row>
        <row r="2127">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D2127">
            <v>0</v>
          </cell>
          <cell r="AE2127">
            <v>0</v>
          </cell>
          <cell r="AF2127">
            <v>0</v>
          </cell>
          <cell r="AG2127">
            <v>0</v>
          </cell>
          <cell r="AH2127">
            <v>0</v>
          </cell>
          <cell r="AI2127">
            <v>0</v>
          </cell>
          <cell r="AJ2127">
            <v>0</v>
          </cell>
          <cell r="AK2127">
            <v>0</v>
          </cell>
          <cell r="AL2127">
            <v>0</v>
          </cell>
          <cell r="AM2127">
            <v>0</v>
          </cell>
          <cell r="AN2127">
            <v>0</v>
          </cell>
          <cell r="AP2127">
            <v>0</v>
          </cell>
        </row>
        <row r="2128">
          <cell r="J2128">
            <v>-96986.5</v>
          </cell>
          <cell r="K2128">
            <v>-96986.5</v>
          </cell>
          <cell r="L2128">
            <v>-96986.5</v>
          </cell>
          <cell r="M2128">
            <v>-96986.5</v>
          </cell>
          <cell r="N2128">
            <v>-96986.5</v>
          </cell>
          <cell r="O2128">
            <v>-101316.25</v>
          </cell>
          <cell r="P2128">
            <v>-101316.25</v>
          </cell>
          <cell r="Q2128">
            <v>-101316.25</v>
          </cell>
          <cell r="R2128">
            <v>-101316.25</v>
          </cell>
          <cell r="S2128">
            <v>-102004.93</v>
          </cell>
          <cell r="T2128">
            <v>-102004.93</v>
          </cell>
          <cell r="U2128">
            <v>-102004.93</v>
          </cell>
          <cell r="V2128">
            <v>-102004.93</v>
          </cell>
          <cell r="W2128">
            <v>-102004.93</v>
          </cell>
          <cell r="X2128">
            <v>-102004.93</v>
          </cell>
          <cell r="Y2128">
            <v>-102004.93</v>
          </cell>
          <cell r="Z2128">
            <v>-102004.93</v>
          </cell>
          <cell r="AA2128">
            <v>-107132.09</v>
          </cell>
          <cell r="AD2128">
            <v>-97810.946249999994</v>
          </cell>
          <cell r="AE2128">
            <v>-98223.482083333321</v>
          </cell>
          <cell r="AF2128">
            <v>-98638.851250000007</v>
          </cell>
          <cell r="AG2128">
            <v>-99057.053750000006</v>
          </cell>
          <cell r="AH2128">
            <v>-99475.256249999991</v>
          </cell>
          <cell r="AI2128">
            <v>-99893.458749999991</v>
          </cell>
          <cell r="AJ2128">
            <v>-100311.66124999999</v>
          </cell>
          <cell r="AK2128">
            <v>-100729.86374999997</v>
          </cell>
          <cell r="AL2128">
            <v>-101148.06624999997</v>
          </cell>
          <cell r="AM2128">
            <v>-101566.26874999999</v>
          </cell>
          <cell r="AN2128">
            <v>-102017.69666666664</v>
          </cell>
          <cell r="AP2128">
            <v>-102987.0033333333</v>
          </cell>
        </row>
        <row r="2129">
          <cell r="J2129">
            <v>-22848.97</v>
          </cell>
          <cell r="K2129">
            <v>-22848.97</v>
          </cell>
          <cell r="L2129">
            <v>-22848.97</v>
          </cell>
          <cell r="M2129">
            <v>-22848.97</v>
          </cell>
          <cell r="N2129">
            <v>-22848.97</v>
          </cell>
          <cell r="O2129">
            <v>-31865.89</v>
          </cell>
          <cell r="P2129">
            <v>-31865.89</v>
          </cell>
          <cell r="Q2129">
            <v>-31865.89</v>
          </cell>
          <cell r="R2129">
            <v>-31865.89</v>
          </cell>
          <cell r="S2129">
            <v>-32554.57</v>
          </cell>
          <cell r="T2129">
            <v>-32500.97</v>
          </cell>
          <cell r="U2129">
            <v>-32500.97</v>
          </cell>
          <cell r="V2129">
            <v>-32500.97</v>
          </cell>
          <cell r="W2129">
            <v>-32500.97</v>
          </cell>
          <cell r="X2129">
            <v>-32500.97</v>
          </cell>
          <cell r="Y2129">
            <v>-32500.97</v>
          </cell>
          <cell r="Z2129">
            <v>-32484.92</v>
          </cell>
          <cell r="AA2129">
            <v>-26096.63</v>
          </cell>
          <cell r="AD2129">
            <v>-24672.864166666666</v>
          </cell>
          <cell r="AE2129">
            <v>-25466.815833333338</v>
          </cell>
          <cell r="AF2129">
            <v>-26263.600833333334</v>
          </cell>
          <cell r="AG2129">
            <v>-27065.576666666671</v>
          </cell>
          <cell r="AH2129">
            <v>-27869.910000000003</v>
          </cell>
          <cell r="AI2129">
            <v>-28674.243333333328</v>
          </cell>
          <cell r="AJ2129">
            <v>-29478.576666666671</v>
          </cell>
          <cell r="AK2129">
            <v>-30282.909999999993</v>
          </cell>
          <cell r="AL2129">
            <v>-31087.243333333328</v>
          </cell>
          <cell r="AM2129">
            <v>-31890.907916666663</v>
          </cell>
          <cell r="AN2129">
            <v>-32052.019999999993</v>
          </cell>
          <cell r="AP2129">
            <v>-31090.476666666669</v>
          </cell>
        </row>
        <row r="2130">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D2130">
            <v>0</v>
          </cell>
          <cell r="AE2130">
            <v>0</v>
          </cell>
          <cell r="AF2130">
            <v>0</v>
          </cell>
          <cell r="AG2130">
            <v>0</v>
          </cell>
          <cell r="AH2130">
            <v>0</v>
          </cell>
          <cell r="AI2130">
            <v>0</v>
          </cell>
          <cell r="AJ2130">
            <v>0</v>
          </cell>
          <cell r="AK2130">
            <v>0</v>
          </cell>
          <cell r="AL2130">
            <v>0</v>
          </cell>
          <cell r="AM2130">
            <v>0</v>
          </cell>
          <cell r="AN2130">
            <v>0</v>
          </cell>
          <cell r="AP2130">
            <v>0</v>
          </cell>
        </row>
        <row r="2131">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-50000</v>
          </cell>
          <cell r="AD2131">
            <v>0</v>
          </cell>
          <cell r="AE2131">
            <v>0</v>
          </cell>
          <cell r="AF2131">
            <v>0</v>
          </cell>
          <cell r="AG2131">
            <v>0</v>
          </cell>
          <cell r="AH2131">
            <v>0</v>
          </cell>
          <cell r="AI2131">
            <v>0</v>
          </cell>
          <cell r="AJ2131">
            <v>0</v>
          </cell>
          <cell r="AK2131">
            <v>0</v>
          </cell>
          <cell r="AL2131">
            <v>0</v>
          </cell>
          <cell r="AM2131">
            <v>0</v>
          </cell>
          <cell r="AN2131">
            <v>-2083.3333333333335</v>
          </cell>
          <cell r="AP2131">
            <v>-8514.5029166666664</v>
          </cell>
        </row>
        <row r="2132">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D2132">
            <v>0</v>
          </cell>
          <cell r="AE2132">
            <v>0</v>
          </cell>
          <cell r="AF2132">
            <v>0</v>
          </cell>
          <cell r="AG2132">
            <v>0</v>
          </cell>
          <cell r="AH2132">
            <v>0</v>
          </cell>
          <cell r="AI2132">
            <v>0</v>
          </cell>
          <cell r="AJ2132">
            <v>0</v>
          </cell>
          <cell r="AK2132">
            <v>0</v>
          </cell>
          <cell r="AL2132">
            <v>0</v>
          </cell>
          <cell r="AM2132">
            <v>0</v>
          </cell>
          <cell r="AN2132">
            <v>0</v>
          </cell>
          <cell r="AP2132">
            <v>0</v>
          </cell>
        </row>
        <row r="2133">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D2133">
            <v>0</v>
          </cell>
          <cell r="AE2133">
            <v>0</v>
          </cell>
          <cell r="AF2133">
            <v>0</v>
          </cell>
          <cell r="AG2133">
            <v>0</v>
          </cell>
          <cell r="AH2133">
            <v>0</v>
          </cell>
          <cell r="AI2133">
            <v>0</v>
          </cell>
          <cell r="AJ2133">
            <v>0</v>
          </cell>
          <cell r="AK2133">
            <v>0</v>
          </cell>
          <cell r="AL2133">
            <v>0</v>
          </cell>
          <cell r="AM2133">
            <v>0</v>
          </cell>
          <cell r="AN2133">
            <v>0</v>
          </cell>
          <cell r="AP2133">
            <v>0</v>
          </cell>
        </row>
        <row r="2134">
          <cell r="J2134">
            <v>0</v>
          </cell>
          <cell r="K2134">
            <v>0</v>
          </cell>
          <cell r="L2134">
            <v>0</v>
          </cell>
          <cell r="M2134">
            <v>0</v>
          </cell>
          <cell r="N2134">
            <v>0</v>
          </cell>
          <cell r="O2134">
            <v>0</v>
          </cell>
          <cell r="P2134">
            <v>0</v>
          </cell>
          <cell r="Q2134">
            <v>-665054.71999999997</v>
          </cell>
          <cell r="R2134">
            <v>0</v>
          </cell>
          <cell r="S2134">
            <v>0</v>
          </cell>
          <cell r="T2134">
            <v>0</v>
          </cell>
          <cell r="U2134">
            <v>0</v>
          </cell>
          <cell r="V2134">
            <v>0</v>
          </cell>
          <cell r="W2134">
            <v>0</v>
          </cell>
          <cell r="X2134">
            <v>0</v>
          </cell>
          <cell r="Y2134">
            <v>0</v>
          </cell>
          <cell r="Z2134">
            <v>0</v>
          </cell>
          <cell r="AA2134">
            <v>0</v>
          </cell>
          <cell r="AD2134">
            <v>-74989.473750000005</v>
          </cell>
          <cell r="AE2134">
            <v>-76434.054166666654</v>
          </cell>
          <cell r="AF2134">
            <v>-60674.433749999997</v>
          </cell>
          <cell r="AG2134">
            <v>-55421.226666666662</v>
          </cell>
          <cell r="AH2134">
            <v>-55421.226666666662</v>
          </cell>
          <cell r="AI2134">
            <v>-55421.226666666662</v>
          </cell>
          <cell r="AJ2134">
            <v>-55421.226666666662</v>
          </cell>
          <cell r="AK2134">
            <v>-55421.226666666662</v>
          </cell>
          <cell r="AL2134">
            <v>-55421.226666666662</v>
          </cell>
          <cell r="AM2134">
            <v>-55421.226666666662</v>
          </cell>
          <cell r="AN2134">
            <v>-55421.226666666662</v>
          </cell>
          <cell r="AP2134">
            <v>-27710.613333333331</v>
          </cell>
        </row>
        <row r="2135">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D2135">
            <v>0</v>
          </cell>
          <cell r="AE2135">
            <v>0</v>
          </cell>
          <cell r="AF2135">
            <v>0</v>
          </cell>
          <cell r="AG2135">
            <v>0</v>
          </cell>
          <cell r="AH2135">
            <v>0</v>
          </cell>
          <cell r="AI2135">
            <v>0</v>
          </cell>
          <cell r="AJ2135">
            <v>0</v>
          </cell>
          <cell r="AK2135">
            <v>0</v>
          </cell>
          <cell r="AL2135">
            <v>0</v>
          </cell>
          <cell r="AM2135">
            <v>0</v>
          </cell>
          <cell r="AN2135">
            <v>0</v>
          </cell>
          <cell r="AP2135">
            <v>0</v>
          </cell>
        </row>
        <row r="2136">
          <cell r="J2136">
            <v>0</v>
          </cell>
          <cell r="K2136">
            <v>0</v>
          </cell>
          <cell r="L2136">
            <v>0</v>
          </cell>
          <cell r="M2136">
            <v>0</v>
          </cell>
          <cell r="N2136">
            <v>0</v>
          </cell>
          <cell r="O2136">
            <v>0</v>
          </cell>
          <cell r="P2136">
            <v>0</v>
          </cell>
          <cell r="Q2136">
            <v>0</v>
          </cell>
          <cell r="R2136">
            <v>-626911.12</v>
          </cell>
          <cell r="S2136">
            <v>-603300.19999999995</v>
          </cell>
          <cell r="T2136">
            <v>-579649.73</v>
          </cell>
          <cell r="U2136">
            <v>-555959.64</v>
          </cell>
          <cell r="V2136">
            <v>-532229.87</v>
          </cell>
          <cell r="W2136">
            <v>-1380869.56</v>
          </cell>
          <cell r="X2136">
            <v>-1339204.33</v>
          </cell>
          <cell r="Y2136">
            <v>-1297468.83</v>
          </cell>
          <cell r="Z2136">
            <v>-1255663.42</v>
          </cell>
          <cell r="AA2136">
            <v>-1213787.99</v>
          </cell>
          <cell r="AD2136">
            <v>0</v>
          </cell>
          <cell r="AE2136">
            <v>-26121.296666666665</v>
          </cell>
          <cell r="AF2136">
            <v>-77380.101666666669</v>
          </cell>
          <cell r="AG2136">
            <v>-126669.68208333332</v>
          </cell>
          <cell r="AH2136">
            <v>-173986.73916666667</v>
          </cell>
          <cell r="AI2136">
            <v>-219327.96875</v>
          </cell>
          <cell r="AJ2136">
            <v>-299040.44500000001</v>
          </cell>
          <cell r="AK2136">
            <v>-412376.85708333337</v>
          </cell>
          <cell r="AL2136">
            <v>-522238.23875000002</v>
          </cell>
          <cell r="AM2136">
            <v>-628618.74916666665</v>
          </cell>
          <cell r="AN2136">
            <v>-731512.55791666673</v>
          </cell>
          <cell r="AP2136">
            <v>-900978.64374999993</v>
          </cell>
        </row>
        <row r="2137">
          <cell r="J2137">
            <v>-59922455.329999998</v>
          </cell>
          <cell r="K2137">
            <v>-44012765.350000001</v>
          </cell>
          <cell r="L2137">
            <v>-38679699.950000003</v>
          </cell>
          <cell r="M2137">
            <v>-35878146.840000004</v>
          </cell>
          <cell r="N2137">
            <v>-31839193.699999999</v>
          </cell>
          <cell r="O2137">
            <v>-32165871.850000001</v>
          </cell>
          <cell r="P2137">
            <v>-31072816.43</v>
          </cell>
          <cell r="Q2137">
            <v>-30997296.890000001</v>
          </cell>
          <cell r="R2137">
            <v>-28135562.329999998</v>
          </cell>
          <cell r="S2137">
            <v>-46245725.299999997</v>
          </cell>
          <cell r="T2137">
            <v>-30226513.879999999</v>
          </cell>
          <cell r="U2137">
            <v>-23050476.719999999</v>
          </cell>
          <cell r="V2137">
            <v>-25395603.059999999</v>
          </cell>
          <cell r="W2137">
            <v>-29338119.989999998</v>
          </cell>
          <cell r="X2137">
            <v>-36415319.200000003</v>
          </cell>
          <cell r="Y2137">
            <v>-27519500.25</v>
          </cell>
          <cell r="Z2137">
            <v>-31386295.73</v>
          </cell>
          <cell r="AA2137">
            <v>-28880671.18</v>
          </cell>
          <cell r="AD2137">
            <v>-58060640.549166672</v>
          </cell>
          <cell r="AE2137">
            <v>-53513059.482499994</v>
          </cell>
          <cell r="AF2137">
            <v>-48013026.087916672</v>
          </cell>
          <cell r="AG2137">
            <v>-42343274.510833338</v>
          </cell>
          <cell r="AH2137">
            <v>-37873595.99583333</v>
          </cell>
          <cell r="AI2137">
            <v>-34580258.202916667</v>
          </cell>
          <cell r="AJ2137">
            <v>-32530195.801666666</v>
          </cell>
          <cell r="AK2137">
            <v>-31824403.047083337</v>
          </cell>
          <cell r="AL2137">
            <v>-31381776.907916665</v>
          </cell>
          <cell r="AM2137">
            <v>-31014629.217916664</v>
          </cell>
          <cell r="AN2137">
            <v>-30858875.107916668</v>
          </cell>
          <cell r="AP2137">
            <v>-31485116.838333338</v>
          </cell>
        </row>
        <row r="2138">
          <cell r="J2138">
            <v>-29210862.949999999</v>
          </cell>
          <cell r="K2138">
            <v>-20222942.600000001</v>
          </cell>
          <cell r="L2138">
            <v>-18950166.399999999</v>
          </cell>
          <cell r="M2138">
            <v>-18574766.75</v>
          </cell>
          <cell r="N2138">
            <v>-18127025.32</v>
          </cell>
          <cell r="O2138">
            <v>-18524557.609999999</v>
          </cell>
          <cell r="P2138">
            <v>-14359173.48</v>
          </cell>
          <cell r="Q2138">
            <v>-13172212.289999999</v>
          </cell>
          <cell r="R2138">
            <v>-14851037.57</v>
          </cell>
          <cell r="S2138">
            <v>-22327681.300000001</v>
          </cell>
          <cell r="T2138">
            <v>-11396419.23</v>
          </cell>
          <cell r="U2138">
            <v>-9603070.5299999993</v>
          </cell>
          <cell r="V2138">
            <v>-11901532.75</v>
          </cell>
          <cell r="W2138">
            <v>-14693221.49</v>
          </cell>
          <cell r="X2138">
            <v>-18843351.300000001</v>
          </cell>
          <cell r="Y2138">
            <v>-13698998.050000001</v>
          </cell>
          <cell r="Z2138">
            <v>-18433884.260000002</v>
          </cell>
          <cell r="AA2138">
            <v>-17967511.760000002</v>
          </cell>
          <cell r="AD2138">
            <v>-29770929.738333333</v>
          </cell>
          <cell r="AE2138">
            <v>-26838861.80208334</v>
          </cell>
          <cell r="AF2138">
            <v>-23854863.027083334</v>
          </cell>
          <cell r="AG2138">
            <v>-20901146.637083333</v>
          </cell>
          <cell r="AH2138">
            <v>-18487898.971249998</v>
          </cell>
          <cell r="AI2138">
            <v>-16722104.244166665</v>
          </cell>
          <cell r="AJ2138">
            <v>-15770477.106249997</v>
          </cell>
          <cell r="AK2138">
            <v>-15535621.430833332</v>
          </cell>
          <cell r="AL2138">
            <v>-15328013.772500001</v>
          </cell>
          <cell r="AM2138">
            <v>-15137642.532500001</v>
          </cell>
          <cell r="AN2138">
            <v>-15127218.077916667</v>
          </cell>
          <cell r="AP2138">
            <v>-16596717.4825</v>
          </cell>
        </row>
        <row r="2139">
          <cell r="J2139">
            <v>-12997192.91</v>
          </cell>
          <cell r="K2139">
            <v>-12761623.57</v>
          </cell>
          <cell r="L2139">
            <v>-11171159.92</v>
          </cell>
          <cell r="M2139">
            <v>-11722522.130000001</v>
          </cell>
          <cell r="N2139">
            <v>-13073739.57</v>
          </cell>
          <cell r="O2139">
            <v>-10310287.039999999</v>
          </cell>
          <cell r="P2139">
            <v>-12748508.48</v>
          </cell>
          <cell r="Q2139">
            <v>-10331786.85</v>
          </cell>
          <cell r="R2139">
            <v>-12211872.08</v>
          </cell>
          <cell r="S2139">
            <v>-15273602.550000001</v>
          </cell>
          <cell r="T2139">
            <v>-14272259.380000001</v>
          </cell>
          <cell r="U2139">
            <v>-10221812.66</v>
          </cell>
          <cell r="V2139">
            <v>-11342142.98</v>
          </cell>
          <cell r="W2139">
            <v>-10897306.34</v>
          </cell>
          <cell r="X2139">
            <v>-10583888.91</v>
          </cell>
          <cell r="Y2139">
            <v>-7868646.1200000001</v>
          </cell>
          <cell r="Z2139">
            <v>-8235923.8300000001</v>
          </cell>
          <cell r="AA2139">
            <v>-6621187.5800000001</v>
          </cell>
          <cell r="AD2139">
            <v>-16446298.762916664</v>
          </cell>
          <cell r="AE2139">
            <v>-14942125.469999999</v>
          </cell>
          <cell r="AF2139">
            <v>-13624651.280416666</v>
          </cell>
          <cell r="AG2139">
            <v>-12768342.762083335</v>
          </cell>
          <cell r="AH2139">
            <v>-12415028.272916665</v>
          </cell>
          <cell r="AI2139">
            <v>-12189070.181249999</v>
          </cell>
          <cell r="AJ2139">
            <v>-12042429.882916667</v>
          </cell>
          <cell r="AK2139">
            <v>-11940280.372916667</v>
          </cell>
          <cell r="AL2139">
            <v>-11755232.580416666</v>
          </cell>
          <cell r="AM2139">
            <v>-11393078.7575</v>
          </cell>
          <cell r="AN2139">
            <v>-11037790.624166667</v>
          </cell>
          <cell r="AP2139">
            <v>-10643893.807500001</v>
          </cell>
        </row>
        <row r="2140">
          <cell r="J2140">
            <v>-8182862.0300000003</v>
          </cell>
          <cell r="K2140">
            <v>-7097374.9400000004</v>
          </cell>
          <cell r="L2140">
            <v>-6176465.9400000004</v>
          </cell>
          <cell r="M2140">
            <v>-6658443.1900000004</v>
          </cell>
          <cell r="N2140">
            <v>-7343667.1399999997</v>
          </cell>
          <cell r="O2140">
            <v>-6867124.21</v>
          </cell>
          <cell r="P2140">
            <v>-6933190.2699999996</v>
          </cell>
          <cell r="Q2140">
            <v>-5928762.4100000001</v>
          </cell>
          <cell r="R2140">
            <v>-7496493.4800000004</v>
          </cell>
          <cell r="S2140">
            <v>-9336375.3300000001</v>
          </cell>
          <cell r="T2140">
            <v>-8882777.9100000001</v>
          </cell>
          <cell r="U2140">
            <v>-6696845.6399999997</v>
          </cell>
          <cell r="V2140">
            <v>-7153237.6200000001</v>
          </cell>
          <cell r="W2140">
            <v>-7339556.2400000002</v>
          </cell>
          <cell r="X2140">
            <v>-7506975.8099999996</v>
          </cell>
          <cell r="Y2140">
            <v>-6468904</v>
          </cell>
          <cell r="Z2140">
            <v>-7342122.9199999999</v>
          </cell>
          <cell r="AA2140">
            <v>-7415821.1500000004</v>
          </cell>
          <cell r="AD2140">
            <v>-9538704.2070833314</v>
          </cell>
          <cell r="AE2140">
            <v>-8714695.1145833321</v>
          </cell>
          <cell r="AF2140">
            <v>-8030433.5112499995</v>
          </cell>
          <cell r="AG2140">
            <v>-7605576.6866666665</v>
          </cell>
          <cell r="AH2140">
            <v>-7403721.494583332</v>
          </cell>
          <cell r="AI2140">
            <v>-7257130.8570833327</v>
          </cell>
          <cell r="AJ2140">
            <v>-7224320.7275</v>
          </cell>
          <cell r="AK2140">
            <v>-7289849.5262500001</v>
          </cell>
          <cell r="AL2140">
            <v>-7337389.9712500004</v>
          </cell>
          <cell r="AM2140">
            <v>-7329428.1625000006</v>
          </cell>
          <cell r="AN2140">
            <v>-7352226.1924999999</v>
          </cell>
          <cell r="AP2140">
            <v>-7711267.7749999994</v>
          </cell>
        </row>
        <row r="2141">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D2141">
            <v>0</v>
          </cell>
          <cell r="AE2141">
            <v>0</v>
          </cell>
          <cell r="AF2141">
            <v>0</v>
          </cell>
          <cell r="AG2141">
            <v>0</v>
          </cell>
          <cell r="AH2141">
            <v>0</v>
          </cell>
          <cell r="AI2141">
            <v>0</v>
          </cell>
          <cell r="AJ2141">
            <v>0</v>
          </cell>
          <cell r="AK2141">
            <v>0</v>
          </cell>
          <cell r="AL2141">
            <v>0</v>
          </cell>
          <cell r="AM2141">
            <v>0</v>
          </cell>
          <cell r="AN2141">
            <v>0</v>
          </cell>
          <cell r="AP2141">
            <v>0</v>
          </cell>
        </row>
        <row r="2142">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D2142">
            <v>0</v>
          </cell>
          <cell r="AE2142">
            <v>0</v>
          </cell>
          <cell r="AF2142">
            <v>0</v>
          </cell>
          <cell r="AG2142">
            <v>0</v>
          </cell>
          <cell r="AH2142">
            <v>0</v>
          </cell>
          <cell r="AI2142">
            <v>0</v>
          </cell>
          <cell r="AJ2142">
            <v>0</v>
          </cell>
          <cell r="AK2142">
            <v>0</v>
          </cell>
          <cell r="AL2142">
            <v>0</v>
          </cell>
          <cell r="AM2142">
            <v>0</v>
          </cell>
          <cell r="AN2142">
            <v>0</v>
          </cell>
          <cell r="AP2142">
            <v>0</v>
          </cell>
        </row>
        <row r="2143">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D2143">
            <v>0</v>
          </cell>
          <cell r="AE2143">
            <v>0</v>
          </cell>
          <cell r="AF2143">
            <v>0</v>
          </cell>
          <cell r="AG2143">
            <v>0</v>
          </cell>
          <cell r="AH2143">
            <v>0</v>
          </cell>
          <cell r="AI2143">
            <v>0</v>
          </cell>
          <cell r="AJ2143">
            <v>0</v>
          </cell>
          <cell r="AK2143">
            <v>0</v>
          </cell>
          <cell r="AL2143">
            <v>0</v>
          </cell>
          <cell r="AM2143">
            <v>0</v>
          </cell>
          <cell r="AN2143">
            <v>0</v>
          </cell>
          <cell r="AP2143">
            <v>0</v>
          </cell>
        </row>
        <row r="2144">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D2144">
            <v>0</v>
          </cell>
          <cell r="AE2144">
            <v>0</v>
          </cell>
          <cell r="AF2144">
            <v>0</v>
          </cell>
          <cell r="AG2144">
            <v>0</v>
          </cell>
          <cell r="AH2144">
            <v>0</v>
          </cell>
          <cell r="AI2144">
            <v>0</v>
          </cell>
          <cell r="AJ2144">
            <v>0</v>
          </cell>
          <cell r="AK2144">
            <v>0</v>
          </cell>
          <cell r="AL2144">
            <v>0</v>
          </cell>
          <cell r="AM2144">
            <v>0</v>
          </cell>
          <cell r="AN2144">
            <v>0</v>
          </cell>
          <cell r="AP2144">
            <v>0</v>
          </cell>
        </row>
        <row r="2145">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D2145">
            <v>0</v>
          </cell>
          <cell r="AE2145">
            <v>0</v>
          </cell>
          <cell r="AF2145">
            <v>0</v>
          </cell>
          <cell r="AG2145">
            <v>0</v>
          </cell>
          <cell r="AH2145">
            <v>0</v>
          </cell>
          <cell r="AI2145">
            <v>0</v>
          </cell>
          <cell r="AJ2145">
            <v>0</v>
          </cell>
          <cell r="AK2145">
            <v>0</v>
          </cell>
          <cell r="AL2145">
            <v>0</v>
          </cell>
          <cell r="AM2145">
            <v>0</v>
          </cell>
          <cell r="AN2145">
            <v>0</v>
          </cell>
          <cell r="AP2145">
            <v>0</v>
          </cell>
        </row>
        <row r="2146">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D2146">
            <v>0</v>
          </cell>
          <cell r="AE2146">
            <v>0</v>
          </cell>
          <cell r="AF2146">
            <v>0</v>
          </cell>
          <cell r="AG2146">
            <v>0</v>
          </cell>
          <cell r="AH2146">
            <v>0</v>
          </cell>
          <cell r="AI2146">
            <v>0</v>
          </cell>
          <cell r="AJ2146">
            <v>0</v>
          </cell>
          <cell r="AK2146">
            <v>0</v>
          </cell>
          <cell r="AL2146">
            <v>0</v>
          </cell>
          <cell r="AM2146">
            <v>0</v>
          </cell>
          <cell r="AN2146">
            <v>0</v>
          </cell>
          <cell r="AP2146">
            <v>0</v>
          </cell>
        </row>
        <row r="2147">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D2147">
            <v>0</v>
          </cell>
          <cell r="AE2147">
            <v>0</v>
          </cell>
          <cell r="AF2147">
            <v>0</v>
          </cell>
          <cell r="AG2147">
            <v>0</v>
          </cell>
          <cell r="AH2147">
            <v>0</v>
          </cell>
          <cell r="AI2147">
            <v>0</v>
          </cell>
          <cell r="AJ2147">
            <v>0</v>
          </cell>
          <cell r="AK2147">
            <v>0</v>
          </cell>
          <cell r="AL2147">
            <v>0</v>
          </cell>
          <cell r="AM2147">
            <v>0</v>
          </cell>
          <cell r="AN2147">
            <v>0</v>
          </cell>
          <cell r="AP2147">
            <v>0</v>
          </cell>
        </row>
        <row r="2148">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D2148">
            <v>0</v>
          </cell>
          <cell r="AE2148">
            <v>0</v>
          </cell>
          <cell r="AF2148">
            <v>0</v>
          </cell>
          <cell r="AG2148">
            <v>0</v>
          </cell>
          <cell r="AH2148">
            <v>0</v>
          </cell>
          <cell r="AI2148">
            <v>0</v>
          </cell>
          <cell r="AJ2148">
            <v>0</v>
          </cell>
          <cell r="AK2148">
            <v>0</v>
          </cell>
          <cell r="AL2148">
            <v>0</v>
          </cell>
          <cell r="AM2148">
            <v>0</v>
          </cell>
          <cell r="AN2148">
            <v>0</v>
          </cell>
          <cell r="AP2148">
            <v>0</v>
          </cell>
        </row>
        <row r="2149">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D2149">
            <v>0</v>
          </cell>
          <cell r="AE2149">
            <v>0</v>
          </cell>
          <cell r="AF2149">
            <v>0</v>
          </cell>
          <cell r="AG2149">
            <v>0</v>
          </cell>
          <cell r="AH2149">
            <v>0</v>
          </cell>
          <cell r="AI2149">
            <v>0</v>
          </cell>
          <cell r="AJ2149">
            <v>0</v>
          </cell>
          <cell r="AK2149">
            <v>0</v>
          </cell>
          <cell r="AL2149">
            <v>0</v>
          </cell>
          <cell r="AM2149">
            <v>0</v>
          </cell>
          <cell r="AN2149">
            <v>0</v>
          </cell>
          <cell r="AP2149">
            <v>0</v>
          </cell>
        </row>
        <row r="2150">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D2150">
            <v>0</v>
          </cell>
          <cell r="AE2150">
            <v>0</v>
          </cell>
          <cell r="AF2150">
            <v>0</v>
          </cell>
          <cell r="AG2150">
            <v>0</v>
          </cell>
          <cell r="AH2150">
            <v>0</v>
          </cell>
          <cell r="AI2150">
            <v>0</v>
          </cell>
          <cell r="AJ2150">
            <v>0</v>
          </cell>
          <cell r="AK2150">
            <v>0</v>
          </cell>
          <cell r="AL2150">
            <v>0</v>
          </cell>
          <cell r="AM2150">
            <v>0</v>
          </cell>
          <cell r="AN2150">
            <v>0</v>
          </cell>
          <cell r="AP2150">
            <v>0</v>
          </cell>
        </row>
        <row r="2151">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D2151">
            <v>0</v>
          </cell>
          <cell r="AE2151">
            <v>0</v>
          </cell>
          <cell r="AF2151">
            <v>0</v>
          </cell>
          <cell r="AG2151">
            <v>0</v>
          </cell>
          <cell r="AH2151">
            <v>0</v>
          </cell>
          <cell r="AI2151">
            <v>0</v>
          </cell>
          <cell r="AJ2151">
            <v>0</v>
          </cell>
          <cell r="AK2151">
            <v>0</v>
          </cell>
          <cell r="AL2151">
            <v>0</v>
          </cell>
          <cell r="AM2151">
            <v>0</v>
          </cell>
          <cell r="AN2151">
            <v>0</v>
          </cell>
          <cell r="AP2151">
            <v>0</v>
          </cell>
        </row>
        <row r="2152">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D2152">
            <v>0</v>
          </cell>
          <cell r="AE2152">
            <v>0</v>
          </cell>
          <cell r="AF2152">
            <v>0</v>
          </cell>
          <cell r="AG2152">
            <v>0</v>
          </cell>
          <cell r="AH2152">
            <v>0</v>
          </cell>
          <cell r="AI2152">
            <v>0</v>
          </cell>
          <cell r="AJ2152">
            <v>0</v>
          </cell>
          <cell r="AK2152">
            <v>0</v>
          </cell>
          <cell r="AL2152">
            <v>0</v>
          </cell>
          <cell r="AM2152">
            <v>0</v>
          </cell>
          <cell r="AN2152">
            <v>0</v>
          </cell>
          <cell r="AP2152">
            <v>0</v>
          </cell>
        </row>
        <row r="2153">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D2153">
            <v>0</v>
          </cell>
          <cell r="AE2153">
            <v>0</v>
          </cell>
          <cell r="AF2153">
            <v>0</v>
          </cell>
          <cell r="AG2153">
            <v>0</v>
          </cell>
          <cell r="AH2153">
            <v>0</v>
          </cell>
          <cell r="AI2153">
            <v>0</v>
          </cell>
          <cell r="AJ2153">
            <v>0</v>
          </cell>
          <cell r="AK2153">
            <v>0</v>
          </cell>
          <cell r="AL2153">
            <v>0</v>
          </cell>
          <cell r="AM2153">
            <v>0</v>
          </cell>
          <cell r="AN2153">
            <v>0</v>
          </cell>
          <cell r="AP2153">
            <v>0</v>
          </cell>
        </row>
        <row r="2154">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D2154">
            <v>0</v>
          </cell>
          <cell r="AE2154">
            <v>0</v>
          </cell>
          <cell r="AF2154">
            <v>0</v>
          </cell>
          <cell r="AG2154">
            <v>0</v>
          </cell>
          <cell r="AH2154">
            <v>0</v>
          </cell>
          <cell r="AI2154">
            <v>0</v>
          </cell>
          <cell r="AJ2154">
            <v>0</v>
          </cell>
          <cell r="AK2154">
            <v>0</v>
          </cell>
          <cell r="AL2154">
            <v>0</v>
          </cell>
          <cell r="AM2154">
            <v>0</v>
          </cell>
          <cell r="AN2154">
            <v>0</v>
          </cell>
          <cell r="AP2154">
            <v>0</v>
          </cell>
        </row>
        <row r="2155">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D2155">
            <v>0</v>
          </cell>
          <cell r="AE2155">
            <v>0</v>
          </cell>
          <cell r="AF2155">
            <v>0</v>
          </cell>
          <cell r="AG2155">
            <v>0</v>
          </cell>
          <cell r="AH2155">
            <v>0</v>
          </cell>
          <cell r="AI2155">
            <v>0</v>
          </cell>
          <cell r="AJ2155">
            <v>0</v>
          </cell>
          <cell r="AK2155">
            <v>0</v>
          </cell>
          <cell r="AL2155">
            <v>0</v>
          </cell>
          <cell r="AM2155">
            <v>0</v>
          </cell>
          <cell r="AN2155">
            <v>0</v>
          </cell>
          <cell r="AP2155">
            <v>0</v>
          </cell>
        </row>
        <row r="2156">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D2156">
            <v>0</v>
          </cell>
          <cell r="AE2156">
            <v>0</v>
          </cell>
          <cell r="AF2156">
            <v>0</v>
          </cell>
          <cell r="AG2156">
            <v>0</v>
          </cell>
          <cell r="AH2156">
            <v>0</v>
          </cell>
          <cell r="AI2156">
            <v>0</v>
          </cell>
          <cell r="AJ2156">
            <v>0</v>
          </cell>
          <cell r="AK2156">
            <v>0</v>
          </cell>
          <cell r="AL2156">
            <v>0</v>
          </cell>
          <cell r="AM2156">
            <v>0</v>
          </cell>
          <cell r="AN2156">
            <v>0</v>
          </cell>
          <cell r="AP2156">
            <v>0</v>
          </cell>
        </row>
        <row r="2157">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D2157">
            <v>0</v>
          </cell>
          <cell r="AE2157">
            <v>0</v>
          </cell>
          <cell r="AF2157">
            <v>0</v>
          </cell>
          <cell r="AG2157">
            <v>0</v>
          </cell>
          <cell r="AH2157">
            <v>0</v>
          </cell>
          <cell r="AI2157">
            <v>0</v>
          </cell>
          <cell r="AJ2157">
            <v>0</v>
          </cell>
          <cell r="AK2157">
            <v>0</v>
          </cell>
          <cell r="AL2157">
            <v>0</v>
          </cell>
          <cell r="AM2157">
            <v>0</v>
          </cell>
          <cell r="AN2157">
            <v>0</v>
          </cell>
          <cell r="AP2157">
            <v>0</v>
          </cell>
        </row>
        <row r="2158">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D2158">
            <v>0</v>
          </cell>
          <cell r="AE2158">
            <v>0</v>
          </cell>
          <cell r="AF2158">
            <v>0</v>
          </cell>
          <cell r="AG2158">
            <v>0</v>
          </cell>
          <cell r="AH2158">
            <v>0</v>
          </cell>
          <cell r="AI2158">
            <v>0</v>
          </cell>
          <cell r="AJ2158">
            <v>0</v>
          </cell>
          <cell r="AK2158">
            <v>0</v>
          </cell>
          <cell r="AL2158">
            <v>0</v>
          </cell>
          <cell r="AM2158">
            <v>0</v>
          </cell>
          <cell r="AN2158">
            <v>0</v>
          </cell>
          <cell r="AP2158">
            <v>0</v>
          </cell>
        </row>
        <row r="2159">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D2159">
            <v>0</v>
          </cell>
          <cell r="AE2159">
            <v>0</v>
          </cell>
          <cell r="AF2159">
            <v>0</v>
          </cell>
          <cell r="AG2159">
            <v>0</v>
          </cell>
          <cell r="AH2159">
            <v>0</v>
          </cell>
          <cell r="AI2159">
            <v>0</v>
          </cell>
          <cell r="AJ2159">
            <v>0</v>
          </cell>
          <cell r="AK2159">
            <v>0</v>
          </cell>
          <cell r="AL2159">
            <v>0</v>
          </cell>
          <cell r="AM2159">
            <v>0</v>
          </cell>
          <cell r="AN2159">
            <v>0</v>
          </cell>
          <cell r="AP2159">
            <v>0</v>
          </cell>
        </row>
        <row r="2160">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D2160">
            <v>0</v>
          </cell>
          <cell r="AE2160">
            <v>0</v>
          </cell>
          <cell r="AF2160">
            <v>0</v>
          </cell>
          <cell r="AG2160">
            <v>0</v>
          </cell>
          <cell r="AH2160">
            <v>0</v>
          </cell>
          <cell r="AI2160">
            <v>0</v>
          </cell>
          <cell r="AJ2160">
            <v>0</v>
          </cell>
          <cell r="AK2160">
            <v>0</v>
          </cell>
          <cell r="AL2160">
            <v>0</v>
          </cell>
          <cell r="AM2160">
            <v>0</v>
          </cell>
          <cell r="AN2160">
            <v>0</v>
          </cell>
          <cell r="AP2160">
            <v>0</v>
          </cell>
        </row>
        <row r="2161">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D2161">
            <v>0</v>
          </cell>
          <cell r="AE2161">
            <v>0</v>
          </cell>
          <cell r="AF2161">
            <v>0</v>
          </cell>
          <cell r="AG2161">
            <v>0</v>
          </cell>
          <cell r="AH2161">
            <v>0</v>
          </cell>
          <cell r="AI2161">
            <v>0</v>
          </cell>
          <cell r="AJ2161">
            <v>0</v>
          </cell>
          <cell r="AK2161">
            <v>0</v>
          </cell>
          <cell r="AL2161">
            <v>0</v>
          </cell>
          <cell r="AM2161">
            <v>0</v>
          </cell>
          <cell r="AN2161">
            <v>0</v>
          </cell>
          <cell r="AP2161">
            <v>0</v>
          </cell>
        </row>
        <row r="2162">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D2162">
            <v>0</v>
          </cell>
          <cell r="AE2162">
            <v>0</v>
          </cell>
          <cell r="AF2162">
            <v>0</v>
          </cell>
          <cell r="AG2162">
            <v>0</v>
          </cell>
          <cell r="AH2162">
            <v>0</v>
          </cell>
          <cell r="AI2162">
            <v>0</v>
          </cell>
          <cell r="AJ2162">
            <v>0</v>
          </cell>
          <cell r="AK2162">
            <v>0</v>
          </cell>
          <cell r="AL2162">
            <v>0</v>
          </cell>
          <cell r="AM2162">
            <v>0</v>
          </cell>
          <cell r="AN2162">
            <v>0</v>
          </cell>
          <cell r="AP2162">
            <v>0</v>
          </cell>
        </row>
        <row r="2163">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D2163">
            <v>0</v>
          </cell>
          <cell r="AE2163">
            <v>0</v>
          </cell>
          <cell r="AF2163">
            <v>0</v>
          </cell>
          <cell r="AG2163">
            <v>0</v>
          </cell>
          <cell r="AH2163">
            <v>0</v>
          </cell>
          <cell r="AI2163">
            <v>0</v>
          </cell>
          <cell r="AJ2163">
            <v>0</v>
          </cell>
          <cell r="AK2163">
            <v>0</v>
          </cell>
          <cell r="AL2163">
            <v>0</v>
          </cell>
          <cell r="AM2163">
            <v>0</v>
          </cell>
          <cell r="AN2163">
            <v>0</v>
          </cell>
          <cell r="AP2163">
            <v>0</v>
          </cell>
        </row>
        <row r="2164">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D2164">
            <v>0</v>
          </cell>
          <cell r="AE2164">
            <v>0</v>
          </cell>
          <cell r="AF2164">
            <v>0</v>
          </cell>
          <cell r="AG2164">
            <v>0</v>
          </cell>
          <cell r="AH2164">
            <v>0</v>
          </cell>
          <cell r="AI2164">
            <v>0</v>
          </cell>
          <cell r="AJ2164">
            <v>0</v>
          </cell>
          <cell r="AK2164">
            <v>0</v>
          </cell>
          <cell r="AL2164">
            <v>0</v>
          </cell>
          <cell r="AM2164">
            <v>0</v>
          </cell>
          <cell r="AN2164">
            <v>0</v>
          </cell>
          <cell r="AP2164">
            <v>0</v>
          </cell>
        </row>
        <row r="2165">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D2165">
            <v>0</v>
          </cell>
          <cell r="AE2165">
            <v>0</v>
          </cell>
          <cell r="AF2165">
            <v>0</v>
          </cell>
          <cell r="AG2165">
            <v>0</v>
          </cell>
          <cell r="AH2165">
            <v>0</v>
          </cell>
          <cell r="AI2165">
            <v>0</v>
          </cell>
          <cell r="AJ2165">
            <v>0</v>
          </cell>
          <cell r="AK2165">
            <v>0</v>
          </cell>
          <cell r="AL2165">
            <v>0</v>
          </cell>
          <cell r="AM2165">
            <v>0</v>
          </cell>
          <cell r="AN2165">
            <v>0</v>
          </cell>
          <cell r="AP2165">
            <v>0</v>
          </cell>
        </row>
        <row r="2166">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D2166">
            <v>0</v>
          </cell>
          <cell r="AE2166">
            <v>0</v>
          </cell>
          <cell r="AF2166">
            <v>0</v>
          </cell>
          <cell r="AG2166">
            <v>0</v>
          </cell>
          <cell r="AH2166">
            <v>0</v>
          </cell>
          <cell r="AI2166">
            <v>0</v>
          </cell>
          <cell r="AJ2166">
            <v>0</v>
          </cell>
          <cell r="AK2166">
            <v>0</v>
          </cell>
          <cell r="AL2166">
            <v>0</v>
          </cell>
          <cell r="AM2166">
            <v>0</v>
          </cell>
          <cell r="AN2166">
            <v>0</v>
          </cell>
          <cell r="AP2166">
            <v>0</v>
          </cell>
        </row>
        <row r="2167">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D2167">
            <v>0</v>
          </cell>
          <cell r="AE2167">
            <v>0</v>
          </cell>
          <cell r="AF2167">
            <v>0</v>
          </cell>
          <cell r="AG2167">
            <v>0</v>
          </cell>
          <cell r="AH2167">
            <v>0</v>
          </cell>
          <cell r="AI2167">
            <v>0</v>
          </cell>
          <cell r="AJ2167">
            <v>0</v>
          </cell>
          <cell r="AK2167">
            <v>0</v>
          </cell>
          <cell r="AL2167">
            <v>0</v>
          </cell>
          <cell r="AM2167">
            <v>0</v>
          </cell>
          <cell r="AN2167">
            <v>0</v>
          </cell>
          <cell r="AP2167">
            <v>0</v>
          </cell>
        </row>
        <row r="2168">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D2168">
            <v>0</v>
          </cell>
          <cell r="AE2168">
            <v>0</v>
          </cell>
          <cell r="AF2168">
            <v>0</v>
          </cell>
          <cell r="AG2168">
            <v>0</v>
          </cell>
          <cell r="AH2168">
            <v>0</v>
          </cell>
          <cell r="AI2168">
            <v>0</v>
          </cell>
          <cell r="AJ2168">
            <v>0</v>
          </cell>
          <cell r="AK2168">
            <v>0</v>
          </cell>
          <cell r="AL2168">
            <v>0</v>
          </cell>
          <cell r="AM2168">
            <v>0</v>
          </cell>
          <cell r="AN2168">
            <v>0</v>
          </cell>
          <cell r="AP2168">
            <v>0</v>
          </cell>
        </row>
        <row r="2169">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D2169">
            <v>0</v>
          </cell>
          <cell r="AE2169">
            <v>0</v>
          </cell>
          <cell r="AF2169">
            <v>0</v>
          </cell>
          <cell r="AG2169">
            <v>0</v>
          </cell>
          <cell r="AH2169">
            <v>0</v>
          </cell>
          <cell r="AI2169">
            <v>0</v>
          </cell>
          <cell r="AJ2169">
            <v>0</v>
          </cell>
          <cell r="AK2169">
            <v>0</v>
          </cell>
          <cell r="AL2169">
            <v>0</v>
          </cell>
          <cell r="AM2169">
            <v>0</v>
          </cell>
          <cell r="AN2169">
            <v>0</v>
          </cell>
          <cell r="AP2169">
            <v>0</v>
          </cell>
        </row>
        <row r="2170">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D2170">
            <v>0</v>
          </cell>
          <cell r="AE2170">
            <v>0</v>
          </cell>
          <cell r="AF2170">
            <v>0</v>
          </cell>
          <cell r="AG2170">
            <v>0</v>
          </cell>
          <cell r="AH2170">
            <v>0</v>
          </cell>
          <cell r="AI2170">
            <v>0</v>
          </cell>
          <cell r="AJ2170">
            <v>0</v>
          </cell>
          <cell r="AK2170">
            <v>0</v>
          </cell>
          <cell r="AL2170">
            <v>0</v>
          </cell>
          <cell r="AM2170">
            <v>0</v>
          </cell>
          <cell r="AN2170">
            <v>0</v>
          </cell>
          <cell r="AP2170">
            <v>0</v>
          </cell>
        </row>
        <row r="2171">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D2171">
            <v>0</v>
          </cell>
          <cell r="AE2171">
            <v>0</v>
          </cell>
          <cell r="AF2171">
            <v>0</v>
          </cell>
          <cell r="AG2171">
            <v>0</v>
          </cell>
          <cell r="AH2171">
            <v>0</v>
          </cell>
          <cell r="AI2171">
            <v>0</v>
          </cell>
          <cell r="AJ2171">
            <v>0</v>
          </cell>
          <cell r="AK2171">
            <v>0</v>
          </cell>
          <cell r="AL2171">
            <v>0</v>
          </cell>
          <cell r="AM2171">
            <v>0</v>
          </cell>
          <cell r="AN2171">
            <v>0</v>
          </cell>
          <cell r="AP2171">
            <v>0</v>
          </cell>
        </row>
        <row r="2172">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D2172">
            <v>0</v>
          </cell>
          <cell r="AE2172">
            <v>0</v>
          </cell>
          <cell r="AF2172">
            <v>0</v>
          </cell>
          <cell r="AG2172">
            <v>0</v>
          </cell>
          <cell r="AH2172">
            <v>0</v>
          </cell>
          <cell r="AI2172">
            <v>0</v>
          </cell>
          <cell r="AJ2172">
            <v>0</v>
          </cell>
          <cell r="AK2172">
            <v>0</v>
          </cell>
          <cell r="AL2172">
            <v>0</v>
          </cell>
          <cell r="AM2172">
            <v>0</v>
          </cell>
          <cell r="AN2172">
            <v>0</v>
          </cell>
          <cell r="AP2172">
            <v>0</v>
          </cell>
        </row>
        <row r="2173">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D2173">
            <v>0</v>
          </cell>
          <cell r="AE2173">
            <v>0</v>
          </cell>
          <cell r="AF2173">
            <v>0</v>
          </cell>
          <cell r="AG2173">
            <v>0</v>
          </cell>
          <cell r="AH2173">
            <v>0</v>
          </cell>
          <cell r="AI2173">
            <v>0</v>
          </cell>
          <cell r="AJ2173">
            <v>0</v>
          </cell>
          <cell r="AK2173">
            <v>0</v>
          </cell>
          <cell r="AL2173">
            <v>0</v>
          </cell>
          <cell r="AM2173">
            <v>0</v>
          </cell>
          <cell r="AN2173">
            <v>0</v>
          </cell>
          <cell r="AP2173">
            <v>0</v>
          </cell>
        </row>
        <row r="2174">
          <cell r="J2174">
            <v>-15660.38</v>
          </cell>
          <cell r="K2174">
            <v>-15660.38</v>
          </cell>
          <cell r="L2174">
            <v>-15660.38</v>
          </cell>
          <cell r="M2174">
            <v>-15660.38</v>
          </cell>
          <cell r="N2174">
            <v>-15660.38</v>
          </cell>
          <cell r="O2174">
            <v>-15660.38</v>
          </cell>
          <cell r="P2174">
            <v>0</v>
          </cell>
          <cell r="Q2174">
            <v>0</v>
          </cell>
          <cell r="R2174">
            <v>0</v>
          </cell>
          <cell r="S2174">
            <v>0</v>
          </cell>
          <cell r="T2174">
            <v>0</v>
          </cell>
          <cell r="U2174">
            <v>0</v>
          </cell>
          <cell r="V2174">
            <v>0</v>
          </cell>
          <cell r="W2174">
            <v>0</v>
          </cell>
          <cell r="X2174">
            <v>0</v>
          </cell>
          <cell r="Y2174">
            <v>0</v>
          </cell>
          <cell r="Z2174">
            <v>0</v>
          </cell>
          <cell r="AA2174">
            <v>0</v>
          </cell>
          <cell r="AD2174">
            <v>-13702.832500000002</v>
          </cell>
          <cell r="AE2174">
            <v>-12397.800833333335</v>
          </cell>
          <cell r="AF2174">
            <v>-11092.769166666667</v>
          </cell>
          <cell r="AG2174">
            <v>-9787.7375000000011</v>
          </cell>
          <cell r="AH2174">
            <v>-8482.7058333333334</v>
          </cell>
          <cell r="AI2174">
            <v>-7177.6741666666667</v>
          </cell>
          <cell r="AJ2174">
            <v>-5872.642499999999</v>
          </cell>
          <cell r="AK2174">
            <v>-4567.6108333333332</v>
          </cell>
          <cell r="AL2174">
            <v>-3262.5791666666664</v>
          </cell>
          <cell r="AM2174">
            <v>-1957.5474999999999</v>
          </cell>
          <cell r="AN2174">
            <v>-652.51583333333326</v>
          </cell>
          <cell r="AP2174">
            <v>0</v>
          </cell>
        </row>
        <row r="2175">
          <cell r="J2175">
            <v>-6616703.9699999997</v>
          </cell>
          <cell r="K2175">
            <v>-6748935.21</v>
          </cell>
          <cell r="L2175">
            <v>-6840582.5199999996</v>
          </cell>
          <cell r="M2175">
            <v>-7065758.4299999997</v>
          </cell>
          <cell r="N2175">
            <v>-7309827.9900000002</v>
          </cell>
          <cell r="O2175">
            <v>-7439498.29</v>
          </cell>
          <cell r="P2175">
            <v>-6661226.9900000002</v>
          </cell>
          <cell r="Q2175">
            <v>-6870960.6200000001</v>
          </cell>
          <cell r="R2175">
            <v>-7019888.9100000001</v>
          </cell>
          <cell r="S2175">
            <v>-7171232.04</v>
          </cell>
          <cell r="T2175">
            <v>-7437115.6699999999</v>
          </cell>
          <cell r="U2175">
            <v>-7641280.1299999999</v>
          </cell>
          <cell r="V2175">
            <v>-7823374.1100000003</v>
          </cell>
          <cell r="W2175">
            <v>-8155859</v>
          </cell>
          <cell r="X2175">
            <v>-8363548.75</v>
          </cell>
          <cell r="Y2175">
            <v>-8691243.0500000007</v>
          </cell>
          <cell r="Z2175">
            <v>-8979212.8699999992</v>
          </cell>
          <cell r="AA2175">
            <v>-9169666.3800000008</v>
          </cell>
          <cell r="AD2175">
            <v>-6665414.59375</v>
          </cell>
          <cell r="AE2175">
            <v>-6746820.7850000011</v>
          </cell>
          <cell r="AF2175">
            <v>-6829811.3849999988</v>
          </cell>
          <cell r="AG2175">
            <v>-6919957.6820833338</v>
          </cell>
          <cell r="AH2175">
            <v>-7018152.9304166669</v>
          </cell>
          <cell r="AI2175">
            <v>-7118862.1533333324</v>
          </cell>
          <cell r="AJ2175">
            <v>-7227761.9004166676</v>
          </cell>
          <cell r="AK2175">
            <v>-7349840.651250001</v>
          </cell>
          <cell r="AL2175">
            <v>-7481026.1033333326</v>
          </cell>
          <cell r="AM2175">
            <v>-7618312.3325000005</v>
          </cell>
          <cell r="AN2175">
            <v>-7759960.3729166659</v>
          </cell>
          <cell r="AP2175">
            <v>-8127886.6975000007</v>
          </cell>
        </row>
        <row r="2176">
          <cell r="J2176">
            <v>-15509477.33</v>
          </cell>
          <cell r="K2176">
            <v>-15405629.75</v>
          </cell>
          <cell r="L2176">
            <v>-15311890.09</v>
          </cell>
          <cell r="M2176">
            <v>-15765278.390000001</v>
          </cell>
          <cell r="N2176">
            <v>-16599170.85</v>
          </cell>
          <cell r="O2176">
            <v>-17346544.129999999</v>
          </cell>
          <cell r="P2176">
            <v>-17802025.199999999</v>
          </cell>
          <cell r="Q2176">
            <v>-18832792.969999999</v>
          </cell>
          <cell r="R2176">
            <v>-19404224.510000002</v>
          </cell>
          <cell r="S2176">
            <v>-19428105.329999998</v>
          </cell>
          <cell r="T2176">
            <v>-19699246.52</v>
          </cell>
          <cell r="U2176">
            <v>-20680970.399999999</v>
          </cell>
          <cell r="V2176">
            <v>-20629854.41</v>
          </cell>
          <cell r="W2176">
            <v>-20842325.420000002</v>
          </cell>
          <cell r="X2176">
            <v>-21038194.289999999</v>
          </cell>
          <cell r="Y2176">
            <v>-21665661.73</v>
          </cell>
          <cell r="Z2176">
            <v>-21847062.030000001</v>
          </cell>
          <cell r="AA2176">
            <v>-21941960.370000001</v>
          </cell>
          <cell r="AD2176">
            <v>-15611314.543333331</v>
          </cell>
          <cell r="AE2176">
            <v>-16048743.663333334</v>
          </cell>
          <cell r="AF2176">
            <v>-16502009.435833329</v>
          </cell>
          <cell r="AG2176">
            <v>-16953511.667916663</v>
          </cell>
          <cell r="AH2176">
            <v>-17415972.62166667</v>
          </cell>
          <cell r="AI2176">
            <v>-17862128.667500004</v>
          </cell>
          <cell r="AJ2176">
            <v>-18302006.69875</v>
          </cell>
          <cell r="AK2176">
            <v>-18767131.693333331</v>
          </cell>
          <cell r="AL2176">
            <v>-19251577.0075</v>
          </cell>
          <cell r="AM2176">
            <v>-19716088.445833329</v>
          </cell>
          <cell r="AN2176">
            <v>-20126226.254999999</v>
          </cell>
          <cell r="AP2176">
            <v>-20856300.241250001</v>
          </cell>
        </row>
        <row r="2177">
          <cell r="J2177">
            <v>-34548596.07</v>
          </cell>
          <cell r="K2177">
            <v>-35015323.869999997</v>
          </cell>
          <cell r="L2177">
            <v>-35688031.079999998</v>
          </cell>
          <cell r="M2177">
            <v>-36801976.229999997</v>
          </cell>
          <cell r="N2177">
            <v>-37894853.18</v>
          </cell>
          <cell r="O2177">
            <v>-38636891.219999999</v>
          </cell>
          <cell r="P2177">
            <v>-34751969.469999999</v>
          </cell>
          <cell r="Q2177">
            <v>-35393314.5</v>
          </cell>
          <cell r="R2177">
            <v>-36421556.210000001</v>
          </cell>
          <cell r="S2177">
            <v>-37126447.920000002</v>
          </cell>
          <cell r="T2177">
            <v>-37923478.350000001</v>
          </cell>
          <cell r="U2177">
            <v>-38624422.549999997</v>
          </cell>
          <cell r="V2177">
            <v>-39313242.810000002</v>
          </cell>
          <cell r="W2177">
            <v>-40074737.200000003</v>
          </cell>
          <cell r="X2177">
            <v>-40563091.990000002</v>
          </cell>
          <cell r="Y2177">
            <v>-41481647.030000001</v>
          </cell>
          <cell r="Z2177">
            <v>-42246325.409999996</v>
          </cell>
          <cell r="AA2177">
            <v>-42747241.32</v>
          </cell>
          <cell r="AD2177">
            <v>-34788446.664583333</v>
          </cell>
          <cell r="AE2177">
            <v>-35159158.303750001</v>
          </cell>
          <cell r="AF2177">
            <v>-35540203.769999996</v>
          </cell>
          <cell r="AG2177">
            <v>-35934874.058749996</v>
          </cell>
          <cell r="AH2177">
            <v>-36353158.719583333</v>
          </cell>
          <cell r="AI2177">
            <v>-36767432.001666673</v>
          </cell>
          <cell r="AJ2177">
            <v>-37176767.837916672</v>
          </cell>
          <cell r="AK2177">
            <v>-37590704.264583342</v>
          </cell>
          <cell r="AL2177">
            <v>-37988818.085833333</v>
          </cell>
          <cell r="AM2177">
            <v>-38365115.712083332</v>
          </cell>
          <cell r="AN2177">
            <v>-38717691.642499991</v>
          </cell>
          <cell r="AP2177">
            <v>-39775009.390833326</v>
          </cell>
        </row>
        <row r="2178">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D2178">
            <v>0</v>
          </cell>
          <cell r="AE2178">
            <v>0</v>
          </cell>
          <cell r="AF2178">
            <v>0</v>
          </cell>
          <cell r="AG2178">
            <v>0</v>
          </cell>
          <cell r="AH2178">
            <v>0</v>
          </cell>
          <cell r="AI2178">
            <v>0</v>
          </cell>
          <cell r="AJ2178">
            <v>0</v>
          </cell>
          <cell r="AK2178">
            <v>0</v>
          </cell>
          <cell r="AL2178">
            <v>0</v>
          </cell>
          <cell r="AM2178">
            <v>0</v>
          </cell>
          <cell r="AN2178">
            <v>0</v>
          </cell>
          <cell r="AP2178">
            <v>0</v>
          </cell>
        </row>
        <row r="2179">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D2179">
            <v>0</v>
          </cell>
          <cell r="AE2179">
            <v>0</v>
          </cell>
          <cell r="AF2179">
            <v>0</v>
          </cell>
          <cell r="AG2179">
            <v>0</v>
          </cell>
          <cell r="AH2179">
            <v>0</v>
          </cell>
          <cell r="AI2179">
            <v>0</v>
          </cell>
          <cell r="AJ2179">
            <v>0</v>
          </cell>
          <cell r="AK2179">
            <v>0</v>
          </cell>
          <cell r="AL2179">
            <v>0</v>
          </cell>
          <cell r="AM2179">
            <v>0</v>
          </cell>
          <cell r="AN2179">
            <v>0</v>
          </cell>
          <cell r="AP2179">
            <v>0</v>
          </cell>
        </row>
        <row r="2180">
          <cell r="J2180">
            <v>-19342140.960000001</v>
          </cell>
          <cell r="K2180">
            <v>-19643383.859999999</v>
          </cell>
          <cell r="L2180">
            <v>-20484401.579999998</v>
          </cell>
          <cell r="M2180">
            <v>-20775746.489999998</v>
          </cell>
          <cell r="N2180">
            <v>-21017779.32</v>
          </cell>
          <cell r="O2180">
            <v>-21328039.59</v>
          </cell>
          <cell r="P2180">
            <v>-18463441</v>
          </cell>
          <cell r="Q2180">
            <v>-18790109.739999998</v>
          </cell>
          <cell r="R2180">
            <v>-18861818.960000001</v>
          </cell>
          <cell r="S2180">
            <v>-19367091.329999998</v>
          </cell>
          <cell r="T2180">
            <v>-19523162.600000001</v>
          </cell>
          <cell r="U2180">
            <v>-19551662.949999999</v>
          </cell>
          <cell r="V2180">
            <v>-19796459.449999999</v>
          </cell>
          <cell r="W2180">
            <v>-19934845.370000001</v>
          </cell>
          <cell r="X2180">
            <v>-19955738.640000001</v>
          </cell>
          <cell r="Y2180">
            <v>-19966110.219999999</v>
          </cell>
          <cell r="Z2180">
            <v>-19962772.239999998</v>
          </cell>
          <cell r="AA2180">
            <v>-19962772.239999998</v>
          </cell>
          <cell r="AD2180">
            <v>-19570208.500416666</v>
          </cell>
          <cell r="AE2180">
            <v>-19618656.572500002</v>
          </cell>
          <cell r="AF2180">
            <v>-19663700.192916669</v>
          </cell>
          <cell r="AG2180">
            <v>-19711867.745000001</v>
          </cell>
          <cell r="AH2180">
            <v>-19748202.901666671</v>
          </cell>
          <cell r="AI2180">
            <v>-19781328.135416668</v>
          </cell>
          <cell r="AJ2180">
            <v>-19812402.302083332</v>
          </cell>
          <cell r="AK2180">
            <v>-19802518.909166664</v>
          </cell>
          <cell r="AL2180">
            <v>-19746756.442083333</v>
          </cell>
          <cell r="AM2180">
            <v>-19669062.969166666</v>
          </cell>
          <cell r="AN2180">
            <v>-19568218.201250002</v>
          </cell>
          <cell r="AP2180">
            <v>-19532169.493333336</v>
          </cell>
        </row>
        <row r="2181">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D2181">
            <v>0</v>
          </cell>
          <cell r="AE2181">
            <v>0</v>
          </cell>
          <cell r="AF2181">
            <v>0</v>
          </cell>
          <cell r="AG2181">
            <v>0</v>
          </cell>
          <cell r="AH2181">
            <v>0</v>
          </cell>
          <cell r="AI2181">
            <v>0</v>
          </cell>
          <cell r="AJ2181">
            <v>0</v>
          </cell>
          <cell r="AK2181">
            <v>0</v>
          </cell>
          <cell r="AL2181">
            <v>0</v>
          </cell>
          <cell r="AM2181">
            <v>0</v>
          </cell>
          <cell r="AN2181">
            <v>0</v>
          </cell>
          <cell r="AP2181">
            <v>0</v>
          </cell>
        </row>
        <row r="2182">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D2182">
            <v>0</v>
          </cell>
          <cell r="AE2182">
            <v>0</v>
          </cell>
          <cell r="AF2182">
            <v>0</v>
          </cell>
          <cell r="AG2182">
            <v>0</v>
          </cell>
          <cell r="AH2182">
            <v>0</v>
          </cell>
          <cell r="AI2182">
            <v>0</v>
          </cell>
          <cell r="AJ2182">
            <v>0</v>
          </cell>
          <cell r="AK2182">
            <v>0</v>
          </cell>
          <cell r="AL2182">
            <v>0</v>
          </cell>
          <cell r="AM2182">
            <v>0</v>
          </cell>
          <cell r="AN2182">
            <v>0</v>
          </cell>
          <cell r="AP2182">
            <v>0</v>
          </cell>
        </row>
        <row r="2183">
          <cell r="J2183">
            <v>-1213152.99</v>
          </cell>
          <cell r="K2183">
            <v>-1213996.99</v>
          </cell>
          <cell r="L2183">
            <v>-1218609.99</v>
          </cell>
          <cell r="M2183">
            <v>-1288723.99</v>
          </cell>
          <cell r="N2183">
            <v>-1267886.99</v>
          </cell>
          <cell r="O2183">
            <v>-1538029.99</v>
          </cell>
          <cell r="P2183">
            <v>-2143806.9900000002</v>
          </cell>
          <cell r="Q2183">
            <v>-2300126.9900000002</v>
          </cell>
          <cell r="R2183">
            <v>-2328216.9900000002</v>
          </cell>
          <cell r="S2183">
            <v>-2339692.9900000002</v>
          </cell>
          <cell r="T2183">
            <v>-2332225.9900000002</v>
          </cell>
          <cell r="U2183">
            <v>-2332225.9900000002</v>
          </cell>
          <cell r="V2183">
            <v>-2327911.9900000002</v>
          </cell>
          <cell r="W2183">
            <v>-2327911.9900000002</v>
          </cell>
          <cell r="X2183">
            <v>-2327911.9900000002</v>
          </cell>
          <cell r="Y2183">
            <v>-2193722.9900000002</v>
          </cell>
          <cell r="Z2183">
            <v>-2193722.9900000002</v>
          </cell>
          <cell r="AA2183">
            <v>-2189426.9900000002</v>
          </cell>
          <cell r="AD2183">
            <v>-1379814.2845833336</v>
          </cell>
          <cell r="AE2183">
            <v>-1465261.2420833334</v>
          </cell>
          <cell r="AF2183">
            <v>-1556721.6579166669</v>
          </cell>
          <cell r="AG2183">
            <v>-1652110.9904166667</v>
          </cell>
          <cell r="AH2183">
            <v>-1746323.3233333335</v>
          </cell>
          <cell r="AI2183">
            <v>-1839506.3650000002</v>
          </cell>
          <cell r="AJ2183">
            <v>-1932367.781666667</v>
          </cell>
          <cell r="AK2183">
            <v>-2025001.8233333335</v>
          </cell>
          <cell r="AL2183">
            <v>-2108931.0316666677</v>
          </cell>
          <cell r="AM2183">
            <v>-2185215.8233333342</v>
          </cell>
          <cell r="AN2183">
            <v>-2250933.8650000007</v>
          </cell>
          <cell r="AP2183">
            <v>-2267324.5316666677</v>
          </cell>
        </row>
        <row r="2184">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D2184">
            <v>0</v>
          </cell>
          <cell r="AE2184">
            <v>0</v>
          </cell>
          <cell r="AF2184">
            <v>0</v>
          </cell>
          <cell r="AG2184">
            <v>0</v>
          </cell>
          <cell r="AH2184">
            <v>0</v>
          </cell>
          <cell r="AI2184">
            <v>0</v>
          </cell>
          <cell r="AJ2184">
            <v>0</v>
          </cell>
          <cell r="AK2184">
            <v>0</v>
          </cell>
          <cell r="AL2184">
            <v>0</v>
          </cell>
          <cell r="AM2184">
            <v>0</v>
          </cell>
          <cell r="AN2184">
            <v>0</v>
          </cell>
          <cell r="AP2184">
            <v>0</v>
          </cell>
        </row>
        <row r="2185">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D2185">
            <v>0</v>
          </cell>
          <cell r="AE2185">
            <v>0</v>
          </cell>
          <cell r="AF2185">
            <v>0</v>
          </cell>
          <cell r="AG2185">
            <v>0</v>
          </cell>
          <cell r="AH2185">
            <v>0</v>
          </cell>
          <cell r="AI2185">
            <v>0</v>
          </cell>
          <cell r="AJ2185">
            <v>0</v>
          </cell>
          <cell r="AK2185">
            <v>0</v>
          </cell>
          <cell r="AL2185">
            <v>0</v>
          </cell>
          <cell r="AM2185">
            <v>0</v>
          </cell>
          <cell r="AN2185">
            <v>0</v>
          </cell>
          <cell r="AP2185">
            <v>0</v>
          </cell>
        </row>
        <row r="2186">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D2186">
            <v>0</v>
          </cell>
          <cell r="AE2186">
            <v>0</v>
          </cell>
          <cell r="AF2186">
            <v>0</v>
          </cell>
          <cell r="AG2186">
            <v>0</v>
          </cell>
          <cell r="AH2186">
            <v>0</v>
          </cell>
          <cell r="AI2186">
            <v>0</v>
          </cell>
          <cell r="AJ2186">
            <v>0</v>
          </cell>
          <cell r="AK2186">
            <v>0</v>
          </cell>
          <cell r="AL2186">
            <v>0</v>
          </cell>
          <cell r="AM2186">
            <v>0</v>
          </cell>
          <cell r="AN2186">
            <v>0</v>
          </cell>
          <cell r="AP2186">
            <v>0</v>
          </cell>
        </row>
        <row r="2187">
          <cell r="J2187">
            <v>-2988792.51</v>
          </cell>
          <cell r="K2187">
            <v>0</v>
          </cell>
          <cell r="L2187">
            <v>77235.740000000005</v>
          </cell>
          <cell r="M2187">
            <v>-70910.509999999995</v>
          </cell>
          <cell r="N2187">
            <v>-68646.12</v>
          </cell>
          <cell r="O2187">
            <v>-68903.47</v>
          </cell>
          <cell r="P2187">
            <v>-66089.13</v>
          </cell>
          <cell r="Q2187">
            <v>-55105.58</v>
          </cell>
          <cell r="R2187">
            <v>-66533.990000000005</v>
          </cell>
          <cell r="S2187">
            <v>-60992.43</v>
          </cell>
          <cell r="T2187">
            <v>-46657.69</v>
          </cell>
          <cell r="U2187">
            <v>-51600.2</v>
          </cell>
          <cell r="V2187">
            <v>-33350.51</v>
          </cell>
          <cell r="W2187">
            <v>-28038.639999999999</v>
          </cell>
          <cell r="X2187">
            <v>-64422.57</v>
          </cell>
          <cell r="Y2187">
            <v>-70038.14</v>
          </cell>
          <cell r="Z2187">
            <v>-33924.550000000003</v>
          </cell>
          <cell r="AA2187">
            <v>-33372.97</v>
          </cell>
          <cell r="AD2187">
            <v>-298198.87208333326</v>
          </cell>
          <cell r="AE2187">
            <v>-294614.15124999994</v>
          </cell>
          <cell r="AF2187">
            <v>-291395.85583333328</v>
          </cell>
          <cell r="AG2187">
            <v>-288745.39250000002</v>
          </cell>
          <cell r="AH2187">
            <v>-288415.6983333333</v>
          </cell>
          <cell r="AI2187">
            <v>-165772.90749999997</v>
          </cell>
          <cell r="AJ2187">
            <v>-43797.767499999994</v>
          </cell>
          <cell r="AK2187">
            <v>-50868.473750000005</v>
          </cell>
          <cell r="AL2187">
            <v>-56734.554583333324</v>
          </cell>
          <cell r="AM2187">
            <v>-55251.473749999997</v>
          </cell>
          <cell r="AN2187">
            <v>-52324.304166666669</v>
          </cell>
          <cell r="AP2187">
            <v>-47349.380416666674</v>
          </cell>
        </row>
        <row r="2188">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D2188">
            <v>0</v>
          </cell>
          <cell r="AE2188">
            <v>0</v>
          </cell>
          <cell r="AF2188">
            <v>0</v>
          </cell>
          <cell r="AG2188">
            <v>0</v>
          </cell>
          <cell r="AH2188">
            <v>0</v>
          </cell>
          <cell r="AI2188">
            <v>0</v>
          </cell>
          <cell r="AJ2188">
            <v>0</v>
          </cell>
          <cell r="AK2188">
            <v>0</v>
          </cell>
          <cell r="AL2188">
            <v>0</v>
          </cell>
          <cell r="AM2188">
            <v>0</v>
          </cell>
          <cell r="AN2188">
            <v>0</v>
          </cell>
          <cell r="AP2188">
            <v>0</v>
          </cell>
        </row>
        <row r="2189">
          <cell r="J2189">
            <v>-5000</v>
          </cell>
          <cell r="K2189">
            <v>-5000</v>
          </cell>
          <cell r="L2189">
            <v>-5000</v>
          </cell>
          <cell r="M2189">
            <v>-5000</v>
          </cell>
          <cell r="N2189">
            <v>-5000</v>
          </cell>
          <cell r="O2189">
            <v>-5000</v>
          </cell>
          <cell r="P2189">
            <v>-5000</v>
          </cell>
          <cell r="Q2189">
            <v>-5000</v>
          </cell>
          <cell r="R2189">
            <v>-5000</v>
          </cell>
          <cell r="S2189">
            <v>-5000</v>
          </cell>
          <cell r="T2189">
            <v>-5000</v>
          </cell>
          <cell r="U2189">
            <v>-5000</v>
          </cell>
          <cell r="V2189">
            <v>-5000</v>
          </cell>
          <cell r="W2189">
            <v>-5000</v>
          </cell>
          <cell r="X2189">
            <v>-5000</v>
          </cell>
          <cell r="Y2189">
            <v>-5000</v>
          </cell>
          <cell r="Z2189">
            <v>-5000</v>
          </cell>
          <cell r="AA2189">
            <v>-5000</v>
          </cell>
          <cell r="AD2189">
            <v>-5000</v>
          </cell>
          <cell r="AE2189">
            <v>-5000</v>
          </cell>
          <cell r="AF2189">
            <v>-5000</v>
          </cell>
          <cell r="AG2189">
            <v>-5000</v>
          </cell>
          <cell r="AH2189">
            <v>-5000</v>
          </cell>
          <cell r="AI2189">
            <v>-5000</v>
          </cell>
          <cell r="AJ2189">
            <v>-5000</v>
          </cell>
          <cell r="AK2189">
            <v>-5000</v>
          </cell>
          <cell r="AL2189">
            <v>-5000</v>
          </cell>
          <cell r="AM2189">
            <v>-5000</v>
          </cell>
          <cell r="AN2189">
            <v>-5000</v>
          </cell>
          <cell r="AP2189">
            <v>-5000</v>
          </cell>
        </row>
        <row r="2190">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D2190">
            <v>0</v>
          </cell>
          <cell r="AE2190">
            <v>0</v>
          </cell>
          <cell r="AF2190">
            <v>0</v>
          </cell>
          <cell r="AG2190">
            <v>0</v>
          </cell>
          <cell r="AH2190">
            <v>0</v>
          </cell>
          <cell r="AI2190">
            <v>0</v>
          </cell>
          <cell r="AJ2190">
            <v>0</v>
          </cell>
          <cell r="AK2190">
            <v>0</v>
          </cell>
          <cell r="AL2190">
            <v>0</v>
          </cell>
          <cell r="AM2190">
            <v>0</v>
          </cell>
          <cell r="AN2190">
            <v>0</v>
          </cell>
          <cell r="AP2190">
            <v>0</v>
          </cell>
        </row>
        <row r="2191">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D2191">
            <v>0</v>
          </cell>
          <cell r="AE2191">
            <v>0</v>
          </cell>
          <cell r="AF2191">
            <v>0</v>
          </cell>
          <cell r="AG2191">
            <v>0</v>
          </cell>
          <cell r="AH2191">
            <v>0</v>
          </cell>
          <cell r="AI2191">
            <v>0</v>
          </cell>
          <cell r="AJ2191">
            <v>0</v>
          </cell>
          <cell r="AK2191">
            <v>0</v>
          </cell>
          <cell r="AL2191">
            <v>0</v>
          </cell>
          <cell r="AM2191">
            <v>0</v>
          </cell>
          <cell r="AN2191">
            <v>0</v>
          </cell>
          <cell r="AP2191">
            <v>0</v>
          </cell>
        </row>
        <row r="2192">
          <cell r="J2192">
            <v>-8448067.8499999996</v>
          </cell>
          <cell r="K2192">
            <v>-8442712.8300000001</v>
          </cell>
          <cell r="L2192">
            <v>-8330492.2800000003</v>
          </cell>
          <cell r="M2192">
            <v>-8209927.4299999997</v>
          </cell>
          <cell r="N2192">
            <v>-8260540.0999999996</v>
          </cell>
          <cell r="O2192">
            <v>-8184508.3099999996</v>
          </cell>
          <cell r="P2192">
            <v>-8072621.4199999999</v>
          </cell>
          <cell r="Q2192">
            <v>-8101359.9199999999</v>
          </cell>
          <cell r="R2192">
            <v>-7590447.96</v>
          </cell>
          <cell r="S2192">
            <v>-7458104.6200000001</v>
          </cell>
          <cell r="T2192">
            <v>-7542661.0099999998</v>
          </cell>
          <cell r="U2192">
            <v>-7498720.3200000003</v>
          </cell>
          <cell r="V2192">
            <v>-7379462.3399999999</v>
          </cell>
          <cell r="W2192">
            <v>-7390949.1100000003</v>
          </cell>
          <cell r="X2192">
            <v>-7367708.54</v>
          </cell>
          <cell r="Y2192">
            <v>-7260541.7800000003</v>
          </cell>
          <cell r="Z2192">
            <v>-7313808.1799999997</v>
          </cell>
          <cell r="AA2192">
            <v>-7297890.6900000004</v>
          </cell>
          <cell r="AD2192">
            <v>-8404596.852500001</v>
          </cell>
          <cell r="AE2192">
            <v>-8331797.2583333338</v>
          </cell>
          <cell r="AF2192">
            <v>-8243833.24125</v>
          </cell>
          <cell r="AG2192">
            <v>-8151598.5595833333</v>
          </cell>
          <cell r="AH2192">
            <v>-8057501.2437500013</v>
          </cell>
          <cell r="AI2192">
            <v>-7967155.1079166681</v>
          </cell>
          <cell r="AJ2192">
            <v>-7878806.3900000006</v>
          </cell>
          <cell r="AK2192">
            <v>-7794866.9125000006</v>
          </cell>
          <cell r="AL2192">
            <v>-7715193.1879166672</v>
          </cell>
          <cell r="AM2192">
            <v>-7636188.2891666666</v>
          </cell>
          <cell r="AN2192">
            <v>-7559798.7250000015</v>
          </cell>
          <cell r="AP2192">
            <v>-7418853.6712499997</v>
          </cell>
        </row>
        <row r="2193">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D2193">
            <v>0</v>
          </cell>
          <cell r="AE2193">
            <v>0</v>
          </cell>
          <cell r="AF2193">
            <v>0</v>
          </cell>
          <cell r="AG2193">
            <v>0</v>
          </cell>
          <cell r="AH2193">
            <v>0</v>
          </cell>
          <cell r="AI2193">
            <v>0</v>
          </cell>
          <cell r="AJ2193">
            <v>0</v>
          </cell>
          <cell r="AK2193">
            <v>0</v>
          </cell>
          <cell r="AL2193">
            <v>0</v>
          </cell>
          <cell r="AM2193">
            <v>0</v>
          </cell>
          <cell r="AN2193">
            <v>0</v>
          </cell>
          <cell r="AP2193">
            <v>0</v>
          </cell>
        </row>
        <row r="2194">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D2194">
            <v>0</v>
          </cell>
          <cell r="AE2194">
            <v>0</v>
          </cell>
          <cell r="AF2194">
            <v>0</v>
          </cell>
          <cell r="AG2194">
            <v>0</v>
          </cell>
          <cell r="AH2194">
            <v>0</v>
          </cell>
          <cell r="AI2194">
            <v>0</v>
          </cell>
          <cell r="AJ2194">
            <v>0</v>
          </cell>
          <cell r="AK2194">
            <v>0</v>
          </cell>
          <cell r="AL2194">
            <v>0</v>
          </cell>
          <cell r="AM2194">
            <v>0</v>
          </cell>
          <cell r="AN2194">
            <v>0</v>
          </cell>
          <cell r="AP2194">
            <v>0</v>
          </cell>
        </row>
        <row r="2195">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D2195">
            <v>0</v>
          </cell>
          <cell r="AE2195">
            <v>0</v>
          </cell>
          <cell r="AF2195">
            <v>0</v>
          </cell>
          <cell r="AG2195">
            <v>0</v>
          </cell>
          <cell r="AH2195">
            <v>0</v>
          </cell>
          <cell r="AI2195">
            <v>0</v>
          </cell>
          <cell r="AJ2195">
            <v>0</v>
          </cell>
          <cell r="AK2195">
            <v>0</v>
          </cell>
          <cell r="AL2195">
            <v>0</v>
          </cell>
          <cell r="AM2195">
            <v>0</v>
          </cell>
          <cell r="AN2195">
            <v>0</v>
          </cell>
          <cell r="AP2195">
            <v>0</v>
          </cell>
        </row>
        <row r="2196">
          <cell r="J2196">
            <v>-186167012</v>
          </cell>
          <cell r="K2196">
            <v>-188141427</v>
          </cell>
          <cell r="L2196">
            <v>-189887837</v>
          </cell>
          <cell r="M2196">
            <v>-191246149</v>
          </cell>
          <cell r="N2196">
            <v>-193097986</v>
          </cell>
          <cell r="O2196">
            <v>-194399251</v>
          </cell>
          <cell r="P2196">
            <v>-195861830</v>
          </cell>
          <cell r="Q2196">
            <v>-197205295</v>
          </cell>
          <cell r="R2196">
            <v>-197205295</v>
          </cell>
          <cell r="S2196">
            <v>-197205295</v>
          </cell>
          <cell r="T2196">
            <v>-197205295</v>
          </cell>
          <cell r="U2196">
            <v>-197205295</v>
          </cell>
          <cell r="V2196">
            <v>-197205295</v>
          </cell>
          <cell r="W2196">
            <v>-197205295</v>
          </cell>
          <cell r="X2196">
            <v>-197205295</v>
          </cell>
          <cell r="Y2196">
            <v>-197205295</v>
          </cell>
          <cell r="Z2196">
            <v>-197205295</v>
          </cell>
          <cell r="AA2196">
            <v>-197205295</v>
          </cell>
          <cell r="AD2196">
            <v>-187604545.70833334</v>
          </cell>
          <cell r="AE2196">
            <v>-189210850.75</v>
          </cell>
          <cell r="AF2196">
            <v>-190698329.29166666</v>
          </cell>
          <cell r="AG2196">
            <v>-192021633.625</v>
          </cell>
          <cell r="AH2196">
            <v>-193185463.70833334</v>
          </cell>
          <cell r="AI2196">
            <v>-194195592.375</v>
          </cell>
          <cell r="AJ2196">
            <v>-195033182</v>
          </cell>
          <cell r="AK2196">
            <v>-195715737.25</v>
          </cell>
          <cell r="AL2196">
            <v>-196268929.08333334</v>
          </cell>
          <cell r="AM2196">
            <v>-196688364.70833334</v>
          </cell>
          <cell r="AN2196">
            <v>-196976421.08333334</v>
          </cell>
          <cell r="AP2196">
            <v>-194983165.79458332</v>
          </cell>
        </row>
        <row r="2197">
          <cell r="J2197">
            <v>-1000</v>
          </cell>
          <cell r="K2197">
            <v>-1000</v>
          </cell>
          <cell r="L2197">
            <v>-1000</v>
          </cell>
          <cell r="M2197">
            <v>-1000</v>
          </cell>
          <cell r="N2197">
            <v>-1000</v>
          </cell>
          <cell r="O2197">
            <v>-1000</v>
          </cell>
          <cell r="P2197">
            <v>-1000</v>
          </cell>
          <cell r="Q2197">
            <v>-1000</v>
          </cell>
          <cell r="R2197">
            <v>-1000</v>
          </cell>
          <cell r="S2197">
            <v>-1000</v>
          </cell>
          <cell r="T2197">
            <v>-1000</v>
          </cell>
          <cell r="U2197">
            <v>-1000</v>
          </cell>
          <cell r="V2197">
            <v>-1000</v>
          </cell>
          <cell r="W2197">
            <v>-1000</v>
          </cell>
          <cell r="X2197">
            <v>-1000</v>
          </cell>
          <cell r="Y2197">
            <v>-1000</v>
          </cell>
          <cell r="Z2197">
            <v>-1000</v>
          </cell>
          <cell r="AA2197">
            <v>-1000</v>
          </cell>
          <cell r="AD2197">
            <v>-1000</v>
          </cell>
          <cell r="AE2197">
            <v>-1000</v>
          </cell>
          <cell r="AF2197">
            <v>-1000</v>
          </cell>
          <cell r="AG2197">
            <v>-1000</v>
          </cell>
          <cell r="AH2197">
            <v>-1000</v>
          </cell>
          <cell r="AI2197">
            <v>-1000</v>
          </cell>
          <cell r="AJ2197">
            <v>-1000</v>
          </cell>
          <cell r="AK2197">
            <v>-1000</v>
          </cell>
          <cell r="AL2197">
            <v>-1000</v>
          </cell>
          <cell r="AM2197">
            <v>-1000</v>
          </cell>
          <cell r="AN2197">
            <v>-1000</v>
          </cell>
          <cell r="AP2197">
            <v>-1000</v>
          </cell>
        </row>
        <row r="2198">
          <cell r="J2198">
            <v>-2104519.94</v>
          </cell>
          <cell r="K2198">
            <v>-2031950.29</v>
          </cell>
          <cell r="L2198">
            <v>-1959380.64</v>
          </cell>
          <cell r="M2198">
            <v>-1886810.99</v>
          </cell>
          <cell r="N2198">
            <v>-1814241.34</v>
          </cell>
          <cell r="O2198">
            <v>-1741671.69</v>
          </cell>
          <cell r="P2198">
            <v>-1669102.04</v>
          </cell>
          <cell r="Q2198">
            <v>-1596532.39</v>
          </cell>
          <cell r="R2198">
            <v>-1523962.74</v>
          </cell>
          <cell r="S2198">
            <v>-1451393.09</v>
          </cell>
          <cell r="T2198">
            <v>-1378823.44</v>
          </cell>
          <cell r="U2198">
            <v>-1306253.79</v>
          </cell>
          <cell r="V2198">
            <v>-1233684.1399999999</v>
          </cell>
          <cell r="W2198">
            <v>-1161114.49</v>
          </cell>
          <cell r="X2198">
            <v>-1088544.8400000001</v>
          </cell>
          <cell r="Y2198">
            <v>-1015975.19</v>
          </cell>
          <cell r="Z2198">
            <v>-943405.54</v>
          </cell>
          <cell r="AA2198">
            <v>-870835.89</v>
          </cell>
          <cell r="AD2198">
            <v>-2031950.2899999998</v>
          </cell>
          <cell r="AE2198">
            <v>-1959380.64</v>
          </cell>
          <cell r="AF2198">
            <v>-1886810.9899999995</v>
          </cell>
          <cell r="AG2198">
            <v>-1814241.3399999999</v>
          </cell>
          <cell r="AH2198">
            <v>-1741671.6900000004</v>
          </cell>
          <cell r="AI2198">
            <v>-1669102.0399999998</v>
          </cell>
          <cell r="AJ2198">
            <v>-1596532.39</v>
          </cell>
          <cell r="AK2198">
            <v>-1523962.74</v>
          </cell>
          <cell r="AL2198">
            <v>-1451393.0899999999</v>
          </cell>
          <cell r="AM2198">
            <v>-1378823.44</v>
          </cell>
          <cell r="AN2198">
            <v>-1306253.7899999998</v>
          </cell>
          <cell r="AP2198">
            <v>-1161114.49</v>
          </cell>
        </row>
        <row r="2199">
          <cell r="J2199">
            <v>-529166.22</v>
          </cell>
          <cell r="K2199">
            <v>-510919.11</v>
          </cell>
          <cell r="L2199">
            <v>-492672</v>
          </cell>
          <cell r="M2199">
            <v>-474424.89</v>
          </cell>
          <cell r="N2199">
            <v>-456177.78</v>
          </cell>
          <cell r="O2199">
            <v>-437930.67</v>
          </cell>
          <cell r="P2199">
            <v>-419683.56</v>
          </cell>
          <cell r="Q2199">
            <v>-401436.45</v>
          </cell>
          <cell r="R2199">
            <v>-383189.34</v>
          </cell>
          <cell r="S2199">
            <v>-364942.23</v>
          </cell>
          <cell r="T2199">
            <v>-346695.12</v>
          </cell>
          <cell r="U2199">
            <v>-328448.01</v>
          </cell>
          <cell r="V2199">
            <v>-310200.90000000002</v>
          </cell>
          <cell r="W2199">
            <v>-291953.78999999998</v>
          </cell>
          <cell r="X2199">
            <v>-273706.68</v>
          </cell>
          <cell r="Y2199">
            <v>-255459.57</v>
          </cell>
          <cell r="Z2199">
            <v>-237212.46</v>
          </cell>
          <cell r="AA2199">
            <v>-218965.35</v>
          </cell>
          <cell r="AD2199">
            <v>-510919.11000000004</v>
          </cell>
          <cell r="AE2199">
            <v>-492672</v>
          </cell>
          <cell r="AF2199">
            <v>-474424.88999999996</v>
          </cell>
          <cell r="AG2199">
            <v>-456177.78</v>
          </cell>
          <cell r="AH2199">
            <v>-437930.67</v>
          </cell>
          <cell r="AI2199">
            <v>-419683.56</v>
          </cell>
          <cell r="AJ2199">
            <v>-401436.45</v>
          </cell>
          <cell r="AK2199">
            <v>-383189.33999999991</v>
          </cell>
          <cell r="AL2199">
            <v>-364942.23</v>
          </cell>
          <cell r="AM2199">
            <v>-346695.12</v>
          </cell>
          <cell r="AN2199">
            <v>-328448.01</v>
          </cell>
          <cell r="AP2199">
            <v>-291953.79000000004</v>
          </cell>
        </row>
        <row r="2200">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D2200">
            <v>0</v>
          </cell>
          <cell r="AE2200">
            <v>0</v>
          </cell>
          <cell r="AF2200">
            <v>0</v>
          </cell>
          <cell r="AG2200">
            <v>0</v>
          </cell>
          <cell r="AH2200">
            <v>0</v>
          </cell>
          <cell r="AI2200">
            <v>0</v>
          </cell>
          <cell r="AJ2200">
            <v>0</v>
          </cell>
          <cell r="AK2200">
            <v>0</v>
          </cell>
          <cell r="AL2200">
            <v>0</v>
          </cell>
          <cell r="AM2200">
            <v>0</v>
          </cell>
          <cell r="AN2200">
            <v>0</v>
          </cell>
          <cell r="AP2200">
            <v>0</v>
          </cell>
        </row>
        <row r="2201">
          <cell r="J2201">
            <v>-3033405.8</v>
          </cell>
          <cell r="K2201">
            <v>-3401232.97</v>
          </cell>
          <cell r="L2201">
            <v>-3119013.74</v>
          </cell>
          <cell r="M2201">
            <v>-2591506</v>
          </cell>
          <cell r="N2201">
            <v>-2066406.24</v>
          </cell>
          <cell r="O2201">
            <v>-1581854.35</v>
          </cell>
          <cell r="P2201">
            <v>-1161150.72</v>
          </cell>
          <cell r="Q2201">
            <v>-3352645.08</v>
          </cell>
          <cell r="R2201">
            <v>-5364744.5999999996</v>
          </cell>
          <cell r="S2201">
            <v>-4828814.24</v>
          </cell>
          <cell r="T2201">
            <v>-4251088.9000000004</v>
          </cell>
          <cell r="U2201">
            <v>-3610125.82</v>
          </cell>
          <cell r="V2201">
            <v>-3277832.81</v>
          </cell>
          <cell r="W2201">
            <v>-3764517.74</v>
          </cell>
          <cell r="X2201">
            <v>-3290930.81</v>
          </cell>
          <cell r="Y2201">
            <v>-2760102.96</v>
          </cell>
          <cell r="Z2201">
            <v>-2127505.06</v>
          </cell>
          <cell r="AA2201">
            <v>-1519822.88</v>
          </cell>
          <cell r="AD2201">
            <v>-2790236.9583333335</v>
          </cell>
          <cell r="AE2201">
            <v>-2932016.3604166671</v>
          </cell>
          <cell r="AF2201">
            <v>-3088680.550416667</v>
          </cell>
          <cell r="AG2201">
            <v>-3138078.6908333339</v>
          </cell>
          <cell r="AH2201">
            <v>-3173963.9162499998</v>
          </cell>
          <cell r="AI2201">
            <v>-3207016.8304166668</v>
          </cell>
          <cell r="AJ2201">
            <v>-3232338.1545833335</v>
          </cell>
          <cell r="AK2201">
            <v>-3254638.2312499997</v>
          </cell>
          <cell r="AL2201">
            <v>-3268826.3158333325</v>
          </cell>
          <cell r="AM2201">
            <v>-3278396.9733333332</v>
          </cell>
          <cell r="AN2201">
            <v>-3278358.1129166665</v>
          </cell>
          <cell r="AP2201">
            <v>-3420478.3308333331</v>
          </cell>
        </row>
        <row r="2202">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D2202">
            <v>0</v>
          </cell>
          <cell r="AE2202">
            <v>0</v>
          </cell>
          <cell r="AF2202">
            <v>0</v>
          </cell>
          <cell r="AG2202">
            <v>0</v>
          </cell>
          <cell r="AH2202">
            <v>0</v>
          </cell>
          <cell r="AI2202">
            <v>0</v>
          </cell>
          <cell r="AJ2202">
            <v>0</v>
          </cell>
          <cell r="AK2202">
            <v>0</v>
          </cell>
          <cell r="AL2202">
            <v>0</v>
          </cell>
          <cell r="AM2202">
            <v>0</v>
          </cell>
          <cell r="AN2202">
            <v>0</v>
          </cell>
          <cell r="AP2202">
            <v>0</v>
          </cell>
        </row>
        <row r="2203">
          <cell r="J2203">
            <v>-10058023.99</v>
          </cell>
          <cell r="K2203">
            <v>-10109503.369999999</v>
          </cell>
          <cell r="L2203">
            <v>-10139498.73</v>
          </cell>
          <cell r="M2203">
            <v>-10262919.560000001</v>
          </cell>
          <cell r="N2203">
            <v>-10355863.109999999</v>
          </cell>
          <cell r="O2203">
            <v>-10390150.07</v>
          </cell>
          <cell r="P2203">
            <v>-10442478.99</v>
          </cell>
          <cell r="Q2203">
            <v>-10612285.640000001</v>
          </cell>
          <cell r="R2203">
            <v>-10792109.91</v>
          </cell>
          <cell r="S2203">
            <v>-10836938.210000001</v>
          </cell>
          <cell r="T2203">
            <v>-10884428.26</v>
          </cell>
          <cell r="U2203">
            <v>-10878623.91</v>
          </cell>
          <cell r="V2203">
            <v>-10933850.15</v>
          </cell>
          <cell r="W2203">
            <v>-11039921.08</v>
          </cell>
          <cell r="X2203">
            <v>-11082207.25</v>
          </cell>
          <cell r="Y2203">
            <v>-11096298.75</v>
          </cell>
          <cell r="Z2203">
            <v>-11170756.77</v>
          </cell>
          <cell r="AA2203">
            <v>-11253610.800000001</v>
          </cell>
          <cell r="AD2203">
            <v>-10150261.380416667</v>
          </cell>
          <cell r="AE2203">
            <v>-10220091.929583332</v>
          </cell>
          <cell r="AF2203">
            <v>-10295258.815416666</v>
          </cell>
          <cell r="AG2203">
            <v>-10370755.274166668</v>
          </cell>
          <cell r="AH2203">
            <v>-10444210.126249999</v>
          </cell>
          <cell r="AI2203">
            <v>-10516728.069166668</v>
          </cell>
          <cell r="AJ2203">
            <v>-10591988.230416667</v>
          </cell>
          <cell r="AK2203">
            <v>-10670035.156666668</v>
          </cell>
          <cell r="AL2203">
            <v>-10744038.811249999</v>
          </cell>
          <cell r="AM2203">
            <v>-10812716.846666666</v>
          </cell>
          <cell r="AN2203">
            <v>-10882648.279583333</v>
          </cell>
          <cell r="AP2203">
            <v>-11024914.157083334</v>
          </cell>
        </row>
        <row r="2204">
          <cell r="J2204">
            <v>-75000</v>
          </cell>
          <cell r="K2204">
            <v>-75000</v>
          </cell>
          <cell r="L2204">
            <v>-75000</v>
          </cell>
          <cell r="M2204">
            <v>-75000</v>
          </cell>
          <cell r="N2204">
            <v>-75000</v>
          </cell>
          <cell r="O2204">
            <v>-75000</v>
          </cell>
          <cell r="P2204">
            <v>-75000</v>
          </cell>
          <cell r="Q2204">
            <v>-75000</v>
          </cell>
          <cell r="R2204">
            <v>-75000</v>
          </cell>
          <cell r="S2204">
            <v>-75000</v>
          </cell>
          <cell r="T2204">
            <v>-50000</v>
          </cell>
          <cell r="U2204">
            <v>-50000</v>
          </cell>
          <cell r="V2204">
            <v>-50000</v>
          </cell>
          <cell r="W2204">
            <v>-50000</v>
          </cell>
          <cell r="X2204">
            <v>-50000</v>
          </cell>
          <cell r="Y2204">
            <v>-50000</v>
          </cell>
          <cell r="Z2204">
            <v>-50000</v>
          </cell>
          <cell r="AA2204">
            <v>-50000</v>
          </cell>
          <cell r="AD2204">
            <v>-78125</v>
          </cell>
          <cell r="AE2204">
            <v>-76041.666666666672</v>
          </cell>
          <cell r="AF2204">
            <v>-75000</v>
          </cell>
          <cell r="AG2204">
            <v>-73958.333333333328</v>
          </cell>
          <cell r="AH2204">
            <v>-71875</v>
          </cell>
          <cell r="AI2204">
            <v>-69791.666666666672</v>
          </cell>
          <cell r="AJ2204">
            <v>-67708.333333333328</v>
          </cell>
          <cell r="AK2204">
            <v>-65625</v>
          </cell>
          <cell r="AL2204">
            <v>-63541.666666666664</v>
          </cell>
          <cell r="AM2204">
            <v>-61458.333333333336</v>
          </cell>
          <cell r="AN2204">
            <v>-59375</v>
          </cell>
          <cell r="AP2204">
            <v>-55208.333333333336</v>
          </cell>
        </row>
        <row r="2205">
          <cell r="J2205">
            <v>-505560.83</v>
          </cell>
          <cell r="K2205">
            <v>-505560.83</v>
          </cell>
          <cell r="L2205">
            <v>-505560.83</v>
          </cell>
          <cell r="M2205">
            <v>-505560.83</v>
          </cell>
          <cell r="N2205">
            <v>-505560.83</v>
          </cell>
          <cell r="O2205">
            <v>-505276.21</v>
          </cell>
          <cell r="P2205">
            <v>-505276.21</v>
          </cell>
          <cell r="Q2205">
            <v>-493553.66</v>
          </cell>
          <cell r="R2205">
            <v>-504383.43</v>
          </cell>
          <cell r="S2205">
            <v>-504162.64</v>
          </cell>
          <cell r="T2205">
            <v>-504162.64</v>
          </cell>
          <cell r="U2205">
            <v>-504162.64</v>
          </cell>
          <cell r="V2205">
            <v>-497861.64</v>
          </cell>
          <cell r="W2205">
            <v>-497861.64</v>
          </cell>
          <cell r="X2205">
            <v>-497861.64</v>
          </cell>
          <cell r="Y2205">
            <v>-497861.64</v>
          </cell>
          <cell r="Z2205">
            <v>-497861.64</v>
          </cell>
          <cell r="AA2205">
            <v>-497861.64</v>
          </cell>
          <cell r="AD2205">
            <v>-506176.5229166667</v>
          </cell>
          <cell r="AE2205">
            <v>-504746.52916666673</v>
          </cell>
          <cell r="AF2205">
            <v>-504367.38791666669</v>
          </cell>
          <cell r="AG2205">
            <v>-504239.90541666659</v>
          </cell>
          <cell r="AH2205">
            <v>-504123.38958333334</v>
          </cell>
          <cell r="AI2205">
            <v>-503744.33208333334</v>
          </cell>
          <cell r="AJ2205">
            <v>-503102.73291666666</v>
          </cell>
          <cell r="AK2205">
            <v>-502461.13375000004</v>
          </cell>
          <cell r="AL2205">
            <v>-501819.53458333336</v>
          </cell>
          <cell r="AM2205">
            <v>-501177.93541666662</v>
          </cell>
          <cell r="AN2205">
            <v>-500548.19541666663</v>
          </cell>
          <cell r="AP2205">
            <v>-499800.87333333335</v>
          </cell>
        </row>
        <row r="2206">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D2206">
            <v>0</v>
          </cell>
          <cell r="AE2206">
            <v>0</v>
          </cell>
          <cell r="AF2206">
            <v>0</v>
          </cell>
          <cell r="AG2206">
            <v>0</v>
          </cell>
          <cell r="AH2206">
            <v>0</v>
          </cell>
          <cell r="AI2206">
            <v>0</v>
          </cell>
          <cell r="AJ2206">
            <v>0</v>
          </cell>
          <cell r="AK2206">
            <v>0</v>
          </cell>
          <cell r="AL2206">
            <v>0</v>
          </cell>
          <cell r="AM2206">
            <v>0</v>
          </cell>
          <cell r="AN2206">
            <v>0</v>
          </cell>
          <cell r="AP2206">
            <v>0</v>
          </cell>
        </row>
        <row r="2207">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D2207">
            <v>0</v>
          </cell>
          <cell r="AE2207">
            <v>0</v>
          </cell>
          <cell r="AF2207">
            <v>0</v>
          </cell>
          <cell r="AG2207">
            <v>0</v>
          </cell>
          <cell r="AH2207">
            <v>0</v>
          </cell>
          <cell r="AI2207">
            <v>0</v>
          </cell>
          <cell r="AJ2207">
            <v>0</v>
          </cell>
          <cell r="AK2207">
            <v>0</v>
          </cell>
          <cell r="AL2207">
            <v>0</v>
          </cell>
          <cell r="AM2207">
            <v>0</v>
          </cell>
          <cell r="AN2207">
            <v>0</v>
          </cell>
          <cell r="AP2207">
            <v>0</v>
          </cell>
        </row>
        <row r="2208">
          <cell r="J2208">
            <v>-4274951.63</v>
          </cell>
          <cell r="K2208">
            <v>-4262550.25</v>
          </cell>
          <cell r="L2208">
            <v>-4250460.09</v>
          </cell>
          <cell r="M2208">
            <v>-4238305.43</v>
          </cell>
          <cell r="N2208">
            <v>-4225797.05</v>
          </cell>
          <cell r="O2208">
            <v>-4213595.93</v>
          </cell>
          <cell r="P2208">
            <v>-4201041.33</v>
          </cell>
          <cell r="Q2208">
            <v>-4188711.21</v>
          </cell>
          <cell r="R2208">
            <v>-4176398.09</v>
          </cell>
          <cell r="S2208">
            <v>-4163164.98</v>
          </cell>
          <cell r="T2208">
            <v>-4150722.86</v>
          </cell>
          <cell r="U2208">
            <v>-4138010.59</v>
          </cell>
          <cell r="V2208">
            <v>-4125518.07</v>
          </cell>
          <cell r="W2208">
            <v>-4112682.29</v>
          </cell>
          <cell r="X2208">
            <v>-4100138.75</v>
          </cell>
          <cell r="Y2208">
            <v>-4087530.71</v>
          </cell>
          <cell r="Z2208">
            <v>-4074582.44</v>
          </cell>
          <cell r="AA2208">
            <v>-4059923.54</v>
          </cell>
          <cell r="AD2208">
            <v>-4262518.7104166662</v>
          </cell>
          <cell r="AE2208">
            <v>-4250253.7983333329</v>
          </cell>
          <cell r="AF2208">
            <v>-4237941.1049999995</v>
          </cell>
          <cell r="AG2208">
            <v>-4225580.6304166662</v>
          </cell>
          <cell r="AH2208">
            <v>-4213183.4562499998</v>
          </cell>
          <cell r="AI2208">
            <v>-4200749.3883333327</v>
          </cell>
          <cell r="AJ2208">
            <v>-4188278.4916666672</v>
          </cell>
          <cell r="AK2208">
            <v>-4175770.6041666665</v>
          </cell>
          <cell r="AL2208">
            <v>-4163224.9350000001</v>
          </cell>
          <cell r="AM2208">
            <v>-4150642.0462500001</v>
          </cell>
          <cell r="AN2208">
            <v>-4137938.4212500001</v>
          </cell>
          <cell r="AP2208">
            <v>-4112544.8850000002</v>
          </cell>
        </row>
        <row r="2209">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D2209">
            <v>0</v>
          </cell>
          <cell r="AE2209">
            <v>0</v>
          </cell>
          <cell r="AF2209">
            <v>0</v>
          </cell>
          <cell r="AG2209">
            <v>0</v>
          </cell>
          <cell r="AH2209">
            <v>0</v>
          </cell>
          <cell r="AI2209">
            <v>0</v>
          </cell>
          <cell r="AJ2209">
            <v>0</v>
          </cell>
          <cell r="AK2209">
            <v>0</v>
          </cell>
          <cell r="AL2209">
            <v>0</v>
          </cell>
          <cell r="AM2209">
            <v>0</v>
          </cell>
          <cell r="AN2209">
            <v>0</v>
          </cell>
          <cell r="AP2209">
            <v>0</v>
          </cell>
        </row>
        <row r="2210">
          <cell r="J2210">
            <v>-5787057</v>
          </cell>
          <cell r="K2210">
            <v>-5764001</v>
          </cell>
          <cell r="L2210">
            <v>-5740945</v>
          </cell>
          <cell r="M2210">
            <v>-5717889</v>
          </cell>
          <cell r="N2210">
            <v>-5694833</v>
          </cell>
          <cell r="O2210">
            <v>-5671777</v>
          </cell>
          <cell r="P2210">
            <v>-5648721</v>
          </cell>
          <cell r="Q2210">
            <v>-5625665</v>
          </cell>
          <cell r="R2210">
            <v>-5602609</v>
          </cell>
          <cell r="S2210">
            <v>-5579553</v>
          </cell>
          <cell r="T2210">
            <v>-5556497</v>
          </cell>
          <cell r="U2210">
            <v>-5533441</v>
          </cell>
          <cell r="V2210">
            <v>-5510385</v>
          </cell>
          <cell r="W2210">
            <v>-5487329</v>
          </cell>
          <cell r="X2210">
            <v>-5464273</v>
          </cell>
          <cell r="Y2210">
            <v>-5441217</v>
          </cell>
          <cell r="Z2210">
            <v>-5418161</v>
          </cell>
          <cell r="AA2210">
            <v>-5395105</v>
          </cell>
          <cell r="AD2210">
            <v>-5764001</v>
          </cell>
          <cell r="AE2210">
            <v>-5740945</v>
          </cell>
          <cell r="AF2210">
            <v>-5717889</v>
          </cell>
          <cell r="AG2210">
            <v>-5694833</v>
          </cell>
          <cell r="AH2210">
            <v>-5671777</v>
          </cell>
          <cell r="AI2210">
            <v>-5648721</v>
          </cell>
          <cell r="AJ2210">
            <v>-5625665</v>
          </cell>
          <cell r="AK2210">
            <v>-5602609</v>
          </cell>
          <cell r="AL2210">
            <v>-5579553</v>
          </cell>
          <cell r="AM2210">
            <v>-5556497</v>
          </cell>
          <cell r="AN2210">
            <v>-5533441</v>
          </cell>
          <cell r="AP2210">
            <v>-5487329</v>
          </cell>
        </row>
        <row r="2211">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D2211">
            <v>0</v>
          </cell>
          <cell r="AE2211">
            <v>0</v>
          </cell>
          <cell r="AF2211">
            <v>0</v>
          </cell>
          <cell r="AG2211">
            <v>0</v>
          </cell>
          <cell r="AH2211">
            <v>0</v>
          </cell>
          <cell r="AI2211">
            <v>0</v>
          </cell>
          <cell r="AJ2211">
            <v>0</v>
          </cell>
          <cell r="AK2211">
            <v>0</v>
          </cell>
          <cell r="AL2211">
            <v>0</v>
          </cell>
          <cell r="AM2211">
            <v>0</v>
          </cell>
          <cell r="AN2211">
            <v>0</v>
          </cell>
          <cell r="AP2211">
            <v>0</v>
          </cell>
        </row>
        <row r="2212">
          <cell r="J2212">
            <v>-83963.45</v>
          </cell>
          <cell r="K2212">
            <v>-80964.75</v>
          </cell>
          <cell r="L2212">
            <v>-77966.05</v>
          </cell>
          <cell r="M2212">
            <v>-74967.350000000006</v>
          </cell>
          <cell r="N2212">
            <v>-71968.649999999994</v>
          </cell>
          <cell r="O2212">
            <v>-68969.95</v>
          </cell>
          <cell r="P2212">
            <v>-65971.25</v>
          </cell>
          <cell r="Q2212">
            <v>-8957972.5500000007</v>
          </cell>
          <cell r="R2212">
            <v>-8954973.8499999996</v>
          </cell>
          <cell r="S2212">
            <v>-8951975.1500000004</v>
          </cell>
          <cell r="T2212">
            <v>-8948976.4499999993</v>
          </cell>
          <cell r="U2212">
            <v>-8945977.75</v>
          </cell>
          <cell r="V2212">
            <v>-8942979.0500000007</v>
          </cell>
          <cell r="W2212">
            <v>-8939980.3499999996</v>
          </cell>
          <cell r="X2212">
            <v>-8936981.6500000004</v>
          </cell>
          <cell r="Y2212">
            <v>-8933982.9499999993</v>
          </cell>
          <cell r="Z2212">
            <v>-8930984.25</v>
          </cell>
          <cell r="AA2212">
            <v>-8927985.5500000007</v>
          </cell>
          <cell r="AD2212">
            <v>-451589.75</v>
          </cell>
          <cell r="AE2212">
            <v>-1189841.05</v>
          </cell>
          <cell r="AF2212">
            <v>-1928092.3500000003</v>
          </cell>
          <cell r="AG2212">
            <v>-2666343.65</v>
          </cell>
          <cell r="AH2212">
            <v>-3404594.9500000007</v>
          </cell>
          <cell r="AI2212">
            <v>-4142846.25</v>
          </cell>
          <cell r="AJ2212">
            <v>-4881097.55</v>
          </cell>
          <cell r="AK2212">
            <v>-5619348.8500000006</v>
          </cell>
          <cell r="AL2212">
            <v>-6357600.1499999994</v>
          </cell>
          <cell r="AM2212">
            <v>-7095851.4500000002</v>
          </cell>
          <cell r="AN2212">
            <v>-7834102.75</v>
          </cell>
          <cell r="AP2212">
            <v>-8939980.3499999996</v>
          </cell>
        </row>
        <row r="2213">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D2213">
            <v>0</v>
          </cell>
          <cell r="AE2213">
            <v>0</v>
          </cell>
          <cell r="AF2213">
            <v>0</v>
          </cell>
          <cell r="AG2213">
            <v>0</v>
          </cell>
          <cell r="AH2213">
            <v>0</v>
          </cell>
          <cell r="AI2213">
            <v>0</v>
          </cell>
          <cell r="AJ2213">
            <v>0</v>
          </cell>
          <cell r="AK2213">
            <v>0</v>
          </cell>
          <cell r="AL2213">
            <v>0</v>
          </cell>
          <cell r="AM2213">
            <v>0</v>
          </cell>
          <cell r="AN2213">
            <v>0</v>
          </cell>
          <cell r="AP2213">
            <v>0</v>
          </cell>
        </row>
        <row r="2214">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D2214">
            <v>0</v>
          </cell>
          <cell r="AE2214">
            <v>0</v>
          </cell>
          <cell r="AF2214">
            <v>0</v>
          </cell>
          <cell r="AG2214">
            <v>0</v>
          </cell>
          <cell r="AH2214">
            <v>0</v>
          </cell>
          <cell r="AI2214">
            <v>0</v>
          </cell>
          <cell r="AJ2214">
            <v>0</v>
          </cell>
          <cell r="AK2214">
            <v>0</v>
          </cell>
          <cell r="AL2214">
            <v>0</v>
          </cell>
          <cell r="AM2214">
            <v>0</v>
          </cell>
          <cell r="AN2214">
            <v>0</v>
          </cell>
          <cell r="AP2214">
            <v>0</v>
          </cell>
        </row>
        <row r="2215">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D2215">
            <v>0</v>
          </cell>
          <cell r="AE2215">
            <v>0</v>
          </cell>
          <cell r="AF2215">
            <v>0</v>
          </cell>
          <cell r="AG2215">
            <v>0</v>
          </cell>
          <cell r="AH2215">
            <v>0</v>
          </cell>
          <cell r="AI2215">
            <v>0</v>
          </cell>
          <cell r="AJ2215">
            <v>0</v>
          </cell>
          <cell r="AK2215">
            <v>0</v>
          </cell>
          <cell r="AL2215">
            <v>0</v>
          </cell>
          <cell r="AM2215">
            <v>0</v>
          </cell>
          <cell r="AN2215">
            <v>0</v>
          </cell>
          <cell r="AP2215">
            <v>0</v>
          </cell>
        </row>
        <row r="2216">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D2216">
            <v>0</v>
          </cell>
          <cell r="AE2216">
            <v>0</v>
          </cell>
          <cell r="AF2216">
            <v>0</v>
          </cell>
          <cell r="AG2216">
            <v>0</v>
          </cell>
          <cell r="AH2216">
            <v>0</v>
          </cell>
          <cell r="AI2216">
            <v>0</v>
          </cell>
          <cell r="AJ2216">
            <v>0</v>
          </cell>
          <cell r="AK2216">
            <v>0</v>
          </cell>
          <cell r="AL2216">
            <v>0</v>
          </cell>
          <cell r="AM2216">
            <v>0</v>
          </cell>
          <cell r="AN2216">
            <v>0</v>
          </cell>
          <cell r="AP2216">
            <v>0</v>
          </cell>
        </row>
        <row r="2217">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D2217">
            <v>0</v>
          </cell>
          <cell r="AE2217">
            <v>0</v>
          </cell>
          <cell r="AF2217">
            <v>0</v>
          </cell>
          <cell r="AG2217">
            <v>0</v>
          </cell>
          <cell r="AH2217">
            <v>0</v>
          </cell>
          <cell r="AI2217">
            <v>0</v>
          </cell>
          <cell r="AJ2217">
            <v>0</v>
          </cell>
          <cell r="AK2217">
            <v>0</v>
          </cell>
          <cell r="AL2217">
            <v>0</v>
          </cell>
          <cell r="AM2217">
            <v>0</v>
          </cell>
          <cell r="AN2217">
            <v>0</v>
          </cell>
          <cell r="AP2217">
            <v>0</v>
          </cell>
        </row>
        <row r="2218">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D2218">
            <v>0</v>
          </cell>
          <cell r="AE2218">
            <v>0</v>
          </cell>
          <cell r="AF2218">
            <v>0</v>
          </cell>
          <cell r="AG2218">
            <v>0</v>
          </cell>
          <cell r="AH2218">
            <v>0</v>
          </cell>
          <cell r="AI2218">
            <v>0</v>
          </cell>
          <cell r="AJ2218">
            <v>0</v>
          </cell>
          <cell r="AK2218">
            <v>0</v>
          </cell>
          <cell r="AL2218">
            <v>0</v>
          </cell>
          <cell r="AM2218">
            <v>0</v>
          </cell>
          <cell r="AN2218">
            <v>0</v>
          </cell>
          <cell r="AP2218">
            <v>0</v>
          </cell>
        </row>
        <row r="2219">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D2219">
            <v>0</v>
          </cell>
          <cell r="AE2219">
            <v>0</v>
          </cell>
          <cell r="AF2219">
            <v>0</v>
          </cell>
          <cell r="AG2219">
            <v>0</v>
          </cell>
          <cell r="AH2219">
            <v>0</v>
          </cell>
          <cell r="AI2219">
            <v>0</v>
          </cell>
          <cell r="AJ2219">
            <v>0</v>
          </cell>
          <cell r="AK2219">
            <v>0</v>
          </cell>
          <cell r="AL2219">
            <v>0</v>
          </cell>
          <cell r="AM2219">
            <v>0</v>
          </cell>
          <cell r="AN2219">
            <v>0</v>
          </cell>
          <cell r="AP2219">
            <v>0</v>
          </cell>
        </row>
        <row r="2220">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D2220">
            <v>-95425.922500000001</v>
          </cell>
          <cell r="AE2220">
            <v>-55922.516666666663</v>
          </cell>
          <cell r="AF2220">
            <v>-26498.16916666667</v>
          </cell>
          <cell r="AG2220">
            <v>-7152.88</v>
          </cell>
          <cell r="AH2220">
            <v>0</v>
          </cell>
          <cell r="AI2220">
            <v>0</v>
          </cell>
          <cell r="AJ2220">
            <v>0</v>
          </cell>
          <cell r="AK2220">
            <v>0</v>
          </cell>
          <cell r="AL2220">
            <v>0</v>
          </cell>
          <cell r="AM2220">
            <v>0</v>
          </cell>
          <cell r="AN2220">
            <v>0</v>
          </cell>
          <cell r="AP2220">
            <v>0</v>
          </cell>
        </row>
        <row r="2221">
          <cell r="J2221">
            <v>-506260</v>
          </cell>
          <cell r="K2221">
            <v>-506260</v>
          </cell>
          <cell r="L2221">
            <v>-506260</v>
          </cell>
          <cell r="M2221">
            <v>-506260</v>
          </cell>
          <cell r="N2221">
            <v>-506260</v>
          </cell>
          <cell r="O2221">
            <v>-506260</v>
          </cell>
          <cell r="P2221">
            <v>-506260</v>
          </cell>
          <cell r="Q2221">
            <v>-506260</v>
          </cell>
          <cell r="R2221">
            <v>-506260</v>
          </cell>
          <cell r="S2221">
            <v>-506260</v>
          </cell>
          <cell r="T2221">
            <v>-506260</v>
          </cell>
          <cell r="U2221">
            <v>-506260</v>
          </cell>
          <cell r="V2221">
            <v>-506260</v>
          </cell>
          <cell r="W2221">
            <v>-506260</v>
          </cell>
          <cell r="X2221">
            <v>-506260</v>
          </cell>
          <cell r="Y2221">
            <v>-506260</v>
          </cell>
          <cell r="Z2221">
            <v>-506260</v>
          </cell>
          <cell r="AA2221">
            <v>-500140</v>
          </cell>
          <cell r="AD2221">
            <v>-506260</v>
          </cell>
          <cell r="AE2221">
            <v>-506260</v>
          </cell>
          <cell r="AF2221">
            <v>-506260</v>
          </cell>
          <cell r="AG2221">
            <v>-506260</v>
          </cell>
          <cell r="AH2221">
            <v>-506260</v>
          </cell>
          <cell r="AI2221">
            <v>-506260</v>
          </cell>
          <cell r="AJ2221">
            <v>-506260</v>
          </cell>
          <cell r="AK2221">
            <v>-506260</v>
          </cell>
          <cell r="AL2221">
            <v>-506260</v>
          </cell>
          <cell r="AM2221">
            <v>-506260</v>
          </cell>
          <cell r="AN2221">
            <v>-506005</v>
          </cell>
          <cell r="AP2221">
            <v>-504985</v>
          </cell>
        </row>
        <row r="2222">
          <cell r="J2222">
            <v>-6495198.3200000003</v>
          </cell>
          <cell r="K2222">
            <v>-6746981.3200000003</v>
          </cell>
          <cell r="L2222">
            <v>-7123981.3200000003</v>
          </cell>
          <cell r="M2222">
            <v>-7500981.3200000003</v>
          </cell>
          <cell r="N2222">
            <v>-7523047.3200000003</v>
          </cell>
          <cell r="O2222">
            <v>-7870047.3200000003</v>
          </cell>
          <cell r="P2222">
            <v>-8217047.3200000003</v>
          </cell>
          <cell r="Q2222">
            <v>-10424796</v>
          </cell>
          <cell r="R2222">
            <v>-10861066</v>
          </cell>
          <cell r="S2222">
            <v>-11297336</v>
          </cell>
          <cell r="T2222">
            <v>-7165930.8099999996</v>
          </cell>
          <cell r="U2222">
            <v>-7649390.8099999996</v>
          </cell>
          <cell r="V2222">
            <v>-8132850.8099999996</v>
          </cell>
          <cell r="W2222">
            <v>-8616310.4299999997</v>
          </cell>
          <cell r="X2222">
            <v>-9099770.4299999997</v>
          </cell>
          <cell r="Y2222">
            <v>-9583230.4299999997</v>
          </cell>
          <cell r="Z2222">
            <v>-10036335.32</v>
          </cell>
          <cell r="AA2222">
            <v>-10518558.32</v>
          </cell>
          <cell r="AD2222">
            <v>-7580029.0733333332</v>
          </cell>
          <cell r="AE2222">
            <v>-7741289.3233333332</v>
          </cell>
          <cell r="AF2222">
            <v>-7910488.7399999993</v>
          </cell>
          <cell r="AG2222">
            <v>-8055187.09375</v>
          </cell>
          <cell r="AH2222">
            <v>-8176475.6345833344</v>
          </cell>
          <cell r="AI2222">
            <v>-8307885.842083334</v>
          </cell>
          <cell r="AJ2222">
            <v>-8454010.0754166674</v>
          </cell>
          <cell r="AK2222">
            <v>-8614223.3345833346</v>
          </cell>
          <cell r="AL2222">
            <v>-8783308.260416666</v>
          </cell>
          <cell r="AM2222">
            <v>-8974788.9733333346</v>
          </cell>
          <cell r="AN2222">
            <v>-9189863.9316666666</v>
          </cell>
          <cell r="AP2222">
            <v>-10096772.242083332</v>
          </cell>
        </row>
        <row r="2223">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D2223">
            <v>0</v>
          </cell>
          <cell r="AE2223">
            <v>0</v>
          </cell>
          <cell r="AF2223">
            <v>0</v>
          </cell>
          <cell r="AG2223">
            <v>0</v>
          </cell>
          <cell r="AH2223">
            <v>0</v>
          </cell>
          <cell r="AI2223">
            <v>0</v>
          </cell>
          <cell r="AJ2223">
            <v>0</v>
          </cell>
          <cell r="AK2223">
            <v>0</v>
          </cell>
          <cell r="AL2223">
            <v>0</v>
          </cell>
          <cell r="AM2223">
            <v>0</v>
          </cell>
          <cell r="AN2223">
            <v>0</v>
          </cell>
          <cell r="AP2223">
            <v>0</v>
          </cell>
        </row>
        <row r="2224">
          <cell r="J2224">
            <v>-0.01</v>
          </cell>
          <cell r="K2224">
            <v>-0.01</v>
          </cell>
          <cell r="L2224">
            <v>-0.01</v>
          </cell>
          <cell r="M2224">
            <v>-0.01</v>
          </cell>
          <cell r="N2224">
            <v>-0.01</v>
          </cell>
          <cell r="O2224">
            <v>-13064.02</v>
          </cell>
          <cell r="P2224">
            <v>-0.01</v>
          </cell>
          <cell r="Q2224">
            <v>0</v>
          </cell>
          <cell r="R2224">
            <v>0</v>
          </cell>
          <cell r="S2224">
            <v>0</v>
          </cell>
          <cell r="T2224">
            <v>0</v>
          </cell>
          <cell r="U2224">
            <v>0</v>
          </cell>
          <cell r="V2224">
            <v>0</v>
          </cell>
          <cell r="W2224">
            <v>0</v>
          </cell>
          <cell r="X2224">
            <v>0</v>
          </cell>
          <cell r="Y2224">
            <v>0</v>
          </cell>
          <cell r="Z2224">
            <v>0</v>
          </cell>
          <cell r="AA2224">
            <v>-116469.41</v>
          </cell>
          <cell r="AD2224">
            <v>-1088.6770833333333</v>
          </cell>
          <cell r="AE2224">
            <v>-1088.67625</v>
          </cell>
          <cell r="AF2224">
            <v>-1088.6754166666667</v>
          </cell>
          <cell r="AG2224">
            <v>-1088.6745833333332</v>
          </cell>
          <cell r="AH2224">
            <v>-1088.6737499999999</v>
          </cell>
          <cell r="AI2224">
            <v>-1088.6729166666667</v>
          </cell>
          <cell r="AJ2224">
            <v>-1088.6720833333334</v>
          </cell>
          <cell r="AK2224">
            <v>-1088.6712500000001</v>
          </cell>
          <cell r="AL2224">
            <v>-1088.6704166666666</v>
          </cell>
          <cell r="AM2224">
            <v>-1088.6695833333333</v>
          </cell>
          <cell r="AN2224">
            <v>-5397.2270833333341</v>
          </cell>
          <cell r="AP2224">
            <v>-9705.7841666666664</v>
          </cell>
        </row>
        <row r="2225">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D2225">
            <v>0</v>
          </cell>
          <cell r="AE2225">
            <v>0</v>
          </cell>
          <cell r="AF2225">
            <v>0</v>
          </cell>
          <cell r="AG2225">
            <v>0</v>
          </cell>
          <cell r="AH2225">
            <v>0</v>
          </cell>
          <cell r="AI2225">
            <v>0</v>
          </cell>
          <cell r="AJ2225">
            <v>0</v>
          </cell>
          <cell r="AK2225">
            <v>0</v>
          </cell>
          <cell r="AL2225">
            <v>0</v>
          </cell>
          <cell r="AM2225">
            <v>0</v>
          </cell>
          <cell r="AN2225">
            <v>0</v>
          </cell>
          <cell r="AP2225">
            <v>0</v>
          </cell>
        </row>
        <row r="2226">
          <cell r="J2226">
            <v>-48643.17</v>
          </cell>
          <cell r="K2226">
            <v>-47497.34</v>
          </cell>
          <cell r="L2226">
            <v>-46351.51</v>
          </cell>
          <cell r="M2226">
            <v>-45205.68</v>
          </cell>
          <cell r="N2226">
            <v>-44059.85</v>
          </cell>
          <cell r="O2226">
            <v>-42914.02</v>
          </cell>
          <cell r="P2226">
            <v>-41768.19</v>
          </cell>
          <cell r="Q2226">
            <v>-40622.36</v>
          </cell>
          <cell r="R2226">
            <v>-39476.53</v>
          </cell>
          <cell r="S2226">
            <v>-38330.699999999997</v>
          </cell>
          <cell r="T2226">
            <v>-37184.870000000003</v>
          </cell>
          <cell r="U2226">
            <v>-36039.040000000001</v>
          </cell>
          <cell r="V2226">
            <v>-34893.21</v>
          </cell>
          <cell r="W2226">
            <v>-33747.379999999997</v>
          </cell>
          <cell r="X2226">
            <v>-32601.55</v>
          </cell>
          <cell r="Y2226">
            <v>-31455.72</v>
          </cell>
          <cell r="Z2226">
            <v>-30309.89</v>
          </cell>
          <cell r="AA2226">
            <v>-29164.06</v>
          </cell>
          <cell r="AD2226">
            <v>-47497.34</v>
          </cell>
          <cell r="AE2226">
            <v>-46351.509999999987</v>
          </cell>
          <cell r="AF2226">
            <v>-45205.68</v>
          </cell>
          <cell r="AG2226">
            <v>-44059.850000000006</v>
          </cell>
          <cell r="AH2226">
            <v>-42914.020000000004</v>
          </cell>
          <cell r="AI2226">
            <v>-41768.189999999995</v>
          </cell>
          <cell r="AJ2226">
            <v>-40622.36</v>
          </cell>
          <cell r="AK2226">
            <v>-39476.53</v>
          </cell>
          <cell r="AL2226">
            <v>-38330.699999999997</v>
          </cell>
          <cell r="AM2226">
            <v>-37184.869999999995</v>
          </cell>
          <cell r="AN2226">
            <v>-36039.040000000001</v>
          </cell>
          <cell r="AP2226">
            <v>-33747.379999999997</v>
          </cell>
        </row>
        <row r="2227">
          <cell r="J2227">
            <v>-2794875.48</v>
          </cell>
          <cell r="K2227">
            <v>-2706078</v>
          </cell>
          <cell r="L2227">
            <v>-2706078</v>
          </cell>
          <cell r="M2227">
            <v>-2706078</v>
          </cell>
          <cell r="N2227">
            <v>-2664901.7799999998</v>
          </cell>
          <cell r="O2227">
            <v>-2664901.7799999998</v>
          </cell>
          <cell r="P2227">
            <v>-2664901.7799999998</v>
          </cell>
          <cell r="Q2227">
            <v>-2481898.29</v>
          </cell>
          <cell r="R2227">
            <v>-2481898.29</v>
          </cell>
          <cell r="S2227">
            <v>-2481898.29</v>
          </cell>
          <cell r="T2227">
            <v>-2480520.87</v>
          </cell>
          <cell r="U2227">
            <v>-2480520.87</v>
          </cell>
          <cell r="V2227">
            <v>-2480520.87</v>
          </cell>
          <cell r="W2227">
            <v>-2460776.06</v>
          </cell>
          <cell r="X2227">
            <v>-2460776.06</v>
          </cell>
          <cell r="Y2227">
            <v>-2460776.06</v>
          </cell>
          <cell r="Z2227">
            <v>-2534487.27</v>
          </cell>
          <cell r="AA2227">
            <v>-2534487.27</v>
          </cell>
          <cell r="AD2227">
            <v>-2807523.8854166674</v>
          </cell>
          <cell r="AE2227">
            <v>-2749289.6862500003</v>
          </cell>
          <cell r="AF2227">
            <v>-2691055.4870833331</v>
          </cell>
          <cell r="AG2227">
            <v>-2648840.2787500001</v>
          </cell>
          <cell r="AH2227">
            <v>-2622644.0612499998</v>
          </cell>
          <cell r="AI2227">
            <v>-2596447.84375</v>
          </cell>
          <cell r="AJ2227">
            <v>-2573128.8208333333</v>
          </cell>
          <cell r="AK2227">
            <v>-2552686.9925000002</v>
          </cell>
          <cell r="AL2227">
            <v>-2532245.1641666666</v>
          </cell>
          <cell r="AM2227">
            <v>-2516590.3120833333</v>
          </cell>
          <cell r="AN2227">
            <v>-2505722.4362499998</v>
          </cell>
          <cell r="AP2227">
            <v>-2483213.5254166666</v>
          </cell>
        </row>
        <row r="2228">
          <cell r="J2228">
            <v>-5555597.0999999996</v>
          </cell>
          <cell r="K2228">
            <v>-5450776.4000000004</v>
          </cell>
          <cell r="L2228">
            <v>-5345955.7</v>
          </cell>
          <cell r="M2228">
            <v>-5241135</v>
          </cell>
          <cell r="N2228">
            <v>-5136314.3</v>
          </cell>
          <cell r="O2228">
            <v>-5031493.5999999996</v>
          </cell>
          <cell r="P2228">
            <v>-4926672.9000000004</v>
          </cell>
          <cell r="Q2228">
            <v>-4821852.2</v>
          </cell>
          <cell r="R2228">
            <v>-4717031.5</v>
          </cell>
          <cell r="S2228">
            <v>-4612210.8</v>
          </cell>
          <cell r="T2228">
            <v>-4507390.0999999996</v>
          </cell>
          <cell r="U2228">
            <v>-4402569.4000000004</v>
          </cell>
          <cell r="V2228">
            <v>-4297748.7</v>
          </cell>
          <cell r="W2228">
            <v>-4192928</v>
          </cell>
          <cell r="X2228">
            <v>-4088107.3</v>
          </cell>
          <cell r="Y2228">
            <v>-3983286.6</v>
          </cell>
          <cell r="Z2228">
            <v>-3878465.9</v>
          </cell>
          <cell r="AA2228">
            <v>-3773645.2</v>
          </cell>
          <cell r="AD2228">
            <v>-5450776.3999999994</v>
          </cell>
          <cell r="AE2228">
            <v>-5345955.7</v>
          </cell>
          <cell r="AF2228">
            <v>-5241135</v>
          </cell>
          <cell r="AG2228">
            <v>-5136314.3</v>
          </cell>
          <cell r="AH2228">
            <v>-5031493.6000000006</v>
          </cell>
          <cell r="AI2228">
            <v>-4926672.8999999994</v>
          </cell>
          <cell r="AJ2228">
            <v>-4821852.2</v>
          </cell>
          <cell r="AK2228">
            <v>-4717031.5</v>
          </cell>
          <cell r="AL2228">
            <v>-4612210.8</v>
          </cell>
          <cell r="AM2228">
            <v>-4507390.1000000006</v>
          </cell>
          <cell r="AN2228">
            <v>-4402569.3999999994</v>
          </cell>
          <cell r="AP2228">
            <v>-4192928</v>
          </cell>
        </row>
        <row r="2229">
          <cell r="J2229">
            <v>-1408487.04</v>
          </cell>
          <cell r="K2229">
            <v>-1354314.45</v>
          </cell>
          <cell r="L2229">
            <v>-1300141.8600000001</v>
          </cell>
          <cell r="M2229">
            <v>-1245969.27</v>
          </cell>
          <cell r="N2229">
            <v>-1191796.68</v>
          </cell>
          <cell r="O2229">
            <v>-1137624.0900000001</v>
          </cell>
          <cell r="P2229">
            <v>-1083451.5</v>
          </cell>
          <cell r="Q2229">
            <v>-1029278.91</v>
          </cell>
          <cell r="R2229">
            <v>-975106.32</v>
          </cell>
          <cell r="S2229">
            <v>-920933.73</v>
          </cell>
          <cell r="T2229">
            <v>-866761.14</v>
          </cell>
          <cell r="U2229">
            <v>-812588.55</v>
          </cell>
          <cell r="V2229">
            <v>-758415.96</v>
          </cell>
          <cell r="W2229">
            <v>-704243.37</v>
          </cell>
          <cell r="X2229">
            <v>-650070.78</v>
          </cell>
          <cell r="Y2229">
            <v>-595898.18999999994</v>
          </cell>
          <cell r="Z2229">
            <v>-541725.6</v>
          </cell>
          <cell r="AA2229">
            <v>-487553.01</v>
          </cell>
          <cell r="AD2229">
            <v>-1354314.4499999997</v>
          </cell>
          <cell r="AE2229">
            <v>-1300141.8599999999</v>
          </cell>
          <cell r="AF2229">
            <v>-1245969.27</v>
          </cell>
          <cell r="AG2229">
            <v>-1191796.68</v>
          </cell>
          <cell r="AH2229">
            <v>-1137624.0900000001</v>
          </cell>
          <cell r="AI2229">
            <v>-1083451.5000000002</v>
          </cell>
          <cell r="AJ2229">
            <v>-1029278.9100000001</v>
          </cell>
          <cell r="AK2229">
            <v>-975106.32000000018</v>
          </cell>
          <cell r="AL2229">
            <v>-920933.72999999986</v>
          </cell>
          <cell r="AM2229">
            <v>-866761.14</v>
          </cell>
          <cell r="AN2229">
            <v>-812588.54999999993</v>
          </cell>
          <cell r="AP2229">
            <v>-704243.37</v>
          </cell>
        </row>
        <row r="2230">
          <cell r="J2230">
            <v>-1402396.64</v>
          </cell>
          <cell r="K2230">
            <v>0</v>
          </cell>
          <cell r="L2230">
            <v>0</v>
          </cell>
          <cell r="M2230">
            <v>0</v>
          </cell>
          <cell r="N2230">
            <v>0</v>
          </cell>
          <cell r="O2230">
            <v>0</v>
          </cell>
          <cell r="P2230">
            <v>0</v>
          </cell>
          <cell r="Q2230">
            <v>0</v>
          </cell>
          <cell r="R2230">
            <v>-7849963.2999999998</v>
          </cell>
          <cell r="S2230">
            <v>-9736561.6699999999</v>
          </cell>
          <cell r="T2230">
            <v>-9736561.6699999999</v>
          </cell>
          <cell r="U2230">
            <v>-9736561.6699999999</v>
          </cell>
          <cell r="V2230">
            <v>-9736561.6699999999</v>
          </cell>
          <cell r="W2230">
            <v>-5910919.0499999998</v>
          </cell>
          <cell r="X2230">
            <v>0</v>
          </cell>
          <cell r="Y2230">
            <v>0</v>
          </cell>
          <cell r="Z2230">
            <v>0</v>
          </cell>
          <cell r="AA2230">
            <v>0</v>
          </cell>
          <cell r="AD2230">
            <v>-584331.93333333323</v>
          </cell>
          <cell r="AE2230">
            <v>-852980.54416666657</v>
          </cell>
          <cell r="AF2230">
            <v>-1468886.03125</v>
          </cell>
          <cell r="AG2230">
            <v>-2163399.7837499999</v>
          </cell>
          <cell r="AH2230">
            <v>-2857913.5362500004</v>
          </cell>
          <cell r="AI2230">
            <v>-3552427.2887500003</v>
          </cell>
          <cell r="AJ2230">
            <v>-4145972.4587500002</v>
          </cell>
          <cell r="AK2230">
            <v>-4392260.7525000004</v>
          </cell>
          <cell r="AL2230">
            <v>-4392260.7525000004</v>
          </cell>
          <cell r="AM2230">
            <v>-4392260.7525000004</v>
          </cell>
          <cell r="AN2230">
            <v>-4392260.7525000004</v>
          </cell>
          <cell r="AP2230">
            <v>-4392260.7525000004</v>
          </cell>
        </row>
        <row r="2231">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D2231">
            <v>0</v>
          </cell>
          <cell r="AE2231">
            <v>0</v>
          </cell>
          <cell r="AF2231">
            <v>0</v>
          </cell>
          <cell r="AG2231">
            <v>0</v>
          </cell>
          <cell r="AH2231">
            <v>0</v>
          </cell>
          <cell r="AI2231">
            <v>0</v>
          </cell>
          <cell r="AJ2231">
            <v>0</v>
          </cell>
          <cell r="AK2231">
            <v>0</v>
          </cell>
          <cell r="AL2231">
            <v>0</v>
          </cell>
          <cell r="AM2231">
            <v>0</v>
          </cell>
          <cell r="AN2231">
            <v>0</v>
          </cell>
          <cell r="AP2231">
            <v>0</v>
          </cell>
        </row>
        <row r="2232">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D2232">
            <v>0</v>
          </cell>
          <cell r="AE2232">
            <v>0</v>
          </cell>
          <cell r="AF2232">
            <v>0</v>
          </cell>
          <cell r="AG2232">
            <v>0</v>
          </cell>
          <cell r="AH2232">
            <v>0</v>
          </cell>
          <cell r="AI2232">
            <v>0</v>
          </cell>
          <cell r="AJ2232">
            <v>0</v>
          </cell>
          <cell r="AK2232">
            <v>0</v>
          </cell>
          <cell r="AL2232">
            <v>0</v>
          </cell>
          <cell r="AM2232">
            <v>0</v>
          </cell>
          <cell r="AN2232">
            <v>0</v>
          </cell>
          <cell r="AP2232">
            <v>0</v>
          </cell>
        </row>
        <row r="2233">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D2233">
            <v>0</v>
          </cell>
          <cell r="AE2233">
            <v>0</v>
          </cell>
          <cell r="AF2233">
            <v>0</v>
          </cell>
          <cell r="AG2233">
            <v>0</v>
          </cell>
          <cell r="AH2233">
            <v>0</v>
          </cell>
          <cell r="AI2233">
            <v>0</v>
          </cell>
          <cell r="AJ2233">
            <v>0</v>
          </cell>
          <cell r="AK2233">
            <v>0</v>
          </cell>
          <cell r="AL2233">
            <v>0</v>
          </cell>
          <cell r="AM2233">
            <v>0</v>
          </cell>
          <cell r="AN2233">
            <v>0</v>
          </cell>
          <cell r="AP2233">
            <v>0</v>
          </cell>
        </row>
        <row r="2234">
          <cell r="J2234">
            <v>-526866.5</v>
          </cell>
          <cell r="K2234">
            <v>-506602.4</v>
          </cell>
          <cell r="L2234">
            <v>-486338.3</v>
          </cell>
          <cell r="M2234">
            <v>-466074.2</v>
          </cell>
          <cell r="N2234">
            <v>-445810.1</v>
          </cell>
          <cell r="O2234">
            <v>-425546</v>
          </cell>
          <cell r="P2234">
            <v>-405281.9</v>
          </cell>
          <cell r="Q2234">
            <v>-385017.8</v>
          </cell>
          <cell r="R2234">
            <v>-364753.7</v>
          </cell>
          <cell r="S2234">
            <v>-344489.6</v>
          </cell>
          <cell r="T2234">
            <v>-324225.5</v>
          </cell>
          <cell r="U2234">
            <v>-303961.40000000002</v>
          </cell>
          <cell r="V2234">
            <v>-283697.3</v>
          </cell>
          <cell r="W2234">
            <v>-263433.2</v>
          </cell>
          <cell r="X2234">
            <v>-243169.1</v>
          </cell>
          <cell r="Y2234">
            <v>-222905</v>
          </cell>
          <cell r="Z2234">
            <v>-202640.9</v>
          </cell>
          <cell r="AA2234">
            <v>-182376.8</v>
          </cell>
          <cell r="AD2234">
            <v>-506602.39999999997</v>
          </cell>
          <cell r="AE2234">
            <v>-486338.3</v>
          </cell>
          <cell r="AF2234">
            <v>-466074.2</v>
          </cell>
          <cell r="AG2234">
            <v>-445810.09999999992</v>
          </cell>
          <cell r="AH2234">
            <v>-425546</v>
          </cell>
          <cell r="AI2234">
            <v>-405281.90000000008</v>
          </cell>
          <cell r="AJ2234">
            <v>-385017.8</v>
          </cell>
          <cell r="AK2234">
            <v>-364753.7</v>
          </cell>
          <cell r="AL2234">
            <v>-344489.60000000003</v>
          </cell>
          <cell r="AM2234">
            <v>-324225.5</v>
          </cell>
          <cell r="AN2234">
            <v>-303961.39999999997</v>
          </cell>
          <cell r="AP2234">
            <v>-263433.2</v>
          </cell>
        </row>
        <row r="2235">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D2235">
            <v>0</v>
          </cell>
          <cell r="AE2235">
            <v>0</v>
          </cell>
          <cell r="AF2235">
            <v>0</v>
          </cell>
          <cell r="AG2235">
            <v>0</v>
          </cell>
          <cell r="AH2235">
            <v>0</v>
          </cell>
          <cell r="AI2235">
            <v>0</v>
          </cell>
          <cell r="AJ2235">
            <v>0</v>
          </cell>
          <cell r="AK2235">
            <v>0</v>
          </cell>
          <cell r="AL2235">
            <v>0</v>
          </cell>
          <cell r="AM2235">
            <v>0</v>
          </cell>
          <cell r="AN2235">
            <v>0</v>
          </cell>
          <cell r="AP2235">
            <v>0</v>
          </cell>
        </row>
        <row r="2236">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D2236">
            <v>0</v>
          </cell>
          <cell r="AE2236">
            <v>0</v>
          </cell>
          <cell r="AF2236">
            <v>0</v>
          </cell>
          <cell r="AG2236">
            <v>0</v>
          </cell>
          <cell r="AH2236">
            <v>0</v>
          </cell>
          <cell r="AI2236">
            <v>0</v>
          </cell>
          <cell r="AJ2236">
            <v>0</v>
          </cell>
          <cell r="AK2236">
            <v>0</v>
          </cell>
          <cell r="AL2236">
            <v>0</v>
          </cell>
          <cell r="AM2236">
            <v>0</v>
          </cell>
          <cell r="AN2236">
            <v>0</v>
          </cell>
          <cell r="AP2236">
            <v>0</v>
          </cell>
        </row>
        <row r="2237">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D2237">
            <v>0</v>
          </cell>
          <cell r="AE2237">
            <v>0</v>
          </cell>
          <cell r="AF2237">
            <v>0</v>
          </cell>
          <cell r="AG2237">
            <v>0</v>
          </cell>
          <cell r="AH2237">
            <v>0</v>
          </cell>
          <cell r="AI2237">
            <v>0</v>
          </cell>
          <cell r="AJ2237">
            <v>0</v>
          </cell>
          <cell r="AK2237">
            <v>0</v>
          </cell>
          <cell r="AL2237">
            <v>0</v>
          </cell>
          <cell r="AM2237">
            <v>0</v>
          </cell>
          <cell r="AN2237">
            <v>0</v>
          </cell>
          <cell r="AP2237">
            <v>0</v>
          </cell>
        </row>
        <row r="2238">
          <cell r="J2238">
            <v>-700157.32</v>
          </cell>
          <cell r="K2238">
            <v>-688679.34</v>
          </cell>
          <cell r="L2238">
            <v>-677201.36</v>
          </cell>
          <cell r="M2238">
            <v>-665723.38</v>
          </cell>
          <cell r="N2238">
            <v>-654245.4</v>
          </cell>
          <cell r="O2238">
            <v>-642767.42000000004</v>
          </cell>
          <cell r="P2238">
            <v>-631289.43999999994</v>
          </cell>
          <cell r="Q2238">
            <v>-619811.46</v>
          </cell>
          <cell r="R2238">
            <v>-608333.48</v>
          </cell>
          <cell r="S2238">
            <v>-596855.5</v>
          </cell>
          <cell r="T2238">
            <v>-585377.52</v>
          </cell>
          <cell r="U2238">
            <v>-573899.54</v>
          </cell>
          <cell r="V2238">
            <v>-562421.56000000006</v>
          </cell>
          <cell r="W2238">
            <v>-550943.57999999996</v>
          </cell>
          <cell r="X2238">
            <v>-539465.6</v>
          </cell>
          <cell r="Y2238">
            <v>-527987.62</v>
          </cell>
          <cell r="Z2238">
            <v>-516509.64</v>
          </cell>
          <cell r="AA2238">
            <v>-505031.66</v>
          </cell>
          <cell r="AD2238">
            <v>-688679.34</v>
          </cell>
          <cell r="AE2238">
            <v>-677201.36</v>
          </cell>
          <cell r="AF2238">
            <v>-665723.38</v>
          </cell>
          <cell r="AG2238">
            <v>-654245.39999999991</v>
          </cell>
          <cell r="AH2238">
            <v>-642767.41999999993</v>
          </cell>
          <cell r="AI2238">
            <v>-631289.43999999994</v>
          </cell>
          <cell r="AJ2238">
            <v>-619811.45999999985</v>
          </cell>
          <cell r="AK2238">
            <v>-608333.48</v>
          </cell>
          <cell r="AL2238">
            <v>-596855.5</v>
          </cell>
          <cell r="AM2238">
            <v>-585377.52</v>
          </cell>
          <cell r="AN2238">
            <v>-573899.53999999992</v>
          </cell>
          <cell r="AP2238">
            <v>-550943.57999999996</v>
          </cell>
        </row>
        <row r="2239">
          <cell r="J2239">
            <v>-1915.18</v>
          </cell>
          <cell r="K2239">
            <v>-1915.18</v>
          </cell>
          <cell r="L2239">
            <v>-1915.18</v>
          </cell>
          <cell r="M2239">
            <v>-1915.18</v>
          </cell>
          <cell r="N2239">
            <v>-148305.53</v>
          </cell>
          <cell r="O2239">
            <v>-487899.37</v>
          </cell>
          <cell r="P2239">
            <v>-8204.66</v>
          </cell>
          <cell r="Q2239">
            <v>-9451.14</v>
          </cell>
          <cell r="R2239">
            <v>-9451.14</v>
          </cell>
          <cell r="S2239">
            <v>-9451.14</v>
          </cell>
          <cell r="T2239">
            <v>-9451.14</v>
          </cell>
          <cell r="U2239">
            <v>-3214.45</v>
          </cell>
          <cell r="V2239">
            <v>-3214.45</v>
          </cell>
          <cell r="W2239">
            <v>-3214.45</v>
          </cell>
          <cell r="X2239">
            <v>-3214.45</v>
          </cell>
          <cell r="Y2239">
            <v>-3214.45</v>
          </cell>
          <cell r="Z2239">
            <v>-3214.45</v>
          </cell>
          <cell r="AA2239">
            <v>-474624.05</v>
          </cell>
          <cell r="AD2239">
            <v>-55451.18</v>
          </cell>
          <cell r="AE2239">
            <v>-56079.176666666674</v>
          </cell>
          <cell r="AF2239">
            <v>-56707.17333333334</v>
          </cell>
          <cell r="AG2239">
            <v>-57335.170000000013</v>
          </cell>
          <cell r="AH2239">
            <v>-57703.304583333338</v>
          </cell>
          <cell r="AI2239">
            <v>-57811.57708333333</v>
          </cell>
          <cell r="AJ2239">
            <v>-57919.849583333329</v>
          </cell>
          <cell r="AK2239">
            <v>-58028.122083333321</v>
          </cell>
          <cell r="AL2239">
            <v>-58136.39458333332</v>
          </cell>
          <cell r="AM2239">
            <v>-52145.069166666646</v>
          </cell>
          <cell r="AN2239">
            <v>-45546.469166666655</v>
          </cell>
          <cell r="AP2239">
            <v>-43966.559999999998</v>
          </cell>
        </row>
        <row r="2240">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D2240">
            <v>0</v>
          </cell>
          <cell r="AE2240">
            <v>0</v>
          </cell>
          <cell r="AF2240">
            <v>0</v>
          </cell>
          <cell r="AG2240">
            <v>0</v>
          </cell>
          <cell r="AH2240">
            <v>0</v>
          </cell>
          <cell r="AI2240">
            <v>0</v>
          </cell>
          <cell r="AJ2240">
            <v>0</v>
          </cell>
          <cell r="AK2240">
            <v>0</v>
          </cell>
          <cell r="AL2240">
            <v>0</v>
          </cell>
          <cell r="AM2240">
            <v>0</v>
          </cell>
          <cell r="AN2240">
            <v>0</v>
          </cell>
          <cell r="AP2240">
            <v>0</v>
          </cell>
        </row>
        <row r="2241">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D2241">
            <v>0</v>
          </cell>
          <cell r="AE2241">
            <v>0</v>
          </cell>
          <cell r="AF2241">
            <v>0</v>
          </cell>
          <cell r="AG2241">
            <v>0</v>
          </cell>
          <cell r="AH2241">
            <v>0</v>
          </cell>
          <cell r="AI2241">
            <v>0</v>
          </cell>
          <cell r="AJ2241">
            <v>0</v>
          </cell>
          <cell r="AK2241">
            <v>0</v>
          </cell>
          <cell r="AL2241">
            <v>0</v>
          </cell>
          <cell r="AM2241">
            <v>0</v>
          </cell>
          <cell r="AN2241">
            <v>0</v>
          </cell>
          <cell r="AP2241">
            <v>-5.1074999999999999</v>
          </cell>
        </row>
        <row r="2242">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D2242">
            <v>0</v>
          </cell>
          <cell r="AE2242">
            <v>0</v>
          </cell>
          <cell r="AF2242">
            <v>0</v>
          </cell>
          <cell r="AG2242">
            <v>0</v>
          </cell>
          <cell r="AH2242">
            <v>0</v>
          </cell>
          <cell r="AI2242">
            <v>0</v>
          </cell>
          <cell r="AJ2242">
            <v>0</v>
          </cell>
          <cell r="AK2242">
            <v>0</v>
          </cell>
          <cell r="AL2242">
            <v>0</v>
          </cell>
          <cell r="AM2242">
            <v>0</v>
          </cell>
          <cell r="AN2242">
            <v>0</v>
          </cell>
          <cell r="AP2242">
            <v>0</v>
          </cell>
        </row>
        <row r="2243">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D2243">
            <v>0</v>
          </cell>
          <cell r="AE2243">
            <v>0</v>
          </cell>
          <cell r="AF2243">
            <v>0</v>
          </cell>
          <cell r="AG2243">
            <v>0</v>
          </cell>
          <cell r="AH2243">
            <v>0</v>
          </cell>
          <cell r="AI2243">
            <v>0</v>
          </cell>
          <cell r="AJ2243">
            <v>0</v>
          </cell>
          <cell r="AK2243">
            <v>0</v>
          </cell>
          <cell r="AL2243">
            <v>0</v>
          </cell>
          <cell r="AM2243">
            <v>0</v>
          </cell>
          <cell r="AN2243">
            <v>0</v>
          </cell>
          <cell r="AP2243">
            <v>0</v>
          </cell>
        </row>
        <row r="2244">
          <cell r="J2244">
            <v>-9589801.2300000004</v>
          </cell>
          <cell r="K2244">
            <v>-9904485.5999999996</v>
          </cell>
          <cell r="L2244">
            <v>-9810039.3699999992</v>
          </cell>
          <cell r="M2244">
            <v>-9850693.5999999996</v>
          </cell>
          <cell r="N2244">
            <v>-7611087.1900000004</v>
          </cell>
          <cell r="O2244">
            <v>-6534182.4100000001</v>
          </cell>
          <cell r="P2244">
            <v>-6168277.1699999999</v>
          </cell>
          <cell r="Q2244">
            <v>-4542436.4800000004</v>
          </cell>
          <cell r="R2244">
            <v>-3705668.22</v>
          </cell>
          <cell r="S2244">
            <v>-4313730.6500000004</v>
          </cell>
          <cell r="T2244">
            <v>-3696912.76</v>
          </cell>
          <cell r="U2244">
            <v>-3945535.64</v>
          </cell>
          <cell r="V2244">
            <v>-4060140.65</v>
          </cell>
          <cell r="W2244">
            <v>-3941043.19</v>
          </cell>
          <cell r="X2244">
            <v>-3655609.87</v>
          </cell>
          <cell r="Y2244">
            <v>-3207351.6</v>
          </cell>
          <cell r="Z2244">
            <v>-2978724.15</v>
          </cell>
          <cell r="AA2244">
            <v>-1916637.54</v>
          </cell>
          <cell r="AD2244">
            <v>-7897339.7029166659</v>
          </cell>
          <cell r="AE2244">
            <v>-7765634.0612500003</v>
          </cell>
          <cell r="AF2244">
            <v>-7548972.833333333</v>
          </cell>
          <cell r="AG2244">
            <v>-7250294.3237500004</v>
          </cell>
          <cell r="AH2244">
            <v>-6856974.529583334</v>
          </cell>
          <cell r="AI2244">
            <v>-6409001.6691666665</v>
          </cell>
          <cell r="AJ2244">
            <v>-5930122.3779166667</v>
          </cell>
          <cell r="AK2244">
            <v>-5425211.0483333319</v>
          </cell>
          <cell r="AL2244">
            <v>-4891970.5691666668</v>
          </cell>
          <cell r="AM2244">
            <v>-4422149.5258333329</v>
          </cell>
          <cell r="AN2244">
            <v>-4036736.6962499996</v>
          </cell>
          <cell r="AP2244">
            <v>-3155797.1695833337</v>
          </cell>
        </row>
        <row r="2245">
          <cell r="J2245">
            <v>0</v>
          </cell>
          <cell r="K2245">
            <v>0</v>
          </cell>
          <cell r="L2245">
            <v>0</v>
          </cell>
          <cell r="M2245">
            <v>0</v>
          </cell>
          <cell r="N2245">
            <v>0</v>
          </cell>
          <cell r="O2245">
            <v>-2000</v>
          </cell>
          <cell r="P2245">
            <v>0</v>
          </cell>
          <cell r="Q2245">
            <v>0</v>
          </cell>
          <cell r="R2245">
            <v>0</v>
          </cell>
          <cell r="S2245">
            <v>0</v>
          </cell>
          <cell r="T2245">
            <v>0</v>
          </cell>
          <cell r="U2245">
            <v>0</v>
          </cell>
          <cell r="V2245">
            <v>0</v>
          </cell>
          <cell r="W2245">
            <v>0</v>
          </cell>
          <cell r="X2245">
            <v>0</v>
          </cell>
          <cell r="Y2245">
            <v>0</v>
          </cell>
          <cell r="Z2245">
            <v>0</v>
          </cell>
          <cell r="AA2245">
            <v>0</v>
          </cell>
          <cell r="AD2245">
            <v>-166.66666666666666</v>
          </cell>
          <cell r="AE2245">
            <v>-166.66666666666666</v>
          </cell>
          <cell r="AF2245">
            <v>-166.66666666666666</v>
          </cell>
          <cell r="AG2245">
            <v>-166.66666666666666</v>
          </cell>
          <cell r="AH2245">
            <v>-166.66666666666666</v>
          </cell>
          <cell r="AI2245">
            <v>-166.66666666666666</v>
          </cell>
          <cell r="AJ2245">
            <v>-166.66666666666666</v>
          </cell>
          <cell r="AK2245">
            <v>-166.66666666666666</v>
          </cell>
          <cell r="AL2245">
            <v>-166.66666666666666</v>
          </cell>
          <cell r="AM2245">
            <v>-166.66666666666666</v>
          </cell>
          <cell r="AN2245">
            <v>-83.333333333333329</v>
          </cell>
          <cell r="AP2245">
            <v>0</v>
          </cell>
        </row>
        <row r="2246">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D2246">
            <v>0</v>
          </cell>
          <cell r="AE2246">
            <v>0</v>
          </cell>
          <cell r="AF2246">
            <v>0</v>
          </cell>
          <cell r="AG2246">
            <v>0</v>
          </cell>
          <cell r="AH2246">
            <v>0</v>
          </cell>
          <cell r="AI2246">
            <v>0</v>
          </cell>
          <cell r="AJ2246">
            <v>0</v>
          </cell>
          <cell r="AK2246">
            <v>0</v>
          </cell>
          <cell r="AL2246">
            <v>0</v>
          </cell>
          <cell r="AM2246">
            <v>0</v>
          </cell>
          <cell r="AN2246">
            <v>0</v>
          </cell>
          <cell r="AP2246">
            <v>0</v>
          </cell>
        </row>
        <row r="2247">
          <cell r="J2247">
            <v>-3513.77</v>
          </cell>
          <cell r="K2247">
            <v>-3513.77</v>
          </cell>
          <cell r="L2247">
            <v>-3513.77</v>
          </cell>
          <cell r="M2247">
            <v>-3513.77</v>
          </cell>
          <cell r="N2247">
            <v>-3375.06</v>
          </cell>
          <cell r="O2247">
            <v>-3375.06</v>
          </cell>
          <cell r="P2247">
            <v>-3248.63</v>
          </cell>
          <cell r="Q2247">
            <v>-3248.63</v>
          </cell>
          <cell r="R2247">
            <v>-3248.63</v>
          </cell>
          <cell r="S2247">
            <v>-3248.63</v>
          </cell>
          <cell r="T2247">
            <v>-3248.63</v>
          </cell>
          <cell r="U2247">
            <v>-6236.69</v>
          </cell>
          <cell r="V2247">
            <v>-5987.44</v>
          </cell>
          <cell r="W2247">
            <v>0</v>
          </cell>
          <cell r="X2247">
            <v>0</v>
          </cell>
          <cell r="Y2247">
            <v>0</v>
          </cell>
          <cell r="Z2247">
            <v>0</v>
          </cell>
          <cell r="AA2247">
            <v>-7941.4</v>
          </cell>
          <cell r="AD2247">
            <v>-3457.5091666666663</v>
          </cell>
          <cell r="AE2247">
            <v>-3435.414166666666</v>
          </cell>
          <cell r="AF2247">
            <v>-3413.3191666666662</v>
          </cell>
          <cell r="AG2247">
            <v>-3391.2241666666664</v>
          </cell>
          <cell r="AH2247">
            <v>-3493.6316666666667</v>
          </cell>
          <cell r="AI2247">
            <v>-3710.15625</v>
          </cell>
          <cell r="AJ2247">
            <v>-3666.8187500000008</v>
          </cell>
          <cell r="AK2247">
            <v>-3374.0045833333338</v>
          </cell>
          <cell r="AL2247">
            <v>-3081.1904166666668</v>
          </cell>
          <cell r="AM2247">
            <v>-2794.1558333333337</v>
          </cell>
          <cell r="AN2247">
            <v>-2843.7924999999996</v>
          </cell>
          <cell r="AP2247">
            <v>-3620.6529166666664</v>
          </cell>
        </row>
        <row r="2248">
          <cell r="J2248">
            <v>-7989232</v>
          </cell>
          <cell r="K2248">
            <v>-7998721</v>
          </cell>
          <cell r="L2248">
            <v>-7998721</v>
          </cell>
          <cell r="M2248">
            <v>-7998721</v>
          </cell>
          <cell r="N2248">
            <v>-8008370</v>
          </cell>
          <cell r="O2248">
            <v>-8008370</v>
          </cell>
          <cell r="P2248">
            <v>-8008370</v>
          </cell>
          <cell r="Q2248">
            <v>-8018182</v>
          </cell>
          <cell r="R2248">
            <v>-8018182</v>
          </cell>
          <cell r="S2248">
            <v>-8018182</v>
          </cell>
          <cell r="T2248">
            <v>-8032859</v>
          </cell>
          <cell r="U2248">
            <v>-8032859</v>
          </cell>
          <cell r="V2248">
            <v>-8032859</v>
          </cell>
          <cell r="W2248">
            <v>-8047782</v>
          </cell>
          <cell r="X2248">
            <v>-8047782</v>
          </cell>
          <cell r="Y2248">
            <v>-8047782</v>
          </cell>
          <cell r="Z2248">
            <v>-8062957</v>
          </cell>
          <cell r="AA2248">
            <v>-8062957</v>
          </cell>
          <cell r="AD2248">
            <v>-7995650.625</v>
          </cell>
          <cell r="AE2248">
            <v>-7998840.875</v>
          </cell>
          <cell r="AF2248">
            <v>-8002031.125</v>
          </cell>
          <cell r="AG2248">
            <v>-8005444.041666667</v>
          </cell>
          <cell r="AH2248">
            <v>-8009079.625</v>
          </cell>
          <cell r="AI2248">
            <v>-8012715.208333333</v>
          </cell>
          <cell r="AJ2248">
            <v>-8016577.208333333</v>
          </cell>
          <cell r="AK2248">
            <v>-8020665.625</v>
          </cell>
          <cell r="AL2248">
            <v>-8024754.041666667</v>
          </cell>
          <cell r="AM2248">
            <v>-8029072.708333333</v>
          </cell>
          <cell r="AN2248">
            <v>-8033621.625</v>
          </cell>
          <cell r="AP2248">
            <v>-8012238.875</v>
          </cell>
        </row>
        <row r="2249">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D2249">
            <v>0</v>
          </cell>
          <cell r="AE2249">
            <v>0</v>
          </cell>
          <cell r="AF2249">
            <v>0</v>
          </cell>
          <cell r="AG2249">
            <v>0</v>
          </cell>
          <cell r="AH2249">
            <v>0</v>
          </cell>
          <cell r="AI2249">
            <v>0</v>
          </cell>
          <cell r="AJ2249">
            <v>0</v>
          </cell>
          <cell r="AK2249">
            <v>0</v>
          </cell>
          <cell r="AL2249">
            <v>0</v>
          </cell>
          <cell r="AM2249">
            <v>0</v>
          </cell>
          <cell r="AN2249">
            <v>0</v>
          </cell>
          <cell r="AP2249">
            <v>0</v>
          </cell>
        </row>
        <row r="2250">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D2250">
            <v>0</v>
          </cell>
          <cell r="AE2250">
            <v>0</v>
          </cell>
          <cell r="AF2250">
            <v>0</v>
          </cell>
          <cell r="AG2250">
            <v>0</v>
          </cell>
          <cell r="AH2250">
            <v>0</v>
          </cell>
          <cell r="AI2250">
            <v>0</v>
          </cell>
          <cell r="AJ2250">
            <v>0</v>
          </cell>
          <cell r="AK2250">
            <v>0</v>
          </cell>
          <cell r="AL2250">
            <v>0</v>
          </cell>
          <cell r="AM2250">
            <v>0</v>
          </cell>
          <cell r="AN2250">
            <v>0</v>
          </cell>
          <cell r="AP2250">
            <v>0</v>
          </cell>
        </row>
        <row r="2251">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D2251">
            <v>0</v>
          </cell>
          <cell r="AE2251">
            <v>0</v>
          </cell>
          <cell r="AF2251">
            <v>0</v>
          </cell>
          <cell r="AG2251">
            <v>0</v>
          </cell>
          <cell r="AH2251">
            <v>0</v>
          </cell>
          <cell r="AI2251">
            <v>0</v>
          </cell>
          <cell r="AJ2251">
            <v>0</v>
          </cell>
          <cell r="AK2251">
            <v>0</v>
          </cell>
          <cell r="AL2251">
            <v>0</v>
          </cell>
          <cell r="AM2251">
            <v>0</v>
          </cell>
          <cell r="AN2251">
            <v>0</v>
          </cell>
          <cell r="AP2251">
            <v>0</v>
          </cell>
        </row>
        <row r="2252">
          <cell r="J2252">
            <v>-5174706.6399999997</v>
          </cell>
          <cell r="K2252">
            <v>-5174706.6399999997</v>
          </cell>
          <cell r="L2252">
            <v>-5174706.6399999997</v>
          </cell>
          <cell r="M2252">
            <v>-5174706.6399999997</v>
          </cell>
          <cell r="N2252">
            <v>-5174706.6399999997</v>
          </cell>
          <cell r="O2252">
            <v>-5788525.9400000004</v>
          </cell>
          <cell r="P2252">
            <v>-5816651.3600000003</v>
          </cell>
          <cell r="Q2252">
            <v>-5816651.3600000003</v>
          </cell>
          <cell r="R2252">
            <v>-5816651.3600000003</v>
          </cell>
          <cell r="S2252">
            <v>-5816651.3600000003</v>
          </cell>
          <cell r="T2252">
            <v>-5816651.3600000003</v>
          </cell>
          <cell r="U2252">
            <v>-5816651.3600000003</v>
          </cell>
          <cell r="V2252">
            <v>-5816651.3600000003</v>
          </cell>
          <cell r="W2252">
            <v>-5816651.3600000003</v>
          </cell>
          <cell r="X2252">
            <v>-5816651.3600000003</v>
          </cell>
          <cell r="Y2252">
            <v>-5816651.3600000003</v>
          </cell>
          <cell r="Z2252">
            <v>-5816651.3600000003</v>
          </cell>
          <cell r="AA2252">
            <v>-6395007.2699999996</v>
          </cell>
          <cell r="AD2252">
            <v>-5306101.3383333329</v>
          </cell>
          <cell r="AE2252">
            <v>-5359596.7316666665</v>
          </cell>
          <cell r="AF2252">
            <v>-5413092.1249999991</v>
          </cell>
          <cell r="AG2252">
            <v>-5466587.5183333335</v>
          </cell>
          <cell r="AH2252">
            <v>-5520082.9116666662</v>
          </cell>
          <cell r="AI2252">
            <v>-5573578.3049999997</v>
          </cell>
          <cell r="AJ2252">
            <v>-5627073.6983333332</v>
          </cell>
          <cell r="AK2252">
            <v>-5680569.0916666659</v>
          </cell>
          <cell r="AL2252">
            <v>-5734064.4849999994</v>
          </cell>
          <cell r="AM2252">
            <v>-5787559.8783333329</v>
          </cell>
          <cell r="AN2252">
            <v>-5839577.6304166662</v>
          </cell>
          <cell r="AP2252">
            <v>-5941499.1420833329</v>
          </cell>
        </row>
        <row r="2253">
          <cell r="J2253">
            <v>-2209620.63</v>
          </cell>
          <cell r="K2253">
            <v>-2209620.63</v>
          </cell>
          <cell r="L2253">
            <v>-2209620.63</v>
          </cell>
          <cell r="M2253">
            <v>-2209620.63</v>
          </cell>
          <cell r="N2253">
            <v>-2209620.63</v>
          </cell>
          <cell r="O2253">
            <v>-2493066.79</v>
          </cell>
          <cell r="P2253">
            <v>-2506054.4</v>
          </cell>
          <cell r="Q2253">
            <v>-2506054.4</v>
          </cell>
          <cell r="R2253">
            <v>-2506054.4</v>
          </cell>
          <cell r="S2253">
            <v>-2506054.4</v>
          </cell>
          <cell r="T2253">
            <v>-2506054.4</v>
          </cell>
          <cell r="U2253">
            <v>-2506054.4</v>
          </cell>
          <cell r="V2253">
            <v>-2506054.4</v>
          </cell>
          <cell r="W2253">
            <v>-2506054.4</v>
          </cell>
          <cell r="X2253">
            <v>-2506054.4</v>
          </cell>
          <cell r="Y2253">
            <v>-2506054.4</v>
          </cell>
          <cell r="Z2253">
            <v>-2506054.4</v>
          </cell>
          <cell r="AA2253">
            <v>-2793889.76</v>
          </cell>
          <cell r="AD2253">
            <v>-2270295.3645833326</v>
          </cell>
          <cell r="AE2253">
            <v>-2294998.1787499995</v>
          </cell>
          <cell r="AF2253">
            <v>-2319700.992916666</v>
          </cell>
          <cell r="AG2253">
            <v>-2344403.8070833324</v>
          </cell>
          <cell r="AH2253">
            <v>-2369106.6212499994</v>
          </cell>
          <cell r="AI2253">
            <v>-2393809.4354166663</v>
          </cell>
          <cell r="AJ2253">
            <v>-2418512.2495833333</v>
          </cell>
          <cell r="AK2253">
            <v>-2443215.0637499993</v>
          </cell>
          <cell r="AL2253">
            <v>-2467917.8779166662</v>
          </cell>
          <cell r="AM2253">
            <v>-2492620.6920833332</v>
          </cell>
          <cell r="AN2253">
            <v>-2517506.3895833329</v>
          </cell>
          <cell r="AP2253">
            <v>-2568188.46875</v>
          </cell>
        </row>
        <row r="2254">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D2254">
            <v>0</v>
          </cell>
          <cell r="AE2254">
            <v>0</v>
          </cell>
          <cell r="AF2254">
            <v>0</v>
          </cell>
          <cell r="AG2254">
            <v>0</v>
          </cell>
          <cell r="AH2254">
            <v>0</v>
          </cell>
          <cell r="AI2254">
            <v>0</v>
          </cell>
          <cell r="AJ2254">
            <v>0</v>
          </cell>
          <cell r="AK2254">
            <v>0</v>
          </cell>
          <cell r="AL2254">
            <v>0</v>
          </cell>
          <cell r="AM2254">
            <v>0</v>
          </cell>
          <cell r="AN2254">
            <v>0</v>
          </cell>
          <cell r="AP2254">
            <v>0</v>
          </cell>
        </row>
        <row r="2255">
          <cell r="J2255">
            <v>5174706.6399999997</v>
          </cell>
          <cell r="K2255">
            <v>5174706.6399999997</v>
          </cell>
          <cell r="L2255">
            <v>5174706.6399999997</v>
          </cell>
          <cell r="M2255">
            <v>5174706.6399999997</v>
          </cell>
          <cell r="N2255">
            <v>5174706.6399999997</v>
          </cell>
          <cell r="O2255">
            <v>5788525.9400000004</v>
          </cell>
          <cell r="P2255">
            <v>5816651.3600000003</v>
          </cell>
          <cell r="Q2255">
            <v>5816651.3600000003</v>
          </cell>
          <cell r="R2255">
            <v>5816651.3600000003</v>
          </cell>
          <cell r="S2255">
            <v>5816651.3600000003</v>
          </cell>
          <cell r="T2255">
            <v>5816651.3600000003</v>
          </cell>
          <cell r="U2255">
            <v>5816651.3600000003</v>
          </cell>
          <cell r="V2255">
            <v>5816651.3600000003</v>
          </cell>
          <cell r="W2255">
            <v>5816651.3600000003</v>
          </cell>
          <cell r="X2255">
            <v>5816651.3600000003</v>
          </cell>
          <cell r="Y2255">
            <v>5816651.3600000003</v>
          </cell>
          <cell r="Z2255">
            <v>5816651.3600000003</v>
          </cell>
          <cell r="AA2255">
            <v>6395007.2699999996</v>
          </cell>
          <cell r="AD2255">
            <v>5306101.3383333329</v>
          </cell>
          <cell r="AE2255">
            <v>5359596.7316666665</v>
          </cell>
          <cell r="AF2255">
            <v>5413092.1249999991</v>
          </cell>
          <cell r="AG2255">
            <v>5466587.5183333335</v>
          </cell>
          <cell r="AH2255">
            <v>5520082.9116666662</v>
          </cell>
          <cell r="AI2255">
            <v>5573578.3049999997</v>
          </cell>
          <cell r="AJ2255">
            <v>5627073.6983333332</v>
          </cell>
          <cell r="AK2255">
            <v>5680569.0916666659</v>
          </cell>
          <cell r="AL2255">
            <v>5734064.4849999994</v>
          </cell>
          <cell r="AM2255">
            <v>5787559.8783333329</v>
          </cell>
          <cell r="AN2255">
            <v>5839577.6304166662</v>
          </cell>
          <cell r="AP2255">
            <v>5941499.1420833329</v>
          </cell>
        </row>
        <row r="2256">
          <cell r="J2256">
            <v>2209620.63</v>
          </cell>
          <cell r="K2256">
            <v>2209620.63</v>
          </cell>
          <cell r="L2256">
            <v>2209620.63</v>
          </cell>
          <cell r="M2256">
            <v>2209620.63</v>
          </cell>
          <cell r="N2256">
            <v>2209620.63</v>
          </cell>
          <cell r="O2256">
            <v>2493066.79</v>
          </cell>
          <cell r="P2256">
            <v>2506054.4</v>
          </cell>
          <cell r="Q2256">
            <v>2506054.4</v>
          </cell>
          <cell r="R2256">
            <v>2506054.4</v>
          </cell>
          <cell r="S2256">
            <v>2506054.4</v>
          </cell>
          <cell r="T2256">
            <v>2506054.4</v>
          </cell>
          <cell r="U2256">
            <v>2506054.4</v>
          </cell>
          <cell r="V2256">
            <v>2506054.4</v>
          </cell>
          <cell r="W2256">
            <v>2506054.4</v>
          </cell>
          <cell r="X2256">
            <v>2506054.4</v>
          </cell>
          <cell r="Y2256">
            <v>2506054.4</v>
          </cell>
          <cell r="Z2256">
            <v>2506054.4</v>
          </cell>
          <cell r="AA2256">
            <v>2793889.76</v>
          </cell>
          <cell r="AD2256">
            <v>2270295.3645833326</v>
          </cell>
          <cell r="AE2256">
            <v>2294998.1787499995</v>
          </cell>
          <cell r="AF2256">
            <v>2319700.992916666</v>
          </cell>
          <cell r="AG2256">
            <v>2344403.8070833324</v>
          </cell>
          <cell r="AH2256">
            <v>2369106.6212499994</v>
          </cell>
          <cell r="AI2256">
            <v>2393809.4354166663</v>
          </cell>
          <cell r="AJ2256">
            <v>2418512.2495833333</v>
          </cell>
          <cell r="AK2256">
            <v>2443215.0637499993</v>
          </cell>
          <cell r="AL2256">
            <v>2467917.8779166662</v>
          </cell>
          <cell r="AM2256">
            <v>2492620.6920833332</v>
          </cell>
          <cell r="AN2256">
            <v>2517506.3895833329</v>
          </cell>
          <cell r="AP2256">
            <v>2568188.46875</v>
          </cell>
        </row>
        <row r="2257">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D2257">
            <v>0</v>
          </cell>
          <cell r="AE2257">
            <v>0</v>
          </cell>
          <cell r="AF2257">
            <v>0</v>
          </cell>
          <cell r="AG2257">
            <v>0</v>
          </cell>
          <cell r="AH2257">
            <v>0</v>
          </cell>
          <cell r="AI2257">
            <v>0</v>
          </cell>
          <cell r="AJ2257">
            <v>0</v>
          </cell>
          <cell r="AK2257">
            <v>0</v>
          </cell>
          <cell r="AL2257">
            <v>0</v>
          </cell>
          <cell r="AM2257">
            <v>0</v>
          </cell>
          <cell r="AN2257">
            <v>0</v>
          </cell>
          <cell r="AP2257">
            <v>0</v>
          </cell>
        </row>
        <row r="2258">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D2258">
            <v>0</v>
          </cell>
          <cell r="AE2258">
            <v>0</v>
          </cell>
          <cell r="AF2258">
            <v>0</v>
          </cell>
          <cell r="AG2258">
            <v>0</v>
          </cell>
          <cell r="AH2258">
            <v>0</v>
          </cell>
          <cell r="AI2258">
            <v>0</v>
          </cell>
          <cell r="AJ2258">
            <v>0</v>
          </cell>
          <cell r="AK2258">
            <v>0</v>
          </cell>
          <cell r="AL2258">
            <v>0</v>
          </cell>
          <cell r="AM2258">
            <v>0</v>
          </cell>
          <cell r="AN2258">
            <v>0</v>
          </cell>
          <cell r="AP2258">
            <v>0</v>
          </cell>
        </row>
        <row r="2259">
          <cell r="J2259">
            <v>0</v>
          </cell>
          <cell r="K2259">
            <v>0</v>
          </cell>
          <cell r="L2259">
            <v>0</v>
          </cell>
          <cell r="M2259">
            <v>0</v>
          </cell>
          <cell r="N2259">
            <v>0</v>
          </cell>
          <cell r="O2259">
            <v>0</v>
          </cell>
          <cell r="P2259">
            <v>0</v>
          </cell>
          <cell r="Q2259">
            <v>-7517481.7000000002</v>
          </cell>
          <cell r="R2259">
            <v>0</v>
          </cell>
          <cell r="S2259">
            <v>0</v>
          </cell>
          <cell r="T2259">
            <v>0</v>
          </cell>
          <cell r="U2259">
            <v>0</v>
          </cell>
          <cell r="V2259">
            <v>0</v>
          </cell>
          <cell r="W2259">
            <v>0</v>
          </cell>
          <cell r="X2259">
            <v>0</v>
          </cell>
          <cell r="Y2259">
            <v>0</v>
          </cell>
          <cell r="Z2259">
            <v>0</v>
          </cell>
          <cell r="AA2259">
            <v>0</v>
          </cell>
          <cell r="AD2259">
            <v>-313228.40416666667</v>
          </cell>
          <cell r="AE2259">
            <v>-626456.80833333335</v>
          </cell>
          <cell r="AF2259">
            <v>-626456.80833333335</v>
          </cell>
          <cell r="AG2259">
            <v>-626456.80833333335</v>
          </cell>
          <cell r="AH2259">
            <v>-626456.80833333335</v>
          </cell>
          <cell r="AI2259">
            <v>-626456.80833333335</v>
          </cell>
          <cell r="AJ2259">
            <v>-626456.80833333335</v>
          </cell>
          <cell r="AK2259">
            <v>-626456.80833333335</v>
          </cell>
          <cell r="AL2259">
            <v>-626456.80833333335</v>
          </cell>
          <cell r="AM2259">
            <v>-626456.80833333335</v>
          </cell>
          <cell r="AN2259">
            <v>-626456.80833333335</v>
          </cell>
          <cell r="AP2259">
            <v>-313228.40416666667</v>
          </cell>
        </row>
        <row r="2260">
          <cell r="J2260">
            <v>-62260372.530000001</v>
          </cell>
          <cell r="K2260">
            <v>-62246365.829999998</v>
          </cell>
          <cell r="L2260">
            <v>-62246365.829999998</v>
          </cell>
          <cell r="M2260">
            <v>-62246365.829999998</v>
          </cell>
          <cell r="N2260">
            <v>-62946100.609999999</v>
          </cell>
          <cell r="O2260">
            <v>-62946100.609999999</v>
          </cell>
          <cell r="P2260">
            <v>-62946100.609999999</v>
          </cell>
          <cell r="Q2260">
            <v>-61453331.560000002</v>
          </cell>
          <cell r="R2260">
            <v>-61453331.560000002</v>
          </cell>
          <cell r="S2260">
            <v>-61453331.560000002</v>
          </cell>
          <cell r="T2260">
            <v>-61036700.759999998</v>
          </cell>
          <cell r="U2260">
            <v>-61036700.759999998</v>
          </cell>
          <cell r="V2260">
            <v>-61036700.759999998</v>
          </cell>
          <cell r="W2260">
            <v>-60980358.170000002</v>
          </cell>
          <cell r="X2260">
            <v>-60980358.170000002</v>
          </cell>
          <cell r="Y2260">
            <v>-60980358.170000002</v>
          </cell>
          <cell r="Z2260">
            <v>-61657705.950000003</v>
          </cell>
          <cell r="AA2260">
            <v>-61657705.950000003</v>
          </cell>
          <cell r="AD2260">
            <v>-62630746.226249993</v>
          </cell>
          <cell r="AE2260">
            <v>-62469064.788749993</v>
          </cell>
          <cell r="AF2260">
            <v>-62307383.351249993</v>
          </cell>
          <cell r="AG2260">
            <v>-62175556.308749996</v>
          </cell>
          <cell r="AH2260">
            <v>-62073583.661249995</v>
          </cell>
          <cell r="AI2260">
            <v>-61971611.013749994</v>
          </cell>
          <cell r="AJ2260">
            <v>-61867874.370833337</v>
          </cell>
          <cell r="AK2260">
            <v>-61762373.732499994</v>
          </cell>
          <cell r="AL2260">
            <v>-61656873.094166659</v>
          </cell>
          <cell r="AM2260">
            <v>-61550439.664166652</v>
          </cell>
          <cell r="AN2260">
            <v>-61443073.442499995</v>
          </cell>
          <cell r="AP2260">
            <v>-61005530.601666681</v>
          </cell>
        </row>
        <row r="2261">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D2261">
            <v>0</v>
          </cell>
          <cell r="AE2261">
            <v>0</v>
          </cell>
          <cell r="AF2261">
            <v>0</v>
          </cell>
          <cell r="AG2261">
            <v>0</v>
          </cell>
          <cell r="AH2261">
            <v>0</v>
          </cell>
          <cell r="AI2261">
            <v>0</v>
          </cell>
          <cell r="AJ2261">
            <v>0</v>
          </cell>
          <cell r="AK2261">
            <v>0</v>
          </cell>
          <cell r="AL2261">
            <v>0</v>
          </cell>
          <cell r="AM2261">
            <v>0</v>
          </cell>
          <cell r="AN2261">
            <v>0</v>
          </cell>
          <cell r="AP2261">
            <v>0</v>
          </cell>
        </row>
        <row r="2262">
          <cell r="J2262">
            <v>-7832248.7199999997</v>
          </cell>
          <cell r="K2262">
            <v>-7758521.7599999998</v>
          </cell>
          <cell r="L2262">
            <v>-7684794.7999999998</v>
          </cell>
          <cell r="M2262">
            <v>-7611067.8399999999</v>
          </cell>
          <cell r="N2262">
            <v>-7537340.8799999999</v>
          </cell>
          <cell r="O2262">
            <v>-7463613.9199999999</v>
          </cell>
          <cell r="P2262">
            <v>-7389886.96</v>
          </cell>
          <cell r="Q2262">
            <v>-7316160</v>
          </cell>
          <cell r="R2262">
            <v>-7242433.04</v>
          </cell>
          <cell r="S2262">
            <v>-7168706.0800000001</v>
          </cell>
          <cell r="T2262">
            <v>-7094979.1200000001</v>
          </cell>
          <cell r="U2262">
            <v>-7021252.1600000001</v>
          </cell>
          <cell r="V2262">
            <v>-6947525.2000000002</v>
          </cell>
          <cell r="W2262">
            <v>-6873798.2400000002</v>
          </cell>
          <cell r="X2262">
            <v>-6800071.2800000003</v>
          </cell>
          <cell r="Y2262">
            <v>-6726344.3200000003</v>
          </cell>
          <cell r="Z2262">
            <v>-6652617.3600000003</v>
          </cell>
          <cell r="AA2262">
            <v>-6578890.4000000004</v>
          </cell>
          <cell r="AD2262">
            <v>-7758521.7599999988</v>
          </cell>
          <cell r="AE2262">
            <v>-7684794.799999998</v>
          </cell>
          <cell r="AF2262">
            <v>-7611067.8400000008</v>
          </cell>
          <cell r="AG2262">
            <v>-7537340.8799999999</v>
          </cell>
          <cell r="AH2262">
            <v>-7463613.9200000009</v>
          </cell>
          <cell r="AI2262">
            <v>-7389886.96</v>
          </cell>
          <cell r="AJ2262">
            <v>-7316160</v>
          </cell>
          <cell r="AK2262">
            <v>-7242433.04</v>
          </cell>
          <cell r="AL2262">
            <v>-7168706.0799999991</v>
          </cell>
          <cell r="AM2262">
            <v>-7094979.1200000001</v>
          </cell>
          <cell r="AN2262">
            <v>-7021252.1600000001</v>
          </cell>
          <cell r="AP2262">
            <v>-6873798.2399999993</v>
          </cell>
        </row>
        <row r="2263">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D2263">
            <v>0</v>
          </cell>
          <cell r="AE2263">
            <v>0</v>
          </cell>
          <cell r="AF2263">
            <v>0</v>
          </cell>
          <cell r="AG2263">
            <v>0</v>
          </cell>
          <cell r="AH2263">
            <v>0</v>
          </cell>
          <cell r="AI2263">
            <v>0</v>
          </cell>
          <cell r="AJ2263">
            <v>0</v>
          </cell>
          <cell r="AK2263">
            <v>0</v>
          </cell>
          <cell r="AL2263">
            <v>0</v>
          </cell>
          <cell r="AM2263">
            <v>0</v>
          </cell>
          <cell r="AN2263">
            <v>0</v>
          </cell>
          <cell r="AP2263">
            <v>0</v>
          </cell>
        </row>
        <row r="2264">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D2264">
            <v>0</v>
          </cell>
          <cell r="AE2264">
            <v>0</v>
          </cell>
          <cell r="AF2264">
            <v>0</v>
          </cell>
          <cell r="AG2264">
            <v>0</v>
          </cell>
          <cell r="AH2264">
            <v>0</v>
          </cell>
          <cell r="AI2264">
            <v>0</v>
          </cell>
          <cell r="AJ2264">
            <v>0</v>
          </cell>
          <cell r="AK2264">
            <v>0</v>
          </cell>
          <cell r="AL2264">
            <v>0</v>
          </cell>
          <cell r="AM2264">
            <v>0</v>
          </cell>
          <cell r="AN2264">
            <v>0</v>
          </cell>
          <cell r="AP2264">
            <v>0</v>
          </cell>
        </row>
        <row r="2265">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D2265">
            <v>-26362.523333333331</v>
          </cell>
          <cell r="AE2265">
            <v>-12544.189166666669</v>
          </cell>
          <cell r="AF2265">
            <v>-3402.0333333333333</v>
          </cell>
          <cell r="AG2265">
            <v>0</v>
          </cell>
          <cell r="AH2265">
            <v>0</v>
          </cell>
          <cell r="AI2265">
            <v>0</v>
          </cell>
          <cell r="AJ2265">
            <v>0</v>
          </cell>
          <cell r="AK2265">
            <v>0</v>
          </cell>
          <cell r="AL2265">
            <v>0</v>
          </cell>
          <cell r="AM2265">
            <v>0</v>
          </cell>
          <cell r="AN2265">
            <v>0</v>
          </cell>
          <cell r="AP2265">
            <v>0</v>
          </cell>
        </row>
        <row r="2266">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D2266">
            <v>-9762.4858333333341</v>
          </cell>
          <cell r="AE2266">
            <v>-3511.375</v>
          </cell>
          <cell r="AF2266">
            <v>-611.85916666666674</v>
          </cell>
          <cell r="AG2266">
            <v>0</v>
          </cell>
          <cell r="AH2266">
            <v>0</v>
          </cell>
          <cell r="AI2266">
            <v>0</v>
          </cell>
          <cell r="AJ2266">
            <v>0</v>
          </cell>
          <cell r="AK2266">
            <v>0</v>
          </cell>
          <cell r="AL2266">
            <v>0</v>
          </cell>
          <cell r="AM2266">
            <v>0</v>
          </cell>
          <cell r="AN2266">
            <v>0</v>
          </cell>
          <cell r="AP2266">
            <v>0</v>
          </cell>
        </row>
        <row r="2267">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D2267">
            <v>0</v>
          </cell>
          <cell r="AE2267">
            <v>0</v>
          </cell>
          <cell r="AF2267">
            <v>0</v>
          </cell>
          <cell r="AG2267">
            <v>0</v>
          </cell>
          <cell r="AH2267">
            <v>0</v>
          </cell>
          <cell r="AI2267">
            <v>0</v>
          </cell>
          <cell r="AJ2267">
            <v>0</v>
          </cell>
          <cell r="AK2267">
            <v>0</v>
          </cell>
          <cell r="AL2267">
            <v>0</v>
          </cell>
          <cell r="AM2267">
            <v>0</v>
          </cell>
          <cell r="AN2267">
            <v>0</v>
          </cell>
          <cell r="AP2267">
            <v>0</v>
          </cell>
        </row>
        <row r="2268">
          <cell r="J2268">
            <v>-66327.199999999997</v>
          </cell>
          <cell r="K2268">
            <v>-62642.36</v>
          </cell>
          <cell r="L2268">
            <v>-58957.52</v>
          </cell>
          <cell r="M2268">
            <v>-55272.68</v>
          </cell>
          <cell r="N2268">
            <v>-51587.839999999997</v>
          </cell>
          <cell r="O2268">
            <v>-47903</v>
          </cell>
          <cell r="P2268">
            <v>-44218.16</v>
          </cell>
          <cell r="Q2268">
            <v>-40533.32</v>
          </cell>
          <cell r="R2268">
            <v>-36848.480000000003</v>
          </cell>
          <cell r="S2268">
            <v>-33163.64</v>
          </cell>
          <cell r="T2268">
            <v>-29478.799999999999</v>
          </cell>
          <cell r="U2268">
            <v>-25793.96</v>
          </cell>
          <cell r="V2268">
            <v>-22109.119999999999</v>
          </cell>
          <cell r="W2268">
            <v>-18424.28</v>
          </cell>
          <cell r="X2268">
            <v>-14739.44</v>
          </cell>
          <cell r="Y2268">
            <v>-11054.6</v>
          </cell>
          <cell r="Z2268">
            <v>-7369.76</v>
          </cell>
          <cell r="AA2268">
            <v>-3684.92</v>
          </cell>
          <cell r="AD2268">
            <v>-62642.360000000008</v>
          </cell>
          <cell r="AE2268">
            <v>-58957.52</v>
          </cell>
          <cell r="AF2268">
            <v>-55272.68</v>
          </cell>
          <cell r="AG2268">
            <v>-51587.840000000004</v>
          </cell>
          <cell r="AH2268">
            <v>-47903</v>
          </cell>
          <cell r="AI2268">
            <v>-44218.16</v>
          </cell>
          <cell r="AJ2268">
            <v>-40533.32</v>
          </cell>
          <cell r="AK2268">
            <v>-36848.480000000003</v>
          </cell>
          <cell r="AL2268">
            <v>-33163.64</v>
          </cell>
          <cell r="AM2268">
            <v>-29478.799999999999</v>
          </cell>
          <cell r="AN2268">
            <v>-25793.960000000003</v>
          </cell>
          <cell r="AP2268">
            <v>-18577.805000000004</v>
          </cell>
        </row>
        <row r="2269">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D2269">
            <v>0</v>
          </cell>
          <cell r="AE2269">
            <v>0</v>
          </cell>
          <cell r="AF2269">
            <v>0</v>
          </cell>
          <cell r="AG2269">
            <v>0</v>
          </cell>
          <cell r="AH2269">
            <v>0</v>
          </cell>
          <cell r="AI2269">
            <v>0</v>
          </cell>
          <cell r="AJ2269">
            <v>0</v>
          </cell>
          <cell r="AK2269">
            <v>0</v>
          </cell>
          <cell r="AL2269">
            <v>0</v>
          </cell>
          <cell r="AM2269">
            <v>0</v>
          </cell>
          <cell r="AN2269">
            <v>0</v>
          </cell>
          <cell r="AP2269">
            <v>0</v>
          </cell>
        </row>
        <row r="2270">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D2270">
            <v>0</v>
          </cell>
          <cell r="AE2270">
            <v>0</v>
          </cell>
          <cell r="AF2270">
            <v>0</v>
          </cell>
          <cell r="AG2270">
            <v>0</v>
          </cell>
          <cell r="AH2270">
            <v>0</v>
          </cell>
          <cell r="AI2270">
            <v>0</v>
          </cell>
          <cell r="AJ2270">
            <v>0</v>
          </cell>
          <cell r="AK2270">
            <v>0</v>
          </cell>
          <cell r="AL2270">
            <v>0</v>
          </cell>
          <cell r="AM2270">
            <v>0</v>
          </cell>
          <cell r="AN2270">
            <v>0</v>
          </cell>
          <cell r="AP2270">
            <v>0</v>
          </cell>
        </row>
        <row r="2271">
          <cell r="J2271">
            <v>-15154.75</v>
          </cell>
          <cell r="K2271">
            <v>-15154.75</v>
          </cell>
          <cell r="L2271">
            <v>-15154.75</v>
          </cell>
          <cell r="M2271">
            <v>-15154.75</v>
          </cell>
          <cell r="N2271">
            <v>-15154.75</v>
          </cell>
          <cell r="O2271">
            <v>-15154.75</v>
          </cell>
          <cell r="P2271">
            <v>-15154.75</v>
          </cell>
          <cell r="Q2271">
            <v>-15154.75</v>
          </cell>
          <cell r="R2271">
            <v>-15154.75</v>
          </cell>
          <cell r="S2271">
            <v>-15154.75</v>
          </cell>
          <cell r="T2271">
            <v>-15154.75</v>
          </cell>
          <cell r="U2271">
            <v>-15154.75</v>
          </cell>
          <cell r="V2271">
            <v>-15154.75</v>
          </cell>
          <cell r="W2271">
            <v>-15154.75</v>
          </cell>
          <cell r="X2271">
            <v>-15154.75</v>
          </cell>
          <cell r="Y2271">
            <v>-15154.75</v>
          </cell>
          <cell r="Z2271">
            <v>-15154.75</v>
          </cell>
          <cell r="AA2271">
            <v>-15154.75</v>
          </cell>
          <cell r="AD2271">
            <v>-15154.75</v>
          </cell>
          <cell r="AE2271">
            <v>-15154.75</v>
          </cell>
          <cell r="AF2271">
            <v>-15154.75</v>
          </cell>
          <cell r="AG2271">
            <v>-15154.75</v>
          </cell>
          <cell r="AH2271">
            <v>-15154.75</v>
          </cell>
          <cell r="AI2271">
            <v>-15154.75</v>
          </cell>
          <cell r="AJ2271">
            <v>-15154.75</v>
          </cell>
          <cell r="AK2271">
            <v>-15154.75</v>
          </cell>
          <cell r="AL2271">
            <v>-15154.75</v>
          </cell>
          <cell r="AM2271">
            <v>-15154.75</v>
          </cell>
          <cell r="AN2271">
            <v>-15154.75</v>
          </cell>
          <cell r="AP2271">
            <v>-15154.75</v>
          </cell>
        </row>
        <row r="2272">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D2272">
            <v>0</v>
          </cell>
          <cell r="AE2272">
            <v>0</v>
          </cell>
          <cell r="AF2272">
            <v>0</v>
          </cell>
          <cell r="AG2272">
            <v>0</v>
          </cell>
          <cell r="AH2272">
            <v>0</v>
          </cell>
          <cell r="AI2272">
            <v>0</v>
          </cell>
          <cell r="AJ2272">
            <v>0</v>
          </cell>
          <cell r="AK2272">
            <v>0</v>
          </cell>
          <cell r="AL2272">
            <v>0</v>
          </cell>
          <cell r="AM2272">
            <v>0</v>
          </cell>
          <cell r="AN2272">
            <v>0</v>
          </cell>
          <cell r="AP2272">
            <v>0</v>
          </cell>
        </row>
        <row r="2273">
          <cell r="J2273">
            <v>-50468.17</v>
          </cell>
          <cell r="K2273">
            <v>-50468.17</v>
          </cell>
          <cell r="L2273">
            <v>-50468.17</v>
          </cell>
          <cell r="M2273">
            <v>-50468.17</v>
          </cell>
          <cell r="N2273">
            <v>-50468.17</v>
          </cell>
          <cell r="O2273">
            <v>-50468.17</v>
          </cell>
          <cell r="P2273">
            <v>-50468.17</v>
          </cell>
          <cell r="Q2273">
            <v>-50468.17</v>
          </cell>
          <cell r="R2273">
            <v>-50468.17</v>
          </cell>
          <cell r="S2273">
            <v>-50468.17</v>
          </cell>
          <cell r="T2273">
            <v>-50468.17</v>
          </cell>
          <cell r="U2273">
            <v>-50468.17</v>
          </cell>
          <cell r="V2273">
            <v>-50468.17</v>
          </cell>
          <cell r="W2273">
            <v>-50468.17</v>
          </cell>
          <cell r="X2273">
            <v>-50468.17</v>
          </cell>
          <cell r="Y2273">
            <v>-50468.17</v>
          </cell>
          <cell r="Z2273">
            <v>-50468.17</v>
          </cell>
          <cell r="AA2273">
            <v>-50468.17</v>
          </cell>
          <cell r="AD2273">
            <v>-50468.169999999991</v>
          </cell>
          <cell r="AE2273">
            <v>-50468.169999999991</v>
          </cell>
          <cell r="AF2273">
            <v>-50468.169999999991</v>
          </cell>
          <cell r="AG2273">
            <v>-50468.169999999991</v>
          </cell>
          <cell r="AH2273">
            <v>-50468.169999999991</v>
          </cell>
          <cell r="AI2273">
            <v>-50468.169999999991</v>
          </cell>
          <cell r="AJ2273">
            <v>-50468.169999999991</v>
          </cell>
          <cell r="AK2273">
            <v>-50468.169999999991</v>
          </cell>
          <cell r="AL2273">
            <v>-50468.169999999991</v>
          </cell>
          <cell r="AM2273">
            <v>-50468.169999999991</v>
          </cell>
          <cell r="AN2273">
            <v>-50468.169999999991</v>
          </cell>
          <cell r="AP2273">
            <v>-50468.169999999991</v>
          </cell>
        </row>
        <row r="2274">
          <cell r="J2274">
            <v>-51042</v>
          </cell>
          <cell r="K2274">
            <v>-751584.99</v>
          </cell>
          <cell r="L2274">
            <v>-821697.73</v>
          </cell>
          <cell r="M2274">
            <v>-972162</v>
          </cell>
          <cell r="N2274">
            <v>-368806</v>
          </cell>
          <cell r="O2274">
            <v>-740055</v>
          </cell>
          <cell r="P2274">
            <v>-1418405</v>
          </cell>
          <cell r="Q2274">
            <v>-1257407</v>
          </cell>
          <cell r="R2274">
            <v>-1257407</v>
          </cell>
          <cell r="S2274">
            <v>-1257407</v>
          </cell>
          <cell r="T2274">
            <v>0</v>
          </cell>
          <cell r="U2274">
            <v>0</v>
          </cell>
          <cell r="V2274">
            <v>0</v>
          </cell>
          <cell r="W2274">
            <v>0</v>
          </cell>
          <cell r="X2274">
            <v>0</v>
          </cell>
          <cell r="Y2274">
            <v>0</v>
          </cell>
          <cell r="Z2274">
            <v>0</v>
          </cell>
          <cell r="AA2274">
            <v>0</v>
          </cell>
          <cell r="AD2274">
            <v>-479371.35166666663</v>
          </cell>
          <cell r="AE2274">
            <v>-584155.26833333331</v>
          </cell>
          <cell r="AF2274">
            <v>-688939.18499999994</v>
          </cell>
          <cell r="AG2274">
            <v>-741331.1433333332</v>
          </cell>
          <cell r="AH2274">
            <v>-741331.1433333332</v>
          </cell>
          <cell r="AI2274">
            <v>-739204.3933333332</v>
          </cell>
          <cell r="AJ2274">
            <v>-705761.6020833333</v>
          </cell>
          <cell r="AK2274">
            <v>-640208.15541666665</v>
          </cell>
          <cell r="AL2274">
            <v>-565464</v>
          </cell>
          <cell r="AM2274">
            <v>-509590.33333333331</v>
          </cell>
          <cell r="AN2274">
            <v>-463387.79166666669</v>
          </cell>
          <cell r="AP2274">
            <v>-261959.79166666666</v>
          </cell>
        </row>
        <row r="2275">
          <cell r="J2275">
            <v>-9068170</v>
          </cell>
          <cell r="K2275">
            <v>-10562901.4</v>
          </cell>
          <cell r="L2275">
            <v>-11185871.85</v>
          </cell>
          <cell r="M2275">
            <v>-11943114</v>
          </cell>
          <cell r="N2275">
            <v>-13260885</v>
          </cell>
          <cell r="O2275">
            <v>-14725142</v>
          </cell>
          <cell r="P2275">
            <v>-20322308</v>
          </cell>
          <cell r="Q2275">
            <v>-19589757</v>
          </cell>
          <cell r="R2275">
            <v>-19589757</v>
          </cell>
          <cell r="S2275">
            <v>-19589757</v>
          </cell>
          <cell r="T2275">
            <v>0</v>
          </cell>
          <cell r="U2275">
            <v>0</v>
          </cell>
          <cell r="V2275">
            <v>0</v>
          </cell>
          <cell r="W2275">
            <v>0</v>
          </cell>
          <cell r="X2275">
            <v>0</v>
          </cell>
          <cell r="Y2275">
            <v>0</v>
          </cell>
          <cell r="Z2275">
            <v>0</v>
          </cell>
          <cell r="AA2275">
            <v>0</v>
          </cell>
          <cell r="AD2275">
            <v>-12147708.0625</v>
          </cell>
          <cell r="AE2275">
            <v>-12948535.479166666</v>
          </cell>
          <cell r="AF2275">
            <v>-13749362.895833334</v>
          </cell>
          <cell r="AG2275">
            <v>-13733950.4375</v>
          </cell>
          <cell r="AH2275">
            <v>-12902298.104166666</v>
          </cell>
          <cell r="AI2275">
            <v>-12108631.520833334</v>
          </cell>
          <cell r="AJ2275">
            <v>-11290670.212499999</v>
          </cell>
          <cell r="AK2275">
            <v>-10384471.327083332</v>
          </cell>
          <cell r="AL2275">
            <v>-9420763.583333334</v>
          </cell>
          <cell r="AM2275">
            <v>-8370596.958333333</v>
          </cell>
          <cell r="AN2275">
            <v>-7204512.5</v>
          </cell>
          <cell r="AP2275">
            <v>-4101345.7833333332</v>
          </cell>
        </row>
        <row r="2276">
          <cell r="J2276">
            <v>-171817.53</v>
          </cell>
          <cell r="K2276">
            <v>-169571.09</v>
          </cell>
          <cell r="L2276">
            <v>-167324.65</v>
          </cell>
          <cell r="M2276">
            <v>-165078.21</v>
          </cell>
          <cell r="N2276">
            <v>-162831.76999999999</v>
          </cell>
          <cell r="O2276">
            <v>-160585.32999999999</v>
          </cell>
          <cell r="P2276">
            <v>-158338.89000000001</v>
          </cell>
          <cell r="Q2276">
            <v>-156092.45000000001</v>
          </cell>
          <cell r="R2276">
            <v>-153846.01</v>
          </cell>
          <cell r="S2276">
            <v>-151599.57</v>
          </cell>
          <cell r="T2276">
            <v>-149353.13</v>
          </cell>
          <cell r="U2276">
            <v>-147106.69</v>
          </cell>
          <cell r="V2276">
            <v>-144860.25</v>
          </cell>
          <cell r="W2276">
            <v>-142613.81</v>
          </cell>
          <cell r="X2276">
            <v>-140367.37</v>
          </cell>
          <cell r="Y2276">
            <v>-138120.93</v>
          </cell>
          <cell r="Z2276">
            <v>-135874.49</v>
          </cell>
          <cell r="AA2276">
            <v>-133628.04999999999</v>
          </cell>
          <cell r="AD2276">
            <v>-169571.09000000003</v>
          </cell>
          <cell r="AE2276">
            <v>-167324.65000000002</v>
          </cell>
          <cell r="AF2276">
            <v>-165078.21</v>
          </cell>
          <cell r="AG2276">
            <v>-162831.76999999999</v>
          </cell>
          <cell r="AH2276">
            <v>-160585.32999999999</v>
          </cell>
          <cell r="AI2276">
            <v>-158338.89000000001</v>
          </cell>
          <cell r="AJ2276">
            <v>-156092.45000000001</v>
          </cell>
          <cell r="AK2276">
            <v>-153846.00999999998</v>
          </cell>
          <cell r="AL2276">
            <v>-151599.57</v>
          </cell>
          <cell r="AM2276">
            <v>-149353.13</v>
          </cell>
          <cell r="AN2276">
            <v>-147106.68999999997</v>
          </cell>
          <cell r="AP2276">
            <v>-142613.81000000003</v>
          </cell>
        </row>
        <row r="2277">
          <cell r="J2277">
            <v>-5563914.6500000004</v>
          </cell>
          <cell r="K2277">
            <v>-5782581.9000000004</v>
          </cell>
          <cell r="L2277">
            <v>-5882297.4800000004</v>
          </cell>
          <cell r="M2277">
            <v>-6060449.5099999998</v>
          </cell>
          <cell r="N2277">
            <v>-6298853.25</v>
          </cell>
          <cell r="O2277">
            <v>-6395065.6200000001</v>
          </cell>
          <cell r="P2277">
            <v>-6475210.4900000002</v>
          </cell>
          <cell r="Q2277">
            <v>-6040806.1600000001</v>
          </cell>
          <cell r="R2277">
            <v>-5949003.04</v>
          </cell>
          <cell r="S2277">
            <v>-6066083.9000000004</v>
          </cell>
          <cell r="T2277">
            <v>-6290199.9000000004</v>
          </cell>
          <cell r="U2277">
            <v>-6532213.2999999998</v>
          </cell>
          <cell r="V2277">
            <v>-6534913.5899999999</v>
          </cell>
          <cell r="W2277">
            <v>-6675741.9699999997</v>
          </cell>
          <cell r="X2277">
            <v>-6678660.3300000001</v>
          </cell>
          <cell r="Y2277">
            <v>-6775663.4299999997</v>
          </cell>
          <cell r="Z2277">
            <v>-7095498.2300000004</v>
          </cell>
          <cell r="AA2277">
            <v>-7179379.6399999997</v>
          </cell>
          <cell r="AD2277">
            <v>-5633944.2816666663</v>
          </cell>
          <cell r="AE2277">
            <v>-5759632.5470833331</v>
          </cell>
          <cell r="AF2277">
            <v>-5873744.9454166666</v>
          </cell>
          <cell r="AG2277">
            <v>-5968659.6966666663</v>
          </cell>
          <cell r="AH2277">
            <v>-6062988.8591666669</v>
          </cell>
          <cell r="AI2277">
            <v>-6151848.2225000001</v>
          </cell>
          <cell r="AJ2277">
            <v>-6229521.5145833334</v>
          </cell>
          <cell r="AK2277">
            <v>-6299918.3029166656</v>
          </cell>
          <cell r="AL2277">
            <v>-6362900.668333333</v>
          </cell>
          <cell r="AM2277">
            <v>-6425894.7891666656</v>
          </cell>
          <cell r="AN2277">
            <v>-6491768.0808333317</v>
          </cell>
          <cell r="AP2277">
            <v>-6583328.4787500007</v>
          </cell>
        </row>
        <row r="2278">
          <cell r="J2278">
            <v>16894.34</v>
          </cell>
          <cell r="K2278">
            <v>0</v>
          </cell>
          <cell r="L2278">
            <v>-6202.69</v>
          </cell>
          <cell r="M2278">
            <v>-10865.42</v>
          </cell>
          <cell r="N2278">
            <v>0</v>
          </cell>
          <cell r="O2278">
            <v>-4307.6499999999996</v>
          </cell>
          <cell r="P2278">
            <v>-9091.81</v>
          </cell>
          <cell r="Q2278">
            <v>0</v>
          </cell>
          <cell r="R2278">
            <v>35209.96</v>
          </cell>
          <cell r="S2278">
            <v>28571.69</v>
          </cell>
          <cell r="T2278">
            <v>0</v>
          </cell>
          <cell r="U2278">
            <v>-8880.9500000000007</v>
          </cell>
          <cell r="V2278">
            <v>-15929.99</v>
          </cell>
          <cell r="W2278">
            <v>0</v>
          </cell>
          <cell r="X2278">
            <v>-7065.36</v>
          </cell>
          <cell r="Y2278">
            <v>-14169.37</v>
          </cell>
          <cell r="Z2278">
            <v>0</v>
          </cell>
          <cell r="AA2278">
            <v>-7154.9</v>
          </cell>
          <cell r="AD2278">
            <v>-491.55083333333323</v>
          </cell>
          <cell r="AE2278">
            <v>975.53083333333336</v>
          </cell>
          <cell r="AF2278">
            <v>3633.0995833333332</v>
          </cell>
          <cell r="AG2278">
            <v>4823.5866666666661</v>
          </cell>
          <cell r="AH2278">
            <v>4133.7712499999998</v>
          </cell>
          <cell r="AI2278">
            <v>2076.2754166666668</v>
          </cell>
          <cell r="AJ2278">
            <v>708.59500000000014</v>
          </cell>
          <cell r="AK2278">
            <v>672.65041666666696</v>
          </cell>
          <cell r="AL2278">
            <v>499.0412500000005</v>
          </cell>
          <cell r="AM2278">
            <v>361.37666666666718</v>
          </cell>
          <cell r="AN2278">
            <v>242.74125000000004</v>
          </cell>
          <cell r="AP2278">
            <v>3035.2316666666666</v>
          </cell>
        </row>
        <row r="2279">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D2279">
            <v>0</v>
          </cell>
          <cell r="AE2279">
            <v>0</v>
          </cell>
          <cell r="AF2279">
            <v>0</v>
          </cell>
          <cell r="AG2279">
            <v>0</v>
          </cell>
          <cell r="AH2279">
            <v>0</v>
          </cell>
          <cell r="AI2279">
            <v>0</v>
          </cell>
          <cell r="AJ2279">
            <v>0</v>
          </cell>
          <cell r="AK2279">
            <v>0</v>
          </cell>
          <cell r="AL2279">
            <v>0</v>
          </cell>
          <cell r="AM2279">
            <v>0</v>
          </cell>
          <cell r="AN2279">
            <v>0</v>
          </cell>
          <cell r="AP2279">
            <v>0</v>
          </cell>
        </row>
        <row r="2280">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D2280">
            <v>0</v>
          </cell>
          <cell r="AE2280">
            <v>0</v>
          </cell>
          <cell r="AF2280">
            <v>0</v>
          </cell>
          <cell r="AG2280">
            <v>0</v>
          </cell>
          <cell r="AH2280">
            <v>0</v>
          </cell>
          <cell r="AI2280">
            <v>0</v>
          </cell>
          <cell r="AJ2280">
            <v>0</v>
          </cell>
          <cell r="AK2280">
            <v>0</v>
          </cell>
          <cell r="AL2280">
            <v>0</v>
          </cell>
          <cell r="AM2280">
            <v>0</v>
          </cell>
          <cell r="AN2280">
            <v>0</v>
          </cell>
          <cell r="AP2280">
            <v>0</v>
          </cell>
        </row>
        <row r="2281">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D2281">
            <v>0</v>
          </cell>
          <cell r="AE2281">
            <v>0</v>
          </cell>
          <cell r="AF2281">
            <v>0</v>
          </cell>
          <cell r="AG2281">
            <v>0</v>
          </cell>
          <cell r="AH2281">
            <v>0</v>
          </cell>
          <cell r="AI2281">
            <v>0</v>
          </cell>
          <cell r="AJ2281">
            <v>0</v>
          </cell>
          <cell r="AK2281">
            <v>0</v>
          </cell>
          <cell r="AL2281">
            <v>0</v>
          </cell>
          <cell r="AM2281">
            <v>0</v>
          </cell>
          <cell r="AN2281">
            <v>0</v>
          </cell>
          <cell r="AP2281">
            <v>0</v>
          </cell>
        </row>
        <row r="2282">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D2282">
            <v>0</v>
          </cell>
          <cell r="AE2282">
            <v>0</v>
          </cell>
          <cell r="AF2282">
            <v>0</v>
          </cell>
          <cell r="AG2282">
            <v>0</v>
          </cell>
          <cell r="AH2282">
            <v>0</v>
          </cell>
          <cell r="AI2282">
            <v>0</v>
          </cell>
          <cell r="AJ2282">
            <v>0</v>
          </cell>
          <cell r="AK2282">
            <v>0</v>
          </cell>
          <cell r="AL2282">
            <v>0</v>
          </cell>
          <cell r="AM2282">
            <v>0</v>
          </cell>
          <cell r="AN2282">
            <v>0</v>
          </cell>
          <cell r="AP2282">
            <v>0</v>
          </cell>
        </row>
        <row r="2283">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D2283">
            <v>0</v>
          </cell>
          <cell r="AE2283">
            <v>0</v>
          </cell>
          <cell r="AF2283">
            <v>0</v>
          </cell>
          <cell r="AG2283">
            <v>0</v>
          </cell>
          <cell r="AH2283">
            <v>0</v>
          </cell>
          <cell r="AI2283">
            <v>0</v>
          </cell>
          <cell r="AJ2283">
            <v>0</v>
          </cell>
          <cell r="AK2283">
            <v>0</v>
          </cell>
          <cell r="AL2283">
            <v>0</v>
          </cell>
          <cell r="AM2283">
            <v>0</v>
          </cell>
          <cell r="AN2283">
            <v>0</v>
          </cell>
          <cell r="AP2283">
            <v>0</v>
          </cell>
        </row>
        <row r="2284">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D2284">
            <v>0</v>
          </cell>
          <cell r="AE2284">
            <v>0</v>
          </cell>
          <cell r="AF2284">
            <v>0</v>
          </cell>
          <cell r="AG2284">
            <v>0</v>
          </cell>
          <cell r="AH2284">
            <v>0</v>
          </cell>
          <cell r="AI2284">
            <v>0</v>
          </cell>
          <cell r="AJ2284">
            <v>0</v>
          </cell>
          <cell r="AK2284">
            <v>0</v>
          </cell>
          <cell r="AL2284">
            <v>0</v>
          </cell>
          <cell r="AM2284">
            <v>0</v>
          </cell>
          <cell r="AN2284">
            <v>0</v>
          </cell>
          <cell r="AP2284">
            <v>0</v>
          </cell>
        </row>
        <row r="2285">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D2285">
            <v>0</v>
          </cell>
          <cell r="AE2285">
            <v>0</v>
          </cell>
          <cell r="AF2285">
            <v>0</v>
          </cell>
          <cell r="AG2285">
            <v>0</v>
          </cell>
          <cell r="AH2285">
            <v>0</v>
          </cell>
          <cell r="AI2285">
            <v>0</v>
          </cell>
          <cell r="AJ2285">
            <v>0</v>
          </cell>
          <cell r="AK2285">
            <v>0</v>
          </cell>
          <cell r="AL2285">
            <v>0</v>
          </cell>
          <cell r="AM2285">
            <v>0</v>
          </cell>
          <cell r="AN2285">
            <v>0</v>
          </cell>
          <cell r="AP2285">
            <v>0</v>
          </cell>
        </row>
        <row r="2286">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D2286">
            <v>0</v>
          </cell>
          <cell r="AE2286">
            <v>0</v>
          </cell>
          <cell r="AF2286">
            <v>0</v>
          </cell>
          <cell r="AG2286">
            <v>0</v>
          </cell>
          <cell r="AH2286">
            <v>0</v>
          </cell>
          <cell r="AI2286">
            <v>0</v>
          </cell>
          <cell r="AJ2286">
            <v>0</v>
          </cell>
          <cell r="AK2286">
            <v>0</v>
          </cell>
          <cell r="AL2286">
            <v>0</v>
          </cell>
          <cell r="AM2286">
            <v>0</v>
          </cell>
          <cell r="AN2286">
            <v>0</v>
          </cell>
          <cell r="AP2286">
            <v>0</v>
          </cell>
        </row>
        <row r="2287">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D2287">
            <v>0</v>
          </cell>
          <cell r="AE2287">
            <v>0</v>
          </cell>
          <cell r="AF2287">
            <v>0</v>
          </cell>
          <cell r="AG2287">
            <v>0</v>
          </cell>
          <cell r="AH2287">
            <v>0</v>
          </cell>
          <cell r="AI2287">
            <v>0</v>
          </cell>
          <cell r="AJ2287">
            <v>0</v>
          </cell>
          <cell r="AK2287">
            <v>0</v>
          </cell>
          <cell r="AL2287">
            <v>0</v>
          </cell>
          <cell r="AM2287">
            <v>0</v>
          </cell>
          <cell r="AN2287">
            <v>0</v>
          </cell>
          <cell r="AP2287">
            <v>0</v>
          </cell>
        </row>
        <row r="2288">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-481100.2</v>
          </cell>
          <cell r="Y2288">
            <v>-329910.14</v>
          </cell>
          <cell r="Z2288">
            <v>-162446.39000000001</v>
          </cell>
          <cell r="AA2288">
            <v>-103001.27</v>
          </cell>
          <cell r="AD2288">
            <v>0</v>
          </cell>
          <cell r="AE2288">
            <v>0</v>
          </cell>
          <cell r="AF2288">
            <v>0</v>
          </cell>
          <cell r="AG2288">
            <v>0</v>
          </cell>
          <cell r="AH2288">
            <v>0</v>
          </cell>
          <cell r="AI2288">
            <v>0</v>
          </cell>
          <cell r="AJ2288">
            <v>0</v>
          </cell>
          <cell r="AK2288">
            <v>-20045.841666666667</v>
          </cell>
          <cell r="AL2288">
            <v>-53837.939166666671</v>
          </cell>
          <cell r="AM2288">
            <v>-74352.794583333351</v>
          </cell>
          <cell r="AN2288">
            <v>-85413.113750000004</v>
          </cell>
          <cell r="AP2288">
            <v>-93240.726666666669</v>
          </cell>
        </row>
        <row r="2289">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D2289">
            <v>0</v>
          </cell>
          <cell r="AE2289">
            <v>0</v>
          </cell>
          <cell r="AF2289">
            <v>0</v>
          </cell>
          <cell r="AG2289">
            <v>0</v>
          </cell>
          <cell r="AH2289">
            <v>0</v>
          </cell>
          <cell r="AI2289">
            <v>0</v>
          </cell>
          <cell r="AJ2289">
            <v>0</v>
          </cell>
          <cell r="AK2289">
            <v>0</v>
          </cell>
          <cell r="AL2289">
            <v>0</v>
          </cell>
          <cell r="AM2289">
            <v>0</v>
          </cell>
          <cell r="AN2289">
            <v>0</v>
          </cell>
          <cell r="AP2289">
            <v>0</v>
          </cell>
        </row>
        <row r="2290">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D2290">
            <v>0</v>
          </cell>
          <cell r="AE2290">
            <v>0</v>
          </cell>
          <cell r="AF2290">
            <v>0</v>
          </cell>
          <cell r="AG2290">
            <v>0</v>
          </cell>
          <cell r="AH2290">
            <v>0</v>
          </cell>
          <cell r="AI2290">
            <v>0</v>
          </cell>
          <cell r="AJ2290">
            <v>0</v>
          </cell>
          <cell r="AK2290">
            <v>0</v>
          </cell>
          <cell r="AL2290">
            <v>0</v>
          </cell>
          <cell r="AM2290">
            <v>0</v>
          </cell>
          <cell r="AN2290">
            <v>0</v>
          </cell>
          <cell r="AP2290">
            <v>0</v>
          </cell>
        </row>
        <row r="2291">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D2291">
            <v>0</v>
          </cell>
          <cell r="AE2291">
            <v>0</v>
          </cell>
          <cell r="AF2291">
            <v>0</v>
          </cell>
          <cell r="AG2291">
            <v>0</v>
          </cell>
          <cell r="AH2291">
            <v>0</v>
          </cell>
          <cell r="AI2291">
            <v>0</v>
          </cell>
          <cell r="AJ2291">
            <v>0</v>
          </cell>
          <cell r="AK2291">
            <v>0</v>
          </cell>
          <cell r="AL2291">
            <v>0</v>
          </cell>
          <cell r="AM2291">
            <v>0</v>
          </cell>
          <cell r="AN2291">
            <v>0</v>
          </cell>
          <cell r="AP2291">
            <v>0</v>
          </cell>
        </row>
        <row r="2292">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D2292">
            <v>0</v>
          </cell>
          <cell r="AE2292">
            <v>0</v>
          </cell>
          <cell r="AF2292">
            <v>0</v>
          </cell>
          <cell r="AG2292">
            <v>0</v>
          </cell>
          <cell r="AH2292">
            <v>0</v>
          </cell>
          <cell r="AI2292">
            <v>0</v>
          </cell>
          <cell r="AJ2292">
            <v>0</v>
          </cell>
          <cell r="AK2292">
            <v>0</v>
          </cell>
          <cell r="AL2292">
            <v>0</v>
          </cell>
          <cell r="AM2292">
            <v>0</v>
          </cell>
          <cell r="AN2292">
            <v>0</v>
          </cell>
          <cell r="AP2292">
            <v>0</v>
          </cell>
        </row>
        <row r="2293">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D2293">
            <v>0</v>
          </cell>
          <cell r="AE2293">
            <v>0</v>
          </cell>
          <cell r="AF2293">
            <v>0</v>
          </cell>
          <cell r="AG2293">
            <v>0</v>
          </cell>
          <cell r="AH2293">
            <v>0</v>
          </cell>
          <cell r="AI2293">
            <v>0</v>
          </cell>
          <cell r="AJ2293">
            <v>0</v>
          </cell>
          <cell r="AK2293">
            <v>0</v>
          </cell>
          <cell r="AL2293">
            <v>0</v>
          </cell>
          <cell r="AM2293">
            <v>0</v>
          </cell>
          <cell r="AN2293">
            <v>0</v>
          </cell>
          <cell r="AP2293">
            <v>0</v>
          </cell>
        </row>
        <row r="2294">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D2294">
            <v>0</v>
          </cell>
          <cell r="AE2294">
            <v>0</v>
          </cell>
          <cell r="AF2294">
            <v>0</v>
          </cell>
          <cell r="AG2294">
            <v>0</v>
          </cell>
          <cell r="AH2294">
            <v>0</v>
          </cell>
          <cell r="AI2294">
            <v>0</v>
          </cell>
          <cell r="AJ2294">
            <v>0</v>
          </cell>
          <cell r="AK2294">
            <v>0</v>
          </cell>
          <cell r="AL2294">
            <v>0</v>
          </cell>
          <cell r="AM2294">
            <v>0</v>
          </cell>
          <cell r="AN2294">
            <v>0</v>
          </cell>
          <cell r="AP2294">
            <v>0</v>
          </cell>
        </row>
        <row r="2295">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D2295">
            <v>0</v>
          </cell>
          <cell r="AE2295">
            <v>0</v>
          </cell>
          <cell r="AF2295">
            <v>0</v>
          </cell>
          <cell r="AG2295">
            <v>0</v>
          </cell>
          <cell r="AH2295">
            <v>0</v>
          </cell>
          <cell r="AI2295">
            <v>0</v>
          </cell>
          <cell r="AJ2295">
            <v>0</v>
          </cell>
          <cell r="AK2295">
            <v>0</v>
          </cell>
          <cell r="AL2295">
            <v>0</v>
          </cell>
          <cell r="AM2295">
            <v>0</v>
          </cell>
          <cell r="AN2295">
            <v>0</v>
          </cell>
          <cell r="AP2295">
            <v>0</v>
          </cell>
        </row>
        <row r="2296">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D2296">
            <v>0</v>
          </cell>
          <cell r="AE2296">
            <v>0</v>
          </cell>
          <cell r="AF2296">
            <v>0</v>
          </cell>
          <cell r="AG2296">
            <v>0</v>
          </cell>
          <cell r="AH2296">
            <v>0</v>
          </cell>
          <cell r="AI2296">
            <v>0</v>
          </cell>
          <cell r="AJ2296">
            <v>0</v>
          </cell>
          <cell r="AK2296">
            <v>0</v>
          </cell>
          <cell r="AL2296">
            <v>0</v>
          </cell>
          <cell r="AM2296">
            <v>0</v>
          </cell>
          <cell r="AN2296">
            <v>0</v>
          </cell>
          <cell r="AP2296">
            <v>0</v>
          </cell>
        </row>
        <row r="2297">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D2297">
            <v>0</v>
          </cell>
          <cell r="AE2297">
            <v>0</v>
          </cell>
          <cell r="AF2297">
            <v>0</v>
          </cell>
          <cell r="AG2297">
            <v>0</v>
          </cell>
          <cell r="AH2297">
            <v>0</v>
          </cell>
          <cell r="AI2297">
            <v>0</v>
          </cell>
          <cell r="AJ2297">
            <v>0</v>
          </cell>
          <cell r="AK2297">
            <v>0</v>
          </cell>
          <cell r="AL2297">
            <v>0</v>
          </cell>
          <cell r="AM2297">
            <v>0</v>
          </cell>
          <cell r="AN2297">
            <v>0</v>
          </cell>
          <cell r="AP2297">
            <v>0</v>
          </cell>
        </row>
        <row r="2298">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D2298">
            <v>0</v>
          </cell>
          <cell r="AE2298">
            <v>0</v>
          </cell>
          <cell r="AF2298">
            <v>0</v>
          </cell>
          <cell r="AG2298">
            <v>0</v>
          </cell>
          <cell r="AH2298">
            <v>0</v>
          </cell>
          <cell r="AI2298">
            <v>0</v>
          </cell>
          <cell r="AJ2298">
            <v>0</v>
          </cell>
          <cell r="AK2298">
            <v>0</v>
          </cell>
          <cell r="AL2298">
            <v>0</v>
          </cell>
          <cell r="AM2298">
            <v>0</v>
          </cell>
          <cell r="AN2298">
            <v>0</v>
          </cell>
          <cell r="AP2298">
            <v>0</v>
          </cell>
        </row>
        <row r="2299">
          <cell r="J2299">
            <v>-780.54</v>
          </cell>
          <cell r="K2299">
            <v>-977.54</v>
          </cell>
          <cell r="L2299">
            <v>-924.48</v>
          </cell>
          <cell r="M2299">
            <v>-1074.48</v>
          </cell>
          <cell r="N2299">
            <v>-1184.48</v>
          </cell>
          <cell r="O2299">
            <v>-1206.48</v>
          </cell>
          <cell r="P2299">
            <v>-1306.48</v>
          </cell>
          <cell r="Q2299">
            <v>0</v>
          </cell>
          <cell r="R2299">
            <v>-123.33</v>
          </cell>
          <cell r="S2299">
            <v>-224.33</v>
          </cell>
          <cell r="T2299">
            <v>-314.33</v>
          </cell>
          <cell r="U2299">
            <v>-319.33</v>
          </cell>
          <cell r="V2299">
            <v>-518.21</v>
          </cell>
          <cell r="W2299">
            <v>-711.51</v>
          </cell>
          <cell r="X2299">
            <v>-531.51</v>
          </cell>
          <cell r="Y2299">
            <v>-7807.83</v>
          </cell>
          <cell r="Z2299">
            <v>-557.51</v>
          </cell>
          <cell r="AA2299">
            <v>-752.51</v>
          </cell>
          <cell r="AD2299">
            <v>-717.25166666666655</v>
          </cell>
          <cell r="AE2299">
            <v>-717.01541666666662</v>
          </cell>
          <cell r="AF2299">
            <v>-720.16791666666666</v>
          </cell>
          <cell r="AG2299">
            <v>-728.32041666666646</v>
          </cell>
          <cell r="AH2299">
            <v>-718.03374999999994</v>
          </cell>
          <cell r="AI2299">
            <v>-692.05291666666653</v>
          </cell>
          <cell r="AJ2299">
            <v>-670.03791666666655</v>
          </cell>
          <cell r="AK2299">
            <v>-642.57958333333329</v>
          </cell>
          <cell r="AL2299">
            <v>-906.76208333333341</v>
          </cell>
          <cell r="AM2299">
            <v>-1161.1945833333334</v>
          </cell>
          <cell r="AN2299">
            <v>-1116.1554166666667</v>
          </cell>
          <cell r="AP2299">
            <v>-1080.28</v>
          </cell>
        </row>
        <row r="2300">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D2300">
            <v>0</v>
          </cell>
          <cell r="AE2300">
            <v>0</v>
          </cell>
          <cell r="AF2300">
            <v>0</v>
          </cell>
          <cell r="AG2300">
            <v>0</v>
          </cell>
          <cell r="AH2300">
            <v>0</v>
          </cell>
          <cell r="AI2300">
            <v>0</v>
          </cell>
          <cell r="AJ2300">
            <v>0</v>
          </cell>
          <cell r="AK2300">
            <v>0</v>
          </cell>
          <cell r="AL2300">
            <v>0</v>
          </cell>
          <cell r="AM2300">
            <v>0</v>
          </cell>
          <cell r="AN2300">
            <v>0</v>
          </cell>
          <cell r="AP2300">
            <v>0</v>
          </cell>
        </row>
        <row r="2301">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D2301">
            <v>0</v>
          </cell>
          <cell r="AE2301">
            <v>0</v>
          </cell>
          <cell r="AF2301">
            <v>0</v>
          </cell>
          <cell r="AG2301">
            <v>0</v>
          </cell>
          <cell r="AH2301">
            <v>0</v>
          </cell>
          <cell r="AI2301">
            <v>0</v>
          </cell>
          <cell r="AJ2301">
            <v>0</v>
          </cell>
          <cell r="AK2301">
            <v>0</v>
          </cell>
          <cell r="AL2301">
            <v>0</v>
          </cell>
          <cell r="AM2301">
            <v>0</v>
          </cell>
          <cell r="AN2301">
            <v>0</v>
          </cell>
          <cell r="AP2301">
            <v>0</v>
          </cell>
        </row>
        <row r="2302">
          <cell r="J2302">
            <v>-1849453.48</v>
          </cell>
          <cell r="K2302">
            <v>-1804344.85</v>
          </cell>
          <cell r="L2302">
            <v>-1759236.22</v>
          </cell>
          <cell r="M2302">
            <v>-1714127.59</v>
          </cell>
          <cell r="N2302">
            <v>-1669018.96</v>
          </cell>
          <cell r="O2302">
            <v>-1623910.33</v>
          </cell>
          <cell r="P2302">
            <v>-1578801.7</v>
          </cell>
          <cell r="Q2302">
            <v>-1533693.07</v>
          </cell>
          <cell r="R2302">
            <v>-1488584.44</v>
          </cell>
          <cell r="S2302">
            <v>-1443475.81</v>
          </cell>
          <cell r="T2302">
            <v>-1398367.18</v>
          </cell>
          <cell r="U2302">
            <v>-1353258.55</v>
          </cell>
          <cell r="V2302">
            <v>-1308149.92</v>
          </cell>
          <cell r="W2302">
            <v>-1263041.29</v>
          </cell>
          <cell r="X2302">
            <v>-1217932.6599999999</v>
          </cell>
          <cell r="Y2302">
            <v>-1172824.03</v>
          </cell>
          <cell r="Z2302">
            <v>-1127715.3999999999</v>
          </cell>
          <cell r="AA2302">
            <v>-1082606.77</v>
          </cell>
          <cell r="AD2302">
            <v>-1804344.8499999999</v>
          </cell>
          <cell r="AE2302">
            <v>-1759236.22</v>
          </cell>
          <cell r="AF2302">
            <v>-1714127.5899999999</v>
          </cell>
          <cell r="AG2302">
            <v>-1669018.96</v>
          </cell>
          <cell r="AH2302">
            <v>-1623910.33</v>
          </cell>
          <cell r="AI2302">
            <v>-1578801.7</v>
          </cell>
          <cell r="AJ2302">
            <v>-1533693.07</v>
          </cell>
          <cell r="AK2302">
            <v>-1488584.4400000002</v>
          </cell>
          <cell r="AL2302">
            <v>-1443475.8099999998</v>
          </cell>
          <cell r="AM2302">
            <v>-1398367.1800000004</v>
          </cell>
          <cell r="AN2302">
            <v>-1353258.55</v>
          </cell>
          <cell r="AP2302">
            <v>-1263041.29</v>
          </cell>
        </row>
        <row r="2303">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D2303">
            <v>0</v>
          </cell>
          <cell r="AE2303">
            <v>0</v>
          </cell>
          <cell r="AF2303">
            <v>0</v>
          </cell>
          <cell r="AG2303">
            <v>0</v>
          </cell>
          <cell r="AH2303">
            <v>0</v>
          </cell>
          <cell r="AI2303">
            <v>0</v>
          </cell>
          <cell r="AJ2303">
            <v>0</v>
          </cell>
          <cell r="AK2303">
            <v>0</v>
          </cell>
          <cell r="AL2303">
            <v>0</v>
          </cell>
          <cell r="AM2303">
            <v>0</v>
          </cell>
          <cell r="AN2303">
            <v>0</v>
          </cell>
          <cell r="AP2303">
            <v>0</v>
          </cell>
        </row>
        <row r="2304">
          <cell r="J2304">
            <v>-138345.34</v>
          </cell>
          <cell r="K2304">
            <v>-130659.51</v>
          </cell>
          <cell r="L2304">
            <v>-122973.68</v>
          </cell>
          <cell r="M2304">
            <v>-115287.85</v>
          </cell>
          <cell r="N2304">
            <v>-107602.02</v>
          </cell>
          <cell r="O2304">
            <v>-99916.19</v>
          </cell>
          <cell r="P2304">
            <v>-92230.36</v>
          </cell>
          <cell r="Q2304">
            <v>-84544.53</v>
          </cell>
          <cell r="R2304">
            <v>-76858.7</v>
          </cell>
          <cell r="S2304">
            <v>-69172.87</v>
          </cell>
          <cell r="T2304">
            <v>-61487.040000000001</v>
          </cell>
          <cell r="U2304">
            <v>-53801.21</v>
          </cell>
          <cell r="V2304">
            <v>-46115.38</v>
          </cell>
          <cell r="W2304">
            <v>-38429.550000000003</v>
          </cell>
          <cell r="X2304">
            <v>-30743.72</v>
          </cell>
          <cell r="Y2304">
            <v>-23057.89</v>
          </cell>
          <cell r="Z2304">
            <v>-15372.06</v>
          </cell>
          <cell r="AA2304">
            <v>-7686.23</v>
          </cell>
          <cell r="AD2304">
            <v>-130659.51000000001</v>
          </cell>
          <cell r="AE2304">
            <v>-122973.68</v>
          </cell>
          <cell r="AF2304">
            <v>-115287.85000000002</v>
          </cell>
          <cell r="AG2304">
            <v>-107602.02000000002</v>
          </cell>
          <cell r="AH2304">
            <v>-99916.19</v>
          </cell>
          <cell r="AI2304">
            <v>-92230.36</v>
          </cell>
          <cell r="AJ2304">
            <v>-84544.53</v>
          </cell>
          <cell r="AK2304">
            <v>-76858.7</v>
          </cell>
          <cell r="AL2304">
            <v>-69172.87</v>
          </cell>
          <cell r="AM2304">
            <v>-61487.040000000001</v>
          </cell>
          <cell r="AN2304">
            <v>-53801.21</v>
          </cell>
          <cell r="AP2304">
            <v>-38749.742916666662</v>
          </cell>
        </row>
        <row r="2305">
          <cell r="J2305">
            <v>-675825</v>
          </cell>
          <cell r="K2305">
            <v>-675825</v>
          </cell>
          <cell r="L2305">
            <v>-675825</v>
          </cell>
          <cell r="M2305">
            <v>-675825</v>
          </cell>
          <cell r="N2305">
            <v>-675825</v>
          </cell>
          <cell r="O2305">
            <v>-675825</v>
          </cell>
          <cell r="P2305">
            <v>-675825</v>
          </cell>
          <cell r="Q2305">
            <v>-675825</v>
          </cell>
          <cell r="R2305">
            <v>-675825</v>
          </cell>
          <cell r="S2305">
            <v>-675825</v>
          </cell>
          <cell r="T2305">
            <v>-675825</v>
          </cell>
          <cell r="U2305">
            <v>-675825</v>
          </cell>
          <cell r="V2305">
            <v>-675825</v>
          </cell>
          <cell r="W2305">
            <v>-675825</v>
          </cell>
          <cell r="X2305">
            <v>-675825</v>
          </cell>
          <cell r="Y2305">
            <v>-675825</v>
          </cell>
          <cell r="Z2305">
            <v>-675825</v>
          </cell>
          <cell r="AA2305">
            <v>-675825</v>
          </cell>
          <cell r="AD2305">
            <v>-675825</v>
          </cell>
          <cell r="AE2305">
            <v>-675825</v>
          </cell>
          <cell r="AF2305">
            <v>-675825</v>
          </cell>
          <cell r="AG2305">
            <v>-675825</v>
          </cell>
          <cell r="AH2305">
            <v>-675825</v>
          </cell>
          <cell r="AI2305">
            <v>-675825</v>
          </cell>
          <cell r="AJ2305">
            <v>-675825</v>
          </cell>
          <cell r="AK2305">
            <v>-675825</v>
          </cell>
          <cell r="AL2305">
            <v>-675825</v>
          </cell>
          <cell r="AM2305">
            <v>-675825</v>
          </cell>
          <cell r="AN2305">
            <v>-675825</v>
          </cell>
          <cell r="AP2305">
            <v>-675825</v>
          </cell>
        </row>
        <row r="2306">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D2306">
            <v>0</v>
          </cell>
          <cell r="AE2306">
            <v>0</v>
          </cell>
          <cell r="AF2306">
            <v>0</v>
          </cell>
          <cell r="AG2306">
            <v>0</v>
          </cell>
          <cell r="AH2306">
            <v>0</v>
          </cell>
          <cell r="AI2306">
            <v>0</v>
          </cell>
          <cell r="AJ2306">
            <v>0</v>
          </cell>
          <cell r="AK2306">
            <v>0</v>
          </cell>
          <cell r="AL2306">
            <v>0</v>
          </cell>
          <cell r="AM2306">
            <v>0</v>
          </cell>
          <cell r="AN2306">
            <v>0</v>
          </cell>
          <cell r="AP2306">
            <v>0</v>
          </cell>
        </row>
        <row r="2307">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D2307">
            <v>0</v>
          </cell>
          <cell r="AE2307">
            <v>0</v>
          </cell>
          <cell r="AF2307">
            <v>0</v>
          </cell>
          <cell r="AG2307">
            <v>0</v>
          </cell>
          <cell r="AH2307">
            <v>0</v>
          </cell>
          <cell r="AI2307">
            <v>0</v>
          </cell>
          <cell r="AJ2307">
            <v>0</v>
          </cell>
          <cell r="AK2307">
            <v>0</v>
          </cell>
          <cell r="AL2307">
            <v>0</v>
          </cell>
          <cell r="AM2307">
            <v>0</v>
          </cell>
          <cell r="AN2307">
            <v>0</v>
          </cell>
          <cell r="AP2307">
            <v>0</v>
          </cell>
        </row>
        <row r="2308">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D2308">
            <v>0</v>
          </cell>
          <cell r="AE2308">
            <v>0</v>
          </cell>
          <cell r="AF2308">
            <v>0</v>
          </cell>
          <cell r="AG2308">
            <v>0</v>
          </cell>
          <cell r="AH2308">
            <v>0</v>
          </cell>
          <cell r="AI2308">
            <v>0</v>
          </cell>
          <cell r="AJ2308">
            <v>0</v>
          </cell>
          <cell r="AK2308">
            <v>0</v>
          </cell>
          <cell r="AL2308">
            <v>0</v>
          </cell>
          <cell r="AM2308">
            <v>0</v>
          </cell>
          <cell r="AN2308">
            <v>0</v>
          </cell>
          <cell r="AP2308">
            <v>0</v>
          </cell>
        </row>
        <row r="2309">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D2309">
            <v>0</v>
          </cell>
          <cell r="AE2309">
            <v>0</v>
          </cell>
          <cell r="AF2309">
            <v>0</v>
          </cell>
          <cell r="AG2309">
            <v>0</v>
          </cell>
          <cell r="AH2309">
            <v>0</v>
          </cell>
          <cell r="AI2309">
            <v>0</v>
          </cell>
          <cell r="AJ2309">
            <v>0</v>
          </cell>
          <cell r="AK2309">
            <v>0</v>
          </cell>
          <cell r="AL2309">
            <v>0</v>
          </cell>
          <cell r="AM2309">
            <v>0</v>
          </cell>
          <cell r="AN2309">
            <v>0</v>
          </cell>
          <cell r="AP2309">
            <v>0</v>
          </cell>
        </row>
        <row r="2310">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D2310">
            <v>0</v>
          </cell>
          <cell r="AE2310">
            <v>0</v>
          </cell>
          <cell r="AF2310">
            <v>0</v>
          </cell>
          <cell r="AG2310">
            <v>0</v>
          </cell>
          <cell r="AH2310">
            <v>0</v>
          </cell>
          <cell r="AI2310">
            <v>0</v>
          </cell>
          <cell r="AJ2310">
            <v>0</v>
          </cell>
          <cell r="AK2310">
            <v>0</v>
          </cell>
          <cell r="AL2310">
            <v>0</v>
          </cell>
          <cell r="AM2310">
            <v>0</v>
          </cell>
          <cell r="AN2310">
            <v>0</v>
          </cell>
          <cell r="AP2310">
            <v>0</v>
          </cell>
        </row>
        <row r="2311">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D2311">
            <v>0</v>
          </cell>
          <cell r="AE2311">
            <v>0</v>
          </cell>
          <cell r="AF2311">
            <v>0</v>
          </cell>
          <cell r="AG2311">
            <v>0</v>
          </cell>
          <cell r="AH2311">
            <v>0</v>
          </cell>
          <cell r="AI2311">
            <v>0</v>
          </cell>
          <cell r="AJ2311">
            <v>0</v>
          </cell>
          <cell r="AK2311">
            <v>0</v>
          </cell>
          <cell r="AL2311">
            <v>0</v>
          </cell>
          <cell r="AM2311">
            <v>0</v>
          </cell>
          <cell r="AN2311">
            <v>0</v>
          </cell>
          <cell r="AP2311">
            <v>0</v>
          </cell>
        </row>
        <row r="2312">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D2312">
            <v>0</v>
          </cell>
          <cell r="AE2312">
            <v>0</v>
          </cell>
          <cell r="AF2312">
            <v>0</v>
          </cell>
          <cell r="AG2312">
            <v>0</v>
          </cell>
          <cell r="AH2312">
            <v>0</v>
          </cell>
          <cell r="AI2312">
            <v>0</v>
          </cell>
          <cell r="AJ2312">
            <v>0</v>
          </cell>
          <cell r="AK2312">
            <v>0</v>
          </cell>
          <cell r="AL2312">
            <v>0</v>
          </cell>
          <cell r="AM2312">
            <v>0</v>
          </cell>
          <cell r="AN2312">
            <v>0</v>
          </cell>
          <cell r="AP2312">
            <v>0</v>
          </cell>
        </row>
        <row r="2313">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D2313">
            <v>0</v>
          </cell>
          <cell r="AE2313">
            <v>0</v>
          </cell>
          <cell r="AF2313">
            <v>0</v>
          </cell>
          <cell r="AG2313">
            <v>0</v>
          </cell>
          <cell r="AH2313">
            <v>0</v>
          </cell>
          <cell r="AI2313">
            <v>0</v>
          </cell>
          <cell r="AJ2313">
            <v>0</v>
          </cell>
          <cell r="AK2313">
            <v>0</v>
          </cell>
          <cell r="AL2313">
            <v>0</v>
          </cell>
          <cell r="AM2313">
            <v>0</v>
          </cell>
          <cell r="AN2313">
            <v>0</v>
          </cell>
          <cell r="AP2313">
            <v>0</v>
          </cell>
        </row>
        <row r="2314">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D2314">
            <v>0</v>
          </cell>
          <cell r="AE2314">
            <v>0</v>
          </cell>
          <cell r="AF2314">
            <v>0</v>
          </cell>
          <cell r="AG2314">
            <v>0</v>
          </cell>
          <cell r="AH2314">
            <v>0</v>
          </cell>
          <cell r="AI2314">
            <v>0</v>
          </cell>
          <cell r="AJ2314">
            <v>0</v>
          </cell>
          <cell r="AK2314">
            <v>0</v>
          </cell>
          <cell r="AL2314">
            <v>0</v>
          </cell>
          <cell r="AM2314">
            <v>0</v>
          </cell>
          <cell r="AN2314">
            <v>0</v>
          </cell>
          <cell r="AP2314">
            <v>0</v>
          </cell>
        </row>
        <row r="2315">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D2315">
            <v>0</v>
          </cell>
          <cell r="AE2315">
            <v>0</v>
          </cell>
          <cell r="AF2315">
            <v>0</v>
          </cell>
          <cell r="AG2315">
            <v>0</v>
          </cell>
          <cell r="AH2315">
            <v>0</v>
          </cell>
          <cell r="AI2315">
            <v>0</v>
          </cell>
          <cell r="AJ2315">
            <v>0</v>
          </cell>
          <cell r="AK2315">
            <v>0</v>
          </cell>
          <cell r="AL2315">
            <v>0</v>
          </cell>
          <cell r="AM2315">
            <v>0</v>
          </cell>
          <cell r="AN2315">
            <v>0</v>
          </cell>
          <cell r="AP2315">
            <v>0</v>
          </cell>
        </row>
        <row r="2316">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D2316">
            <v>0</v>
          </cell>
          <cell r="AE2316">
            <v>0</v>
          </cell>
          <cell r="AF2316">
            <v>0</v>
          </cell>
          <cell r="AG2316">
            <v>0</v>
          </cell>
          <cell r="AH2316">
            <v>0</v>
          </cell>
          <cell r="AI2316">
            <v>0</v>
          </cell>
          <cell r="AJ2316">
            <v>0</v>
          </cell>
          <cell r="AK2316">
            <v>0</v>
          </cell>
          <cell r="AL2316">
            <v>0</v>
          </cell>
          <cell r="AM2316">
            <v>0</v>
          </cell>
          <cell r="AN2316">
            <v>0</v>
          </cell>
          <cell r="AP2316">
            <v>0</v>
          </cell>
        </row>
        <row r="2317">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D2317">
            <v>0</v>
          </cell>
          <cell r="AE2317">
            <v>0</v>
          </cell>
          <cell r="AF2317">
            <v>0</v>
          </cell>
          <cell r="AG2317">
            <v>0</v>
          </cell>
          <cell r="AH2317">
            <v>0</v>
          </cell>
          <cell r="AI2317">
            <v>0</v>
          </cell>
          <cell r="AJ2317">
            <v>0</v>
          </cell>
          <cell r="AK2317">
            <v>0</v>
          </cell>
          <cell r="AL2317">
            <v>0</v>
          </cell>
          <cell r="AM2317">
            <v>0</v>
          </cell>
          <cell r="AN2317">
            <v>0</v>
          </cell>
          <cell r="AP2317">
            <v>0</v>
          </cell>
        </row>
        <row r="2318">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D2318">
            <v>0</v>
          </cell>
          <cell r="AE2318">
            <v>0</v>
          </cell>
          <cell r="AF2318">
            <v>0</v>
          </cell>
          <cell r="AG2318">
            <v>0</v>
          </cell>
          <cell r="AH2318">
            <v>0</v>
          </cell>
          <cell r="AI2318">
            <v>0</v>
          </cell>
          <cell r="AJ2318">
            <v>0</v>
          </cell>
          <cell r="AK2318">
            <v>0</v>
          </cell>
          <cell r="AL2318">
            <v>0</v>
          </cell>
          <cell r="AM2318">
            <v>0</v>
          </cell>
          <cell r="AN2318">
            <v>0</v>
          </cell>
          <cell r="AP2318">
            <v>0</v>
          </cell>
        </row>
        <row r="2319">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D2319">
            <v>0</v>
          </cell>
          <cell r="AE2319">
            <v>0</v>
          </cell>
          <cell r="AF2319">
            <v>0</v>
          </cell>
          <cell r="AG2319">
            <v>0</v>
          </cell>
          <cell r="AH2319">
            <v>0</v>
          </cell>
          <cell r="AI2319">
            <v>0</v>
          </cell>
          <cell r="AJ2319">
            <v>0</v>
          </cell>
          <cell r="AK2319">
            <v>0</v>
          </cell>
          <cell r="AL2319">
            <v>0</v>
          </cell>
          <cell r="AM2319">
            <v>0</v>
          </cell>
          <cell r="AN2319">
            <v>0</v>
          </cell>
          <cell r="AP2319">
            <v>0</v>
          </cell>
        </row>
        <row r="2320">
          <cell r="J2320">
            <v>-3737354.88</v>
          </cell>
          <cell r="K2320">
            <v>-3161967.49</v>
          </cell>
          <cell r="L2320">
            <v>-3127470.21</v>
          </cell>
          <cell r="M2320">
            <v>-3413863.62</v>
          </cell>
          <cell r="N2320">
            <v>-3195173.19</v>
          </cell>
          <cell r="O2320">
            <v>-3968264.71</v>
          </cell>
          <cell r="P2320">
            <v>-3621315.5</v>
          </cell>
          <cell r="Q2320">
            <v>-3802700.45</v>
          </cell>
          <cell r="R2320">
            <v>-4481309.25</v>
          </cell>
          <cell r="S2320">
            <v>-4556745.7300000004</v>
          </cell>
          <cell r="T2320">
            <v>-5415866.0599999996</v>
          </cell>
          <cell r="U2320">
            <v>-4383616.51</v>
          </cell>
          <cell r="V2320">
            <v>-2836866.37</v>
          </cell>
          <cell r="W2320">
            <v>-2640567.7799999998</v>
          </cell>
          <cell r="X2320">
            <v>-2017163.43</v>
          </cell>
          <cell r="Y2320">
            <v>-1979814.16</v>
          </cell>
          <cell r="Z2320">
            <v>-2407886.62</v>
          </cell>
          <cell r="AA2320">
            <v>-3033107.3</v>
          </cell>
          <cell r="AD2320">
            <v>-3433172.05125</v>
          </cell>
          <cell r="AE2320">
            <v>-3545860.7183333337</v>
          </cell>
          <cell r="AF2320">
            <v>-3664689.987916667</v>
          </cell>
          <cell r="AG2320">
            <v>-3788559.5175000001</v>
          </cell>
          <cell r="AH2320">
            <v>-3877449.7441666671</v>
          </cell>
          <cell r="AI2320">
            <v>-3867950.2787500001</v>
          </cell>
          <cell r="AJ2320">
            <v>-3808704.9362499993</v>
          </cell>
          <cell r="AK2320">
            <v>-3740717.165833333</v>
          </cell>
          <cell r="AL2320">
            <v>-3634702.3224999998</v>
          </cell>
          <cell r="AM2320">
            <v>-3542146.6545833331</v>
          </cell>
          <cell r="AN2320">
            <v>-3470378.155416667</v>
          </cell>
          <cell r="AP2320">
            <v>-3310173.3175000004</v>
          </cell>
        </row>
        <row r="2321">
          <cell r="J2321">
            <v>-6391780.2000000002</v>
          </cell>
          <cell r="K2321">
            <v>-6253910.5199999996</v>
          </cell>
          <cell r="L2321">
            <v>-6222819.1100000003</v>
          </cell>
          <cell r="M2321">
            <v>-6291851.5099999998</v>
          </cell>
          <cell r="N2321">
            <v>-6345283.5700000003</v>
          </cell>
          <cell r="O2321">
            <v>-6699349.9100000001</v>
          </cell>
          <cell r="P2321">
            <v>-6808384.9699999997</v>
          </cell>
          <cell r="Q2321">
            <v>-7474754.0700000003</v>
          </cell>
          <cell r="R2321">
            <v>-8320814.79</v>
          </cell>
          <cell r="S2321">
            <v>-8965410.9100000001</v>
          </cell>
          <cell r="T2321">
            <v>-9676943.4900000002</v>
          </cell>
          <cell r="U2321">
            <v>-9708088.1999999993</v>
          </cell>
          <cell r="V2321">
            <v>-9650746.1500000004</v>
          </cell>
          <cell r="W2321">
            <v>-9718790.1500000004</v>
          </cell>
          <cell r="X2321">
            <v>-9489909.8399999999</v>
          </cell>
          <cell r="Y2321">
            <v>-9449894.3699999992</v>
          </cell>
          <cell r="Z2321">
            <v>-9554817.4600000009</v>
          </cell>
          <cell r="AA2321">
            <v>-9830840.2699999996</v>
          </cell>
          <cell r="AD2321">
            <v>-6219003.2316666665</v>
          </cell>
          <cell r="AE2321">
            <v>-6456913.4170833342</v>
          </cell>
          <cell r="AF2321">
            <v>-6713931.1245833337</v>
          </cell>
          <cell r="AG2321">
            <v>-6992153.9354166659</v>
          </cell>
          <cell r="AH2321">
            <v>-7283764.4370833309</v>
          </cell>
          <cell r="AI2321">
            <v>-7565739.5187499998</v>
          </cell>
          <cell r="AJ2321">
            <v>-7845899.7512499997</v>
          </cell>
          <cell r="AK2321">
            <v>-8126398.5162500003</v>
          </cell>
          <cell r="AL2321">
            <v>-8394112.4158333335</v>
          </cell>
          <cell r="AM2321">
            <v>-8659428.1137500014</v>
          </cell>
          <cell r="AN2321">
            <v>-8923637.4575000014</v>
          </cell>
          <cell r="AP2321">
            <v>-9452719.7687500026</v>
          </cell>
        </row>
        <row r="2322">
          <cell r="J2322">
            <v>-7642404</v>
          </cell>
          <cell r="K2322">
            <v>-7726826</v>
          </cell>
          <cell r="L2322">
            <v>-7726826</v>
          </cell>
          <cell r="M2322">
            <v>-7726826</v>
          </cell>
          <cell r="N2322">
            <v>-7772522</v>
          </cell>
          <cell r="O2322">
            <v>-7772522</v>
          </cell>
          <cell r="P2322">
            <v>-7772522</v>
          </cell>
          <cell r="Q2322">
            <v>-7734211</v>
          </cell>
          <cell r="R2322">
            <v>-7734211</v>
          </cell>
          <cell r="S2322">
            <v>-7734211</v>
          </cell>
          <cell r="T2322">
            <v>-7667812</v>
          </cell>
          <cell r="U2322">
            <v>-7667812</v>
          </cell>
          <cell r="V2322">
            <v>-7667812</v>
          </cell>
          <cell r="W2322">
            <v>-7599685</v>
          </cell>
          <cell r="X2322">
            <v>-7599685</v>
          </cell>
          <cell r="Y2322">
            <v>-7599685</v>
          </cell>
          <cell r="Z2322">
            <v>-7508396</v>
          </cell>
          <cell r="AA2322">
            <v>-7508396</v>
          </cell>
          <cell r="AD2322">
            <v>-7629549.75</v>
          </cell>
          <cell r="AE2322">
            <v>-7681521.083333333</v>
          </cell>
          <cell r="AF2322">
            <v>-7704351.166666667</v>
          </cell>
          <cell r="AG2322">
            <v>-7717546.583333333</v>
          </cell>
          <cell r="AH2322">
            <v>-7722166.75</v>
          </cell>
          <cell r="AI2322">
            <v>-7724284.083333333</v>
          </cell>
          <cell r="AJ2322">
            <v>-7720045.208333333</v>
          </cell>
          <cell r="AK2322">
            <v>-7709450.125</v>
          </cell>
          <cell r="AL2322">
            <v>-7698855.041666667</v>
          </cell>
          <cell r="AM2322">
            <v>-7682552.25</v>
          </cell>
          <cell r="AN2322">
            <v>-7660541.75</v>
          </cell>
          <cell r="AP2322">
            <v>-7612707.25</v>
          </cell>
        </row>
        <row r="2323">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D2323">
            <v>0</v>
          </cell>
          <cell r="AE2323">
            <v>0</v>
          </cell>
          <cell r="AF2323">
            <v>0</v>
          </cell>
          <cell r="AG2323">
            <v>0</v>
          </cell>
          <cell r="AH2323">
            <v>0</v>
          </cell>
          <cell r="AI2323">
            <v>0</v>
          </cell>
          <cell r="AJ2323">
            <v>0</v>
          </cell>
          <cell r="AK2323">
            <v>0</v>
          </cell>
          <cell r="AL2323">
            <v>0</v>
          </cell>
          <cell r="AM2323">
            <v>0</v>
          </cell>
          <cell r="AN2323">
            <v>0</v>
          </cell>
          <cell r="AP2323">
            <v>0</v>
          </cell>
        </row>
        <row r="2324">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D2324">
            <v>0</v>
          </cell>
          <cell r="AE2324">
            <v>0</v>
          </cell>
          <cell r="AF2324">
            <v>0</v>
          </cell>
          <cell r="AG2324">
            <v>0</v>
          </cell>
          <cell r="AH2324">
            <v>0</v>
          </cell>
          <cell r="AI2324">
            <v>0</v>
          </cell>
          <cell r="AJ2324">
            <v>0</v>
          </cell>
          <cell r="AK2324">
            <v>0</v>
          </cell>
          <cell r="AL2324">
            <v>0</v>
          </cell>
          <cell r="AM2324">
            <v>0</v>
          </cell>
          <cell r="AN2324">
            <v>0</v>
          </cell>
          <cell r="AP2324">
            <v>0</v>
          </cell>
        </row>
        <row r="2325">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D2325">
            <v>0</v>
          </cell>
          <cell r="AE2325">
            <v>0</v>
          </cell>
          <cell r="AF2325">
            <v>0</v>
          </cell>
          <cell r="AG2325">
            <v>0</v>
          </cell>
          <cell r="AH2325">
            <v>0</v>
          </cell>
          <cell r="AI2325">
            <v>0</v>
          </cell>
          <cell r="AJ2325">
            <v>0</v>
          </cell>
          <cell r="AK2325">
            <v>0</v>
          </cell>
          <cell r="AL2325">
            <v>0</v>
          </cell>
          <cell r="AM2325">
            <v>0</v>
          </cell>
          <cell r="AN2325">
            <v>0</v>
          </cell>
          <cell r="AP2325">
            <v>88452.207916666681</v>
          </cell>
        </row>
        <row r="2326">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D2326">
            <v>0</v>
          </cell>
          <cell r="AE2326">
            <v>0</v>
          </cell>
          <cell r="AF2326">
            <v>0</v>
          </cell>
          <cell r="AG2326">
            <v>0</v>
          </cell>
          <cell r="AH2326">
            <v>0</v>
          </cell>
          <cell r="AI2326">
            <v>0</v>
          </cell>
          <cell r="AJ2326">
            <v>0</v>
          </cell>
          <cell r="AK2326">
            <v>0</v>
          </cell>
          <cell r="AL2326">
            <v>0</v>
          </cell>
          <cell r="AM2326">
            <v>0</v>
          </cell>
          <cell r="AN2326">
            <v>0</v>
          </cell>
          <cell r="AP2326">
            <v>0</v>
          </cell>
        </row>
        <row r="2327">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D2327">
            <v>0</v>
          </cell>
          <cell r="AE2327">
            <v>0</v>
          </cell>
          <cell r="AF2327">
            <v>0</v>
          </cell>
          <cell r="AG2327">
            <v>0</v>
          </cell>
          <cell r="AH2327">
            <v>0</v>
          </cell>
          <cell r="AI2327">
            <v>0</v>
          </cell>
          <cell r="AJ2327">
            <v>0</v>
          </cell>
          <cell r="AK2327">
            <v>0</v>
          </cell>
          <cell r="AL2327">
            <v>0</v>
          </cell>
          <cell r="AM2327">
            <v>0</v>
          </cell>
          <cell r="AN2327">
            <v>0</v>
          </cell>
          <cell r="AP2327">
            <v>-88452.207916666681</v>
          </cell>
        </row>
        <row r="2328">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D2328">
            <v>0</v>
          </cell>
          <cell r="AE2328">
            <v>0</v>
          </cell>
          <cell r="AF2328">
            <v>0</v>
          </cell>
          <cell r="AG2328">
            <v>0</v>
          </cell>
          <cell r="AH2328">
            <v>0</v>
          </cell>
          <cell r="AI2328">
            <v>0</v>
          </cell>
          <cell r="AJ2328">
            <v>0</v>
          </cell>
          <cell r="AK2328">
            <v>0</v>
          </cell>
          <cell r="AL2328">
            <v>0</v>
          </cell>
          <cell r="AM2328">
            <v>0</v>
          </cell>
          <cell r="AN2328">
            <v>0</v>
          </cell>
          <cell r="AP2328">
            <v>-88452.207916666681</v>
          </cell>
        </row>
        <row r="2329">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D2329">
            <v>0</v>
          </cell>
          <cell r="AE2329">
            <v>0</v>
          </cell>
          <cell r="AF2329">
            <v>0</v>
          </cell>
          <cell r="AG2329">
            <v>0</v>
          </cell>
          <cell r="AH2329">
            <v>0</v>
          </cell>
          <cell r="AI2329">
            <v>0</v>
          </cell>
          <cell r="AJ2329">
            <v>0</v>
          </cell>
          <cell r="AK2329">
            <v>0</v>
          </cell>
          <cell r="AL2329">
            <v>0</v>
          </cell>
          <cell r="AM2329">
            <v>0</v>
          </cell>
          <cell r="AN2329">
            <v>0</v>
          </cell>
          <cell r="AP2329">
            <v>0</v>
          </cell>
        </row>
        <row r="2330">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D2330">
            <v>0</v>
          </cell>
          <cell r="AE2330">
            <v>0</v>
          </cell>
          <cell r="AF2330">
            <v>0</v>
          </cell>
          <cell r="AG2330">
            <v>0</v>
          </cell>
          <cell r="AH2330">
            <v>0</v>
          </cell>
          <cell r="AI2330">
            <v>0</v>
          </cell>
          <cell r="AJ2330">
            <v>0</v>
          </cell>
          <cell r="AK2330">
            <v>0</v>
          </cell>
          <cell r="AL2330">
            <v>0</v>
          </cell>
          <cell r="AM2330">
            <v>0</v>
          </cell>
          <cell r="AN2330">
            <v>0</v>
          </cell>
          <cell r="AP2330">
            <v>0</v>
          </cell>
        </row>
        <row r="2331">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D2331">
            <v>0</v>
          </cell>
          <cell r="AE2331">
            <v>0</v>
          </cell>
          <cell r="AF2331">
            <v>0</v>
          </cell>
          <cell r="AG2331">
            <v>0</v>
          </cell>
          <cell r="AH2331">
            <v>0</v>
          </cell>
          <cell r="AI2331">
            <v>0</v>
          </cell>
          <cell r="AJ2331">
            <v>0</v>
          </cell>
          <cell r="AK2331">
            <v>0</v>
          </cell>
          <cell r="AL2331">
            <v>0</v>
          </cell>
          <cell r="AM2331">
            <v>0</v>
          </cell>
          <cell r="AN2331">
            <v>0</v>
          </cell>
          <cell r="AP2331">
            <v>-12619301.371250002</v>
          </cell>
        </row>
        <row r="2332">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D2332">
            <v>0</v>
          </cell>
          <cell r="AE2332">
            <v>0</v>
          </cell>
          <cell r="AF2332">
            <v>0</v>
          </cell>
          <cell r="AG2332">
            <v>0</v>
          </cell>
          <cell r="AH2332">
            <v>0</v>
          </cell>
          <cell r="AI2332">
            <v>0</v>
          </cell>
          <cell r="AJ2332">
            <v>0</v>
          </cell>
          <cell r="AK2332">
            <v>0</v>
          </cell>
          <cell r="AL2332">
            <v>0</v>
          </cell>
          <cell r="AM2332">
            <v>0</v>
          </cell>
          <cell r="AN2332">
            <v>0</v>
          </cell>
          <cell r="AP2332">
            <v>0</v>
          </cell>
        </row>
        <row r="2333">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D2333">
            <v>0</v>
          </cell>
          <cell r="AE2333">
            <v>0</v>
          </cell>
          <cell r="AF2333">
            <v>0</v>
          </cell>
          <cell r="AG2333">
            <v>0</v>
          </cell>
          <cell r="AH2333">
            <v>0</v>
          </cell>
          <cell r="AI2333">
            <v>0</v>
          </cell>
          <cell r="AJ2333">
            <v>0</v>
          </cell>
          <cell r="AK2333">
            <v>0</v>
          </cell>
          <cell r="AL2333">
            <v>0</v>
          </cell>
          <cell r="AM2333">
            <v>0</v>
          </cell>
          <cell r="AN2333">
            <v>0</v>
          </cell>
          <cell r="AP2333">
            <v>-2002350.5425000002</v>
          </cell>
        </row>
        <row r="2334">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D2334">
            <v>0</v>
          </cell>
          <cell r="AE2334">
            <v>0</v>
          </cell>
          <cell r="AF2334">
            <v>0</v>
          </cell>
          <cell r="AG2334">
            <v>0</v>
          </cell>
          <cell r="AH2334">
            <v>0</v>
          </cell>
          <cell r="AI2334">
            <v>0</v>
          </cell>
          <cell r="AJ2334">
            <v>0</v>
          </cell>
          <cell r="AK2334">
            <v>0</v>
          </cell>
          <cell r="AL2334">
            <v>0</v>
          </cell>
          <cell r="AM2334">
            <v>0</v>
          </cell>
          <cell r="AN2334">
            <v>0</v>
          </cell>
          <cell r="AP2334">
            <v>0</v>
          </cell>
        </row>
        <row r="2335">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D2335">
            <v>0</v>
          </cell>
          <cell r="AE2335">
            <v>0</v>
          </cell>
          <cell r="AF2335">
            <v>0</v>
          </cell>
          <cell r="AG2335">
            <v>0</v>
          </cell>
          <cell r="AH2335">
            <v>0</v>
          </cell>
          <cell r="AI2335">
            <v>0</v>
          </cell>
          <cell r="AJ2335">
            <v>0</v>
          </cell>
          <cell r="AK2335">
            <v>0</v>
          </cell>
          <cell r="AL2335">
            <v>0</v>
          </cell>
          <cell r="AM2335">
            <v>0</v>
          </cell>
          <cell r="AN2335">
            <v>0</v>
          </cell>
          <cell r="AP2335">
            <v>0</v>
          </cell>
        </row>
        <row r="2336">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D2336">
            <v>0</v>
          </cell>
          <cell r="AE2336">
            <v>0</v>
          </cell>
          <cell r="AF2336">
            <v>0</v>
          </cell>
          <cell r="AG2336">
            <v>0</v>
          </cell>
          <cell r="AH2336">
            <v>0</v>
          </cell>
          <cell r="AI2336">
            <v>0</v>
          </cell>
          <cell r="AJ2336">
            <v>0</v>
          </cell>
          <cell r="AK2336">
            <v>0</v>
          </cell>
          <cell r="AL2336">
            <v>0</v>
          </cell>
          <cell r="AM2336">
            <v>0</v>
          </cell>
          <cell r="AN2336">
            <v>0</v>
          </cell>
          <cell r="AP2336">
            <v>0</v>
          </cell>
        </row>
        <row r="2337">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D2337">
            <v>0</v>
          </cell>
          <cell r="AE2337">
            <v>0</v>
          </cell>
          <cell r="AF2337">
            <v>0</v>
          </cell>
          <cell r="AG2337">
            <v>0</v>
          </cell>
          <cell r="AH2337">
            <v>0</v>
          </cell>
          <cell r="AI2337">
            <v>0</v>
          </cell>
          <cell r="AJ2337">
            <v>0</v>
          </cell>
          <cell r="AK2337">
            <v>0</v>
          </cell>
          <cell r="AL2337">
            <v>0</v>
          </cell>
          <cell r="AM2337">
            <v>0</v>
          </cell>
          <cell r="AN2337">
            <v>0</v>
          </cell>
          <cell r="AP2337">
            <v>0</v>
          </cell>
        </row>
        <row r="2338">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D2338">
            <v>0</v>
          </cell>
          <cell r="AE2338">
            <v>0</v>
          </cell>
          <cell r="AF2338">
            <v>0</v>
          </cell>
          <cell r="AG2338">
            <v>0</v>
          </cell>
          <cell r="AH2338">
            <v>0</v>
          </cell>
          <cell r="AI2338">
            <v>0</v>
          </cell>
          <cell r="AJ2338">
            <v>0</v>
          </cell>
          <cell r="AK2338">
            <v>0</v>
          </cell>
          <cell r="AL2338">
            <v>0</v>
          </cell>
          <cell r="AM2338">
            <v>0</v>
          </cell>
          <cell r="AN2338">
            <v>0</v>
          </cell>
          <cell r="AP2338">
            <v>0</v>
          </cell>
        </row>
        <row r="2339">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D2339">
            <v>0</v>
          </cell>
          <cell r="AE2339">
            <v>0</v>
          </cell>
          <cell r="AF2339">
            <v>0</v>
          </cell>
          <cell r="AG2339">
            <v>0</v>
          </cell>
          <cell r="AH2339">
            <v>0</v>
          </cell>
          <cell r="AI2339">
            <v>0</v>
          </cell>
          <cell r="AJ2339">
            <v>0</v>
          </cell>
          <cell r="AK2339">
            <v>0</v>
          </cell>
          <cell r="AL2339">
            <v>0</v>
          </cell>
          <cell r="AM2339">
            <v>0</v>
          </cell>
          <cell r="AN2339">
            <v>0</v>
          </cell>
          <cell r="AP2339">
            <v>0</v>
          </cell>
        </row>
        <row r="2340">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D2340">
            <v>0</v>
          </cell>
          <cell r="AE2340">
            <v>0</v>
          </cell>
          <cell r="AF2340">
            <v>0</v>
          </cell>
          <cell r="AG2340">
            <v>0</v>
          </cell>
          <cell r="AH2340">
            <v>0</v>
          </cell>
          <cell r="AI2340">
            <v>0</v>
          </cell>
          <cell r="AJ2340">
            <v>0</v>
          </cell>
          <cell r="AK2340">
            <v>0</v>
          </cell>
          <cell r="AL2340">
            <v>0</v>
          </cell>
          <cell r="AM2340">
            <v>0</v>
          </cell>
          <cell r="AN2340">
            <v>0</v>
          </cell>
          <cell r="AP2340">
            <v>0</v>
          </cell>
        </row>
        <row r="2341">
          <cell r="J2341">
            <v>-22804.52</v>
          </cell>
          <cell r="K2341">
            <v>-21666.6</v>
          </cell>
          <cell r="L2341">
            <v>-20528.68</v>
          </cell>
          <cell r="M2341">
            <v>-19390.759999999998</v>
          </cell>
          <cell r="N2341">
            <v>-18252.84</v>
          </cell>
          <cell r="O2341">
            <v>-17114.919999999998</v>
          </cell>
          <cell r="P2341">
            <v>-15977</v>
          </cell>
          <cell r="Q2341">
            <v>-14839.08</v>
          </cell>
          <cell r="R2341">
            <v>-13701.16</v>
          </cell>
          <cell r="S2341">
            <v>-12563.24</v>
          </cell>
          <cell r="T2341">
            <v>-11425.32</v>
          </cell>
          <cell r="U2341">
            <v>-10287.4</v>
          </cell>
          <cell r="V2341">
            <v>-9149.48</v>
          </cell>
          <cell r="W2341">
            <v>-8011.56</v>
          </cell>
          <cell r="X2341">
            <v>-7439.29</v>
          </cell>
          <cell r="Y2341">
            <v>-6867.02</v>
          </cell>
          <cell r="Z2341">
            <v>-6294.75</v>
          </cell>
          <cell r="AA2341">
            <v>-5722.48</v>
          </cell>
          <cell r="AD2341">
            <v>-22736.731250000001</v>
          </cell>
          <cell r="AE2341">
            <v>-21213.543333333335</v>
          </cell>
          <cell r="AF2341">
            <v>-19775.977916666667</v>
          </cell>
          <cell r="AG2341">
            <v>-18424.035</v>
          </cell>
          <cell r="AH2341">
            <v>-17157.714583333331</v>
          </cell>
          <cell r="AI2341">
            <v>-15976.999999999998</v>
          </cell>
          <cell r="AJ2341">
            <v>-14839.08</v>
          </cell>
          <cell r="AK2341">
            <v>-13724.72875</v>
          </cell>
          <cell r="AL2341">
            <v>-12657.514999999999</v>
          </cell>
          <cell r="AM2341">
            <v>-11637.438749999999</v>
          </cell>
          <cell r="AN2341">
            <v>-10664.499999999998</v>
          </cell>
          <cell r="AP2341">
            <v>-8860.0349999999999</v>
          </cell>
        </row>
        <row r="2342">
          <cell r="J2342">
            <v>-5108.3500000000004</v>
          </cell>
          <cell r="K2342">
            <v>-4853.47</v>
          </cell>
          <cell r="L2342">
            <v>-4598.59</v>
          </cell>
          <cell r="M2342">
            <v>-4343.71</v>
          </cell>
          <cell r="N2342">
            <v>-4088.83</v>
          </cell>
          <cell r="O2342">
            <v>-3833.95</v>
          </cell>
          <cell r="P2342">
            <v>-3579.07</v>
          </cell>
          <cell r="Q2342">
            <v>-3324.19</v>
          </cell>
          <cell r="R2342">
            <v>-3069.31</v>
          </cell>
          <cell r="S2342">
            <v>-2814.43</v>
          </cell>
          <cell r="T2342">
            <v>-2560.13</v>
          </cell>
          <cell r="U2342">
            <v>-2305.25</v>
          </cell>
          <cell r="V2342">
            <v>-2050.37</v>
          </cell>
          <cell r="W2342">
            <v>-1795.49</v>
          </cell>
          <cell r="X2342">
            <v>-1667.31</v>
          </cell>
          <cell r="Y2342">
            <v>-1539.13</v>
          </cell>
          <cell r="Z2342">
            <v>-1410.95</v>
          </cell>
          <cell r="AA2342">
            <v>-1282.77</v>
          </cell>
          <cell r="AD2342">
            <v>-5093.0158333333338</v>
          </cell>
          <cell r="AE2342">
            <v>-4751.8683333333338</v>
          </cell>
          <cell r="AF2342">
            <v>-4429.9024999999992</v>
          </cell>
          <cell r="AG2342">
            <v>-4127.1425000000008</v>
          </cell>
          <cell r="AH2342">
            <v>-3843.5883333333327</v>
          </cell>
          <cell r="AI2342">
            <v>-3579.1908333333326</v>
          </cell>
          <cell r="AJ2342">
            <v>-3324.3591666666671</v>
          </cell>
          <cell r="AK2342">
            <v>-3074.8066666666668</v>
          </cell>
          <cell r="AL2342">
            <v>-2835.8125000000005</v>
          </cell>
          <cell r="AM2342">
            <v>-2607.376666666667</v>
          </cell>
          <cell r="AN2342">
            <v>-2389.499166666667</v>
          </cell>
          <cell r="AP2342">
            <v>-1985.4191666666666</v>
          </cell>
        </row>
        <row r="2343">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D2343">
            <v>0</v>
          </cell>
          <cell r="AE2343">
            <v>0</v>
          </cell>
          <cell r="AF2343">
            <v>0</v>
          </cell>
          <cell r="AG2343">
            <v>0</v>
          </cell>
          <cell r="AH2343">
            <v>0</v>
          </cell>
          <cell r="AI2343">
            <v>0</v>
          </cell>
          <cell r="AJ2343">
            <v>0</v>
          </cell>
          <cell r="AK2343">
            <v>0</v>
          </cell>
          <cell r="AL2343">
            <v>0</v>
          </cell>
          <cell r="AM2343">
            <v>0</v>
          </cell>
          <cell r="AN2343">
            <v>0</v>
          </cell>
          <cell r="AP2343">
            <v>0</v>
          </cell>
        </row>
        <row r="2344">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D2344">
            <v>0</v>
          </cell>
          <cell r="AE2344">
            <v>0</v>
          </cell>
          <cell r="AF2344">
            <v>0</v>
          </cell>
          <cell r="AG2344">
            <v>0</v>
          </cell>
          <cell r="AH2344">
            <v>0</v>
          </cell>
          <cell r="AI2344">
            <v>0</v>
          </cell>
          <cell r="AJ2344">
            <v>0</v>
          </cell>
          <cell r="AK2344">
            <v>0</v>
          </cell>
          <cell r="AL2344">
            <v>0</v>
          </cell>
          <cell r="AM2344">
            <v>0</v>
          </cell>
          <cell r="AN2344">
            <v>0</v>
          </cell>
          <cell r="AP2344">
            <v>0</v>
          </cell>
        </row>
        <row r="2345">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D2345">
            <v>0</v>
          </cell>
          <cell r="AE2345">
            <v>0</v>
          </cell>
          <cell r="AF2345">
            <v>0</v>
          </cell>
          <cell r="AG2345">
            <v>0</v>
          </cell>
          <cell r="AH2345">
            <v>0</v>
          </cell>
          <cell r="AI2345">
            <v>0</v>
          </cell>
          <cell r="AJ2345">
            <v>0</v>
          </cell>
          <cell r="AK2345">
            <v>0</v>
          </cell>
          <cell r="AL2345">
            <v>0</v>
          </cell>
          <cell r="AM2345">
            <v>0</v>
          </cell>
          <cell r="AN2345">
            <v>0</v>
          </cell>
          <cell r="AP2345">
            <v>0</v>
          </cell>
        </row>
        <row r="2346">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D2346">
            <v>0</v>
          </cell>
          <cell r="AE2346">
            <v>0</v>
          </cell>
          <cell r="AF2346">
            <v>0</v>
          </cell>
          <cell r="AG2346">
            <v>0</v>
          </cell>
          <cell r="AH2346">
            <v>0</v>
          </cell>
          <cell r="AI2346">
            <v>0</v>
          </cell>
          <cell r="AJ2346">
            <v>0</v>
          </cell>
          <cell r="AK2346">
            <v>0</v>
          </cell>
          <cell r="AL2346">
            <v>0</v>
          </cell>
          <cell r="AM2346">
            <v>0</v>
          </cell>
          <cell r="AN2346">
            <v>0</v>
          </cell>
          <cell r="AP2346">
            <v>0</v>
          </cell>
        </row>
        <row r="2347">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D2347">
            <v>0</v>
          </cell>
          <cell r="AE2347">
            <v>0</v>
          </cell>
          <cell r="AF2347">
            <v>0</v>
          </cell>
          <cell r="AG2347">
            <v>0</v>
          </cell>
          <cell r="AH2347">
            <v>0</v>
          </cell>
          <cell r="AI2347">
            <v>0</v>
          </cell>
          <cell r="AJ2347">
            <v>0</v>
          </cell>
          <cell r="AK2347">
            <v>0</v>
          </cell>
          <cell r="AL2347">
            <v>0</v>
          </cell>
          <cell r="AM2347">
            <v>0</v>
          </cell>
          <cell r="AN2347">
            <v>0</v>
          </cell>
          <cell r="AP2347">
            <v>0</v>
          </cell>
        </row>
        <row r="2348">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D2348">
            <v>0</v>
          </cell>
          <cell r="AE2348">
            <v>0</v>
          </cell>
          <cell r="AF2348">
            <v>0</v>
          </cell>
          <cell r="AG2348">
            <v>0</v>
          </cell>
          <cell r="AH2348">
            <v>0</v>
          </cell>
          <cell r="AI2348">
            <v>0</v>
          </cell>
          <cell r="AJ2348">
            <v>0</v>
          </cell>
          <cell r="AK2348">
            <v>0</v>
          </cell>
          <cell r="AL2348">
            <v>0</v>
          </cell>
          <cell r="AM2348">
            <v>0</v>
          </cell>
          <cell r="AN2348">
            <v>0</v>
          </cell>
          <cell r="AP2348">
            <v>0</v>
          </cell>
        </row>
        <row r="2349">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D2349">
            <v>0</v>
          </cell>
          <cell r="AE2349">
            <v>0</v>
          </cell>
          <cell r="AF2349">
            <v>0</v>
          </cell>
          <cell r="AG2349">
            <v>0</v>
          </cell>
          <cell r="AH2349">
            <v>0</v>
          </cell>
          <cell r="AI2349">
            <v>0</v>
          </cell>
          <cell r="AJ2349">
            <v>0</v>
          </cell>
          <cell r="AK2349">
            <v>0</v>
          </cell>
          <cell r="AL2349">
            <v>0</v>
          </cell>
          <cell r="AM2349">
            <v>0</v>
          </cell>
          <cell r="AN2349">
            <v>0</v>
          </cell>
          <cell r="AP2349">
            <v>0</v>
          </cell>
        </row>
        <row r="2350">
          <cell r="J2350">
            <v>-4532031</v>
          </cell>
          <cell r="K2350">
            <v>-4446522</v>
          </cell>
          <cell r="L2350">
            <v>-4361013</v>
          </cell>
          <cell r="M2350">
            <v>-4275504</v>
          </cell>
          <cell r="N2350">
            <v>-4189995</v>
          </cell>
          <cell r="O2350">
            <v>-4104486</v>
          </cell>
          <cell r="P2350">
            <v>-4018977</v>
          </cell>
          <cell r="Q2350">
            <v>-3933468</v>
          </cell>
          <cell r="R2350">
            <v>-3847959</v>
          </cell>
          <cell r="S2350">
            <v>-3762450</v>
          </cell>
          <cell r="T2350">
            <v>-3676941</v>
          </cell>
          <cell r="U2350">
            <v>-3591432</v>
          </cell>
          <cell r="V2350">
            <v>-3505923</v>
          </cell>
          <cell r="W2350">
            <v>-3420414</v>
          </cell>
          <cell r="X2350">
            <v>-3334905</v>
          </cell>
          <cell r="Y2350">
            <v>-3249396</v>
          </cell>
          <cell r="Z2350">
            <v>-3163887</v>
          </cell>
          <cell r="AA2350">
            <v>-3078378</v>
          </cell>
          <cell r="AD2350">
            <v>-4446522</v>
          </cell>
          <cell r="AE2350">
            <v>-4361013</v>
          </cell>
          <cell r="AF2350">
            <v>-4275504</v>
          </cell>
          <cell r="AG2350">
            <v>-4189995</v>
          </cell>
          <cell r="AH2350">
            <v>-4104486</v>
          </cell>
          <cell r="AI2350">
            <v>-4018977</v>
          </cell>
          <cell r="AJ2350">
            <v>-3933468</v>
          </cell>
          <cell r="AK2350">
            <v>-3847959</v>
          </cell>
          <cell r="AL2350">
            <v>-3762450</v>
          </cell>
          <cell r="AM2350">
            <v>-3676941</v>
          </cell>
          <cell r="AN2350">
            <v>-3591432</v>
          </cell>
          <cell r="AP2350">
            <v>-3420414</v>
          </cell>
        </row>
        <row r="2351">
          <cell r="J2351">
            <v>-2424219</v>
          </cell>
          <cell r="K2351">
            <v>-2378478</v>
          </cell>
          <cell r="L2351">
            <v>-2332737</v>
          </cell>
          <cell r="M2351">
            <v>-2286996</v>
          </cell>
          <cell r="N2351">
            <v>-2241255</v>
          </cell>
          <cell r="O2351">
            <v>-2195514</v>
          </cell>
          <cell r="P2351">
            <v>-2149773</v>
          </cell>
          <cell r="Q2351">
            <v>-2104032</v>
          </cell>
          <cell r="R2351">
            <v>-2058291</v>
          </cell>
          <cell r="S2351">
            <v>-2012550</v>
          </cell>
          <cell r="T2351">
            <v>-1966809</v>
          </cell>
          <cell r="U2351">
            <v>-1921068</v>
          </cell>
          <cell r="V2351">
            <v>-1875327</v>
          </cell>
          <cell r="W2351">
            <v>-1829586</v>
          </cell>
          <cell r="X2351">
            <v>-1783845</v>
          </cell>
          <cell r="Y2351">
            <v>-1738104</v>
          </cell>
          <cell r="Z2351">
            <v>-1692363</v>
          </cell>
          <cell r="AA2351">
            <v>-1646622</v>
          </cell>
          <cell r="AD2351">
            <v>-2378478</v>
          </cell>
          <cell r="AE2351">
            <v>-2332737</v>
          </cell>
          <cell r="AF2351">
            <v>-2286996</v>
          </cell>
          <cell r="AG2351">
            <v>-2241255</v>
          </cell>
          <cell r="AH2351">
            <v>-2195514</v>
          </cell>
          <cell r="AI2351">
            <v>-2149773</v>
          </cell>
          <cell r="AJ2351">
            <v>-2104032</v>
          </cell>
          <cell r="AK2351">
            <v>-2058291</v>
          </cell>
          <cell r="AL2351">
            <v>-2012550</v>
          </cell>
          <cell r="AM2351">
            <v>-1966809</v>
          </cell>
          <cell r="AN2351">
            <v>-1921068</v>
          </cell>
          <cell r="AP2351">
            <v>-1829586</v>
          </cell>
        </row>
        <row r="2352">
          <cell r="J2352">
            <v>-1299263.68</v>
          </cell>
          <cell r="K2352">
            <v>-1254461.5</v>
          </cell>
          <cell r="L2352">
            <v>-1209659.32</v>
          </cell>
          <cell r="M2352">
            <v>-1164857.1399999999</v>
          </cell>
          <cell r="N2352">
            <v>-1120054.96</v>
          </cell>
          <cell r="O2352">
            <v>-1075252.78</v>
          </cell>
          <cell r="P2352">
            <v>-1030450.6</v>
          </cell>
          <cell r="Q2352">
            <v>-985648.42</v>
          </cell>
          <cell r="R2352">
            <v>-940846.24</v>
          </cell>
          <cell r="S2352">
            <v>-896044.06</v>
          </cell>
          <cell r="T2352">
            <v>-851241.88</v>
          </cell>
          <cell r="U2352">
            <v>-806439.7</v>
          </cell>
          <cell r="V2352">
            <v>-761637.52</v>
          </cell>
          <cell r="W2352">
            <v>-716835.34</v>
          </cell>
          <cell r="X2352">
            <v>-672033.16</v>
          </cell>
          <cell r="Y2352">
            <v>-627230.98</v>
          </cell>
          <cell r="Z2352">
            <v>-582428.80000000005</v>
          </cell>
          <cell r="AA2352">
            <v>-537626.62</v>
          </cell>
          <cell r="AD2352">
            <v>-1254461.5</v>
          </cell>
          <cell r="AE2352">
            <v>-1209659.3199999998</v>
          </cell>
          <cell r="AF2352">
            <v>-1164857.1399999999</v>
          </cell>
          <cell r="AG2352">
            <v>-1120054.96</v>
          </cell>
          <cell r="AH2352">
            <v>-1075252.78</v>
          </cell>
          <cell r="AI2352">
            <v>-1030450.6</v>
          </cell>
          <cell r="AJ2352">
            <v>-985648.41999999993</v>
          </cell>
          <cell r="AK2352">
            <v>-940846.23999999987</v>
          </cell>
          <cell r="AL2352">
            <v>-896044.06</v>
          </cell>
          <cell r="AM2352">
            <v>-851241.88</v>
          </cell>
          <cell r="AN2352">
            <v>-806439.70000000007</v>
          </cell>
          <cell r="AP2352">
            <v>-716835.3400000002</v>
          </cell>
        </row>
        <row r="2353">
          <cell r="J2353">
            <v>-947743.69</v>
          </cell>
          <cell r="K2353">
            <v>-915062.88</v>
          </cell>
          <cell r="L2353">
            <v>-882382.07</v>
          </cell>
          <cell r="M2353">
            <v>-849701.26</v>
          </cell>
          <cell r="N2353">
            <v>-817020.45</v>
          </cell>
          <cell r="O2353">
            <v>-784339.64</v>
          </cell>
          <cell r="P2353">
            <v>-751658.83</v>
          </cell>
          <cell r="Q2353">
            <v>-718978.02</v>
          </cell>
          <cell r="R2353">
            <v>-686297.21</v>
          </cell>
          <cell r="S2353">
            <v>-653616.4</v>
          </cell>
          <cell r="T2353">
            <v>-620935.59</v>
          </cell>
          <cell r="U2353">
            <v>-588254.78</v>
          </cell>
          <cell r="V2353">
            <v>-555573.97</v>
          </cell>
          <cell r="W2353">
            <v>-522893.16</v>
          </cell>
          <cell r="X2353">
            <v>-490212.35</v>
          </cell>
          <cell r="Y2353">
            <v>-457531.54</v>
          </cell>
          <cell r="Z2353">
            <v>-424850.73</v>
          </cell>
          <cell r="AA2353">
            <v>-392169.92</v>
          </cell>
          <cell r="AD2353">
            <v>-915062.88</v>
          </cell>
          <cell r="AE2353">
            <v>-882382.07</v>
          </cell>
          <cell r="AF2353">
            <v>-849701.25999999989</v>
          </cell>
          <cell r="AG2353">
            <v>-817020.44999999984</v>
          </cell>
          <cell r="AH2353">
            <v>-784339.64000000013</v>
          </cell>
          <cell r="AI2353">
            <v>-751658.83000000007</v>
          </cell>
          <cell r="AJ2353">
            <v>-718978.02</v>
          </cell>
          <cell r="AK2353">
            <v>-686297.21000000008</v>
          </cell>
          <cell r="AL2353">
            <v>-653616.4</v>
          </cell>
          <cell r="AM2353">
            <v>-620935.59</v>
          </cell>
          <cell r="AN2353">
            <v>-588254.78</v>
          </cell>
          <cell r="AP2353">
            <v>-522893.15999999992</v>
          </cell>
        </row>
        <row r="2354">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D2354">
            <v>0</v>
          </cell>
          <cell r="AE2354">
            <v>0</v>
          </cell>
          <cell r="AF2354">
            <v>0</v>
          </cell>
          <cell r="AG2354">
            <v>0</v>
          </cell>
          <cell r="AH2354">
            <v>0</v>
          </cell>
          <cell r="AI2354">
            <v>0</v>
          </cell>
          <cell r="AJ2354">
            <v>0</v>
          </cell>
          <cell r="AK2354">
            <v>0</v>
          </cell>
          <cell r="AL2354">
            <v>0</v>
          </cell>
          <cell r="AM2354">
            <v>0</v>
          </cell>
          <cell r="AN2354">
            <v>0</v>
          </cell>
          <cell r="AP2354">
            <v>0</v>
          </cell>
        </row>
        <row r="2355">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D2355">
            <v>0</v>
          </cell>
          <cell r="AE2355">
            <v>0</v>
          </cell>
          <cell r="AF2355">
            <v>0</v>
          </cell>
          <cell r="AG2355">
            <v>0</v>
          </cell>
          <cell r="AH2355">
            <v>0</v>
          </cell>
          <cell r="AI2355">
            <v>0</v>
          </cell>
          <cell r="AJ2355">
            <v>0</v>
          </cell>
          <cell r="AK2355">
            <v>0</v>
          </cell>
          <cell r="AL2355">
            <v>0</v>
          </cell>
          <cell r="AM2355">
            <v>0</v>
          </cell>
          <cell r="AN2355">
            <v>0</v>
          </cell>
          <cell r="AP2355">
            <v>0</v>
          </cell>
        </row>
        <row r="2356">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D2356">
            <v>0</v>
          </cell>
          <cell r="AE2356">
            <v>0</v>
          </cell>
          <cell r="AF2356">
            <v>0</v>
          </cell>
          <cell r="AG2356">
            <v>0</v>
          </cell>
          <cell r="AH2356">
            <v>0</v>
          </cell>
          <cell r="AI2356">
            <v>0</v>
          </cell>
          <cell r="AJ2356">
            <v>0</v>
          </cell>
          <cell r="AK2356">
            <v>0</v>
          </cell>
          <cell r="AL2356">
            <v>0</v>
          </cell>
          <cell r="AM2356">
            <v>0</v>
          </cell>
          <cell r="AN2356">
            <v>0</v>
          </cell>
          <cell r="AP2356">
            <v>0</v>
          </cell>
        </row>
        <row r="2357">
          <cell r="J2357">
            <v>-68683.009999999995</v>
          </cell>
          <cell r="K2357">
            <v>-55782.96</v>
          </cell>
          <cell r="L2357">
            <v>-54689</v>
          </cell>
          <cell r="M2357">
            <v>-53898.21</v>
          </cell>
          <cell r="N2357">
            <v>-52965.279999999999</v>
          </cell>
          <cell r="O2357">
            <v>-52026.84</v>
          </cell>
          <cell r="P2357">
            <v>-39122.33</v>
          </cell>
          <cell r="Q2357">
            <v>-38517.519999999997</v>
          </cell>
          <cell r="R2357">
            <v>-37533.769999999997</v>
          </cell>
          <cell r="S2357">
            <v>-126027.55</v>
          </cell>
          <cell r="T2357">
            <v>-587056.28</v>
          </cell>
          <cell r="U2357">
            <v>-583906.71</v>
          </cell>
          <cell r="V2357">
            <v>-578180.35</v>
          </cell>
          <cell r="W2357">
            <v>-575191.76</v>
          </cell>
          <cell r="X2357">
            <v>-574146.43999999994</v>
          </cell>
          <cell r="Y2357">
            <v>-573024.56999999995</v>
          </cell>
          <cell r="Z2357">
            <v>-572528.17000000004</v>
          </cell>
          <cell r="AA2357">
            <v>-571754.31999999995</v>
          </cell>
          <cell r="AD2357">
            <v>-88245.789166666669</v>
          </cell>
          <cell r="AE2357">
            <v>-55614.324166666665</v>
          </cell>
          <cell r="AF2357">
            <v>-57560.999583333345</v>
          </cell>
          <cell r="AG2357">
            <v>-81748.324999999997</v>
          </cell>
          <cell r="AH2357">
            <v>-124491.29791666666</v>
          </cell>
          <cell r="AI2357">
            <v>-167079.84416666665</v>
          </cell>
          <cell r="AJ2357">
            <v>-209950.93333333332</v>
          </cell>
          <cell r="AK2357">
            <v>-253237.02666666661</v>
          </cell>
          <cell r="AL2357">
            <v>-296511.35166666663</v>
          </cell>
          <cell r="AM2357">
            <v>-339790.07041666668</v>
          </cell>
          <cell r="AN2357">
            <v>-383093.83583333326</v>
          </cell>
          <cell r="AP2357">
            <v>-538977.52374999993</v>
          </cell>
        </row>
        <row r="2358">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D2358">
            <v>0</v>
          </cell>
          <cell r="AE2358">
            <v>0</v>
          </cell>
          <cell r="AF2358">
            <v>0</v>
          </cell>
          <cell r="AG2358">
            <v>0</v>
          </cell>
          <cell r="AH2358">
            <v>0</v>
          </cell>
          <cell r="AI2358">
            <v>0</v>
          </cell>
          <cell r="AJ2358">
            <v>0</v>
          </cell>
          <cell r="AK2358">
            <v>0</v>
          </cell>
          <cell r="AL2358">
            <v>0</v>
          </cell>
          <cell r="AM2358">
            <v>0</v>
          </cell>
          <cell r="AN2358">
            <v>0</v>
          </cell>
          <cell r="AP2358">
            <v>0</v>
          </cell>
        </row>
        <row r="2359">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D2359">
            <v>0</v>
          </cell>
          <cell r="AE2359">
            <v>0</v>
          </cell>
          <cell r="AF2359">
            <v>0</v>
          </cell>
          <cell r="AG2359">
            <v>0</v>
          </cell>
          <cell r="AH2359">
            <v>0</v>
          </cell>
          <cell r="AI2359">
            <v>0</v>
          </cell>
          <cell r="AJ2359">
            <v>0</v>
          </cell>
          <cell r="AK2359">
            <v>0</v>
          </cell>
          <cell r="AL2359">
            <v>0</v>
          </cell>
          <cell r="AM2359">
            <v>0</v>
          </cell>
          <cell r="AN2359">
            <v>0</v>
          </cell>
          <cell r="AP2359">
            <v>0</v>
          </cell>
        </row>
        <row r="2360">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D2360">
            <v>0</v>
          </cell>
          <cell r="AE2360">
            <v>0</v>
          </cell>
          <cell r="AF2360">
            <v>0</v>
          </cell>
          <cell r="AG2360">
            <v>0</v>
          </cell>
          <cell r="AH2360">
            <v>0</v>
          </cell>
          <cell r="AI2360">
            <v>0</v>
          </cell>
          <cell r="AJ2360">
            <v>0</v>
          </cell>
          <cell r="AK2360">
            <v>0</v>
          </cell>
          <cell r="AL2360">
            <v>0</v>
          </cell>
          <cell r="AM2360">
            <v>0</v>
          </cell>
          <cell r="AN2360">
            <v>0</v>
          </cell>
          <cell r="AP2360">
            <v>0</v>
          </cell>
        </row>
        <row r="2361">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D2361">
            <v>0</v>
          </cell>
          <cell r="AE2361">
            <v>0</v>
          </cell>
          <cell r="AF2361">
            <v>0</v>
          </cell>
          <cell r="AG2361">
            <v>0</v>
          </cell>
          <cell r="AH2361">
            <v>0</v>
          </cell>
          <cell r="AI2361">
            <v>0</v>
          </cell>
          <cell r="AJ2361">
            <v>0</v>
          </cell>
          <cell r="AK2361">
            <v>0</v>
          </cell>
          <cell r="AL2361">
            <v>0</v>
          </cell>
          <cell r="AM2361">
            <v>0</v>
          </cell>
          <cell r="AN2361">
            <v>0</v>
          </cell>
          <cell r="AP2361">
            <v>0</v>
          </cell>
        </row>
        <row r="2362">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D2362">
            <v>0</v>
          </cell>
          <cell r="AE2362">
            <v>0</v>
          </cell>
          <cell r="AF2362">
            <v>0</v>
          </cell>
          <cell r="AG2362">
            <v>0</v>
          </cell>
          <cell r="AH2362">
            <v>0</v>
          </cell>
          <cell r="AI2362">
            <v>0</v>
          </cell>
          <cell r="AJ2362">
            <v>0</v>
          </cell>
          <cell r="AK2362">
            <v>0</v>
          </cell>
          <cell r="AL2362">
            <v>0</v>
          </cell>
          <cell r="AM2362">
            <v>0</v>
          </cell>
          <cell r="AN2362">
            <v>0</v>
          </cell>
          <cell r="AP2362">
            <v>0</v>
          </cell>
        </row>
        <row r="2363">
          <cell r="J2363">
            <v>-93615823</v>
          </cell>
          <cell r="K2363">
            <v>-93615823</v>
          </cell>
          <cell r="L2363">
            <v>-93615823</v>
          </cell>
          <cell r="M2363">
            <v>-93615823</v>
          </cell>
          <cell r="N2363">
            <v>-93615823</v>
          </cell>
          <cell r="O2363">
            <v>-93615823</v>
          </cell>
          <cell r="P2363">
            <v>-93615823</v>
          </cell>
          <cell r="Q2363">
            <v>-93615823</v>
          </cell>
          <cell r="R2363">
            <v>-93615823</v>
          </cell>
          <cell r="S2363">
            <v>-93615823</v>
          </cell>
          <cell r="T2363">
            <v>-93615823</v>
          </cell>
          <cell r="U2363">
            <v>-93615823</v>
          </cell>
          <cell r="V2363">
            <v>-93615823</v>
          </cell>
          <cell r="W2363">
            <v>-93615823</v>
          </cell>
          <cell r="X2363">
            <v>-93615823</v>
          </cell>
          <cell r="Y2363">
            <v>-93615823</v>
          </cell>
          <cell r="Z2363">
            <v>-93615823</v>
          </cell>
          <cell r="AA2363">
            <v>-93615823</v>
          </cell>
          <cell r="AD2363">
            <v>-93615823</v>
          </cell>
          <cell r="AE2363">
            <v>-93615823</v>
          </cell>
          <cell r="AF2363">
            <v>-93615823</v>
          </cell>
          <cell r="AG2363">
            <v>-93615823</v>
          </cell>
          <cell r="AH2363">
            <v>-93615823</v>
          </cell>
          <cell r="AI2363">
            <v>-93615823</v>
          </cell>
          <cell r="AJ2363">
            <v>-93615823</v>
          </cell>
          <cell r="AK2363">
            <v>-93615823</v>
          </cell>
          <cell r="AL2363">
            <v>-93615823</v>
          </cell>
          <cell r="AM2363">
            <v>-93615823</v>
          </cell>
          <cell r="AN2363">
            <v>-93615823</v>
          </cell>
          <cell r="AP2363">
            <v>-93615823</v>
          </cell>
        </row>
        <row r="2364">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D2364">
            <v>0</v>
          </cell>
          <cell r="AE2364">
            <v>0</v>
          </cell>
          <cell r="AF2364">
            <v>0</v>
          </cell>
          <cell r="AG2364">
            <v>0</v>
          </cell>
          <cell r="AH2364">
            <v>0</v>
          </cell>
          <cell r="AI2364">
            <v>0</v>
          </cell>
          <cell r="AJ2364">
            <v>0</v>
          </cell>
          <cell r="AK2364">
            <v>0</v>
          </cell>
          <cell r="AL2364">
            <v>0</v>
          </cell>
          <cell r="AM2364">
            <v>0</v>
          </cell>
          <cell r="AN2364">
            <v>0</v>
          </cell>
          <cell r="AP2364">
            <v>0</v>
          </cell>
        </row>
        <row r="2365">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D2365">
            <v>0</v>
          </cell>
          <cell r="AE2365">
            <v>0</v>
          </cell>
          <cell r="AF2365">
            <v>0</v>
          </cell>
          <cell r="AG2365">
            <v>0</v>
          </cell>
          <cell r="AH2365">
            <v>0</v>
          </cell>
          <cell r="AI2365">
            <v>0</v>
          </cell>
          <cell r="AJ2365">
            <v>0</v>
          </cell>
          <cell r="AK2365">
            <v>0</v>
          </cell>
          <cell r="AL2365">
            <v>0</v>
          </cell>
          <cell r="AM2365">
            <v>0</v>
          </cell>
          <cell r="AN2365">
            <v>0</v>
          </cell>
          <cell r="AP2365">
            <v>0</v>
          </cell>
        </row>
        <row r="2366">
          <cell r="J2366">
            <v>-538103.55000000005</v>
          </cell>
          <cell r="K2366">
            <v>-473486.25</v>
          </cell>
          <cell r="L2366">
            <v>-404638.46</v>
          </cell>
          <cell r="M2366">
            <v>-335503.07</v>
          </cell>
          <cell r="N2366">
            <v>-271173.87</v>
          </cell>
          <cell r="O2366">
            <v>-197581.64</v>
          </cell>
          <cell r="P2366">
            <v>-122441.97</v>
          </cell>
          <cell r="Q2366">
            <v>-16676.3</v>
          </cell>
          <cell r="R2366">
            <v>-19422.13</v>
          </cell>
          <cell r="S2366">
            <v>-15905.03</v>
          </cell>
          <cell r="T2366">
            <v>-15806.53</v>
          </cell>
          <cell r="U2366">
            <v>-15778.65</v>
          </cell>
          <cell r="V2366">
            <v>-15794.23</v>
          </cell>
          <cell r="W2366">
            <v>-15551.14</v>
          </cell>
          <cell r="X2366">
            <v>-15530.8</v>
          </cell>
          <cell r="Y2366">
            <v>-15004.94</v>
          </cell>
          <cell r="Z2366">
            <v>-15003.63</v>
          </cell>
          <cell r="AA2366">
            <v>-14971.68</v>
          </cell>
          <cell r="AD2366">
            <v>-440512.19999999995</v>
          </cell>
          <cell r="AE2366">
            <v>-401257.1570833333</v>
          </cell>
          <cell r="AF2366">
            <v>-336517.21124999999</v>
          </cell>
          <cell r="AG2366">
            <v>-278557.48</v>
          </cell>
          <cell r="AH2366">
            <v>-226734.79041666666</v>
          </cell>
          <cell r="AI2366">
            <v>-180446.89916666667</v>
          </cell>
          <cell r="AJ2366">
            <v>-139603.38125000001</v>
          </cell>
          <cell r="AK2366">
            <v>-104309.9325</v>
          </cell>
          <cell r="AL2366">
            <v>-74743.024583333347</v>
          </cell>
          <cell r="AM2366">
            <v>-50715.175833333342</v>
          </cell>
          <cell r="AN2366">
            <v>-32432.6675</v>
          </cell>
          <cell r="AP2366">
            <v>-12046.888749999998</v>
          </cell>
        </row>
        <row r="2367">
          <cell r="J2367">
            <v>-21033.54</v>
          </cell>
          <cell r="K2367">
            <v>-19575.14</v>
          </cell>
          <cell r="L2367">
            <v>-17481.47</v>
          </cell>
          <cell r="M2367">
            <v>-14985.28</v>
          </cell>
          <cell r="N2367">
            <v>-12416.12</v>
          </cell>
          <cell r="O2367">
            <v>-8886.1200000000008</v>
          </cell>
          <cell r="P2367">
            <v>-4845.2299999999996</v>
          </cell>
          <cell r="Q2367">
            <v>1605.6</v>
          </cell>
          <cell r="R2367">
            <v>1606.86</v>
          </cell>
          <cell r="S2367">
            <v>2015.28</v>
          </cell>
          <cell r="T2367">
            <v>2221.06</v>
          </cell>
          <cell r="U2367">
            <v>2422.79</v>
          </cell>
          <cell r="V2367">
            <v>2621.86</v>
          </cell>
          <cell r="W2367">
            <v>2837.66</v>
          </cell>
          <cell r="X2367">
            <v>3040.34</v>
          </cell>
          <cell r="Y2367">
            <v>2870.13</v>
          </cell>
          <cell r="Z2367">
            <v>2665.81</v>
          </cell>
          <cell r="AA2367">
            <v>3686.95</v>
          </cell>
          <cell r="AD2367">
            <v>-15254.687083333332</v>
          </cell>
          <cell r="AE2367">
            <v>-14894.712916666669</v>
          </cell>
          <cell r="AF2367">
            <v>-12693.548750000002</v>
          </cell>
          <cell r="AG2367">
            <v>-10554.366249999997</v>
          </cell>
          <cell r="AH2367">
            <v>-8473.151249999999</v>
          </cell>
          <cell r="AI2367">
            <v>-6460.3008333333337</v>
          </cell>
          <cell r="AJ2367">
            <v>-4540.7925000000005</v>
          </cell>
          <cell r="AK2367">
            <v>-2751.8504166666667</v>
          </cell>
          <cell r="AL2367">
            <v>-1152.7995833333334</v>
          </cell>
          <cell r="AM2367">
            <v>219.58958333333331</v>
          </cell>
          <cell r="AN2367">
            <v>1371.8812500000004</v>
          </cell>
          <cell r="AP2367">
            <v>-1382.0450000000001</v>
          </cell>
        </row>
        <row r="2368">
          <cell r="J2368">
            <v>-3885.01</v>
          </cell>
          <cell r="K2368">
            <v>-4231.96</v>
          </cell>
          <cell r="L2368">
            <v>-4539.8999999999996</v>
          </cell>
          <cell r="M2368">
            <v>-4842.59</v>
          </cell>
          <cell r="N2368">
            <v>-5140.47</v>
          </cell>
          <cell r="O2368">
            <v>-5433.14</v>
          </cell>
          <cell r="P2368">
            <v>-5687.22</v>
          </cell>
          <cell r="Q2368">
            <v>-5903.64</v>
          </cell>
          <cell r="R2368">
            <v>-6115.63</v>
          </cell>
          <cell r="S2368">
            <v>-6571.56</v>
          </cell>
          <cell r="T2368">
            <v>-8559.2800000000007</v>
          </cell>
          <cell r="U2368">
            <v>-11823.34</v>
          </cell>
          <cell r="V2368">
            <v>-15062.66</v>
          </cell>
          <cell r="W2368">
            <v>-18277.68</v>
          </cell>
          <cell r="X2368">
            <v>-21481.46</v>
          </cell>
          <cell r="Y2368">
            <v>-24679.200000000001</v>
          </cell>
          <cell r="Z2368">
            <v>-27872.43</v>
          </cell>
          <cell r="AA2368">
            <v>-31062.12</v>
          </cell>
          <cell r="AD2368">
            <v>-5821.4925000000003</v>
          </cell>
          <cell r="AE2368">
            <v>-4435.432083333334</v>
          </cell>
          <cell r="AF2368">
            <v>-4750.907916666667</v>
          </cell>
          <cell r="AG2368">
            <v>-5139.2325000000001</v>
          </cell>
          <cell r="AH2368">
            <v>-5714.1254166666658</v>
          </cell>
          <cell r="AI2368">
            <v>-6526.8804166666669</v>
          </cell>
          <cell r="AJ2368">
            <v>-7577.854166666667</v>
          </cell>
          <cell r="AK2368">
            <v>-8868.9908333333315</v>
          </cell>
          <cell r="AL2368">
            <v>-10401.414583333333</v>
          </cell>
          <cell r="AM2368">
            <v>-12175.104999999998</v>
          </cell>
          <cell r="AN2368">
            <v>-14190.144166666667</v>
          </cell>
          <cell r="AP2368">
            <v>-19256.593333333334</v>
          </cell>
        </row>
        <row r="2369">
          <cell r="J2369">
            <v>-133875.76</v>
          </cell>
          <cell r="K2369">
            <v>-139864.56</v>
          </cell>
          <cell r="L2369">
            <v>-138438.72</v>
          </cell>
          <cell r="M2369">
            <v>-134431.5</v>
          </cell>
          <cell r="N2369">
            <v>-135027.54999999999</v>
          </cell>
          <cell r="O2369">
            <v>-121615.84</v>
          </cell>
          <cell r="P2369">
            <v>-103523.66</v>
          </cell>
          <cell r="Q2369">
            <v>-44005.74</v>
          </cell>
          <cell r="R2369">
            <v>-56239.49</v>
          </cell>
          <cell r="S2369">
            <v>-58735.67</v>
          </cell>
          <cell r="T2369">
            <v>-51550.97</v>
          </cell>
          <cell r="U2369">
            <v>-57800.46</v>
          </cell>
          <cell r="V2369">
            <v>-66739.97</v>
          </cell>
          <cell r="W2369">
            <v>-76804.25</v>
          </cell>
          <cell r="X2369">
            <v>-82284.429999999993</v>
          </cell>
          <cell r="Y2369">
            <v>-82572.31</v>
          </cell>
          <cell r="Z2369">
            <v>-86820.14</v>
          </cell>
          <cell r="AA2369">
            <v>-81019.34</v>
          </cell>
          <cell r="AD2369">
            <v>-126779.27458333333</v>
          </cell>
          <cell r="AE2369">
            <v>-118873.5625</v>
          </cell>
          <cell r="AF2369">
            <v>-112491.20083333335</v>
          </cell>
          <cell r="AG2369">
            <v>-106662.50833333332</v>
          </cell>
          <cell r="AH2369">
            <v>-100856.80875000001</v>
          </cell>
          <cell r="AI2369">
            <v>-95128.50208333334</v>
          </cell>
          <cell r="AJ2369">
            <v>-89703.664583333317</v>
          </cell>
          <cell r="AK2369">
            <v>-84736.389583333323</v>
          </cell>
          <cell r="AL2369">
            <v>-80235.827916666647</v>
          </cell>
          <cell r="AM2369">
            <v>-76066.386249999996</v>
          </cell>
          <cell r="AN2369">
            <v>-72366.223333333342</v>
          </cell>
          <cell r="AP2369">
            <v>-67044.80041666668</v>
          </cell>
        </row>
        <row r="2370">
          <cell r="J2370">
            <v>-1319509.32</v>
          </cell>
          <cell r="K2370">
            <v>-1409804.79</v>
          </cell>
          <cell r="L2370">
            <v>-1415722.34</v>
          </cell>
          <cell r="M2370">
            <v>-1399730.2</v>
          </cell>
          <cell r="N2370">
            <v>-1453751.45</v>
          </cell>
          <cell r="O2370">
            <v>-1339065.9099999999</v>
          </cell>
          <cell r="P2370">
            <v>-1176379.8700000001</v>
          </cell>
          <cell r="Q2370">
            <v>-496288.48</v>
          </cell>
          <cell r="R2370">
            <v>1280121.3700000001</v>
          </cell>
          <cell r="S2370">
            <v>2052557.32</v>
          </cell>
          <cell r="T2370">
            <v>3027716.62</v>
          </cell>
          <cell r="U2370">
            <v>3602398.22</v>
          </cell>
          <cell r="V2370">
            <v>-505254</v>
          </cell>
          <cell r="W2370">
            <v>-664037.05000000005</v>
          </cell>
          <cell r="X2370">
            <v>-767031.36</v>
          </cell>
          <cell r="Y2370">
            <v>-805735.59</v>
          </cell>
          <cell r="Z2370">
            <v>-919622.22</v>
          </cell>
          <cell r="AA2370">
            <v>-895034.21</v>
          </cell>
          <cell r="AD2370">
            <v>-1312477.4545833333</v>
          </cell>
          <cell r="AE2370">
            <v>-1147954.1320833333</v>
          </cell>
          <cell r="AF2370">
            <v>-895484.10416666663</v>
          </cell>
          <cell r="AG2370">
            <v>-581974.14666666649</v>
          </cell>
          <cell r="AH2370">
            <v>-205853.5091666668</v>
          </cell>
          <cell r="AI2370">
            <v>29972.402499999978</v>
          </cell>
          <cell r="AJ2370">
            <v>94973.3633333334</v>
          </cell>
          <cell r="AK2370">
            <v>153075.81000000003</v>
          </cell>
          <cell r="AL2370">
            <v>204854.37625000006</v>
          </cell>
          <cell r="AM2370">
            <v>251859.53624999998</v>
          </cell>
          <cell r="AN2370">
            <v>292616.24166666664</v>
          </cell>
          <cell r="AP2370">
            <v>353965.98458333337</v>
          </cell>
        </row>
        <row r="2371">
          <cell r="J2371">
            <v>0</v>
          </cell>
          <cell r="K2371">
            <v>0</v>
          </cell>
          <cell r="L2371">
            <v>-786417.32</v>
          </cell>
          <cell r="M2371">
            <v>-1762292.4</v>
          </cell>
          <cell r="N2371">
            <v>-1762292.4</v>
          </cell>
          <cell r="O2371">
            <v>-5782990.5800000001</v>
          </cell>
          <cell r="P2371">
            <v>-5782990.5800000001</v>
          </cell>
          <cell r="Q2371">
            <v>-11335549.890000001</v>
          </cell>
          <cell r="R2371">
            <v>-13422458.300000001</v>
          </cell>
          <cell r="S2371">
            <v>-13422458.300000001</v>
          </cell>
          <cell r="T2371">
            <v>-13422458.300000001</v>
          </cell>
          <cell r="U2371">
            <v>-13422458.300000001</v>
          </cell>
          <cell r="V2371">
            <v>0</v>
          </cell>
          <cell r="W2371">
            <v>0</v>
          </cell>
          <cell r="X2371">
            <v>0</v>
          </cell>
          <cell r="Y2371">
            <v>0</v>
          </cell>
          <cell r="Z2371">
            <v>0</v>
          </cell>
          <cell r="AA2371">
            <v>0</v>
          </cell>
          <cell r="AD2371">
            <v>-1795396.51875</v>
          </cell>
          <cell r="AE2371">
            <v>-2826980.1933333334</v>
          </cell>
          <cell r="AF2371">
            <v>-3945518.3849999998</v>
          </cell>
          <cell r="AG2371">
            <v>-5064056.5766666662</v>
          </cell>
          <cell r="AH2371">
            <v>-6182594.7683333335</v>
          </cell>
          <cell r="AI2371">
            <v>-6741863.8641666658</v>
          </cell>
          <cell r="AJ2371">
            <v>-6741863.8641666658</v>
          </cell>
          <cell r="AK2371">
            <v>-6709096.4758333331</v>
          </cell>
          <cell r="AL2371">
            <v>-6602900.2374999998</v>
          </cell>
          <cell r="AM2371">
            <v>-6456042.5375000006</v>
          </cell>
          <cell r="AN2371">
            <v>-6141655.7466666671</v>
          </cell>
          <cell r="AP2371">
            <v>-5402388.2154166671</v>
          </cell>
        </row>
        <row r="2372">
          <cell r="J2372">
            <v>0</v>
          </cell>
          <cell r="K2372">
            <v>0</v>
          </cell>
          <cell r="L2372">
            <v>0</v>
          </cell>
          <cell r="M2372">
            <v>0</v>
          </cell>
          <cell r="N2372">
            <v>0</v>
          </cell>
          <cell r="O2372">
            <v>0</v>
          </cell>
          <cell r="P2372">
            <v>0</v>
          </cell>
          <cell r="Q2372">
            <v>-2898559.57</v>
          </cell>
          <cell r="R2372">
            <v>-8804008.6999999993</v>
          </cell>
          <cell r="S2372">
            <v>-8804008.6999999993</v>
          </cell>
          <cell r="T2372">
            <v>-8804008.6999999993</v>
          </cell>
          <cell r="U2372">
            <v>-8804008.6999999993</v>
          </cell>
          <cell r="V2372">
            <v>0</v>
          </cell>
          <cell r="W2372">
            <v>0</v>
          </cell>
          <cell r="X2372">
            <v>0</v>
          </cell>
          <cell r="Y2372">
            <v>0</v>
          </cell>
          <cell r="Z2372">
            <v>0</v>
          </cell>
          <cell r="AA2372">
            <v>0</v>
          </cell>
          <cell r="AD2372">
            <v>-120773.31541666666</v>
          </cell>
          <cell r="AE2372">
            <v>-608380.32666666666</v>
          </cell>
          <cell r="AF2372">
            <v>-1342047.7183333333</v>
          </cell>
          <cell r="AG2372">
            <v>-2075715.11</v>
          </cell>
          <cell r="AH2372">
            <v>-2809382.5016666665</v>
          </cell>
          <cell r="AI2372">
            <v>-3176216.1974999998</v>
          </cell>
          <cell r="AJ2372">
            <v>-3176216.1974999998</v>
          </cell>
          <cell r="AK2372">
            <v>-3176216.1974999998</v>
          </cell>
          <cell r="AL2372">
            <v>-3176216.1974999998</v>
          </cell>
          <cell r="AM2372">
            <v>-3176216.1974999998</v>
          </cell>
          <cell r="AN2372">
            <v>-3176216.1974999998</v>
          </cell>
          <cell r="AP2372">
            <v>-3055442.8820833326</v>
          </cell>
        </row>
        <row r="2373">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D2373">
            <v>0</v>
          </cell>
          <cell r="AE2373">
            <v>0</v>
          </cell>
          <cell r="AF2373">
            <v>0</v>
          </cell>
          <cell r="AG2373">
            <v>0</v>
          </cell>
          <cell r="AH2373">
            <v>0</v>
          </cell>
          <cell r="AI2373">
            <v>0</v>
          </cell>
          <cell r="AJ2373">
            <v>0</v>
          </cell>
          <cell r="AK2373">
            <v>0</v>
          </cell>
          <cell r="AL2373">
            <v>0</v>
          </cell>
          <cell r="AM2373">
            <v>0</v>
          </cell>
          <cell r="AN2373">
            <v>0</v>
          </cell>
          <cell r="AP2373">
            <v>0</v>
          </cell>
        </row>
        <row r="2374">
          <cell r="J2374">
            <v>0</v>
          </cell>
          <cell r="K2374">
            <v>0</v>
          </cell>
          <cell r="L2374">
            <v>0</v>
          </cell>
          <cell r="M2374">
            <v>0</v>
          </cell>
          <cell r="N2374">
            <v>-34198.32</v>
          </cell>
          <cell r="O2374">
            <v>-34198.32</v>
          </cell>
          <cell r="P2374">
            <v>-34198.32</v>
          </cell>
          <cell r="Q2374">
            <v>-34198.32</v>
          </cell>
          <cell r="R2374">
            <v>-1680839.97</v>
          </cell>
          <cell r="S2374">
            <v>-1680839.97</v>
          </cell>
          <cell r="T2374">
            <v>-1847920.86</v>
          </cell>
          <cell r="U2374">
            <v>-1847920.86</v>
          </cell>
          <cell r="V2374">
            <v>-1348958.04</v>
          </cell>
          <cell r="W2374">
            <v>-1179963.4099999999</v>
          </cell>
          <cell r="X2374">
            <v>-1050217.01</v>
          </cell>
          <cell r="Y2374">
            <v>-791591.89</v>
          </cell>
          <cell r="Z2374">
            <v>-520855.06</v>
          </cell>
          <cell r="AA2374">
            <v>-341875.22</v>
          </cell>
          <cell r="AD2374">
            <v>-9974.51</v>
          </cell>
          <cell r="AE2374">
            <v>-81434.438750000001</v>
          </cell>
          <cell r="AF2374">
            <v>-221504.43625</v>
          </cell>
          <cell r="AG2374">
            <v>-368536.13749999995</v>
          </cell>
          <cell r="AH2374">
            <v>-522529.54249999998</v>
          </cell>
          <cell r="AI2374">
            <v>-655732.83000000007</v>
          </cell>
          <cell r="AJ2374">
            <v>-761104.55708333338</v>
          </cell>
          <cell r="AK2374">
            <v>-854028.74125000008</v>
          </cell>
          <cell r="AL2374">
            <v>-930770.77875000006</v>
          </cell>
          <cell r="AM2374">
            <v>-984031.13833333331</v>
          </cell>
          <cell r="AN2374">
            <v>-1017128.3733333334</v>
          </cell>
          <cell r="AP2374">
            <v>-1025673.4541666667</v>
          </cell>
        </row>
        <row r="2375">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D2375">
            <v>0</v>
          </cell>
          <cell r="AE2375">
            <v>0</v>
          </cell>
          <cell r="AF2375">
            <v>0</v>
          </cell>
          <cell r="AG2375">
            <v>0</v>
          </cell>
          <cell r="AH2375">
            <v>0</v>
          </cell>
          <cell r="AI2375">
            <v>0</v>
          </cell>
          <cell r="AJ2375">
            <v>0</v>
          </cell>
          <cell r="AK2375">
            <v>0</v>
          </cell>
          <cell r="AL2375">
            <v>0</v>
          </cell>
          <cell r="AM2375">
            <v>0</v>
          </cell>
          <cell r="AN2375">
            <v>0</v>
          </cell>
          <cell r="AP2375">
            <v>0</v>
          </cell>
        </row>
        <row r="2376">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D2376">
            <v>0</v>
          </cell>
          <cell r="AE2376">
            <v>0</v>
          </cell>
          <cell r="AF2376">
            <v>0</v>
          </cell>
          <cell r="AG2376">
            <v>0</v>
          </cell>
          <cell r="AH2376">
            <v>0</v>
          </cell>
          <cell r="AI2376">
            <v>0</v>
          </cell>
          <cell r="AJ2376">
            <v>0</v>
          </cell>
          <cell r="AK2376">
            <v>0</v>
          </cell>
          <cell r="AL2376">
            <v>0</v>
          </cell>
          <cell r="AM2376">
            <v>0</v>
          </cell>
          <cell r="AN2376">
            <v>0</v>
          </cell>
          <cell r="AP2376">
            <v>0</v>
          </cell>
        </row>
        <row r="2377">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D2377">
            <v>0</v>
          </cell>
          <cell r="AE2377">
            <v>0</v>
          </cell>
          <cell r="AF2377">
            <v>0</v>
          </cell>
          <cell r="AG2377">
            <v>0</v>
          </cell>
          <cell r="AH2377">
            <v>0</v>
          </cell>
          <cell r="AI2377">
            <v>0</v>
          </cell>
          <cell r="AJ2377">
            <v>0</v>
          </cell>
          <cell r="AK2377">
            <v>0</v>
          </cell>
          <cell r="AL2377">
            <v>0</v>
          </cell>
          <cell r="AM2377">
            <v>0</v>
          </cell>
          <cell r="AN2377">
            <v>0</v>
          </cell>
          <cell r="AP2377">
            <v>0</v>
          </cell>
        </row>
        <row r="2378">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D2378">
            <v>0</v>
          </cell>
          <cell r="AE2378">
            <v>0</v>
          </cell>
          <cell r="AF2378">
            <v>0</v>
          </cell>
          <cell r="AG2378">
            <v>0</v>
          </cell>
          <cell r="AH2378">
            <v>0</v>
          </cell>
          <cell r="AI2378">
            <v>0</v>
          </cell>
          <cell r="AJ2378">
            <v>0</v>
          </cell>
          <cell r="AK2378">
            <v>0</v>
          </cell>
          <cell r="AL2378">
            <v>0</v>
          </cell>
          <cell r="AM2378">
            <v>0</v>
          </cell>
          <cell r="AN2378">
            <v>0</v>
          </cell>
          <cell r="AP2378">
            <v>0</v>
          </cell>
        </row>
        <row r="2379">
          <cell r="J2379">
            <v>0</v>
          </cell>
          <cell r="K2379">
            <v>-263465.25</v>
          </cell>
          <cell r="L2379">
            <v>-577535.24</v>
          </cell>
          <cell r="M2379">
            <v>-847706.3</v>
          </cell>
          <cell r="N2379">
            <v>-1211073.43</v>
          </cell>
          <cell r="O2379">
            <v>-1211073.43</v>
          </cell>
          <cell r="P2379">
            <v>-1217803.1299999999</v>
          </cell>
          <cell r="Q2379">
            <v>-1259438.0900000001</v>
          </cell>
          <cell r="R2379">
            <v>-1259438.0900000001</v>
          </cell>
          <cell r="S2379">
            <v>-1259438.0900000001</v>
          </cell>
          <cell r="T2379">
            <v>-1259438.0900000001</v>
          </cell>
          <cell r="U2379">
            <v>-1331749.07</v>
          </cell>
          <cell r="V2379">
            <v>0</v>
          </cell>
          <cell r="W2379">
            <v>-146873.96</v>
          </cell>
          <cell r="X2379">
            <v>-261024.99</v>
          </cell>
          <cell r="Y2379">
            <v>-470482.29</v>
          </cell>
          <cell r="Z2379">
            <v>-589444.43000000005</v>
          </cell>
          <cell r="AA2379">
            <v>-388344.28</v>
          </cell>
          <cell r="AD2379">
            <v>-496531.31874999992</v>
          </cell>
          <cell r="AE2379">
            <v>-601484.49291666655</v>
          </cell>
          <cell r="AF2379">
            <v>-706437.66708333325</v>
          </cell>
          <cell r="AG2379">
            <v>-811390.84124999994</v>
          </cell>
          <cell r="AH2379">
            <v>-919356.97291666653</v>
          </cell>
          <cell r="AI2379">
            <v>-974846.51749999996</v>
          </cell>
          <cell r="AJ2379">
            <v>-969988.54708333325</v>
          </cell>
          <cell r="AK2379">
            <v>-951942.64958333352</v>
          </cell>
          <cell r="AL2379">
            <v>-923037.05541666679</v>
          </cell>
          <cell r="AM2379">
            <v>-881418.17999999982</v>
          </cell>
          <cell r="AN2379">
            <v>-821236.59041666659</v>
          </cell>
          <cell r="AP2379">
            <v>-642218.18541666667</v>
          </cell>
        </row>
        <row r="2380">
          <cell r="J2380">
            <v>0</v>
          </cell>
          <cell r="K2380">
            <v>-179653.08</v>
          </cell>
          <cell r="L2380">
            <v>-179653.08</v>
          </cell>
          <cell r="M2380">
            <v>-813122.55</v>
          </cell>
          <cell r="N2380">
            <v>-920232.24</v>
          </cell>
          <cell r="O2380">
            <v>-920232.24</v>
          </cell>
          <cell r="P2380">
            <v>-920232.24</v>
          </cell>
          <cell r="Q2380">
            <v>-920232.24</v>
          </cell>
          <cell r="R2380">
            <v>-920232.24</v>
          </cell>
          <cell r="S2380">
            <v>-1000606.06</v>
          </cell>
          <cell r="T2380">
            <v>-1000606.06</v>
          </cell>
          <cell r="U2380">
            <v>-1109891.8999999999</v>
          </cell>
          <cell r="V2380">
            <v>0</v>
          </cell>
          <cell r="W2380">
            <v>-194666.99</v>
          </cell>
          <cell r="X2380">
            <v>-127414.99</v>
          </cell>
          <cell r="Y2380">
            <v>-362179.34</v>
          </cell>
          <cell r="Z2380">
            <v>-371978.77</v>
          </cell>
          <cell r="AA2380">
            <v>-317682.21000000002</v>
          </cell>
          <cell r="AD2380">
            <v>-366103.46249999997</v>
          </cell>
          <cell r="AE2380">
            <v>-442789.48249999998</v>
          </cell>
          <cell r="AF2380">
            <v>-522824.41166666668</v>
          </cell>
          <cell r="AG2380">
            <v>-606208.25000000012</v>
          </cell>
          <cell r="AH2380">
            <v>-694145.66500000015</v>
          </cell>
          <cell r="AI2380">
            <v>-740391.1608333335</v>
          </cell>
          <cell r="AJ2380">
            <v>-741016.74041666684</v>
          </cell>
          <cell r="AK2380">
            <v>-739465.73291666678</v>
          </cell>
          <cell r="AL2380">
            <v>-718499.84541666682</v>
          </cell>
          <cell r="AM2380">
            <v>-676866.65041666676</v>
          </cell>
          <cell r="AN2380">
            <v>-628916.50458333327</v>
          </cell>
          <cell r="AP2380">
            <v>-493525.29749999993</v>
          </cell>
        </row>
        <row r="2381">
          <cell r="J2381">
            <v>-8662087.2300000004</v>
          </cell>
          <cell r="K2381">
            <v>-5200000</v>
          </cell>
          <cell r="L2381">
            <v>-5200000</v>
          </cell>
          <cell r="M2381">
            <v>-5200000</v>
          </cell>
          <cell r="N2381">
            <v>-3700000</v>
          </cell>
          <cell r="O2381">
            <v>-3700000</v>
          </cell>
          <cell r="P2381">
            <v>-3700000</v>
          </cell>
          <cell r="Q2381">
            <v>-2100000</v>
          </cell>
          <cell r="R2381">
            <v>-2100000</v>
          </cell>
          <cell r="S2381">
            <v>-2100000</v>
          </cell>
          <cell r="T2381">
            <v>-2700000</v>
          </cell>
          <cell r="U2381">
            <v>-2788074</v>
          </cell>
          <cell r="V2381">
            <v>-600000.01</v>
          </cell>
          <cell r="W2381">
            <v>-5800000</v>
          </cell>
          <cell r="X2381">
            <v>-5800000</v>
          </cell>
          <cell r="Y2381">
            <v>-5800000</v>
          </cell>
          <cell r="Z2381">
            <v>-10100000</v>
          </cell>
          <cell r="AA2381">
            <v>-10100000</v>
          </cell>
          <cell r="AD2381">
            <v>-7276912.435833334</v>
          </cell>
          <cell r="AE2381">
            <v>-6683192.769166667</v>
          </cell>
          <cell r="AF2381">
            <v>-6089473.1025</v>
          </cell>
          <cell r="AG2381">
            <v>-5324920.1025</v>
          </cell>
          <cell r="AH2381">
            <v>-4393203.519166667</v>
          </cell>
          <cell r="AI2381">
            <v>-3593259.8016666663</v>
          </cell>
          <cell r="AJ2381">
            <v>-3282339.500833333</v>
          </cell>
          <cell r="AK2381">
            <v>-3332339.5008333339</v>
          </cell>
          <cell r="AL2381">
            <v>-3382339.5008333339</v>
          </cell>
          <cell r="AM2381">
            <v>-3674006.1675000004</v>
          </cell>
          <cell r="AN2381">
            <v>-4207339.5008333335</v>
          </cell>
          <cell r="AP2381">
            <v>-5257339.5008333335</v>
          </cell>
        </row>
        <row r="2382">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D2382">
            <v>-528.33416666666665</v>
          </cell>
          <cell r="AE2382">
            <v>-528.33416666666665</v>
          </cell>
          <cell r="AF2382">
            <v>-528.33416666666665</v>
          </cell>
          <cell r="AG2382">
            <v>-528.33416666666665</v>
          </cell>
          <cell r="AH2382">
            <v>-264.16708333333332</v>
          </cell>
          <cell r="AI2382">
            <v>0</v>
          </cell>
          <cell r="AJ2382">
            <v>0</v>
          </cell>
          <cell r="AK2382">
            <v>0</v>
          </cell>
          <cell r="AL2382">
            <v>0</v>
          </cell>
          <cell r="AM2382">
            <v>0</v>
          </cell>
          <cell r="AN2382">
            <v>0</v>
          </cell>
          <cell r="AP2382">
            <v>0</v>
          </cell>
        </row>
        <row r="2383">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D2383">
            <v>0</v>
          </cell>
          <cell r="AE2383">
            <v>0</v>
          </cell>
          <cell r="AF2383">
            <v>0</v>
          </cell>
          <cell r="AG2383">
            <v>0</v>
          </cell>
          <cell r="AH2383">
            <v>0</v>
          </cell>
          <cell r="AI2383">
            <v>0</v>
          </cell>
          <cell r="AJ2383">
            <v>0</v>
          </cell>
          <cell r="AK2383">
            <v>0</v>
          </cell>
          <cell r="AL2383">
            <v>0</v>
          </cell>
          <cell r="AM2383">
            <v>0</v>
          </cell>
          <cell r="AN2383">
            <v>0</v>
          </cell>
          <cell r="AP2383">
            <v>0</v>
          </cell>
        </row>
        <row r="2384">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D2384">
            <v>0</v>
          </cell>
          <cell r="AE2384">
            <v>0</v>
          </cell>
          <cell r="AF2384">
            <v>0</v>
          </cell>
          <cell r="AG2384">
            <v>0</v>
          </cell>
          <cell r="AH2384">
            <v>0</v>
          </cell>
          <cell r="AI2384">
            <v>0</v>
          </cell>
          <cell r="AJ2384">
            <v>0</v>
          </cell>
          <cell r="AK2384">
            <v>0</v>
          </cell>
          <cell r="AL2384">
            <v>0</v>
          </cell>
          <cell r="AM2384">
            <v>0</v>
          </cell>
          <cell r="AN2384">
            <v>0</v>
          </cell>
          <cell r="AP2384">
            <v>0</v>
          </cell>
        </row>
        <row r="2385">
          <cell r="J2385">
            <v>-287180.09999999998</v>
          </cell>
          <cell r="K2385">
            <v>-248003.31</v>
          </cell>
          <cell r="L2385">
            <v>-206261.6</v>
          </cell>
          <cell r="M2385">
            <v>-164345.53</v>
          </cell>
          <cell r="N2385">
            <v>-125343.41</v>
          </cell>
          <cell r="O2385">
            <v>-80725.19</v>
          </cell>
          <cell r="P2385">
            <v>-35168.79</v>
          </cell>
          <cell r="Q2385">
            <v>28955.84</v>
          </cell>
          <cell r="R2385">
            <v>27291.07</v>
          </cell>
          <cell r="S2385">
            <v>29423.45</v>
          </cell>
          <cell r="T2385">
            <v>29483.17</v>
          </cell>
          <cell r="U2385">
            <v>29500.07</v>
          </cell>
          <cell r="V2385">
            <v>29490.62</v>
          </cell>
          <cell r="W2385">
            <v>29638</v>
          </cell>
          <cell r="X2385">
            <v>29650.33</v>
          </cell>
          <cell r="Y2385">
            <v>29969.15</v>
          </cell>
          <cell r="Z2385">
            <v>29969.95</v>
          </cell>
          <cell r="AA2385">
            <v>29989.32</v>
          </cell>
          <cell r="AD2385">
            <v>-249189.88666666669</v>
          </cell>
          <cell r="AE2385">
            <v>-204211.55333333334</v>
          </cell>
          <cell r="AF2385">
            <v>-164960.39374999996</v>
          </cell>
          <cell r="AG2385">
            <v>-129820.00874999999</v>
          </cell>
          <cell r="AH2385">
            <v>-98400.449166666644</v>
          </cell>
          <cell r="AI2385">
            <v>-70336.580833333355</v>
          </cell>
          <cell r="AJ2385">
            <v>-45573.579583333347</v>
          </cell>
          <cell r="AK2385">
            <v>-24175.527916666662</v>
          </cell>
          <cell r="AL2385">
            <v>-6249.4191666666675</v>
          </cell>
          <cell r="AM2385">
            <v>8318.4158333333326</v>
          </cell>
          <cell r="AN2385">
            <v>19402.910416666669</v>
          </cell>
          <cell r="AP2385">
            <v>25740.254166666666</v>
          </cell>
        </row>
        <row r="2386">
          <cell r="J2386">
            <v>2640.05</v>
          </cell>
          <cell r="K2386">
            <v>-2778.04</v>
          </cell>
          <cell r="L2386">
            <v>-8227.16</v>
          </cell>
          <cell r="M2386">
            <v>-13460.76</v>
          </cell>
          <cell r="N2386">
            <v>-18177.34</v>
          </cell>
          <cell r="O2386">
            <v>-23222.73</v>
          </cell>
          <cell r="P2386">
            <v>-28111.14</v>
          </cell>
          <cell r="Q2386">
            <v>-34554.36</v>
          </cell>
          <cell r="R2386">
            <v>-34387.53</v>
          </cell>
          <cell r="S2386">
            <v>-34601.230000000003</v>
          </cell>
          <cell r="T2386">
            <v>-34128.21</v>
          </cell>
          <cell r="U2386">
            <v>-33965.9</v>
          </cell>
          <cell r="V2386">
            <v>-33800.949999999997</v>
          </cell>
          <cell r="W2386">
            <v>-33980.720000000001</v>
          </cell>
          <cell r="X2386">
            <v>-33484.480000000003</v>
          </cell>
          <cell r="Y2386">
            <v>-33350.43</v>
          </cell>
          <cell r="Z2386">
            <v>-33183.51</v>
          </cell>
          <cell r="AA2386">
            <v>-33018.449999999997</v>
          </cell>
          <cell r="AD2386">
            <v>6033.6604166666684</v>
          </cell>
          <cell r="AE2386">
            <v>-2601.708333333333</v>
          </cell>
          <cell r="AF2386">
            <v>-10389.599166666665</v>
          </cell>
          <cell r="AG2386">
            <v>-16365.26</v>
          </cell>
          <cell r="AH2386">
            <v>-20150.122500000001</v>
          </cell>
          <cell r="AI2386">
            <v>-23432.904166666671</v>
          </cell>
          <cell r="AJ2386">
            <v>-26251.390833333335</v>
          </cell>
          <cell r="AK2386">
            <v>-28603.890833333335</v>
          </cell>
          <cell r="AL2386">
            <v>-30485.015416666662</v>
          </cell>
          <cell r="AM2386">
            <v>-31939.008749999997</v>
          </cell>
          <cell r="AN2386">
            <v>-32972.420833333337</v>
          </cell>
          <cell r="AP2386">
            <v>-29598.215833333335</v>
          </cell>
        </row>
        <row r="2387">
          <cell r="J2387">
            <v>0</v>
          </cell>
          <cell r="K2387">
            <v>0</v>
          </cell>
          <cell r="L2387">
            <v>0</v>
          </cell>
          <cell r="M2387">
            <v>0</v>
          </cell>
          <cell r="N2387">
            <v>0</v>
          </cell>
          <cell r="O2387">
            <v>0</v>
          </cell>
          <cell r="P2387">
            <v>0</v>
          </cell>
          <cell r="Q2387">
            <v>0</v>
          </cell>
          <cell r="R2387">
            <v>0</v>
          </cell>
          <cell r="S2387">
            <v>0</v>
          </cell>
          <cell r="T2387">
            <v>0</v>
          </cell>
          <cell r="U2387">
            <v>0</v>
          </cell>
          <cell r="V2387">
            <v>-14959.15</v>
          </cell>
          <cell r="W2387">
            <v>-17159.560000000001</v>
          </cell>
          <cell r="X2387">
            <v>-19622.27</v>
          </cell>
          <cell r="Y2387">
            <v>-22728.83</v>
          </cell>
          <cell r="Z2387">
            <v>-25984.54</v>
          </cell>
          <cell r="AA2387">
            <v>-29064.880000000001</v>
          </cell>
          <cell r="AD2387">
            <v>0</v>
          </cell>
          <cell r="AE2387">
            <v>0</v>
          </cell>
          <cell r="AF2387">
            <v>0</v>
          </cell>
          <cell r="AG2387">
            <v>0</v>
          </cell>
          <cell r="AH2387">
            <v>0</v>
          </cell>
          <cell r="AI2387">
            <v>-623.29791666666665</v>
          </cell>
          <cell r="AJ2387">
            <v>-1961.5775000000001</v>
          </cell>
          <cell r="AK2387">
            <v>-3494.1537499999999</v>
          </cell>
          <cell r="AL2387">
            <v>-5258.7829166666661</v>
          </cell>
          <cell r="AM2387">
            <v>-7288.5066666666671</v>
          </cell>
          <cell r="AN2387">
            <v>-9582.2325000000001</v>
          </cell>
          <cell r="AP2387">
            <v>-14701.337500000001</v>
          </cell>
        </row>
        <row r="2388">
          <cell r="J2388">
            <v>0</v>
          </cell>
          <cell r="K2388">
            <v>0</v>
          </cell>
          <cell r="L2388">
            <v>0</v>
          </cell>
          <cell r="M2388">
            <v>0</v>
          </cell>
          <cell r="N2388">
            <v>0</v>
          </cell>
          <cell r="O2388">
            <v>0</v>
          </cell>
          <cell r="P2388">
            <v>0</v>
          </cell>
          <cell r="Q2388">
            <v>0</v>
          </cell>
          <cell r="R2388">
            <v>0</v>
          </cell>
          <cell r="S2388">
            <v>0</v>
          </cell>
          <cell r="T2388">
            <v>0</v>
          </cell>
          <cell r="U2388">
            <v>0</v>
          </cell>
          <cell r="V2388">
            <v>-3352.52</v>
          </cell>
          <cell r="W2388">
            <v>-4541.24</v>
          </cell>
          <cell r="X2388">
            <v>-5784.61</v>
          </cell>
          <cell r="Y2388">
            <v>-7558.35</v>
          </cell>
          <cell r="Z2388">
            <v>-9594.92</v>
          </cell>
          <cell r="AA2388">
            <v>-11627.24</v>
          </cell>
          <cell r="AD2388">
            <v>0</v>
          </cell>
          <cell r="AE2388">
            <v>0</v>
          </cell>
          <cell r="AF2388">
            <v>0</v>
          </cell>
          <cell r="AG2388">
            <v>0</v>
          </cell>
          <cell r="AH2388">
            <v>0</v>
          </cell>
          <cell r="AI2388">
            <v>-139.68833333333333</v>
          </cell>
          <cell r="AJ2388">
            <v>-468.59499999999997</v>
          </cell>
          <cell r="AK2388">
            <v>-898.83875</v>
          </cell>
          <cell r="AL2388">
            <v>-1454.7954166666666</v>
          </cell>
          <cell r="AM2388">
            <v>-2169.5149999999999</v>
          </cell>
          <cell r="AN2388">
            <v>-3053.771666666667</v>
          </cell>
          <cell r="AP2388">
            <v>-5186.0570833333331</v>
          </cell>
        </row>
        <row r="2389">
          <cell r="J2389">
            <v>0</v>
          </cell>
          <cell r="K2389">
            <v>-3151.43</v>
          </cell>
          <cell r="L2389">
            <v>-10978.56</v>
          </cell>
          <cell r="M2389">
            <v>-18716.34</v>
          </cell>
          <cell r="N2389">
            <v>-27032.61</v>
          </cell>
          <cell r="O2389">
            <v>-34630.26</v>
          </cell>
          <cell r="P2389">
            <v>-34630.26</v>
          </cell>
          <cell r="Q2389">
            <v>-48866.33</v>
          </cell>
          <cell r="R2389">
            <v>-56057.760000000002</v>
          </cell>
          <cell r="S2389">
            <v>-63305.54</v>
          </cell>
          <cell r="T2389">
            <v>-70539.960000000006</v>
          </cell>
          <cell r="U2389">
            <v>-77454.710000000006</v>
          </cell>
          <cell r="V2389">
            <v>-698139.12</v>
          </cell>
          <cell r="W2389">
            <v>-636374.73</v>
          </cell>
          <cell r="X2389">
            <v>-573333.77</v>
          </cell>
          <cell r="Y2389">
            <v>-507751.44</v>
          </cell>
          <cell r="Z2389">
            <v>-441936.58</v>
          </cell>
          <cell r="AA2389">
            <v>-378690.51</v>
          </cell>
          <cell r="AD2389">
            <v>-12797.718750000002</v>
          </cell>
          <cell r="AE2389">
            <v>-17169.555833333336</v>
          </cell>
          <cell r="AF2389">
            <v>-22143.026666666672</v>
          </cell>
          <cell r="AG2389">
            <v>-27719.922500000001</v>
          </cell>
          <cell r="AH2389">
            <v>-33886.367083333338</v>
          </cell>
          <cell r="AI2389">
            <v>-66202.776666666672</v>
          </cell>
          <cell r="AJ2389">
            <v>-121676.21083333333</v>
          </cell>
          <cell r="AK2389">
            <v>-171491.98208333334</v>
          </cell>
          <cell r="AL2389">
            <v>-215299.91166666665</v>
          </cell>
          <cell r="AM2389">
            <v>-252964.03958333333</v>
          </cell>
          <cell r="AN2389">
            <v>-284587.54875000002</v>
          </cell>
          <cell r="AP2389">
            <v>-331196.58</v>
          </cell>
        </row>
        <row r="2390">
          <cell r="J2390">
            <v>0</v>
          </cell>
          <cell r="K2390">
            <v>0</v>
          </cell>
          <cell r="L2390">
            <v>0</v>
          </cell>
          <cell r="M2390">
            <v>0</v>
          </cell>
          <cell r="N2390">
            <v>0</v>
          </cell>
          <cell r="O2390">
            <v>0</v>
          </cell>
          <cell r="P2390">
            <v>0</v>
          </cell>
          <cell r="Q2390">
            <v>0</v>
          </cell>
          <cell r="R2390">
            <v>0</v>
          </cell>
          <cell r="S2390">
            <v>0</v>
          </cell>
          <cell r="T2390">
            <v>0</v>
          </cell>
          <cell r="U2390">
            <v>0</v>
          </cell>
          <cell r="V2390">
            <v>-206875.5</v>
          </cell>
          <cell r="W2390">
            <v>-199367.54</v>
          </cell>
          <cell r="X2390">
            <v>-189360.97</v>
          </cell>
          <cell r="Y2390">
            <v>-177854.87</v>
          </cell>
          <cell r="Z2390">
            <v>-167227.97</v>
          </cell>
          <cell r="AA2390">
            <v>-156218.48000000001</v>
          </cell>
          <cell r="AD2390">
            <v>402.85500000000002</v>
          </cell>
          <cell r="AE2390">
            <v>313.33166666666665</v>
          </cell>
          <cell r="AF2390">
            <v>223.80833333333331</v>
          </cell>
          <cell r="AG2390">
            <v>134.285</v>
          </cell>
          <cell r="AH2390">
            <v>44.761666666666663</v>
          </cell>
          <cell r="AI2390">
            <v>-8619.8125</v>
          </cell>
          <cell r="AJ2390">
            <v>-25546.605833333335</v>
          </cell>
          <cell r="AK2390">
            <v>-41743.627083333333</v>
          </cell>
          <cell r="AL2390">
            <v>-57044.287083333336</v>
          </cell>
          <cell r="AM2390">
            <v>-71422.738750000004</v>
          </cell>
          <cell r="AN2390">
            <v>-84899.674166666664</v>
          </cell>
          <cell r="AP2390">
            <v>-109271.35833333334</v>
          </cell>
        </row>
        <row r="2391">
          <cell r="J2391">
            <v>-4007371</v>
          </cell>
          <cell r="K2391">
            <v>-3869186</v>
          </cell>
          <cell r="L2391">
            <v>-3731001</v>
          </cell>
          <cell r="M2391">
            <v>-3592816</v>
          </cell>
          <cell r="N2391">
            <v>-3454631</v>
          </cell>
          <cell r="O2391">
            <v>-3316446</v>
          </cell>
          <cell r="P2391">
            <v>-3178261</v>
          </cell>
          <cell r="Q2391">
            <v>-3040076</v>
          </cell>
          <cell r="R2391">
            <v>-2901891</v>
          </cell>
          <cell r="S2391">
            <v>-2763706</v>
          </cell>
          <cell r="T2391">
            <v>-2625521</v>
          </cell>
          <cell r="U2391">
            <v>-2487336</v>
          </cell>
          <cell r="V2391">
            <v>-2349151</v>
          </cell>
          <cell r="W2391">
            <v>-2210966</v>
          </cell>
          <cell r="X2391">
            <v>-2072781</v>
          </cell>
          <cell r="Y2391">
            <v>-1934596</v>
          </cell>
          <cell r="Z2391">
            <v>-1796411</v>
          </cell>
          <cell r="AA2391">
            <v>-1658226</v>
          </cell>
          <cell r="AD2391">
            <v>-3869186</v>
          </cell>
          <cell r="AE2391">
            <v>-3731001</v>
          </cell>
          <cell r="AF2391">
            <v>-3592816</v>
          </cell>
          <cell r="AG2391">
            <v>-3454631</v>
          </cell>
          <cell r="AH2391">
            <v>-3316446</v>
          </cell>
          <cell r="AI2391">
            <v>-3178261</v>
          </cell>
          <cell r="AJ2391">
            <v>-3040076</v>
          </cell>
          <cell r="AK2391">
            <v>-2901891</v>
          </cell>
          <cell r="AL2391">
            <v>-2763706</v>
          </cell>
          <cell r="AM2391">
            <v>-2625521</v>
          </cell>
          <cell r="AN2391">
            <v>-2487336</v>
          </cell>
          <cell r="AP2391">
            <v>-2210966</v>
          </cell>
        </row>
        <row r="2392">
          <cell r="J2392">
            <v>-1160067</v>
          </cell>
          <cell r="K2392">
            <v>-1120065</v>
          </cell>
          <cell r="L2392">
            <v>-1080063</v>
          </cell>
          <cell r="M2392">
            <v>-1040061</v>
          </cell>
          <cell r="N2392">
            <v>-1000059</v>
          </cell>
          <cell r="O2392">
            <v>-960057</v>
          </cell>
          <cell r="P2392">
            <v>-920055</v>
          </cell>
          <cell r="Q2392">
            <v>-880053</v>
          </cell>
          <cell r="R2392">
            <v>-840051</v>
          </cell>
          <cell r="S2392">
            <v>-800049</v>
          </cell>
          <cell r="T2392">
            <v>-760047</v>
          </cell>
          <cell r="U2392">
            <v>-720045</v>
          </cell>
          <cell r="V2392">
            <v>-680043</v>
          </cell>
          <cell r="W2392">
            <v>-640041</v>
          </cell>
          <cell r="X2392">
            <v>-600039</v>
          </cell>
          <cell r="Y2392">
            <v>-560037</v>
          </cell>
          <cell r="Z2392">
            <v>-520035</v>
          </cell>
          <cell r="AA2392">
            <v>-480033</v>
          </cell>
          <cell r="AD2392">
            <v>-1120065</v>
          </cell>
          <cell r="AE2392">
            <v>-1080063</v>
          </cell>
          <cell r="AF2392">
            <v>-1040061</v>
          </cell>
          <cell r="AG2392">
            <v>-1000059</v>
          </cell>
          <cell r="AH2392">
            <v>-960057</v>
          </cell>
          <cell r="AI2392">
            <v>-920055</v>
          </cell>
          <cell r="AJ2392">
            <v>-880053</v>
          </cell>
          <cell r="AK2392">
            <v>-840051</v>
          </cell>
          <cell r="AL2392">
            <v>-800049</v>
          </cell>
          <cell r="AM2392">
            <v>-760047</v>
          </cell>
          <cell r="AN2392">
            <v>-720045</v>
          </cell>
          <cell r="AP2392">
            <v>-640041</v>
          </cell>
        </row>
        <row r="2393">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D2393">
            <v>0</v>
          </cell>
          <cell r="AE2393">
            <v>0</v>
          </cell>
          <cell r="AF2393">
            <v>0</v>
          </cell>
          <cell r="AG2393">
            <v>0</v>
          </cell>
          <cell r="AH2393">
            <v>0</v>
          </cell>
          <cell r="AI2393">
            <v>0</v>
          </cell>
          <cell r="AJ2393">
            <v>0</v>
          </cell>
          <cell r="AK2393">
            <v>0</v>
          </cell>
          <cell r="AL2393">
            <v>0</v>
          </cell>
          <cell r="AM2393">
            <v>0</v>
          </cell>
          <cell r="AN2393">
            <v>0</v>
          </cell>
          <cell r="AP2393">
            <v>0</v>
          </cell>
        </row>
        <row r="2394">
          <cell r="J2394">
            <v>-8175064.9699999997</v>
          </cell>
          <cell r="K2394">
            <v>0</v>
          </cell>
          <cell r="L2394">
            <v>0</v>
          </cell>
          <cell r="M2394">
            <v>0</v>
          </cell>
          <cell r="N2394">
            <v>-9300000</v>
          </cell>
          <cell r="O2394">
            <v>-9300000</v>
          </cell>
          <cell r="P2394">
            <v>-9300000</v>
          </cell>
          <cell r="Q2394">
            <v>-11200000</v>
          </cell>
          <cell r="R2394">
            <v>-11200000</v>
          </cell>
          <cell r="S2394">
            <v>-11200000</v>
          </cell>
          <cell r="T2394">
            <v>-11200000</v>
          </cell>
          <cell r="U2394">
            <v>-11945200</v>
          </cell>
          <cell r="V2394">
            <v>0</v>
          </cell>
          <cell r="W2394">
            <v>0</v>
          </cell>
          <cell r="X2394">
            <v>0</v>
          </cell>
          <cell r="Y2394">
            <v>0</v>
          </cell>
          <cell r="Z2394">
            <v>0</v>
          </cell>
          <cell r="AA2394">
            <v>0</v>
          </cell>
          <cell r="AD2394">
            <v>-10120121.705833333</v>
          </cell>
          <cell r="AE2394">
            <v>-9698521.7891666666</v>
          </cell>
          <cell r="AF2394">
            <v>-9276921.8725000005</v>
          </cell>
          <cell r="AG2394">
            <v>-8717821.9558333326</v>
          </cell>
          <cell r="AH2394">
            <v>-8052272.0391666666</v>
          </cell>
          <cell r="AI2394">
            <v>-7394394.3737500003</v>
          </cell>
          <cell r="AJ2394">
            <v>-7053766.666666667</v>
          </cell>
          <cell r="AK2394">
            <v>-7053766.666666667</v>
          </cell>
          <cell r="AL2394">
            <v>-7053766.666666667</v>
          </cell>
          <cell r="AM2394">
            <v>-6666266.666666667</v>
          </cell>
          <cell r="AN2394">
            <v>-5891266.666666667</v>
          </cell>
          <cell r="AP2394">
            <v>-4691266.666666667</v>
          </cell>
        </row>
        <row r="2395">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D2395">
            <v>0</v>
          </cell>
          <cell r="AE2395">
            <v>0</v>
          </cell>
          <cell r="AF2395">
            <v>0</v>
          </cell>
          <cell r="AG2395">
            <v>0</v>
          </cell>
          <cell r="AH2395">
            <v>0</v>
          </cell>
          <cell r="AI2395">
            <v>0</v>
          </cell>
          <cell r="AJ2395">
            <v>0</v>
          </cell>
          <cell r="AK2395">
            <v>0</v>
          </cell>
          <cell r="AL2395">
            <v>0</v>
          </cell>
          <cell r="AM2395">
            <v>0</v>
          </cell>
          <cell r="AN2395">
            <v>0</v>
          </cell>
          <cell r="AP2395">
            <v>-6352.6170833333335</v>
          </cell>
        </row>
        <row r="2396">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D2396">
            <v>0</v>
          </cell>
          <cell r="AE2396">
            <v>0</v>
          </cell>
          <cell r="AF2396">
            <v>0</v>
          </cell>
          <cell r="AG2396">
            <v>0</v>
          </cell>
          <cell r="AH2396">
            <v>0</v>
          </cell>
          <cell r="AI2396">
            <v>0</v>
          </cell>
          <cell r="AJ2396">
            <v>0</v>
          </cell>
          <cell r="AK2396">
            <v>0</v>
          </cell>
          <cell r="AL2396">
            <v>0</v>
          </cell>
          <cell r="AM2396">
            <v>0</v>
          </cell>
          <cell r="AN2396">
            <v>0</v>
          </cell>
          <cell r="AP2396">
            <v>-57223.083749999998</v>
          </cell>
        </row>
        <row r="2397">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D2397">
            <v>0</v>
          </cell>
          <cell r="AE2397">
            <v>0</v>
          </cell>
          <cell r="AF2397">
            <v>0</v>
          </cell>
          <cell r="AG2397">
            <v>0</v>
          </cell>
          <cell r="AH2397">
            <v>0</v>
          </cell>
          <cell r="AI2397">
            <v>0</v>
          </cell>
          <cell r="AJ2397">
            <v>0</v>
          </cell>
          <cell r="AK2397">
            <v>0</v>
          </cell>
          <cell r="AL2397">
            <v>0</v>
          </cell>
          <cell r="AM2397">
            <v>0</v>
          </cell>
          <cell r="AN2397">
            <v>0</v>
          </cell>
          <cell r="AP2397">
            <v>-1497.405</v>
          </cell>
        </row>
        <row r="2398">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D2398">
            <v>0</v>
          </cell>
          <cell r="AE2398">
            <v>0</v>
          </cell>
          <cell r="AF2398">
            <v>0</v>
          </cell>
          <cell r="AG2398">
            <v>0</v>
          </cell>
          <cell r="AH2398">
            <v>0</v>
          </cell>
          <cell r="AI2398">
            <v>0</v>
          </cell>
          <cell r="AJ2398">
            <v>0</v>
          </cell>
          <cell r="AK2398">
            <v>0</v>
          </cell>
          <cell r="AL2398">
            <v>0</v>
          </cell>
          <cell r="AM2398">
            <v>0</v>
          </cell>
          <cell r="AN2398">
            <v>0</v>
          </cell>
          <cell r="AP2398">
            <v>-8864.7558333333345</v>
          </cell>
        </row>
        <row r="2399">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D2399">
            <v>0</v>
          </cell>
          <cell r="AE2399">
            <v>0</v>
          </cell>
          <cell r="AF2399">
            <v>0</v>
          </cell>
          <cell r="AG2399">
            <v>0</v>
          </cell>
          <cell r="AH2399">
            <v>0</v>
          </cell>
          <cell r="AI2399">
            <v>0</v>
          </cell>
          <cell r="AJ2399">
            <v>0</v>
          </cell>
          <cell r="AK2399">
            <v>0</v>
          </cell>
          <cell r="AL2399">
            <v>0</v>
          </cell>
          <cell r="AM2399">
            <v>0</v>
          </cell>
          <cell r="AN2399">
            <v>0</v>
          </cell>
          <cell r="AP2399">
            <v>-3599.7479166666667</v>
          </cell>
        </row>
        <row r="2400">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D2400">
            <v>0</v>
          </cell>
          <cell r="AE2400">
            <v>0</v>
          </cell>
          <cell r="AF2400">
            <v>0</v>
          </cell>
          <cell r="AG2400">
            <v>0</v>
          </cell>
          <cell r="AH2400">
            <v>0</v>
          </cell>
          <cell r="AI2400">
            <v>0</v>
          </cell>
          <cell r="AJ2400">
            <v>0</v>
          </cell>
          <cell r="AK2400">
            <v>0</v>
          </cell>
          <cell r="AL2400">
            <v>0</v>
          </cell>
          <cell r="AM2400">
            <v>0</v>
          </cell>
          <cell r="AN2400">
            <v>0</v>
          </cell>
          <cell r="AP2400">
            <v>-1.6741666666666666</v>
          </cell>
        </row>
        <row r="2401">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D2401">
            <v>0</v>
          </cell>
          <cell r="AE2401">
            <v>0</v>
          </cell>
          <cell r="AF2401">
            <v>0</v>
          </cell>
          <cell r="AG2401">
            <v>0</v>
          </cell>
          <cell r="AH2401">
            <v>0</v>
          </cell>
          <cell r="AI2401">
            <v>0</v>
          </cell>
          <cell r="AJ2401">
            <v>0</v>
          </cell>
          <cell r="AK2401">
            <v>0</v>
          </cell>
          <cell r="AL2401">
            <v>0</v>
          </cell>
          <cell r="AM2401">
            <v>0</v>
          </cell>
          <cell r="AN2401">
            <v>0</v>
          </cell>
          <cell r="AP2401">
            <v>-908.23</v>
          </cell>
        </row>
        <row r="2402">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D2402">
            <v>0</v>
          </cell>
          <cell r="AE2402">
            <v>0</v>
          </cell>
          <cell r="AF2402">
            <v>0</v>
          </cell>
          <cell r="AG2402">
            <v>0</v>
          </cell>
          <cell r="AH2402">
            <v>0</v>
          </cell>
          <cell r="AI2402">
            <v>0</v>
          </cell>
          <cell r="AJ2402">
            <v>0</v>
          </cell>
          <cell r="AK2402">
            <v>0</v>
          </cell>
          <cell r="AL2402">
            <v>0</v>
          </cell>
          <cell r="AM2402">
            <v>0</v>
          </cell>
          <cell r="AN2402">
            <v>0</v>
          </cell>
          <cell r="AP2402">
            <v>22339.22208333333</v>
          </cell>
        </row>
        <row r="2403">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D2403">
            <v>0</v>
          </cell>
          <cell r="AE2403">
            <v>0</v>
          </cell>
          <cell r="AF2403">
            <v>0</v>
          </cell>
          <cell r="AG2403">
            <v>0</v>
          </cell>
          <cell r="AH2403">
            <v>0</v>
          </cell>
          <cell r="AI2403">
            <v>0</v>
          </cell>
          <cell r="AJ2403">
            <v>0</v>
          </cell>
          <cell r="AK2403">
            <v>0</v>
          </cell>
          <cell r="AL2403">
            <v>0</v>
          </cell>
          <cell r="AM2403">
            <v>0</v>
          </cell>
          <cell r="AN2403">
            <v>0</v>
          </cell>
          <cell r="AP2403">
            <v>-21.885833333333334</v>
          </cell>
        </row>
        <row r="2404">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D2404">
            <v>0</v>
          </cell>
          <cell r="AE2404">
            <v>0</v>
          </cell>
          <cell r="AF2404">
            <v>0</v>
          </cell>
          <cell r="AG2404">
            <v>0</v>
          </cell>
          <cell r="AH2404">
            <v>0</v>
          </cell>
          <cell r="AI2404">
            <v>0</v>
          </cell>
          <cell r="AJ2404">
            <v>0</v>
          </cell>
          <cell r="AK2404">
            <v>0</v>
          </cell>
          <cell r="AL2404">
            <v>0</v>
          </cell>
          <cell r="AM2404">
            <v>0</v>
          </cell>
          <cell r="AN2404">
            <v>0</v>
          </cell>
          <cell r="AP2404">
            <v>-8.918333333333333</v>
          </cell>
        </row>
        <row r="2405">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D2405">
            <v>0</v>
          </cell>
          <cell r="AE2405">
            <v>0</v>
          </cell>
          <cell r="AF2405">
            <v>0</v>
          </cell>
          <cell r="AG2405">
            <v>0</v>
          </cell>
          <cell r="AH2405">
            <v>0</v>
          </cell>
          <cell r="AI2405">
            <v>0</v>
          </cell>
          <cell r="AJ2405">
            <v>0</v>
          </cell>
          <cell r="AK2405">
            <v>0</v>
          </cell>
          <cell r="AL2405">
            <v>0</v>
          </cell>
          <cell r="AM2405">
            <v>0</v>
          </cell>
          <cell r="AN2405">
            <v>0</v>
          </cell>
          <cell r="AP2405">
            <v>-100.37875000000001</v>
          </cell>
        </row>
        <row r="2406">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D2406">
            <v>0</v>
          </cell>
          <cell r="AE2406">
            <v>0</v>
          </cell>
          <cell r="AF2406">
            <v>0</v>
          </cell>
          <cell r="AG2406">
            <v>0</v>
          </cell>
          <cell r="AH2406">
            <v>0</v>
          </cell>
          <cell r="AI2406">
            <v>0</v>
          </cell>
          <cell r="AJ2406">
            <v>0</v>
          </cell>
          <cell r="AK2406">
            <v>0</v>
          </cell>
          <cell r="AL2406">
            <v>0</v>
          </cell>
          <cell r="AM2406">
            <v>0</v>
          </cell>
          <cell r="AN2406">
            <v>0</v>
          </cell>
          <cell r="AP2406">
            <v>-2.6266666666666665</v>
          </cell>
        </row>
        <row r="2407">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D2407">
            <v>0</v>
          </cell>
          <cell r="AE2407">
            <v>0</v>
          </cell>
          <cell r="AF2407">
            <v>0</v>
          </cell>
          <cell r="AG2407">
            <v>0</v>
          </cell>
          <cell r="AH2407">
            <v>0</v>
          </cell>
          <cell r="AI2407">
            <v>0</v>
          </cell>
          <cell r="AJ2407">
            <v>0</v>
          </cell>
          <cell r="AK2407">
            <v>0</v>
          </cell>
          <cell r="AL2407">
            <v>0</v>
          </cell>
          <cell r="AM2407">
            <v>0</v>
          </cell>
          <cell r="AN2407">
            <v>0</v>
          </cell>
          <cell r="AP2407">
            <v>-15.550416666666665</v>
          </cell>
        </row>
        <row r="2408">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D2408">
            <v>0</v>
          </cell>
          <cell r="AE2408">
            <v>0</v>
          </cell>
          <cell r="AF2408">
            <v>0</v>
          </cell>
          <cell r="AG2408">
            <v>0</v>
          </cell>
          <cell r="AH2408">
            <v>0</v>
          </cell>
          <cell r="AI2408">
            <v>0</v>
          </cell>
          <cell r="AJ2408">
            <v>0</v>
          </cell>
          <cell r="AK2408">
            <v>0</v>
          </cell>
          <cell r="AL2408">
            <v>0</v>
          </cell>
          <cell r="AM2408">
            <v>0</v>
          </cell>
          <cell r="AN2408">
            <v>0</v>
          </cell>
          <cell r="AP2408">
            <v>-6.3145833333333341</v>
          </cell>
        </row>
        <row r="2409">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D2409">
            <v>0</v>
          </cell>
          <cell r="AE2409">
            <v>0</v>
          </cell>
          <cell r="AF2409">
            <v>0</v>
          </cell>
          <cell r="AG2409">
            <v>0</v>
          </cell>
          <cell r="AH2409">
            <v>0</v>
          </cell>
          <cell r="AI2409">
            <v>0</v>
          </cell>
          <cell r="AJ2409">
            <v>0</v>
          </cell>
          <cell r="AK2409">
            <v>0</v>
          </cell>
          <cell r="AL2409">
            <v>0</v>
          </cell>
          <cell r="AM2409">
            <v>0</v>
          </cell>
          <cell r="AN2409">
            <v>0</v>
          </cell>
          <cell r="AP2409">
            <v>-27611417.388750002</v>
          </cell>
        </row>
        <row r="2410">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D2410">
            <v>0</v>
          </cell>
          <cell r="AE2410">
            <v>0</v>
          </cell>
          <cell r="AF2410">
            <v>0</v>
          </cell>
          <cell r="AG2410">
            <v>0</v>
          </cell>
          <cell r="AH2410">
            <v>0</v>
          </cell>
          <cell r="AI2410">
            <v>0</v>
          </cell>
          <cell r="AJ2410">
            <v>0</v>
          </cell>
          <cell r="AK2410">
            <v>0</v>
          </cell>
          <cell r="AL2410">
            <v>0</v>
          </cell>
          <cell r="AM2410">
            <v>0</v>
          </cell>
          <cell r="AN2410">
            <v>0</v>
          </cell>
          <cell r="AP2410">
            <v>-41.317916666666669</v>
          </cell>
        </row>
        <row r="2411">
          <cell r="J2411">
            <v>-8165809</v>
          </cell>
          <cell r="K2411">
            <v>-8165809</v>
          </cell>
          <cell r="L2411">
            <v>-8165809</v>
          </cell>
          <cell r="M2411">
            <v>-8165809</v>
          </cell>
          <cell r="N2411">
            <v>-8165809</v>
          </cell>
          <cell r="O2411">
            <v>-8165809</v>
          </cell>
          <cell r="P2411">
            <v>-8165809</v>
          </cell>
          <cell r="Q2411">
            <v>-8165809</v>
          </cell>
          <cell r="R2411">
            <v>-8165809</v>
          </cell>
          <cell r="S2411">
            <v>-8165809</v>
          </cell>
          <cell r="T2411">
            <v>-8165809</v>
          </cell>
          <cell r="U2411">
            <v>-8165809</v>
          </cell>
          <cell r="V2411">
            <v>-8165809</v>
          </cell>
          <cell r="W2411">
            <v>-8165809</v>
          </cell>
          <cell r="X2411">
            <v>-8165809</v>
          </cell>
          <cell r="Y2411">
            <v>-8165809</v>
          </cell>
          <cell r="Z2411">
            <v>-8165809</v>
          </cell>
          <cell r="AA2411">
            <v>-8165809</v>
          </cell>
          <cell r="AD2411">
            <v>-8165809</v>
          </cell>
          <cell r="AE2411">
            <v>-8165809</v>
          </cell>
          <cell r="AF2411">
            <v>-8165809</v>
          </cell>
          <cell r="AG2411">
            <v>-8165809</v>
          </cell>
          <cell r="AH2411">
            <v>-8165809</v>
          </cell>
          <cell r="AI2411">
            <v>-8165809</v>
          </cell>
          <cell r="AJ2411">
            <v>-8165809</v>
          </cell>
          <cell r="AK2411">
            <v>-8165809</v>
          </cell>
          <cell r="AL2411">
            <v>-8165809</v>
          </cell>
          <cell r="AM2411">
            <v>-8165809</v>
          </cell>
          <cell r="AN2411">
            <v>-8165809</v>
          </cell>
          <cell r="AP2411">
            <v>-8165809</v>
          </cell>
        </row>
        <row r="2412">
          <cell r="J2412">
            <v>8165809</v>
          </cell>
          <cell r="K2412">
            <v>8165809</v>
          </cell>
          <cell r="L2412">
            <v>8165809</v>
          </cell>
          <cell r="M2412">
            <v>8165809</v>
          </cell>
          <cell r="N2412">
            <v>8165809</v>
          </cell>
          <cell r="O2412">
            <v>8165809</v>
          </cell>
          <cell r="P2412">
            <v>8165809</v>
          </cell>
          <cell r="Q2412">
            <v>8165809</v>
          </cell>
          <cell r="R2412">
            <v>8165809</v>
          </cell>
          <cell r="S2412">
            <v>8165809</v>
          </cell>
          <cell r="T2412">
            <v>8165809</v>
          </cell>
          <cell r="U2412">
            <v>8165809</v>
          </cell>
          <cell r="V2412">
            <v>8165809</v>
          </cell>
          <cell r="W2412">
            <v>8165809</v>
          </cell>
          <cell r="X2412">
            <v>8165809</v>
          </cell>
          <cell r="Y2412">
            <v>8165809</v>
          </cell>
          <cell r="Z2412">
            <v>8165809</v>
          </cell>
          <cell r="AA2412">
            <v>8165809</v>
          </cell>
          <cell r="AD2412">
            <v>8165809</v>
          </cell>
          <cell r="AE2412">
            <v>8165809</v>
          </cell>
          <cell r="AF2412">
            <v>8165809</v>
          </cell>
          <cell r="AG2412">
            <v>8165809</v>
          </cell>
          <cell r="AH2412">
            <v>8165809</v>
          </cell>
          <cell r="AI2412">
            <v>8165809</v>
          </cell>
          <cell r="AJ2412">
            <v>8165809</v>
          </cell>
          <cell r="AK2412">
            <v>8165809</v>
          </cell>
          <cell r="AL2412">
            <v>8165809</v>
          </cell>
          <cell r="AM2412">
            <v>8165809</v>
          </cell>
          <cell r="AN2412">
            <v>8165809</v>
          </cell>
          <cell r="AP2412">
            <v>8165809</v>
          </cell>
        </row>
        <row r="2413">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D2413">
            <v>0</v>
          </cell>
          <cell r="AE2413">
            <v>0</v>
          </cell>
          <cell r="AF2413">
            <v>0</v>
          </cell>
          <cell r="AG2413">
            <v>0</v>
          </cell>
          <cell r="AH2413">
            <v>0</v>
          </cell>
          <cell r="AI2413">
            <v>0</v>
          </cell>
          <cell r="AJ2413">
            <v>0</v>
          </cell>
          <cell r="AK2413">
            <v>0</v>
          </cell>
          <cell r="AL2413">
            <v>0</v>
          </cell>
          <cell r="AM2413">
            <v>0</v>
          </cell>
          <cell r="AN2413">
            <v>0</v>
          </cell>
          <cell r="AP2413">
            <v>0</v>
          </cell>
        </row>
        <row r="2414">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D2414">
            <v>0</v>
          </cell>
          <cell r="AE2414">
            <v>0</v>
          </cell>
          <cell r="AF2414">
            <v>0</v>
          </cell>
          <cell r="AG2414">
            <v>0</v>
          </cell>
          <cell r="AH2414">
            <v>0</v>
          </cell>
          <cell r="AI2414">
            <v>0</v>
          </cell>
          <cell r="AJ2414">
            <v>0</v>
          </cell>
          <cell r="AK2414">
            <v>0</v>
          </cell>
          <cell r="AL2414">
            <v>0</v>
          </cell>
          <cell r="AM2414">
            <v>0</v>
          </cell>
          <cell r="AN2414">
            <v>0</v>
          </cell>
          <cell r="AP2414">
            <v>0</v>
          </cell>
        </row>
        <row r="2415">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D2415">
            <v>0</v>
          </cell>
          <cell r="AE2415">
            <v>0</v>
          </cell>
          <cell r="AF2415">
            <v>0</v>
          </cell>
          <cell r="AG2415">
            <v>0</v>
          </cell>
          <cell r="AH2415">
            <v>0</v>
          </cell>
          <cell r="AI2415">
            <v>0</v>
          </cell>
          <cell r="AJ2415">
            <v>0</v>
          </cell>
          <cell r="AK2415">
            <v>0</v>
          </cell>
          <cell r="AL2415">
            <v>0</v>
          </cell>
          <cell r="AM2415">
            <v>0</v>
          </cell>
          <cell r="AN2415">
            <v>0</v>
          </cell>
          <cell r="AP2415">
            <v>0</v>
          </cell>
        </row>
        <row r="2416">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D2416">
            <v>0</v>
          </cell>
          <cell r="AE2416">
            <v>0</v>
          </cell>
          <cell r="AF2416">
            <v>0</v>
          </cell>
          <cell r="AG2416">
            <v>0</v>
          </cell>
          <cell r="AH2416">
            <v>0</v>
          </cell>
          <cell r="AI2416">
            <v>0</v>
          </cell>
          <cell r="AJ2416">
            <v>0</v>
          </cell>
          <cell r="AK2416">
            <v>0</v>
          </cell>
          <cell r="AL2416">
            <v>0</v>
          </cell>
          <cell r="AM2416">
            <v>0</v>
          </cell>
          <cell r="AN2416">
            <v>0</v>
          </cell>
          <cell r="AP2416">
            <v>0</v>
          </cell>
        </row>
        <row r="2417">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D2417">
            <v>0</v>
          </cell>
          <cell r="AE2417">
            <v>0</v>
          </cell>
          <cell r="AF2417">
            <v>0</v>
          </cell>
          <cell r="AG2417">
            <v>0</v>
          </cell>
          <cell r="AH2417">
            <v>0</v>
          </cell>
          <cell r="AI2417">
            <v>0</v>
          </cell>
          <cell r="AJ2417">
            <v>0</v>
          </cell>
          <cell r="AK2417">
            <v>0</v>
          </cell>
          <cell r="AL2417">
            <v>0</v>
          </cell>
          <cell r="AM2417">
            <v>0</v>
          </cell>
          <cell r="AN2417">
            <v>0</v>
          </cell>
          <cell r="AP2417">
            <v>0</v>
          </cell>
        </row>
        <row r="2418">
          <cell r="J2418">
            <v>-82626.36</v>
          </cell>
          <cell r="K2418">
            <v>-82626.36</v>
          </cell>
          <cell r="L2418">
            <v>-82626.36</v>
          </cell>
          <cell r="M2418">
            <v>-92024.8</v>
          </cell>
          <cell r="N2418">
            <v>-92024.8</v>
          </cell>
          <cell r="O2418">
            <v>-92024.8</v>
          </cell>
          <cell r="P2418">
            <v>-92024.8</v>
          </cell>
          <cell r="Q2418">
            <v>-92024.8</v>
          </cell>
          <cell r="R2418">
            <v>-92024.8</v>
          </cell>
          <cell r="S2418">
            <v>-92024.8</v>
          </cell>
          <cell r="T2418">
            <v>-92024.8</v>
          </cell>
          <cell r="U2418">
            <v>-92024.8</v>
          </cell>
          <cell r="V2418">
            <v>-92024.8</v>
          </cell>
          <cell r="W2418">
            <v>-92024.8</v>
          </cell>
          <cell r="X2418">
            <v>-92024.8</v>
          </cell>
          <cell r="Y2418">
            <v>-92024.8</v>
          </cell>
          <cell r="Z2418">
            <v>-92024.8</v>
          </cell>
          <cell r="AA2418">
            <v>-92024.8</v>
          </cell>
          <cell r="AD2418">
            <v>-86150.775000000009</v>
          </cell>
          <cell r="AE2418">
            <v>-86933.978333333347</v>
          </cell>
          <cell r="AF2418">
            <v>-87717.181666666685</v>
          </cell>
          <cell r="AG2418">
            <v>-88500.385000000009</v>
          </cell>
          <cell r="AH2418">
            <v>-89283.588333333362</v>
          </cell>
          <cell r="AI2418">
            <v>-90066.791666666686</v>
          </cell>
          <cell r="AJ2418">
            <v>-90849.99500000001</v>
          </cell>
          <cell r="AK2418">
            <v>-91633.198333333363</v>
          </cell>
          <cell r="AL2418">
            <v>-92024.800000000032</v>
          </cell>
          <cell r="AM2418">
            <v>-92024.800000000032</v>
          </cell>
          <cell r="AN2418">
            <v>-92024.800000000032</v>
          </cell>
          <cell r="AP2418">
            <v>-88190.433333333349</v>
          </cell>
        </row>
        <row r="2419">
          <cell r="J2419">
            <v>-3997046.22</v>
          </cell>
          <cell r="K2419">
            <v>-3997046.22</v>
          </cell>
          <cell r="L2419">
            <v>-3997046.22</v>
          </cell>
          <cell r="M2419">
            <v>-4002173.96</v>
          </cell>
          <cell r="N2419">
            <v>-4002173.96</v>
          </cell>
          <cell r="O2419">
            <v>-4001954.5</v>
          </cell>
          <cell r="P2419">
            <v>-4001866.78</v>
          </cell>
          <cell r="Q2419">
            <v>-4001866.78</v>
          </cell>
          <cell r="R2419">
            <v>-4012834.06</v>
          </cell>
          <cell r="S2419">
            <v>-4065352.92</v>
          </cell>
          <cell r="T2419">
            <v>-4065605.42</v>
          </cell>
          <cell r="U2419">
            <v>-4065605.42</v>
          </cell>
          <cell r="V2419">
            <v>-4065866.37</v>
          </cell>
          <cell r="W2419">
            <v>-4065866.37</v>
          </cell>
          <cell r="X2419">
            <v>-4065866.37</v>
          </cell>
          <cell r="Y2419">
            <v>-4065866.37</v>
          </cell>
          <cell r="Z2419">
            <v>-4084022.31</v>
          </cell>
          <cell r="AA2419">
            <v>-4083865.95</v>
          </cell>
          <cell r="AD2419">
            <v>-3970034.1320833336</v>
          </cell>
          <cell r="AE2419">
            <v>-3980461.5991666671</v>
          </cell>
          <cell r="AF2419">
            <v>-3991103.7887500003</v>
          </cell>
          <cell r="AG2419">
            <v>-4003835.2637500004</v>
          </cell>
          <cell r="AH2419">
            <v>-4013876.9833333339</v>
          </cell>
          <cell r="AI2419">
            <v>-4020415.2112500002</v>
          </cell>
          <cell r="AJ2419">
            <v>-4026150.2237500004</v>
          </cell>
          <cell r="AK2419">
            <v>-4031885.2362500001</v>
          </cell>
          <cell r="AL2419">
            <v>-4037406.5929166661</v>
          </cell>
          <cell r="AM2419">
            <v>-4043470.7912499998</v>
          </cell>
          <cell r="AN2419">
            <v>-4050294.1162500004</v>
          </cell>
          <cell r="AP2419">
            <v>-3897131.216250001</v>
          </cell>
        </row>
        <row r="2420">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D2420">
            <v>0</v>
          </cell>
          <cell r="AE2420">
            <v>0</v>
          </cell>
          <cell r="AF2420">
            <v>0</v>
          </cell>
          <cell r="AG2420">
            <v>0</v>
          </cell>
          <cell r="AH2420">
            <v>0</v>
          </cell>
          <cell r="AI2420">
            <v>0</v>
          </cell>
          <cell r="AJ2420">
            <v>0</v>
          </cell>
          <cell r="AK2420">
            <v>0</v>
          </cell>
          <cell r="AL2420">
            <v>0</v>
          </cell>
          <cell r="AM2420">
            <v>0</v>
          </cell>
          <cell r="AN2420">
            <v>0</v>
          </cell>
          <cell r="AP2420">
            <v>0</v>
          </cell>
        </row>
        <row r="2421">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D2421">
            <v>0</v>
          </cell>
          <cell r="AE2421">
            <v>0</v>
          </cell>
          <cell r="AF2421">
            <v>0</v>
          </cell>
          <cell r="AG2421">
            <v>0</v>
          </cell>
          <cell r="AH2421">
            <v>0</v>
          </cell>
          <cell r="AI2421">
            <v>0</v>
          </cell>
          <cell r="AJ2421">
            <v>0</v>
          </cell>
          <cell r="AK2421">
            <v>0</v>
          </cell>
          <cell r="AL2421">
            <v>0</v>
          </cell>
          <cell r="AM2421">
            <v>0</v>
          </cell>
          <cell r="AN2421">
            <v>0</v>
          </cell>
          <cell r="AP2421">
            <v>0</v>
          </cell>
        </row>
        <row r="2422">
          <cell r="J2422">
            <v>72052.23</v>
          </cell>
          <cell r="K2422">
            <v>77206.320000000007</v>
          </cell>
          <cell r="L2422">
            <v>82360.41</v>
          </cell>
          <cell r="M2422">
            <v>87514.5</v>
          </cell>
          <cell r="N2422">
            <v>92668.59</v>
          </cell>
          <cell r="O2422">
            <v>97822.68</v>
          </cell>
          <cell r="P2422">
            <v>102976.77</v>
          </cell>
          <cell r="Q2422">
            <v>108130.86</v>
          </cell>
          <cell r="R2422">
            <v>113284.95</v>
          </cell>
          <cell r="S2422">
            <v>118439.03999999999</v>
          </cell>
          <cell r="T2422">
            <v>123593.13</v>
          </cell>
          <cell r="U2422">
            <v>128747.22</v>
          </cell>
          <cell r="V2422">
            <v>133901.31</v>
          </cell>
          <cell r="W2422">
            <v>139055.4</v>
          </cell>
          <cell r="X2422">
            <v>144209.49</v>
          </cell>
          <cell r="Y2422">
            <v>149363.57999999999</v>
          </cell>
          <cell r="Z2422">
            <v>154517.67000000001</v>
          </cell>
          <cell r="AA2422">
            <v>159671.76</v>
          </cell>
          <cell r="AD2422">
            <v>77206.320000000007</v>
          </cell>
          <cell r="AE2422">
            <v>82360.409999999989</v>
          </cell>
          <cell r="AF2422">
            <v>87514.5</v>
          </cell>
          <cell r="AG2422">
            <v>92668.589999999982</v>
          </cell>
          <cell r="AH2422">
            <v>97822.68</v>
          </cell>
          <cell r="AI2422">
            <v>102976.77</v>
          </cell>
          <cell r="AJ2422">
            <v>108130.86000000003</v>
          </cell>
          <cell r="AK2422">
            <v>113284.95</v>
          </cell>
          <cell r="AL2422">
            <v>118439.03999999999</v>
          </cell>
          <cell r="AM2422">
            <v>123593.13</v>
          </cell>
          <cell r="AN2422">
            <v>128747.21999999999</v>
          </cell>
          <cell r="AP2422">
            <v>131972.9025</v>
          </cell>
        </row>
        <row r="2423">
          <cell r="J2423">
            <v>733744.95</v>
          </cell>
          <cell r="K2423">
            <v>786495.59</v>
          </cell>
          <cell r="L2423">
            <v>839246.23</v>
          </cell>
          <cell r="M2423">
            <v>891996.87</v>
          </cell>
          <cell r="N2423">
            <v>944747.51</v>
          </cell>
          <cell r="O2423">
            <v>997498.15</v>
          </cell>
          <cell r="P2423">
            <v>1050248.79</v>
          </cell>
          <cell r="Q2423">
            <v>1102999.43</v>
          </cell>
          <cell r="R2423">
            <v>1155750.07</v>
          </cell>
          <cell r="S2423">
            <v>1208500.71</v>
          </cell>
          <cell r="T2423">
            <v>1261251.3500000001</v>
          </cell>
          <cell r="U2423">
            <v>1314001.99</v>
          </cell>
          <cell r="V2423">
            <v>1366752.63</v>
          </cell>
          <cell r="W2423">
            <v>1419503.27</v>
          </cell>
          <cell r="X2423">
            <v>1472253.91</v>
          </cell>
          <cell r="Y2423">
            <v>1525004.55</v>
          </cell>
          <cell r="Z2423">
            <v>1577755.19</v>
          </cell>
          <cell r="AA2423">
            <v>1630505.83</v>
          </cell>
          <cell r="AD2423">
            <v>786495.59</v>
          </cell>
          <cell r="AE2423">
            <v>839246.23</v>
          </cell>
          <cell r="AF2423">
            <v>891996.87</v>
          </cell>
          <cell r="AG2423">
            <v>944747.50999999989</v>
          </cell>
          <cell r="AH2423">
            <v>997498.15</v>
          </cell>
          <cell r="AI2423">
            <v>1050248.79</v>
          </cell>
          <cell r="AJ2423">
            <v>1102999.43</v>
          </cell>
          <cell r="AK2423">
            <v>1155750.07</v>
          </cell>
          <cell r="AL2423">
            <v>1208500.71</v>
          </cell>
          <cell r="AM2423">
            <v>1261251.3500000001</v>
          </cell>
          <cell r="AN2423">
            <v>1314001.99</v>
          </cell>
          <cell r="AP2423">
            <v>1347169.6404166666</v>
          </cell>
        </row>
        <row r="2424">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D2424">
            <v>0</v>
          </cell>
          <cell r="AE2424">
            <v>0</v>
          </cell>
          <cell r="AF2424">
            <v>0</v>
          </cell>
          <cell r="AG2424">
            <v>0</v>
          </cell>
          <cell r="AH2424">
            <v>0</v>
          </cell>
          <cell r="AI2424">
            <v>0</v>
          </cell>
          <cell r="AJ2424">
            <v>0</v>
          </cell>
          <cell r="AK2424">
            <v>0</v>
          </cell>
          <cell r="AL2424">
            <v>0</v>
          </cell>
          <cell r="AM2424">
            <v>0</v>
          </cell>
          <cell r="AN2424">
            <v>0</v>
          </cell>
          <cell r="AP2424">
            <v>-94245.42041666666</v>
          </cell>
        </row>
        <row r="2425">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D2425">
            <v>0</v>
          </cell>
          <cell r="AE2425">
            <v>0</v>
          </cell>
          <cell r="AF2425">
            <v>0</v>
          </cell>
          <cell r="AG2425">
            <v>0</v>
          </cell>
          <cell r="AH2425">
            <v>0</v>
          </cell>
          <cell r="AI2425">
            <v>0</v>
          </cell>
          <cell r="AJ2425">
            <v>0</v>
          </cell>
          <cell r="AK2425">
            <v>0</v>
          </cell>
          <cell r="AL2425">
            <v>0</v>
          </cell>
          <cell r="AM2425">
            <v>0</v>
          </cell>
          <cell r="AN2425">
            <v>0</v>
          </cell>
          <cell r="AP2425">
            <v>3120.2362499999999</v>
          </cell>
        </row>
        <row r="2426">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D2426">
            <v>0</v>
          </cell>
          <cell r="AE2426">
            <v>0</v>
          </cell>
          <cell r="AF2426">
            <v>0</v>
          </cell>
          <cell r="AG2426">
            <v>0</v>
          </cell>
          <cell r="AH2426">
            <v>0</v>
          </cell>
          <cell r="AI2426">
            <v>0</v>
          </cell>
          <cell r="AJ2426">
            <v>0</v>
          </cell>
          <cell r="AK2426">
            <v>0</v>
          </cell>
          <cell r="AL2426">
            <v>0</v>
          </cell>
          <cell r="AM2426">
            <v>0</v>
          </cell>
          <cell r="AN2426">
            <v>0</v>
          </cell>
          <cell r="AP2426">
            <v>0</v>
          </cell>
        </row>
        <row r="2427">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D2427">
            <v>0</v>
          </cell>
          <cell r="AE2427">
            <v>0</v>
          </cell>
          <cell r="AF2427">
            <v>0</v>
          </cell>
          <cell r="AG2427">
            <v>0</v>
          </cell>
          <cell r="AH2427">
            <v>0</v>
          </cell>
          <cell r="AI2427">
            <v>0</v>
          </cell>
          <cell r="AJ2427">
            <v>0</v>
          </cell>
          <cell r="AK2427">
            <v>0</v>
          </cell>
          <cell r="AL2427">
            <v>0</v>
          </cell>
          <cell r="AM2427">
            <v>0</v>
          </cell>
          <cell r="AN2427">
            <v>0</v>
          </cell>
          <cell r="AP2427">
            <v>0</v>
          </cell>
        </row>
        <row r="2428">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D2428">
            <v>0</v>
          </cell>
          <cell r="AE2428">
            <v>0</v>
          </cell>
          <cell r="AF2428">
            <v>0</v>
          </cell>
          <cell r="AG2428">
            <v>0</v>
          </cell>
          <cell r="AH2428">
            <v>0</v>
          </cell>
          <cell r="AI2428">
            <v>0</v>
          </cell>
          <cell r="AJ2428">
            <v>0</v>
          </cell>
          <cell r="AK2428">
            <v>0</v>
          </cell>
          <cell r="AL2428">
            <v>0</v>
          </cell>
          <cell r="AM2428">
            <v>0</v>
          </cell>
          <cell r="AN2428">
            <v>0</v>
          </cell>
          <cell r="AP2428">
            <v>0</v>
          </cell>
        </row>
        <row r="2429">
          <cell r="J2429">
            <v>0</v>
          </cell>
          <cell r="K2429">
            <v>5021.6000000000004</v>
          </cell>
          <cell r="L2429">
            <v>5021.6000000000004</v>
          </cell>
          <cell r="M2429">
            <v>5021.6000000000004</v>
          </cell>
          <cell r="N2429">
            <v>142319.78</v>
          </cell>
          <cell r="O2429">
            <v>170289.1</v>
          </cell>
          <cell r="P2429">
            <v>170289.1</v>
          </cell>
          <cell r="Q2429">
            <v>0</v>
          </cell>
          <cell r="R2429">
            <v>0</v>
          </cell>
          <cell r="S2429">
            <v>0</v>
          </cell>
          <cell r="T2429">
            <v>0</v>
          </cell>
          <cell r="U2429">
            <v>0</v>
          </cell>
          <cell r="V2429">
            <v>0</v>
          </cell>
          <cell r="W2429">
            <v>0</v>
          </cell>
          <cell r="X2429">
            <v>0</v>
          </cell>
          <cell r="Y2429">
            <v>0</v>
          </cell>
          <cell r="Z2429">
            <v>0</v>
          </cell>
          <cell r="AA2429">
            <v>0</v>
          </cell>
          <cell r="AD2429">
            <v>41496.898333333338</v>
          </cell>
          <cell r="AE2429">
            <v>41496.898333333338</v>
          </cell>
          <cell r="AF2429">
            <v>41496.898333333338</v>
          </cell>
          <cell r="AG2429">
            <v>41496.898333333338</v>
          </cell>
          <cell r="AH2429">
            <v>41496.898333333338</v>
          </cell>
          <cell r="AI2429">
            <v>41496.898333333338</v>
          </cell>
          <cell r="AJ2429">
            <v>41287.665000000001</v>
          </cell>
          <cell r="AK2429">
            <v>40869.198333333326</v>
          </cell>
          <cell r="AL2429">
            <v>40450.731666666667</v>
          </cell>
          <cell r="AM2429">
            <v>34311.5075</v>
          </cell>
          <cell r="AN2429">
            <v>21286.137500000001</v>
          </cell>
          <cell r="AP2429">
            <v>0</v>
          </cell>
        </row>
        <row r="2430">
          <cell r="J2430">
            <v>-515379007.12</v>
          </cell>
          <cell r="K2430">
            <v>-518157290.66000003</v>
          </cell>
          <cell r="L2430">
            <v>-520935574.18000001</v>
          </cell>
          <cell r="M2430">
            <v>-523756749.56</v>
          </cell>
          <cell r="N2430">
            <v>-526596618.98000002</v>
          </cell>
          <cell r="O2430">
            <v>-529381745.38999999</v>
          </cell>
          <cell r="P2430">
            <v>-532166871.80000001</v>
          </cell>
          <cell r="Q2430">
            <v>-533721068.02999997</v>
          </cell>
          <cell r="R2430">
            <v>-531079580.13999999</v>
          </cell>
          <cell r="S2430">
            <v>-539069367.80999994</v>
          </cell>
          <cell r="T2430">
            <v>-542707521.80999994</v>
          </cell>
          <cell r="U2430">
            <v>-545703006.39999998</v>
          </cell>
          <cell r="V2430">
            <v>-548698491.34000003</v>
          </cell>
          <cell r="W2430">
            <v>-551693975.94000006</v>
          </cell>
          <cell r="X2430">
            <v>-554689460.52999997</v>
          </cell>
          <cell r="Y2430">
            <v>-557684945.12</v>
          </cell>
          <cell r="Z2430">
            <v>-562652008.26999998</v>
          </cell>
          <cell r="AA2430">
            <v>-565647492.86000001</v>
          </cell>
          <cell r="AD2430">
            <v>-518163032.62416667</v>
          </cell>
          <cell r="AE2430">
            <v>-520623202.41458327</v>
          </cell>
          <cell r="AF2430">
            <v>-523064384.13166666</v>
          </cell>
          <cell r="AG2430">
            <v>-525758768.42249995</v>
          </cell>
          <cell r="AH2430">
            <v>-528508473.0045833</v>
          </cell>
          <cell r="AI2430">
            <v>-531276178.66583329</v>
          </cell>
          <cell r="AJ2430">
            <v>-534061852.39500004</v>
          </cell>
          <cell r="AK2430">
            <v>-536865626.21291655</v>
          </cell>
          <cell r="AL2430">
            <v>-539685712.95916665</v>
          </cell>
          <cell r="AM2430">
            <v>-542601695.66125</v>
          </cell>
          <cell r="AN2430">
            <v>-545615076.35958338</v>
          </cell>
          <cell r="AP2430">
            <v>-552062308.64375007</v>
          </cell>
        </row>
        <row r="2431">
          <cell r="J2431">
            <v>-45456305.289999999</v>
          </cell>
          <cell r="K2431">
            <v>-45836163.340000004</v>
          </cell>
          <cell r="L2431">
            <v>-46216021.380000003</v>
          </cell>
          <cell r="M2431">
            <v>-46357271.329999998</v>
          </cell>
          <cell r="N2431">
            <v>-46640043.740000002</v>
          </cell>
          <cell r="O2431">
            <v>-47009114.490000002</v>
          </cell>
          <cell r="P2431">
            <v>-47378185.25</v>
          </cell>
          <cell r="Q2431">
            <v>-49274358.609999999</v>
          </cell>
          <cell r="R2431">
            <v>-48778029.299999997</v>
          </cell>
          <cell r="S2431">
            <v>-50267017.229999997</v>
          </cell>
          <cell r="T2431">
            <v>-62191118.640000001</v>
          </cell>
          <cell r="U2431">
            <v>-66496709.329999998</v>
          </cell>
          <cell r="V2431">
            <v>-70802297.010000005</v>
          </cell>
          <cell r="W2431">
            <v>-75107884.700000003</v>
          </cell>
          <cell r="X2431">
            <v>-79413472.379999995</v>
          </cell>
          <cell r="Y2431">
            <v>-83719060.060000002</v>
          </cell>
          <cell r="Z2431">
            <v>-87076576.640000001</v>
          </cell>
          <cell r="AA2431">
            <v>-91517468.739999995</v>
          </cell>
          <cell r="AD2431">
            <v>-45758557.424166672</v>
          </cell>
          <cell r="AE2431">
            <v>-46207377.45791667</v>
          </cell>
          <cell r="AF2431">
            <v>-46666210.795833342</v>
          </cell>
          <cell r="AG2431">
            <v>-47643603.072083332</v>
          </cell>
          <cell r="AH2431">
            <v>-49265560.445</v>
          </cell>
          <cell r="AI2431">
            <v>-51214444.482500009</v>
          </cell>
          <cell r="AJ2431">
            <v>-53490182.527500004</v>
          </cell>
          <cell r="AK2431">
            <v>-56093064.709166668</v>
          </cell>
          <cell r="AL2431">
            <v>-59033033.031250007</v>
          </cell>
          <cell r="AM2431">
            <v>-62274629.765833341</v>
          </cell>
          <cell r="AN2431">
            <v>-65814000.063749999</v>
          </cell>
          <cell r="AP2431">
            <v>-72723932.410833344</v>
          </cell>
        </row>
        <row r="2432">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D2432">
            <v>0</v>
          </cell>
          <cell r="AE2432">
            <v>0</v>
          </cell>
          <cell r="AF2432">
            <v>0</v>
          </cell>
          <cell r="AG2432">
            <v>0</v>
          </cell>
          <cell r="AH2432">
            <v>0</v>
          </cell>
          <cell r="AI2432">
            <v>0</v>
          </cell>
          <cell r="AJ2432">
            <v>0</v>
          </cell>
          <cell r="AK2432">
            <v>0</v>
          </cell>
          <cell r="AL2432">
            <v>0</v>
          </cell>
          <cell r="AM2432">
            <v>0</v>
          </cell>
          <cell r="AN2432">
            <v>0</v>
          </cell>
          <cell r="AP2432">
            <v>0</v>
          </cell>
        </row>
        <row r="2433">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D2433">
            <v>0</v>
          </cell>
          <cell r="AE2433">
            <v>0</v>
          </cell>
          <cell r="AF2433">
            <v>0</v>
          </cell>
          <cell r="AG2433">
            <v>0</v>
          </cell>
          <cell r="AH2433">
            <v>0</v>
          </cell>
          <cell r="AI2433">
            <v>0</v>
          </cell>
          <cell r="AJ2433">
            <v>0</v>
          </cell>
          <cell r="AK2433">
            <v>0</v>
          </cell>
          <cell r="AL2433">
            <v>0</v>
          </cell>
          <cell r="AM2433">
            <v>0</v>
          </cell>
          <cell r="AN2433">
            <v>0</v>
          </cell>
          <cell r="AP2433">
            <v>0</v>
          </cell>
        </row>
        <row r="2434">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D2434">
            <v>0</v>
          </cell>
          <cell r="AE2434">
            <v>0</v>
          </cell>
          <cell r="AF2434">
            <v>0</v>
          </cell>
          <cell r="AG2434">
            <v>0</v>
          </cell>
          <cell r="AH2434">
            <v>0</v>
          </cell>
          <cell r="AI2434">
            <v>0</v>
          </cell>
          <cell r="AJ2434">
            <v>0</v>
          </cell>
          <cell r="AK2434">
            <v>0</v>
          </cell>
          <cell r="AL2434">
            <v>0</v>
          </cell>
          <cell r="AM2434">
            <v>0</v>
          </cell>
          <cell r="AN2434">
            <v>0</v>
          </cell>
          <cell r="AP2434">
            <v>0</v>
          </cell>
        </row>
        <row r="2435">
          <cell r="J2435">
            <v>-1276564955.73</v>
          </cell>
          <cell r="K2435">
            <v>-1281382527.71</v>
          </cell>
          <cell r="L2435">
            <v>-1286200099.6800001</v>
          </cell>
          <cell r="M2435">
            <v>-1291129552.5</v>
          </cell>
          <cell r="N2435">
            <v>-1302489454.8599999</v>
          </cell>
          <cell r="O2435">
            <v>-1308033952.4300001</v>
          </cell>
          <cell r="P2435">
            <v>-1313578450</v>
          </cell>
          <cell r="Q2435">
            <v>-1309412170.9400001</v>
          </cell>
          <cell r="R2435">
            <v>-1304703205.9400001</v>
          </cell>
          <cell r="S2435">
            <v>-1318881102.9400001</v>
          </cell>
          <cell r="T2435">
            <v>-1328840244.6500001</v>
          </cell>
          <cell r="U2435">
            <v>-1335316269.23</v>
          </cell>
          <cell r="V2435">
            <v>-1341792294.1600001</v>
          </cell>
          <cell r="W2435">
            <v>-1351925130.46</v>
          </cell>
          <cell r="X2435">
            <v>-1359010623.6400001</v>
          </cell>
          <cell r="Y2435">
            <v>-1366096116.8399999</v>
          </cell>
          <cell r="Z2435">
            <v>-1367255182.53</v>
          </cell>
          <cell r="AA2435">
            <v>-1372847726.5999999</v>
          </cell>
          <cell r="AD2435">
            <v>-1283074360.3116667</v>
          </cell>
          <cell r="AE2435">
            <v>-1287498673.66625</v>
          </cell>
          <cell r="AF2435">
            <v>-1291902540.6229169</v>
          </cell>
          <cell r="AG2435">
            <v>-1296833990.3908336</v>
          </cell>
          <cell r="AH2435">
            <v>-1302062295.3225</v>
          </cell>
          <cell r="AI2435">
            <v>-1307428804.6520834</v>
          </cell>
          <cell r="AJ2435">
            <v>-1313085885.5345833</v>
          </cell>
          <cell r="AK2435">
            <v>-1319058932.4808333</v>
          </cell>
          <cell r="AL2435">
            <v>-1325216311.1600001</v>
          </cell>
          <cell r="AM2435">
            <v>-1331038489.9937499</v>
          </cell>
          <cell r="AN2435">
            <v>-1336437635.9037499</v>
          </cell>
          <cell r="AP2435">
            <v>-1346151464.1133335</v>
          </cell>
        </row>
        <row r="2436">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D2436">
            <v>0</v>
          </cell>
          <cell r="AE2436">
            <v>0</v>
          </cell>
          <cell r="AF2436">
            <v>0</v>
          </cell>
          <cell r="AG2436">
            <v>0</v>
          </cell>
          <cell r="AH2436">
            <v>0</v>
          </cell>
          <cell r="AI2436">
            <v>0</v>
          </cell>
          <cell r="AJ2436">
            <v>0</v>
          </cell>
          <cell r="AK2436">
            <v>0</v>
          </cell>
          <cell r="AL2436">
            <v>0</v>
          </cell>
          <cell r="AM2436">
            <v>0</v>
          </cell>
          <cell r="AN2436">
            <v>0</v>
          </cell>
          <cell r="AP2436">
            <v>0</v>
          </cell>
        </row>
        <row r="2437">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D2437">
            <v>0</v>
          </cell>
          <cell r="AE2437">
            <v>0</v>
          </cell>
          <cell r="AF2437">
            <v>0</v>
          </cell>
          <cell r="AG2437">
            <v>0</v>
          </cell>
          <cell r="AH2437">
            <v>0</v>
          </cell>
          <cell r="AI2437">
            <v>0</v>
          </cell>
          <cell r="AJ2437">
            <v>0</v>
          </cell>
          <cell r="AK2437">
            <v>0</v>
          </cell>
          <cell r="AL2437">
            <v>0</v>
          </cell>
          <cell r="AM2437">
            <v>0</v>
          </cell>
          <cell r="AN2437">
            <v>0</v>
          </cell>
          <cell r="AP2437">
            <v>0</v>
          </cell>
        </row>
        <row r="2438">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D2438">
            <v>0</v>
          </cell>
          <cell r="AE2438">
            <v>0</v>
          </cell>
          <cell r="AF2438">
            <v>0</v>
          </cell>
          <cell r="AG2438">
            <v>0</v>
          </cell>
          <cell r="AH2438">
            <v>0</v>
          </cell>
          <cell r="AI2438">
            <v>0</v>
          </cell>
          <cell r="AJ2438">
            <v>0</v>
          </cell>
          <cell r="AK2438">
            <v>0</v>
          </cell>
          <cell r="AL2438">
            <v>0</v>
          </cell>
          <cell r="AM2438">
            <v>0</v>
          </cell>
          <cell r="AN2438">
            <v>0</v>
          </cell>
          <cell r="AP2438">
            <v>0</v>
          </cell>
        </row>
        <row r="2439">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D2439">
            <v>0</v>
          </cell>
          <cell r="AE2439">
            <v>0</v>
          </cell>
          <cell r="AF2439">
            <v>0</v>
          </cell>
          <cell r="AG2439">
            <v>0</v>
          </cell>
          <cell r="AH2439">
            <v>0</v>
          </cell>
          <cell r="AI2439">
            <v>0</v>
          </cell>
          <cell r="AJ2439">
            <v>0</v>
          </cell>
          <cell r="AK2439">
            <v>0</v>
          </cell>
          <cell r="AL2439">
            <v>0</v>
          </cell>
          <cell r="AM2439">
            <v>0</v>
          </cell>
          <cell r="AN2439">
            <v>0</v>
          </cell>
          <cell r="AP2439">
            <v>0</v>
          </cell>
        </row>
        <row r="2440">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D2440">
            <v>0</v>
          </cell>
          <cell r="AE2440">
            <v>0</v>
          </cell>
          <cell r="AF2440">
            <v>0</v>
          </cell>
          <cell r="AG2440">
            <v>0</v>
          </cell>
          <cell r="AH2440">
            <v>0</v>
          </cell>
          <cell r="AI2440">
            <v>0</v>
          </cell>
          <cell r="AJ2440">
            <v>0</v>
          </cell>
          <cell r="AK2440">
            <v>0</v>
          </cell>
          <cell r="AL2440">
            <v>0</v>
          </cell>
          <cell r="AM2440">
            <v>0</v>
          </cell>
          <cell r="AN2440">
            <v>0</v>
          </cell>
          <cell r="AP2440">
            <v>0</v>
          </cell>
        </row>
        <row r="2441">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D2441">
            <v>0</v>
          </cell>
          <cell r="AE2441">
            <v>0</v>
          </cell>
          <cell r="AF2441">
            <v>0</v>
          </cell>
          <cell r="AG2441">
            <v>0</v>
          </cell>
          <cell r="AH2441">
            <v>0</v>
          </cell>
          <cell r="AI2441">
            <v>0</v>
          </cell>
          <cell r="AJ2441">
            <v>0</v>
          </cell>
          <cell r="AK2441">
            <v>0</v>
          </cell>
          <cell r="AL2441">
            <v>0</v>
          </cell>
          <cell r="AM2441">
            <v>0</v>
          </cell>
          <cell r="AN2441">
            <v>0</v>
          </cell>
          <cell r="AP2441">
            <v>0</v>
          </cell>
        </row>
        <row r="2442">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D2442">
            <v>0</v>
          </cell>
          <cell r="AE2442">
            <v>0</v>
          </cell>
          <cell r="AF2442">
            <v>0</v>
          </cell>
          <cell r="AG2442">
            <v>0</v>
          </cell>
          <cell r="AH2442">
            <v>0</v>
          </cell>
          <cell r="AI2442">
            <v>0</v>
          </cell>
          <cell r="AJ2442">
            <v>0</v>
          </cell>
          <cell r="AK2442">
            <v>0</v>
          </cell>
          <cell r="AL2442">
            <v>0</v>
          </cell>
          <cell r="AM2442">
            <v>0</v>
          </cell>
          <cell r="AN2442">
            <v>0</v>
          </cell>
          <cell r="AP2442">
            <v>0</v>
          </cell>
        </row>
        <row r="2443">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D2443">
            <v>0</v>
          </cell>
          <cell r="AE2443">
            <v>0</v>
          </cell>
          <cell r="AF2443">
            <v>0</v>
          </cell>
          <cell r="AG2443">
            <v>0</v>
          </cell>
          <cell r="AH2443">
            <v>0</v>
          </cell>
          <cell r="AI2443">
            <v>0</v>
          </cell>
          <cell r="AJ2443">
            <v>0</v>
          </cell>
          <cell r="AK2443">
            <v>0</v>
          </cell>
          <cell r="AL2443">
            <v>0</v>
          </cell>
          <cell r="AM2443">
            <v>0</v>
          </cell>
          <cell r="AN2443">
            <v>0</v>
          </cell>
          <cell r="AP2443">
            <v>0</v>
          </cell>
        </row>
        <row r="2444">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D2444">
            <v>0</v>
          </cell>
          <cell r="AE2444">
            <v>0</v>
          </cell>
          <cell r="AF2444">
            <v>0</v>
          </cell>
          <cell r="AG2444">
            <v>0</v>
          </cell>
          <cell r="AH2444">
            <v>0</v>
          </cell>
          <cell r="AI2444">
            <v>0</v>
          </cell>
          <cell r="AJ2444">
            <v>0</v>
          </cell>
          <cell r="AK2444">
            <v>0</v>
          </cell>
          <cell r="AL2444">
            <v>0</v>
          </cell>
          <cell r="AM2444">
            <v>0</v>
          </cell>
          <cell r="AN2444">
            <v>0</v>
          </cell>
          <cell r="AP2444">
            <v>0</v>
          </cell>
        </row>
        <row r="2445">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D2445">
            <v>0</v>
          </cell>
          <cell r="AE2445">
            <v>0</v>
          </cell>
          <cell r="AF2445">
            <v>0</v>
          </cell>
          <cell r="AG2445">
            <v>0</v>
          </cell>
          <cell r="AH2445">
            <v>0</v>
          </cell>
          <cell r="AI2445">
            <v>0</v>
          </cell>
          <cell r="AJ2445">
            <v>0</v>
          </cell>
          <cell r="AK2445">
            <v>0</v>
          </cell>
          <cell r="AL2445">
            <v>0</v>
          </cell>
          <cell r="AM2445">
            <v>0</v>
          </cell>
          <cell r="AN2445">
            <v>0</v>
          </cell>
          <cell r="AP2445">
            <v>0</v>
          </cell>
        </row>
        <row r="2446">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D2446">
            <v>0</v>
          </cell>
          <cell r="AE2446">
            <v>0</v>
          </cell>
          <cell r="AF2446">
            <v>0</v>
          </cell>
          <cell r="AG2446">
            <v>0</v>
          </cell>
          <cell r="AH2446">
            <v>0</v>
          </cell>
          <cell r="AI2446">
            <v>0</v>
          </cell>
          <cell r="AJ2446">
            <v>0</v>
          </cell>
          <cell r="AK2446">
            <v>0</v>
          </cell>
          <cell r="AL2446">
            <v>0</v>
          </cell>
          <cell r="AM2446">
            <v>0</v>
          </cell>
          <cell r="AN2446">
            <v>0</v>
          </cell>
          <cell r="AP2446">
            <v>0</v>
          </cell>
        </row>
        <row r="2447">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D2447">
            <v>0</v>
          </cell>
          <cell r="AE2447">
            <v>0</v>
          </cell>
          <cell r="AF2447">
            <v>0</v>
          </cell>
          <cell r="AG2447">
            <v>0</v>
          </cell>
          <cell r="AH2447">
            <v>0</v>
          </cell>
          <cell r="AI2447">
            <v>0</v>
          </cell>
          <cell r="AJ2447">
            <v>0</v>
          </cell>
          <cell r="AK2447">
            <v>0</v>
          </cell>
          <cell r="AL2447">
            <v>0</v>
          </cell>
          <cell r="AM2447">
            <v>0</v>
          </cell>
          <cell r="AN2447">
            <v>0</v>
          </cell>
          <cell r="AP2447">
            <v>0</v>
          </cell>
        </row>
        <row r="2448">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D2448">
            <v>0</v>
          </cell>
          <cell r="AE2448">
            <v>0</v>
          </cell>
          <cell r="AF2448">
            <v>0</v>
          </cell>
          <cell r="AG2448">
            <v>0</v>
          </cell>
          <cell r="AH2448">
            <v>0</v>
          </cell>
          <cell r="AI2448">
            <v>0</v>
          </cell>
          <cell r="AJ2448">
            <v>0</v>
          </cell>
          <cell r="AK2448">
            <v>0</v>
          </cell>
          <cell r="AL2448">
            <v>0</v>
          </cell>
          <cell r="AM2448">
            <v>0</v>
          </cell>
          <cell r="AN2448">
            <v>0</v>
          </cell>
          <cell r="AP2448">
            <v>0</v>
          </cell>
        </row>
        <row r="2449">
          <cell r="J2449">
            <v>-7816525.6900000004</v>
          </cell>
          <cell r="K2449">
            <v>-8918025.7400000002</v>
          </cell>
          <cell r="L2449">
            <v>-6655604.1299999999</v>
          </cell>
          <cell r="M2449">
            <v>-4881851.87</v>
          </cell>
          <cell r="N2449">
            <v>-3238960.93</v>
          </cell>
          <cell r="O2449">
            <v>-3365494.21</v>
          </cell>
          <cell r="P2449">
            <v>-5383630.2699999996</v>
          </cell>
          <cell r="Q2449">
            <v>-10708723.4</v>
          </cell>
          <cell r="R2449">
            <v>-3616112.54</v>
          </cell>
          <cell r="S2449">
            <v>-6643523.4800000004</v>
          </cell>
          <cell r="T2449">
            <v>-5652601.6100000003</v>
          </cell>
          <cell r="U2449">
            <v>-5092836.92</v>
          </cell>
          <cell r="V2449">
            <v>-3689820.96</v>
          </cell>
          <cell r="W2449">
            <v>-3237799.41</v>
          </cell>
          <cell r="X2449">
            <v>-3773284.04</v>
          </cell>
          <cell r="Y2449">
            <v>-3126797.82</v>
          </cell>
          <cell r="Z2449">
            <v>-3476553.69</v>
          </cell>
          <cell r="AA2449">
            <v>-3570251.16</v>
          </cell>
          <cell r="AD2449">
            <v>-7629892.5674999999</v>
          </cell>
          <cell r="AE2449">
            <v>-7606483.6950000003</v>
          </cell>
          <cell r="AF2449">
            <v>-7098736.7841666676</v>
          </cell>
          <cell r="AG2449">
            <v>-6534991.5187500007</v>
          </cell>
          <cell r="AH2449">
            <v>-6142519.2125000013</v>
          </cell>
          <cell r="AI2449">
            <v>-5825878.2020833343</v>
          </cell>
          <cell r="AJ2449">
            <v>-5417256.0745833339</v>
          </cell>
          <cell r="AK2449">
            <v>-5060483.3070833338</v>
          </cell>
          <cell r="AL2449">
            <v>-4867259.3845833335</v>
          </cell>
          <cell r="AM2449">
            <v>-4804031.8308333345</v>
          </cell>
          <cell r="AN2449">
            <v>-4822463.0687500006</v>
          </cell>
          <cell r="AP2449">
            <v>-4379498.1662499998</v>
          </cell>
        </row>
        <row r="2450">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D2450">
            <v>0</v>
          </cell>
          <cell r="AE2450">
            <v>0</v>
          </cell>
          <cell r="AF2450">
            <v>0</v>
          </cell>
          <cell r="AG2450">
            <v>0</v>
          </cell>
          <cell r="AH2450">
            <v>0</v>
          </cell>
          <cell r="AI2450">
            <v>0</v>
          </cell>
          <cell r="AJ2450">
            <v>0</v>
          </cell>
          <cell r="AK2450">
            <v>0</v>
          </cell>
          <cell r="AL2450">
            <v>0</v>
          </cell>
          <cell r="AM2450">
            <v>0</v>
          </cell>
          <cell r="AN2450">
            <v>0</v>
          </cell>
          <cell r="AP2450">
            <v>0</v>
          </cell>
        </row>
        <row r="2451">
          <cell r="J2451">
            <v>-68172454.400000006</v>
          </cell>
          <cell r="K2451">
            <v>-69474488.239999995</v>
          </cell>
          <cell r="L2451">
            <v>-70951522.069999993</v>
          </cell>
          <cell r="M2451">
            <v>-72428555.900000006</v>
          </cell>
          <cell r="N2451">
            <v>-73779078.760000005</v>
          </cell>
          <cell r="O2451">
            <v>-73492055.819999993</v>
          </cell>
          <cell r="P2451">
            <v>-73205032.879999995</v>
          </cell>
          <cell r="Q2451">
            <v>-72918009.930000007</v>
          </cell>
          <cell r="R2451">
            <v>-72665492</v>
          </cell>
          <cell r="S2451">
            <v>-72412974.069999993</v>
          </cell>
          <cell r="T2451">
            <v>-75310455.930000007</v>
          </cell>
          <cell r="U2451">
            <v>-75057937.930000007</v>
          </cell>
          <cell r="V2451">
            <v>-74805419.930000007</v>
          </cell>
          <cell r="W2451">
            <v>-77702901.930000007</v>
          </cell>
          <cell r="X2451">
            <v>-77450383.930000007</v>
          </cell>
          <cell r="Y2451">
            <v>-77197865.930000007</v>
          </cell>
          <cell r="Z2451">
            <v>-77064067.560000002</v>
          </cell>
          <cell r="AA2451">
            <v>-76824740.659999996</v>
          </cell>
          <cell r="AD2451">
            <v>-70351067.912083343</v>
          </cell>
          <cell r="AE2451">
            <v>-70764896.979166672</v>
          </cell>
          <cell r="AF2451">
            <v>-71180430.06583333</v>
          </cell>
          <cell r="AG2451">
            <v>-71663292.164166659</v>
          </cell>
          <cell r="AH2451">
            <v>-72213483.270833328</v>
          </cell>
          <cell r="AI2451">
            <v>-72765378.391250014</v>
          </cell>
          <cell r="AJ2451">
            <v>-73384602.525416687</v>
          </cell>
          <cell r="AK2451">
            <v>-73998239.006666675</v>
          </cell>
          <cell r="AL2451">
            <v>-74467746.168750003</v>
          </cell>
          <cell r="AM2451">
            <v>-74803341.953333348</v>
          </cell>
          <cell r="AN2451">
            <v>-75079078.355000004</v>
          </cell>
          <cell r="AP2451">
            <v>-74370040.393749997</v>
          </cell>
        </row>
        <row r="2452">
          <cell r="J2452">
            <v>-1874777.39</v>
          </cell>
          <cell r="K2452">
            <v>-2161953.23</v>
          </cell>
          <cell r="L2452">
            <v>-2403462.85</v>
          </cell>
          <cell r="M2452">
            <v>-1705851.52</v>
          </cell>
          <cell r="N2452">
            <v>-1474908.96</v>
          </cell>
          <cell r="O2452">
            <v>-1579123.56</v>
          </cell>
          <cell r="P2452">
            <v>-1718113.13</v>
          </cell>
          <cell r="Q2452">
            <v>-2052584.82</v>
          </cell>
          <cell r="R2452">
            <v>-1242894.6100000001</v>
          </cell>
          <cell r="S2452">
            <v>-1597019.75</v>
          </cell>
          <cell r="T2452">
            <v>-1467383.98</v>
          </cell>
          <cell r="U2452">
            <v>-1182430.6499999999</v>
          </cell>
          <cell r="V2452">
            <v>-1077447.33</v>
          </cell>
          <cell r="W2452">
            <v>-1048253.7</v>
          </cell>
          <cell r="X2452">
            <v>-662941.32999999996</v>
          </cell>
          <cell r="Y2452">
            <v>-663948.18999999994</v>
          </cell>
          <cell r="Z2452">
            <v>-602986.48</v>
          </cell>
          <cell r="AA2452">
            <v>-510233.95</v>
          </cell>
          <cell r="AD2452">
            <v>-2001176.24875</v>
          </cell>
          <cell r="AE2452">
            <v>-1995517.3283333331</v>
          </cell>
          <cell r="AF2452">
            <v>-1900643.5658333332</v>
          </cell>
          <cell r="AG2452">
            <v>-1792139.2112499999</v>
          </cell>
          <cell r="AH2452">
            <v>-1728208.9279166667</v>
          </cell>
          <cell r="AI2452">
            <v>-1671819.9516666664</v>
          </cell>
          <cell r="AJ2452">
            <v>-1592193.71875</v>
          </cell>
          <cell r="AK2452">
            <v>-1473267.8416666668</v>
          </cell>
          <cell r="AL2452">
            <v>-1357333.4729166669</v>
          </cell>
          <cell r="AM2452">
            <v>-1277590.7308333332</v>
          </cell>
          <cell r="AN2452">
            <v>-1196723.5604166668</v>
          </cell>
          <cell r="AP2452">
            <v>-966033.76166666672</v>
          </cell>
        </row>
        <row r="2453">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D2453">
            <v>0</v>
          </cell>
          <cell r="AE2453">
            <v>0</v>
          </cell>
          <cell r="AF2453">
            <v>0</v>
          </cell>
          <cell r="AG2453">
            <v>0</v>
          </cell>
          <cell r="AH2453">
            <v>0</v>
          </cell>
          <cell r="AI2453">
            <v>0</v>
          </cell>
          <cell r="AJ2453">
            <v>0</v>
          </cell>
          <cell r="AK2453">
            <v>0</v>
          </cell>
          <cell r="AL2453">
            <v>0</v>
          </cell>
          <cell r="AM2453">
            <v>0</v>
          </cell>
          <cell r="AN2453">
            <v>0</v>
          </cell>
          <cell r="AP2453">
            <v>0</v>
          </cell>
        </row>
        <row r="2454">
          <cell r="J2454">
            <v>-15312705.279999999</v>
          </cell>
          <cell r="K2454">
            <v>-15231325.949999999</v>
          </cell>
          <cell r="L2454">
            <v>-15149946.630000001</v>
          </cell>
          <cell r="M2454">
            <v>-15068567.300000001</v>
          </cell>
          <cell r="N2454">
            <v>-14987187.98</v>
          </cell>
          <cell r="O2454">
            <v>-14905808.65</v>
          </cell>
          <cell r="P2454">
            <v>-14824687.619999999</v>
          </cell>
          <cell r="Q2454">
            <v>-14743843.1</v>
          </cell>
          <cell r="R2454">
            <v>-14662998.57</v>
          </cell>
          <cell r="S2454">
            <v>-14582154.050000001</v>
          </cell>
          <cell r="T2454">
            <v>-14501309.52</v>
          </cell>
          <cell r="U2454">
            <v>-14420465</v>
          </cell>
          <cell r="V2454">
            <v>-14339620.439999999</v>
          </cell>
          <cell r="W2454">
            <v>-14264345.43</v>
          </cell>
          <cell r="X2454">
            <v>-14189070.42</v>
          </cell>
          <cell r="Y2454">
            <v>-14113795.41</v>
          </cell>
          <cell r="Z2454">
            <v>-14038520.390000001</v>
          </cell>
          <cell r="AA2454">
            <v>-14013270.07</v>
          </cell>
          <cell r="AD2454">
            <v>-15231380.524583332</v>
          </cell>
          <cell r="AE2454">
            <v>-15150089.573749999</v>
          </cell>
          <cell r="AF2454">
            <v>-15068843.189583331</v>
          </cell>
          <cell r="AG2454">
            <v>-14987641.372083336</v>
          </cell>
          <cell r="AH2454">
            <v>-14906484.121250004</v>
          </cell>
          <cell r="AI2454">
            <v>-14825371.435833335</v>
          </cell>
          <cell r="AJ2454">
            <v>-14744535.379166665</v>
          </cell>
          <cell r="AK2454">
            <v>-14664208.015416667</v>
          </cell>
          <cell r="AL2454">
            <v>-14584389.344583331</v>
          </cell>
          <cell r="AM2454">
            <v>-14505079.366249999</v>
          </cell>
          <cell r="AN2454">
            <v>-14428362.442500001</v>
          </cell>
          <cell r="AP2454">
            <v>-14280499.350833332</v>
          </cell>
        </row>
        <row r="2455">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D2455">
            <v>0</v>
          </cell>
          <cell r="AE2455">
            <v>0</v>
          </cell>
          <cell r="AF2455">
            <v>0</v>
          </cell>
          <cell r="AG2455">
            <v>0</v>
          </cell>
          <cell r="AH2455">
            <v>0</v>
          </cell>
          <cell r="AI2455">
            <v>0</v>
          </cell>
          <cell r="AJ2455">
            <v>0</v>
          </cell>
          <cell r="AK2455">
            <v>0</v>
          </cell>
          <cell r="AL2455">
            <v>0</v>
          </cell>
          <cell r="AM2455">
            <v>0</v>
          </cell>
          <cell r="AN2455">
            <v>0</v>
          </cell>
          <cell r="AP2455">
            <v>0</v>
          </cell>
        </row>
        <row r="2456">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D2456">
            <v>0</v>
          </cell>
          <cell r="AE2456">
            <v>0</v>
          </cell>
          <cell r="AF2456">
            <v>0</v>
          </cell>
          <cell r="AG2456">
            <v>0</v>
          </cell>
          <cell r="AH2456">
            <v>0</v>
          </cell>
          <cell r="AI2456">
            <v>0</v>
          </cell>
          <cell r="AJ2456">
            <v>0</v>
          </cell>
          <cell r="AK2456">
            <v>0</v>
          </cell>
          <cell r="AL2456">
            <v>0</v>
          </cell>
          <cell r="AM2456">
            <v>0</v>
          </cell>
          <cell r="AN2456">
            <v>0</v>
          </cell>
          <cell r="AP2456">
            <v>0</v>
          </cell>
        </row>
        <row r="2457">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D2457">
            <v>0</v>
          </cell>
          <cell r="AE2457">
            <v>0</v>
          </cell>
          <cell r="AF2457">
            <v>0</v>
          </cell>
          <cell r="AG2457">
            <v>0</v>
          </cell>
          <cell r="AH2457">
            <v>0</v>
          </cell>
          <cell r="AI2457">
            <v>0</v>
          </cell>
          <cell r="AJ2457">
            <v>0</v>
          </cell>
          <cell r="AK2457">
            <v>0</v>
          </cell>
          <cell r="AL2457">
            <v>0</v>
          </cell>
          <cell r="AM2457">
            <v>0</v>
          </cell>
          <cell r="AN2457">
            <v>0</v>
          </cell>
          <cell r="AP2457">
            <v>0</v>
          </cell>
        </row>
        <row r="2458">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D2458">
            <v>0</v>
          </cell>
          <cell r="AE2458">
            <v>0</v>
          </cell>
          <cell r="AF2458">
            <v>0</v>
          </cell>
          <cell r="AG2458">
            <v>0</v>
          </cell>
          <cell r="AH2458">
            <v>0</v>
          </cell>
          <cell r="AI2458">
            <v>0</v>
          </cell>
          <cell r="AJ2458">
            <v>0</v>
          </cell>
          <cell r="AK2458">
            <v>0</v>
          </cell>
          <cell r="AL2458">
            <v>0</v>
          </cell>
          <cell r="AM2458">
            <v>0</v>
          </cell>
          <cell r="AN2458">
            <v>0</v>
          </cell>
          <cell r="AP2458">
            <v>0</v>
          </cell>
        </row>
        <row r="2459">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D2459">
            <v>0</v>
          </cell>
          <cell r="AE2459">
            <v>0</v>
          </cell>
          <cell r="AF2459">
            <v>0</v>
          </cell>
          <cell r="AG2459">
            <v>0</v>
          </cell>
          <cell r="AH2459">
            <v>0</v>
          </cell>
          <cell r="AI2459">
            <v>0</v>
          </cell>
          <cell r="AJ2459">
            <v>0</v>
          </cell>
          <cell r="AK2459">
            <v>0</v>
          </cell>
          <cell r="AL2459">
            <v>0</v>
          </cell>
          <cell r="AM2459">
            <v>0</v>
          </cell>
          <cell r="AN2459">
            <v>0</v>
          </cell>
          <cell r="AP2459">
            <v>0</v>
          </cell>
        </row>
        <row r="2460">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D2460">
            <v>0</v>
          </cell>
          <cell r="AE2460">
            <v>0</v>
          </cell>
          <cell r="AF2460">
            <v>0</v>
          </cell>
          <cell r="AG2460">
            <v>0</v>
          </cell>
          <cell r="AH2460">
            <v>0</v>
          </cell>
          <cell r="AI2460">
            <v>0</v>
          </cell>
          <cell r="AJ2460">
            <v>0</v>
          </cell>
          <cell r="AK2460">
            <v>0</v>
          </cell>
          <cell r="AL2460">
            <v>0</v>
          </cell>
          <cell r="AM2460">
            <v>0</v>
          </cell>
          <cell r="AN2460">
            <v>0</v>
          </cell>
          <cell r="AP2460">
            <v>0</v>
          </cell>
        </row>
        <row r="2461">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D2461">
            <v>0</v>
          </cell>
          <cell r="AE2461">
            <v>0</v>
          </cell>
          <cell r="AF2461">
            <v>0</v>
          </cell>
          <cell r="AG2461">
            <v>0</v>
          </cell>
          <cell r="AH2461">
            <v>0</v>
          </cell>
          <cell r="AI2461">
            <v>0</v>
          </cell>
          <cell r="AJ2461">
            <v>0</v>
          </cell>
          <cell r="AK2461">
            <v>0</v>
          </cell>
          <cell r="AL2461">
            <v>0</v>
          </cell>
          <cell r="AM2461">
            <v>0</v>
          </cell>
          <cell r="AN2461">
            <v>0</v>
          </cell>
          <cell r="AP2461">
            <v>0</v>
          </cell>
        </row>
        <row r="2462">
          <cell r="J2462">
            <v>-5060236.6500000004</v>
          </cell>
          <cell r="K2462">
            <v>-5040186.9000000004</v>
          </cell>
          <cell r="L2462">
            <v>-5020137.1500000004</v>
          </cell>
          <cell r="M2462">
            <v>-5000087.4000000004</v>
          </cell>
          <cell r="N2462">
            <v>-4980037.6500000004</v>
          </cell>
          <cell r="O2462">
            <v>-4959987.9000000004</v>
          </cell>
          <cell r="P2462">
            <v>-4939938.1500000004</v>
          </cell>
          <cell r="Q2462">
            <v>-4919888.4000000004</v>
          </cell>
          <cell r="R2462">
            <v>-4899838.6500000004</v>
          </cell>
          <cell r="S2462">
            <v>-4879788.9000000004</v>
          </cell>
          <cell r="T2462">
            <v>-4859739.1500000004</v>
          </cell>
          <cell r="U2462">
            <v>-4839689.4000000004</v>
          </cell>
          <cell r="V2462">
            <v>-4819639.6500000004</v>
          </cell>
          <cell r="W2462">
            <v>-4799589.9000000004</v>
          </cell>
          <cell r="X2462">
            <v>-4779540.1500000004</v>
          </cell>
          <cell r="Y2462">
            <v>-4759490.4000000004</v>
          </cell>
          <cell r="Z2462">
            <v>-4739440.6500000004</v>
          </cell>
          <cell r="AA2462">
            <v>-4719390.9000000004</v>
          </cell>
          <cell r="AD2462">
            <v>-5040186.8999999994</v>
          </cell>
          <cell r="AE2462">
            <v>-5020137.1499999994</v>
          </cell>
          <cell r="AF2462">
            <v>-5000087.3999999994</v>
          </cell>
          <cell r="AG2462">
            <v>-4980037.6499999994</v>
          </cell>
          <cell r="AH2462">
            <v>-4959987.8999999994</v>
          </cell>
          <cell r="AI2462">
            <v>-4939938.1499999994</v>
          </cell>
          <cell r="AJ2462">
            <v>-4919888.3999999994</v>
          </cell>
          <cell r="AK2462">
            <v>-4899838.6499999994</v>
          </cell>
          <cell r="AL2462">
            <v>-4879788.8999999994</v>
          </cell>
          <cell r="AM2462">
            <v>-4859739.1499999994</v>
          </cell>
          <cell r="AN2462">
            <v>-4839689.3999999994</v>
          </cell>
          <cell r="AP2462">
            <v>-4799589.8999999994</v>
          </cell>
        </row>
        <row r="2463">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D2463">
            <v>0</v>
          </cell>
          <cell r="AE2463">
            <v>0</v>
          </cell>
          <cell r="AF2463">
            <v>0</v>
          </cell>
          <cell r="AG2463">
            <v>0</v>
          </cell>
          <cell r="AH2463">
            <v>0</v>
          </cell>
          <cell r="AI2463">
            <v>0</v>
          </cell>
          <cell r="AJ2463">
            <v>0</v>
          </cell>
          <cell r="AK2463">
            <v>0</v>
          </cell>
          <cell r="AL2463">
            <v>0</v>
          </cell>
          <cell r="AM2463">
            <v>0</v>
          </cell>
          <cell r="AN2463">
            <v>0</v>
          </cell>
          <cell r="AP2463">
            <v>0</v>
          </cell>
        </row>
        <row r="2464">
          <cell r="J2464">
            <v>-2236485.2000000002</v>
          </cell>
          <cell r="K2464">
            <v>-2159364.7999999998</v>
          </cell>
          <cell r="L2464">
            <v>-2082244.4</v>
          </cell>
          <cell r="M2464">
            <v>-2005124</v>
          </cell>
          <cell r="N2464">
            <v>-1928003.6</v>
          </cell>
          <cell r="O2464">
            <v>-1850883.2</v>
          </cell>
          <cell r="P2464">
            <v>-1773762.8</v>
          </cell>
          <cell r="Q2464">
            <v>-1696642.4</v>
          </cell>
          <cell r="R2464">
            <v>-1619522</v>
          </cell>
          <cell r="S2464">
            <v>-1542401.6</v>
          </cell>
          <cell r="T2464">
            <v>-1465281.2</v>
          </cell>
          <cell r="U2464">
            <v>-1388160.8</v>
          </cell>
          <cell r="V2464">
            <v>-1311040.3999999999</v>
          </cell>
          <cell r="W2464">
            <v>-1233920</v>
          </cell>
          <cell r="X2464">
            <v>-1156799.6000000001</v>
          </cell>
          <cell r="Y2464">
            <v>-1079679.2</v>
          </cell>
          <cell r="Z2464">
            <v>-1002558.8</v>
          </cell>
          <cell r="AA2464">
            <v>-925438.4</v>
          </cell>
          <cell r="AD2464">
            <v>-2159364.8000000003</v>
          </cell>
          <cell r="AE2464">
            <v>-2082244.3999999997</v>
          </cell>
          <cell r="AF2464">
            <v>-2005124</v>
          </cell>
          <cell r="AG2464">
            <v>-1928003.6000000003</v>
          </cell>
          <cell r="AH2464">
            <v>-1850883.2</v>
          </cell>
          <cell r="AI2464">
            <v>-1773762.8</v>
          </cell>
          <cell r="AJ2464">
            <v>-1696642.3999999997</v>
          </cell>
          <cell r="AK2464">
            <v>-1619522</v>
          </cell>
          <cell r="AL2464">
            <v>-1542401.6000000003</v>
          </cell>
          <cell r="AM2464">
            <v>-1465281.2</v>
          </cell>
          <cell r="AN2464">
            <v>-1388160.8</v>
          </cell>
          <cell r="AP2464">
            <v>-1277251.1104166666</v>
          </cell>
        </row>
        <row r="2465">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D2465">
            <v>0</v>
          </cell>
          <cell r="AE2465">
            <v>0</v>
          </cell>
          <cell r="AF2465">
            <v>0</v>
          </cell>
          <cell r="AG2465">
            <v>0</v>
          </cell>
          <cell r="AH2465">
            <v>0</v>
          </cell>
          <cell r="AI2465">
            <v>0</v>
          </cell>
          <cell r="AJ2465">
            <v>0</v>
          </cell>
          <cell r="AK2465">
            <v>0</v>
          </cell>
          <cell r="AL2465">
            <v>0</v>
          </cell>
          <cell r="AM2465">
            <v>0</v>
          </cell>
          <cell r="AN2465">
            <v>0</v>
          </cell>
          <cell r="AP2465">
            <v>0</v>
          </cell>
        </row>
        <row r="2466">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D2466">
            <v>0</v>
          </cell>
          <cell r="AE2466">
            <v>0</v>
          </cell>
          <cell r="AF2466">
            <v>0</v>
          </cell>
          <cell r="AG2466">
            <v>0</v>
          </cell>
          <cell r="AH2466">
            <v>0</v>
          </cell>
          <cell r="AI2466">
            <v>0</v>
          </cell>
          <cell r="AJ2466">
            <v>0</v>
          </cell>
          <cell r="AK2466">
            <v>0</v>
          </cell>
          <cell r="AL2466">
            <v>0</v>
          </cell>
          <cell r="AM2466">
            <v>0</v>
          </cell>
          <cell r="AN2466">
            <v>0</v>
          </cell>
          <cell r="AP2466">
            <v>-6925.3633333333337</v>
          </cell>
        </row>
        <row r="2467">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D2467">
            <v>0</v>
          </cell>
          <cell r="AE2467">
            <v>0</v>
          </cell>
          <cell r="AF2467">
            <v>0</v>
          </cell>
          <cell r="AG2467">
            <v>0</v>
          </cell>
          <cell r="AH2467">
            <v>0</v>
          </cell>
          <cell r="AI2467">
            <v>0</v>
          </cell>
          <cell r="AJ2467">
            <v>0</v>
          </cell>
          <cell r="AK2467">
            <v>0</v>
          </cell>
          <cell r="AL2467">
            <v>0</v>
          </cell>
          <cell r="AM2467">
            <v>0</v>
          </cell>
          <cell r="AN2467">
            <v>0</v>
          </cell>
          <cell r="AP2467">
            <v>0</v>
          </cell>
        </row>
        <row r="2468">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D2468">
            <v>0</v>
          </cell>
          <cell r="AE2468">
            <v>0</v>
          </cell>
          <cell r="AF2468">
            <v>0</v>
          </cell>
          <cell r="AG2468">
            <v>0</v>
          </cell>
          <cell r="AH2468">
            <v>0</v>
          </cell>
          <cell r="AI2468">
            <v>0</v>
          </cell>
          <cell r="AJ2468">
            <v>0</v>
          </cell>
          <cell r="AK2468">
            <v>0</v>
          </cell>
          <cell r="AL2468">
            <v>0</v>
          </cell>
          <cell r="AM2468">
            <v>0</v>
          </cell>
          <cell r="AN2468">
            <v>0</v>
          </cell>
          <cell r="AP2468">
            <v>0</v>
          </cell>
        </row>
        <row r="2469">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D2469">
            <v>0</v>
          </cell>
          <cell r="AE2469">
            <v>0</v>
          </cell>
          <cell r="AF2469">
            <v>0</v>
          </cell>
          <cell r="AG2469">
            <v>0</v>
          </cell>
          <cell r="AH2469">
            <v>0</v>
          </cell>
          <cell r="AI2469">
            <v>0</v>
          </cell>
          <cell r="AJ2469">
            <v>0</v>
          </cell>
          <cell r="AK2469">
            <v>0</v>
          </cell>
          <cell r="AL2469">
            <v>0</v>
          </cell>
          <cell r="AM2469">
            <v>0</v>
          </cell>
          <cell r="AN2469">
            <v>0</v>
          </cell>
          <cell r="AP2469">
            <v>0</v>
          </cell>
        </row>
        <row r="2470">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D2470">
            <v>0</v>
          </cell>
          <cell r="AE2470">
            <v>0</v>
          </cell>
          <cell r="AF2470">
            <v>0</v>
          </cell>
          <cell r="AG2470">
            <v>0</v>
          </cell>
          <cell r="AH2470">
            <v>0</v>
          </cell>
          <cell r="AI2470">
            <v>0</v>
          </cell>
          <cell r="AJ2470">
            <v>0</v>
          </cell>
          <cell r="AK2470">
            <v>0</v>
          </cell>
          <cell r="AL2470">
            <v>0</v>
          </cell>
          <cell r="AM2470">
            <v>0</v>
          </cell>
          <cell r="AN2470">
            <v>0</v>
          </cell>
          <cell r="AP2470">
            <v>0</v>
          </cell>
        </row>
        <row r="2471">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D2471">
            <v>0</v>
          </cell>
          <cell r="AE2471">
            <v>0</v>
          </cell>
          <cell r="AF2471">
            <v>0</v>
          </cell>
          <cell r="AG2471">
            <v>0</v>
          </cell>
          <cell r="AH2471">
            <v>0</v>
          </cell>
          <cell r="AI2471">
            <v>0</v>
          </cell>
          <cell r="AJ2471">
            <v>0</v>
          </cell>
          <cell r="AK2471">
            <v>0</v>
          </cell>
          <cell r="AL2471">
            <v>0</v>
          </cell>
          <cell r="AM2471">
            <v>0</v>
          </cell>
          <cell r="AN2471">
            <v>0</v>
          </cell>
          <cell r="AP2471">
            <v>0</v>
          </cell>
        </row>
        <row r="2472">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D2472">
            <v>0</v>
          </cell>
          <cell r="AE2472">
            <v>0</v>
          </cell>
          <cell r="AF2472">
            <v>0</v>
          </cell>
          <cell r="AG2472">
            <v>0</v>
          </cell>
          <cell r="AH2472">
            <v>0</v>
          </cell>
          <cell r="AI2472">
            <v>0</v>
          </cell>
          <cell r="AJ2472">
            <v>0</v>
          </cell>
          <cell r="AK2472">
            <v>0</v>
          </cell>
          <cell r="AL2472">
            <v>0</v>
          </cell>
          <cell r="AM2472">
            <v>0</v>
          </cell>
          <cell r="AN2472">
            <v>0</v>
          </cell>
          <cell r="AP2472">
            <v>0</v>
          </cell>
        </row>
        <row r="2473">
          <cell r="J2473">
            <v>-2194114.73</v>
          </cell>
          <cell r="K2473">
            <v>-3771366.89</v>
          </cell>
          <cell r="L2473">
            <v>-3296308.66</v>
          </cell>
          <cell r="M2473">
            <v>-2607812.5</v>
          </cell>
          <cell r="N2473">
            <v>-2013712.24</v>
          </cell>
          <cell r="O2473">
            <v>-1989285.83</v>
          </cell>
          <cell r="P2473">
            <v>-3909120.34</v>
          </cell>
          <cell r="Q2473">
            <v>-8310671.6699999999</v>
          </cell>
          <cell r="R2473">
            <v>-2660541.15</v>
          </cell>
          <cell r="S2473">
            <v>-2588361.09</v>
          </cell>
          <cell r="T2473">
            <v>-2572587.42</v>
          </cell>
          <cell r="U2473">
            <v>-2843239.34</v>
          </cell>
          <cell r="V2473">
            <v>-2145194.67</v>
          </cell>
          <cell r="W2473">
            <v>-2389432.7200000002</v>
          </cell>
          <cell r="X2473">
            <v>-2316584.14</v>
          </cell>
          <cell r="Y2473">
            <v>-1662969.22</v>
          </cell>
          <cell r="Z2473">
            <v>-2335230.15</v>
          </cell>
          <cell r="AA2473">
            <v>-2509596.2799999998</v>
          </cell>
          <cell r="AD2473">
            <v>-2871864.9604166667</v>
          </cell>
          <cell r="AE2473">
            <v>-3156842.67</v>
          </cell>
          <cell r="AF2473">
            <v>-3148949.1141666663</v>
          </cell>
          <cell r="AG2473">
            <v>-3137450.6529166675</v>
          </cell>
          <cell r="AH2473">
            <v>-3190289.6729166661</v>
          </cell>
          <cell r="AI2473">
            <v>-3227721.8191666664</v>
          </cell>
          <cell r="AJ2473">
            <v>-3168102.8929166663</v>
          </cell>
          <cell r="AK2473">
            <v>-3069700.4474999993</v>
          </cell>
          <cell r="AL2473">
            <v>-2989510.1225000001</v>
          </cell>
          <cell r="AM2473">
            <v>-2963538.2320833332</v>
          </cell>
          <cell r="AN2473">
            <v>-2998614.4137499998</v>
          </cell>
          <cell r="AP2473">
            <v>-2665215.3287499999</v>
          </cell>
        </row>
        <row r="2474">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D2474">
            <v>0</v>
          </cell>
          <cell r="AE2474">
            <v>0</v>
          </cell>
          <cell r="AF2474">
            <v>0</v>
          </cell>
          <cell r="AG2474">
            <v>0</v>
          </cell>
          <cell r="AH2474">
            <v>0</v>
          </cell>
          <cell r="AI2474">
            <v>0</v>
          </cell>
          <cell r="AJ2474">
            <v>0</v>
          </cell>
          <cell r="AK2474">
            <v>0</v>
          </cell>
          <cell r="AL2474">
            <v>0</v>
          </cell>
          <cell r="AM2474">
            <v>0</v>
          </cell>
          <cell r="AN2474">
            <v>0</v>
          </cell>
          <cell r="AP2474">
            <v>0</v>
          </cell>
        </row>
        <row r="2475">
          <cell r="J2475">
            <v>-632500.79</v>
          </cell>
          <cell r="K2475">
            <v>-911860.03</v>
          </cell>
          <cell r="L2475">
            <v>-899005.97</v>
          </cell>
          <cell r="M2475">
            <v>-609461.64</v>
          </cell>
          <cell r="N2475">
            <v>-418127.74</v>
          </cell>
          <cell r="O2475">
            <v>-550456.64</v>
          </cell>
          <cell r="P2475">
            <v>-600611.02</v>
          </cell>
          <cell r="Q2475">
            <v>-1005788.06</v>
          </cell>
          <cell r="R2475">
            <v>-328570.3</v>
          </cell>
          <cell r="S2475">
            <v>-445635.17</v>
          </cell>
          <cell r="T2475">
            <v>-473672.02</v>
          </cell>
          <cell r="U2475">
            <v>-580102.88</v>
          </cell>
          <cell r="V2475">
            <v>-498256.9</v>
          </cell>
          <cell r="W2475">
            <v>-528565.81000000006</v>
          </cell>
          <cell r="X2475">
            <v>-371115.48</v>
          </cell>
          <cell r="Y2475">
            <v>-495426</v>
          </cell>
          <cell r="Z2475">
            <v>-403878.2</v>
          </cell>
          <cell r="AA2475">
            <v>-410898.39</v>
          </cell>
          <cell r="AD2475">
            <v>-558442.62374999991</v>
          </cell>
          <cell r="AE2475">
            <v>-590084.0970833333</v>
          </cell>
          <cell r="AF2475">
            <v>-599982.84833333327</v>
          </cell>
          <cell r="AG2475">
            <v>-613680.9229166666</v>
          </cell>
          <cell r="AH2475">
            <v>-620342.12541666673</v>
          </cell>
          <cell r="AI2475">
            <v>-615722.52625</v>
          </cell>
          <cell r="AJ2475">
            <v>-594158.43833333335</v>
          </cell>
          <cell r="AK2475">
            <v>-556192.40874999994</v>
          </cell>
          <cell r="AL2475">
            <v>-529445.48666666681</v>
          </cell>
          <cell r="AM2475">
            <v>-524100.27083333343</v>
          </cell>
          <cell r="AN2475">
            <v>-517691.61291666672</v>
          </cell>
          <cell r="AP2475">
            <v>-465203.74583333341</v>
          </cell>
        </row>
        <row r="2476">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D2476">
            <v>0</v>
          </cell>
          <cell r="AE2476">
            <v>0</v>
          </cell>
          <cell r="AF2476">
            <v>0</v>
          </cell>
          <cell r="AG2476">
            <v>0</v>
          </cell>
          <cell r="AH2476">
            <v>0</v>
          </cell>
          <cell r="AI2476">
            <v>0</v>
          </cell>
          <cell r="AJ2476">
            <v>0</v>
          </cell>
          <cell r="AK2476">
            <v>0</v>
          </cell>
          <cell r="AL2476">
            <v>0</v>
          </cell>
          <cell r="AM2476">
            <v>0</v>
          </cell>
          <cell r="AN2476">
            <v>0</v>
          </cell>
          <cell r="AP2476">
            <v>0</v>
          </cell>
        </row>
        <row r="2477">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D2477">
            <v>0</v>
          </cell>
          <cell r="AE2477">
            <v>0</v>
          </cell>
          <cell r="AF2477">
            <v>0</v>
          </cell>
          <cell r="AG2477">
            <v>0</v>
          </cell>
          <cell r="AH2477">
            <v>0</v>
          </cell>
          <cell r="AI2477">
            <v>0</v>
          </cell>
          <cell r="AJ2477">
            <v>0</v>
          </cell>
          <cell r="AK2477">
            <v>0</v>
          </cell>
          <cell r="AL2477">
            <v>0</v>
          </cell>
          <cell r="AM2477">
            <v>0</v>
          </cell>
          <cell r="AN2477">
            <v>0</v>
          </cell>
          <cell r="AP2477">
            <v>0</v>
          </cell>
        </row>
        <row r="2478">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D2478">
            <v>0</v>
          </cell>
          <cell r="AE2478">
            <v>0</v>
          </cell>
          <cell r="AF2478">
            <v>0</v>
          </cell>
          <cell r="AG2478">
            <v>0</v>
          </cell>
          <cell r="AH2478">
            <v>0</v>
          </cell>
          <cell r="AI2478">
            <v>0</v>
          </cell>
          <cell r="AJ2478">
            <v>0</v>
          </cell>
          <cell r="AK2478">
            <v>0</v>
          </cell>
          <cell r="AL2478">
            <v>0</v>
          </cell>
          <cell r="AM2478">
            <v>0</v>
          </cell>
          <cell r="AN2478">
            <v>0</v>
          </cell>
          <cell r="AP2478">
            <v>0</v>
          </cell>
        </row>
        <row r="2479">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D2479">
            <v>0</v>
          </cell>
          <cell r="AE2479">
            <v>0</v>
          </cell>
          <cell r="AF2479">
            <v>0</v>
          </cell>
          <cell r="AG2479">
            <v>0</v>
          </cell>
          <cell r="AH2479">
            <v>0</v>
          </cell>
          <cell r="AI2479">
            <v>0</v>
          </cell>
          <cell r="AJ2479">
            <v>0</v>
          </cell>
          <cell r="AK2479">
            <v>0</v>
          </cell>
          <cell r="AL2479">
            <v>0</v>
          </cell>
          <cell r="AM2479">
            <v>0</v>
          </cell>
          <cell r="AN2479">
            <v>0</v>
          </cell>
          <cell r="AP2479">
            <v>0</v>
          </cell>
        </row>
        <row r="2480">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D2480">
            <v>0</v>
          </cell>
          <cell r="AE2480">
            <v>0</v>
          </cell>
          <cell r="AF2480">
            <v>0</v>
          </cell>
          <cell r="AG2480">
            <v>0</v>
          </cell>
          <cell r="AH2480">
            <v>0</v>
          </cell>
          <cell r="AI2480">
            <v>0</v>
          </cell>
          <cell r="AJ2480">
            <v>0</v>
          </cell>
          <cell r="AK2480">
            <v>0</v>
          </cell>
          <cell r="AL2480">
            <v>0</v>
          </cell>
          <cell r="AM2480">
            <v>0</v>
          </cell>
          <cell r="AN2480">
            <v>0</v>
          </cell>
          <cell r="AP2480">
            <v>0</v>
          </cell>
        </row>
        <row r="2481">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D2481">
            <v>0</v>
          </cell>
          <cell r="AE2481">
            <v>0</v>
          </cell>
          <cell r="AF2481">
            <v>0</v>
          </cell>
          <cell r="AG2481">
            <v>0</v>
          </cell>
          <cell r="AH2481">
            <v>0</v>
          </cell>
          <cell r="AI2481">
            <v>0</v>
          </cell>
          <cell r="AJ2481">
            <v>0</v>
          </cell>
          <cell r="AK2481">
            <v>0</v>
          </cell>
          <cell r="AL2481">
            <v>0</v>
          </cell>
          <cell r="AM2481">
            <v>0</v>
          </cell>
          <cell r="AN2481">
            <v>0</v>
          </cell>
          <cell r="AP2481">
            <v>0</v>
          </cell>
        </row>
        <row r="2482">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D2482">
            <v>0</v>
          </cell>
          <cell r="AE2482">
            <v>0</v>
          </cell>
          <cell r="AF2482">
            <v>0</v>
          </cell>
          <cell r="AG2482">
            <v>0</v>
          </cell>
          <cell r="AH2482">
            <v>0</v>
          </cell>
          <cell r="AI2482">
            <v>0</v>
          </cell>
          <cell r="AJ2482">
            <v>0</v>
          </cell>
          <cell r="AK2482">
            <v>0</v>
          </cell>
          <cell r="AL2482">
            <v>0</v>
          </cell>
          <cell r="AM2482">
            <v>0</v>
          </cell>
          <cell r="AN2482">
            <v>0</v>
          </cell>
          <cell r="AP2482">
            <v>0</v>
          </cell>
        </row>
        <row r="2483">
          <cell r="J2483">
            <v>-27623517.579999998</v>
          </cell>
          <cell r="K2483">
            <v>-27172093.530000001</v>
          </cell>
          <cell r="L2483">
            <v>-26720669.48</v>
          </cell>
          <cell r="M2483">
            <v>-26269245.43</v>
          </cell>
          <cell r="N2483">
            <v>-25817821.379999999</v>
          </cell>
          <cell r="O2483">
            <v>-25366397.329999998</v>
          </cell>
          <cell r="P2483">
            <v>-24914973.280000001</v>
          </cell>
          <cell r="Q2483">
            <v>-24463549.23</v>
          </cell>
          <cell r="R2483">
            <v>-24012125.18</v>
          </cell>
          <cell r="S2483">
            <v>-23560701.129999999</v>
          </cell>
          <cell r="T2483">
            <v>-23109277.079999998</v>
          </cell>
          <cell r="U2483">
            <v>-22657853.030000001</v>
          </cell>
          <cell r="V2483">
            <v>-22206428.98</v>
          </cell>
          <cell r="W2483">
            <v>-21755004.93</v>
          </cell>
          <cell r="X2483">
            <v>-21303580.879999999</v>
          </cell>
          <cell r="Y2483">
            <v>-20852156.829999998</v>
          </cell>
          <cell r="Z2483">
            <v>-20400732.780000001</v>
          </cell>
          <cell r="AA2483">
            <v>-19949308.73</v>
          </cell>
          <cell r="AD2483">
            <v>-27172093.52999999</v>
          </cell>
          <cell r="AE2483">
            <v>-26720669.48</v>
          </cell>
          <cell r="AF2483">
            <v>-26269245.430000003</v>
          </cell>
          <cell r="AG2483">
            <v>-25817821.379999999</v>
          </cell>
          <cell r="AH2483">
            <v>-25366397.329999998</v>
          </cell>
          <cell r="AI2483">
            <v>-24914973.280000001</v>
          </cell>
          <cell r="AJ2483">
            <v>-24463549.23</v>
          </cell>
          <cell r="AK2483">
            <v>-24012125.180000003</v>
          </cell>
          <cell r="AL2483">
            <v>-23560701.129999999</v>
          </cell>
          <cell r="AM2483">
            <v>-23109277.079999998</v>
          </cell>
          <cell r="AN2483">
            <v>-22657853.030000001</v>
          </cell>
          <cell r="AP2483">
            <v>-21757542.865416668</v>
          </cell>
        </row>
        <row r="2484">
          <cell r="J2484">
            <v>-6365020.4299999997</v>
          </cell>
          <cell r="K2484">
            <v>-6364985.4299999997</v>
          </cell>
          <cell r="L2484">
            <v>-6364985.4299999997</v>
          </cell>
          <cell r="M2484">
            <v>-6364985.4299999997</v>
          </cell>
          <cell r="N2484">
            <v>-6364985.4299999997</v>
          </cell>
          <cell r="O2484">
            <v>-6364985.4299999997</v>
          </cell>
          <cell r="P2484">
            <v>-6364985.4299999997</v>
          </cell>
          <cell r="Q2484">
            <v>-6364985.4299999997</v>
          </cell>
          <cell r="R2484">
            <v>-6364985.4299999997</v>
          </cell>
          <cell r="S2484">
            <v>-6364985.4299999997</v>
          </cell>
          <cell r="T2484">
            <v>-6364985.4299999997</v>
          </cell>
          <cell r="U2484">
            <v>-6364985.4299999997</v>
          </cell>
          <cell r="V2484">
            <v>-6364985.4299999997</v>
          </cell>
          <cell r="W2484">
            <v>-6364985.4299999997</v>
          </cell>
          <cell r="X2484">
            <v>-6364985.4299999997</v>
          </cell>
          <cell r="Y2484">
            <v>-6364985.4299999997</v>
          </cell>
          <cell r="Z2484">
            <v>-6364985.4299999997</v>
          </cell>
          <cell r="AA2484">
            <v>-6364985.4299999997</v>
          </cell>
          <cell r="AD2484">
            <v>-6365000.0133333327</v>
          </cell>
          <cell r="AE2484">
            <v>-6364998.5549999997</v>
          </cell>
          <cell r="AF2484">
            <v>-6364995.6383333327</v>
          </cell>
          <cell r="AG2484">
            <v>-6364992.7216666667</v>
          </cell>
          <cell r="AH2484">
            <v>-6364989.8049999997</v>
          </cell>
          <cell r="AI2484">
            <v>-6364986.8883333327</v>
          </cell>
          <cell r="AJ2484">
            <v>-6364985.4299999997</v>
          </cell>
          <cell r="AK2484">
            <v>-6364985.4299999997</v>
          </cell>
          <cell r="AL2484">
            <v>-6364985.4299999997</v>
          </cell>
          <cell r="AM2484">
            <v>-6364985.4299999997</v>
          </cell>
          <cell r="AN2484">
            <v>-6364985.4299999997</v>
          </cell>
          <cell r="AP2484">
            <v>-6357429.9070833325</v>
          </cell>
        </row>
        <row r="2485">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D2485">
            <v>0</v>
          </cell>
          <cell r="AE2485">
            <v>0</v>
          </cell>
          <cell r="AF2485">
            <v>0</v>
          </cell>
          <cell r="AG2485">
            <v>0</v>
          </cell>
          <cell r="AH2485">
            <v>0</v>
          </cell>
          <cell r="AI2485">
            <v>0</v>
          </cell>
          <cell r="AJ2485">
            <v>0</v>
          </cell>
          <cell r="AK2485">
            <v>0</v>
          </cell>
          <cell r="AL2485">
            <v>0</v>
          </cell>
          <cell r="AM2485">
            <v>0</v>
          </cell>
          <cell r="AN2485">
            <v>0</v>
          </cell>
          <cell r="AP2485">
            <v>0</v>
          </cell>
        </row>
        <row r="2486">
          <cell r="J2486">
            <v>-10261188.220000001</v>
          </cell>
          <cell r="K2486">
            <v>-4878884.22</v>
          </cell>
          <cell r="L2486">
            <v>-4599006.6900000004</v>
          </cell>
          <cell r="M2486">
            <v>-5614349.3300000001</v>
          </cell>
          <cell r="N2486">
            <v>-6482902.3700000001</v>
          </cell>
          <cell r="O2486">
            <v>-6347346.1600000001</v>
          </cell>
          <cell r="P2486">
            <v>-2942595.94</v>
          </cell>
          <cell r="Q2486">
            <v>-0.01</v>
          </cell>
          <cell r="R2486">
            <v>-4832524.42</v>
          </cell>
          <cell r="S2486">
            <v>-8048423.5599999996</v>
          </cell>
          <cell r="T2486">
            <v>-4051459.56</v>
          </cell>
          <cell r="U2486">
            <v>-2281628.44</v>
          </cell>
          <cell r="V2486">
            <v>-4025718.06</v>
          </cell>
          <cell r="W2486">
            <v>-4793473.68</v>
          </cell>
          <cell r="X2486">
            <v>-6534914.8700000001</v>
          </cell>
          <cell r="Y2486">
            <v>-4900370.5</v>
          </cell>
          <cell r="Z2486">
            <v>-6282494.1699999999</v>
          </cell>
          <cell r="AA2486">
            <v>-5963671.8399999999</v>
          </cell>
          <cell r="AD2486">
            <v>-10437694.233750001</v>
          </cell>
          <cell r="AE2486">
            <v>-8916078.0324999988</v>
          </cell>
          <cell r="AF2486">
            <v>-7630181.705000001</v>
          </cell>
          <cell r="AG2486">
            <v>-6445481.4670833321</v>
          </cell>
          <cell r="AH2486">
            <v>-5470695.2445833338</v>
          </cell>
          <cell r="AI2486">
            <v>-4768547.82</v>
          </cell>
          <cell r="AJ2486">
            <v>-4505177.7908333344</v>
          </cell>
          <cell r="AK2486">
            <v>-4582281.8591666678</v>
          </cell>
          <cell r="AL2486">
            <v>-4633195.5820833324</v>
          </cell>
          <cell r="AM2486">
            <v>-4595096.1224999996</v>
          </cell>
          <cell r="AN2486">
            <v>-4570759.3508333331</v>
          </cell>
          <cell r="AP2486">
            <v>-5270913.88</v>
          </cell>
        </row>
        <row r="2487">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D2487">
            <v>0</v>
          </cell>
          <cell r="AE2487">
            <v>0</v>
          </cell>
          <cell r="AF2487">
            <v>0</v>
          </cell>
          <cell r="AG2487">
            <v>0</v>
          </cell>
          <cell r="AH2487">
            <v>0</v>
          </cell>
          <cell r="AI2487">
            <v>0</v>
          </cell>
          <cell r="AJ2487">
            <v>0</v>
          </cell>
          <cell r="AK2487">
            <v>0</v>
          </cell>
          <cell r="AL2487">
            <v>0</v>
          </cell>
          <cell r="AM2487">
            <v>0</v>
          </cell>
          <cell r="AN2487">
            <v>0</v>
          </cell>
          <cell r="AP2487">
            <v>0</v>
          </cell>
        </row>
        <row r="2488">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D2488">
            <v>0</v>
          </cell>
          <cell r="AE2488">
            <v>0</v>
          </cell>
          <cell r="AF2488">
            <v>0</v>
          </cell>
          <cell r="AG2488">
            <v>0</v>
          </cell>
          <cell r="AH2488">
            <v>0</v>
          </cell>
          <cell r="AI2488">
            <v>0</v>
          </cell>
          <cell r="AJ2488">
            <v>0</v>
          </cell>
          <cell r="AK2488">
            <v>0</v>
          </cell>
          <cell r="AL2488">
            <v>0</v>
          </cell>
          <cell r="AM2488">
            <v>0</v>
          </cell>
          <cell r="AN2488">
            <v>0</v>
          </cell>
          <cell r="AP2488">
            <v>0</v>
          </cell>
        </row>
        <row r="2489">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D2489">
            <v>0</v>
          </cell>
          <cell r="AE2489">
            <v>0</v>
          </cell>
          <cell r="AF2489">
            <v>0</v>
          </cell>
          <cell r="AG2489">
            <v>0</v>
          </cell>
          <cell r="AH2489">
            <v>0</v>
          </cell>
          <cell r="AI2489">
            <v>0</v>
          </cell>
          <cell r="AJ2489">
            <v>0</v>
          </cell>
          <cell r="AK2489">
            <v>0</v>
          </cell>
          <cell r="AL2489">
            <v>0</v>
          </cell>
          <cell r="AM2489">
            <v>0</v>
          </cell>
          <cell r="AN2489">
            <v>0</v>
          </cell>
          <cell r="AP2489">
            <v>0</v>
          </cell>
        </row>
        <row r="2490">
          <cell r="J2490">
            <v>-7352879.8700000001</v>
          </cell>
          <cell r="K2490">
            <v>-7393801.7199999997</v>
          </cell>
          <cell r="L2490">
            <v>-7477883.5099999998</v>
          </cell>
          <cell r="M2490">
            <v>-7541927.9400000004</v>
          </cell>
          <cell r="N2490">
            <v>-7673665.5700000003</v>
          </cell>
          <cell r="O2490">
            <v>-7710826.6699999999</v>
          </cell>
          <cell r="P2490">
            <v>-7852329.1399999997</v>
          </cell>
          <cell r="Q2490">
            <v>-7953132.9500000002</v>
          </cell>
          <cell r="R2490">
            <v>-8008011.7800000003</v>
          </cell>
          <cell r="S2490">
            <v>-8065749.21</v>
          </cell>
          <cell r="T2490">
            <v>-8071381.1500000004</v>
          </cell>
          <cell r="U2490">
            <v>-8088133.96</v>
          </cell>
          <cell r="V2490">
            <v>-8295997.6600000001</v>
          </cell>
          <cell r="W2490">
            <v>-8381288.9000000004</v>
          </cell>
          <cell r="X2490">
            <v>-8553610.1500000004</v>
          </cell>
          <cell r="Y2490">
            <v>-8626765.9700000007</v>
          </cell>
          <cell r="Z2490">
            <v>-8662077.6500000004</v>
          </cell>
          <cell r="AA2490">
            <v>-8773206.6799999997</v>
          </cell>
          <cell r="AD2490">
            <v>-7473681.2937500002</v>
          </cell>
          <cell r="AE2490">
            <v>-7541977.6779166656</v>
          </cell>
          <cell r="AF2490">
            <v>-7608909.4466666663</v>
          </cell>
          <cell r="AG2490">
            <v>-7673551.5970833329</v>
          </cell>
          <cell r="AH2490">
            <v>-7735345.6383333346</v>
          </cell>
          <cell r="AI2490">
            <v>-7805106.8637500005</v>
          </cell>
          <cell r="AJ2490">
            <v>-7885548.7374999998</v>
          </cell>
          <cell r="AK2490">
            <v>-7971515.9800000004</v>
          </cell>
          <cell r="AL2490">
            <v>-8061539.5079166675</v>
          </cell>
          <cell r="AM2490">
            <v>-8147924.9291666672</v>
          </cell>
          <cell r="AN2490">
            <v>-8233374.5995833343</v>
          </cell>
          <cell r="AP2490">
            <v>-8394913.8866666686</v>
          </cell>
        </row>
        <row r="2491">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D2491">
            <v>0</v>
          </cell>
          <cell r="AE2491">
            <v>0</v>
          </cell>
          <cell r="AF2491">
            <v>0</v>
          </cell>
          <cell r="AG2491">
            <v>0</v>
          </cell>
          <cell r="AH2491">
            <v>0</v>
          </cell>
          <cell r="AI2491">
            <v>0</v>
          </cell>
          <cell r="AJ2491">
            <v>0</v>
          </cell>
          <cell r="AK2491">
            <v>0</v>
          </cell>
          <cell r="AL2491">
            <v>0</v>
          </cell>
          <cell r="AM2491">
            <v>0</v>
          </cell>
          <cell r="AN2491">
            <v>0</v>
          </cell>
          <cell r="AP2491">
            <v>0</v>
          </cell>
        </row>
        <row r="2492">
          <cell r="J2492">
            <v>-2473083.83</v>
          </cell>
          <cell r="K2492">
            <v>-2676902.91</v>
          </cell>
          <cell r="L2492">
            <v>-2759153.99</v>
          </cell>
          <cell r="M2492">
            <v>-2931849.99</v>
          </cell>
          <cell r="N2492">
            <v>-3067841.3</v>
          </cell>
          <cell r="O2492">
            <v>-3032241.91</v>
          </cell>
          <cell r="P2492">
            <v>-3007890.91</v>
          </cell>
          <cell r="Q2492">
            <v>-3006114.97</v>
          </cell>
          <cell r="R2492">
            <v>-2549032.23</v>
          </cell>
          <cell r="S2492">
            <v>-2140434.44</v>
          </cell>
          <cell r="T2492">
            <v>-1818594.15</v>
          </cell>
          <cell r="U2492">
            <v>-1718398.98</v>
          </cell>
          <cell r="V2492">
            <v>-1756058.18</v>
          </cell>
          <cell r="W2492">
            <v>-2049957.76</v>
          </cell>
          <cell r="X2492">
            <v>-2311254.67</v>
          </cell>
          <cell r="Y2492">
            <v>-2391257.9</v>
          </cell>
          <cell r="Z2492">
            <v>-2777313.7</v>
          </cell>
          <cell r="AA2492">
            <v>-2866176.58</v>
          </cell>
          <cell r="AD2492">
            <v>-2744607.4754166664</v>
          </cell>
          <cell r="AE2492">
            <v>-2748209.3091666666</v>
          </cell>
          <cell r="AF2492">
            <v>-2725987.8520833333</v>
          </cell>
          <cell r="AG2492">
            <v>-2683769.9612500002</v>
          </cell>
          <cell r="AH2492">
            <v>-2628944.2358333333</v>
          </cell>
          <cell r="AI2492">
            <v>-2568585.5654166667</v>
          </cell>
          <cell r="AJ2492">
            <v>-2512586.7820833335</v>
          </cell>
          <cell r="AK2492">
            <v>-2467801.5958333332</v>
          </cell>
          <cell r="AL2492">
            <v>-2426614.4537499999</v>
          </cell>
          <cell r="AM2492">
            <v>-2391984.4666666668</v>
          </cell>
          <cell r="AN2492">
            <v>-2372959.76125</v>
          </cell>
          <cell r="AP2492">
            <v>-2318296.9570833337</v>
          </cell>
        </row>
        <row r="2493">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D2493">
            <v>0</v>
          </cell>
          <cell r="AE2493">
            <v>0</v>
          </cell>
          <cell r="AF2493">
            <v>0</v>
          </cell>
          <cell r="AG2493">
            <v>0</v>
          </cell>
          <cell r="AH2493">
            <v>0</v>
          </cell>
          <cell r="AI2493">
            <v>0</v>
          </cell>
          <cell r="AJ2493">
            <v>0</v>
          </cell>
          <cell r="AK2493">
            <v>0</v>
          </cell>
          <cell r="AL2493">
            <v>0</v>
          </cell>
          <cell r="AM2493">
            <v>0</v>
          </cell>
          <cell r="AN2493">
            <v>0</v>
          </cell>
          <cell r="AP2493">
            <v>0</v>
          </cell>
        </row>
        <row r="2494">
          <cell r="J2494">
            <v>-8443703.0700000003</v>
          </cell>
          <cell r="K2494">
            <v>-8454858.3000000007</v>
          </cell>
          <cell r="L2494">
            <v>-8455514.1799999997</v>
          </cell>
          <cell r="M2494">
            <v>-8455189.1199999992</v>
          </cell>
          <cell r="N2494">
            <v>-8455218.4900000002</v>
          </cell>
          <cell r="O2494">
            <v>-8455218.4900000002</v>
          </cell>
          <cell r="P2494">
            <v>-8455227.6999999993</v>
          </cell>
          <cell r="Q2494">
            <v>-8455227.6999999993</v>
          </cell>
          <cell r="R2494">
            <v>-8455227.6999999993</v>
          </cell>
          <cell r="S2494">
            <v>-8455227.6999999993</v>
          </cell>
          <cell r="T2494">
            <v>-8455227.6999999993</v>
          </cell>
          <cell r="U2494">
            <v>-8455227.6999999993</v>
          </cell>
          <cell r="V2494">
            <v>-8455227.6999999993</v>
          </cell>
          <cell r="W2494">
            <v>-8455227.6999999993</v>
          </cell>
          <cell r="X2494">
            <v>-8455227.6999999993</v>
          </cell>
          <cell r="Y2494">
            <v>-8455227.6999999993</v>
          </cell>
          <cell r="Z2494">
            <v>-8455227.6999999993</v>
          </cell>
          <cell r="AA2494">
            <v>-8455227.6999999993</v>
          </cell>
          <cell r="AD2494">
            <v>-8356258.9308333332</v>
          </cell>
          <cell r="AE2494">
            <v>-8402520.9395833332</v>
          </cell>
          <cell r="AF2494">
            <v>-8438162.2954166681</v>
          </cell>
          <cell r="AG2494">
            <v>-8454459.0166666675</v>
          </cell>
          <cell r="AH2494">
            <v>-8453669.4879166689</v>
          </cell>
          <cell r="AI2494">
            <v>-8454735.8470833357</v>
          </cell>
          <cell r="AJ2494">
            <v>-8455231.4316666685</v>
          </cell>
          <cell r="AK2494">
            <v>-8455234.8866666686</v>
          </cell>
          <cell r="AL2494">
            <v>-8455224.557500001</v>
          </cell>
          <cell r="AM2494">
            <v>-8455226.5487500001</v>
          </cell>
          <cell r="AN2494">
            <v>-8455227.316250002</v>
          </cell>
          <cell r="AP2494">
            <v>-8455227.7000000011</v>
          </cell>
        </row>
        <row r="2495">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D2495">
            <v>0</v>
          </cell>
          <cell r="AE2495">
            <v>0</v>
          </cell>
          <cell r="AF2495">
            <v>0</v>
          </cell>
          <cell r="AG2495">
            <v>0</v>
          </cell>
          <cell r="AH2495">
            <v>0</v>
          </cell>
          <cell r="AI2495">
            <v>0</v>
          </cell>
          <cell r="AJ2495">
            <v>0</v>
          </cell>
          <cell r="AK2495">
            <v>0</v>
          </cell>
          <cell r="AL2495">
            <v>0</v>
          </cell>
          <cell r="AM2495">
            <v>0</v>
          </cell>
          <cell r="AN2495">
            <v>0</v>
          </cell>
          <cell r="AP2495">
            <v>0</v>
          </cell>
        </row>
        <row r="2496">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D2496">
            <v>0</v>
          </cell>
          <cell r="AE2496">
            <v>0</v>
          </cell>
          <cell r="AF2496">
            <v>0</v>
          </cell>
          <cell r="AG2496">
            <v>0</v>
          </cell>
          <cell r="AH2496">
            <v>0</v>
          </cell>
          <cell r="AI2496">
            <v>0</v>
          </cell>
          <cell r="AJ2496">
            <v>0</v>
          </cell>
          <cell r="AK2496">
            <v>0</v>
          </cell>
          <cell r="AL2496">
            <v>0</v>
          </cell>
          <cell r="AM2496">
            <v>0</v>
          </cell>
          <cell r="AN2496">
            <v>0</v>
          </cell>
          <cell r="AP2496">
            <v>0</v>
          </cell>
        </row>
        <row r="2497">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D2497">
            <v>0</v>
          </cell>
          <cell r="AE2497">
            <v>0</v>
          </cell>
          <cell r="AF2497">
            <v>0</v>
          </cell>
          <cell r="AG2497">
            <v>0</v>
          </cell>
          <cell r="AH2497">
            <v>0</v>
          </cell>
          <cell r="AI2497">
            <v>0</v>
          </cell>
          <cell r="AJ2497">
            <v>0</v>
          </cell>
          <cell r="AK2497">
            <v>0</v>
          </cell>
          <cell r="AL2497">
            <v>0</v>
          </cell>
          <cell r="AM2497">
            <v>0</v>
          </cell>
          <cell r="AN2497">
            <v>0</v>
          </cell>
          <cell r="AP2497">
            <v>0</v>
          </cell>
        </row>
        <row r="2498">
          <cell r="J2498">
            <v>-69852577.170000002</v>
          </cell>
          <cell r="K2498">
            <v>-69437160.579999998</v>
          </cell>
          <cell r="L2498">
            <v>-68901326.400000006</v>
          </cell>
          <cell r="M2498">
            <v>-68721470.900000006</v>
          </cell>
          <cell r="N2498">
            <v>-68624721.790000007</v>
          </cell>
          <cell r="O2498">
            <v>-68487331.909999996</v>
          </cell>
          <cell r="P2498">
            <v>-68513747.609999999</v>
          </cell>
          <cell r="Q2498">
            <v>-70264584.579999998</v>
          </cell>
          <cell r="R2498">
            <v>-85724313.950000003</v>
          </cell>
          <cell r="S2498">
            <v>-70102110.790000007</v>
          </cell>
          <cell r="T2498">
            <v>-70319854.040000007</v>
          </cell>
          <cell r="U2498">
            <v>-70181490.480000004</v>
          </cell>
          <cell r="V2498">
            <v>-69970183.629999995</v>
          </cell>
          <cell r="W2498">
            <v>-69724158.5</v>
          </cell>
          <cell r="X2498">
            <v>-69658461.980000004</v>
          </cell>
          <cell r="Y2498">
            <v>-69622842.409999996</v>
          </cell>
          <cell r="Z2498">
            <v>-69616882.730000004</v>
          </cell>
          <cell r="AA2498">
            <v>-69838979.519999996</v>
          </cell>
          <cell r="AD2498">
            <v>-69540707.404999986</v>
          </cell>
          <cell r="AE2498">
            <v>-70098377.182083324</v>
          </cell>
          <cell r="AF2498">
            <v>-70707095.885833338</v>
          </cell>
          <cell r="AG2498">
            <v>-70712562.490833342</v>
          </cell>
          <cell r="AH2498">
            <v>-70739367.392916664</v>
          </cell>
          <cell r="AI2498">
            <v>-70765791.119166657</v>
          </cell>
          <cell r="AJ2498">
            <v>-70782649.63499999</v>
          </cell>
          <cell r="AK2498">
            <v>-70826155.19749999</v>
          </cell>
          <cell r="AL2498">
            <v>-70895259.65958333</v>
          </cell>
          <cell r="AM2498">
            <v>-70974156.844999999</v>
          </cell>
          <cell r="AN2498">
            <v>-71071815.534583345</v>
          </cell>
          <cell r="AP2498">
            <v>-68363367.969166681</v>
          </cell>
        </row>
        <row r="2499">
          <cell r="J2499">
            <v>-1659064.15</v>
          </cell>
          <cell r="K2499">
            <v>-1775698.55</v>
          </cell>
          <cell r="L2499">
            <v>-1863053.43</v>
          </cell>
          <cell r="M2499">
            <v>-1557700.43</v>
          </cell>
          <cell r="N2499">
            <v>-1649183.07</v>
          </cell>
          <cell r="O2499">
            <v>-1731134.89</v>
          </cell>
          <cell r="P2499">
            <v>-1854770.55</v>
          </cell>
          <cell r="Q2499">
            <v>-1252850.99</v>
          </cell>
          <cell r="R2499">
            <v>-9923225.0299999993</v>
          </cell>
          <cell r="S2499">
            <v>-1261692.8799999999</v>
          </cell>
          <cell r="T2499">
            <v>-1281071.2</v>
          </cell>
          <cell r="U2499">
            <v>-1294834.92</v>
          </cell>
          <cell r="V2499">
            <v>-1336045.75</v>
          </cell>
          <cell r="W2499">
            <v>-1360673.36</v>
          </cell>
          <cell r="X2499">
            <v>-1397939.63</v>
          </cell>
          <cell r="Y2499">
            <v>-1417899.94</v>
          </cell>
          <cell r="Z2499">
            <v>-1439819.57</v>
          </cell>
          <cell r="AA2499">
            <v>-1457472.87</v>
          </cell>
          <cell r="AD2499">
            <v>-1567854.4437500003</v>
          </cell>
          <cell r="AE2499">
            <v>-1931685.7604166667</v>
          </cell>
          <cell r="AF2499">
            <v>-2293042.4445833336</v>
          </cell>
          <cell r="AG2499">
            <v>-2285633.5233333334</v>
          </cell>
          <cell r="AH2499">
            <v>-2268768.7537499997</v>
          </cell>
          <cell r="AI2499">
            <v>-2245230.9074999997</v>
          </cell>
          <cell r="AJ2499">
            <v>-2214479.0912500001</v>
          </cell>
          <cell r="AK2499">
            <v>-2177806.6333333333</v>
          </cell>
          <cell r="AL2499">
            <v>-2152601.8712499999</v>
          </cell>
          <cell r="AM2499">
            <v>-2138053.3716666666</v>
          </cell>
          <cell r="AN2499">
            <v>-2117927.3083333331</v>
          </cell>
          <cell r="AP2499">
            <v>-2022208.4783333335</v>
          </cell>
        </row>
        <row r="2500">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D2500">
            <v>0</v>
          </cell>
          <cell r="AE2500">
            <v>0</v>
          </cell>
          <cell r="AF2500">
            <v>0</v>
          </cell>
          <cell r="AG2500">
            <v>0</v>
          </cell>
          <cell r="AH2500">
            <v>0</v>
          </cell>
          <cell r="AI2500">
            <v>0</v>
          </cell>
          <cell r="AJ2500">
            <v>0</v>
          </cell>
          <cell r="AK2500">
            <v>0</v>
          </cell>
          <cell r="AL2500">
            <v>0</v>
          </cell>
          <cell r="AM2500">
            <v>0</v>
          </cell>
          <cell r="AN2500">
            <v>0</v>
          </cell>
          <cell r="AP2500">
            <v>0</v>
          </cell>
        </row>
        <row r="2501">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D2501">
            <v>0</v>
          </cell>
          <cell r="AE2501">
            <v>0</v>
          </cell>
          <cell r="AF2501">
            <v>0</v>
          </cell>
          <cell r="AG2501">
            <v>0</v>
          </cell>
          <cell r="AH2501">
            <v>0</v>
          </cell>
          <cell r="AI2501">
            <v>0</v>
          </cell>
          <cell r="AJ2501">
            <v>0</v>
          </cell>
          <cell r="AK2501">
            <v>0</v>
          </cell>
          <cell r="AL2501">
            <v>0</v>
          </cell>
          <cell r="AM2501">
            <v>0</v>
          </cell>
          <cell r="AN2501">
            <v>0</v>
          </cell>
          <cell r="AP2501">
            <v>0</v>
          </cell>
        </row>
        <row r="2502">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D2502">
            <v>0</v>
          </cell>
          <cell r="AE2502">
            <v>0</v>
          </cell>
          <cell r="AF2502">
            <v>0</v>
          </cell>
          <cell r="AG2502">
            <v>0</v>
          </cell>
          <cell r="AH2502">
            <v>0</v>
          </cell>
          <cell r="AI2502">
            <v>0</v>
          </cell>
          <cell r="AJ2502">
            <v>0</v>
          </cell>
          <cell r="AK2502">
            <v>0</v>
          </cell>
          <cell r="AL2502">
            <v>0</v>
          </cell>
          <cell r="AM2502">
            <v>0</v>
          </cell>
          <cell r="AN2502">
            <v>0</v>
          </cell>
          <cell r="AP2502">
            <v>0</v>
          </cell>
        </row>
        <row r="2503">
          <cell r="J2503">
            <v>-1175222.1000000001</v>
          </cell>
          <cell r="K2503">
            <v>-1072362.3500000001</v>
          </cell>
          <cell r="L2503">
            <v>-1032560.93</v>
          </cell>
          <cell r="M2503">
            <v>-938709.52</v>
          </cell>
          <cell r="N2503">
            <v>-844858.1</v>
          </cell>
          <cell r="O2503">
            <v>-751006.68</v>
          </cell>
          <cell r="P2503">
            <v>-657155.27</v>
          </cell>
          <cell r="Q2503">
            <v>-563303.85</v>
          </cell>
          <cell r="R2503">
            <v>-563303.85</v>
          </cell>
          <cell r="S2503">
            <v>-375601.02</v>
          </cell>
          <cell r="T2503">
            <v>-281749.59999999998</v>
          </cell>
          <cell r="U2503">
            <v>-187898.18</v>
          </cell>
          <cell r="V2503">
            <v>-94046.77</v>
          </cell>
          <cell r="W2503">
            <v>-195.35</v>
          </cell>
          <cell r="X2503">
            <v>93656.07</v>
          </cell>
          <cell r="Y2503">
            <v>187507.48</v>
          </cell>
          <cell r="Z2503">
            <v>281358.90000000002</v>
          </cell>
          <cell r="AA2503">
            <v>375210.32</v>
          </cell>
          <cell r="AD2503">
            <v>-1196364.2249999999</v>
          </cell>
          <cell r="AE2503">
            <v>-1102512.8083333331</v>
          </cell>
          <cell r="AF2503">
            <v>-1000840.4404166666</v>
          </cell>
          <cell r="AG2503">
            <v>-887436.6454166664</v>
          </cell>
          <cell r="AH2503">
            <v>-766211.89874999982</v>
          </cell>
          <cell r="AI2503">
            <v>-658595.31541666656</v>
          </cell>
          <cell r="AJ2503">
            <v>-568872.71833333315</v>
          </cell>
          <cell r="AK2503">
            <v>-477273.38499999995</v>
          </cell>
          <cell r="AL2503">
            <v>-383421.96833333327</v>
          </cell>
          <cell r="AM2503">
            <v>-289570.55166666675</v>
          </cell>
          <cell r="AN2503">
            <v>-195719.1350000001</v>
          </cell>
          <cell r="AP2503">
            <v>-31471.016250000001</v>
          </cell>
        </row>
        <row r="2504">
          <cell r="J2504">
            <v>-1612192.2</v>
          </cell>
          <cell r="K2504">
            <v>-1592792.23</v>
          </cell>
          <cell r="L2504">
            <v>-1594772.84</v>
          </cell>
          <cell r="M2504">
            <v>-1597908.82</v>
          </cell>
          <cell r="N2504">
            <v>-1601021.95</v>
          </cell>
          <cell r="O2504">
            <v>-1601021.95</v>
          </cell>
          <cell r="P2504">
            <v>-3572466.92</v>
          </cell>
          <cell r="Q2504">
            <v>-3664257</v>
          </cell>
          <cell r="R2504">
            <v>-3645966.55</v>
          </cell>
          <cell r="S2504">
            <v>-3651433.29</v>
          </cell>
          <cell r="T2504">
            <v>-3651494.64</v>
          </cell>
          <cell r="U2504">
            <v>-3652936.11</v>
          </cell>
          <cell r="V2504">
            <v>-3652957.07</v>
          </cell>
          <cell r="W2504">
            <v>-3652957.07</v>
          </cell>
          <cell r="X2504">
            <v>-3652957.07</v>
          </cell>
          <cell r="Y2504">
            <v>-3652957.07</v>
          </cell>
          <cell r="Z2504">
            <v>-3653111.77</v>
          </cell>
          <cell r="AA2504">
            <v>-3653111.77</v>
          </cell>
          <cell r="AD2504">
            <v>-1543657.1591666664</v>
          </cell>
          <cell r="AE2504">
            <v>-1848249.8070833329</v>
          </cell>
          <cell r="AF2504">
            <v>-2152308.1337499996</v>
          </cell>
          <cell r="AG2504">
            <v>-2375032.898333333</v>
          </cell>
          <cell r="AH2504">
            <v>-2532734.9920833334</v>
          </cell>
          <cell r="AI2504">
            <v>-2704887.2445833334</v>
          </cell>
          <cell r="AJ2504">
            <v>-2875759.3158333334</v>
          </cell>
          <cell r="AK2504">
            <v>-3047357.1937499996</v>
          </cell>
          <cell r="AL2504">
            <v>-3218741.8804166666</v>
          </cell>
          <cell r="AM2504">
            <v>-3389872.6333333333</v>
          </cell>
          <cell r="AN2504">
            <v>-3560880.1183333336</v>
          </cell>
          <cell r="AP2504">
            <v>-3652639.8804166671</v>
          </cell>
        </row>
        <row r="2505">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D2505">
            <v>0</v>
          </cell>
          <cell r="AE2505">
            <v>0</v>
          </cell>
          <cell r="AF2505">
            <v>0</v>
          </cell>
          <cell r="AG2505">
            <v>0</v>
          </cell>
          <cell r="AH2505">
            <v>0</v>
          </cell>
          <cell r="AI2505">
            <v>0</v>
          </cell>
          <cell r="AJ2505">
            <v>0</v>
          </cell>
          <cell r="AK2505">
            <v>0</v>
          </cell>
          <cell r="AL2505">
            <v>0</v>
          </cell>
          <cell r="AM2505">
            <v>0</v>
          </cell>
          <cell r="AN2505">
            <v>0</v>
          </cell>
          <cell r="AP2505">
            <v>0</v>
          </cell>
        </row>
        <row r="2506">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D2506">
            <v>0</v>
          </cell>
          <cell r="AE2506">
            <v>0</v>
          </cell>
          <cell r="AF2506">
            <v>0</v>
          </cell>
          <cell r="AG2506">
            <v>0</v>
          </cell>
          <cell r="AH2506">
            <v>0</v>
          </cell>
          <cell r="AI2506">
            <v>0</v>
          </cell>
          <cell r="AJ2506">
            <v>0</v>
          </cell>
          <cell r="AK2506">
            <v>0</v>
          </cell>
          <cell r="AL2506">
            <v>0</v>
          </cell>
          <cell r="AM2506">
            <v>0</v>
          </cell>
          <cell r="AN2506">
            <v>0</v>
          </cell>
          <cell r="AP2506">
            <v>0</v>
          </cell>
        </row>
        <row r="2507">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D2507">
            <v>0</v>
          </cell>
          <cell r="AE2507">
            <v>0</v>
          </cell>
          <cell r="AF2507">
            <v>0</v>
          </cell>
          <cell r="AG2507">
            <v>0</v>
          </cell>
          <cell r="AH2507">
            <v>0</v>
          </cell>
          <cell r="AI2507">
            <v>0</v>
          </cell>
          <cell r="AJ2507">
            <v>0</v>
          </cell>
          <cell r="AK2507">
            <v>0</v>
          </cell>
          <cell r="AL2507">
            <v>0</v>
          </cell>
          <cell r="AM2507">
            <v>0</v>
          </cell>
          <cell r="AN2507">
            <v>0</v>
          </cell>
          <cell r="AP2507">
            <v>0</v>
          </cell>
        </row>
        <row r="2508">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D2508">
            <v>0</v>
          </cell>
          <cell r="AE2508">
            <v>0</v>
          </cell>
          <cell r="AF2508">
            <v>0</v>
          </cell>
          <cell r="AG2508">
            <v>0</v>
          </cell>
          <cell r="AH2508">
            <v>0</v>
          </cell>
          <cell r="AI2508">
            <v>0</v>
          </cell>
          <cell r="AJ2508">
            <v>0</v>
          </cell>
          <cell r="AK2508">
            <v>0</v>
          </cell>
          <cell r="AL2508">
            <v>0</v>
          </cell>
          <cell r="AM2508">
            <v>0</v>
          </cell>
          <cell r="AN2508">
            <v>0</v>
          </cell>
          <cell r="AP2508">
            <v>0</v>
          </cell>
        </row>
        <row r="2509">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D2509">
            <v>0</v>
          </cell>
          <cell r="AE2509">
            <v>0</v>
          </cell>
          <cell r="AF2509">
            <v>0</v>
          </cell>
          <cell r="AG2509">
            <v>0</v>
          </cell>
          <cell r="AH2509">
            <v>0</v>
          </cell>
          <cell r="AI2509">
            <v>0</v>
          </cell>
          <cell r="AJ2509">
            <v>0</v>
          </cell>
          <cell r="AK2509">
            <v>0</v>
          </cell>
          <cell r="AL2509">
            <v>0</v>
          </cell>
          <cell r="AM2509">
            <v>0</v>
          </cell>
          <cell r="AN2509">
            <v>0</v>
          </cell>
          <cell r="AP2509">
            <v>0</v>
          </cell>
        </row>
        <row r="2510">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D2510">
            <v>0</v>
          </cell>
          <cell r="AE2510">
            <v>0</v>
          </cell>
          <cell r="AF2510">
            <v>0</v>
          </cell>
          <cell r="AG2510">
            <v>0</v>
          </cell>
          <cell r="AH2510">
            <v>0</v>
          </cell>
          <cell r="AI2510">
            <v>0</v>
          </cell>
          <cell r="AJ2510">
            <v>0</v>
          </cell>
          <cell r="AK2510">
            <v>0</v>
          </cell>
          <cell r="AL2510">
            <v>0</v>
          </cell>
          <cell r="AM2510">
            <v>0</v>
          </cell>
          <cell r="AN2510">
            <v>0</v>
          </cell>
          <cell r="AP2510">
            <v>0</v>
          </cell>
        </row>
        <row r="2511">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D2511">
            <v>0</v>
          </cell>
          <cell r="AE2511">
            <v>0</v>
          </cell>
          <cell r="AF2511">
            <v>0</v>
          </cell>
          <cell r="AG2511">
            <v>0</v>
          </cell>
          <cell r="AH2511">
            <v>0</v>
          </cell>
          <cell r="AI2511">
            <v>0</v>
          </cell>
          <cell r="AJ2511">
            <v>0</v>
          </cell>
          <cell r="AK2511">
            <v>0</v>
          </cell>
          <cell r="AL2511">
            <v>0</v>
          </cell>
          <cell r="AM2511">
            <v>0</v>
          </cell>
          <cell r="AN2511">
            <v>0</v>
          </cell>
          <cell r="AP2511">
            <v>0</v>
          </cell>
        </row>
        <row r="2512">
          <cell r="J2512">
            <v>1346825.45</v>
          </cell>
          <cell r="K2512">
            <v>1327330.8</v>
          </cell>
          <cell r="L2512">
            <v>1307836.1499999999</v>
          </cell>
          <cell r="M2512">
            <v>1288341.5</v>
          </cell>
          <cell r="N2512">
            <v>1268845.8</v>
          </cell>
          <cell r="O2512">
            <v>1249350.1000000001</v>
          </cell>
          <cell r="P2512">
            <v>1229854.3999999999</v>
          </cell>
          <cell r="Q2512">
            <v>1210360.45</v>
          </cell>
          <cell r="R2512">
            <v>1198746.3999999999</v>
          </cell>
          <cell r="S2512">
            <v>1187132.3500000001</v>
          </cell>
          <cell r="T2512">
            <v>1175518.3</v>
          </cell>
          <cell r="U2512">
            <v>1163904.25</v>
          </cell>
          <cell r="V2512">
            <v>1152290.8999999999</v>
          </cell>
          <cell r="W2512">
            <v>1140676.5</v>
          </cell>
          <cell r="X2512">
            <v>1129062.45</v>
          </cell>
          <cell r="Y2512">
            <v>1117448.75</v>
          </cell>
          <cell r="Z2512">
            <v>1105835.05</v>
          </cell>
          <cell r="AA2512">
            <v>1094221</v>
          </cell>
          <cell r="AD2512">
            <v>1327330.3041666667</v>
          </cell>
          <cell r="AE2512">
            <v>1308163.7354166666</v>
          </cell>
          <cell r="AF2512">
            <v>1289653.9125000001</v>
          </cell>
          <cell r="AG2512">
            <v>1271800.8354166667</v>
          </cell>
          <cell r="AH2512">
            <v>1254604.4895833335</v>
          </cell>
          <cell r="AI2512">
            <v>1238064.8895833334</v>
          </cell>
          <cell r="AJ2512">
            <v>1222182.0208333335</v>
          </cell>
          <cell r="AK2512">
            <v>1206955.8541666667</v>
          </cell>
          <cell r="AL2512">
            <v>1192386.41875</v>
          </cell>
          <cell r="AM2512">
            <v>1178473.7729166667</v>
          </cell>
          <cell r="AN2512">
            <v>1165217.9458333333</v>
          </cell>
          <cell r="AP2512">
            <v>1140676.5874999999</v>
          </cell>
        </row>
        <row r="2513">
          <cell r="J2513">
            <v>-4995538.49</v>
          </cell>
          <cell r="K2513">
            <v>-4974810.09</v>
          </cell>
          <cell r="L2513">
            <v>-4954081.6900000004</v>
          </cell>
          <cell r="M2513">
            <v>-4933353.29</v>
          </cell>
          <cell r="N2513">
            <v>-4912624.8899999997</v>
          </cell>
          <cell r="O2513">
            <v>-4891896.49</v>
          </cell>
          <cell r="P2513">
            <v>-4871168.09</v>
          </cell>
          <cell r="Q2513">
            <v>-4850439.6900000004</v>
          </cell>
          <cell r="R2513">
            <v>-4829711.29</v>
          </cell>
          <cell r="S2513">
            <v>-4808982.8899999997</v>
          </cell>
          <cell r="T2513">
            <v>-4788254.49</v>
          </cell>
          <cell r="U2513">
            <v>-4767526.09</v>
          </cell>
          <cell r="V2513">
            <v>-4746797.6900000004</v>
          </cell>
          <cell r="W2513">
            <v>-4726069.29</v>
          </cell>
          <cell r="X2513">
            <v>-4705340.8899999997</v>
          </cell>
          <cell r="Y2513">
            <v>-4684612.49</v>
          </cell>
          <cell r="Z2513">
            <v>-4663884.09</v>
          </cell>
          <cell r="AA2513">
            <v>-4643155.6900000004</v>
          </cell>
          <cell r="AD2513">
            <v>-4974810.0900000008</v>
          </cell>
          <cell r="AE2513">
            <v>-4954081.6900000004</v>
          </cell>
          <cell r="AF2513">
            <v>-4933353.2899999991</v>
          </cell>
          <cell r="AG2513">
            <v>-4912624.8899999997</v>
          </cell>
          <cell r="AH2513">
            <v>-4891896.49</v>
          </cell>
          <cell r="AI2513">
            <v>-4871168.0900000008</v>
          </cell>
          <cell r="AJ2513">
            <v>-4850439.6900000004</v>
          </cell>
          <cell r="AK2513">
            <v>-4829711.2899999991</v>
          </cell>
          <cell r="AL2513">
            <v>-4808982.8899999997</v>
          </cell>
          <cell r="AM2513">
            <v>-4788254.49</v>
          </cell>
          <cell r="AN2513">
            <v>-4767526.0900000008</v>
          </cell>
          <cell r="AP2513">
            <v>-4726069.2899999991</v>
          </cell>
        </row>
        <row r="2514">
          <cell r="J2514">
            <v>-1350431.6</v>
          </cell>
          <cell r="K2514">
            <v>-1350431.6</v>
          </cell>
          <cell r="L2514">
            <v>-1350431.6</v>
          </cell>
          <cell r="M2514">
            <v>-1236584.3</v>
          </cell>
          <cell r="N2514">
            <v>-1236584.3</v>
          </cell>
          <cell r="O2514">
            <v>-1236584.3</v>
          </cell>
          <cell r="P2514">
            <v>-1236584.3</v>
          </cell>
          <cell r="Q2514">
            <v>-1236584.3</v>
          </cell>
          <cell r="R2514">
            <v>-1236584.3</v>
          </cell>
          <cell r="S2514">
            <v>-1236584.3</v>
          </cell>
          <cell r="T2514">
            <v>-1236584.3</v>
          </cell>
          <cell r="U2514">
            <v>-1209020.3999999999</v>
          </cell>
          <cell r="V2514">
            <v>-1209020.3999999999</v>
          </cell>
          <cell r="W2514">
            <v>-1209020.3999999999</v>
          </cell>
          <cell r="X2514">
            <v>-1209020.3999999999</v>
          </cell>
          <cell r="Y2514">
            <v>-1209020.3999999999</v>
          </cell>
          <cell r="Z2514">
            <v>-1209020.3999999999</v>
          </cell>
          <cell r="AA2514">
            <v>-1209020.3999999999</v>
          </cell>
          <cell r="AD2514">
            <v>-1307738.8625</v>
          </cell>
          <cell r="AE2514">
            <v>-1298251.5875000004</v>
          </cell>
          <cell r="AF2514">
            <v>-1288764.3125000002</v>
          </cell>
          <cell r="AG2514">
            <v>-1279277.0375000003</v>
          </cell>
          <cell r="AH2514">
            <v>-1268641.2666666668</v>
          </cell>
          <cell r="AI2514">
            <v>-1256857.0000000002</v>
          </cell>
          <cell r="AJ2514">
            <v>-1245072.7333333336</v>
          </cell>
          <cell r="AK2514">
            <v>-1233288.4666666668</v>
          </cell>
          <cell r="AL2514">
            <v>-1226247.8375000001</v>
          </cell>
          <cell r="AM2514">
            <v>-1223950.8458333334</v>
          </cell>
          <cell r="AN2514">
            <v>-1221653.8541666667</v>
          </cell>
          <cell r="AP2514">
            <v>-1196909.5308333335</v>
          </cell>
        </row>
        <row r="2515">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D2515">
            <v>0</v>
          </cell>
          <cell r="AE2515">
            <v>0</v>
          </cell>
          <cell r="AF2515">
            <v>0</v>
          </cell>
          <cell r="AG2515">
            <v>0</v>
          </cell>
          <cell r="AH2515">
            <v>0</v>
          </cell>
          <cell r="AI2515">
            <v>0</v>
          </cell>
          <cell r="AJ2515">
            <v>0</v>
          </cell>
          <cell r="AK2515">
            <v>0</v>
          </cell>
          <cell r="AL2515">
            <v>0</v>
          </cell>
          <cell r="AM2515">
            <v>0</v>
          </cell>
          <cell r="AN2515">
            <v>0</v>
          </cell>
          <cell r="AP2515">
            <v>0</v>
          </cell>
        </row>
        <row r="2516">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D2516">
            <v>0</v>
          </cell>
          <cell r="AE2516">
            <v>0</v>
          </cell>
          <cell r="AF2516">
            <v>0</v>
          </cell>
          <cell r="AG2516">
            <v>0</v>
          </cell>
          <cell r="AH2516">
            <v>0</v>
          </cell>
          <cell r="AI2516">
            <v>0</v>
          </cell>
          <cell r="AJ2516">
            <v>0</v>
          </cell>
          <cell r="AK2516">
            <v>0</v>
          </cell>
          <cell r="AL2516">
            <v>0</v>
          </cell>
          <cell r="AM2516">
            <v>0</v>
          </cell>
          <cell r="AN2516">
            <v>0</v>
          </cell>
          <cell r="AP2516">
            <v>0</v>
          </cell>
        </row>
        <row r="2517">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D2517">
            <v>0</v>
          </cell>
          <cell r="AE2517">
            <v>0</v>
          </cell>
          <cell r="AF2517">
            <v>0</v>
          </cell>
          <cell r="AG2517">
            <v>0</v>
          </cell>
          <cell r="AH2517">
            <v>0</v>
          </cell>
          <cell r="AI2517">
            <v>0</v>
          </cell>
          <cell r="AJ2517">
            <v>0</v>
          </cell>
          <cell r="AK2517">
            <v>0</v>
          </cell>
          <cell r="AL2517">
            <v>0</v>
          </cell>
          <cell r="AM2517">
            <v>0</v>
          </cell>
          <cell r="AN2517">
            <v>0</v>
          </cell>
          <cell r="AP2517">
            <v>0</v>
          </cell>
        </row>
        <row r="2518">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D2518">
            <v>0</v>
          </cell>
          <cell r="AE2518">
            <v>0</v>
          </cell>
          <cell r="AF2518">
            <v>0</v>
          </cell>
          <cell r="AG2518">
            <v>0</v>
          </cell>
          <cell r="AH2518">
            <v>0</v>
          </cell>
          <cell r="AI2518">
            <v>0</v>
          </cell>
          <cell r="AJ2518">
            <v>0</v>
          </cell>
          <cell r="AK2518">
            <v>0</v>
          </cell>
          <cell r="AL2518">
            <v>0</v>
          </cell>
          <cell r="AM2518">
            <v>0</v>
          </cell>
          <cell r="AN2518">
            <v>0</v>
          </cell>
          <cell r="AP2518">
            <v>0</v>
          </cell>
        </row>
        <row r="2519">
          <cell r="J2519">
            <v>-14234368.439999999</v>
          </cell>
          <cell r="K2519">
            <v>-14157425.140000001</v>
          </cell>
          <cell r="L2519">
            <v>-14080481.560000001</v>
          </cell>
          <cell r="M2519">
            <v>-14003538.26</v>
          </cell>
          <cell r="N2519">
            <v>-13926594.960000001</v>
          </cell>
          <cell r="O2519">
            <v>-13849651.66</v>
          </cell>
          <cell r="P2519">
            <v>-13772708.359999999</v>
          </cell>
          <cell r="Q2519">
            <v>-13695765.060000001</v>
          </cell>
          <cell r="R2519">
            <v>-13695765.060000001</v>
          </cell>
          <cell r="S2519">
            <v>-13849651.800000001</v>
          </cell>
          <cell r="T2519">
            <v>-13926595.380000001</v>
          </cell>
          <cell r="U2519">
            <v>-13387990.74</v>
          </cell>
          <cell r="V2519">
            <v>-13311047.16</v>
          </cell>
          <cell r="W2519">
            <v>-13234103.58</v>
          </cell>
          <cell r="X2519">
            <v>-13157160</v>
          </cell>
          <cell r="Y2519">
            <v>-13080216.42</v>
          </cell>
          <cell r="Z2519">
            <v>-13003272.84</v>
          </cell>
          <cell r="AA2519">
            <v>-12926329.26</v>
          </cell>
          <cell r="AD2519">
            <v>-14157425.431666665</v>
          </cell>
          <cell r="AE2519">
            <v>-14083687.950833336</v>
          </cell>
          <cell r="AF2519">
            <v>-14022774.382499998</v>
          </cell>
          <cell r="AG2519">
            <v>-13977890.6975</v>
          </cell>
          <cell r="AH2519">
            <v>-13920183.100000001</v>
          </cell>
          <cell r="AI2519">
            <v>-13843239.648333335</v>
          </cell>
          <cell r="AJ2519">
            <v>-13766296.196666667</v>
          </cell>
          <cell r="AK2519">
            <v>-13689352.733333334</v>
          </cell>
          <cell r="AL2519">
            <v>-13612409.258333333</v>
          </cell>
          <cell r="AM2519">
            <v>-13535465.759999998</v>
          </cell>
          <cell r="AN2519">
            <v>-13458522.238333331</v>
          </cell>
          <cell r="AP2519">
            <v>-13304635.125000002</v>
          </cell>
        </row>
        <row r="2520">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D2520">
            <v>0</v>
          </cell>
          <cell r="AE2520">
            <v>0</v>
          </cell>
          <cell r="AF2520">
            <v>0</v>
          </cell>
          <cell r="AG2520">
            <v>0</v>
          </cell>
          <cell r="AH2520">
            <v>0</v>
          </cell>
          <cell r="AI2520">
            <v>0</v>
          </cell>
          <cell r="AJ2520">
            <v>0</v>
          </cell>
          <cell r="AK2520">
            <v>0</v>
          </cell>
          <cell r="AL2520">
            <v>0</v>
          </cell>
          <cell r="AM2520">
            <v>0</v>
          </cell>
          <cell r="AN2520">
            <v>0</v>
          </cell>
          <cell r="AP2520">
            <v>0</v>
          </cell>
        </row>
        <row r="2521">
          <cell r="J2521">
            <v>-7587317.2300000004</v>
          </cell>
          <cell r="K2521">
            <v>-8705097.1199999992</v>
          </cell>
          <cell r="L2521">
            <v>-9137785.0299999993</v>
          </cell>
          <cell r="M2521">
            <v>-9553306.0199999996</v>
          </cell>
          <cell r="N2521">
            <v>-9670611.7300000004</v>
          </cell>
          <cell r="O2521">
            <v>-10569421.060000001</v>
          </cell>
          <cell r="P2521">
            <v>-10670500.470000001</v>
          </cell>
          <cell r="Q2521">
            <v>-11353240.08</v>
          </cell>
          <cell r="R2521">
            <v>-9720381.8699999992</v>
          </cell>
          <cell r="S2521">
            <v>-9704404.3800000008</v>
          </cell>
          <cell r="T2521">
            <v>-8939736.6199999992</v>
          </cell>
          <cell r="U2521">
            <v>-9302543.4700000007</v>
          </cell>
          <cell r="V2521">
            <v>-8828697.8900000006</v>
          </cell>
          <cell r="W2521">
            <v>-9745719.0600000005</v>
          </cell>
          <cell r="X2521">
            <v>-10288576.609999999</v>
          </cell>
          <cell r="Y2521">
            <v>-9741050.9199999999</v>
          </cell>
          <cell r="Z2521">
            <v>-10159202.51</v>
          </cell>
          <cell r="AA2521">
            <v>-10026092</v>
          </cell>
          <cell r="AD2521">
            <v>-8682284.8483333346</v>
          </cell>
          <cell r="AE2521">
            <v>-8844484.8708333336</v>
          </cell>
          <cell r="AF2521">
            <v>-9097264.3687500004</v>
          </cell>
          <cell r="AG2521">
            <v>-9349942.2625000011</v>
          </cell>
          <cell r="AH2521">
            <v>-9498360.7324999999</v>
          </cell>
          <cell r="AI2521">
            <v>-9627919.6175000016</v>
          </cell>
          <cell r="AJ2521">
            <v>-9723003.0591666661</v>
          </cell>
          <cell r="AK2521">
            <v>-9814311.9558333326</v>
          </cell>
          <cell r="AL2521">
            <v>-9870084.3091666661</v>
          </cell>
          <cell r="AM2521">
            <v>-9898264.9625000004</v>
          </cell>
          <cell r="AN2521">
            <v>-9895984.2008333337</v>
          </cell>
          <cell r="AP2521">
            <v>-9797318.1729166675</v>
          </cell>
        </row>
        <row r="2522">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D2522">
            <v>0</v>
          </cell>
          <cell r="AE2522">
            <v>0</v>
          </cell>
          <cell r="AF2522">
            <v>0</v>
          </cell>
          <cell r="AG2522">
            <v>0</v>
          </cell>
          <cell r="AH2522">
            <v>0</v>
          </cell>
          <cell r="AI2522">
            <v>0</v>
          </cell>
          <cell r="AJ2522">
            <v>0</v>
          </cell>
          <cell r="AK2522">
            <v>0</v>
          </cell>
          <cell r="AL2522">
            <v>0</v>
          </cell>
          <cell r="AM2522">
            <v>0</v>
          </cell>
          <cell r="AN2522">
            <v>0</v>
          </cell>
          <cell r="AP2522">
            <v>0</v>
          </cell>
        </row>
        <row r="2523">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D2523">
            <v>0</v>
          </cell>
          <cell r="AE2523">
            <v>0</v>
          </cell>
          <cell r="AF2523">
            <v>0</v>
          </cell>
          <cell r="AG2523">
            <v>0</v>
          </cell>
          <cell r="AH2523">
            <v>0</v>
          </cell>
          <cell r="AI2523">
            <v>0</v>
          </cell>
          <cell r="AJ2523">
            <v>0</v>
          </cell>
          <cell r="AK2523">
            <v>0</v>
          </cell>
          <cell r="AL2523">
            <v>0</v>
          </cell>
          <cell r="AM2523">
            <v>0</v>
          </cell>
          <cell r="AN2523">
            <v>0</v>
          </cell>
          <cell r="AP2523">
            <v>0</v>
          </cell>
        </row>
        <row r="2524">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D2524">
            <v>0</v>
          </cell>
          <cell r="AE2524">
            <v>0</v>
          </cell>
          <cell r="AF2524">
            <v>0</v>
          </cell>
          <cell r="AG2524">
            <v>0</v>
          </cell>
          <cell r="AH2524">
            <v>0</v>
          </cell>
          <cell r="AI2524">
            <v>0</v>
          </cell>
          <cell r="AJ2524">
            <v>0</v>
          </cell>
          <cell r="AK2524">
            <v>0</v>
          </cell>
          <cell r="AL2524">
            <v>0</v>
          </cell>
          <cell r="AM2524">
            <v>0</v>
          </cell>
          <cell r="AN2524">
            <v>0</v>
          </cell>
          <cell r="AP2524">
            <v>0</v>
          </cell>
        </row>
        <row r="2525">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D2525">
            <v>0</v>
          </cell>
          <cell r="AE2525">
            <v>0</v>
          </cell>
          <cell r="AF2525">
            <v>0</v>
          </cell>
          <cell r="AG2525">
            <v>0</v>
          </cell>
          <cell r="AH2525">
            <v>0</v>
          </cell>
          <cell r="AI2525">
            <v>0</v>
          </cell>
          <cell r="AJ2525">
            <v>0</v>
          </cell>
          <cell r="AK2525">
            <v>0</v>
          </cell>
          <cell r="AL2525">
            <v>0</v>
          </cell>
          <cell r="AM2525">
            <v>0</v>
          </cell>
          <cell r="AN2525">
            <v>0</v>
          </cell>
          <cell r="AP2525">
            <v>0</v>
          </cell>
        </row>
        <row r="2526">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D2526">
            <v>0</v>
          </cell>
          <cell r="AE2526">
            <v>0</v>
          </cell>
          <cell r="AF2526">
            <v>0</v>
          </cell>
          <cell r="AG2526">
            <v>0</v>
          </cell>
          <cell r="AH2526">
            <v>0</v>
          </cell>
          <cell r="AI2526">
            <v>0</v>
          </cell>
          <cell r="AJ2526">
            <v>0</v>
          </cell>
          <cell r="AK2526">
            <v>0</v>
          </cell>
          <cell r="AL2526">
            <v>0</v>
          </cell>
          <cell r="AM2526">
            <v>0</v>
          </cell>
          <cell r="AN2526">
            <v>0</v>
          </cell>
          <cell r="AP2526">
            <v>0</v>
          </cell>
        </row>
        <row r="2527">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D2527">
            <v>0</v>
          </cell>
          <cell r="AE2527">
            <v>0</v>
          </cell>
          <cell r="AF2527">
            <v>0</v>
          </cell>
          <cell r="AG2527">
            <v>0</v>
          </cell>
          <cell r="AH2527">
            <v>0</v>
          </cell>
          <cell r="AI2527">
            <v>0</v>
          </cell>
          <cell r="AJ2527">
            <v>0</v>
          </cell>
          <cell r="AK2527">
            <v>0</v>
          </cell>
          <cell r="AL2527">
            <v>0</v>
          </cell>
          <cell r="AM2527">
            <v>0</v>
          </cell>
          <cell r="AN2527">
            <v>0</v>
          </cell>
          <cell r="AP2527">
            <v>0</v>
          </cell>
        </row>
        <row r="2528">
          <cell r="J2528">
            <v>-7862989.8600000003</v>
          </cell>
          <cell r="K2528">
            <v>-7820023.5499999998</v>
          </cell>
          <cell r="L2528">
            <v>-7777099.4100000001</v>
          </cell>
          <cell r="M2528">
            <v>-7735892.2300000004</v>
          </cell>
          <cell r="N2528">
            <v>-7693468.1500000004</v>
          </cell>
          <cell r="O2528">
            <v>-7653104.7400000002</v>
          </cell>
          <cell r="P2528">
            <v>-7611145.4000000004</v>
          </cell>
          <cell r="Q2528">
            <v>-7569296.6399999997</v>
          </cell>
          <cell r="R2528">
            <v>-7367963.3899999997</v>
          </cell>
          <cell r="S2528">
            <v>-7333178.3200000003</v>
          </cell>
          <cell r="T2528">
            <v>-7295923.71</v>
          </cell>
          <cell r="U2528">
            <v>-7252386.4500000002</v>
          </cell>
          <cell r="V2528">
            <v>-7208790.9699999997</v>
          </cell>
          <cell r="W2528">
            <v>-7165195.5</v>
          </cell>
          <cell r="X2528">
            <v>-7121600.0199999996</v>
          </cell>
          <cell r="Y2528">
            <v>-7078004.5499999998</v>
          </cell>
          <cell r="Z2528">
            <v>-7034409.0700000003</v>
          </cell>
          <cell r="AA2528">
            <v>-6990813.5999999996</v>
          </cell>
          <cell r="AD2528">
            <v>-7820003.1566666672</v>
          </cell>
          <cell r="AE2528">
            <v>-7771631.8058333332</v>
          </cell>
          <cell r="AF2528">
            <v>-7716810.2566666678</v>
          </cell>
          <cell r="AG2528">
            <v>-7662454.322916667</v>
          </cell>
          <cell r="AH2528">
            <v>-7608201.8708333327</v>
          </cell>
          <cell r="AI2528">
            <v>-7553781.0337500013</v>
          </cell>
          <cell r="AJ2528">
            <v>-7499238.2445833338</v>
          </cell>
          <cell r="AK2528">
            <v>-7444641.2679166673</v>
          </cell>
          <cell r="AL2528">
            <v>-7389916.8066666676</v>
          </cell>
          <cell r="AM2528">
            <v>-7335044.0249999994</v>
          </cell>
          <cell r="AN2528">
            <v>-7279987.7658333341</v>
          </cell>
          <cell r="AP2528">
            <v>-7166075.8825000003</v>
          </cell>
        </row>
        <row r="2529">
          <cell r="J2529">
            <v>-8861435.0999999996</v>
          </cell>
          <cell r="K2529">
            <v>-8777287.75</v>
          </cell>
          <cell r="L2529">
            <v>-8693140.4000000004</v>
          </cell>
          <cell r="M2529">
            <v>-8608993.0500000007</v>
          </cell>
          <cell r="N2529">
            <v>-8524845.6999999993</v>
          </cell>
          <cell r="O2529">
            <v>-8440698.3499999996</v>
          </cell>
          <cell r="P2529">
            <v>-8356551</v>
          </cell>
          <cell r="Q2529">
            <v>-8272403.6500000004</v>
          </cell>
          <cell r="R2529">
            <v>-8188256.2999999998</v>
          </cell>
          <cell r="S2529">
            <v>-8104108.9500000002</v>
          </cell>
          <cell r="T2529">
            <v>-8019961.5999999996</v>
          </cell>
          <cell r="U2529">
            <v>-7935814.25</v>
          </cell>
          <cell r="V2529">
            <v>-7851666.9000000004</v>
          </cell>
          <cell r="W2529">
            <v>-7767519.5499999998</v>
          </cell>
          <cell r="X2529">
            <v>-7683372.2000000002</v>
          </cell>
          <cell r="Y2529">
            <v>-7599224.8499999996</v>
          </cell>
          <cell r="Z2529">
            <v>-7515077.5</v>
          </cell>
          <cell r="AA2529">
            <v>-7430930.1500000004</v>
          </cell>
          <cell r="AD2529">
            <v>-8777287.75</v>
          </cell>
          <cell r="AE2529">
            <v>-8693140.4000000004</v>
          </cell>
          <cell r="AF2529">
            <v>-8608993.0499999989</v>
          </cell>
          <cell r="AG2529">
            <v>-8524845.7000000011</v>
          </cell>
          <cell r="AH2529">
            <v>-8440698.3499999996</v>
          </cell>
          <cell r="AI2529">
            <v>-8356551</v>
          </cell>
          <cell r="AJ2529">
            <v>-8272403.6499999994</v>
          </cell>
          <cell r="AK2529">
            <v>-8188256.2999999998</v>
          </cell>
          <cell r="AL2529">
            <v>-8104108.9500000002</v>
          </cell>
          <cell r="AM2529">
            <v>-8019961.5999999987</v>
          </cell>
          <cell r="AN2529">
            <v>-7935814.2499999991</v>
          </cell>
          <cell r="AP2529">
            <v>-7767519.5499999998</v>
          </cell>
        </row>
        <row r="2530">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D2530">
            <v>0</v>
          </cell>
          <cell r="AE2530">
            <v>0</v>
          </cell>
          <cell r="AF2530">
            <v>0</v>
          </cell>
          <cell r="AG2530">
            <v>0</v>
          </cell>
          <cell r="AH2530">
            <v>0</v>
          </cell>
          <cell r="AI2530">
            <v>0</v>
          </cell>
          <cell r="AJ2530">
            <v>0</v>
          </cell>
          <cell r="AK2530">
            <v>0</v>
          </cell>
          <cell r="AL2530">
            <v>0</v>
          </cell>
          <cell r="AM2530">
            <v>0</v>
          </cell>
          <cell r="AN2530">
            <v>0</v>
          </cell>
          <cell r="AP2530">
            <v>0</v>
          </cell>
        </row>
        <row r="2531">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D2531">
            <v>0</v>
          </cell>
          <cell r="AE2531">
            <v>0</v>
          </cell>
          <cell r="AF2531">
            <v>0</v>
          </cell>
          <cell r="AG2531">
            <v>0</v>
          </cell>
          <cell r="AH2531">
            <v>0</v>
          </cell>
          <cell r="AI2531">
            <v>0</v>
          </cell>
          <cell r="AJ2531">
            <v>0</v>
          </cell>
          <cell r="AK2531">
            <v>0</v>
          </cell>
          <cell r="AL2531">
            <v>0</v>
          </cell>
          <cell r="AM2531">
            <v>0</v>
          </cell>
          <cell r="AN2531">
            <v>0</v>
          </cell>
          <cell r="AP2531">
            <v>0</v>
          </cell>
        </row>
        <row r="2532">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D2532">
            <v>0</v>
          </cell>
          <cell r="AE2532">
            <v>0</v>
          </cell>
          <cell r="AF2532">
            <v>0</v>
          </cell>
          <cell r="AG2532">
            <v>0</v>
          </cell>
          <cell r="AH2532">
            <v>0</v>
          </cell>
          <cell r="AI2532">
            <v>0</v>
          </cell>
          <cell r="AJ2532">
            <v>0</v>
          </cell>
          <cell r="AK2532">
            <v>0</v>
          </cell>
          <cell r="AL2532">
            <v>0</v>
          </cell>
          <cell r="AM2532">
            <v>0</v>
          </cell>
          <cell r="AN2532">
            <v>0</v>
          </cell>
          <cell r="AP2532">
            <v>0</v>
          </cell>
        </row>
        <row r="2533">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D2533">
            <v>0</v>
          </cell>
          <cell r="AE2533">
            <v>0</v>
          </cell>
          <cell r="AF2533">
            <v>0</v>
          </cell>
          <cell r="AG2533">
            <v>0</v>
          </cell>
          <cell r="AH2533">
            <v>0</v>
          </cell>
          <cell r="AI2533">
            <v>0</v>
          </cell>
          <cell r="AJ2533">
            <v>0</v>
          </cell>
          <cell r="AK2533">
            <v>0</v>
          </cell>
          <cell r="AL2533">
            <v>0</v>
          </cell>
          <cell r="AM2533">
            <v>0</v>
          </cell>
          <cell r="AN2533">
            <v>0</v>
          </cell>
          <cell r="AP2533">
            <v>0</v>
          </cell>
        </row>
        <row r="2534">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D2534">
            <v>-87491.634999999995</v>
          </cell>
          <cell r="AE2534">
            <v>-49213.837500000001</v>
          </cell>
          <cell r="AF2534">
            <v>-21872.664999999997</v>
          </cell>
          <cell r="AG2534">
            <v>-5468.1175000000003</v>
          </cell>
          <cell r="AH2534">
            <v>0</v>
          </cell>
          <cell r="AI2534">
            <v>0</v>
          </cell>
          <cell r="AJ2534">
            <v>0</v>
          </cell>
          <cell r="AK2534">
            <v>0</v>
          </cell>
          <cell r="AL2534">
            <v>0</v>
          </cell>
          <cell r="AM2534">
            <v>0</v>
          </cell>
          <cell r="AN2534">
            <v>0</v>
          </cell>
          <cell r="AP2534">
            <v>0</v>
          </cell>
        </row>
        <row r="2535">
          <cell r="J2535">
            <v>-5405671.5199999996</v>
          </cell>
          <cell r="K2535">
            <v>-5273825.82</v>
          </cell>
          <cell r="L2535">
            <v>-5141980.12</v>
          </cell>
          <cell r="M2535">
            <v>-5010134.42</v>
          </cell>
          <cell r="N2535">
            <v>-4878288.72</v>
          </cell>
          <cell r="O2535">
            <v>-4746443.0199999996</v>
          </cell>
          <cell r="P2535">
            <v>-4614597.32</v>
          </cell>
          <cell r="Q2535">
            <v>-4482751.62</v>
          </cell>
          <cell r="R2535">
            <v>-4350905.92</v>
          </cell>
          <cell r="S2535">
            <v>-4219060.22</v>
          </cell>
          <cell r="T2535">
            <v>-4087214.52</v>
          </cell>
          <cell r="U2535">
            <v>-3955368.82</v>
          </cell>
          <cell r="V2535">
            <v>-3823523.12</v>
          </cell>
          <cell r="W2535">
            <v>-3691677.42</v>
          </cell>
          <cell r="X2535">
            <v>-3559831.72</v>
          </cell>
          <cell r="Y2535">
            <v>-3427986.02</v>
          </cell>
          <cell r="Z2535">
            <v>-3296140.32</v>
          </cell>
          <cell r="AA2535">
            <v>-3164294.62</v>
          </cell>
          <cell r="AD2535">
            <v>-5273825.82</v>
          </cell>
          <cell r="AE2535">
            <v>-5141980.1199999992</v>
          </cell>
          <cell r="AF2535">
            <v>-5010134.4200000009</v>
          </cell>
          <cell r="AG2535">
            <v>-4878288.72</v>
          </cell>
          <cell r="AH2535">
            <v>-4746443.0199999996</v>
          </cell>
          <cell r="AI2535">
            <v>-4614597.32</v>
          </cell>
          <cell r="AJ2535">
            <v>-4482751.62</v>
          </cell>
          <cell r="AK2535">
            <v>-4350905.9200000009</v>
          </cell>
          <cell r="AL2535">
            <v>-4219060.22</v>
          </cell>
          <cell r="AM2535">
            <v>-4087214.5200000009</v>
          </cell>
          <cell r="AN2535">
            <v>-3955368.8200000003</v>
          </cell>
          <cell r="AP2535">
            <v>-3691677.42</v>
          </cell>
        </row>
        <row r="2536">
          <cell r="J2536">
            <v>-569540.97</v>
          </cell>
          <cell r="K2536">
            <v>-549901.42000000004</v>
          </cell>
          <cell r="L2536">
            <v>-530261.87</v>
          </cell>
          <cell r="M2536">
            <v>-510622.32</v>
          </cell>
          <cell r="N2536">
            <v>-490982.77</v>
          </cell>
          <cell r="O2536">
            <v>-471343.22</v>
          </cell>
          <cell r="P2536">
            <v>-451703.67</v>
          </cell>
          <cell r="Q2536">
            <v>-432064.12</v>
          </cell>
          <cell r="R2536">
            <v>-412424.57</v>
          </cell>
          <cell r="S2536">
            <v>-392785.02</v>
          </cell>
          <cell r="T2536">
            <v>-373145.47</v>
          </cell>
          <cell r="U2536">
            <v>-353505.92</v>
          </cell>
          <cell r="V2536">
            <v>-333866.37</v>
          </cell>
          <cell r="W2536">
            <v>-314226.82</v>
          </cell>
          <cell r="X2536">
            <v>-294587.27</v>
          </cell>
          <cell r="Y2536">
            <v>-274947.71999999997</v>
          </cell>
          <cell r="Z2536">
            <v>-255308.17</v>
          </cell>
          <cell r="AA2536">
            <v>-235668.62</v>
          </cell>
          <cell r="AD2536">
            <v>-549901.42000000004</v>
          </cell>
          <cell r="AE2536">
            <v>-530261.87</v>
          </cell>
          <cell r="AF2536">
            <v>-510622.32000000007</v>
          </cell>
          <cell r="AG2536">
            <v>-490982.77</v>
          </cell>
          <cell r="AH2536">
            <v>-471343.22000000003</v>
          </cell>
          <cell r="AI2536">
            <v>-451703.67</v>
          </cell>
          <cell r="AJ2536">
            <v>-432064.12000000005</v>
          </cell>
          <cell r="AK2536">
            <v>-412424.57000000007</v>
          </cell>
          <cell r="AL2536">
            <v>-392785.02</v>
          </cell>
          <cell r="AM2536">
            <v>-373145.46999999991</v>
          </cell>
          <cell r="AN2536">
            <v>-353505.92</v>
          </cell>
          <cell r="AP2536">
            <v>-314226.82</v>
          </cell>
        </row>
        <row r="2537">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D2537">
            <v>0</v>
          </cell>
          <cell r="AE2537">
            <v>0</v>
          </cell>
          <cell r="AF2537">
            <v>0</v>
          </cell>
          <cell r="AG2537">
            <v>0</v>
          </cell>
          <cell r="AH2537">
            <v>0</v>
          </cell>
          <cell r="AI2537">
            <v>0</v>
          </cell>
          <cell r="AJ2537">
            <v>0</v>
          </cell>
          <cell r="AK2537">
            <v>0</v>
          </cell>
          <cell r="AL2537">
            <v>0</v>
          </cell>
          <cell r="AM2537">
            <v>0</v>
          </cell>
          <cell r="AN2537">
            <v>0</v>
          </cell>
          <cell r="AP2537">
            <v>0</v>
          </cell>
        </row>
        <row r="2538">
          <cell r="J2538">
            <v>-2674841.4</v>
          </cell>
          <cell r="K2538">
            <v>-2704389.1</v>
          </cell>
          <cell r="L2538">
            <v>-2704389.1</v>
          </cell>
          <cell r="M2538">
            <v>-2704389.1</v>
          </cell>
          <cell r="N2538">
            <v>-2720382.7</v>
          </cell>
          <cell r="O2538">
            <v>-2720382.7</v>
          </cell>
          <cell r="P2538">
            <v>-2720382.7</v>
          </cell>
          <cell r="Q2538">
            <v>-2706973.85</v>
          </cell>
          <cell r="R2538">
            <v>-2706973.85</v>
          </cell>
          <cell r="S2538">
            <v>-2706973.85</v>
          </cell>
          <cell r="T2538">
            <v>-2683734.2000000002</v>
          </cell>
          <cell r="U2538">
            <v>-2683734.2000000002</v>
          </cell>
          <cell r="V2538">
            <v>-2683734.2000000002</v>
          </cell>
          <cell r="W2538">
            <v>-2659889.75</v>
          </cell>
          <cell r="X2538">
            <v>-2659889.75</v>
          </cell>
          <cell r="Y2538">
            <v>-2659889.75</v>
          </cell>
          <cell r="Z2538">
            <v>-2627938.6</v>
          </cell>
          <cell r="AA2538">
            <v>-2627938.6</v>
          </cell>
          <cell r="AD2538">
            <v>-2670342.4125000001</v>
          </cell>
          <cell r="AE2538">
            <v>-2688532.3791666669</v>
          </cell>
          <cell r="AF2538">
            <v>-2696522.9083333332</v>
          </cell>
          <cell r="AG2538">
            <v>-2701141.3041666672</v>
          </cell>
          <cell r="AH2538">
            <v>-2702758.3625000003</v>
          </cell>
          <cell r="AI2538">
            <v>-2703499.4291666667</v>
          </cell>
          <cell r="AJ2538">
            <v>-2702015.8229166665</v>
          </cell>
          <cell r="AK2538">
            <v>-2698307.5437499997</v>
          </cell>
          <cell r="AL2538">
            <v>-2694599.2645833334</v>
          </cell>
          <cell r="AM2538">
            <v>-2688893.2874999996</v>
          </cell>
          <cell r="AN2538">
            <v>-2681189.6125000003</v>
          </cell>
          <cell r="AP2538">
            <v>-2621405.9316666671</v>
          </cell>
        </row>
        <row r="2539">
          <cell r="J2539">
            <v>-11298422.960000001</v>
          </cell>
          <cell r="K2539">
            <v>-12095246.99</v>
          </cell>
          <cell r="L2539">
            <v>-11645988.84</v>
          </cell>
          <cell r="M2539">
            <v>-11130138.9</v>
          </cell>
          <cell r="N2539">
            <v>-11547767.4</v>
          </cell>
          <cell r="O2539">
            <v>-9920902.9499999993</v>
          </cell>
          <cell r="P2539">
            <v>-10227737.52</v>
          </cell>
          <cell r="Q2539">
            <v>-7896216.6100000003</v>
          </cell>
          <cell r="R2539">
            <v>-6778605.3899999997</v>
          </cell>
          <cell r="S2539">
            <v>-7850109.1500000004</v>
          </cell>
          <cell r="T2539">
            <v>-8347447.6699999999</v>
          </cell>
          <cell r="U2539">
            <v>-9732744.5800000001</v>
          </cell>
          <cell r="V2539">
            <v>-7209701.4800000004</v>
          </cell>
          <cell r="W2539">
            <v>-7051664.4900000002</v>
          </cell>
          <cell r="X2539">
            <v>-6767082.6900000004</v>
          </cell>
          <cell r="Y2539">
            <v>-5552101.8499999996</v>
          </cell>
          <cell r="Z2539">
            <v>-5064395.2300000004</v>
          </cell>
          <cell r="AA2539">
            <v>-2914667.85</v>
          </cell>
          <cell r="AD2539">
            <v>-10462152.432083335</v>
          </cell>
          <cell r="AE2539">
            <v>-10500414.728750002</v>
          </cell>
          <cell r="AF2539">
            <v>-10423953.358333334</v>
          </cell>
          <cell r="AG2539">
            <v>-10261947.5425</v>
          </cell>
          <cell r="AH2539">
            <v>-10017663.124583334</v>
          </cell>
          <cell r="AI2539">
            <v>-9702247.3516666666</v>
          </cell>
          <cell r="AJ2539">
            <v>-9321734.6858333331</v>
          </cell>
          <cell r="AK2539">
            <v>-8908297.6587499995</v>
          </cell>
          <cell r="AL2539">
            <v>-8472591.6920833346</v>
          </cell>
          <cell r="AM2539">
            <v>-7970032.9745833315</v>
          </cell>
          <cell r="AN2539">
            <v>-7407966.0050000018</v>
          </cell>
          <cell r="AP2539">
            <v>-6029274.7316666665</v>
          </cell>
        </row>
        <row r="2540">
          <cell r="J2540">
            <v>-27011594.370000001</v>
          </cell>
          <cell r="K2540">
            <v>-27418685.93</v>
          </cell>
          <cell r="L2540">
            <v>-27599853.34</v>
          </cell>
          <cell r="M2540">
            <v>-27913578.59</v>
          </cell>
          <cell r="N2540">
            <v>-28174889.32</v>
          </cell>
          <cell r="O2540">
            <v>-28761313.370000001</v>
          </cell>
          <cell r="P2540">
            <v>-31253329.280000001</v>
          </cell>
          <cell r="Q2540">
            <v>-29002797.48</v>
          </cell>
          <cell r="R2540">
            <v>-25575874.640000001</v>
          </cell>
          <cell r="S2540">
            <v>-24818236.210000001</v>
          </cell>
          <cell r="T2540">
            <v>-24044486.359999999</v>
          </cell>
          <cell r="U2540">
            <v>-23944665.079999998</v>
          </cell>
          <cell r="V2540">
            <v>-23144691.969999999</v>
          </cell>
          <cell r="W2540">
            <v>-23224488.18</v>
          </cell>
          <cell r="X2540">
            <v>-23622833.760000002</v>
          </cell>
          <cell r="Y2540">
            <v>-23900395.43</v>
          </cell>
          <cell r="Z2540">
            <v>-24332861.859999999</v>
          </cell>
          <cell r="AA2540">
            <v>-23788022.039999999</v>
          </cell>
          <cell r="AD2540">
            <v>-26685310.420416668</v>
          </cell>
          <cell r="AE2540">
            <v>-27209998.61375</v>
          </cell>
          <cell r="AF2540">
            <v>-27441018.375</v>
          </cell>
          <cell r="AG2540">
            <v>-27453119.303333331</v>
          </cell>
          <cell r="AH2540">
            <v>-27272115.625833333</v>
          </cell>
          <cell r="AI2540">
            <v>-26965487.730833333</v>
          </cell>
          <cell r="AJ2540">
            <v>-26629608.557916667</v>
          </cell>
          <cell r="AK2540">
            <v>-26289141.169166666</v>
          </cell>
          <cell r="AL2540">
            <v>-25956216.055000003</v>
          </cell>
          <cell r="AM2540">
            <v>-25628915.612499997</v>
          </cell>
          <cell r="AN2540">
            <v>-25261610.662916664</v>
          </cell>
          <cell r="AP2540">
            <v>-23736282.198333334</v>
          </cell>
        </row>
        <row r="2541">
          <cell r="J2541">
            <v>-3584342.21</v>
          </cell>
          <cell r="K2541">
            <v>-3822824.39</v>
          </cell>
          <cell r="L2541">
            <v>-3798380.68</v>
          </cell>
          <cell r="M2541">
            <v>-3859340.79</v>
          </cell>
          <cell r="N2541">
            <v>-4135310.84</v>
          </cell>
          <cell r="O2541">
            <v>-4418976.51</v>
          </cell>
          <cell r="P2541">
            <v>-5005788.16</v>
          </cell>
          <cell r="Q2541">
            <v>-4942317.41</v>
          </cell>
          <cell r="R2541">
            <v>-5043301.3</v>
          </cell>
          <cell r="S2541">
            <v>-5674817.79</v>
          </cell>
          <cell r="T2541">
            <v>-6174801.6600000001</v>
          </cell>
          <cell r="U2541">
            <v>-6821865.0300000003</v>
          </cell>
          <cell r="V2541">
            <v>-5553229.2300000004</v>
          </cell>
          <cell r="W2541">
            <v>-5430668.7999999998</v>
          </cell>
          <cell r="X2541">
            <v>-5392144.4900000002</v>
          </cell>
          <cell r="Y2541">
            <v>-5093890.0599999996</v>
          </cell>
          <cell r="Z2541">
            <v>-5431238.8099999996</v>
          </cell>
          <cell r="AA2541">
            <v>-5402826.4699999997</v>
          </cell>
          <cell r="AD2541">
            <v>-3989036.8529166658</v>
          </cell>
          <cell r="AE2541">
            <v>-4147265.5833333335</v>
          </cell>
          <cell r="AF2541">
            <v>-4322479.0216666665</v>
          </cell>
          <cell r="AG2541">
            <v>-4508485.8924999991</v>
          </cell>
          <cell r="AH2541">
            <v>-4686626.7241666662</v>
          </cell>
          <cell r="AI2541">
            <v>-4855542.5233333334</v>
          </cell>
          <cell r="AJ2541">
            <v>-5004572.9995833337</v>
          </cell>
          <cell r="AK2541">
            <v>-5137973.3420833331</v>
          </cell>
          <cell r="AL2541">
            <v>-5255819.7204166669</v>
          </cell>
          <cell r="AM2541">
            <v>-5361256.2720833337</v>
          </cell>
          <cell r="AN2541">
            <v>-5456247.019166667</v>
          </cell>
          <cell r="AP2541">
            <v>-5478677.5879166676</v>
          </cell>
        </row>
        <row r="2542">
          <cell r="J2542">
            <v>-6480221.3399999999</v>
          </cell>
          <cell r="K2542">
            <v>-6450270.4800000004</v>
          </cell>
          <cell r="L2542">
            <v>-6403128.7699999996</v>
          </cell>
          <cell r="M2542">
            <v>-6479790.3399999999</v>
          </cell>
          <cell r="N2542">
            <v>-6349302.1699999999</v>
          </cell>
          <cell r="O2542">
            <v>-6546987.6500000004</v>
          </cell>
          <cell r="P2542">
            <v>-7232177.0899999999</v>
          </cell>
          <cell r="Q2542">
            <v>-6860005.9500000002</v>
          </cell>
          <cell r="R2542">
            <v>-5818333.0700000003</v>
          </cell>
          <cell r="S2542">
            <v>-5554250.4500000002</v>
          </cell>
          <cell r="T2542">
            <v>-5156444.03</v>
          </cell>
          <cell r="U2542">
            <v>-5000872.93</v>
          </cell>
          <cell r="V2542">
            <v>-4538010.17</v>
          </cell>
          <cell r="W2542">
            <v>-4406058.66</v>
          </cell>
          <cell r="X2542">
            <v>-4312881.63</v>
          </cell>
          <cell r="Y2542">
            <v>-4262102.24</v>
          </cell>
          <cell r="Z2542">
            <v>-4198032.9400000004</v>
          </cell>
          <cell r="AA2542">
            <v>-4007627.18</v>
          </cell>
          <cell r="AD2542">
            <v>-6303592.4379166663</v>
          </cell>
          <cell r="AE2542">
            <v>-6412071.6875000009</v>
          </cell>
          <cell r="AF2542">
            <v>-6421511.8287500003</v>
          </cell>
          <cell r="AG2542">
            <v>-6368216.9279166656</v>
          </cell>
          <cell r="AH2542">
            <v>-6262732.5029166667</v>
          </cell>
          <cell r="AI2542">
            <v>-6113389.8904166669</v>
          </cell>
          <cell r="AJ2542">
            <v>-5947288.9325000001</v>
          </cell>
          <cell r="AK2542">
            <v>-5775019.8091666671</v>
          </cell>
          <cell r="AL2542">
            <v>-5595522.5075000003</v>
          </cell>
          <cell r="AM2542">
            <v>-5413482.6187500004</v>
          </cell>
          <cell r="AN2542">
            <v>-5218039.7145833327</v>
          </cell>
          <cell r="AP2542">
            <v>-4627713.4904166665</v>
          </cell>
        </row>
        <row r="2543">
          <cell r="J2543">
            <v>-12612463.93</v>
          </cell>
          <cell r="K2543">
            <v>-11573608.98</v>
          </cell>
          <cell r="L2543">
            <v>-11744868.880000001</v>
          </cell>
          <cell r="M2543">
            <v>-11265621.93</v>
          </cell>
          <cell r="N2543">
            <v>-11463316.98</v>
          </cell>
          <cell r="O2543">
            <v>-11444673.18</v>
          </cell>
          <cell r="P2543">
            <v>-11372492.33</v>
          </cell>
          <cell r="Q2543">
            <v>-698204.58</v>
          </cell>
          <cell r="R2543">
            <v>-99134.78</v>
          </cell>
          <cell r="S2543">
            <v>17165.669999999998</v>
          </cell>
          <cell r="T2543">
            <v>33396.65</v>
          </cell>
          <cell r="U2543">
            <v>-195555.15</v>
          </cell>
          <cell r="V2543">
            <v>-480941.3</v>
          </cell>
          <cell r="W2543">
            <v>-885722.95</v>
          </cell>
          <cell r="X2543">
            <v>-1204589.05</v>
          </cell>
          <cell r="Y2543">
            <v>-672310.45</v>
          </cell>
          <cell r="Z2543">
            <v>-818053.25</v>
          </cell>
          <cell r="AA2543">
            <v>-893511.15</v>
          </cell>
          <cell r="AD2543">
            <v>-10966050.925833331</v>
          </cell>
          <cell r="AE2543">
            <v>-10127355.379999997</v>
          </cell>
          <cell r="AF2543">
            <v>-9250551.4841666687</v>
          </cell>
          <cell r="AG2543">
            <v>-8329937.0329166679</v>
          </cell>
          <cell r="AH2543">
            <v>-7361151.9741666652</v>
          </cell>
          <cell r="AI2543">
            <v>-6362801.4237499991</v>
          </cell>
          <cell r="AJ2543">
            <v>-5411992.7295833332</v>
          </cell>
          <cell r="AK2543">
            <v>-4527485.8187500006</v>
          </cell>
          <cell r="AL2543">
            <v>-3646919.5141666662</v>
          </cell>
          <cell r="AM2543">
            <v>-2761978.8804166666</v>
          </cell>
          <cell r="AN2543">
            <v>-1878794.4737499999</v>
          </cell>
          <cell r="AP2543">
            <v>-506946.25833333336</v>
          </cell>
        </row>
        <row r="2544">
          <cell r="J2544">
            <v>-3804827.35</v>
          </cell>
          <cell r="K2544">
            <v>-3986156.75</v>
          </cell>
          <cell r="L2544">
            <v>-4323923.2</v>
          </cell>
          <cell r="M2544">
            <v>-4587812.7</v>
          </cell>
          <cell r="N2544">
            <v>-4888014</v>
          </cell>
          <cell r="O2544">
            <v>-4961211.5999999996</v>
          </cell>
          <cell r="P2544">
            <v>-4846383.25</v>
          </cell>
          <cell r="Q2544">
            <v>-399078.15</v>
          </cell>
          <cell r="R2544">
            <v>461188.6</v>
          </cell>
          <cell r="S2544">
            <v>932013.5</v>
          </cell>
          <cell r="T2544">
            <v>1517011.22</v>
          </cell>
          <cell r="U2544">
            <v>1688015.27</v>
          </cell>
          <cell r="V2544">
            <v>1523857.57</v>
          </cell>
          <cell r="W2544">
            <v>1193300.77</v>
          </cell>
          <cell r="X2544">
            <v>810815.52</v>
          </cell>
          <cell r="Y2544">
            <v>560880.17000000004</v>
          </cell>
          <cell r="Z2544">
            <v>167328.26999999999</v>
          </cell>
          <cell r="AA2544">
            <v>161563.07</v>
          </cell>
          <cell r="AD2544">
            <v>-3888767.7833333337</v>
          </cell>
          <cell r="AE2544">
            <v>-3596108.1262500002</v>
          </cell>
          <cell r="AF2544">
            <v>-3270050.3024999998</v>
          </cell>
          <cell r="AG2544">
            <v>-2900348.5554166664</v>
          </cell>
          <cell r="AH2544">
            <v>-2483404.6808333332</v>
          </cell>
          <cell r="AI2544">
            <v>-2044569.6624999999</v>
          </cell>
          <cell r="AJ2544">
            <v>-1606730.3941666663</v>
          </cell>
          <cell r="AK2544">
            <v>-1176972.2174999996</v>
          </cell>
          <cell r="AL2544">
            <v>-748495.90125000011</v>
          </cell>
          <cell r="AM2544">
            <v>-323327.7704166667</v>
          </cell>
          <cell r="AN2544">
            <v>100760.4354166666</v>
          </cell>
          <cell r="AP2544">
            <v>822722.6908333333</v>
          </cell>
        </row>
        <row r="2545">
          <cell r="J2545">
            <v>-536942.6</v>
          </cell>
          <cell r="K2545">
            <v>-380565.1</v>
          </cell>
          <cell r="L2545">
            <v>-674291.02</v>
          </cell>
          <cell r="M2545">
            <v>-304131.76</v>
          </cell>
          <cell r="N2545">
            <v>-94629.3</v>
          </cell>
          <cell r="O2545">
            <v>-122314.13</v>
          </cell>
          <cell r="P2545">
            <v>-285267.44</v>
          </cell>
          <cell r="Q2545">
            <v>-267568.02</v>
          </cell>
          <cell r="R2545">
            <v>-303353.55</v>
          </cell>
          <cell r="S2545">
            <v>-237605.3</v>
          </cell>
          <cell r="T2545">
            <v>-249396.46</v>
          </cell>
          <cell r="U2545">
            <v>-143498.46</v>
          </cell>
          <cell r="V2545">
            <v>304515.34000000003</v>
          </cell>
          <cell r="W2545">
            <v>419644.41</v>
          </cell>
          <cell r="X2545">
            <v>411789.56</v>
          </cell>
          <cell r="Y2545">
            <v>541994.30000000005</v>
          </cell>
          <cell r="Z2545">
            <v>562158.53</v>
          </cell>
          <cell r="AA2545">
            <v>448569.66</v>
          </cell>
          <cell r="AD2545">
            <v>-680951.30374999985</v>
          </cell>
          <cell r="AE2545">
            <v>-609397.90374999994</v>
          </cell>
          <cell r="AF2545">
            <v>-531640.68541666679</v>
          </cell>
          <cell r="AG2545">
            <v>-448009.42874999996</v>
          </cell>
          <cell r="AH2545">
            <v>-351413.10999999993</v>
          </cell>
          <cell r="AI2545">
            <v>-264902.84749999997</v>
          </cell>
          <cell r="AJ2545">
            <v>-196500.03708333336</v>
          </cell>
          <cell r="AK2545">
            <v>-117904.61666666665</v>
          </cell>
          <cell r="AL2545">
            <v>-37396.006666666653</v>
          </cell>
          <cell r="AM2545">
            <v>25225.405416666665</v>
          </cell>
          <cell r="AN2545">
            <v>76378.389583333352</v>
          </cell>
          <cell r="AP2545">
            <v>153949.68291666667</v>
          </cell>
        </row>
        <row r="2546">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D2546">
            <v>0</v>
          </cell>
          <cell r="AE2546">
            <v>0</v>
          </cell>
          <cell r="AF2546">
            <v>0</v>
          </cell>
          <cell r="AG2546">
            <v>0</v>
          </cell>
          <cell r="AH2546">
            <v>0</v>
          </cell>
          <cell r="AI2546">
            <v>0</v>
          </cell>
          <cell r="AJ2546">
            <v>0</v>
          </cell>
          <cell r="AK2546">
            <v>0</v>
          </cell>
          <cell r="AL2546">
            <v>0</v>
          </cell>
          <cell r="AM2546">
            <v>0</v>
          </cell>
          <cell r="AN2546">
            <v>0</v>
          </cell>
          <cell r="AP2546">
            <v>0</v>
          </cell>
        </row>
        <row r="2547">
          <cell r="J2547">
            <v>-5653811.6500000004</v>
          </cell>
          <cell r="K2547">
            <v>-7424741.5599999996</v>
          </cell>
          <cell r="L2547">
            <v>-7786002.5999999996</v>
          </cell>
          <cell r="M2547">
            <v>-7980941.25</v>
          </cell>
          <cell r="N2547">
            <v>-7856467.4800000004</v>
          </cell>
          <cell r="O2547">
            <v>-7772547.5499999998</v>
          </cell>
          <cell r="P2547">
            <v>-7703362.4299999997</v>
          </cell>
          <cell r="Q2547">
            <v>-7554899.6600000001</v>
          </cell>
          <cell r="R2547">
            <v>-7432297.2000000002</v>
          </cell>
          <cell r="S2547">
            <v>-7307618.9000000004</v>
          </cell>
          <cell r="T2547">
            <v>-7320725.3799999999</v>
          </cell>
          <cell r="U2547">
            <v>-7557761.0300000003</v>
          </cell>
          <cell r="V2547">
            <v>-7941948.71</v>
          </cell>
          <cell r="W2547">
            <v>-9346719.5999999996</v>
          </cell>
          <cell r="X2547">
            <v>-11565789.539999999</v>
          </cell>
          <cell r="Y2547">
            <v>-11670358.289999999</v>
          </cell>
          <cell r="Z2547">
            <v>-11961451.5</v>
          </cell>
          <cell r="AA2547">
            <v>-11869039.58</v>
          </cell>
          <cell r="AD2547">
            <v>-6925228.6279166676</v>
          </cell>
          <cell r="AE2547">
            <v>-7035791.8316666661</v>
          </cell>
          <cell r="AF2547">
            <v>-7140818.9754166668</v>
          </cell>
          <cell r="AG2547">
            <v>-7246629.2558333352</v>
          </cell>
          <cell r="AH2547">
            <v>-7374259.0458333343</v>
          </cell>
          <cell r="AI2547">
            <v>-7541270.4349999996</v>
          </cell>
          <cell r="AJ2547">
            <v>-7716691.8975</v>
          </cell>
          <cell r="AK2547">
            <v>-7954265.4383333325</v>
          </cell>
          <cell r="AL2547">
            <v>-8265482.2708333321</v>
          </cell>
          <cell r="AM2547">
            <v>-8590248.9816666655</v>
          </cell>
          <cell r="AN2547">
            <v>-8931977.1504166666</v>
          </cell>
          <cell r="AP2547">
            <v>-9604631.4670833331</v>
          </cell>
        </row>
        <row r="2548">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D2548">
            <v>0</v>
          </cell>
          <cell r="AE2548">
            <v>0</v>
          </cell>
          <cell r="AF2548">
            <v>0</v>
          </cell>
          <cell r="AG2548">
            <v>0</v>
          </cell>
          <cell r="AH2548">
            <v>0</v>
          </cell>
          <cell r="AI2548">
            <v>0</v>
          </cell>
          <cell r="AJ2548">
            <v>0</v>
          </cell>
          <cell r="AK2548">
            <v>0</v>
          </cell>
          <cell r="AL2548">
            <v>0</v>
          </cell>
          <cell r="AM2548">
            <v>0</v>
          </cell>
          <cell r="AN2548">
            <v>0</v>
          </cell>
          <cell r="AP2548">
            <v>0</v>
          </cell>
        </row>
        <row r="2549">
          <cell r="J2549">
            <v>-2342261.56</v>
          </cell>
          <cell r="K2549">
            <v>-2865768.23</v>
          </cell>
          <cell r="L2549">
            <v>-3220535.25</v>
          </cell>
          <cell r="M2549">
            <v>-2722326.78</v>
          </cell>
          <cell r="N2549">
            <v>-2615399.0299999998</v>
          </cell>
          <cell r="O2549">
            <v>-2524654.59</v>
          </cell>
          <cell r="P2549">
            <v>-2441151.0499999998</v>
          </cell>
          <cell r="Q2549">
            <v>-2306251.17</v>
          </cell>
          <cell r="R2549">
            <v>-2183767.4700000002</v>
          </cell>
          <cell r="S2549">
            <v>-2061283.78</v>
          </cell>
          <cell r="T2549">
            <v>-1938800.08</v>
          </cell>
          <cell r="U2549">
            <v>-1816316.38</v>
          </cell>
          <cell r="V2549">
            <v>-2133546.89</v>
          </cell>
          <cell r="W2549">
            <v>-2252757.0299999998</v>
          </cell>
          <cell r="X2549">
            <v>-2533893.4900000002</v>
          </cell>
          <cell r="Y2549">
            <v>-2443338.11</v>
          </cell>
          <cell r="Z2549">
            <v>-2406762.73</v>
          </cell>
          <cell r="AA2549">
            <v>-3256106.63</v>
          </cell>
          <cell r="AD2549">
            <v>-2401789.5975000001</v>
          </cell>
          <cell r="AE2549">
            <v>-2420261.15625</v>
          </cell>
          <cell r="AF2549">
            <v>-2435313.8558333335</v>
          </cell>
          <cell r="AG2549">
            <v>-2440909.8970833328</v>
          </cell>
          <cell r="AH2549">
            <v>-2429855.2920833328</v>
          </cell>
          <cell r="AI2549">
            <v>-2411179.8362500002</v>
          </cell>
          <cell r="AJ2549">
            <v>-2376941.2583333333</v>
          </cell>
          <cell r="AK2549">
            <v>-2322789.0516666672</v>
          </cell>
          <cell r="AL2549">
            <v>-2282554.4504166669</v>
          </cell>
          <cell r="AM2549">
            <v>-2262236.7433333332</v>
          </cell>
          <cell r="AN2549">
            <v>-2284020.7325000004</v>
          </cell>
          <cell r="AP2549">
            <v>-2408363.2754166666</v>
          </cell>
        </row>
        <row r="2550">
          <cell r="J2550">
            <v>-3204663.99</v>
          </cell>
          <cell r="K2550">
            <v>-3105745.24</v>
          </cell>
          <cell r="L2550">
            <v>-3006826.49</v>
          </cell>
          <cell r="M2550">
            <v>-2907907.74</v>
          </cell>
          <cell r="N2550">
            <v>-2808988.99</v>
          </cell>
          <cell r="O2550">
            <v>-2710070.24</v>
          </cell>
          <cell r="P2550">
            <v>-2611151.4900000002</v>
          </cell>
          <cell r="Q2550">
            <v>-2512232.7400000002</v>
          </cell>
          <cell r="R2550">
            <v>-2413313.9900000002</v>
          </cell>
          <cell r="S2550">
            <v>-2314395.2400000002</v>
          </cell>
          <cell r="T2550">
            <v>-2215476.4900000002</v>
          </cell>
          <cell r="U2550">
            <v>-2116557.7400000002</v>
          </cell>
          <cell r="V2550">
            <v>-2017638.99</v>
          </cell>
          <cell r="W2550">
            <v>-1918720.24</v>
          </cell>
          <cell r="X2550">
            <v>-1819801.49</v>
          </cell>
          <cell r="Y2550">
            <v>-1720882.74</v>
          </cell>
          <cell r="Z2550">
            <v>-1621963.99</v>
          </cell>
          <cell r="AA2550">
            <v>-1523045.24</v>
          </cell>
          <cell r="AD2550">
            <v>-3105745.2400000016</v>
          </cell>
          <cell r="AE2550">
            <v>-3006826.4900000007</v>
          </cell>
          <cell r="AF2550">
            <v>-2907907.7400000007</v>
          </cell>
          <cell r="AG2550">
            <v>-2808988.9900000007</v>
          </cell>
          <cell r="AH2550">
            <v>-2710070.2400000007</v>
          </cell>
          <cell r="AI2550">
            <v>-2611151.4900000007</v>
          </cell>
          <cell r="AJ2550">
            <v>-2512232.7400000002</v>
          </cell>
          <cell r="AK2550">
            <v>-2413313.9900000002</v>
          </cell>
          <cell r="AL2550">
            <v>-2314395.2399999998</v>
          </cell>
          <cell r="AM2550">
            <v>-2215476.4899999998</v>
          </cell>
          <cell r="AN2550">
            <v>-2116557.7399999998</v>
          </cell>
          <cell r="AP2550">
            <v>-1918720.2399999995</v>
          </cell>
        </row>
        <row r="2551">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D2551">
            <v>0</v>
          </cell>
          <cell r="AE2551">
            <v>0</v>
          </cell>
          <cell r="AF2551">
            <v>0</v>
          </cell>
          <cell r="AG2551">
            <v>0</v>
          </cell>
          <cell r="AH2551">
            <v>0</v>
          </cell>
          <cell r="AI2551">
            <v>0</v>
          </cell>
          <cell r="AJ2551">
            <v>0</v>
          </cell>
          <cell r="AK2551">
            <v>0</v>
          </cell>
          <cell r="AL2551">
            <v>0</v>
          </cell>
          <cell r="AM2551">
            <v>0</v>
          </cell>
          <cell r="AN2551">
            <v>0</v>
          </cell>
          <cell r="AP2551">
            <v>0</v>
          </cell>
        </row>
        <row r="2552">
          <cell r="K2552">
            <v>0</v>
          </cell>
          <cell r="N2552">
            <v>0</v>
          </cell>
          <cell r="O2552">
            <v>0</v>
          </cell>
          <cell r="P2552">
            <v>0</v>
          </cell>
          <cell r="Q2552">
            <v>0</v>
          </cell>
          <cell r="R2552">
            <v>0</v>
          </cell>
          <cell r="S2552">
            <v>-2853557.92</v>
          </cell>
          <cell r="T2552">
            <v>-3096083.15</v>
          </cell>
          <cell r="U2552">
            <v>-2960048.96</v>
          </cell>
          <cell r="V2552">
            <v>-4094858.44</v>
          </cell>
          <cell r="W2552">
            <v>-4229236.74</v>
          </cell>
          <cell r="X2552">
            <v>-4275431.6399999997</v>
          </cell>
          <cell r="Y2552">
            <v>-4294996.87</v>
          </cell>
          <cell r="Z2552">
            <v>-4341084.78</v>
          </cell>
          <cell r="AA2552">
            <v>-5122042.3499999996</v>
          </cell>
          <cell r="AD2552">
            <v>0</v>
          </cell>
          <cell r="AF2552">
            <v>-118898.24666666666</v>
          </cell>
          <cell r="AG2552">
            <v>-366799.9579166667</v>
          </cell>
          <cell r="AH2552">
            <v>-619138.7958333334</v>
          </cell>
          <cell r="AI2552">
            <v>-913093.27083333349</v>
          </cell>
          <cell r="AJ2552">
            <v>-1259930.57</v>
          </cell>
          <cell r="AK2552">
            <v>-1614291.7525000002</v>
          </cell>
          <cell r="AL2552">
            <v>-1971392.9404166667</v>
          </cell>
          <cell r="AM2552">
            <v>-2331229.6758333337</v>
          </cell>
          <cell r="AN2552">
            <v>-2725526.6395833339</v>
          </cell>
          <cell r="AP2552">
            <v>-3840104.3579166667</v>
          </cell>
        </row>
        <row r="2553">
          <cell r="K2553">
            <v>-11068951924.289999</v>
          </cell>
          <cell r="N2553">
            <v>-11215491565.459995</v>
          </cell>
          <cell r="O2553">
            <v>-11262865120.150005</v>
          </cell>
          <cell r="P2553">
            <v>-11386262391.700003</v>
          </cell>
          <cell r="Q2553">
            <v>-11593971660.009993</v>
          </cell>
          <cell r="R2553">
            <v>-11567262198.70999</v>
          </cell>
          <cell r="W2553">
            <v>-11394749750.969995</v>
          </cell>
          <cell r="X2553">
            <v>-11468802141.549999</v>
          </cell>
          <cell r="AD2553">
            <v>-11195789862.477919</v>
          </cell>
          <cell r="AH2553">
            <v>-11302749971.549583</v>
          </cell>
          <cell r="AJ2553">
            <v>-11354639724.488329</v>
          </cell>
          <cell r="AL2553">
            <v>-11412559055.393332</v>
          </cell>
          <cell r="AP2553">
            <v>-11565175117.222914</v>
          </cell>
        </row>
        <row r="2554">
          <cell r="N2554">
            <v>0</v>
          </cell>
          <cell r="P2554">
            <v>-1.9073486328125E-5</v>
          </cell>
          <cell r="AH2554">
            <v>3.9736429850260419E-6</v>
          </cell>
          <cell r="AP2554">
            <v>1.71661376953125E-5</v>
          </cell>
        </row>
        <row r="2555">
          <cell r="N2555">
            <v>11215491565</v>
          </cell>
          <cell r="P2555">
            <v>0</v>
          </cell>
        </row>
        <row r="2556">
          <cell r="N2556">
            <v>-0.45999526977539063</v>
          </cell>
          <cell r="P2556">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8">
          <cell r="C8">
            <v>0.85422738957607447</v>
          </cell>
        </row>
      </sheetData>
      <sheetData sheetId="56" refreshError="1"/>
      <sheetData sheetId="57" refreshError="1"/>
      <sheetData sheetId="5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Summary"/>
      <sheetName val="Recon-Electric"/>
      <sheetName val="Recon-Gas"/>
      <sheetName val="GL"/>
      <sheetName val="Energy Efficency"/>
      <sheetName val="SAP 18230032"/>
      <sheetName val="SAP 18230021"/>
      <sheetName val="Unmatched"/>
      <sheetName val="Issue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refreshError="1"/>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Unit Cost"/>
      <sheetName val="Combined ROE Matrix"/>
      <sheetName val="ROE matrix"/>
      <sheetName val="Ex A-1 PCR"/>
      <sheetName val="Ex A-4 Prod Adj"/>
      <sheetName val="Ex A-5 PC"/>
      <sheetName val="ComparePCR"/>
      <sheetName val="557"/>
      <sheetName val="Production Adjustment"/>
      <sheetName val="Production Factor"/>
      <sheetName val="2.03E"/>
      <sheetName val="Pwr Csts"/>
      <sheetName val="GRC"/>
      <sheetName val="Prodn OM by Resource GRC"/>
      <sheetName val="TransmRev"/>
      <sheetName val="EB&amp;Taxes"/>
      <sheetName val="Rlfwd"/>
      <sheetName val="Previous"/>
      <sheetName val="Diff"/>
      <sheetName val="Restating Print Macros"/>
      <sheetName val="Module13"/>
      <sheetName val="Module14"/>
      <sheetName val="Module15"/>
      <sheetName val="Module1"/>
      <sheetName val="Compon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rac1"/>
      <sheetName val="Electric WC"/>
      <sheetName val="Gas WC"/>
      <sheetName val="Combined WC"/>
      <sheetName val="BS"/>
      <sheetName val="Electric Rate Base"/>
      <sheetName val="Gas Rate Base"/>
      <sheetName val="Electric WC-sources"/>
      <sheetName val="Gas WC-sources"/>
      <sheetName val="Electric Rate Base-sources"/>
      <sheetName val="Gas Rate Base-sources"/>
      <sheetName val="Sep03"/>
      <sheetName val="JulAug03"/>
      <sheetName val="Jun03"/>
      <sheetName val="AprMay03"/>
      <sheetName val="FebMar03"/>
      <sheetName val="Jan03"/>
      <sheetName val="Dec02"/>
      <sheetName val="OctNov02"/>
      <sheetName val="Sep02"/>
      <sheetName val="JulAug02"/>
      <sheetName val="Jun02"/>
      <sheetName val="AprMay02"/>
      <sheetName val="Mar02"/>
      <sheetName val="JanFeb02"/>
      <sheetName val="Dec01"/>
      <sheetName val="OctNov01"/>
      <sheetName val="WC comparison"/>
      <sheetName val="Extract Review"/>
      <sheetName val="Procedures"/>
    </sheetNames>
    <sheetDataSet>
      <sheetData sheetId="0" refreshError="1"/>
      <sheetData sheetId="1" refreshError="1"/>
      <sheetData sheetId="2" refreshError="1"/>
      <sheetData sheetId="3" refreshError="1"/>
      <sheetData sheetId="4" refreshError="1">
        <row r="10">
          <cell r="AB10">
            <v>3908379967.46</v>
          </cell>
          <cell r="AN10">
            <v>3899156234.7366662</v>
          </cell>
          <cell r="AO10">
            <v>18</v>
          </cell>
          <cell r="AP10">
            <v>4</v>
          </cell>
        </row>
        <row r="11">
          <cell r="AB11">
            <v>1676897416.1199999</v>
          </cell>
          <cell r="AN11">
            <v>1633292456.7583332</v>
          </cell>
          <cell r="AO11" t="str">
            <v>53</v>
          </cell>
        </row>
        <row r="12">
          <cell r="AB12">
            <v>373101802.13999999</v>
          </cell>
          <cell r="AN12">
            <v>370185426.19333333</v>
          </cell>
          <cell r="AO12" t="str">
            <v>28/54</v>
          </cell>
          <cell r="AP12">
            <v>5</v>
          </cell>
        </row>
        <row r="13">
          <cell r="AB13">
            <v>0</v>
          </cell>
          <cell r="AN13">
            <v>0</v>
          </cell>
          <cell r="AO13" t="str">
            <v>18</v>
          </cell>
          <cell r="AP13" t="str">
            <v>4</v>
          </cell>
        </row>
        <row r="14">
          <cell r="AB14">
            <v>0</v>
          </cell>
          <cell r="AN14">
            <v>0</v>
          </cell>
          <cell r="AO14" t="str">
            <v>18</v>
          </cell>
          <cell r="AP14" t="str">
            <v>4</v>
          </cell>
        </row>
        <row r="15">
          <cell r="AB15">
            <v>0</v>
          </cell>
          <cell r="AN15">
            <v>0</v>
          </cell>
          <cell r="AO15" t="str">
            <v>18</v>
          </cell>
          <cell r="AP15" t="str">
            <v>4</v>
          </cell>
        </row>
        <row r="16">
          <cell r="AB16">
            <v>0</v>
          </cell>
          <cell r="AN16">
            <v>0</v>
          </cell>
          <cell r="AO16" t="str">
            <v>18</v>
          </cell>
          <cell r="AP16" t="str">
            <v>4</v>
          </cell>
        </row>
        <row r="17">
          <cell r="AB17">
            <v>0</v>
          </cell>
          <cell r="AN17">
            <v>0</v>
          </cell>
          <cell r="AO17" t="str">
            <v>18</v>
          </cell>
          <cell r="AP17" t="str">
            <v>4</v>
          </cell>
        </row>
        <row r="18">
          <cell r="AB18">
            <v>0</v>
          </cell>
          <cell r="AN18">
            <v>0</v>
          </cell>
          <cell r="AO18" t="str">
            <v>18</v>
          </cell>
          <cell r="AP18" t="str">
            <v>4</v>
          </cell>
        </row>
        <row r="19">
          <cell r="AB19">
            <v>159350590.19</v>
          </cell>
          <cell r="AN19">
            <v>159671484.9941667</v>
          </cell>
          <cell r="AO19" t="str">
            <v>18</v>
          </cell>
          <cell r="AP19" t="str">
            <v>4</v>
          </cell>
        </row>
        <row r="20">
          <cell r="AB20">
            <v>0</v>
          </cell>
          <cell r="AN20">
            <v>0</v>
          </cell>
          <cell r="AO20" t="str">
            <v>18</v>
          </cell>
          <cell r="AP20" t="str">
            <v>4</v>
          </cell>
        </row>
        <row r="21">
          <cell r="AB21">
            <v>6472729.8300000001</v>
          </cell>
          <cell r="AN21">
            <v>6772283.6800000006</v>
          </cell>
          <cell r="AO21" t="str">
            <v>19</v>
          </cell>
          <cell r="AP21">
            <v>14</v>
          </cell>
        </row>
        <row r="22">
          <cell r="AB22">
            <v>22339.93</v>
          </cell>
          <cell r="AN22">
            <v>1087695.7925</v>
          </cell>
          <cell r="AO22" t="str">
            <v>53</v>
          </cell>
        </row>
        <row r="23">
          <cell r="AB23">
            <v>0</v>
          </cell>
          <cell r="AN23">
            <v>0</v>
          </cell>
          <cell r="AO23" t="str">
            <v>29/57</v>
          </cell>
          <cell r="AP23">
            <v>15</v>
          </cell>
        </row>
        <row r="24">
          <cell r="AB24">
            <v>97883456.430000007</v>
          </cell>
          <cell r="AN24">
            <v>83909888.509583339</v>
          </cell>
          <cell r="AO24" t="str">
            <v>43</v>
          </cell>
        </row>
        <row r="25">
          <cell r="AB25">
            <v>32727175.100000001</v>
          </cell>
          <cell r="AN25">
            <v>24020721.867083337</v>
          </cell>
          <cell r="AO25" t="str">
            <v>58</v>
          </cell>
        </row>
        <row r="26">
          <cell r="AB26">
            <v>11531074.140000001</v>
          </cell>
          <cell r="AN26">
            <v>9591058.5233333334</v>
          </cell>
          <cell r="AO26" t="str">
            <v>44/59</v>
          </cell>
        </row>
        <row r="27">
          <cell r="AB27">
            <v>4440409.72</v>
          </cell>
          <cell r="AN27">
            <v>2843517.26125</v>
          </cell>
          <cell r="AO27" t="str">
            <v>44/59</v>
          </cell>
        </row>
        <row r="28">
          <cell r="AB28">
            <v>199221.43</v>
          </cell>
          <cell r="AN28">
            <v>24118.188750000001</v>
          </cell>
          <cell r="AO28" t="str">
            <v>43</v>
          </cell>
        </row>
        <row r="29">
          <cell r="AB29">
            <v>0</v>
          </cell>
          <cell r="AN29">
            <v>0</v>
          </cell>
          <cell r="AO29" t="str">
            <v>43</v>
          </cell>
        </row>
        <row r="30">
          <cell r="AB30">
            <v>4679511</v>
          </cell>
          <cell r="AN30">
            <v>3738085.9166666665</v>
          </cell>
          <cell r="AO30" t="str">
            <v>43</v>
          </cell>
        </row>
        <row r="31">
          <cell r="AB31">
            <v>661860</v>
          </cell>
          <cell r="AN31">
            <v>3989117.7083333335</v>
          </cell>
          <cell r="AO31" t="str">
            <v>58</v>
          </cell>
        </row>
        <row r="32">
          <cell r="AB32">
            <v>-1654810063.96</v>
          </cell>
          <cell r="AN32">
            <v>-1640346898.7474997</v>
          </cell>
          <cell r="AO32" t="str">
            <v>24</v>
          </cell>
          <cell r="AP32">
            <v>17</v>
          </cell>
        </row>
        <row r="33">
          <cell r="AB33">
            <v>-528465119.70999998</v>
          </cell>
          <cell r="AN33">
            <v>-513210444.23708326</v>
          </cell>
          <cell r="AO33" t="str">
            <v>61</v>
          </cell>
        </row>
        <row r="34">
          <cell r="AB34">
            <v>-30146922.460000001</v>
          </cell>
          <cell r="AN34">
            <v>-32186693.927916672</v>
          </cell>
          <cell r="AO34" t="str">
            <v>30/62</v>
          </cell>
          <cell r="AP34">
            <v>18</v>
          </cell>
        </row>
        <row r="35">
          <cell r="AB35">
            <v>20321734.579999998</v>
          </cell>
          <cell r="AN35">
            <v>22635835.908749998</v>
          </cell>
          <cell r="AO35" t="str">
            <v>24</v>
          </cell>
          <cell r="AP35">
            <v>17</v>
          </cell>
        </row>
        <row r="36">
          <cell r="AB36">
            <v>18159663.66</v>
          </cell>
          <cell r="AN36">
            <v>18910570.395833332</v>
          </cell>
          <cell r="AO36" t="str">
            <v>61</v>
          </cell>
        </row>
        <row r="37">
          <cell r="AB37">
            <v>3943576.01</v>
          </cell>
          <cell r="AN37">
            <v>3533454.0866666664</v>
          </cell>
          <cell r="AO37" t="str">
            <v>30/62</v>
          </cell>
          <cell r="AP37">
            <v>18</v>
          </cell>
        </row>
        <row r="38">
          <cell r="AB38">
            <v>-4330592.3</v>
          </cell>
          <cell r="AN38">
            <v>-4605907.9933333332</v>
          </cell>
          <cell r="AO38" t="str">
            <v>24</v>
          </cell>
          <cell r="AP38">
            <v>17</v>
          </cell>
        </row>
        <row r="39">
          <cell r="AB39">
            <v>1439827.66</v>
          </cell>
          <cell r="AN39">
            <v>398163.80791666667</v>
          </cell>
          <cell r="AO39" t="str">
            <v>61</v>
          </cell>
        </row>
        <row r="40">
          <cell r="AB40">
            <v>0</v>
          </cell>
          <cell r="AN40">
            <v>3113429.9708333332</v>
          </cell>
          <cell r="AO40" t="str">
            <v>24</v>
          </cell>
          <cell r="AP40">
            <v>17</v>
          </cell>
        </row>
        <row r="41">
          <cell r="AB41">
            <v>0</v>
          </cell>
          <cell r="AN41">
            <v>3115699.4562500003</v>
          </cell>
          <cell r="AO41" t="str">
            <v>61</v>
          </cell>
        </row>
        <row r="42">
          <cell r="AB42">
            <v>0</v>
          </cell>
          <cell r="AN42">
            <v>176298.33499999999</v>
          </cell>
          <cell r="AO42" t="str">
            <v>30/62</v>
          </cell>
          <cell r="AP42">
            <v>18</v>
          </cell>
        </row>
        <row r="43">
          <cell r="AB43">
            <v>0</v>
          </cell>
          <cell r="AN43">
            <v>-487236.82</v>
          </cell>
          <cell r="AO43" t="str">
            <v>24</v>
          </cell>
          <cell r="AP43">
            <v>17</v>
          </cell>
        </row>
        <row r="44">
          <cell r="AB44">
            <v>0</v>
          </cell>
          <cell r="AN44">
            <v>-82542.285000000018</v>
          </cell>
          <cell r="AO44" t="str">
            <v>61</v>
          </cell>
        </row>
        <row r="45">
          <cell r="AB45">
            <v>0</v>
          </cell>
          <cell r="AN45">
            <v>-3152272.2174999993</v>
          </cell>
          <cell r="AO45" t="str">
            <v>24</v>
          </cell>
          <cell r="AP45">
            <v>17</v>
          </cell>
        </row>
        <row r="46">
          <cell r="AB46">
            <v>0</v>
          </cell>
          <cell r="AN46">
            <v>-1184736.531666667</v>
          </cell>
          <cell r="AO46" t="str">
            <v>61</v>
          </cell>
        </row>
        <row r="47">
          <cell r="AB47">
            <v>0</v>
          </cell>
          <cell r="AN47">
            <v>1702574.0900000005</v>
          </cell>
          <cell r="AO47" t="str">
            <v>30/62</v>
          </cell>
          <cell r="AP47">
            <v>18</v>
          </cell>
        </row>
        <row r="48">
          <cell r="AB48">
            <v>0</v>
          </cell>
          <cell r="AN48">
            <v>0</v>
          </cell>
          <cell r="AO48" t="str">
            <v>24</v>
          </cell>
          <cell r="AP48" t="str">
            <v>17</v>
          </cell>
        </row>
        <row r="49">
          <cell r="AB49">
            <v>0</v>
          </cell>
          <cell r="AN49">
            <v>0</v>
          </cell>
          <cell r="AO49" t="str">
            <v>24</v>
          </cell>
          <cell r="AP49" t="str">
            <v>17</v>
          </cell>
        </row>
        <row r="50">
          <cell r="AB50">
            <v>0</v>
          </cell>
          <cell r="AN50">
            <v>0</v>
          </cell>
          <cell r="AO50" t="str">
            <v>24</v>
          </cell>
          <cell r="AP50" t="str">
            <v>17</v>
          </cell>
        </row>
        <row r="51">
          <cell r="AB51">
            <v>0</v>
          </cell>
          <cell r="AN51">
            <v>0</v>
          </cell>
          <cell r="AO51" t="str">
            <v>24</v>
          </cell>
          <cell r="AP51" t="str">
            <v>17</v>
          </cell>
        </row>
        <row r="52">
          <cell r="AB52">
            <v>-82346006.150000006</v>
          </cell>
          <cell r="AN52">
            <v>-80246014.890833333</v>
          </cell>
          <cell r="AO52" t="str">
            <v>24</v>
          </cell>
          <cell r="AP52" t="str">
            <v>17</v>
          </cell>
        </row>
        <row r="53">
          <cell r="AB53">
            <v>0</v>
          </cell>
          <cell r="AN53">
            <v>0</v>
          </cell>
          <cell r="AO53" t="str">
            <v>24</v>
          </cell>
          <cell r="AP53" t="str">
            <v>17</v>
          </cell>
        </row>
        <row r="54">
          <cell r="AB54">
            <v>-13639797.619999999</v>
          </cell>
          <cell r="AN54">
            <v>-17367913.756250001</v>
          </cell>
          <cell r="AO54" t="str">
            <v>24</v>
          </cell>
          <cell r="AP54">
            <v>19</v>
          </cell>
        </row>
        <row r="55">
          <cell r="AB55">
            <v>-13819670.73</v>
          </cell>
          <cell r="AN55">
            <v>-13223254.255416663</v>
          </cell>
          <cell r="AO55" t="str">
            <v>61</v>
          </cell>
        </row>
        <row r="56">
          <cell r="AB56">
            <v>-95712880.370000005</v>
          </cell>
          <cell r="AN56">
            <v>-81381462.303749993</v>
          </cell>
          <cell r="AO56" t="str">
            <v>30/62</v>
          </cell>
          <cell r="AP56">
            <v>20</v>
          </cell>
        </row>
        <row r="57">
          <cell r="AB57">
            <v>197297.82</v>
          </cell>
          <cell r="AN57">
            <v>197297.82000000004</v>
          </cell>
          <cell r="AO57" t="str">
            <v>24</v>
          </cell>
          <cell r="AP57">
            <v>19</v>
          </cell>
        </row>
        <row r="58">
          <cell r="AB58">
            <v>-214508.51</v>
          </cell>
          <cell r="AN58">
            <v>-214508.51</v>
          </cell>
          <cell r="AO58" t="str">
            <v>61</v>
          </cell>
        </row>
        <row r="59">
          <cell r="AB59">
            <v>0</v>
          </cell>
          <cell r="AN59">
            <v>3888461.8937500007</v>
          </cell>
          <cell r="AO59" t="str">
            <v>24</v>
          </cell>
          <cell r="AP59">
            <v>19</v>
          </cell>
        </row>
        <row r="60">
          <cell r="AB60">
            <v>0</v>
          </cell>
          <cell r="AN60">
            <v>299322.71250000002</v>
          </cell>
          <cell r="AO60" t="str">
            <v>61</v>
          </cell>
        </row>
        <row r="61">
          <cell r="AB61">
            <v>0</v>
          </cell>
          <cell r="AN61">
            <v>-2985532.4537499999</v>
          </cell>
          <cell r="AO61" t="str">
            <v>30/62</v>
          </cell>
          <cell r="AP61">
            <v>20</v>
          </cell>
        </row>
        <row r="62">
          <cell r="AB62">
            <v>946172.25</v>
          </cell>
          <cell r="AN62">
            <v>946172.25</v>
          </cell>
          <cell r="AO62" t="str">
            <v>18</v>
          </cell>
          <cell r="AP62">
            <v>6</v>
          </cell>
        </row>
        <row r="63">
          <cell r="AB63">
            <v>317009.90999999997</v>
          </cell>
          <cell r="AN63">
            <v>317009.91000000003</v>
          </cell>
          <cell r="AO63" t="str">
            <v>53</v>
          </cell>
        </row>
        <row r="64">
          <cell r="AB64">
            <v>302358.01</v>
          </cell>
          <cell r="AN64">
            <v>302358.00999999995</v>
          </cell>
          <cell r="AO64" t="str">
            <v>18</v>
          </cell>
          <cell r="AP64">
            <v>6</v>
          </cell>
        </row>
        <row r="65">
          <cell r="AB65">
            <v>0</v>
          </cell>
          <cell r="AN65">
            <v>0</v>
          </cell>
          <cell r="AO65" t="str">
            <v>18</v>
          </cell>
          <cell r="AP65" t="str">
            <v>6</v>
          </cell>
        </row>
        <row r="66">
          <cell r="AB66">
            <v>76622596.840000004</v>
          </cell>
          <cell r="AN66">
            <v>76622596.840000018</v>
          </cell>
          <cell r="AO66" t="str">
            <v>18</v>
          </cell>
          <cell r="AP66" t="str">
            <v>6</v>
          </cell>
        </row>
        <row r="67">
          <cell r="AB67">
            <v>-557739</v>
          </cell>
          <cell r="AN67">
            <v>-544839</v>
          </cell>
          <cell r="AO67" t="str">
            <v>24</v>
          </cell>
          <cell r="AP67">
            <v>21</v>
          </cell>
        </row>
        <row r="68">
          <cell r="AB68">
            <v>-317009.90999999997</v>
          </cell>
          <cell r="AN68">
            <v>-317009.91000000003</v>
          </cell>
          <cell r="AO68" t="str">
            <v>61</v>
          </cell>
        </row>
        <row r="69">
          <cell r="AB69">
            <v>-212799.25</v>
          </cell>
          <cell r="AN69">
            <v>-207199.27000000002</v>
          </cell>
          <cell r="AO69" t="str">
            <v>24</v>
          </cell>
          <cell r="AP69">
            <v>21</v>
          </cell>
        </row>
        <row r="70">
          <cell r="AB70">
            <v>0</v>
          </cell>
          <cell r="AN70">
            <v>0</v>
          </cell>
          <cell r="AO70" t="str">
            <v>24</v>
          </cell>
          <cell r="AP70" t="str">
            <v>21</v>
          </cell>
        </row>
        <row r="71">
          <cell r="AB71">
            <v>-25996413.66</v>
          </cell>
          <cell r="AN71">
            <v>-24669963.66</v>
          </cell>
          <cell r="AO71" t="str">
            <v>24</v>
          </cell>
          <cell r="AP71" t="str">
            <v>21</v>
          </cell>
        </row>
        <row r="72">
          <cell r="AB72">
            <v>3445395.81</v>
          </cell>
          <cell r="AN72">
            <v>3246533.9704166669</v>
          </cell>
          <cell r="AO72" t="str">
            <v>60</v>
          </cell>
        </row>
        <row r="73">
          <cell r="AB73">
            <v>0</v>
          </cell>
          <cell r="AN73">
            <v>0</v>
          </cell>
          <cell r="AO73" t="str">
            <v>28/54</v>
          </cell>
          <cell r="AP73">
            <v>5</v>
          </cell>
        </row>
        <row r="74">
          <cell r="AB74">
            <v>-318365.5</v>
          </cell>
          <cell r="AN74">
            <v>-654955.22791666666</v>
          </cell>
          <cell r="AO74">
            <v>39</v>
          </cell>
        </row>
        <row r="75">
          <cell r="AB75">
            <v>2810570.27</v>
          </cell>
          <cell r="AN75">
            <v>2868151.7229166664</v>
          </cell>
          <cell r="AO75">
            <v>39</v>
          </cell>
        </row>
        <row r="76">
          <cell r="AB76">
            <v>-423343.57</v>
          </cell>
          <cell r="AN76">
            <v>-423291.69708333333</v>
          </cell>
          <cell r="AO76" t="str">
            <v>39</v>
          </cell>
        </row>
        <row r="77">
          <cell r="AB77">
            <v>0</v>
          </cell>
          <cell r="AN77">
            <v>0</v>
          </cell>
          <cell r="AO77" t="str">
            <v>40</v>
          </cell>
        </row>
        <row r="78">
          <cell r="AB78">
            <v>74954526.069999993</v>
          </cell>
          <cell r="AN78">
            <v>117880815.76083332</v>
          </cell>
          <cell r="AO78">
            <v>40</v>
          </cell>
        </row>
        <row r="79">
          <cell r="AB79">
            <v>13367583</v>
          </cell>
          <cell r="AN79">
            <v>13123277.291666666</v>
          </cell>
          <cell r="AO79" t="str">
            <v>33a</v>
          </cell>
        </row>
        <row r="80">
          <cell r="AB80">
            <v>0</v>
          </cell>
          <cell r="AN80">
            <v>0</v>
          </cell>
          <cell r="AO80" t="str">
            <v>41</v>
          </cell>
        </row>
        <row r="81">
          <cell r="AB81">
            <v>100000</v>
          </cell>
          <cell r="AN81">
            <v>100000</v>
          </cell>
          <cell r="AO81">
            <v>41</v>
          </cell>
        </row>
        <row r="82">
          <cell r="AB82">
            <v>40670863.939999998</v>
          </cell>
          <cell r="AN82">
            <v>37362672.052500002</v>
          </cell>
          <cell r="AO82">
            <v>41</v>
          </cell>
        </row>
        <row r="83">
          <cell r="AB83">
            <v>-100000</v>
          </cell>
          <cell r="AN83">
            <v>-79166.666666666672</v>
          </cell>
          <cell r="AO83" t="str">
            <v>41</v>
          </cell>
        </row>
        <row r="84">
          <cell r="AB84">
            <v>0</v>
          </cell>
          <cell r="AN84">
            <v>0</v>
          </cell>
          <cell r="AO84">
            <v>41</v>
          </cell>
        </row>
        <row r="85">
          <cell r="AB85">
            <v>0</v>
          </cell>
          <cell r="AN85">
            <v>0</v>
          </cell>
          <cell r="AO85">
            <v>41</v>
          </cell>
        </row>
        <row r="86">
          <cell r="AB86">
            <v>0</v>
          </cell>
          <cell r="AN86">
            <v>0</v>
          </cell>
          <cell r="AO86">
            <v>41</v>
          </cell>
        </row>
        <row r="87">
          <cell r="AB87">
            <v>0</v>
          </cell>
          <cell r="AN87">
            <v>0</v>
          </cell>
          <cell r="AO87">
            <v>41</v>
          </cell>
        </row>
        <row r="88">
          <cell r="AB88">
            <v>0</v>
          </cell>
          <cell r="AN88">
            <v>0</v>
          </cell>
          <cell r="AO88">
            <v>41</v>
          </cell>
        </row>
        <row r="89">
          <cell r="AB89">
            <v>0</v>
          </cell>
          <cell r="AN89">
            <v>640.41666666666663</v>
          </cell>
          <cell r="AO89">
            <v>41</v>
          </cell>
        </row>
        <row r="90">
          <cell r="AB90">
            <v>0</v>
          </cell>
          <cell r="AN90">
            <v>83856.875</v>
          </cell>
          <cell r="AO90">
            <v>41</v>
          </cell>
        </row>
        <row r="91">
          <cell r="AB91">
            <v>0</v>
          </cell>
          <cell r="AN91">
            <v>0</v>
          </cell>
          <cell r="AO91">
            <v>41</v>
          </cell>
        </row>
        <row r="92">
          <cell r="AB92">
            <v>0</v>
          </cell>
          <cell r="AN92">
            <v>69889.993749999994</v>
          </cell>
          <cell r="AO92">
            <v>41</v>
          </cell>
        </row>
        <row r="93">
          <cell r="AB93">
            <v>0</v>
          </cell>
          <cell r="AN93">
            <v>0</v>
          </cell>
          <cell r="AO93">
            <v>41</v>
          </cell>
        </row>
        <row r="94">
          <cell r="AB94">
            <v>-620534.82999999996</v>
          </cell>
          <cell r="AN94">
            <v>-308356.22291666671</v>
          </cell>
          <cell r="AO94">
            <v>41</v>
          </cell>
        </row>
        <row r="95">
          <cell r="AB95">
            <v>608000</v>
          </cell>
          <cell r="AN95">
            <v>608000</v>
          </cell>
          <cell r="AO95">
            <v>41</v>
          </cell>
        </row>
        <row r="96">
          <cell r="AB96">
            <v>0</v>
          </cell>
          <cell r="AN96">
            <v>0</v>
          </cell>
          <cell r="AO96">
            <v>41</v>
          </cell>
        </row>
        <row r="97">
          <cell r="AB97">
            <v>0</v>
          </cell>
          <cell r="AN97">
            <v>0</v>
          </cell>
          <cell r="AO97">
            <v>41</v>
          </cell>
        </row>
        <row r="98">
          <cell r="AB98">
            <v>0</v>
          </cell>
          <cell r="AN98">
            <v>0</v>
          </cell>
          <cell r="AO98">
            <v>41</v>
          </cell>
        </row>
        <row r="99">
          <cell r="AB99">
            <v>0</v>
          </cell>
          <cell r="AN99">
            <v>0</v>
          </cell>
          <cell r="AO99">
            <v>41</v>
          </cell>
        </row>
        <row r="100">
          <cell r="AB100">
            <v>0</v>
          </cell>
          <cell r="AN100">
            <v>0</v>
          </cell>
          <cell r="AO100">
            <v>41</v>
          </cell>
        </row>
        <row r="101">
          <cell r="AB101">
            <v>37033.53</v>
          </cell>
          <cell r="AN101">
            <v>39357.335416666669</v>
          </cell>
          <cell r="AO101">
            <v>41</v>
          </cell>
        </row>
        <row r="102">
          <cell r="AB102">
            <v>0</v>
          </cell>
          <cell r="AN102">
            <v>0</v>
          </cell>
          <cell r="AO102">
            <v>41</v>
          </cell>
        </row>
        <row r="103">
          <cell r="AB103">
            <v>2118566.46</v>
          </cell>
          <cell r="AN103">
            <v>1812152.0066666666</v>
          </cell>
          <cell r="AO103">
            <v>41</v>
          </cell>
        </row>
        <row r="104">
          <cell r="AB104">
            <v>0</v>
          </cell>
          <cell r="AN104">
            <v>0</v>
          </cell>
          <cell r="AO104">
            <v>41</v>
          </cell>
        </row>
        <row r="105">
          <cell r="AB105">
            <v>0</v>
          </cell>
          <cell r="AN105">
            <v>0</v>
          </cell>
          <cell r="AO105">
            <v>41</v>
          </cell>
        </row>
        <row r="106">
          <cell r="AB106">
            <v>0</v>
          </cell>
          <cell r="AN106">
            <v>134.84583333333333</v>
          </cell>
          <cell r="AO106">
            <v>41</v>
          </cell>
        </row>
        <row r="107">
          <cell r="AB107">
            <v>97111.88</v>
          </cell>
          <cell r="AN107">
            <v>98444.434166666659</v>
          </cell>
          <cell r="AO107">
            <v>41</v>
          </cell>
        </row>
        <row r="108">
          <cell r="AB108">
            <v>1524606.12</v>
          </cell>
          <cell r="AN108">
            <v>1881863.5720833335</v>
          </cell>
          <cell r="AO108">
            <v>41</v>
          </cell>
        </row>
        <row r="109">
          <cell r="AB109">
            <v>0</v>
          </cell>
          <cell r="AN109">
            <v>905.625</v>
          </cell>
          <cell r="AO109" t="str">
            <v>41</v>
          </cell>
        </row>
        <row r="110">
          <cell r="AB110">
            <v>0</v>
          </cell>
          <cell r="AN110">
            <v>0</v>
          </cell>
          <cell r="AO110" t="str">
            <v>41</v>
          </cell>
        </row>
        <row r="111">
          <cell r="AB111">
            <v>0</v>
          </cell>
          <cell r="AN111">
            <v>0</v>
          </cell>
          <cell r="AO111" t="str">
            <v>41</v>
          </cell>
        </row>
        <row r="112">
          <cell r="AB112">
            <v>0</v>
          </cell>
          <cell r="AN112">
            <v>0</v>
          </cell>
          <cell r="AO112" t="str">
            <v>41</v>
          </cell>
        </row>
        <row r="113">
          <cell r="AB113">
            <v>1599514</v>
          </cell>
          <cell r="AN113">
            <v>1574230.5337499997</v>
          </cell>
          <cell r="AO113" t="str">
            <v>41</v>
          </cell>
        </row>
        <row r="114">
          <cell r="AB114">
            <v>0</v>
          </cell>
          <cell r="AN114">
            <v>0</v>
          </cell>
          <cell r="AO114" t="str">
            <v>41</v>
          </cell>
        </row>
        <row r="115">
          <cell r="AB115">
            <v>94054.44</v>
          </cell>
          <cell r="AN115">
            <v>95175.521666666682</v>
          </cell>
          <cell r="AO115" t="str">
            <v>41</v>
          </cell>
        </row>
        <row r="116">
          <cell r="AB116">
            <v>0</v>
          </cell>
          <cell r="AN116">
            <v>22176.08083333333</v>
          </cell>
          <cell r="AO116" t="str">
            <v>41</v>
          </cell>
        </row>
        <row r="117">
          <cell r="AB117">
            <v>9013.6</v>
          </cell>
          <cell r="AN117">
            <v>9198.9258333333328</v>
          </cell>
          <cell r="AO117" t="str">
            <v>41</v>
          </cell>
        </row>
        <row r="118">
          <cell r="AB118">
            <v>75308.08</v>
          </cell>
          <cell r="AN118">
            <v>76825.60291666667</v>
          </cell>
          <cell r="AO118" t="str">
            <v>41</v>
          </cell>
        </row>
        <row r="119">
          <cell r="AB119">
            <v>33054</v>
          </cell>
          <cell r="AN119">
            <v>31676.75</v>
          </cell>
          <cell r="AO119" t="str">
            <v>41</v>
          </cell>
        </row>
        <row r="120">
          <cell r="AB120">
            <v>-1599514</v>
          </cell>
          <cell r="AN120">
            <v>-1247018.3233333332</v>
          </cell>
          <cell r="AO120" t="str">
            <v>41</v>
          </cell>
        </row>
        <row r="121">
          <cell r="AB121">
            <v>0</v>
          </cell>
          <cell r="AN121">
            <v>145833.33333333334</v>
          </cell>
          <cell r="AO121" t="str">
            <v>41</v>
          </cell>
        </row>
        <row r="122">
          <cell r="AB122">
            <v>41862.910000000003</v>
          </cell>
          <cell r="AN122">
            <v>8739.6104166666664</v>
          </cell>
          <cell r="AO122" t="str">
            <v>41</v>
          </cell>
        </row>
        <row r="123">
          <cell r="AB123">
            <v>0</v>
          </cell>
          <cell r="AN123">
            <v>0</v>
          </cell>
          <cell r="AO123" t="str">
            <v>65a</v>
          </cell>
        </row>
        <row r="124">
          <cell r="AB124">
            <v>1234200789.6900001</v>
          </cell>
          <cell r="AN124">
            <v>1234237589.2425003</v>
          </cell>
          <cell r="AO124" t="str">
            <v>65a</v>
          </cell>
        </row>
        <row r="125">
          <cell r="AB125">
            <v>-18082718.420000002</v>
          </cell>
          <cell r="AN125">
            <v>-18124051.317083333</v>
          </cell>
          <cell r="AO125" t="str">
            <v>65a</v>
          </cell>
        </row>
        <row r="126">
          <cell r="AB126">
            <v>-90774.61</v>
          </cell>
          <cell r="AN126">
            <v>-106146.49708333334</v>
          </cell>
          <cell r="AO126" t="str">
            <v>65a</v>
          </cell>
        </row>
        <row r="127">
          <cell r="AB127">
            <v>0</v>
          </cell>
          <cell r="AN127">
            <v>0</v>
          </cell>
          <cell r="AO127" t="str">
            <v>65a</v>
          </cell>
        </row>
        <row r="128">
          <cell r="AB128">
            <v>0</v>
          </cell>
          <cell r="AN128">
            <v>0</v>
          </cell>
          <cell r="AO128" t="str">
            <v>65a</v>
          </cell>
        </row>
        <row r="129">
          <cell r="AB129">
            <v>0</v>
          </cell>
          <cell r="AN129">
            <v>0</v>
          </cell>
          <cell r="AO129" t="str">
            <v>65a</v>
          </cell>
        </row>
        <row r="130">
          <cell r="AB130">
            <v>0</v>
          </cell>
          <cell r="AN130">
            <v>0</v>
          </cell>
          <cell r="AO130" t="str">
            <v>65a</v>
          </cell>
        </row>
        <row r="131">
          <cell r="AB131">
            <v>0</v>
          </cell>
          <cell r="AN131">
            <v>0</v>
          </cell>
          <cell r="AO131" t="str">
            <v>65a</v>
          </cell>
        </row>
        <row r="132">
          <cell r="AB132">
            <v>0</v>
          </cell>
          <cell r="AN132">
            <v>0</v>
          </cell>
          <cell r="AO132" t="str">
            <v>65a</v>
          </cell>
        </row>
        <row r="133">
          <cell r="AB133">
            <v>0</v>
          </cell>
          <cell r="AN133">
            <v>0</v>
          </cell>
          <cell r="AO133" t="str">
            <v>65a</v>
          </cell>
        </row>
        <row r="134">
          <cell r="AB134">
            <v>428.61</v>
          </cell>
          <cell r="AN134">
            <v>-1261.3045833333329</v>
          </cell>
          <cell r="AO134" t="str">
            <v>65a</v>
          </cell>
        </row>
        <row r="135">
          <cell r="AB135">
            <v>-25163.57</v>
          </cell>
          <cell r="AN135">
            <v>-25163.570000000003</v>
          </cell>
          <cell r="AO135" t="str">
            <v>65a</v>
          </cell>
        </row>
        <row r="136">
          <cell r="AB136">
            <v>0</v>
          </cell>
          <cell r="AN136">
            <v>0</v>
          </cell>
          <cell r="AO136" t="str">
            <v>65a</v>
          </cell>
        </row>
        <row r="137">
          <cell r="AB137">
            <v>0</v>
          </cell>
          <cell r="AN137">
            <v>0</v>
          </cell>
          <cell r="AO137" t="str">
            <v>65a</v>
          </cell>
        </row>
        <row r="138">
          <cell r="AB138">
            <v>-1226371867.3900001</v>
          </cell>
          <cell r="AN138">
            <v>-1226371867.3899999</v>
          </cell>
          <cell r="AO138" t="str">
            <v>65a</v>
          </cell>
        </row>
        <row r="139">
          <cell r="AB139">
            <v>0</v>
          </cell>
          <cell r="AN139">
            <v>0</v>
          </cell>
          <cell r="AO139" t="str">
            <v>65a</v>
          </cell>
        </row>
        <row r="140">
          <cell r="AB140">
            <v>-8424.89</v>
          </cell>
          <cell r="AN140">
            <v>-8647.8016666666663</v>
          </cell>
          <cell r="AO140" t="str">
            <v>65a</v>
          </cell>
        </row>
        <row r="141">
          <cell r="AB141">
            <v>0</v>
          </cell>
          <cell r="AN141">
            <v>0</v>
          </cell>
          <cell r="AO141" t="str">
            <v>65a</v>
          </cell>
        </row>
        <row r="142">
          <cell r="AB142">
            <v>0</v>
          </cell>
          <cell r="AN142">
            <v>0</v>
          </cell>
          <cell r="AO142" t="str">
            <v>65a</v>
          </cell>
        </row>
        <row r="143">
          <cell r="AB143">
            <v>0</v>
          </cell>
          <cell r="AN143">
            <v>0</v>
          </cell>
          <cell r="AO143" t="str">
            <v>65a</v>
          </cell>
        </row>
        <row r="144">
          <cell r="AB144">
            <v>0</v>
          </cell>
          <cell r="AN144">
            <v>0</v>
          </cell>
          <cell r="AO144" t="str">
            <v>65a</v>
          </cell>
        </row>
        <row r="145">
          <cell r="AB145">
            <v>0</v>
          </cell>
          <cell r="AN145">
            <v>0</v>
          </cell>
          <cell r="AO145" t="str">
            <v>65a</v>
          </cell>
        </row>
        <row r="146">
          <cell r="AB146">
            <v>0</v>
          </cell>
          <cell r="AN146">
            <v>16.125</v>
          </cell>
          <cell r="AO146" t="str">
            <v>65a</v>
          </cell>
        </row>
        <row r="147">
          <cell r="AB147">
            <v>4448.38</v>
          </cell>
          <cell r="AN147">
            <v>17074.78875</v>
          </cell>
          <cell r="AO147" t="str">
            <v>65a</v>
          </cell>
        </row>
        <row r="148">
          <cell r="AB148">
            <v>0</v>
          </cell>
          <cell r="AN148">
            <v>0</v>
          </cell>
          <cell r="AO148" t="str">
            <v>65a</v>
          </cell>
        </row>
        <row r="149">
          <cell r="AB149">
            <v>1649926.64</v>
          </cell>
          <cell r="AN149">
            <v>1061816.1187500001</v>
          </cell>
          <cell r="AO149" t="str">
            <v>65a</v>
          </cell>
        </row>
        <row r="150">
          <cell r="AB150">
            <v>-396322.94</v>
          </cell>
          <cell r="AN150">
            <v>-337554.16541666671</v>
          </cell>
          <cell r="AO150" t="str">
            <v>65a</v>
          </cell>
        </row>
        <row r="151">
          <cell r="AB151">
            <v>-205809.09</v>
          </cell>
          <cell r="AN151">
            <v>-355523.27750000003</v>
          </cell>
          <cell r="AO151" t="str">
            <v>65a</v>
          </cell>
        </row>
        <row r="152">
          <cell r="AB152">
            <v>0</v>
          </cell>
          <cell r="AN152">
            <v>0</v>
          </cell>
          <cell r="AO152" t="str">
            <v>65a</v>
          </cell>
        </row>
        <row r="153">
          <cell r="AB153">
            <v>0</v>
          </cell>
          <cell r="AN153">
            <v>0</v>
          </cell>
          <cell r="AO153" t="str">
            <v>65a</v>
          </cell>
        </row>
        <row r="154">
          <cell r="AB154">
            <v>10095990.51</v>
          </cell>
          <cell r="AN154">
            <v>10498553.943333335</v>
          </cell>
          <cell r="AO154" t="str">
            <v>65a</v>
          </cell>
        </row>
        <row r="155">
          <cell r="AB155">
            <v>0</v>
          </cell>
          <cell r="AN155">
            <v>52993.567500000005</v>
          </cell>
          <cell r="AO155" t="str">
            <v>65a</v>
          </cell>
        </row>
        <row r="156">
          <cell r="AB156">
            <v>0</v>
          </cell>
          <cell r="AN156">
            <v>-1192.2820833333333</v>
          </cell>
          <cell r="AO156" t="str">
            <v>65a</v>
          </cell>
        </row>
        <row r="157">
          <cell r="AB157">
            <v>0</v>
          </cell>
          <cell r="AN157">
            <v>7545.7304166666681</v>
          </cell>
          <cell r="AO157" t="str">
            <v>65a</v>
          </cell>
        </row>
        <row r="158">
          <cell r="AB158">
            <v>0</v>
          </cell>
          <cell r="AN158">
            <v>-9665.3704166666666</v>
          </cell>
          <cell r="AO158" t="str">
            <v>65a</v>
          </cell>
        </row>
        <row r="159">
          <cell r="AB159">
            <v>-6308.88</v>
          </cell>
          <cell r="AN159">
            <v>-4889.5179166666667</v>
          </cell>
          <cell r="AO159" t="str">
            <v>65a</v>
          </cell>
        </row>
        <row r="160">
          <cell r="AB160">
            <v>2543964.79</v>
          </cell>
          <cell r="AN160">
            <v>219380.88041666665</v>
          </cell>
          <cell r="AO160" t="str">
            <v xml:space="preserve"> </v>
          </cell>
        </row>
        <row r="161">
          <cell r="AB161">
            <v>167167.14000000001</v>
          </cell>
          <cell r="AN161">
            <v>14023725.663333332</v>
          </cell>
          <cell r="AO161" t="str">
            <v>41</v>
          </cell>
        </row>
        <row r="162">
          <cell r="AB162">
            <v>-5.0999999999999996</v>
          </cell>
          <cell r="AN162">
            <v>1572.8041666666661</v>
          </cell>
          <cell r="AO162" t="str">
            <v>65a</v>
          </cell>
        </row>
        <row r="163">
          <cell r="AB163">
            <v>6767941.8799999999</v>
          </cell>
          <cell r="AN163">
            <v>23785947.33583333</v>
          </cell>
          <cell r="AO163" t="str">
            <v>65a</v>
          </cell>
        </row>
        <row r="164">
          <cell r="AB164">
            <v>0</v>
          </cell>
          <cell r="AN164">
            <v>-7756.5225</v>
          </cell>
          <cell r="AO164" t="str">
            <v>65a</v>
          </cell>
        </row>
        <row r="165">
          <cell r="AB165">
            <v>6035469.8899999997</v>
          </cell>
          <cell r="AN165">
            <v>21787935.764583331</v>
          </cell>
          <cell r="AO165" t="str">
            <v>65a</v>
          </cell>
        </row>
        <row r="166">
          <cell r="AB166">
            <v>444969.27</v>
          </cell>
          <cell r="AN166">
            <v>313636.16208333336</v>
          </cell>
          <cell r="AO166" t="str">
            <v>65a</v>
          </cell>
        </row>
        <row r="167">
          <cell r="AB167">
            <v>4435.47</v>
          </cell>
          <cell r="AN167">
            <v>466.87208333333348</v>
          </cell>
          <cell r="AO167" t="str">
            <v>65a</v>
          </cell>
        </row>
        <row r="168">
          <cell r="AB168">
            <v>-1089.29</v>
          </cell>
          <cell r="AN168">
            <v>153.57125000000005</v>
          </cell>
          <cell r="AO168" t="str">
            <v>65a</v>
          </cell>
        </row>
        <row r="169">
          <cell r="AB169">
            <v>-228554.63</v>
          </cell>
          <cell r="AN169">
            <v>-16412.782916666667</v>
          </cell>
          <cell r="AO169" t="str">
            <v>65a</v>
          </cell>
        </row>
        <row r="170">
          <cell r="AB170">
            <v>38984.5</v>
          </cell>
          <cell r="AN170">
            <v>35333.852500000001</v>
          </cell>
          <cell r="AO170" t="str">
            <v>65a</v>
          </cell>
        </row>
        <row r="171">
          <cell r="AB171">
            <v>-113206.91</v>
          </cell>
          <cell r="AN171">
            <v>-220615.16208333336</v>
          </cell>
          <cell r="AO171" t="str">
            <v>65a</v>
          </cell>
        </row>
        <row r="172">
          <cell r="AB172">
            <v>-189218</v>
          </cell>
          <cell r="AN172">
            <v>-234779.88583333333</v>
          </cell>
          <cell r="AO172" t="str">
            <v>65a</v>
          </cell>
        </row>
        <row r="173">
          <cell r="AB173">
            <v>-5094438.2699999996</v>
          </cell>
          <cell r="AN173">
            <v>-19982277.413750004</v>
          </cell>
          <cell r="AO173" t="str">
            <v>65a</v>
          </cell>
        </row>
        <row r="174">
          <cell r="AB174">
            <v>-313977.88</v>
          </cell>
          <cell r="AN174">
            <v>-67407.323333333348</v>
          </cell>
          <cell r="AO174" t="str">
            <v>65a</v>
          </cell>
        </row>
        <row r="175">
          <cell r="AB175">
            <v>-102138.3</v>
          </cell>
          <cell r="AN175">
            <v>-102332.89541666668</v>
          </cell>
          <cell r="AO175" t="str">
            <v>65a</v>
          </cell>
        </row>
        <row r="176">
          <cell r="AB176">
            <v>0</v>
          </cell>
          <cell r="AN176">
            <v>0</v>
          </cell>
          <cell r="AO176" t="str">
            <v>65a</v>
          </cell>
        </row>
        <row r="177">
          <cell r="AB177">
            <v>0</v>
          </cell>
          <cell r="AN177">
            <v>0</v>
          </cell>
          <cell r="AO177" t="str">
            <v>65a</v>
          </cell>
        </row>
        <row r="178">
          <cell r="AB178">
            <v>-46459.199999999997</v>
          </cell>
          <cell r="AN178">
            <v>-260218.25625000001</v>
          </cell>
          <cell r="AO178" t="str">
            <v>65a</v>
          </cell>
        </row>
        <row r="179">
          <cell r="AB179">
            <v>174872.98</v>
          </cell>
          <cell r="AN179">
            <v>277723.92708333331</v>
          </cell>
          <cell r="AO179" t="str">
            <v>65a</v>
          </cell>
        </row>
        <row r="180">
          <cell r="AB180">
            <v>0</v>
          </cell>
          <cell r="AN180">
            <v>0</v>
          </cell>
          <cell r="AO180" t="str">
            <v xml:space="preserve"> </v>
          </cell>
        </row>
        <row r="181">
          <cell r="AB181">
            <v>41580</v>
          </cell>
          <cell r="AN181">
            <v>41580</v>
          </cell>
          <cell r="AO181" t="str">
            <v xml:space="preserve"> </v>
          </cell>
        </row>
        <row r="182">
          <cell r="AB182">
            <v>24017.54</v>
          </cell>
          <cell r="AN182">
            <v>16100.873333333338</v>
          </cell>
          <cell r="AO182" t="str">
            <v>65a</v>
          </cell>
        </row>
        <row r="183">
          <cell r="AB183">
            <v>1015222.4</v>
          </cell>
          <cell r="AN183">
            <v>308482.58833333338</v>
          </cell>
          <cell r="AO183" t="str">
            <v>65a</v>
          </cell>
        </row>
        <row r="184">
          <cell r="AB184">
            <v>0</v>
          </cell>
          <cell r="AN184">
            <v>0</v>
          </cell>
        </row>
        <row r="185">
          <cell r="AB185">
            <v>119998.49</v>
          </cell>
          <cell r="AN185">
            <v>122504.74</v>
          </cell>
          <cell r="AO185" t="str">
            <v>65a</v>
          </cell>
        </row>
        <row r="186">
          <cell r="AB186">
            <v>0</v>
          </cell>
          <cell r="AN186">
            <v>0</v>
          </cell>
          <cell r="AO186" t="str">
            <v>65a</v>
          </cell>
        </row>
        <row r="187">
          <cell r="AB187">
            <v>0</v>
          </cell>
          <cell r="AN187">
            <v>0</v>
          </cell>
          <cell r="AO187" t="str">
            <v>65a</v>
          </cell>
        </row>
        <row r="188">
          <cell r="AB188">
            <v>73353</v>
          </cell>
          <cell r="AN188">
            <v>3056.375</v>
          </cell>
        </row>
        <row r="189">
          <cell r="AB189">
            <v>812655</v>
          </cell>
          <cell r="AN189">
            <v>633028.20833333337</v>
          </cell>
          <cell r="AO189" t="str">
            <v xml:space="preserve"> </v>
          </cell>
        </row>
        <row r="190">
          <cell r="AB190">
            <v>4675.7299999999996</v>
          </cell>
          <cell r="AN190">
            <v>4675.7299999999987</v>
          </cell>
          <cell r="AO190" t="str">
            <v>65a</v>
          </cell>
        </row>
        <row r="191">
          <cell r="AB191">
            <v>717254</v>
          </cell>
          <cell r="AN191">
            <v>496915.75</v>
          </cell>
          <cell r="AO191" t="str">
            <v xml:space="preserve"> </v>
          </cell>
        </row>
        <row r="192">
          <cell r="AB192">
            <v>3991.54</v>
          </cell>
          <cell r="AN192">
            <v>4060.0358333333338</v>
          </cell>
          <cell r="AO192" t="str">
            <v>65a</v>
          </cell>
        </row>
        <row r="193">
          <cell r="AB193">
            <v>-3261.84</v>
          </cell>
          <cell r="AN193">
            <v>-3227.5341666666668</v>
          </cell>
          <cell r="AO193" t="str">
            <v xml:space="preserve"> </v>
          </cell>
        </row>
        <row r="194">
          <cell r="AB194">
            <v>0</v>
          </cell>
          <cell r="AN194">
            <v>0</v>
          </cell>
          <cell r="AO194" t="str">
            <v xml:space="preserve"> </v>
          </cell>
        </row>
        <row r="195">
          <cell r="AB195">
            <v>0</v>
          </cell>
          <cell r="AN195">
            <v>0</v>
          </cell>
        </row>
        <row r="196">
          <cell r="AB196">
            <v>16286.22</v>
          </cell>
          <cell r="AN196">
            <v>13395.565416666665</v>
          </cell>
          <cell r="AO196" t="str">
            <v>65b</v>
          </cell>
        </row>
        <row r="197">
          <cell r="AB197">
            <v>422047.43</v>
          </cell>
          <cell r="AN197">
            <v>443538.54458333337</v>
          </cell>
          <cell r="AO197" t="str">
            <v>65a</v>
          </cell>
        </row>
        <row r="198">
          <cell r="AB198">
            <v>803.66</v>
          </cell>
          <cell r="AN198">
            <v>803.66</v>
          </cell>
          <cell r="AO198" t="str">
            <v>65a</v>
          </cell>
        </row>
        <row r="199">
          <cell r="AB199">
            <v>278.86</v>
          </cell>
          <cell r="AN199">
            <v>156.7141666666667</v>
          </cell>
          <cell r="AO199" t="str">
            <v>65b</v>
          </cell>
        </row>
        <row r="200">
          <cell r="AB200">
            <v>100440.25</v>
          </cell>
          <cell r="AN200">
            <v>58181.324583333335</v>
          </cell>
        </row>
        <row r="201">
          <cell r="AB201">
            <v>0</v>
          </cell>
          <cell r="AN201">
            <v>44974984.604166664</v>
          </cell>
          <cell r="AO201" t="str">
            <v>51</v>
          </cell>
        </row>
        <row r="202">
          <cell r="AB202">
            <v>0</v>
          </cell>
          <cell r="AN202">
            <v>5991164.7625000002</v>
          </cell>
          <cell r="AO202" t="str">
            <v>51</v>
          </cell>
        </row>
        <row r="203">
          <cell r="AB203">
            <v>0</v>
          </cell>
          <cell r="AN203">
            <v>0</v>
          </cell>
          <cell r="AO203" t="str">
            <v>51</v>
          </cell>
        </row>
        <row r="204">
          <cell r="AB204">
            <v>0</v>
          </cell>
          <cell r="AN204">
            <v>0</v>
          </cell>
          <cell r="AO204" t="str">
            <v>51</v>
          </cell>
        </row>
        <row r="205">
          <cell r="AB205">
            <v>0</v>
          </cell>
          <cell r="AN205">
            <v>0</v>
          </cell>
          <cell r="AO205" t="str">
            <v>51</v>
          </cell>
        </row>
        <row r="206">
          <cell r="AB206">
            <v>0</v>
          </cell>
          <cell r="AN206">
            <v>0</v>
          </cell>
          <cell r="AO206" t="str">
            <v>51</v>
          </cell>
        </row>
        <row r="207">
          <cell r="AB207">
            <v>0</v>
          </cell>
          <cell r="AN207">
            <v>0</v>
          </cell>
          <cell r="AO207">
            <v>41</v>
          </cell>
        </row>
        <row r="208">
          <cell r="AB208">
            <v>620534.82999999996</v>
          </cell>
          <cell r="AN208">
            <v>308356.22291666671</v>
          </cell>
          <cell r="AO208">
            <v>41</v>
          </cell>
        </row>
        <row r="209">
          <cell r="AB209">
            <v>400701.94</v>
          </cell>
          <cell r="AN209">
            <v>385556.92083333334</v>
          </cell>
          <cell r="AO209">
            <v>41</v>
          </cell>
        </row>
        <row r="210">
          <cell r="AB210">
            <v>0</v>
          </cell>
          <cell r="AN210">
            <v>0</v>
          </cell>
          <cell r="AO210" t="str">
            <v xml:space="preserve"> </v>
          </cell>
        </row>
        <row r="211">
          <cell r="AB211">
            <v>0</v>
          </cell>
          <cell r="AN211">
            <v>0</v>
          </cell>
          <cell r="AO211" t="str">
            <v>65b</v>
          </cell>
        </row>
        <row r="212">
          <cell r="AB212">
            <v>-579528.92000000004</v>
          </cell>
          <cell r="AN212">
            <v>-384343.55583333335</v>
          </cell>
          <cell r="AO212" t="str">
            <v>65a</v>
          </cell>
        </row>
        <row r="213">
          <cell r="AB213">
            <v>81271879.180000007</v>
          </cell>
          <cell r="AN213">
            <v>94563801.19916667</v>
          </cell>
        </row>
        <row r="214">
          <cell r="AB214">
            <v>0</v>
          </cell>
          <cell r="AN214">
            <v>7002.8499999999995</v>
          </cell>
          <cell r="AO214" t="str">
            <v>66a</v>
          </cell>
        </row>
        <row r="215">
          <cell r="AB215">
            <v>0</v>
          </cell>
          <cell r="AN215">
            <v>0</v>
          </cell>
          <cell r="AO215" t="str">
            <v>66a</v>
          </cell>
        </row>
        <row r="216">
          <cell r="AB216">
            <v>23887574.18</v>
          </cell>
          <cell r="AN216">
            <v>38562477.249583341</v>
          </cell>
          <cell r="AO216" t="str">
            <v>65b</v>
          </cell>
        </row>
        <row r="217">
          <cell r="AB217">
            <v>-81271879</v>
          </cell>
          <cell r="AN217">
            <v>-67254823.875</v>
          </cell>
        </row>
        <row r="218">
          <cell r="AB218">
            <v>-23887574</v>
          </cell>
          <cell r="AN218">
            <v>-27224954.083333332</v>
          </cell>
          <cell r="AO218" t="str">
            <v>65b</v>
          </cell>
        </row>
        <row r="219">
          <cell r="AB219">
            <v>156153650</v>
          </cell>
          <cell r="AN219">
            <v>133104704.33333333</v>
          </cell>
          <cell r="AO219" t="str">
            <v>66x</v>
          </cell>
        </row>
        <row r="220">
          <cell r="AB220">
            <v>-7000000</v>
          </cell>
          <cell r="AN220">
            <v>-4875000</v>
          </cell>
          <cell r="AO220" t="str">
            <v>9</v>
          </cell>
        </row>
        <row r="221">
          <cell r="AB221">
            <v>52781</v>
          </cell>
          <cell r="AN221">
            <v>41382.125</v>
          </cell>
        </row>
        <row r="222">
          <cell r="AB222">
            <v>14196</v>
          </cell>
          <cell r="AN222">
            <v>15675</v>
          </cell>
          <cell r="AO222" t="str">
            <v>65b</v>
          </cell>
        </row>
        <row r="223">
          <cell r="AB223">
            <v>-24960275.609999999</v>
          </cell>
          <cell r="AN223">
            <v>-22454849.852500003</v>
          </cell>
          <cell r="AO223" t="str">
            <v>66a</v>
          </cell>
        </row>
        <row r="224">
          <cell r="AB224">
            <v>0</v>
          </cell>
          <cell r="AN224">
            <v>-3.6491666666666664</v>
          </cell>
          <cell r="AO224" t="str">
            <v>65a</v>
          </cell>
        </row>
        <row r="225">
          <cell r="AB225">
            <v>-3588.77</v>
          </cell>
          <cell r="AN225">
            <v>3288.3491666666669</v>
          </cell>
          <cell r="AO225" t="str">
            <v>65a</v>
          </cell>
        </row>
        <row r="226">
          <cell r="AB226">
            <v>0</v>
          </cell>
          <cell r="AN226">
            <v>0</v>
          </cell>
        </row>
        <row r="227">
          <cell r="AB227">
            <v>0</v>
          </cell>
          <cell r="AN227">
            <v>1532.8754166666668</v>
          </cell>
          <cell r="AO227" t="str">
            <v>65a</v>
          </cell>
        </row>
        <row r="228">
          <cell r="AB228">
            <v>0</v>
          </cell>
          <cell r="AN228">
            <v>-1697.2174999999997</v>
          </cell>
          <cell r="AO228" t="str">
            <v xml:space="preserve"> </v>
          </cell>
        </row>
        <row r="229">
          <cell r="AB229">
            <v>10575161.74</v>
          </cell>
          <cell r="AN229">
            <v>10854058.44875</v>
          </cell>
          <cell r="AO229" t="str">
            <v>65b</v>
          </cell>
        </row>
        <row r="230">
          <cell r="AB230">
            <v>83514.28</v>
          </cell>
          <cell r="AN230">
            <v>122053.60000000002</v>
          </cell>
          <cell r="AO230" t="str">
            <v>65b</v>
          </cell>
        </row>
        <row r="231">
          <cell r="AB231">
            <v>83513.98</v>
          </cell>
          <cell r="AN231">
            <v>114732.37</v>
          </cell>
          <cell r="AO231" t="str">
            <v>65b</v>
          </cell>
        </row>
        <row r="232">
          <cell r="AB232">
            <v>0</v>
          </cell>
          <cell r="AN232">
            <v>0</v>
          </cell>
        </row>
        <row r="233">
          <cell r="AB233">
            <v>0</v>
          </cell>
          <cell r="AN233">
            <v>0</v>
          </cell>
        </row>
        <row r="234">
          <cell r="AB234">
            <v>19696979.32</v>
          </cell>
          <cell r="AN234">
            <v>13656149.512500001</v>
          </cell>
          <cell r="AO234" t="str">
            <v xml:space="preserve"> </v>
          </cell>
        </row>
        <row r="235">
          <cell r="AB235">
            <v>573427.56999999995</v>
          </cell>
          <cell r="AN235">
            <v>1086103.84375</v>
          </cell>
          <cell r="AO235" t="str">
            <v xml:space="preserve"> </v>
          </cell>
        </row>
        <row r="236">
          <cell r="AB236">
            <v>11166794.85</v>
          </cell>
          <cell r="AN236">
            <v>12444851.593750002</v>
          </cell>
          <cell r="AO236" t="str">
            <v xml:space="preserve"> </v>
          </cell>
        </row>
        <row r="237">
          <cell r="AB237">
            <v>0</v>
          </cell>
          <cell r="AN237">
            <v>0</v>
          </cell>
          <cell r="AO237" t="str">
            <v xml:space="preserve"> </v>
          </cell>
        </row>
        <row r="238">
          <cell r="AB238">
            <v>-40</v>
          </cell>
          <cell r="AN238">
            <v>41967.105833333328</v>
          </cell>
          <cell r="AO238" t="str">
            <v>65a</v>
          </cell>
        </row>
        <row r="239">
          <cell r="AB239">
            <v>0</v>
          </cell>
          <cell r="AN239">
            <v>-21041.143749999999</v>
          </cell>
          <cell r="AO239" t="str">
            <v>65a</v>
          </cell>
        </row>
        <row r="240">
          <cell r="AB240">
            <v>0</v>
          </cell>
          <cell r="AN240">
            <v>0</v>
          </cell>
          <cell r="AO240" t="str">
            <v>65a</v>
          </cell>
        </row>
        <row r="241">
          <cell r="AB241">
            <v>0</v>
          </cell>
          <cell r="AN241">
            <v>0</v>
          </cell>
          <cell r="AO241" t="str">
            <v>65a</v>
          </cell>
        </row>
        <row r="242">
          <cell r="AB242">
            <v>0</v>
          </cell>
          <cell r="AN242">
            <v>0</v>
          </cell>
        </row>
        <row r="243">
          <cell r="AB243">
            <v>0</v>
          </cell>
          <cell r="AN243">
            <v>-6.9241666666666672</v>
          </cell>
          <cell r="AO243" t="str">
            <v>65a</v>
          </cell>
        </row>
        <row r="244">
          <cell r="AB244">
            <v>287028.95</v>
          </cell>
          <cell r="AN244">
            <v>298000.9366666667</v>
          </cell>
          <cell r="AO244" t="str">
            <v>65a</v>
          </cell>
        </row>
        <row r="245">
          <cell r="AB245">
            <v>3646174.18</v>
          </cell>
          <cell r="AN245">
            <v>2704883.19</v>
          </cell>
          <cell r="AO245" t="str">
            <v>65a</v>
          </cell>
        </row>
        <row r="246">
          <cell r="AB246">
            <v>20</v>
          </cell>
          <cell r="AN246">
            <v>6441.5579166666676</v>
          </cell>
          <cell r="AO246" t="str">
            <v>65a</v>
          </cell>
        </row>
        <row r="247">
          <cell r="AB247">
            <v>40871.89</v>
          </cell>
          <cell r="AN247">
            <v>50997.327916666669</v>
          </cell>
          <cell r="AO247" t="str">
            <v>65a</v>
          </cell>
        </row>
        <row r="248">
          <cell r="AB248">
            <v>11407303.92</v>
          </cell>
          <cell r="AN248">
            <v>9947142.5291666668</v>
          </cell>
          <cell r="AO248" t="str">
            <v>65a</v>
          </cell>
        </row>
        <row r="249">
          <cell r="AB249">
            <v>65557704.82</v>
          </cell>
          <cell r="AN249">
            <v>66505247.618333347</v>
          </cell>
          <cell r="AO249" t="str">
            <v xml:space="preserve"> </v>
          </cell>
        </row>
        <row r="250">
          <cell r="AB250">
            <v>1448.24</v>
          </cell>
          <cell r="AN250">
            <v>666.37</v>
          </cell>
          <cell r="AO250" t="str">
            <v xml:space="preserve"> </v>
          </cell>
        </row>
        <row r="251">
          <cell r="AB251">
            <v>0</v>
          </cell>
          <cell r="AN251">
            <v>0</v>
          </cell>
          <cell r="AO251" t="str">
            <v>65b</v>
          </cell>
        </row>
        <row r="252">
          <cell r="AB252">
            <v>0</v>
          </cell>
          <cell r="AN252">
            <v>0</v>
          </cell>
        </row>
        <row r="253">
          <cell r="AB253">
            <v>2405.5</v>
          </cell>
          <cell r="AN253">
            <v>-11693.827916666667</v>
          </cell>
        </row>
        <row r="254">
          <cell r="AB254">
            <v>0</v>
          </cell>
          <cell r="AN254">
            <v>33875.055416666662</v>
          </cell>
          <cell r="AO254" t="str">
            <v>65b</v>
          </cell>
        </row>
        <row r="255">
          <cell r="AB255">
            <v>0</v>
          </cell>
          <cell r="AN255">
            <v>28722.269583333331</v>
          </cell>
        </row>
        <row r="256">
          <cell r="AB256">
            <v>1276.2</v>
          </cell>
          <cell r="AN256">
            <v>686901.11250000016</v>
          </cell>
          <cell r="AO256" t="str">
            <v>65b</v>
          </cell>
        </row>
        <row r="257">
          <cell r="AB257">
            <v>67516.460000000006</v>
          </cell>
          <cell r="AN257">
            <v>59841.265833333338</v>
          </cell>
          <cell r="AO257" t="str">
            <v>65a</v>
          </cell>
        </row>
        <row r="258">
          <cell r="AB258">
            <v>533.64</v>
          </cell>
          <cell r="AN258">
            <v>46501.368750000001</v>
          </cell>
          <cell r="AO258" t="str">
            <v>65a</v>
          </cell>
        </row>
        <row r="259">
          <cell r="AB259">
            <v>167308.73000000001</v>
          </cell>
          <cell r="AN259">
            <v>470316.98499999987</v>
          </cell>
          <cell r="AO259" t="str">
            <v>65a</v>
          </cell>
        </row>
        <row r="260">
          <cell r="AB260">
            <v>593764.73</v>
          </cell>
          <cell r="AN260">
            <v>981065.80291666684</v>
          </cell>
          <cell r="AO260" t="str">
            <v>65a</v>
          </cell>
        </row>
        <row r="261">
          <cell r="AB261">
            <v>608272.1</v>
          </cell>
          <cell r="AN261">
            <v>405602.22333333333</v>
          </cell>
        </row>
        <row r="262">
          <cell r="AB262">
            <v>0</v>
          </cell>
          <cell r="AN262">
            <v>153376.68416666667</v>
          </cell>
        </row>
        <row r="263">
          <cell r="AB263">
            <v>928</v>
          </cell>
          <cell r="AN263">
            <v>15566.456666666667</v>
          </cell>
        </row>
        <row r="264">
          <cell r="AB264">
            <v>727781.97</v>
          </cell>
          <cell r="AN264">
            <v>588802.12124999997</v>
          </cell>
        </row>
        <row r="265">
          <cell r="AB265">
            <v>73258</v>
          </cell>
          <cell r="AN265">
            <v>196945.65041666664</v>
          </cell>
        </row>
        <row r="266">
          <cell r="AB266">
            <v>0</v>
          </cell>
          <cell r="AN266">
            <v>153834.93</v>
          </cell>
        </row>
        <row r="267">
          <cell r="AB267">
            <v>0</v>
          </cell>
          <cell r="AN267">
            <v>0</v>
          </cell>
          <cell r="AO267" t="str">
            <v xml:space="preserve"> </v>
          </cell>
        </row>
        <row r="268">
          <cell r="AB268">
            <v>0</v>
          </cell>
          <cell r="AN268">
            <v>0</v>
          </cell>
          <cell r="AO268" t="str">
            <v>65b</v>
          </cell>
        </row>
        <row r="269">
          <cell r="AB269">
            <v>-704300.58</v>
          </cell>
          <cell r="AN269">
            <v>-762055.05999999994</v>
          </cell>
        </row>
        <row r="270">
          <cell r="AB270">
            <v>0</v>
          </cell>
          <cell r="AN270">
            <v>0</v>
          </cell>
          <cell r="AO270" t="str">
            <v>65a</v>
          </cell>
        </row>
        <row r="271">
          <cell r="AB271">
            <v>-188040.46</v>
          </cell>
          <cell r="AN271">
            <v>-259983.76041666666</v>
          </cell>
          <cell r="AO271" t="str">
            <v>65b</v>
          </cell>
        </row>
        <row r="272">
          <cell r="AB272">
            <v>-41487700</v>
          </cell>
          <cell r="AN272">
            <v>-41487700</v>
          </cell>
        </row>
        <row r="273">
          <cell r="AB273">
            <v>0</v>
          </cell>
          <cell r="AN273">
            <v>0</v>
          </cell>
        </row>
        <row r="274">
          <cell r="AB274">
            <v>825652</v>
          </cell>
          <cell r="AN274">
            <v>599755.41666666663</v>
          </cell>
        </row>
        <row r="275">
          <cell r="AB275">
            <v>222060</v>
          </cell>
          <cell r="AN275">
            <v>204427.75</v>
          </cell>
          <cell r="AO275" t="str">
            <v>65b</v>
          </cell>
        </row>
        <row r="276">
          <cell r="AB276">
            <v>0</v>
          </cell>
          <cell r="AN276">
            <v>-121878.65916666668</v>
          </cell>
          <cell r="AO276" t="str">
            <v>65a</v>
          </cell>
        </row>
        <row r="277">
          <cell r="AB277">
            <v>-860740.12</v>
          </cell>
          <cell r="AN277">
            <v>-512625.48499999993</v>
          </cell>
          <cell r="AO277" t="str">
            <v>65a</v>
          </cell>
        </row>
        <row r="278">
          <cell r="AB278">
            <v>0</v>
          </cell>
          <cell r="AN278">
            <v>3843.2320833333338</v>
          </cell>
          <cell r="AO278" t="str">
            <v>65a</v>
          </cell>
        </row>
        <row r="279">
          <cell r="AB279">
            <v>46601.67</v>
          </cell>
          <cell r="AN279">
            <v>120748.51666666668</v>
          </cell>
          <cell r="AO279" t="str">
            <v>65a</v>
          </cell>
        </row>
        <row r="280">
          <cell r="AB280">
            <v>-5275.45</v>
          </cell>
          <cell r="AN280">
            <v>69075.088333333333</v>
          </cell>
          <cell r="AO280" t="str">
            <v>65a</v>
          </cell>
        </row>
        <row r="281">
          <cell r="AB281">
            <v>37708.07</v>
          </cell>
          <cell r="AN281">
            <v>67092.246249999982</v>
          </cell>
          <cell r="AO281" t="str">
            <v>65a</v>
          </cell>
        </row>
        <row r="282">
          <cell r="AB282">
            <v>0</v>
          </cell>
          <cell r="AN282">
            <v>37206.120833333334</v>
          </cell>
          <cell r="AO282" t="str">
            <v>65a</v>
          </cell>
        </row>
        <row r="283">
          <cell r="AB283">
            <v>7231614.8799999999</v>
          </cell>
          <cell r="AN283">
            <v>3600500.1133333333</v>
          </cell>
          <cell r="AO283">
            <v>40</v>
          </cell>
        </row>
        <row r="284">
          <cell r="AB284">
            <v>0</v>
          </cell>
          <cell r="AN284">
            <v>0</v>
          </cell>
        </row>
        <row r="285">
          <cell r="AB285">
            <v>572189.79</v>
          </cell>
          <cell r="AN285">
            <v>657716.03708333336</v>
          </cell>
          <cell r="AO285" t="str">
            <v xml:space="preserve"> </v>
          </cell>
        </row>
        <row r="286">
          <cell r="AB286">
            <v>1030583.88</v>
          </cell>
          <cell r="AN286">
            <v>934256.26291666657</v>
          </cell>
          <cell r="AO286" t="str">
            <v xml:space="preserve"> </v>
          </cell>
        </row>
        <row r="287">
          <cell r="AB287">
            <v>125324.99</v>
          </cell>
          <cell r="AN287">
            <v>119152.40666666668</v>
          </cell>
          <cell r="AO287" t="str">
            <v xml:space="preserve"> </v>
          </cell>
        </row>
        <row r="288">
          <cell r="AB288">
            <v>19225.34</v>
          </cell>
          <cell r="AN288">
            <v>19446.528333333332</v>
          </cell>
          <cell r="AO288" t="str">
            <v xml:space="preserve"> </v>
          </cell>
        </row>
        <row r="289">
          <cell r="AB289">
            <v>0</v>
          </cell>
          <cell r="AN289">
            <v>0</v>
          </cell>
          <cell r="AO289" t="str">
            <v xml:space="preserve"> </v>
          </cell>
        </row>
        <row r="290">
          <cell r="AB290">
            <v>3923076.58</v>
          </cell>
          <cell r="AN290">
            <v>3925921.1716666664</v>
          </cell>
          <cell r="AO290" t="str">
            <v xml:space="preserve"> </v>
          </cell>
        </row>
        <row r="291">
          <cell r="AB291">
            <v>1111480.51</v>
          </cell>
          <cell r="AN291">
            <v>1184995.9208333332</v>
          </cell>
          <cell r="AO291" t="str">
            <v xml:space="preserve"> </v>
          </cell>
        </row>
        <row r="292">
          <cell r="AB292">
            <v>0</v>
          </cell>
          <cell r="AN292">
            <v>0</v>
          </cell>
        </row>
        <row r="293">
          <cell r="AB293">
            <v>2637032.69</v>
          </cell>
          <cell r="AN293">
            <v>2684186.3008333337</v>
          </cell>
          <cell r="AO293" t="str">
            <v xml:space="preserve"> </v>
          </cell>
        </row>
        <row r="294">
          <cell r="AB294">
            <v>7359.29</v>
          </cell>
          <cell r="AN294">
            <v>7359.2899999999981</v>
          </cell>
          <cell r="AO294" t="str">
            <v>65b</v>
          </cell>
        </row>
        <row r="295">
          <cell r="AB295">
            <v>354008.19</v>
          </cell>
          <cell r="AN295">
            <v>354008.19</v>
          </cell>
          <cell r="AO295" t="str">
            <v>65b</v>
          </cell>
        </row>
        <row r="296">
          <cell r="AB296">
            <v>0</v>
          </cell>
          <cell r="AN296">
            <v>0</v>
          </cell>
          <cell r="AO296" t="str">
            <v xml:space="preserve"> </v>
          </cell>
        </row>
        <row r="297">
          <cell r="AB297">
            <v>1357044.6</v>
          </cell>
          <cell r="AN297">
            <v>1358124.6708333332</v>
          </cell>
          <cell r="AO297" t="str">
            <v>65b</v>
          </cell>
        </row>
        <row r="298">
          <cell r="AB298">
            <v>59.22</v>
          </cell>
          <cell r="AN298">
            <v>226.11750000000004</v>
          </cell>
        </row>
        <row r="299">
          <cell r="AB299">
            <v>98202.36</v>
          </cell>
          <cell r="AN299">
            <v>70091.861666666664</v>
          </cell>
        </row>
        <row r="300">
          <cell r="AB300">
            <v>65.900000000000006</v>
          </cell>
          <cell r="AN300">
            <v>110.46124999999996</v>
          </cell>
        </row>
        <row r="301">
          <cell r="AB301">
            <v>156778.10999999999</v>
          </cell>
          <cell r="AN301">
            <v>144056.90166666664</v>
          </cell>
        </row>
        <row r="302">
          <cell r="AB302">
            <v>0</v>
          </cell>
          <cell r="AN302">
            <v>0</v>
          </cell>
        </row>
        <row r="303">
          <cell r="AB303">
            <v>494245.66</v>
          </cell>
          <cell r="AN303">
            <v>563111.10916666675</v>
          </cell>
        </row>
        <row r="304">
          <cell r="AB304">
            <v>338925.45</v>
          </cell>
          <cell r="AN304">
            <v>82554.491666666669</v>
          </cell>
        </row>
        <row r="305">
          <cell r="AB305">
            <v>0</v>
          </cell>
          <cell r="AN305">
            <v>0</v>
          </cell>
          <cell r="AO305" t="str">
            <v xml:space="preserve"> </v>
          </cell>
        </row>
        <row r="306">
          <cell r="AB306">
            <v>0</v>
          </cell>
          <cell r="AN306">
            <v>0</v>
          </cell>
          <cell r="AO306" t="str">
            <v xml:space="preserve"> </v>
          </cell>
        </row>
        <row r="307">
          <cell r="AB307">
            <v>0</v>
          </cell>
          <cell r="AN307">
            <v>0</v>
          </cell>
          <cell r="AO307" t="str">
            <v xml:space="preserve"> </v>
          </cell>
        </row>
        <row r="308">
          <cell r="AB308">
            <v>0</v>
          </cell>
          <cell r="AN308">
            <v>0</v>
          </cell>
          <cell r="AO308" t="str">
            <v>65a</v>
          </cell>
        </row>
        <row r="309">
          <cell r="AB309">
            <v>0</v>
          </cell>
          <cell r="AN309">
            <v>-2932.5733333333333</v>
          </cell>
        </row>
        <row r="310">
          <cell r="AB310">
            <v>0</v>
          </cell>
          <cell r="AN310">
            <v>-1264.2662499999999</v>
          </cell>
          <cell r="AO310" t="str">
            <v>65b</v>
          </cell>
        </row>
        <row r="311">
          <cell r="AB311">
            <v>0</v>
          </cell>
          <cell r="AN311">
            <v>0</v>
          </cell>
        </row>
        <row r="312">
          <cell r="AB312">
            <v>4721021.2699999996</v>
          </cell>
          <cell r="AN312">
            <v>5227346.2262500003</v>
          </cell>
          <cell r="AO312" t="str">
            <v>65a</v>
          </cell>
        </row>
        <row r="313">
          <cell r="AB313">
            <v>2836421.87</v>
          </cell>
          <cell r="AN313">
            <v>2868952.8283333336</v>
          </cell>
        </row>
        <row r="314">
          <cell r="AB314">
            <v>-4721021.2699999996</v>
          </cell>
          <cell r="AN314">
            <v>-5199695.9237500001</v>
          </cell>
          <cell r="AO314" t="str">
            <v>65a</v>
          </cell>
        </row>
        <row r="315">
          <cell r="AB315">
            <v>2192286.79</v>
          </cell>
          <cell r="AN315">
            <v>2216670.4983333326</v>
          </cell>
        </row>
        <row r="316">
          <cell r="AB316">
            <v>0</v>
          </cell>
          <cell r="AN316">
            <v>0</v>
          </cell>
        </row>
        <row r="317">
          <cell r="AB317">
            <v>10572727</v>
          </cell>
          <cell r="AN317">
            <v>11436204.515000001</v>
          </cell>
        </row>
        <row r="318">
          <cell r="AB318">
            <v>3848177.76</v>
          </cell>
          <cell r="AN318">
            <v>3872220.0808333331</v>
          </cell>
          <cell r="AO318" t="str">
            <v>65b</v>
          </cell>
        </row>
        <row r="319">
          <cell r="AB319">
            <v>2147553.89</v>
          </cell>
          <cell r="AN319">
            <v>2137950.2512500002</v>
          </cell>
          <cell r="AO319" t="str">
            <v>65a</v>
          </cell>
        </row>
        <row r="320">
          <cell r="AB320">
            <v>2958340.19</v>
          </cell>
          <cell r="AN320">
            <v>2499029.757916667</v>
          </cell>
        </row>
        <row r="321">
          <cell r="AB321">
            <v>0</v>
          </cell>
          <cell r="AN321">
            <v>0</v>
          </cell>
          <cell r="AO321" t="str">
            <v>41</v>
          </cell>
        </row>
        <row r="322">
          <cell r="AB322">
            <v>1422947.12</v>
          </cell>
          <cell r="AN322">
            <v>1354044.1820833336</v>
          </cell>
          <cell r="AO322" t="str">
            <v>65a</v>
          </cell>
        </row>
        <row r="323">
          <cell r="AB323">
            <v>0</v>
          </cell>
          <cell r="AN323">
            <v>0</v>
          </cell>
          <cell r="AO323" t="str">
            <v>65a</v>
          </cell>
        </row>
        <row r="324">
          <cell r="AB324">
            <v>250817.5</v>
          </cell>
          <cell r="AN324">
            <v>181387.84208333332</v>
          </cell>
          <cell r="AO324" t="str">
            <v>65a</v>
          </cell>
        </row>
        <row r="325">
          <cell r="AB325">
            <v>42792.49</v>
          </cell>
          <cell r="AN325">
            <v>55403.834583333322</v>
          </cell>
          <cell r="AO325" t="str">
            <v>65a</v>
          </cell>
        </row>
        <row r="326">
          <cell r="AB326">
            <v>-21117.83</v>
          </cell>
          <cell r="AN326">
            <v>-25958.445000000007</v>
          </cell>
          <cell r="AO326" t="str">
            <v>65a</v>
          </cell>
        </row>
        <row r="327">
          <cell r="AB327">
            <v>22845369.129999999</v>
          </cell>
          <cell r="AN327">
            <v>9032550.8670833353</v>
          </cell>
          <cell r="AO327" t="str">
            <v>65b</v>
          </cell>
        </row>
        <row r="328">
          <cell r="AB328">
            <v>5226846.07</v>
          </cell>
          <cell r="AN328">
            <v>6095338.3849999988</v>
          </cell>
          <cell r="AO328" t="str">
            <v>65b</v>
          </cell>
        </row>
        <row r="329">
          <cell r="AB329">
            <v>16505606.880000001</v>
          </cell>
          <cell r="AN329">
            <v>12512721.42375</v>
          </cell>
          <cell r="AO329" t="str">
            <v>65b</v>
          </cell>
        </row>
        <row r="330">
          <cell r="AB330">
            <v>576201.30000000005</v>
          </cell>
          <cell r="AN330">
            <v>541186.29999999993</v>
          </cell>
          <cell r="AO330" t="str">
            <v>65b</v>
          </cell>
        </row>
        <row r="331">
          <cell r="AB331">
            <v>6395.07</v>
          </cell>
          <cell r="AN331">
            <v>3630.0791666666678</v>
          </cell>
          <cell r="AO331" t="str">
            <v>65b</v>
          </cell>
        </row>
        <row r="332">
          <cell r="AB332">
            <v>0</v>
          </cell>
          <cell r="AN332">
            <v>0</v>
          </cell>
          <cell r="AO332" t="str">
            <v>65a</v>
          </cell>
        </row>
        <row r="333">
          <cell r="AB333">
            <v>287570.48</v>
          </cell>
          <cell r="AN333">
            <v>680741.73458333325</v>
          </cell>
          <cell r="AO333" t="str">
            <v>65a</v>
          </cell>
        </row>
        <row r="334">
          <cell r="AB334">
            <v>4845.53</v>
          </cell>
          <cell r="AN334">
            <v>6106.7104166666659</v>
          </cell>
        </row>
        <row r="335">
          <cell r="AB335">
            <v>5378</v>
          </cell>
          <cell r="AN335">
            <v>7462.1483333333335</v>
          </cell>
          <cell r="AO335" t="str">
            <v>65a</v>
          </cell>
        </row>
        <row r="336">
          <cell r="AB336">
            <v>823670.69</v>
          </cell>
          <cell r="AN336">
            <v>646609.08416666661</v>
          </cell>
          <cell r="AO336" t="str">
            <v>65a</v>
          </cell>
        </row>
        <row r="337">
          <cell r="AB337">
            <v>34041.68</v>
          </cell>
          <cell r="AN337">
            <v>15423.300000000001</v>
          </cell>
        </row>
        <row r="338">
          <cell r="AB338">
            <v>0</v>
          </cell>
          <cell r="AN338">
            <v>0</v>
          </cell>
          <cell r="AO338" t="str">
            <v>65a</v>
          </cell>
        </row>
        <row r="339">
          <cell r="AB339">
            <v>13681.06</v>
          </cell>
          <cell r="AN339">
            <v>36650.659166666672</v>
          </cell>
          <cell r="AO339" t="str">
            <v>65a</v>
          </cell>
        </row>
        <row r="340">
          <cell r="AB340">
            <v>33187.5</v>
          </cell>
          <cell r="AN340">
            <v>22508.721666666665</v>
          </cell>
          <cell r="AO340" t="str">
            <v>65a</v>
          </cell>
        </row>
        <row r="341">
          <cell r="AB341">
            <v>759744</v>
          </cell>
          <cell r="AN341">
            <v>662932.37541666662</v>
          </cell>
          <cell r="AO341" t="str">
            <v>65a</v>
          </cell>
        </row>
        <row r="342">
          <cell r="AB342">
            <v>4313.3999999999996</v>
          </cell>
          <cell r="AN342">
            <v>11853.29166666667</v>
          </cell>
          <cell r="AO342" t="str">
            <v>65a</v>
          </cell>
        </row>
        <row r="343">
          <cell r="AB343">
            <v>0</v>
          </cell>
          <cell r="AN343">
            <v>0</v>
          </cell>
        </row>
        <row r="344">
          <cell r="AB344">
            <v>0</v>
          </cell>
          <cell r="AN344">
            <v>28968.752499999999</v>
          </cell>
          <cell r="AO344" t="str">
            <v>65a</v>
          </cell>
        </row>
        <row r="345">
          <cell r="AB345">
            <v>0</v>
          </cell>
          <cell r="AN345">
            <v>0</v>
          </cell>
        </row>
        <row r="346">
          <cell r="AB346">
            <v>0</v>
          </cell>
          <cell r="AN346">
            <v>0</v>
          </cell>
        </row>
        <row r="347">
          <cell r="AB347">
            <v>0</v>
          </cell>
          <cell r="AN347">
            <v>0</v>
          </cell>
        </row>
        <row r="348">
          <cell r="AB348">
            <v>0</v>
          </cell>
          <cell r="AN348">
            <v>0</v>
          </cell>
        </row>
        <row r="349">
          <cell r="AB349">
            <v>0</v>
          </cell>
          <cell r="AN349">
            <v>0</v>
          </cell>
        </row>
        <row r="350">
          <cell r="AB350">
            <v>0</v>
          </cell>
          <cell r="AN350">
            <v>0</v>
          </cell>
        </row>
        <row r="351">
          <cell r="AB351">
            <v>0</v>
          </cell>
          <cell r="AN351">
            <v>0</v>
          </cell>
        </row>
        <row r="352">
          <cell r="AB352">
            <v>0</v>
          </cell>
          <cell r="AN352">
            <v>0</v>
          </cell>
        </row>
        <row r="353">
          <cell r="AB353">
            <v>0</v>
          </cell>
          <cell r="AN353">
            <v>0</v>
          </cell>
        </row>
        <row r="354">
          <cell r="AB354">
            <v>0</v>
          </cell>
          <cell r="AN354">
            <v>0</v>
          </cell>
        </row>
        <row r="355">
          <cell r="AB355">
            <v>0</v>
          </cell>
          <cell r="AN355">
            <v>0</v>
          </cell>
        </row>
        <row r="356">
          <cell r="AB356">
            <v>7619.56</v>
          </cell>
          <cell r="AN356">
            <v>6125.9758333333339</v>
          </cell>
          <cell r="AO356" t="str">
            <v>65a</v>
          </cell>
        </row>
        <row r="357">
          <cell r="AB357">
            <v>634331.06000000006</v>
          </cell>
          <cell r="AN357">
            <v>414599.38166666665</v>
          </cell>
          <cell r="AO357" t="str">
            <v>65a</v>
          </cell>
        </row>
        <row r="358">
          <cell r="AB358">
            <v>68080.509999999995</v>
          </cell>
          <cell r="AN358">
            <v>99502.51</v>
          </cell>
          <cell r="AO358" t="str">
            <v>65b</v>
          </cell>
        </row>
        <row r="359">
          <cell r="AB359">
            <v>166029.35999999999</v>
          </cell>
          <cell r="AN359">
            <v>359695.8033333334</v>
          </cell>
          <cell r="AO359" t="str">
            <v>65a</v>
          </cell>
        </row>
        <row r="360">
          <cell r="AB360">
            <v>0</v>
          </cell>
          <cell r="AN360">
            <v>0</v>
          </cell>
          <cell r="AO360" t="str">
            <v>65a</v>
          </cell>
        </row>
        <row r="361">
          <cell r="AB361">
            <v>0</v>
          </cell>
          <cell r="AN361">
            <v>0</v>
          </cell>
        </row>
        <row r="362">
          <cell r="AB362">
            <v>2649.96</v>
          </cell>
          <cell r="AN362">
            <v>1324.1266666666663</v>
          </cell>
          <cell r="AO362" t="str">
            <v>65a</v>
          </cell>
        </row>
        <row r="363">
          <cell r="AB363">
            <v>6280.51</v>
          </cell>
          <cell r="AN363">
            <v>4972.0704166666674</v>
          </cell>
        </row>
        <row r="364">
          <cell r="AB364">
            <v>0</v>
          </cell>
          <cell r="AN364">
            <v>0</v>
          </cell>
        </row>
        <row r="365">
          <cell r="AB365">
            <v>8441.76</v>
          </cell>
          <cell r="AN365">
            <v>43099.188750000001</v>
          </cell>
          <cell r="AO365" t="str">
            <v>65a</v>
          </cell>
        </row>
        <row r="366">
          <cell r="AB366">
            <v>18133.32</v>
          </cell>
          <cell r="AN366">
            <v>17780.018749999999</v>
          </cell>
          <cell r="AO366" t="str">
            <v>65a</v>
          </cell>
        </row>
        <row r="367">
          <cell r="AB367">
            <v>25200.9</v>
          </cell>
          <cell r="AN367">
            <v>46166.786666666674</v>
          </cell>
        </row>
        <row r="368">
          <cell r="AB368">
            <v>25200.89</v>
          </cell>
          <cell r="AN368">
            <v>46166.798749999994</v>
          </cell>
        </row>
        <row r="369">
          <cell r="AB369">
            <v>598138.18999999994</v>
          </cell>
          <cell r="AN369">
            <v>668507.45000000019</v>
          </cell>
        </row>
        <row r="370">
          <cell r="AB370">
            <v>2262000</v>
          </cell>
          <cell r="AN370">
            <v>2212040.5683333334</v>
          </cell>
        </row>
        <row r="371">
          <cell r="AB371">
            <v>0</v>
          </cell>
          <cell r="AN371">
            <v>150159.4325</v>
          </cell>
          <cell r="AO371" t="str">
            <v>65b</v>
          </cell>
        </row>
        <row r="372">
          <cell r="AB372">
            <v>0</v>
          </cell>
          <cell r="AN372">
            <v>0</v>
          </cell>
          <cell r="AO372" t="str">
            <v>65a</v>
          </cell>
        </row>
        <row r="373">
          <cell r="AB373">
            <v>0</v>
          </cell>
          <cell r="AN373">
            <v>0</v>
          </cell>
          <cell r="AO373" t="str">
            <v>65a</v>
          </cell>
        </row>
        <row r="374">
          <cell r="AB374">
            <v>50520.11</v>
          </cell>
          <cell r="AN374">
            <v>43442.523333333324</v>
          </cell>
          <cell r="AO374" t="str">
            <v>65a</v>
          </cell>
        </row>
        <row r="375">
          <cell r="AB375">
            <v>39229.1</v>
          </cell>
          <cell r="AN375">
            <v>75516.625</v>
          </cell>
          <cell r="AO375" t="str">
            <v>65a</v>
          </cell>
        </row>
        <row r="376">
          <cell r="AB376">
            <v>0</v>
          </cell>
          <cell r="AN376">
            <v>0</v>
          </cell>
        </row>
        <row r="377">
          <cell r="AB377">
            <v>32466.61</v>
          </cell>
          <cell r="AN377">
            <v>7594.2945833333333</v>
          </cell>
          <cell r="AO377" t="str">
            <v>65a</v>
          </cell>
        </row>
        <row r="378">
          <cell r="AB378">
            <v>38352.01</v>
          </cell>
          <cell r="AN378">
            <v>19879.167916666665</v>
          </cell>
        </row>
        <row r="379">
          <cell r="AB379">
            <v>36720</v>
          </cell>
          <cell r="AN379">
            <v>19312.5</v>
          </cell>
          <cell r="AO379" t="str">
            <v>65b</v>
          </cell>
        </row>
        <row r="380">
          <cell r="AB380">
            <v>0</v>
          </cell>
          <cell r="AN380">
            <v>0</v>
          </cell>
          <cell r="AO380" t="str">
            <v>65a</v>
          </cell>
        </row>
        <row r="381">
          <cell r="AB381">
            <v>134299.78</v>
          </cell>
          <cell r="AN381">
            <v>245653.81208333335</v>
          </cell>
        </row>
        <row r="382">
          <cell r="AB382">
            <v>0</v>
          </cell>
          <cell r="AN382">
            <v>0</v>
          </cell>
          <cell r="AO382" t="str">
            <v>65a</v>
          </cell>
        </row>
        <row r="383">
          <cell r="AB383">
            <v>64999.97</v>
          </cell>
          <cell r="AN383">
            <v>111041.65541666669</v>
          </cell>
          <cell r="AO383" t="str">
            <v>65a</v>
          </cell>
        </row>
        <row r="384">
          <cell r="AB384">
            <v>0</v>
          </cell>
          <cell r="AN384">
            <v>0</v>
          </cell>
        </row>
        <row r="385">
          <cell r="AB385">
            <v>273544.59999999998</v>
          </cell>
          <cell r="AN385">
            <v>58619.3675</v>
          </cell>
          <cell r="AO385" t="str">
            <v>65a</v>
          </cell>
        </row>
        <row r="386">
          <cell r="AB386">
            <v>0</v>
          </cell>
          <cell r="AN386">
            <v>0</v>
          </cell>
          <cell r="AO386">
            <v>41</v>
          </cell>
        </row>
        <row r="387">
          <cell r="AB387">
            <v>0</v>
          </cell>
          <cell r="AN387">
            <v>0</v>
          </cell>
          <cell r="AO387">
            <v>41</v>
          </cell>
        </row>
        <row r="388">
          <cell r="AB388">
            <v>0</v>
          </cell>
          <cell r="AN388">
            <v>649.12708333333319</v>
          </cell>
          <cell r="AO388">
            <v>41</v>
          </cell>
        </row>
        <row r="389">
          <cell r="AB389">
            <v>0</v>
          </cell>
          <cell r="AN389">
            <v>0</v>
          </cell>
          <cell r="AO389">
            <v>41</v>
          </cell>
        </row>
        <row r="390">
          <cell r="AB390">
            <v>0</v>
          </cell>
          <cell r="AN390">
            <v>0</v>
          </cell>
          <cell r="AO390">
            <v>41</v>
          </cell>
        </row>
        <row r="391">
          <cell r="AB391">
            <v>331164.63</v>
          </cell>
          <cell r="AN391">
            <v>71331.551250000004</v>
          </cell>
          <cell r="AO391" t="str">
            <v>41</v>
          </cell>
        </row>
        <row r="392">
          <cell r="AB392">
            <v>18240</v>
          </cell>
          <cell r="AN392">
            <v>9500</v>
          </cell>
          <cell r="AO392">
            <v>41</v>
          </cell>
        </row>
        <row r="393">
          <cell r="AB393">
            <v>0</v>
          </cell>
          <cell r="AN393">
            <v>0</v>
          </cell>
          <cell r="AO393">
            <v>41</v>
          </cell>
        </row>
        <row r="394">
          <cell r="AB394">
            <v>0</v>
          </cell>
          <cell r="AN394">
            <v>0</v>
          </cell>
          <cell r="AO394">
            <v>41</v>
          </cell>
        </row>
        <row r="395">
          <cell r="AB395">
            <v>0</v>
          </cell>
          <cell r="AN395">
            <v>0</v>
          </cell>
          <cell r="AO395">
            <v>41</v>
          </cell>
        </row>
        <row r="396">
          <cell r="AB396">
            <v>0</v>
          </cell>
          <cell r="AN396">
            <v>0</v>
          </cell>
          <cell r="AO396">
            <v>41</v>
          </cell>
        </row>
        <row r="397">
          <cell r="AB397">
            <v>0</v>
          </cell>
          <cell r="AN397">
            <v>0</v>
          </cell>
          <cell r="AO397">
            <v>41</v>
          </cell>
        </row>
        <row r="398">
          <cell r="AB398">
            <v>0</v>
          </cell>
          <cell r="AN398">
            <v>0</v>
          </cell>
          <cell r="AO398">
            <v>41</v>
          </cell>
        </row>
        <row r="399">
          <cell r="AB399">
            <v>728.34</v>
          </cell>
          <cell r="AN399">
            <v>738.33416666666665</v>
          </cell>
          <cell r="AO399" t="str">
            <v>41</v>
          </cell>
        </row>
        <row r="400">
          <cell r="AB400">
            <v>0</v>
          </cell>
          <cell r="AN400">
            <v>0</v>
          </cell>
          <cell r="AO400" t="str">
            <v>41</v>
          </cell>
        </row>
        <row r="401">
          <cell r="AB401">
            <v>0</v>
          </cell>
          <cell r="AN401">
            <v>0</v>
          </cell>
          <cell r="AO401" t="str">
            <v>41</v>
          </cell>
        </row>
        <row r="402">
          <cell r="AB402">
            <v>0</v>
          </cell>
          <cell r="AN402">
            <v>0</v>
          </cell>
          <cell r="AO402" t="str">
            <v>41</v>
          </cell>
        </row>
        <row r="403">
          <cell r="AB403">
            <v>0</v>
          </cell>
          <cell r="AN403">
            <v>0</v>
          </cell>
          <cell r="AO403" t="str">
            <v>41</v>
          </cell>
        </row>
        <row r="404">
          <cell r="AB404">
            <v>0</v>
          </cell>
          <cell r="AN404">
            <v>-1.0275000000000001</v>
          </cell>
          <cell r="AO404" t="str">
            <v>41</v>
          </cell>
        </row>
        <row r="405">
          <cell r="AB405">
            <v>0</v>
          </cell>
          <cell r="AN405">
            <v>0</v>
          </cell>
          <cell r="AO405" t="str">
            <v>41</v>
          </cell>
        </row>
        <row r="406">
          <cell r="AB406">
            <v>0</v>
          </cell>
          <cell r="AN406">
            <v>2.4683333333333333</v>
          </cell>
          <cell r="AO406" t="str">
            <v>41</v>
          </cell>
        </row>
        <row r="407">
          <cell r="AB407">
            <v>2423.96</v>
          </cell>
          <cell r="AN407">
            <v>1110.9816666666668</v>
          </cell>
          <cell r="AO407" t="str">
            <v>41</v>
          </cell>
        </row>
        <row r="408">
          <cell r="AB408">
            <v>55401936</v>
          </cell>
          <cell r="AN408">
            <v>58614595.25</v>
          </cell>
          <cell r="AO408" t="str">
            <v xml:space="preserve"> </v>
          </cell>
        </row>
        <row r="409">
          <cell r="AB409">
            <v>13122447.779999999</v>
          </cell>
          <cell r="AN409">
            <v>22637718.637916666</v>
          </cell>
          <cell r="AO409" t="str">
            <v>65b</v>
          </cell>
        </row>
        <row r="410">
          <cell r="AB410">
            <v>934907.55</v>
          </cell>
          <cell r="AN410">
            <v>1086343.9495833335</v>
          </cell>
          <cell r="AO410" t="str">
            <v xml:space="preserve"> </v>
          </cell>
        </row>
        <row r="411">
          <cell r="AB411">
            <v>-56336844</v>
          </cell>
          <cell r="AN411">
            <v>-37783158.25</v>
          </cell>
        </row>
        <row r="412">
          <cell r="AB412">
            <v>-13122448</v>
          </cell>
          <cell r="AN412">
            <v>-16492420.083333334</v>
          </cell>
          <cell r="AO412" t="str">
            <v>65b</v>
          </cell>
        </row>
        <row r="413">
          <cell r="AB413">
            <v>10416107.560000001</v>
          </cell>
          <cell r="AN413">
            <v>1383664.6833333333</v>
          </cell>
        </row>
        <row r="414">
          <cell r="AB414">
            <v>-280083</v>
          </cell>
          <cell r="AN414">
            <v>252788.125</v>
          </cell>
          <cell r="AO414" t="str">
            <v>41</v>
          </cell>
        </row>
        <row r="415">
          <cell r="AB415">
            <v>4297216</v>
          </cell>
          <cell r="AN415">
            <v>2955821.5</v>
          </cell>
          <cell r="AO415" t="str">
            <v>41</v>
          </cell>
        </row>
        <row r="416">
          <cell r="AB416">
            <v>-59899</v>
          </cell>
          <cell r="AN416">
            <v>2899347.4583333335</v>
          </cell>
          <cell r="AO416" t="str">
            <v>41</v>
          </cell>
        </row>
        <row r="417">
          <cell r="AB417">
            <v>8910029</v>
          </cell>
          <cell r="AN417">
            <v>7243287.625</v>
          </cell>
          <cell r="AO417" t="str">
            <v>41</v>
          </cell>
        </row>
        <row r="418">
          <cell r="AB418">
            <v>1484498.2</v>
          </cell>
          <cell r="AN418">
            <v>1534962.6999999995</v>
          </cell>
          <cell r="AO418" t="str">
            <v>5</v>
          </cell>
        </row>
        <row r="419">
          <cell r="AB419">
            <v>0</v>
          </cell>
          <cell r="AN419">
            <v>0</v>
          </cell>
          <cell r="AO419" t="str">
            <v>5</v>
          </cell>
        </row>
        <row r="420">
          <cell r="AB420">
            <v>84854</v>
          </cell>
          <cell r="AN420">
            <v>87362</v>
          </cell>
          <cell r="AO420" t="str">
            <v>5</v>
          </cell>
        </row>
        <row r="421">
          <cell r="AB421">
            <v>0</v>
          </cell>
          <cell r="AN421">
            <v>145417.71875</v>
          </cell>
          <cell r="AO421" t="str">
            <v>5</v>
          </cell>
        </row>
        <row r="422">
          <cell r="AB422">
            <v>92251.75</v>
          </cell>
          <cell r="AN422">
            <v>212115.30374999999</v>
          </cell>
          <cell r="AO422" t="str">
            <v>5</v>
          </cell>
        </row>
        <row r="423">
          <cell r="AB423">
            <v>405214.23</v>
          </cell>
          <cell r="AN423">
            <v>445187.73</v>
          </cell>
          <cell r="AO423" t="str">
            <v>5</v>
          </cell>
        </row>
        <row r="424">
          <cell r="AB424">
            <v>43695.22</v>
          </cell>
          <cell r="AN424">
            <v>50594.44</v>
          </cell>
          <cell r="AO424" t="str">
            <v>5</v>
          </cell>
        </row>
        <row r="425">
          <cell r="AB425">
            <v>186410.3</v>
          </cell>
          <cell r="AN425">
            <v>214371.86000000002</v>
          </cell>
          <cell r="AO425" t="str">
            <v>5</v>
          </cell>
        </row>
        <row r="426">
          <cell r="AB426">
            <v>0</v>
          </cell>
          <cell r="AN426">
            <v>12793.300833333333</v>
          </cell>
          <cell r="AO426" t="str">
            <v>5</v>
          </cell>
        </row>
        <row r="427">
          <cell r="AB427">
            <v>0</v>
          </cell>
          <cell r="AN427">
            <v>11189.38875</v>
          </cell>
          <cell r="AO427" t="str">
            <v>5</v>
          </cell>
        </row>
        <row r="428">
          <cell r="AB428">
            <v>0</v>
          </cell>
          <cell r="AN428">
            <v>208644.91</v>
          </cell>
          <cell r="AO428" t="str">
            <v>5</v>
          </cell>
        </row>
        <row r="429">
          <cell r="AB429">
            <v>0</v>
          </cell>
          <cell r="AN429">
            <v>177947.74958333335</v>
          </cell>
          <cell r="AO429" t="str">
            <v>5</v>
          </cell>
        </row>
        <row r="430">
          <cell r="AB430">
            <v>0</v>
          </cell>
          <cell r="AN430">
            <v>591888.40416666667</v>
          </cell>
          <cell r="AO430" t="str">
            <v>5</v>
          </cell>
        </row>
        <row r="431">
          <cell r="AB431">
            <v>0</v>
          </cell>
          <cell r="AN431">
            <v>181218.59416666665</v>
          </cell>
          <cell r="AO431" t="str">
            <v>5</v>
          </cell>
        </row>
        <row r="432">
          <cell r="AB432">
            <v>93821.56</v>
          </cell>
          <cell r="AN432">
            <v>190733.79583333337</v>
          </cell>
          <cell r="AO432" t="str">
            <v>5</v>
          </cell>
        </row>
        <row r="433">
          <cell r="AB433">
            <v>0</v>
          </cell>
          <cell r="AN433">
            <v>0</v>
          </cell>
          <cell r="AO433" t="str">
            <v>5</v>
          </cell>
        </row>
        <row r="434">
          <cell r="AB434">
            <v>67911.08</v>
          </cell>
          <cell r="AN434">
            <v>80607.14</v>
          </cell>
          <cell r="AO434" t="str">
            <v>5</v>
          </cell>
        </row>
        <row r="435">
          <cell r="AB435">
            <v>0</v>
          </cell>
          <cell r="AN435">
            <v>0</v>
          </cell>
          <cell r="AO435" t="str">
            <v>5</v>
          </cell>
        </row>
        <row r="436">
          <cell r="AB436">
            <v>0</v>
          </cell>
          <cell r="AN436">
            <v>2.5000000000000001E-3</v>
          </cell>
          <cell r="AO436" t="str">
            <v>5</v>
          </cell>
        </row>
        <row r="437">
          <cell r="AB437">
            <v>0</v>
          </cell>
          <cell r="AN437">
            <v>0</v>
          </cell>
          <cell r="AO437" t="str">
            <v>5</v>
          </cell>
        </row>
        <row r="438">
          <cell r="AB438">
            <v>0</v>
          </cell>
          <cell r="AN438">
            <v>0</v>
          </cell>
          <cell r="AO438" t="str">
            <v>5</v>
          </cell>
        </row>
        <row r="439">
          <cell r="AB439">
            <v>0</v>
          </cell>
          <cell r="AN439">
            <v>0</v>
          </cell>
          <cell r="AO439" t="str">
            <v>5</v>
          </cell>
        </row>
        <row r="440">
          <cell r="AB440">
            <v>0</v>
          </cell>
          <cell r="AN440">
            <v>0</v>
          </cell>
          <cell r="AO440" t="str">
            <v>5</v>
          </cell>
        </row>
        <row r="441">
          <cell r="AB441">
            <v>0</v>
          </cell>
          <cell r="AN441">
            <v>314.70666666666665</v>
          </cell>
          <cell r="AO441" t="str">
            <v>5</v>
          </cell>
        </row>
        <row r="442">
          <cell r="AB442">
            <v>42998.27</v>
          </cell>
          <cell r="AN442">
            <v>61426.114999999991</v>
          </cell>
          <cell r="AO442" t="str">
            <v>5</v>
          </cell>
        </row>
        <row r="443">
          <cell r="AB443">
            <v>0</v>
          </cell>
          <cell r="AN443">
            <v>90771.483750000014</v>
          </cell>
          <cell r="AO443" t="str">
            <v>5</v>
          </cell>
        </row>
        <row r="444">
          <cell r="AB444">
            <v>0</v>
          </cell>
          <cell r="AN444">
            <v>0</v>
          </cell>
          <cell r="AO444" t="str">
            <v>5</v>
          </cell>
        </row>
        <row r="445">
          <cell r="AB445">
            <v>0</v>
          </cell>
          <cell r="AN445">
            <v>1501.8595833333331</v>
          </cell>
          <cell r="AO445" t="str">
            <v>5</v>
          </cell>
        </row>
        <row r="446">
          <cell r="AB446">
            <v>438.15</v>
          </cell>
          <cell r="AN446">
            <v>1752.7050000000002</v>
          </cell>
          <cell r="AO446" t="str">
            <v>5</v>
          </cell>
        </row>
        <row r="447">
          <cell r="AB447">
            <v>1606.7</v>
          </cell>
          <cell r="AN447">
            <v>6426.7849999999999</v>
          </cell>
          <cell r="AO447" t="str">
            <v>5</v>
          </cell>
        </row>
        <row r="448">
          <cell r="AB448">
            <v>358391.11</v>
          </cell>
          <cell r="AN448">
            <v>367204.02999999997</v>
          </cell>
          <cell r="AO448" t="str">
            <v>5</v>
          </cell>
        </row>
        <row r="449">
          <cell r="AB449">
            <v>17116.77</v>
          </cell>
          <cell r="AN449">
            <v>29993.054999999997</v>
          </cell>
          <cell r="AO449" t="str">
            <v>5</v>
          </cell>
        </row>
        <row r="450">
          <cell r="AB450">
            <v>894932.07</v>
          </cell>
          <cell r="AN450">
            <v>913839.09</v>
          </cell>
          <cell r="AO450" t="str">
            <v>5</v>
          </cell>
        </row>
        <row r="451">
          <cell r="AB451">
            <v>2445081.71</v>
          </cell>
          <cell r="AN451">
            <v>2497800.4912500004</v>
          </cell>
          <cell r="AO451" t="str">
            <v>5</v>
          </cell>
        </row>
        <row r="452">
          <cell r="AB452">
            <v>596695.77</v>
          </cell>
          <cell r="AN452">
            <v>651522.32999999996</v>
          </cell>
          <cell r="AO452" t="str">
            <v>5</v>
          </cell>
        </row>
        <row r="453">
          <cell r="AB453">
            <v>809921.63</v>
          </cell>
          <cell r="AN453">
            <v>823708.99458333338</v>
          </cell>
          <cell r="AO453" t="str">
            <v>5</v>
          </cell>
        </row>
        <row r="454">
          <cell r="AB454">
            <v>1094184.96</v>
          </cell>
          <cell r="AN454">
            <v>1179723.8400000001</v>
          </cell>
          <cell r="AO454" t="str">
            <v>5</v>
          </cell>
        </row>
        <row r="455">
          <cell r="AB455">
            <v>120323.01</v>
          </cell>
          <cell r="AN455">
            <v>132497.37</v>
          </cell>
          <cell r="AO455" t="str">
            <v>5</v>
          </cell>
        </row>
        <row r="456">
          <cell r="AB456">
            <v>1340324.07</v>
          </cell>
          <cell r="AN456">
            <v>1431709.83</v>
          </cell>
          <cell r="AO456" t="str">
            <v>5</v>
          </cell>
        </row>
        <row r="457">
          <cell r="AB457">
            <v>0</v>
          </cell>
          <cell r="AN457">
            <v>0</v>
          </cell>
          <cell r="AO457" t="str">
            <v>5</v>
          </cell>
        </row>
        <row r="458">
          <cell r="AB458">
            <v>6363369.5199999996</v>
          </cell>
          <cell r="AN458">
            <v>6447608.1924999999</v>
          </cell>
          <cell r="AO458" t="str">
            <v>5</v>
          </cell>
        </row>
        <row r="459">
          <cell r="AB459">
            <v>28665.13</v>
          </cell>
          <cell r="AN459">
            <v>85995.421249999999</v>
          </cell>
          <cell r="AO459" t="str">
            <v>5</v>
          </cell>
        </row>
        <row r="460">
          <cell r="AB460">
            <v>6054166.0800000001</v>
          </cell>
          <cell r="AN460">
            <v>3220944.5733333328</v>
          </cell>
          <cell r="AO460" t="str">
            <v>5</v>
          </cell>
        </row>
        <row r="461">
          <cell r="AB461">
            <v>1023165.42</v>
          </cell>
          <cell r="AN461">
            <v>544345.67916666658</v>
          </cell>
          <cell r="AO461" t="str">
            <v>5</v>
          </cell>
        </row>
        <row r="462">
          <cell r="AB462">
            <v>978266.6</v>
          </cell>
          <cell r="AN462">
            <v>512487.51666666666</v>
          </cell>
          <cell r="AO462" t="str">
            <v>5</v>
          </cell>
        </row>
        <row r="463">
          <cell r="AB463">
            <v>584944.06999999995</v>
          </cell>
          <cell r="AN463">
            <v>376220.67708333331</v>
          </cell>
          <cell r="AO463" t="str">
            <v>5</v>
          </cell>
        </row>
        <row r="464">
          <cell r="AB464">
            <v>1077415.75</v>
          </cell>
          <cell r="AN464">
            <v>316460.45458333334</v>
          </cell>
          <cell r="AO464" t="str">
            <v>5</v>
          </cell>
        </row>
        <row r="465">
          <cell r="AB465">
            <v>0</v>
          </cell>
          <cell r="AN465">
            <v>0</v>
          </cell>
          <cell r="AO465" t="str">
            <v>5</v>
          </cell>
        </row>
        <row r="466">
          <cell r="AB466">
            <v>0</v>
          </cell>
          <cell r="AN466">
            <v>0</v>
          </cell>
          <cell r="AO466" t="str">
            <v xml:space="preserve"> </v>
          </cell>
        </row>
        <row r="467">
          <cell r="AB467">
            <v>0</v>
          </cell>
          <cell r="AN467">
            <v>0</v>
          </cell>
          <cell r="AO467" t="str">
            <v xml:space="preserve"> </v>
          </cell>
        </row>
        <row r="468">
          <cell r="AB468">
            <v>9869228.7200000007</v>
          </cell>
          <cell r="AN468">
            <v>12869228.720000001</v>
          </cell>
        </row>
        <row r="469">
          <cell r="AB469">
            <v>4776552.71</v>
          </cell>
          <cell r="AN469">
            <v>4776552.71</v>
          </cell>
        </row>
        <row r="470">
          <cell r="AB470">
            <v>2705896.42</v>
          </cell>
          <cell r="AN470">
            <v>2705896.4200000004</v>
          </cell>
        </row>
        <row r="471">
          <cell r="AB471">
            <v>221888009</v>
          </cell>
          <cell r="AN471">
            <v>227519603.87625003</v>
          </cell>
          <cell r="AO471" t="str">
            <v>23</v>
          </cell>
          <cell r="AP471" t="str">
            <v>6a</v>
          </cell>
        </row>
        <row r="472">
          <cell r="AB472">
            <v>10161321.18</v>
          </cell>
          <cell r="AN472">
            <v>10161321.180000002</v>
          </cell>
          <cell r="AO472" t="str">
            <v>65</v>
          </cell>
        </row>
        <row r="473">
          <cell r="AB473">
            <v>101746</v>
          </cell>
          <cell r="AN473">
            <v>126367.20833333333</v>
          </cell>
          <cell r="AO473" t="str">
            <v>65</v>
          </cell>
        </row>
        <row r="474">
          <cell r="AB474">
            <v>14339661.35</v>
          </cell>
          <cell r="AN474">
            <v>9473741.2841666657</v>
          </cell>
          <cell r="AO474" t="str">
            <v>47</v>
          </cell>
        </row>
        <row r="475">
          <cell r="AB475">
            <v>0</v>
          </cell>
          <cell r="AN475">
            <v>0</v>
          </cell>
          <cell r="AO475" t="str">
            <v>65a</v>
          </cell>
        </row>
        <row r="476">
          <cell r="AB476">
            <v>30208871.469999999</v>
          </cell>
          <cell r="AN476">
            <v>30054378.090000004</v>
          </cell>
          <cell r="AO476" t="str">
            <v>23</v>
          </cell>
        </row>
        <row r="477">
          <cell r="AB477">
            <v>2685262.32</v>
          </cell>
          <cell r="AN477">
            <v>1750805.6758333335</v>
          </cell>
          <cell r="AO477" t="str">
            <v>65</v>
          </cell>
        </row>
        <row r="478">
          <cell r="AB478">
            <v>21589277</v>
          </cell>
          <cell r="AN478">
            <v>21589277</v>
          </cell>
          <cell r="AO478" t="str">
            <v>23</v>
          </cell>
          <cell r="AP478">
            <v>7</v>
          </cell>
        </row>
        <row r="479">
          <cell r="AB479">
            <v>-277088.76</v>
          </cell>
          <cell r="AN479">
            <v>258457.40333333332</v>
          </cell>
          <cell r="AO479">
            <v>65</v>
          </cell>
        </row>
        <row r="480">
          <cell r="AB480">
            <v>-9656167.1999999993</v>
          </cell>
          <cell r="AN480">
            <v>-9367927.8599999994</v>
          </cell>
          <cell r="AO480" t="str">
            <v>23</v>
          </cell>
          <cell r="AP480">
            <v>8</v>
          </cell>
        </row>
        <row r="481">
          <cell r="AB481">
            <v>2877994</v>
          </cell>
          <cell r="AN481">
            <v>2947396</v>
          </cell>
          <cell r="AO481" t="str">
            <v>23</v>
          </cell>
          <cell r="AP481">
            <v>9</v>
          </cell>
        </row>
        <row r="482">
          <cell r="AB482">
            <v>0</v>
          </cell>
          <cell r="AN482">
            <v>0</v>
          </cell>
          <cell r="AO482">
            <v>65</v>
          </cell>
        </row>
        <row r="483">
          <cell r="AB483">
            <v>113632921</v>
          </cell>
          <cell r="AN483">
            <v>113632921</v>
          </cell>
          <cell r="AO483" t="str">
            <v>23</v>
          </cell>
          <cell r="AP483">
            <v>10</v>
          </cell>
        </row>
        <row r="484">
          <cell r="AB484">
            <v>-65141987.990000002</v>
          </cell>
          <cell r="AN484">
            <v>-63378677.990000002</v>
          </cell>
          <cell r="AO484" t="str">
            <v>23</v>
          </cell>
          <cell r="AP484">
            <v>11</v>
          </cell>
        </row>
        <row r="485">
          <cell r="AB485">
            <v>0</v>
          </cell>
          <cell r="AN485">
            <v>0</v>
          </cell>
          <cell r="AO485">
            <v>65</v>
          </cell>
        </row>
        <row r="486">
          <cell r="AB486">
            <v>0</v>
          </cell>
          <cell r="AN486">
            <v>0</v>
          </cell>
          <cell r="AO486" t="str">
            <v>23</v>
          </cell>
        </row>
        <row r="487">
          <cell r="AB487">
            <v>0</v>
          </cell>
          <cell r="AN487">
            <v>0</v>
          </cell>
          <cell r="AO487">
            <v>65</v>
          </cell>
        </row>
        <row r="488">
          <cell r="AB488">
            <v>0</v>
          </cell>
          <cell r="AN488">
            <v>0</v>
          </cell>
          <cell r="AO488" t="str">
            <v>6</v>
          </cell>
        </row>
        <row r="489">
          <cell r="AB489">
            <v>0</v>
          </cell>
          <cell r="AN489">
            <v>0</v>
          </cell>
          <cell r="AO489" t="str">
            <v>65b</v>
          </cell>
        </row>
        <row r="490">
          <cell r="AB490">
            <v>7811.79</v>
          </cell>
          <cell r="AN490">
            <v>23436.809999999998</v>
          </cell>
        </row>
        <row r="491">
          <cell r="AB491">
            <v>0</v>
          </cell>
          <cell r="AN491">
            <v>0</v>
          </cell>
        </row>
        <row r="492">
          <cell r="AB492">
            <v>2053556</v>
          </cell>
          <cell r="AN492">
            <v>2164556</v>
          </cell>
        </row>
        <row r="493">
          <cell r="AB493">
            <v>0</v>
          </cell>
          <cell r="AN493">
            <v>0</v>
          </cell>
          <cell r="AO493" t="str">
            <v>6</v>
          </cell>
        </row>
        <row r="494">
          <cell r="AB494">
            <v>11568032.869999999</v>
          </cell>
          <cell r="AN494">
            <v>12239095.373749999</v>
          </cell>
          <cell r="AO494" t="str">
            <v>23</v>
          </cell>
          <cell r="AP494" t="str">
            <v>6b</v>
          </cell>
        </row>
        <row r="495">
          <cell r="AB495">
            <v>0</v>
          </cell>
          <cell r="AN495">
            <v>0</v>
          </cell>
          <cell r="AO495" t="str">
            <v>6</v>
          </cell>
        </row>
        <row r="496">
          <cell r="AB496">
            <v>4158309.36</v>
          </cell>
          <cell r="AN496">
            <v>1186509.5266666666</v>
          </cell>
          <cell r="AO496" t="str">
            <v xml:space="preserve"> </v>
          </cell>
          <cell r="AP496" t="str">
            <v>39</v>
          </cell>
        </row>
        <row r="497">
          <cell r="AB497">
            <v>0</v>
          </cell>
          <cell r="AN497">
            <v>0</v>
          </cell>
          <cell r="AO497" t="str">
            <v>6</v>
          </cell>
        </row>
        <row r="498">
          <cell r="AB498">
            <v>0</v>
          </cell>
          <cell r="AN498">
            <v>0</v>
          </cell>
          <cell r="AO498" t="str">
            <v>6</v>
          </cell>
        </row>
        <row r="499">
          <cell r="AB499">
            <v>108466.31</v>
          </cell>
          <cell r="AN499">
            <v>154505.82791666666</v>
          </cell>
          <cell r="AO499" t="str">
            <v>26</v>
          </cell>
          <cell r="AP499">
            <v>22</v>
          </cell>
        </row>
        <row r="500">
          <cell r="AB500">
            <v>0</v>
          </cell>
          <cell r="AN500">
            <v>0</v>
          </cell>
          <cell r="AO500" t="str">
            <v xml:space="preserve"> </v>
          </cell>
        </row>
        <row r="501">
          <cell r="AB501">
            <v>0</v>
          </cell>
          <cell r="AN501">
            <v>0</v>
          </cell>
          <cell r="AO501" t="str">
            <v>47</v>
          </cell>
        </row>
        <row r="502">
          <cell r="AB502">
            <v>0</v>
          </cell>
          <cell r="AN502">
            <v>0</v>
          </cell>
          <cell r="AO502" t="str">
            <v>47</v>
          </cell>
        </row>
        <row r="503">
          <cell r="AB503">
            <v>28170657</v>
          </cell>
          <cell r="AN503">
            <v>13359763.299999999</v>
          </cell>
          <cell r="AO503" t="str">
            <v>47</v>
          </cell>
        </row>
        <row r="504">
          <cell r="AB504">
            <v>-28170657</v>
          </cell>
          <cell r="AN504">
            <v>-13359763.299999999</v>
          </cell>
          <cell r="AO504" t="str">
            <v>47</v>
          </cell>
        </row>
        <row r="505">
          <cell r="AB505">
            <v>0</v>
          </cell>
          <cell r="AN505">
            <v>0</v>
          </cell>
          <cell r="AO505">
            <v>65</v>
          </cell>
        </row>
        <row r="506">
          <cell r="AB506">
            <v>34468.85</v>
          </cell>
          <cell r="AN506">
            <v>25007.430833333332</v>
          </cell>
          <cell r="AO506">
            <v>65</v>
          </cell>
        </row>
        <row r="507">
          <cell r="AB507">
            <v>0</v>
          </cell>
          <cell r="AN507">
            <v>0</v>
          </cell>
          <cell r="AO507">
            <v>65</v>
          </cell>
        </row>
        <row r="508">
          <cell r="AB508">
            <v>202553.27</v>
          </cell>
          <cell r="AN508">
            <v>157544.79416666666</v>
          </cell>
          <cell r="AO508">
            <v>65</v>
          </cell>
        </row>
        <row r="509">
          <cell r="AB509">
            <v>0</v>
          </cell>
          <cell r="AN509">
            <v>1710.4541666666667</v>
          </cell>
          <cell r="AO509">
            <v>65</v>
          </cell>
        </row>
        <row r="510">
          <cell r="AB510">
            <v>0</v>
          </cell>
          <cell r="AN510">
            <v>5586.1895833333328</v>
          </cell>
          <cell r="AO510">
            <v>65</v>
          </cell>
        </row>
        <row r="511">
          <cell r="AB511">
            <v>0</v>
          </cell>
          <cell r="AN511">
            <v>2236.8454166666666</v>
          </cell>
          <cell r="AO511">
            <v>65</v>
          </cell>
        </row>
        <row r="512">
          <cell r="AB512">
            <v>1486.1</v>
          </cell>
          <cell r="AN512">
            <v>1233.4937500000001</v>
          </cell>
          <cell r="AO512">
            <v>65</v>
          </cell>
        </row>
        <row r="513">
          <cell r="AB513">
            <v>0</v>
          </cell>
          <cell r="AN513">
            <v>4767.8625000000002</v>
          </cell>
          <cell r="AO513" t="str">
            <v>47</v>
          </cell>
        </row>
        <row r="514">
          <cell r="AB514">
            <v>355617.78</v>
          </cell>
          <cell r="AN514">
            <v>243828.87583333332</v>
          </cell>
          <cell r="AO514">
            <v>65</v>
          </cell>
        </row>
        <row r="515">
          <cell r="AB515">
            <v>1290210.98</v>
          </cell>
          <cell r="AN515">
            <v>1640884.4600000002</v>
          </cell>
          <cell r="AO515">
            <v>65</v>
          </cell>
        </row>
        <row r="516">
          <cell r="AB516">
            <v>2387937.7400000002</v>
          </cell>
          <cell r="AN516">
            <v>2109769.4420833332</v>
          </cell>
          <cell r="AO516">
            <v>65</v>
          </cell>
        </row>
        <row r="517">
          <cell r="AB517">
            <v>-452676.51</v>
          </cell>
          <cell r="AN517">
            <v>-338012.85625000001</v>
          </cell>
          <cell r="AO517">
            <v>65</v>
          </cell>
        </row>
        <row r="518">
          <cell r="AB518">
            <v>-19724864.66</v>
          </cell>
          <cell r="AN518">
            <v>-9321538.9916666653</v>
          </cell>
          <cell r="AO518" t="str">
            <v>47</v>
          </cell>
        </row>
        <row r="519">
          <cell r="AB519">
            <v>148493689</v>
          </cell>
          <cell r="AN519">
            <v>160943064</v>
          </cell>
          <cell r="AO519" t="str">
            <v>47</v>
          </cell>
        </row>
        <row r="520">
          <cell r="AB520">
            <v>5821860</v>
          </cell>
          <cell r="AN520">
            <v>416303.33333333331</v>
          </cell>
          <cell r="AO520" t="str">
            <v>47</v>
          </cell>
        </row>
        <row r="521">
          <cell r="AB521">
            <v>-5821860</v>
          </cell>
          <cell r="AN521">
            <v>-416303.33333333331</v>
          </cell>
          <cell r="AO521" t="str">
            <v>47</v>
          </cell>
        </row>
        <row r="522">
          <cell r="AB522">
            <v>4129091.39</v>
          </cell>
          <cell r="AN522">
            <v>1197064.0645833334</v>
          </cell>
          <cell r="AO522" t="str">
            <v>47</v>
          </cell>
        </row>
        <row r="523">
          <cell r="AB523">
            <v>28199826.379999999</v>
          </cell>
          <cell r="AN523">
            <v>27032433.507499997</v>
          </cell>
        </row>
        <row r="524">
          <cell r="AB524">
            <v>1701628.26</v>
          </cell>
          <cell r="AN524">
            <v>2085211.582916667</v>
          </cell>
          <cell r="AO524" t="str">
            <v xml:space="preserve"> </v>
          </cell>
        </row>
        <row r="525">
          <cell r="AB525">
            <v>1744869.26</v>
          </cell>
          <cell r="AN525">
            <v>2044654.6291666671</v>
          </cell>
          <cell r="AO525" t="str">
            <v>65</v>
          </cell>
          <cell r="AP525" t="str">
            <v xml:space="preserve">  </v>
          </cell>
        </row>
        <row r="526">
          <cell r="AB526">
            <v>283223.96000000002</v>
          </cell>
          <cell r="AN526">
            <v>281517.17708333331</v>
          </cell>
          <cell r="AO526" t="str">
            <v>66</v>
          </cell>
        </row>
        <row r="527">
          <cell r="AB527">
            <v>0</v>
          </cell>
          <cell r="AN527">
            <v>0</v>
          </cell>
        </row>
        <row r="528">
          <cell r="AB528">
            <v>0</v>
          </cell>
          <cell r="AN528">
            <v>0</v>
          </cell>
        </row>
        <row r="529">
          <cell r="AB529">
            <v>0</v>
          </cell>
          <cell r="AN529">
            <v>0</v>
          </cell>
        </row>
        <row r="530">
          <cell r="AB530">
            <v>0</v>
          </cell>
          <cell r="AN530">
            <v>0</v>
          </cell>
        </row>
        <row r="531">
          <cell r="AB531">
            <v>0</v>
          </cell>
          <cell r="AN531">
            <v>0</v>
          </cell>
        </row>
        <row r="532">
          <cell r="AB532">
            <v>0</v>
          </cell>
          <cell r="AN532">
            <v>0</v>
          </cell>
        </row>
        <row r="533">
          <cell r="AB533">
            <v>0</v>
          </cell>
          <cell r="AN533">
            <v>0</v>
          </cell>
        </row>
        <row r="534">
          <cell r="AB534">
            <v>1471645.26</v>
          </cell>
          <cell r="AN534">
            <v>1538686.2429166667</v>
          </cell>
        </row>
        <row r="535">
          <cell r="AB535">
            <v>0</v>
          </cell>
          <cell r="AN535">
            <v>0</v>
          </cell>
        </row>
        <row r="536">
          <cell r="AB536">
            <v>2297178.35</v>
          </cell>
          <cell r="AN536">
            <v>2227541.2941666665</v>
          </cell>
        </row>
        <row r="537">
          <cell r="AB537">
            <v>56842.52</v>
          </cell>
          <cell r="AN537">
            <v>41891.937500000007</v>
          </cell>
        </row>
        <row r="538">
          <cell r="AB538">
            <v>96518.45</v>
          </cell>
          <cell r="AN538">
            <v>73572.842083333337</v>
          </cell>
        </row>
        <row r="539">
          <cell r="AB539">
            <v>50000</v>
          </cell>
          <cell r="AN539">
            <v>50000</v>
          </cell>
        </row>
        <row r="540">
          <cell r="AB540">
            <v>0</v>
          </cell>
          <cell r="AN540">
            <v>7477.98</v>
          </cell>
        </row>
        <row r="541">
          <cell r="AB541">
            <v>0</v>
          </cell>
          <cell r="AN541">
            <v>0</v>
          </cell>
        </row>
        <row r="542">
          <cell r="AB542">
            <v>13442.34</v>
          </cell>
          <cell r="AN542">
            <v>10680.527499999998</v>
          </cell>
        </row>
        <row r="543">
          <cell r="AB543">
            <v>20000</v>
          </cell>
          <cell r="AN543">
            <v>17916.666666666668</v>
          </cell>
        </row>
        <row r="544">
          <cell r="AB544">
            <v>0</v>
          </cell>
          <cell r="AN544">
            <v>0</v>
          </cell>
        </row>
        <row r="545">
          <cell r="AB545">
            <v>0</v>
          </cell>
          <cell r="AN545">
            <v>0</v>
          </cell>
        </row>
        <row r="546">
          <cell r="AB546">
            <v>0</v>
          </cell>
          <cell r="AN546">
            <v>0</v>
          </cell>
        </row>
        <row r="547">
          <cell r="AB547">
            <v>0</v>
          </cell>
          <cell r="AN547">
            <v>0</v>
          </cell>
        </row>
        <row r="548">
          <cell r="AB548">
            <v>0</v>
          </cell>
          <cell r="AN548">
            <v>0</v>
          </cell>
        </row>
        <row r="549">
          <cell r="AB549">
            <v>0</v>
          </cell>
          <cell r="AN549">
            <v>0</v>
          </cell>
        </row>
        <row r="550">
          <cell r="AB550">
            <v>0</v>
          </cell>
          <cell r="AN550">
            <v>0</v>
          </cell>
        </row>
        <row r="551">
          <cell r="AB551">
            <v>0</v>
          </cell>
          <cell r="AN551">
            <v>0</v>
          </cell>
        </row>
        <row r="552">
          <cell r="AB552">
            <v>0</v>
          </cell>
          <cell r="AN552">
            <v>0</v>
          </cell>
        </row>
        <row r="553">
          <cell r="AB553">
            <v>0</v>
          </cell>
          <cell r="AN553">
            <v>0</v>
          </cell>
        </row>
        <row r="554">
          <cell r="AB554">
            <v>0</v>
          </cell>
          <cell r="AN554">
            <v>0</v>
          </cell>
        </row>
        <row r="555">
          <cell r="AB555">
            <v>0</v>
          </cell>
          <cell r="AN555">
            <v>0</v>
          </cell>
        </row>
        <row r="556">
          <cell r="AB556">
            <v>0</v>
          </cell>
          <cell r="AN556">
            <v>0</v>
          </cell>
        </row>
        <row r="557">
          <cell r="AB557">
            <v>0</v>
          </cell>
          <cell r="AN557">
            <v>0</v>
          </cell>
        </row>
        <row r="558">
          <cell r="AB558">
            <v>0</v>
          </cell>
          <cell r="AN558">
            <v>0</v>
          </cell>
        </row>
        <row r="559">
          <cell r="AB559">
            <v>0</v>
          </cell>
          <cell r="AN559">
            <v>0</v>
          </cell>
        </row>
        <row r="560">
          <cell r="AB560">
            <v>0</v>
          </cell>
          <cell r="AN560">
            <v>0</v>
          </cell>
        </row>
        <row r="561">
          <cell r="AB561">
            <v>0</v>
          </cell>
          <cell r="AN561">
            <v>0</v>
          </cell>
        </row>
        <row r="562">
          <cell r="AB562">
            <v>0</v>
          </cell>
          <cell r="AN562">
            <v>0</v>
          </cell>
        </row>
        <row r="563">
          <cell r="AB563">
            <v>0</v>
          </cell>
          <cell r="AN563">
            <v>0</v>
          </cell>
        </row>
        <row r="564">
          <cell r="AB564">
            <v>0</v>
          </cell>
          <cell r="AN564">
            <v>0</v>
          </cell>
        </row>
        <row r="565">
          <cell r="AB565">
            <v>0</v>
          </cell>
          <cell r="AN565">
            <v>0</v>
          </cell>
        </row>
        <row r="566">
          <cell r="AB566">
            <v>0</v>
          </cell>
          <cell r="AN566">
            <v>0</v>
          </cell>
        </row>
        <row r="567">
          <cell r="AB567">
            <v>0</v>
          </cell>
          <cell r="AN567">
            <v>0</v>
          </cell>
        </row>
        <row r="568">
          <cell r="AB568">
            <v>0</v>
          </cell>
          <cell r="AN568">
            <v>0</v>
          </cell>
        </row>
        <row r="569">
          <cell r="AB569">
            <v>348448.37</v>
          </cell>
          <cell r="AN569">
            <v>359965.02791666664</v>
          </cell>
          <cell r="AO569" t="str">
            <v>65b</v>
          </cell>
        </row>
        <row r="570">
          <cell r="AB570">
            <v>0</v>
          </cell>
          <cell r="AN570">
            <v>37.1175</v>
          </cell>
          <cell r="AO570" t="str">
            <v>65b</v>
          </cell>
        </row>
        <row r="571">
          <cell r="AB571">
            <v>0</v>
          </cell>
          <cell r="AN571">
            <v>2150.6454166666667</v>
          </cell>
          <cell r="AO571" t="str">
            <v>65b</v>
          </cell>
        </row>
        <row r="572">
          <cell r="AB572">
            <v>0</v>
          </cell>
          <cell r="AN572">
            <v>1794.6570833333328</v>
          </cell>
          <cell r="AO572" t="str">
            <v>65b</v>
          </cell>
        </row>
        <row r="573">
          <cell r="AB573">
            <v>0</v>
          </cell>
          <cell r="AN573">
            <v>1332.3158333333333</v>
          </cell>
          <cell r="AO573" t="str">
            <v>65b</v>
          </cell>
        </row>
        <row r="574">
          <cell r="AB574">
            <v>51551.63</v>
          </cell>
          <cell r="AN574">
            <v>50447.732916666668</v>
          </cell>
          <cell r="AO574" t="str">
            <v>65b</v>
          </cell>
        </row>
        <row r="575">
          <cell r="AB575">
            <v>382.69</v>
          </cell>
          <cell r="AN575">
            <v>2981.5475000000001</v>
          </cell>
          <cell r="AO575" t="str">
            <v>65b</v>
          </cell>
        </row>
        <row r="576">
          <cell r="AB576">
            <v>16434.43</v>
          </cell>
          <cell r="AN576">
            <v>23008.210000000003</v>
          </cell>
          <cell r="AO576" t="str">
            <v>65b</v>
          </cell>
        </row>
        <row r="577">
          <cell r="AB577">
            <v>87974.39</v>
          </cell>
          <cell r="AN577">
            <v>87974.39</v>
          </cell>
          <cell r="AO577" t="str">
            <v>65b</v>
          </cell>
        </row>
        <row r="578">
          <cell r="AB578">
            <v>36410.67</v>
          </cell>
          <cell r="AN578">
            <v>8473.5445833333342</v>
          </cell>
          <cell r="AO578" t="str">
            <v>65b</v>
          </cell>
        </row>
        <row r="579">
          <cell r="AB579">
            <v>0</v>
          </cell>
          <cell r="AN579">
            <v>0</v>
          </cell>
        </row>
        <row r="580">
          <cell r="AB580">
            <v>0</v>
          </cell>
          <cell r="AN580">
            <v>0</v>
          </cell>
        </row>
        <row r="581">
          <cell r="AB581">
            <v>4111524.21</v>
          </cell>
          <cell r="AN581">
            <v>1278687.9079166667</v>
          </cell>
        </row>
        <row r="582">
          <cell r="AB582">
            <v>637840.78</v>
          </cell>
          <cell r="AN582">
            <v>144359.67166666666</v>
          </cell>
          <cell r="AO582" t="str">
            <v>65</v>
          </cell>
          <cell r="AP582" t="str">
            <v xml:space="preserve">  </v>
          </cell>
        </row>
        <row r="583">
          <cell r="AB583">
            <v>187663.85</v>
          </cell>
          <cell r="AN583">
            <v>109085.04625000001</v>
          </cell>
        </row>
        <row r="584">
          <cell r="AB584">
            <v>90375.05</v>
          </cell>
          <cell r="AN584">
            <v>53926.082083333335</v>
          </cell>
          <cell r="AO584" t="str">
            <v>65</v>
          </cell>
          <cell r="AP584" t="str">
            <v xml:space="preserve">  </v>
          </cell>
        </row>
        <row r="585">
          <cell r="AB585">
            <v>0</v>
          </cell>
          <cell r="AN585">
            <v>10585.2075</v>
          </cell>
          <cell r="AO585" t="str">
            <v>65a</v>
          </cell>
        </row>
        <row r="586">
          <cell r="AB586">
            <v>805238.1</v>
          </cell>
          <cell r="AN586">
            <v>403096.91166666668</v>
          </cell>
        </row>
        <row r="587">
          <cell r="AB587">
            <v>372546.16</v>
          </cell>
          <cell r="AN587">
            <v>189152.93999999997</v>
          </cell>
          <cell r="AO587" t="str">
            <v>65</v>
          </cell>
          <cell r="AP587" t="str">
            <v xml:space="preserve">  </v>
          </cell>
        </row>
        <row r="588">
          <cell r="AB588">
            <v>-5104426.16</v>
          </cell>
          <cell r="AN588">
            <v>-1790443.5249999997</v>
          </cell>
        </row>
        <row r="589">
          <cell r="AB589">
            <v>-1100761.99</v>
          </cell>
          <cell r="AN589">
            <v>-387028.17458333331</v>
          </cell>
          <cell r="AO589" t="str">
            <v>65</v>
          </cell>
          <cell r="AP589" t="str">
            <v xml:space="preserve">  </v>
          </cell>
        </row>
        <row r="590">
          <cell r="AB590">
            <v>1830715.29</v>
          </cell>
          <cell r="AN590">
            <v>549882.87708333321</v>
          </cell>
        </row>
        <row r="591">
          <cell r="AB591">
            <v>0</v>
          </cell>
          <cell r="AN591">
            <v>0</v>
          </cell>
          <cell r="AO591" t="str">
            <v>52</v>
          </cell>
        </row>
        <row r="592">
          <cell r="AB592">
            <v>187781.41</v>
          </cell>
          <cell r="AN592">
            <v>72189.946249999994</v>
          </cell>
          <cell r="AO592" t="str">
            <v>52</v>
          </cell>
        </row>
        <row r="593">
          <cell r="AB593">
            <v>17878.21</v>
          </cell>
          <cell r="AN593">
            <v>6774.901249999999</v>
          </cell>
          <cell r="AO593" t="str">
            <v>52</v>
          </cell>
        </row>
        <row r="594">
          <cell r="AB594">
            <v>0</v>
          </cell>
          <cell r="AN594">
            <v>0</v>
          </cell>
          <cell r="AO594" t="str">
            <v>66</v>
          </cell>
        </row>
        <row r="595">
          <cell r="AB595">
            <v>-1053090.1599999999</v>
          </cell>
          <cell r="AN595">
            <v>-571963.74708333332</v>
          </cell>
          <cell r="AO595" t="str">
            <v>66</v>
          </cell>
        </row>
        <row r="596">
          <cell r="AB596">
            <v>0</v>
          </cell>
          <cell r="AN596">
            <v>0</v>
          </cell>
          <cell r="AO596" t="str">
            <v>66</v>
          </cell>
        </row>
        <row r="597">
          <cell r="AB597">
            <v>394566.19</v>
          </cell>
          <cell r="AN597">
            <v>338563.01666666666</v>
          </cell>
          <cell r="AO597" t="str">
            <v>66</v>
          </cell>
        </row>
        <row r="598">
          <cell r="AB598">
            <v>-979736.54</v>
          </cell>
          <cell r="AN598">
            <v>-328040.98666666663</v>
          </cell>
          <cell r="AO598" t="str">
            <v>66</v>
          </cell>
        </row>
        <row r="599">
          <cell r="AB599">
            <v>-398.85</v>
          </cell>
          <cell r="AN599">
            <v>15467.631249999997</v>
          </cell>
          <cell r="AO599" t="str">
            <v>66</v>
          </cell>
        </row>
        <row r="600">
          <cell r="AB600">
            <v>4770.29</v>
          </cell>
          <cell r="AN600">
            <v>16349.248750000006</v>
          </cell>
          <cell r="AO600" t="str">
            <v>66</v>
          </cell>
        </row>
        <row r="601">
          <cell r="AB601">
            <v>0</v>
          </cell>
          <cell r="AN601">
            <v>0</v>
          </cell>
          <cell r="AO601" t="str">
            <v>66</v>
          </cell>
        </row>
        <row r="602">
          <cell r="AB602">
            <v>0</v>
          </cell>
          <cell r="AN602">
            <v>0</v>
          </cell>
          <cell r="AO602" t="str">
            <v>66</v>
          </cell>
        </row>
        <row r="603">
          <cell r="AB603">
            <v>0</v>
          </cell>
          <cell r="AN603">
            <v>-67.651666666666671</v>
          </cell>
          <cell r="AO603" t="str">
            <v>66</v>
          </cell>
        </row>
        <row r="604">
          <cell r="AB604">
            <v>0</v>
          </cell>
          <cell r="AN604">
            <v>0</v>
          </cell>
          <cell r="AO604" t="str">
            <v>66</v>
          </cell>
        </row>
        <row r="605">
          <cell r="AB605">
            <v>-552356.63</v>
          </cell>
          <cell r="AN605">
            <v>294637.04416666663</v>
          </cell>
          <cell r="AO605" t="str">
            <v>66</v>
          </cell>
        </row>
        <row r="606">
          <cell r="AB606">
            <v>0</v>
          </cell>
          <cell r="AN606">
            <v>0</v>
          </cell>
          <cell r="AO606" t="str">
            <v>66</v>
          </cell>
        </row>
        <row r="607">
          <cell r="AB607">
            <v>0</v>
          </cell>
          <cell r="AN607">
            <v>-89.583333333333329</v>
          </cell>
          <cell r="AO607" t="str">
            <v>66</v>
          </cell>
        </row>
        <row r="608">
          <cell r="AB608">
            <v>0</v>
          </cell>
          <cell r="AN608">
            <v>0</v>
          </cell>
          <cell r="AO608" t="str">
            <v>66</v>
          </cell>
        </row>
        <row r="609">
          <cell r="AB609">
            <v>0</v>
          </cell>
          <cell r="AN609">
            <v>0</v>
          </cell>
          <cell r="AO609" t="str">
            <v>66</v>
          </cell>
        </row>
        <row r="610">
          <cell r="AB610">
            <v>0</v>
          </cell>
          <cell r="AN610">
            <v>0</v>
          </cell>
          <cell r="AO610" t="str">
            <v>66</v>
          </cell>
        </row>
        <row r="611">
          <cell r="AB611">
            <v>0</v>
          </cell>
          <cell r="AN611">
            <v>619.84625000000005</v>
          </cell>
          <cell r="AO611" t="str">
            <v>66</v>
          </cell>
        </row>
        <row r="612">
          <cell r="AB612">
            <v>0</v>
          </cell>
          <cell r="AN612">
            <v>1436.0620833333335</v>
          </cell>
          <cell r="AO612" t="str">
            <v>66</v>
          </cell>
        </row>
        <row r="613">
          <cell r="AB613">
            <v>0</v>
          </cell>
          <cell r="AN613">
            <v>12878.130833333335</v>
          </cell>
          <cell r="AO613" t="str">
            <v>66</v>
          </cell>
        </row>
        <row r="614">
          <cell r="AB614">
            <v>0</v>
          </cell>
          <cell r="AN614">
            <v>912.48083333333341</v>
          </cell>
          <cell r="AO614" t="str">
            <v>66</v>
          </cell>
        </row>
        <row r="615">
          <cell r="AB615">
            <v>0</v>
          </cell>
          <cell r="AN615">
            <v>303.78125</v>
          </cell>
          <cell r="AO615" t="str">
            <v>66</v>
          </cell>
        </row>
        <row r="616">
          <cell r="AB616">
            <v>0</v>
          </cell>
          <cell r="AN616">
            <v>499.4708333333333</v>
          </cell>
          <cell r="AO616" t="str">
            <v>66</v>
          </cell>
        </row>
        <row r="617">
          <cell r="AB617">
            <v>0</v>
          </cell>
          <cell r="AN617">
            <v>-261.05416666666667</v>
          </cell>
          <cell r="AO617" t="str">
            <v>66</v>
          </cell>
        </row>
        <row r="618">
          <cell r="AB618">
            <v>0</v>
          </cell>
          <cell r="AN618">
            <v>60.588333333333331</v>
          </cell>
          <cell r="AO618" t="str">
            <v>66</v>
          </cell>
        </row>
        <row r="619">
          <cell r="AB619">
            <v>0</v>
          </cell>
          <cell r="AN619">
            <v>282.75166666666667</v>
          </cell>
          <cell r="AO619" t="str">
            <v>66</v>
          </cell>
        </row>
        <row r="620">
          <cell r="AB620">
            <v>0</v>
          </cell>
          <cell r="AN620">
            <v>0</v>
          </cell>
          <cell r="AO620" t="str">
            <v>66</v>
          </cell>
        </row>
        <row r="621">
          <cell r="AB621">
            <v>0</v>
          </cell>
          <cell r="AN621">
            <v>0</v>
          </cell>
          <cell r="AO621" t="str">
            <v>66</v>
          </cell>
        </row>
        <row r="622">
          <cell r="AB622">
            <v>0</v>
          </cell>
          <cell r="AN622">
            <v>0</v>
          </cell>
          <cell r="AO622" t="str">
            <v>66</v>
          </cell>
        </row>
        <row r="623">
          <cell r="AB623">
            <v>0</v>
          </cell>
          <cell r="AN623">
            <v>0</v>
          </cell>
          <cell r="AO623" t="str">
            <v>66</v>
          </cell>
        </row>
        <row r="624">
          <cell r="AB624">
            <v>0</v>
          </cell>
          <cell r="AN624">
            <v>0</v>
          </cell>
          <cell r="AO624" t="str">
            <v>66</v>
          </cell>
        </row>
        <row r="625">
          <cell r="AB625">
            <v>0</v>
          </cell>
          <cell r="AN625">
            <v>0</v>
          </cell>
          <cell r="AO625" t="str">
            <v>66</v>
          </cell>
        </row>
        <row r="626">
          <cell r="AB626">
            <v>0</v>
          </cell>
          <cell r="AN626">
            <v>-1311.0908333333334</v>
          </cell>
          <cell r="AO626" t="str">
            <v>66</v>
          </cell>
        </row>
        <row r="627">
          <cell r="AB627">
            <v>0</v>
          </cell>
          <cell r="AN627">
            <v>-16.465</v>
          </cell>
          <cell r="AO627" t="str">
            <v>66</v>
          </cell>
        </row>
        <row r="628">
          <cell r="AB628">
            <v>-163837.85999999999</v>
          </cell>
          <cell r="AN628">
            <v>-80999.089999999982</v>
          </cell>
          <cell r="AO628" t="str">
            <v>46</v>
          </cell>
        </row>
        <row r="629">
          <cell r="AB629">
            <v>6468.93</v>
          </cell>
          <cell r="AN629">
            <v>21766.872916666664</v>
          </cell>
          <cell r="AO629" t="str">
            <v>45</v>
          </cell>
        </row>
        <row r="630">
          <cell r="AB630">
            <v>1009412.27</v>
          </cell>
          <cell r="AN630">
            <v>626744.55624999991</v>
          </cell>
          <cell r="AO630" t="str">
            <v>46</v>
          </cell>
        </row>
        <row r="631">
          <cell r="AB631">
            <v>0</v>
          </cell>
          <cell r="AN631">
            <v>0</v>
          </cell>
          <cell r="AO631" t="str">
            <v>11</v>
          </cell>
        </row>
        <row r="632">
          <cell r="AB632">
            <v>1743402.81</v>
          </cell>
          <cell r="AN632">
            <v>1241972.5341666669</v>
          </cell>
          <cell r="AO632" t="str">
            <v>65a</v>
          </cell>
        </row>
        <row r="633">
          <cell r="AB633">
            <v>1438.7</v>
          </cell>
          <cell r="AN633">
            <v>297.21833333333336</v>
          </cell>
          <cell r="AO633" t="str">
            <v>65a</v>
          </cell>
        </row>
        <row r="634">
          <cell r="AB634">
            <v>0</v>
          </cell>
          <cell r="AN634">
            <v>40.083333333333336</v>
          </cell>
          <cell r="AO634" t="str">
            <v>47</v>
          </cell>
        </row>
        <row r="635">
          <cell r="AB635">
            <v>10555000</v>
          </cell>
          <cell r="AN635">
            <v>10420892.5</v>
          </cell>
          <cell r="AO635" t="str">
            <v>66</v>
          </cell>
        </row>
        <row r="636">
          <cell r="AB636">
            <v>4472.4399999999996</v>
          </cell>
          <cell r="AN636">
            <v>186.35166666666666</v>
          </cell>
          <cell r="AO636" t="str">
            <v>65</v>
          </cell>
        </row>
        <row r="637">
          <cell r="AB637">
            <v>109523230.25</v>
          </cell>
          <cell r="AN637">
            <v>83276858.479166672</v>
          </cell>
          <cell r="AO637" t="str">
            <v>65a</v>
          </cell>
        </row>
        <row r="638">
          <cell r="AB638">
            <v>8239.25</v>
          </cell>
          <cell r="AN638">
            <v>3370.8970833333333</v>
          </cell>
          <cell r="AO638" t="str">
            <v>47</v>
          </cell>
        </row>
        <row r="639">
          <cell r="AB639">
            <v>62194.09</v>
          </cell>
          <cell r="AN639">
            <v>131288.21666666665</v>
          </cell>
          <cell r="AO639" t="str">
            <v>47</v>
          </cell>
        </row>
        <row r="640">
          <cell r="AB640">
            <v>0</v>
          </cell>
          <cell r="AN640">
            <v>0</v>
          </cell>
          <cell r="AO640" t="str">
            <v>47</v>
          </cell>
        </row>
        <row r="641">
          <cell r="AB641">
            <v>-502.28</v>
          </cell>
          <cell r="AN641">
            <v>4.7566666666666704</v>
          </cell>
          <cell r="AO641" t="str">
            <v>65</v>
          </cell>
        </row>
        <row r="642">
          <cell r="AB642">
            <v>1536.17</v>
          </cell>
          <cell r="AN642">
            <v>740.12208333333331</v>
          </cell>
          <cell r="AO642" t="str">
            <v>65a</v>
          </cell>
        </row>
        <row r="643">
          <cell r="AB643">
            <v>682204.74</v>
          </cell>
          <cell r="AN643">
            <v>845397.6529166667</v>
          </cell>
          <cell r="AO643" t="str">
            <v>46</v>
          </cell>
        </row>
        <row r="644">
          <cell r="AB644">
            <v>369910.57</v>
          </cell>
          <cell r="AN644">
            <v>395421.61000000004</v>
          </cell>
        </row>
        <row r="645">
          <cell r="AB645">
            <v>815</v>
          </cell>
          <cell r="AN645">
            <v>169.79166666666666</v>
          </cell>
          <cell r="AO645" t="str">
            <v>11</v>
          </cell>
        </row>
        <row r="646">
          <cell r="AB646">
            <v>0</v>
          </cell>
          <cell r="AN646">
            <v>632940.83333333337</v>
          </cell>
          <cell r="AO646">
            <v>65</v>
          </cell>
        </row>
        <row r="647">
          <cell r="AB647">
            <v>0</v>
          </cell>
          <cell r="AN647">
            <v>26536.914999999997</v>
          </cell>
          <cell r="AO647" t="str">
            <v>66A</v>
          </cell>
        </row>
        <row r="648">
          <cell r="AB648">
            <v>0</v>
          </cell>
          <cell r="AN648">
            <v>404.625</v>
          </cell>
        </row>
        <row r="649">
          <cell r="AB649">
            <v>0</v>
          </cell>
          <cell r="AN649">
            <v>0</v>
          </cell>
        </row>
        <row r="650">
          <cell r="AB650">
            <v>0</v>
          </cell>
          <cell r="AN650">
            <v>0</v>
          </cell>
        </row>
        <row r="651">
          <cell r="AB651">
            <v>0</v>
          </cell>
          <cell r="AN651">
            <v>0</v>
          </cell>
        </row>
        <row r="652">
          <cell r="AB652">
            <v>26387</v>
          </cell>
          <cell r="AN652">
            <v>3429.4166666666665</v>
          </cell>
          <cell r="AO652" t="str">
            <v>11</v>
          </cell>
        </row>
        <row r="653">
          <cell r="AB653">
            <v>42523.5</v>
          </cell>
          <cell r="AN653">
            <v>6513.354166666667</v>
          </cell>
          <cell r="AO653" t="str">
            <v>11</v>
          </cell>
        </row>
        <row r="654">
          <cell r="AB654">
            <v>0</v>
          </cell>
          <cell r="AN654">
            <v>17.708333333333332</v>
          </cell>
          <cell r="AO654" t="str">
            <v>11</v>
          </cell>
        </row>
        <row r="655">
          <cell r="AB655">
            <v>0</v>
          </cell>
          <cell r="AN655">
            <v>0</v>
          </cell>
        </row>
        <row r="656">
          <cell r="AB656">
            <v>0</v>
          </cell>
          <cell r="AN656">
            <v>172.70749999999998</v>
          </cell>
          <cell r="AO656" t="str">
            <v>11</v>
          </cell>
        </row>
        <row r="657">
          <cell r="AB657">
            <v>0</v>
          </cell>
          <cell r="AN657">
            <v>43.414583333333326</v>
          </cell>
          <cell r="AO657" t="str">
            <v>65</v>
          </cell>
        </row>
        <row r="658">
          <cell r="AB658">
            <v>103528.11</v>
          </cell>
          <cell r="AN658">
            <v>157730.30333333334</v>
          </cell>
          <cell r="AO658" t="str">
            <v>11</v>
          </cell>
        </row>
        <row r="659">
          <cell r="AB659">
            <v>0</v>
          </cell>
          <cell r="AN659">
            <v>10339.358333333334</v>
          </cell>
          <cell r="AO659" t="str">
            <v>11</v>
          </cell>
        </row>
        <row r="660">
          <cell r="AB660">
            <v>0</v>
          </cell>
          <cell r="AN660">
            <v>0</v>
          </cell>
          <cell r="AO660" t="str">
            <v>65</v>
          </cell>
        </row>
        <row r="661">
          <cell r="AB661">
            <v>6182.31</v>
          </cell>
          <cell r="AN661">
            <v>4723.0045833333334</v>
          </cell>
          <cell r="AO661">
            <v>65</v>
          </cell>
        </row>
        <row r="662">
          <cell r="AB662">
            <v>0</v>
          </cell>
          <cell r="AN662">
            <v>0</v>
          </cell>
        </row>
        <row r="663">
          <cell r="AB663">
            <v>0</v>
          </cell>
          <cell r="AN663">
            <v>0</v>
          </cell>
        </row>
        <row r="664">
          <cell r="AB664">
            <v>0</v>
          </cell>
          <cell r="AN664">
            <v>0</v>
          </cell>
          <cell r="AO664" t="str">
            <v>11</v>
          </cell>
        </row>
        <row r="665">
          <cell r="AB665">
            <v>0</v>
          </cell>
          <cell r="AN665">
            <v>0</v>
          </cell>
          <cell r="AO665" t="str">
            <v>41</v>
          </cell>
        </row>
        <row r="666">
          <cell r="AB666">
            <v>0</v>
          </cell>
          <cell r="AN666">
            <v>2514014.7916666665</v>
          </cell>
          <cell r="AO666" t="str">
            <v>41</v>
          </cell>
        </row>
        <row r="667">
          <cell r="AB667">
            <v>0</v>
          </cell>
          <cell r="AN667">
            <v>-879905.20833333337</v>
          </cell>
          <cell r="AO667" t="str">
            <v>41</v>
          </cell>
        </row>
        <row r="668">
          <cell r="AB668">
            <v>0</v>
          </cell>
          <cell r="AN668">
            <v>0</v>
          </cell>
          <cell r="AO668" t="str">
            <v>41</v>
          </cell>
        </row>
        <row r="669">
          <cell r="AB669">
            <v>0</v>
          </cell>
          <cell r="AN669">
            <v>0</v>
          </cell>
          <cell r="AO669" t="str">
            <v>41</v>
          </cell>
        </row>
        <row r="670">
          <cell r="AB670">
            <v>59899</v>
          </cell>
          <cell r="AN670">
            <v>-2834736.8333333335</v>
          </cell>
          <cell r="AO670" t="str">
            <v>41</v>
          </cell>
        </row>
        <row r="671">
          <cell r="AB671">
            <v>0</v>
          </cell>
          <cell r="AN671">
            <v>0</v>
          </cell>
          <cell r="AO671" t="str">
            <v>11</v>
          </cell>
        </row>
        <row r="672">
          <cell r="AB672">
            <v>524.9</v>
          </cell>
          <cell r="AN672">
            <v>7580.0358333333288</v>
          </cell>
          <cell r="AO672" t="str">
            <v>41</v>
          </cell>
        </row>
        <row r="673">
          <cell r="AB673">
            <v>62572.92</v>
          </cell>
          <cell r="AN673">
            <v>257985.48</v>
          </cell>
          <cell r="AO673" t="str">
            <v>11</v>
          </cell>
        </row>
        <row r="674">
          <cell r="AB674">
            <v>0</v>
          </cell>
          <cell r="AN674">
            <v>16279.333333333334</v>
          </cell>
          <cell r="AO674" t="str">
            <v>11</v>
          </cell>
        </row>
        <row r="675">
          <cell r="AB675">
            <v>0</v>
          </cell>
          <cell r="AN675">
            <v>396079.33416666667</v>
          </cell>
          <cell r="AO675" t="str">
            <v>11</v>
          </cell>
        </row>
        <row r="676">
          <cell r="AB676">
            <v>0</v>
          </cell>
          <cell r="AN676">
            <v>60431.485000000008</v>
          </cell>
          <cell r="AO676" t="str">
            <v>11</v>
          </cell>
        </row>
        <row r="677">
          <cell r="AB677">
            <v>0</v>
          </cell>
          <cell r="AN677">
            <v>0</v>
          </cell>
          <cell r="AO677" t="str">
            <v>11</v>
          </cell>
        </row>
        <row r="678">
          <cell r="AB678">
            <v>0</v>
          </cell>
          <cell r="AN678">
            <v>0</v>
          </cell>
          <cell r="AO678" t="str">
            <v>41</v>
          </cell>
        </row>
        <row r="679">
          <cell r="AB679">
            <v>31524576.989999998</v>
          </cell>
          <cell r="AN679">
            <v>34386858.559999995</v>
          </cell>
          <cell r="AO679">
            <v>65</v>
          </cell>
        </row>
        <row r="680">
          <cell r="AB680">
            <v>-58100975.340000004</v>
          </cell>
          <cell r="AN680">
            <v>-58328050.006666668</v>
          </cell>
          <cell r="AO680">
            <v>65</v>
          </cell>
        </row>
        <row r="681">
          <cell r="AB681">
            <v>36510290.5</v>
          </cell>
          <cell r="AN681">
            <v>36348109.22291667</v>
          </cell>
          <cell r="AO681">
            <v>65</v>
          </cell>
        </row>
        <row r="682">
          <cell r="AB682">
            <v>9350129.5299999993</v>
          </cell>
          <cell r="AN682">
            <v>9349896.459999999</v>
          </cell>
          <cell r="AO682">
            <v>65</v>
          </cell>
        </row>
        <row r="683">
          <cell r="AB683">
            <v>209796.52</v>
          </cell>
          <cell r="AN683">
            <v>209796.52</v>
          </cell>
          <cell r="AO683">
            <v>65</v>
          </cell>
        </row>
        <row r="684">
          <cell r="AB684">
            <v>1240172.07</v>
          </cell>
          <cell r="AN684">
            <v>1239088.45</v>
          </cell>
          <cell r="AO684">
            <v>65</v>
          </cell>
        </row>
        <row r="685">
          <cell r="AB685">
            <v>7601.05</v>
          </cell>
          <cell r="AN685">
            <v>7601.050000000002</v>
          </cell>
          <cell r="AO685">
            <v>65</v>
          </cell>
        </row>
        <row r="686">
          <cell r="AB686">
            <v>1907673.02</v>
          </cell>
          <cell r="AN686">
            <v>1843181.1450000003</v>
          </cell>
          <cell r="AO686">
            <v>65</v>
          </cell>
        </row>
        <row r="687">
          <cell r="AB687">
            <v>2576768.5099999998</v>
          </cell>
          <cell r="AN687">
            <v>2577977.959999999</v>
          </cell>
          <cell r="AO687">
            <v>65</v>
          </cell>
        </row>
        <row r="688">
          <cell r="AB688">
            <v>619435.48</v>
          </cell>
          <cell r="AN688">
            <v>535505.86666666658</v>
          </cell>
          <cell r="AO688">
            <v>65</v>
          </cell>
        </row>
        <row r="689">
          <cell r="AB689">
            <v>366.95</v>
          </cell>
          <cell r="AN689">
            <v>366.94999999999987</v>
          </cell>
          <cell r="AO689">
            <v>65</v>
          </cell>
        </row>
        <row r="690">
          <cell r="AB690">
            <v>-25835.27</v>
          </cell>
          <cell r="AN690">
            <v>-25835.27</v>
          </cell>
          <cell r="AO690">
            <v>65</v>
          </cell>
        </row>
        <row r="691">
          <cell r="AB691">
            <v>405426.67</v>
          </cell>
          <cell r="AN691">
            <v>405426.67</v>
          </cell>
          <cell r="AO691">
            <v>65</v>
          </cell>
        </row>
        <row r="692">
          <cell r="AB692">
            <v>686461.83</v>
          </cell>
          <cell r="AN692">
            <v>673468.35374999989</v>
          </cell>
          <cell r="AO692">
            <v>65</v>
          </cell>
        </row>
        <row r="693">
          <cell r="AB693">
            <v>9152.75</v>
          </cell>
          <cell r="AN693">
            <v>9152.75</v>
          </cell>
          <cell r="AO693">
            <v>65</v>
          </cell>
        </row>
        <row r="694">
          <cell r="AB694">
            <v>1451535.06</v>
          </cell>
          <cell r="AN694">
            <v>1292181.8895833334</v>
          </cell>
          <cell r="AO694">
            <v>65</v>
          </cell>
        </row>
        <row r="695">
          <cell r="AB695">
            <v>2275131.77</v>
          </cell>
          <cell r="AN695">
            <v>2097071.9595833335</v>
          </cell>
          <cell r="AO695">
            <v>65</v>
          </cell>
        </row>
        <row r="696">
          <cell r="AB696">
            <v>995</v>
          </cell>
          <cell r="AN696">
            <v>995</v>
          </cell>
          <cell r="AO696">
            <v>65</v>
          </cell>
        </row>
        <row r="697">
          <cell r="AB697">
            <v>1519</v>
          </cell>
          <cell r="AN697">
            <v>1519</v>
          </cell>
          <cell r="AO697">
            <v>65</v>
          </cell>
        </row>
        <row r="698">
          <cell r="AB698">
            <v>83002.97</v>
          </cell>
          <cell r="AN698">
            <v>25795.207083333331</v>
          </cell>
          <cell r="AO698">
            <v>65</v>
          </cell>
        </row>
        <row r="699">
          <cell r="AB699">
            <v>1815753.94</v>
          </cell>
          <cell r="AN699">
            <v>1669958.1545833333</v>
          </cell>
          <cell r="AO699">
            <v>65</v>
          </cell>
        </row>
        <row r="700">
          <cell r="AB700">
            <v>3578471.46</v>
          </cell>
          <cell r="AN700">
            <v>3043446.16</v>
          </cell>
          <cell r="AO700">
            <v>65</v>
          </cell>
        </row>
        <row r="701">
          <cell r="AB701">
            <v>-1154425.72</v>
          </cell>
          <cell r="AN701">
            <v>-598835.77500000002</v>
          </cell>
          <cell r="AO701" t="str">
            <v>65</v>
          </cell>
        </row>
        <row r="702">
          <cell r="AB702">
            <v>66942.149999999994</v>
          </cell>
          <cell r="AN702">
            <v>66942.150000000009</v>
          </cell>
          <cell r="AO702">
            <v>65</v>
          </cell>
        </row>
        <row r="703">
          <cell r="AB703">
            <v>1729467.71</v>
          </cell>
          <cell r="AN703">
            <v>1256455.0979166667</v>
          </cell>
          <cell r="AO703" t="str">
            <v>65</v>
          </cell>
        </row>
        <row r="704">
          <cell r="AB704">
            <v>2694999.3</v>
          </cell>
          <cell r="AN704">
            <v>3247252.6575000002</v>
          </cell>
        </row>
        <row r="705">
          <cell r="AB705">
            <v>0</v>
          </cell>
          <cell r="AN705">
            <v>0</v>
          </cell>
          <cell r="AO705" t="str">
            <v>23</v>
          </cell>
        </row>
        <row r="706">
          <cell r="AB706">
            <v>240686</v>
          </cell>
          <cell r="AN706">
            <v>249854</v>
          </cell>
          <cell r="AO706" t="str">
            <v>12</v>
          </cell>
        </row>
        <row r="707">
          <cell r="AB707">
            <v>0</v>
          </cell>
          <cell r="AN707">
            <v>0</v>
          </cell>
          <cell r="AO707" t="str">
            <v>12</v>
          </cell>
        </row>
        <row r="708">
          <cell r="AB708">
            <v>0</v>
          </cell>
          <cell r="AN708">
            <v>0</v>
          </cell>
          <cell r="AO708" t="str">
            <v>12</v>
          </cell>
        </row>
        <row r="709">
          <cell r="AB709">
            <v>0</v>
          </cell>
          <cell r="AN709">
            <v>0</v>
          </cell>
          <cell r="AO709" t="str">
            <v>12</v>
          </cell>
        </row>
        <row r="710">
          <cell r="AB710">
            <v>0</v>
          </cell>
          <cell r="AN710">
            <v>855.84250000000009</v>
          </cell>
          <cell r="AO710" t="str">
            <v>12</v>
          </cell>
        </row>
        <row r="711">
          <cell r="AB711">
            <v>0</v>
          </cell>
          <cell r="AN711">
            <v>0</v>
          </cell>
          <cell r="AO711" t="str">
            <v>12</v>
          </cell>
        </row>
        <row r="712">
          <cell r="AB712">
            <v>81126.63</v>
          </cell>
          <cell r="AN712">
            <v>96295.335000000006</v>
          </cell>
          <cell r="AO712" t="str">
            <v>12</v>
          </cell>
        </row>
        <row r="713">
          <cell r="AB713">
            <v>0</v>
          </cell>
          <cell r="AN713">
            <v>0</v>
          </cell>
          <cell r="AO713" t="str">
            <v>12</v>
          </cell>
        </row>
        <row r="714">
          <cell r="AB714">
            <v>0</v>
          </cell>
          <cell r="AN714">
            <v>0</v>
          </cell>
          <cell r="AO714" t="str">
            <v>12</v>
          </cell>
        </row>
        <row r="715">
          <cell r="AB715">
            <v>363928.58</v>
          </cell>
          <cell r="AN715">
            <v>418517.87875000009</v>
          </cell>
          <cell r="AO715" t="str">
            <v>12</v>
          </cell>
        </row>
        <row r="716">
          <cell r="AB716">
            <v>0</v>
          </cell>
          <cell r="AN716">
            <v>-8.3333333333333339E-4</v>
          </cell>
          <cell r="AO716" t="str">
            <v>12</v>
          </cell>
        </row>
        <row r="717">
          <cell r="AB717">
            <v>3433896.22</v>
          </cell>
          <cell r="AN717">
            <v>3518336.3049999997</v>
          </cell>
          <cell r="AO717" t="str">
            <v>12</v>
          </cell>
        </row>
        <row r="718">
          <cell r="AB718">
            <v>0</v>
          </cell>
          <cell r="AN718">
            <v>38990.298750000009</v>
          </cell>
          <cell r="AO718" t="str">
            <v>12</v>
          </cell>
        </row>
        <row r="719">
          <cell r="AB719">
            <v>0</v>
          </cell>
          <cell r="AN719">
            <v>375013.89624999999</v>
          </cell>
          <cell r="AO719" t="str">
            <v>12</v>
          </cell>
        </row>
        <row r="720">
          <cell r="AB720">
            <v>0</v>
          </cell>
          <cell r="AN720">
            <v>252932.77000000002</v>
          </cell>
          <cell r="AO720" t="str">
            <v>12</v>
          </cell>
        </row>
        <row r="721">
          <cell r="AB721">
            <v>0</v>
          </cell>
          <cell r="AN721">
            <v>160976.35416666666</v>
          </cell>
          <cell r="AO721" t="str">
            <v>12</v>
          </cell>
        </row>
        <row r="722">
          <cell r="AB722">
            <v>204998.61</v>
          </cell>
          <cell r="AN722">
            <v>451013.74500000005</v>
          </cell>
          <cell r="AO722" t="str">
            <v>12</v>
          </cell>
        </row>
        <row r="723">
          <cell r="AB723">
            <v>51607.44</v>
          </cell>
          <cell r="AN723">
            <v>53357.49</v>
          </cell>
          <cell r="AO723" t="str">
            <v>12</v>
          </cell>
        </row>
        <row r="724">
          <cell r="AB724">
            <v>1246922.58</v>
          </cell>
          <cell r="AN724">
            <v>682048.96750000003</v>
          </cell>
          <cell r="AO724" t="str">
            <v>12</v>
          </cell>
        </row>
        <row r="725">
          <cell r="AB725">
            <v>947558.57</v>
          </cell>
          <cell r="AN725">
            <v>518301.1020833333</v>
          </cell>
          <cell r="AO725" t="str">
            <v>12</v>
          </cell>
        </row>
        <row r="726">
          <cell r="AB726">
            <v>2901380.85</v>
          </cell>
          <cell r="AN726">
            <v>1587014.1762499998</v>
          </cell>
          <cell r="AO726" t="str">
            <v>12</v>
          </cell>
        </row>
        <row r="727">
          <cell r="AB727">
            <v>885498.17</v>
          </cell>
          <cell r="AN727">
            <v>445254.93208333332</v>
          </cell>
          <cell r="AO727" t="str">
            <v>12</v>
          </cell>
        </row>
        <row r="728">
          <cell r="AB728">
            <v>20824.89</v>
          </cell>
          <cell r="AN728">
            <v>11446.592083333331</v>
          </cell>
          <cell r="AO728" t="str">
            <v>12</v>
          </cell>
        </row>
        <row r="729">
          <cell r="AB729">
            <v>48590.85</v>
          </cell>
          <cell r="AN729">
            <v>26708.416249999995</v>
          </cell>
          <cell r="AO729" t="str">
            <v>12</v>
          </cell>
        </row>
        <row r="730">
          <cell r="AB730">
            <v>21683.19</v>
          </cell>
          <cell r="AN730">
            <v>12627.516250000001</v>
          </cell>
          <cell r="AO730" t="str">
            <v>12</v>
          </cell>
        </row>
        <row r="731">
          <cell r="AB731">
            <v>1182021.1399999999</v>
          </cell>
          <cell r="AN731">
            <v>447597.21083333337</v>
          </cell>
          <cell r="AO731" t="str">
            <v>12</v>
          </cell>
        </row>
        <row r="732">
          <cell r="AB732">
            <v>914262.01</v>
          </cell>
          <cell r="AN732">
            <v>349365.44124999997</v>
          </cell>
          <cell r="AO732" t="str">
            <v>12</v>
          </cell>
        </row>
        <row r="733">
          <cell r="AB733">
            <v>131262.21</v>
          </cell>
          <cell r="AN733">
            <v>50144.346249999995</v>
          </cell>
          <cell r="AO733" t="str">
            <v>12</v>
          </cell>
        </row>
        <row r="734">
          <cell r="AB734">
            <v>211343.67</v>
          </cell>
          <cell r="AN734">
            <v>26491.957916666666</v>
          </cell>
          <cell r="AO734" t="str">
            <v>12</v>
          </cell>
        </row>
        <row r="735">
          <cell r="AB735">
            <v>16933402.649999999</v>
          </cell>
          <cell r="AN735">
            <v>2423547.3450000002</v>
          </cell>
          <cell r="AO735">
            <v>65</v>
          </cell>
        </row>
        <row r="736">
          <cell r="AB736">
            <v>-7524234.4400000004</v>
          </cell>
          <cell r="AN736">
            <v>-24274078.705416668</v>
          </cell>
          <cell r="AO736">
            <v>65</v>
          </cell>
        </row>
        <row r="737">
          <cell r="AB737">
            <v>0</v>
          </cell>
          <cell r="AN737">
            <v>0</v>
          </cell>
          <cell r="AO737">
            <v>65</v>
          </cell>
        </row>
        <row r="738">
          <cell r="AB738">
            <v>-16440523.59</v>
          </cell>
          <cell r="AN738">
            <v>-25984664.073333338</v>
          </cell>
          <cell r="AO738">
            <v>65</v>
          </cell>
        </row>
        <row r="739">
          <cell r="AB739">
            <v>135186.18</v>
          </cell>
          <cell r="AN739">
            <v>-949375.49624999997</v>
          </cell>
          <cell r="AO739" t="str">
            <v>65</v>
          </cell>
        </row>
        <row r="740">
          <cell r="AB740">
            <v>119544.02</v>
          </cell>
          <cell r="AN740">
            <v>-29784.801250000008</v>
          </cell>
          <cell r="AO740" t="str">
            <v>65</v>
          </cell>
        </row>
        <row r="741">
          <cell r="AB741">
            <v>0</v>
          </cell>
          <cell r="AN741">
            <v>0</v>
          </cell>
          <cell r="AO741" t="str">
            <v>65b</v>
          </cell>
        </row>
        <row r="742">
          <cell r="AB742">
            <v>5176339752.470005</v>
          </cell>
          <cell r="AN742">
            <v>5231517078.7645855</v>
          </cell>
        </row>
        <row r="744">
          <cell r="AB744">
            <v>-77201680.299999997</v>
          </cell>
          <cell r="AN744">
            <v>-63598251.922916673</v>
          </cell>
          <cell r="AO744" t="str">
            <v>6</v>
          </cell>
        </row>
        <row r="745">
          <cell r="AB745">
            <v>48572715</v>
          </cell>
          <cell r="AN745">
            <v>46778090</v>
          </cell>
          <cell r="AO745" t="str">
            <v>65b</v>
          </cell>
        </row>
        <row r="746">
          <cell r="AB746">
            <v>-1024751.45</v>
          </cell>
          <cell r="AN746">
            <v>-1024751.4499999998</v>
          </cell>
          <cell r="AO746" t="str">
            <v>64</v>
          </cell>
        </row>
        <row r="747">
          <cell r="AB747">
            <v>-459000</v>
          </cell>
          <cell r="AN747">
            <v>-159375</v>
          </cell>
          <cell r="AO747" t="str">
            <v>50/67</v>
          </cell>
        </row>
        <row r="748">
          <cell r="AB748">
            <v>33917.58</v>
          </cell>
          <cell r="AN748">
            <v>40584.246666666681</v>
          </cell>
          <cell r="AO748" t="str">
            <v>22</v>
          </cell>
          <cell r="AP748">
            <v>23</v>
          </cell>
        </row>
        <row r="749">
          <cell r="AB749">
            <v>91427</v>
          </cell>
          <cell r="AN749">
            <v>109010.33333333333</v>
          </cell>
          <cell r="AO749" t="str">
            <v>22</v>
          </cell>
          <cell r="AP749">
            <v>24</v>
          </cell>
        </row>
        <row r="750">
          <cell r="AB750">
            <v>39518432</v>
          </cell>
          <cell r="AN750">
            <v>38608265.333333336</v>
          </cell>
          <cell r="AO750" t="str">
            <v>22</v>
          </cell>
          <cell r="AP750">
            <v>25</v>
          </cell>
        </row>
        <row r="751">
          <cell r="AB751">
            <v>0</v>
          </cell>
          <cell r="AN751">
            <v>0</v>
          </cell>
          <cell r="AO751" t="str">
            <v>6</v>
          </cell>
        </row>
        <row r="752">
          <cell r="AB752">
            <v>-29322000</v>
          </cell>
          <cell r="AN752">
            <v>-23140166.666666668</v>
          </cell>
          <cell r="AO752" t="str">
            <v>66</v>
          </cell>
        </row>
        <row r="753">
          <cell r="AB753">
            <v>2889000</v>
          </cell>
          <cell r="AN753">
            <v>2464458.3333333335</v>
          </cell>
          <cell r="AO753" t="str">
            <v>31/66</v>
          </cell>
          <cell r="AP753">
            <v>26</v>
          </cell>
        </row>
        <row r="754">
          <cell r="AB754">
            <v>1998018</v>
          </cell>
          <cell r="AN754">
            <v>2778226.3333333335</v>
          </cell>
          <cell r="AO754" t="str">
            <v>48</v>
          </cell>
        </row>
        <row r="755">
          <cell r="AB755">
            <v>2718000</v>
          </cell>
          <cell r="AN755">
            <v>2151750</v>
          </cell>
          <cell r="AO755" t="str">
            <v>48</v>
          </cell>
        </row>
        <row r="756">
          <cell r="AB756">
            <v>205589</v>
          </cell>
          <cell r="AN756">
            <v>712499.41666666663</v>
          </cell>
          <cell r="AO756" t="str">
            <v>50/67</v>
          </cell>
        </row>
        <row r="757">
          <cell r="AB757">
            <v>4822933</v>
          </cell>
          <cell r="AN757">
            <v>3574838.4166666665</v>
          </cell>
          <cell r="AO757" t="str">
            <v>50/67</v>
          </cell>
        </row>
        <row r="758">
          <cell r="AB758">
            <v>10483</v>
          </cell>
          <cell r="AN758">
            <v>84153.75</v>
          </cell>
          <cell r="AO758" t="str">
            <v>50/67</v>
          </cell>
        </row>
        <row r="759">
          <cell r="AB759">
            <v>49000</v>
          </cell>
          <cell r="AN759">
            <v>49000</v>
          </cell>
          <cell r="AO759" t="str">
            <v>48</v>
          </cell>
        </row>
        <row r="760">
          <cell r="AB760">
            <v>-236000</v>
          </cell>
          <cell r="AN760">
            <v>-220833.33333333334</v>
          </cell>
          <cell r="AO760" t="str">
            <v>48</v>
          </cell>
        </row>
        <row r="761">
          <cell r="AB761">
            <v>0</v>
          </cell>
          <cell r="AN761">
            <v>0</v>
          </cell>
          <cell r="AO761" t="str">
            <v>22</v>
          </cell>
          <cell r="AP761">
            <v>27</v>
          </cell>
        </row>
        <row r="762">
          <cell r="AB762">
            <v>2070000</v>
          </cell>
          <cell r="AN762">
            <v>2116416.6666666665</v>
          </cell>
        </row>
        <row r="763">
          <cell r="AB763">
            <v>365575</v>
          </cell>
          <cell r="AN763">
            <v>340907.29166666669</v>
          </cell>
          <cell r="AO763" t="str">
            <v>50/67</v>
          </cell>
        </row>
        <row r="764">
          <cell r="AB764">
            <v>455000</v>
          </cell>
          <cell r="AN764">
            <v>455000</v>
          </cell>
          <cell r="AO764" t="str">
            <v>50/67</v>
          </cell>
        </row>
        <row r="765">
          <cell r="AB765">
            <v>960000</v>
          </cell>
          <cell r="AN765">
            <v>1027500</v>
          </cell>
        </row>
        <row r="766">
          <cell r="AB766">
            <v>1259000</v>
          </cell>
          <cell r="AN766">
            <v>1259000</v>
          </cell>
        </row>
        <row r="767">
          <cell r="AB767">
            <v>0</v>
          </cell>
          <cell r="AN767">
            <v>0</v>
          </cell>
        </row>
        <row r="768">
          <cell r="AB768">
            <v>6917206</v>
          </cell>
          <cell r="AN768">
            <v>5937363.916666667</v>
          </cell>
        </row>
        <row r="769">
          <cell r="AB769">
            <v>0</v>
          </cell>
          <cell r="AN769">
            <v>0</v>
          </cell>
        </row>
        <row r="770">
          <cell r="AB770">
            <v>2854228</v>
          </cell>
          <cell r="AN770">
            <v>2331884.375</v>
          </cell>
          <cell r="AO770" t="str">
            <v>48</v>
          </cell>
        </row>
        <row r="771">
          <cell r="AB771">
            <v>2458000</v>
          </cell>
          <cell r="AN771">
            <v>2458000</v>
          </cell>
          <cell r="AO771" t="str">
            <v>65a</v>
          </cell>
        </row>
        <row r="772">
          <cell r="AB772">
            <v>1553352</v>
          </cell>
          <cell r="AN772">
            <v>1362685.3333333333</v>
          </cell>
        </row>
        <row r="773">
          <cell r="AB773">
            <v>863861</v>
          </cell>
          <cell r="AN773">
            <v>1768056.625</v>
          </cell>
        </row>
        <row r="774">
          <cell r="AB774">
            <v>0</v>
          </cell>
          <cell r="AN774">
            <v>0</v>
          </cell>
        </row>
        <row r="775">
          <cell r="AB775">
            <v>21000</v>
          </cell>
          <cell r="AN775">
            <v>19583.333333333332</v>
          </cell>
          <cell r="AO775" t="str">
            <v>50/67</v>
          </cell>
        </row>
        <row r="776">
          <cell r="AB776">
            <v>0</v>
          </cell>
          <cell r="AN776">
            <v>0</v>
          </cell>
        </row>
        <row r="777">
          <cell r="AB777">
            <v>159437</v>
          </cell>
          <cell r="AN777">
            <v>159437</v>
          </cell>
          <cell r="AO777" t="str">
            <v>48</v>
          </cell>
        </row>
        <row r="778">
          <cell r="AB778">
            <v>1080000</v>
          </cell>
          <cell r="AN778">
            <v>854750</v>
          </cell>
        </row>
        <row r="779">
          <cell r="AB779">
            <v>-7000</v>
          </cell>
          <cell r="AN779">
            <v>-7000</v>
          </cell>
        </row>
        <row r="780">
          <cell r="AB780">
            <v>0</v>
          </cell>
          <cell r="AN780">
            <v>0</v>
          </cell>
          <cell r="AO780" t="str">
            <v>41</v>
          </cell>
        </row>
        <row r="781">
          <cell r="AB781">
            <v>12777000</v>
          </cell>
          <cell r="AN781">
            <v>12777000</v>
          </cell>
        </row>
        <row r="782">
          <cell r="AB782">
            <v>1044000</v>
          </cell>
          <cell r="AN782">
            <v>1044000</v>
          </cell>
        </row>
        <row r="783">
          <cell r="AB783">
            <v>5292000</v>
          </cell>
          <cell r="AN783">
            <v>5298375</v>
          </cell>
          <cell r="AO783" t="str">
            <v>50/67</v>
          </cell>
        </row>
        <row r="784">
          <cell r="AB784">
            <v>1074914</v>
          </cell>
          <cell r="AN784">
            <v>3404125.4583333335</v>
          </cell>
          <cell r="AO784" t="str">
            <v>50/67</v>
          </cell>
        </row>
        <row r="785">
          <cell r="AB785">
            <v>138097</v>
          </cell>
          <cell r="AN785">
            <v>59302.541666666664</v>
          </cell>
        </row>
        <row r="786">
          <cell r="AB786">
            <v>448000</v>
          </cell>
          <cell r="AN786">
            <v>726875</v>
          </cell>
        </row>
        <row r="787">
          <cell r="AB787">
            <v>550000</v>
          </cell>
          <cell r="AN787">
            <v>22916.666666666668</v>
          </cell>
        </row>
        <row r="788">
          <cell r="AB788">
            <v>700000</v>
          </cell>
          <cell r="AN788">
            <v>29166.666666666668</v>
          </cell>
        </row>
        <row r="789">
          <cell r="AB789">
            <v>-859037900</v>
          </cell>
          <cell r="AN789">
            <v>-859037900</v>
          </cell>
          <cell r="AO789" t="str">
            <v>2</v>
          </cell>
        </row>
        <row r="790">
          <cell r="AB790">
            <v>-60000000</v>
          </cell>
          <cell r="AN790">
            <v>-60000000</v>
          </cell>
          <cell r="AO790" t="str">
            <v>3</v>
          </cell>
        </row>
        <row r="791">
          <cell r="AB791">
            <v>0</v>
          </cell>
          <cell r="AN791">
            <v>0</v>
          </cell>
          <cell r="AO791" t="str">
            <v>3</v>
          </cell>
        </row>
        <row r="792">
          <cell r="AB792">
            <v>-431100</v>
          </cell>
          <cell r="AN792">
            <v>-431100</v>
          </cell>
          <cell r="AO792" t="str">
            <v>3</v>
          </cell>
        </row>
        <row r="793">
          <cell r="AB793">
            <v>-1458300</v>
          </cell>
          <cell r="AN793">
            <v>-1470487.5</v>
          </cell>
          <cell r="AO793" t="str">
            <v>3</v>
          </cell>
        </row>
        <row r="794">
          <cell r="AB794">
            <v>0</v>
          </cell>
          <cell r="AN794">
            <v>-32343750</v>
          </cell>
          <cell r="AO794" t="str">
            <v>3</v>
          </cell>
        </row>
        <row r="795">
          <cell r="AB795">
            <v>-80250000</v>
          </cell>
          <cell r="AN795">
            <v>-87656250</v>
          </cell>
          <cell r="AO795" t="str">
            <v>3</v>
          </cell>
        </row>
        <row r="796">
          <cell r="AB796">
            <v>-200000000</v>
          </cell>
          <cell r="AN796">
            <v>-200000000</v>
          </cell>
          <cell r="AO796" t="str">
            <v>3</v>
          </cell>
        </row>
        <row r="797">
          <cell r="AB797">
            <v>-122847945.22</v>
          </cell>
          <cell r="AN797">
            <v>-122847945.22000001</v>
          </cell>
          <cell r="AO797" t="str">
            <v>4</v>
          </cell>
        </row>
        <row r="798">
          <cell r="AB798">
            <v>-338395484.31</v>
          </cell>
          <cell r="AN798">
            <v>-338395484.31</v>
          </cell>
          <cell r="AO798" t="str">
            <v>4</v>
          </cell>
        </row>
        <row r="799">
          <cell r="AB799">
            <v>-16901820.34</v>
          </cell>
          <cell r="AN799">
            <v>-16901820.34</v>
          </cell>
          <cell r="AO799" t="str">
            <v>4</v>
          </cell>
        </row>
        <row r="800">
          <cell r="AB800">
            <v>-337.5</v>
          </cell>
          <cell r="AN800">
            <v>-154.6875</v>
          </cell>
          <cell r="AO800" t="str">
            <v>4</v>
          </cell>
        </row>
        <row r="801">
          <cell r="AB801">
            <v>-32191469.550000001</v>
          </cell>
          <cell r="AN801">
            <v>-16050268.320000002</v>
          </cell>
          <cell r="AO801" t="str">
            <v>4</v>
          </cell>
        </row>
        <row r="802">
          <cell r="AB802">
            <v>0</v>
          </cell>
          <cell r="AN802">
            <v>-256594.16666666666</v>
          </cell>
          <cell r="AO802" t="str">
            <v>41</v>
          </cell>
        </row>
        <row r="803">
          <cell r="AB803">
            <v>0</v>
          </cell>
          <cell r="AN803">
            <v>-4329698.958333333</v>
          </cell>
          <cell r="AO803" t="str">
            <v>41</v>
          </cell>
        </row>
        <row r="804">
          <cell r="AB804">
            <v>0</v>
          </cell>
          <cell r="AN804">
            <v>5697865.416666667</v>
          </cell>
          <cell r="AO804" t="str">
            <v>41</v>
          </cell>
        </row>
        <row r="805">
          <cell r="AB805">
            <v>0</v>
          </cell>
          <cell r="AN805">
            <v>10479064.791666666</v>
          </cell>
          <cell r="AO805" t="str">
            <v>41</v>
          </cell>
        </row>
        <row r="806">
          <cell r="AB806">
            <v>0</v>
          </cell>
          <cell r="AN806">
            <v>1072536.875</v>
          </cell>
          <cell r="AO806" t="str">
            <v>41</v>
          </cell>
        </row>
        <row r="807">
          <cell r="AB807">
            <v>0</v>
          </cell>
          <cell r="AN807">
            <v>-13481340.833333334</v>
          </cell>
          <cell r="AO807" t="str">
            <v>41</v>
          </cell>
        </row>
        <row r="808">
          <cell r="AB808">
            <v>2148854.7200000002</v>
          </cell>
          <cell r="AN808">
            <v>2148854.7199999997</v>
          </cell>
          <cell r="AO808" t="str">
            <v>4</v>
          </cell>
        </row>
        <row r="809">
          <cell r="AB809">
            <v>1650848.74</v>
          </cell>
          <cell r="AN809">
            <v>1650848.74</v>
          </cell>
          <cell r="AO809" t="str">
            <v>4</v>
          </cell>
        </row>
        <row r="810">
          <cell r="AB810">
            <v>4985024.68</v>
          </cell>
          <cell r="AN810">
            <v>4985024.68</v>
          </cell>
          <cell r="AO810" t="str">
            <v>4</v>
          </cell>
        </row>
        <row r="811">
          <cell r="AB811">
            <v>786587.56</v>
          </cell>
          <cell r="AN811">
            <v>786587.56000000017</v>
          </cell>
          <cell r="AO811" t="str">
            <v>4</v>
          </cell>
        </row>
        <row r="812">
          <cell r="AB812">
            <v>-5370574</v>
          </cell>
          <cell r="AN812">
            <v>-5312805.458333333</v>
          </cell>
          <cell r="AO812" t="str">
            <v>6</v>
          </cell>
        </row>
        <row r="813">
          <cell r="AB813">
            <v>-790188</v>
          </cell>
          <cell r="AN813">
            <v>-780108.83333333337</v>
          </cell>
          <cell r="AO813" t="str">
            <v>6</v>
          </cell>
        </row>
        <row r="814">
          <cell r="AB814">
            <v>0</v>
          </cell>
          <cell r="AN814">
            <v>0</v>
          </cell>
          <cell r="AO814" t="str">
            <v>6</v>
          </cell>
        </row>
        <row r="815">
          <cell r="AB815">
            <v>0</v>
          </cell>
          <cell r="AN815">
            <v>0</v>
          </cell>
          <cell r="AO815" t="str">
            <v>41</v>
          </cell>
        </row>
        <row r="816">
          <cell r="AB816">
            <v>-103974220.56</v>
          </cell>
          <cell r="AN816">
            <v>-108063850.17208336</v>
          </cell>
          <cell r="AO816" t="str">
            <v>6</v>
          </cell>
        </row>
        <row r="817">
          <cell r="AB817">
            <v>77562549.519999996</v>
          </cell>
          <cell r="AN817">
            <v>77562549.519999996</v>
          </cell>
          <cell r="AO817" t="str">
            <v>6</v>
          </cell>
        </row>
        <row r="818">
          <cell r="AB818">
            <v>1755001.25</v>
          </cell>
          <cell r="AN818">
            <v>1755001.25</v>
          </cell>
          <cell r="AO818" t="str">
            <v>6</v>
          </cell>
        </row>
        <row r="819">
          <cell r="AB819">
            <v>1471103.62</v>
          </cell>
          <cell r="AN819">
            <v>1471103.6200000003</v>
          </cell>
          <cell r="AO819" t="str">
            <v>6</v>
          </cell>
        </row>
        <row r="820">
          <cell r="AB820">
            <v>16359946.109999999</v>
          </cell>
          <cell r="AN820">
            <v>16359946.110000005</v>
          </cell>
          <cell r="AO820" t="str">
            <v>6</v>
          </cell>
        </row>
        <row r="821">
          <cell r="AB821">
            <v>-1676293.6</v>
          </cell>
          <cell r="AN821">
            <v>-1676293.5999999999</v>
          </cell>
          <cell r="AO821" t="str">
            <v>6</v>
          </cell>
        </row>
        <row r="822">
          <cell r="AB822">
            <v>-79330806.810000002</v>
          </cell>
          <cell r="AN822">
            <v>-75442765.768333316</v>
          </cell>
          <cell r="AO822" t="str">
            <v>6</v>
          </cell>
        </row>
        <row r="823">
          <cell r="AB823">
            <v>27022509.050000001</v>
          </cell>
          <cell r="AN823">
            <v>26661328.412083339</v>
          </cell>
          <cell r="AO823" t="str">
            <v>6</v>
          </cell>
        </row>
        <row r="824">
          <cell r="AB824">
            <v>0</v>
          </cell>
          <cell r="AN824">
            <v>0</v>
          </cell>
          <cell r="AO824" t="str">
            <v>6</v>
          </cell>
        </row>
        <row r="825">
          <cell r="AB825">
            <v>0</v>
          </cell>
          <cell r="AN825">
            <v>0</v>
          </cell>
          <cell r="AO825" t="str">
            <v>6</v>
          </cell>
        </row>
        <row r="826">
          <cell r="AB826">
            <v>0</v>
          </cell>
          <cell r="AN826">
            <v>1229050.6666666667</v>
          </cell>
          <cell r="AO826" t="str">
            <v>6</v>
          </cell>
        </row>
        <row r="827">
          <cell r="AB827">
            <v>0</v>
          </cell>
          <cell r="AN827">
            <v>352289.20833333331</v>
          </cell>
          <cell r="AO827" t="str">
            <v>6</v>
          </cell>
        </row>
        <row r="828">
          <cell r="AB828">
            <v>0</v>
          </cell>
          <cell r="AN828">
            <v>2304566.4775</v>
          </cell>
          <cell r="AO828" t="str">
            <v>6</v>
          </cell>
        </row>
        <row r="829">
          <cell r="AB829">
            <v>-20782555</v>
          </cell>
          <cell r="AN829">
            <v>-16452856.041666666</v>
          </cell>
          <cell r="AO829" t="str">
            <v>41</v>
          </cell>
        </row>
        <row r="830">
          <cell r="AB830">
            <v>20564836</v>
          </cell>
          <cell r="AN830">
            <v>18855320.916666668</v>
          </cell>
          <cell r="AO830" t="str">
            <v>41</v>
          </cell>
        </row>
        <row r="831">
          <cell r="AB831">
            <v>46647134</v>
          </cell>
          <cell r="AN831">
            <v>38816175.083333336</v>
          </cell>
          <cell r="AO831" t="str">
            <v>41</v>
          </cell>
        </row>
        <row r="832">
          <cell r="AB832">
            <v>-59636660</v>
          </cell>
          <cell r="AN832">
            <v>-50294894.083333336</v>
          </cell>
          <cell r="AO832" t="str">
            <v>41</v>
          </cell>
        </row>
        <row r="833">
          <cell r="AB833">
            <v>0</v>
          </cell>
          <cell r="AN833">
            <v>-770363.5</v>
          </cell>
          <cell r="AO833" t="str">
            <v>41</v>
          </cell>
        </row>
        <row r="834">
          <cell r="AB834">
            <v>7246000</v>
          </cell>
          <cell r="AN834">
            <v>5736416.666666667</v>
          </cell>
          <cell r="AO834" t="str">
            <v>41</v>
          </cell>
        </row>
        <row r="835">
          <cell r="AB835">
            <v>0</v>
          </cell>
          <cell r="AN835">
            <v>0</v>
          </cell>
          <cell r="AO835" t="str">
            <v>8</v>
          </cell>
        </row>
        <row r="836">
          <cell r="AB836">
            <v>-25000000</v>
          </cell>
          <cell r="AN836">
            <v>-25000000</v>
          </cell>
          <cell r="AO836" t="str">
            <v>8</v>
          </cell>
        </row>
        <row r="837">
          <cell r="AB837">
            <v>0</v>
          </cell>
          <cell r="AN837">
            <v>0</v>
          </cell>
          <cell r="AO837" t="str">
            <v>8</v>
          </cell>
        </row>
        <row r="838">
          <cell r="AB838">
            <v>0</v>
          </cell>
          <cell r="AN838">
            <v>0</v>
          </cell>
          <cell r="AO838" t="str">
            <v>8</v>
          </cell>
        </row>
        <row r="839">
          <cell r="AB839">
            <v>0</v>
          </cell>
          <cell r="AN839">
            <v>-12604166.666666666</v>
          </cell>
          <cell r="AO839" t="str">
            <v>8</v>
          </cell>
        </row>
        <row r="840">
          <cell r="AB840">
            <v>0</v>
          </cell>
          <cell r="AN840">
            <v>0</v>
          </cell>
          <cell r="AO840" t="str">
            <v>8</v>
          </cell>
        </row>
        <row r="841">
          <cell r="AB841">
            <v>0</v>
          </cell>
          <cell r="AN841">
            <v>-10725000</v>
          </cell>
          <cell r="AO841" t="str">
            <v>8</v>
          </cell>
        </row>
        <row r="842">
          <cell r="AB842">
            <v>0</v>
          </cell>
          <cell r="AN842">
            <v>0</v>
          </cell>
          <cell r="AO842" t="str">
            <v>8</v>
          </cell>
        </row>
        <row r="843">
          <cell r="AB843">
            <v>0</v>
          </cell>
          <cell r="AN843">
            <v>-40104166.666666664</v>
          </cell>
          <cell r="AO843" t="str">
            <v>8</v>
          </cell>
        </row>
        <row r="844">
          <cell r="AB844">
            <v>0</v>
          </cell>
          <cell r="AN844">
            <v>0</v>
          </cell>
          <cell r="AO844" t="str">
            <v>8</v>
          </cell>
        </row>
        <row r="845">
          <cell r="AB845">
            <v>0</v>
          </cell>
          <cell r="AN845">
            <v>-12707500</v>
          </cell>
          <cell r="AO845" t="str">
            <v>8</v>
          </cell>
        </row>
        <row r="846">
          <cell r="AB846">
            <v>0</v>
          </cell>
          <cell r="AN846">
            <v>-1375000</v>
          </cell>
          <cell r="AO846" t="str">
            <v>8</v>
          </cell>
        </row>
        <row r="847">
          <cell r="AB847">
            <v>0</v>
          </cell>
          <cell r="AN847">
            <v>-3208333.3333333335</v>
          </cell>
          <cell r="AO847" t="str">
            <v>8</v>
          </cell>
        </row>
        <row r="848">
          <cell r="AB848">
            <v>0</v>
          </cell>
          <cell r="AN848">
            <v>0</v>
          </cell>
          <cell r="AO848" t="str">
            <v>8</v>
          </cell>
        </row>
        <row r="849">
          <cell r="AB849">
            <v>0</v>
          </cell>
          <cell r="AN849">
            <v>-15625000</v>
          </cell>
          <cell r="AO849" t="str">
            <v>8</v>
          </cell>
        </row>
        <row r="850">
          <cell r="AB850">
            <v>0</v>
          </cell>
          <cell r="AN850">
            <v>-1312500</v>
          </cell>
          <cell r="AO850" t="str">
            <v>8</v>
          </cell>
        </row>
        <row r="851">
          <cell r="AB851">
            <v>-3500000</v>
          </cell>
          <cell r="AN851">
            <v>-3500000</v>
          </cell>
          <cell r="AO851" t="str">
            <v>8</v>
          </cell>
        </row>
        <row r="852">
          <cell r="AB852">
            <v>0</v>
          </cell>
          <cell r="AN852">
            <v>-4375000</v>
          </cell>
          <cell r="AO852" t="str">
            <v>8</v>
          </cell>
        </row>
        <row r="853">
          <cell r="AB853">
            <v>0</v>
          </cell>
          <cell r="AN853">
            <v>-1312500</v>
          </cell>
          <cell r="AO853" t="str">
            <v>8</v>
          </cell>
        </row>
        <row r="854">
          <cell r="AB854">
            <v>-3000000</v>
          </cell>
          <cell r="AN854">
            <v>-3000000</v>
          </cell>
          <cell r="AO854" t="str">
            <v>8</v>
          </cell>
        </row>
        <row r="855">
          <cell r="AB855">
            <v>0</v>
          </cell>
          <cell r="AN855">
            <v>-17500000</v>
          </cell>
          <cell r="AO855" t="str">
            <v>8</v>
          </cell>
        </row>
        <row r="856">
          <cell r="AB856">
            <v>-1000000</v>
          </cell>
          <cell r="AN856">
            <v>-1000000</v>
          </cell>
          <cell r="AO856" t="str">
            <v>8</v>
          </cell>
        </row>
        <row r="857">
          <cell r="AB857">
            <v>0</v>
          </cell>
          <cell r="AN857">
            <v>-2625000</v>
          </cell>
          <cell r="AO857" t="str">
            <v>8</v>
          </cell>
        </row>
        <row r="858">
          <cell r="AB858">
            <v>-8500000</v>
          </cell>
          <cell r="AN858">
            <v>-8500000</v>
          </cell>
          <cell r="AO858" t="str">
            <v>8</v>
          </cell>
        </row>
        <row r="859">
          <cell r="AB859">
            <v>-10000000</v>
          </cell>
          <cell r="AN859">
            <v>-10000000</v>
          </cell>
          <cell r="AO859" t="str">
            <v>8</v>
          </cell>
        </row>
        <row r="860">
          <cell r="AB860">
            <v>-10000000</v>
          </cell>
          <cell r="AN860">
            <v>-10000000</v>
          </cell>
          <cell r="AO860" t="str">
            <v>8</v>
          </cell>
        </row>
        <row r="861">
          <cell r="AB861">
            <v>-8000000</v>
          </cell>
          <cell r="AN861">
            <v>-8000000</v>
          </cell>
          <cell r="AO861" t="str">
            <v>8</v>
          </cell>
        </row>
        <row r="862">
          <cell r="AB862">
            <v>-3000000</v>
          </cell>
          <cell r="AN862">
            <v>-3000000</v>
          </cell>
          <cell r="AO862" t="str">
            <v>8</v>
          </cell>
        </row>
        <row r="863">
          <cell r="AB863">
            <v>-20000000</v>
          </cell>
          <cell r="AN863">
            <v>-20000000</v>
          </cell>
          <cell r="AO863" t="str">
            <v>8</v>
          </cell>
        </row>
        <row r="864">
          <cell r="AB864">
            <v>-20000000</v>
          </cell>
          <cell r="AN864">
            <v>-20000000</v>
          </cell>
          <cell r="AO864" t="str">
            <v>8</v>
          </cell>
        </row>
        <row r="865">
          <cell r="AB865">
            <v>-5000000</v>
          </cell>
          <cell r="AN865">
            <v>-5000000</v>
          </cell>
          <cell r="AO865" t="str">
            <v>8</v>
          </cell>
        </row>
        <row r="866">
          <cell r="AB866">
            <v>-7000000</v>
          </cell>
          <cell r="AN866">
            <v>-7000000</v>
          </cell>
          <cell r="AO866" t="str">
            <v>8</v>
          </cell>
        </row>
        <row r="867">
          <cell r="AB867">
            <v>-10000000</v>
          </cell>
          <cell r="AN867">
            <v>-10000000</v>
          </cell>
          <cell r="AO867" t="str">
            <v>8</v>
          </cell>
        </row>
        <row r="868">
          <cell r="AB868">
            <v>-2000000</v>
          </cell>
          <cell r="AN868">
            <v>-2000000</v>
          </cell>
          <cell r="AO868" t="str">
            <v>8</v>
          </cell>
        </row>
        <row r="869">
          <cell r="AB869">
            <v>-3000000</v>
          </cell>
          <cell r="AN869">
            <v>-3000000</v>
          </cell>
          <cell r="AO869" t="str">
            <v>8</v>
          </cell>
        </row>
        <row r="870">
          <cell r="AB870">
            <v>-5000000</v>
          </cell>
          <cell r="AN870">
            <v>-5000000</v>
          </cell>
          <cell r="AO870" t="str">
            <v>8</v>
          </cell>
        </row>
        <row r="871">
          <cell r="AB871">
            <v>-15000000</v>
          </cell>
          <cell r="AN871">
            <v>-15000000</v>
          </cell>
          <cell r="AO871" t="str">
            <v>8</v>
          </cell>
        </row>
        <row r="872">
          <cell r="AB872">
            <v>-10000000</v>
          </cell>
          <cell r="AN872">
            <v>-10000000</v>
          </cell>
          <cell r="AO872" t="str">
            <v>8</v>
          </cell>
        </row>
        <row r="873">
          <cell r="AB873">
            <v>-2000000</v>
          </cell>
          <cell r="AN873">
            <v>-2000000</v>
          </cell>
          <cell r="AO873" t="str">
            <v>8</v>
          </cell>
        </row>
        <row r="874">
          <cell r="AB874">
            <v>-25000000</v>
          </cell>
          <cell r="AN874">
            <v>-25000000</v>
          </cell>
          <cell r="AO874" t="str">
            <v>8</v>
          </cell>
        </row>
        <row r="875">
          <cell r="AB875">
            <v>-100000000</v>
          </cell>
          <cell r="AN875">
            <v>-100000000</v>
          </cell>
          <cell r="AO875" t="str">
            <v>8</v>
          </cell>
        </row>
        <row r="876">
          <cell r="AB876">
            <v>0</v>
          </cell>
          <cell r="AN876">
            <v>-3125000</v>
          </cell>
          <cell r="AO876" t="str">
            <v>8</v>
          </cell>
        </row>
        <row r="877">
          <cell r="AB877">
            <v>0</v>
          </cell>
          <cell r="AN877">
            <v>-4583333.333333333</v>
          </cell>
          <cell r="AO877" t="str">
            <v>8</v>
          </cell>
        </row>
        <row r="878">
          <cell r="AB878">
            <v>0</v>
          </cell>
          <cell r="AN878">
            <v>0</v>
          </cell>
          <cell r="AO878" t="str">
            <v>8</v>
          </cell>
        </row>
        <row r="879">
          <cell r="AB879">
            <v>-46000000</v>
          </cell>
          <cell r="AN879">
            <v>-46000000</v>
          </cell>
          <cell r="AO879" t="str">
            <v>8</v>
          </cell>
        </row>
        <row r="880">
          <cell r="AB880">
            <v>0</v>
          </cell>
          <cell r="AN880">
            <v>0</v>
          </cell>
          <cell r="AO880" t="str">
            <v>8</v>
          </cell>
        </row>
        <row r="881">
          <cell r="AB881">
            <v>0</v>
          </cell>
          <cell r="AN881">
            <v>0</v>
          </cell>
          <cell r="AO881" t="str">
            <v>8</v>
          </cell>
        </row>
        <row r="882">
          <cell r="AB882">
            <v>0</v>
          </cell>
          <cell r="AN882">
            <v>0</v>
          </cell>
          <cell r="AO882" t="str">
            <v>8</v>
          </cell>
        </row>
        <row r="883">
          <cell r="AB883">
            <v>0</v>
          </cell>
          <cell r="AN883">
            <v>0</v>
          </cell>
          <cell r="AO883" t="str">
            <v>8</v>
          </cell>
        </row>
        <row r="884">
          <cell r="AB884">
            <v>0</v>
          </cell>
          <cell r="AN884">
            <v>0</v>
          </cell>
          <cell r="AO884" t="str">
            <v>8</v>
          </cell>
        </row>
        <row r="885">
          <cell r="AB885">
            <v>0</v>
          </cell>
          <cell r="AN885">
            <v>0</v>
          </cell>
          <cell r="AO885" t="str">
            <v>8</v>
          </cell>
        </row>
        <row r="886">
          <cell r="AB886">
            <v>0</v>
          </cell>
          <cell r="AN886">
            <v>-5208333.333333333</v>
          </cell>
          <cell r="AO886" t="str">
            <v>8</v>
          </cell>
        </row>
        <row r="887">
          <cell r="AB887">
            <v>-50000000</v>
          </cell>
          <cell r="AN887">
            <v>-50000000</v>
          </cell>
          <cell r="AO887" t="str">
            <v>8</v>
          </cell>
        </row>
        <row r="888">
          <cell r="AB888">
            <v>0</v>
          </cell>
          <cell r="AN888">
            <v>-18750000</v>
          </cell>
          <cell r="AO888" t="str">
            <v>8</v>
          </cell>
        </row>
        <row r="889">
          <cell r="AB889">
            <v>0</v>
          </cell>
          <cell r="AN889">
            <v>0</v>
          </cell>
          <cell r="AO889" t="str">
            <v>8</v>
          </cell>
        </row>
        <row r="890">
          <cell r="AB890">
            <v>0</v>
          </cell>
          <cell r="AN890">
            <v>-11250000</v>
          </cell>
          <cell r="AO890" t="str">
            <v>8</v>
          </cell>
        </row>
        <row r="891">
          <cell r="AB891">
            <v>-3000000</v>
          </cell>
          <cell r="AN891">
            <v>-3000000</v>
          </cell>
          <cell r="AO891" t="str">
            <v>8</v>
          </cell>
        </row>
        <row r="892">
          <cell r="AB892">
            <v>-11000000</v>
          </cell>
          <cell r="AN892">
            <v>-11000000</v>
          </cell>
          <cell r="AO892" t="str">
            <v>8</v>
          </cell>
        </row>
        <row r="893">
          <cell r="AB893">
            <v>-7967792.54</v>
          </cell>
          <cell r="AN893">
            <v>-1659956.7791666668</v>
          </cell>
          <cell r="AO893" t="str">
            <v xml:space="preserve"> </v>
          </cell>
          <cell r="AP893" t="str">
            <v>39</v>
          </cell>
        </row>
        <row r="894">
          <cell r="AB894">
            <v>-55000000</v>
          </cell>
          <cell r="AN894">
            <v>-55000000</v>
          </cell>
          <cell r="AO894" t="str">
            <v>8</v>
          </cell>
        </row>
        <row r="895">
          <cell r="AB895">
            <v>-30000000</v>
          </cell>
          <cell r="AN895">
            <v>-30000000</v>
          </cell>
          <cell r="AO895" t="str">
            <v>8</v>
          </cell>
        </row>
        <row r="896">
          <cell r="AB896">
            <v>-300000000</v>
          </cell>
          <cell r="AN896">
            <v>-300000000</v>
          </cell>
          <cell r="AO896" t="str">
            <v>8</v>
          </cell>
        </row>
        <row r="897">
          <cell r="AB897">
            <v>-200000000</v>
          </cell>
          <cell r="AN897">
            <v>-200000000</v>
          </cell>
          <cell r="AO897" t="str">
            <v>8</v>
          </cell>
        </row>
        <row r="898">
          <cell r="AB898">
            <v>-150000000</v>
          </cell>
          <cell r="AN898">
            <v>-150000000</v>
          </cell>
          <cell r="AO898" t="str">
            <v>8</v>
          </cell>
        </row>
        <row r="899">
          <cell r="AB899">
            <v>-100000000</v>
          </cell>
          <cell r="AN899">
            <v>-100000000</v>
          </cell>
          <cell r="AO899" t="str">
            <v>8</v>
          </cell>
        </row>
        <row r="900">
          <cell r="AB900">
            <v>-225000000</v>
          </cell>
          <cell r="AN900">
            <v>-225000000</v>
          </cell>
          <cell r="AO900" t="str">
            <v>8</v>
          </cell>
        </row>
        <row r="901">
          <cell r="AB901">
            <v>-25000000</v>
          </cell>
          <cell r="AN901">
            <v>-25000000</v>
          </cell>
          <cell r="AO901" t="str">
            <v>8</v>
          </cell>
        </row>
        <row r="902">
          <cell r="AB902">
            <v>-260000000</v>
          </cell>
          <cell r="AN902">
            <v>-260000000</v>
          </cell>
          <cell r="AO902" t="str">
            <v>8</v>
          </cell>
        </row>
        <row r="903">
          <cell r="AB903">
            <v>-40000000</v>
          </cell>
          <cell r="AN903">
            <v>-40000000</v>
          </cell>
          <cell r="AO903" t="str">
            <v>8</v>
          </cell>
        </row>
        <row r="904">
          <cell r="AB904">
            <v>-138460000</v>
          </cell>
          <cell r="AN904">
            <v>-74999166.666666672</v>
          </cell>
          <cell r="AO904" t="str">
            <v>8</v>
          </cell>
        </row>
        <row r="905">
          <cell r="AB905">
            <v>-23400000</v>
          </cell>
          <cell r="AN905">
            <v>-12675000</v>
          </cell>
          <cell r="AO905" t="str">
            <v>8</v>
          </cell>
        </row>
        <row r="906">
          <cell r="AB906">
            <v>-150000000</v>
          </cell>
          <cell r="AN906">
            <v>-43750000</v>
          </cell>
          <cell r="AO906" t="str">
            <v>8</v>
          </cell>
        </row>
        <row r="907">
          <cell r="AB907">
            <v>0</v>
          </cell>
          <cell r="AN907">
            <v>0</v>
          </cell>
          <cell r="AO907" t="str">
            <v>9</v>
          </cell>
        </row>
        <row r="908">
          <cell r="AB908">
            <v>0</v>
          </cell>
          <cell r="AN908">
            <v>0</v>
          </cell>
          <cell r="AO908" t="str">
            <v>8</v>
          </cell>
        </row>
        <row r="909">
          <cell r="AB909">
            <v>0</v>
          </cell>
          <cell r="AN909">
            <v>0</v>
          </cell>
          <cell r="AO909" t="str">
            <v>8</v>
          </cell>
        </row>
        <row r="910">
          <cell r="AB910">
            <v>0</v>
          </cell>
          <cell r="AN910">
            <v>0</v>
          </cell>
          <cell r="AO910" t="str">
            <v>8</v>
          </cell>
        </row>
        <row r="911">
          <cell r="AB911">
            <v>0</v>
          </cell>
          <cell r="AN911">
            <v>0</v>
          </cell>
          <cell r="AO911" t="str">
            <v>8</v>
          </cell>
        </row>
        <row r="912">
          <cell r="AB912">
            <v>0</v>
          </cell>
          <cell r="AN912">
            <v>0</v>
          </cell>
          <cell r="AO912" t="str">
            <v>8</v>
          </cell>
        </row>
        <row r="913">
          <cell r="AB913">
            <v>0</v>
          </cell>
          <cell r="AN913">
            <v>47.023333333333333</v>
          </cell>
          <cell r="AO913" t="str">
            <v>8</v>
          </cell>
        </row>
        <row r="914">
          <cell r="AB914">
            <v>16907.330000000002</v>
          </cell>
          <cell r="AN914">
            <v>24153.349999999995</v>
          </cell>
          <cell r="AO914" t="str">
            <v>8</v>
          </cell>
        </row>
        <row r="915">
          <cell r="AB915">
            <v>-1125000</v>
          </cell>
          <cell r="AN915">
            <v>-784375</v>
          </cell>
        </row>
        <row r="916">
          <cell r="AB916">
            <v>0</v>
          </cell>
          <cell r="AN916">
            <v>0</v>
          </cell>
        </row>
        <row r="917">
          <cell r="AB917">
            <v>-31873025.359999999</v>
          </cell>
          <cell r="AN917">
            <v>-34746823.587916665</v>
          </cell>
          <cell r="AO917">
            <v>65</v>
          </cell>
        </row>
        <row r="918">
          <cell r="AB918">
            <v>-75000</v>
          </cell>
          <cell r="AN918">
            <v>-81662.2</v>
          </cell>
        </row>
        <row r="919">
          <cell r="AB919">
            <v>-1471645.26</v>
          </cell>
          <cell r="AN919">
            <v>-1538686.2429166667</v>
          </cell>
        </row>
        <row r="920">
          <cell r="AB920">
            <v>-132020.75</v>
          </cell>
          <cell r="AN920">
            <v>-135001.89583333334</v>
          </cell>
        </row>
        <row r="921">
          <cell r="AB921">
            <v>-8761.4500000000007</v>
          </cell>
          <cell r="AN921">
            <v>-10447.554166666667</v>
          </cell>
        </row>
        <row r="922">
          <cell r="AB922">
            <v>-15000</v>
          </cell>
          <cell r="AN922">
            <v>-15000</v>
          </cell>
        </row>
        <row r="923">
          <cell r="AB923">
            <v>-60027.26</v>
          </cell>
          <cell r="AN923">
            <v>-61499.564166666678</v>
          </cell>
        </row>
        <row r="924">
          <cell r="AB924">
            <v>0</v>
          </cell>
          <cell r="AN924">
            <v>-4166.666666666667</v>
          </cell>
        </row>
        <row r="925">
          <cell r="AB925">
            <v>-341136.66</v>
          </cell>
          <cell r="AN925">
            <v>-341250.23000000004</v>
          </cell>
        </row>
        <row r="926">
          <cell r="AB926">
            <v>-141634.19</v>
          </cell>
          <cell r="AN926">
            <v>-141752.26291666663</v>
          </cell>
        </row>
        <row r="927">
          <cell r="AB927">
            <v>-140000</v>
          </cell>
          <cell r="AN927">
            <v>-140000</v>
          </cell>
        </row>
        <row r="928">
          <cell r="AB928">
            <v>-20000</v>
          </cell>
          <cell r="AN928">
            <v>-17916.666666666668</v>
          </cell>
        </row>
        <row r="929">
          <cell r="AB929">
            <v>-1451218.87</v>
          </cell>
          <cell r="AN929">
            <v>-1428731.1533333336</v>
          </cell>
        </row>
        <row r="930">
          <cell r="AB930">
            <v>-530050</v>
          </cell>
          <cell r="AN930">
            <v>-287110.41666666669</v>
          </cell>
        </row>
        <row r="931">
          <cell r="AB931">
            <v>-305246.25</v>
          </cell>
          <cell r="AN931">
            <v>-163549.40625</v>
          </cell>
        </row>
        <row r="932">
          <cell r="AB932">
            <v>-1022339</v>
          </cell>
          <cell r="AN932">
            <v>-547763.95833333337</v>
          </cell>
        </row>
        <row r="933">
          <cell r="AB933">
            <v>-632180.5</v>
          </cell>
          <cell r="AN933">
            <v>-338718.97916666669</v>
          </cell>
        </row>
        <row r="934">
          <cell r="AB934">
            <v>-914480.43</v>
          </cell>
          <cell r="AN934">
            <v>-617650.35124999995</v>
          </cell>
          <cell r="AO934" t="str">
            <v>65b</v>
          </cell>
        </row>
        <row r="935">
          <cell r="AB935">
            <v>0</v>
          </cell>
          <cell r="AN935">
            <v>0</v>
          </cell>
          <cell r="AO935" t="str">
            <v>9</v>
          </cell>
        </row>
        <row r="936">
          <cell r="AB936">
            <v>0</v>
          </cell>
          <cell r="AN936">
            <v>0</v>
          </cell>
          <cell r="AO936" t="str">
            <v>9</v>
          </cell>
        </row>
        <row r="937">
          <cell r="AB937">
            <v>0</v>
          </cell>
          <cell r="AN937">
            <v>0</v>
          </cell>
          <cell r="AO937" t="str">
            <v>9</v>
          </cell>
        </row>
        <row r="938">
          <cell r="AB938">
            <v>0</v>
          </cell>
          <cell r="AN938">
            <v>0</v>
          </cell>
          <cell r="AO938" t="str">
            <v>9</v>
          </cell>
        </row>
        <row r="939">
          <cell r="AB939">
            <v>0</v>
          </cell>
          <cell r="AN939">
            <v>0</v>
          </cell>
          <cell r="AO939" t="str">
            <v>9</v>
          </cell>
        </row>
        <row r="940">
          <cell r="AB940">
            <v>0</v>
          </cell>
          <cell r="AN940">
            <v>-18730416.666666668</v>
          </cell>
          <cell r="AO940" t="str">
            <v>9</v>
          </cell>
        </row>
        <row r="941">
          <cell r="AB941">
            <v>-9330000</v>
          </cell>
          <cell r="AN941">
            <v>-26614083.333333332</v>
          </cell>
          <cell r="AO941" t="str">
            <v>9</v>
          </cell>
        </row>
        <row r="942">
          <cell r="AB942">
            <v>0</v>
          </cell>
          <cell r="AN942">
            <v>0</v>
          </cell>
          <cell r="AO942" t="str">
            <v>9</v>
          </cell>
        </row>
        <row r="943">
          <cell r="AB943">
            <v>0</v>
          </cell>
          <cell r="AN943">
            <v>0</v>
          </cell>
          <cell r="AO943" t="str">
            <v>9</v>
          </cell>
        </row>
        <row r="944">
          <cell r="AB944">
            <v>0</v>
          </cell>
          <cell r="AN944">
            <v>0</v>
          </cell>
          <cell r="AO944" t="str">
            <v>9</v>
          </cell>
        </row>
        <row r="945">
          <cell r="AB945">
            <v>0</v>
          </cell>
          <cell r="AN945">
            <v>0</v>
          </cell>
          <cell r="AO945" t="str">
            <v>9</v>
          </cell>
        </row>
        <row r="946">
          <cell r="AB946">
            <v>0</v>
          </cell>
          <cell r="AN946">
            <v>0</v>
          </cell>
          <cell r="AO946" t="str">
            <v>9</v>
          </cell>
        </row>
        <row r="947">
          <cell r="AB947">
            <v>0</v>
          </cell>
          <cell r="AN947">
            <v>-208333.33333333334</v>
          </cell>
          <cell r="AO947" t="str">
            <v>9</v>
          </cell>
        </row>
        <row r="948">
          <cell r="AB948">
            <v>0</v>
          </cell>
          <cell r="AN948">
            <v>0</v>
          </cell>
          <cell r="AO948" t="str">
            <v>9</v>
          </cell>
        </row>
        <row r="949">
          <cell r="AB949">
            <v>0</v>
          </cell>
          <cell r="AN949">
            <v>0</v>
          </cell>
          <cell r="AO949" t="str">
            <v>9</v>
          </cell>
        </row>
        <row r="950">
          <cell r="AB950">
            <v>0</v>
          </cell>
          <cell r="AN950">
            <v>0</v>
          </cell>
          <cell r="AO950" t="str">
            <v>9</v>
          </cell>
        </row>
        <row r="951">
          <cell r="AB951">
            <v>0</v>
          </cell>
          <cell r="AN951">
            <v>0</v>
          </cell>
          <cell r="AO951" t="str">
            <v>9</v>
          </cell>
        </row>
        <row r="952">
          <cell r="AB952">
            <v>0</v>
          </cell>
          <cell r="AN952">
            <v>0</v>
          </cell>
          <cell r="AO952" t="str">
            <v>9</v>
          </cell>
        </row>
        <row r="953">
          <cell r="AB953">
            <v>-3427082.05</v>
          </cell>
          <cell r="AN953">
            <v>-2742186.0275000003</v>
          </cell>
        </row>
        <row r="954">
          <cell r="AB954">
            <v>-6971750.0700000003</v>
          </cell>
          <cell r="AN954">
            <v>-6722402.0099999988</v>
          </cell>
        </row>
        <row r="955">
          <cell r="AB955">
            <v>-734148.67</v>
          </cell>
          <cell r="AN955">
            <v>-849982.9520833334</v>
          </cell>
          <cell r="AO955" t="str">
            <v>65a</v>
          </cell>
        </row>
        <row r="956">
          <cell r="AB956">
            <v>-3307266</v>
          </cell>
          <cell r="AN956">
            <v>-3301887.7483333335</v>
          </cell>
        </row>
        <row r="957">
          <cell r="AB957">
            <v>-11104733.119999999</v>
          </cell>
          <cell r="AN957">
            <v>-10800915.8925</v>
          </cell>
        </row>
        <row r="958">
          <cell r="AB958">
            <v>-12727415.16</v>
          </cell>
          <cell r="AN958">
            <v>-13330707.375833334</v>
          </cell>
        </row>
        <row r="959">
          <cell r="AB959">
            <v>-1690953.58</v>
          </cell>
          <cell r="AN959">
            <v>-619853.86333333328</v>
          </cell>
          <cell r="AO959" t="str">
            <v>65a</v>
          </cell>
        </row>
        <row r="960">
          <cell r="AB960">
            <v>-26552128.91</v>
          </cell>
          <cell r="AN960">
            <v>-22270748.072083335</v>
          </cell>
        </row>
        <row r="961">
          <cell r="AB961">
            <v>-171009.14</v>
          </cell>
          <cell r="AN961">
            <v>-148039.77249999999</v>
          </cell>
        </row>
        <row r="962">
          <cell r="AB962">
            <v>-176019.76</v>
          </cell>
          <cell r="AN962">
            <v>-222674.46083333335</v>
          </cell>
        </row>
        <row r="963">
          <cell r="AB963">
            <v>-49409.61</v>
          </cell>
          <cell r="AN963">
            <v>-64505.576249999984</v>
          </cell>
          <cell r="AO963" t="str">
            <v>65a</v>
          </cell>
        </row>
        <row r="964">
          <cell r="AB964">
            <v>-11734.42</v>
          </cell>
          <cell r="AN964">
            <v>-48264.88749999999</v>
          </cell>
        </row>
        <row r="965">
          <cell r="AB965">
            <v>-386.92</v>
          </cell>
          <cell r="AN965">
            <v>-84.15</v>
          </cell>
          <cell r="AO965" t="str">
            <v>65a</v>
          </cell>
        </row>
        <row r="966">
          <cell r="AB966">
            <v>-182829.27</v>
          </cell>
          <cell r="AN966">
            <v>-53136.810416666674</v>
          </cell>
          <cell r="AO966" t="str">
            <v>65a</v>
          </cell>
        </row>
        <row r="967">
          <cell r="AB967">
            <v>0</v>
          </cell>
          <cell r="AN967">
            <v>897184.62250000006</v>
          </cell>
          <cell r="AO967" t="str">
            <v>65a</v>
          </cell>
        </row>
        <row r="968">
          <cell r="AB968">
            <v>0</v>
          </cell>
          <cell r="AN968">
            <v>0</v>
          </cell>
          <cell r="AO968" t="str">
            <v>65a</v>
          </cell>
        </row>
        <row r="969">
          <cell r="AB969">
            <v>-639100.06000000006</v>
          </cell>
          <cell r="AN969">
            <v>-802081.39083333348</v>
          </cell>
          <cell r="AO969" t="str">
            <v>65b</v>
          </cell>
        </row>
        <row r="970">
          <cell r="AB970">
            <v>-3355177.32</v>
          </cell>
          <cell r="AN970">
            <v>-2497899.0050000004</v>
          </cell>
          <cell r="AO970" t="str">
            <v>65b</v>
          </cell>
        </row>
        <row r="971">
          <cell r="AB971">
            <v>-36996994.100000001</v>
          </cell>
          <cell r="AN971">
            <v>-43869424.620833337</v>
          </cell>
          <cell r="AO971" t="str">
            <v>65b</v>
          </cell>
        </row>
        <row r="972">
          <cell r="AB972">
            <v>-1685.02</v>
          </cell>
          <cell r="AN972">
            <v>-1587.7745833333336</v>
          </cell>
        </row>
        <row r="973">
          <cell r="AB973">
            <v>-3256.62</v>
          </cell>
          <cell r="AN973">
            <v>-1197.9837500000001</v>
          </cell>
          <cell r="AO973" t="str">
            <v>65b</v>
          </cell>
        </row>
        <row r="974">
          <cell r="AB974">
            <v>0</v>
          </cell>
          <cell r="AN974">
            <v>0</v>
          </cell>
          <cell r="AO974" t="str">
            <v>65a</v>
          </cell>
        </row>
        <row r="975">
          <cell r="AB975">
            <v>-236975</v>
          </cell>
          <cell r="AN975">
            <v>-193754.79166666666</v>
          </cell>
          <cell r="AO975" t="str">
            <v>65a</v>
          </cell>
        </row>
        <row r="976">
          <cell r="AB976">
            <v>0</v>
          </cell>
          <cell r="AN976">
            <v>0</v>
          </cell>
          <cell r="AO976" t="str">
            <v>65a</v>
          </cell>
        </row>
        <row r="977">
          <cell r="AB977">
            <v>50</v>
          </cell>
          <cell r="AN977">
            <v>2.0833333333333335</v>
          </cell>
          <cell r="AO977" t="str">
            <v>65a</v>
          </cell>
        </row>
        <row r="978">
          <cell r="AB978">
            <v>0</v>
          </cell>
          <cell r="AN978">
            <v>-2139.1220833333332</v>
          </cell>
          <cell r="AO978" t="str">
            <v>65a</v>
          </cell>
        </row>
        <row r="979">
          <cell r="AB979">
            <v>0</v>
          </cell>
          <cell r="AN979">
            <v>0</v>
          </cell>
        </row>
        <row r="980">
          <cell r="AB980">
            <v>0</v>
          </cell>
          <cell r="AN980">
            <v>0</v>
          </cell>
        </row>
        <row r="981">
          <cell r="AB981">
            <v>-7155458.9400000004</v>
          </cell>
          <cell r="AN981">
            <v>-7782708.5141666653</v>
          </cell>
          <cell r="AO981" t="str">
            <v>65a</v>
          </cell>
        </row>
        <row r="982">
          <cell r="AB982">
            <v>0</v>
          </cell>
          <cell r="AN982">
            <v>0</v>
          </cell>
        </row>
        <row r="983">
          <cell r="AB983">
            <v>0</v>
          </cell>
          <cell r="AN983">
            <v>0</v>
          </cell>
          <cell r="AO983" t="str">
            <v>65a</v>
          </cell>
        </row>
        <row r="984">
          <cell r="AB984">
            <v>0</v>
          </cell>
          <cell r="AN984">
            <v>0</v>
          </cell>
          <cell r="AO984" t="str">
            <v>65a</v>
          </cell>
        </row>
        <row r="985">
          <cell r="AB985">
            <v>0</v>
          </cell>
          <cell r="AN985">
            <v>0</v>
          </cell>
        </row>
        <row r="986">
          <cell r="AB986">
            <v>0</v>
          </cell>
          <cell r="AN986">
            <v>0</v>
          </cell>
        </row>
        <row r="987">
          <cell r="AB987">
            <v>0</v>
          </cell>
          <cell r="AN987">
            <v>0</v>
          </cell>
        </row>
        <row r="988">
          <cell r="AB988">
            <v>0</v>
          </cell>
          <cell r="AN988">
            <v>0</v>
          </cell>
        </row>
        <row r="989">
          <cell r="AB989">
            <v>0</v>
          </cell>
          <cell r="AN989">
            <v>0</v>
          </cell>
          <cell r="AO989" t="str">
            <v>65a</v>
          </cell>
        </row>
        <row r="990">
          <cell r="AB990">
            <v>-1958850</v>
          </cell>
          <cell r="AN990">
            <v>-4620184.6445833342</v>
          </cell>
          <cell r="AO990" t="str">
            <v>65a</v>
          </cell>
        </row>
        <row r="991">
          <cell r="AB991">
            <v>0</v>
          </cell>
          <cell r="AN991">
            <v>0</v>
          </cell>
          <cell r="AO991" t="str">
            <v>65a</v>
          </cell>
        </row>
        <row r="992">
          <cell r="AB992">
            <v>-18576151.010000002</v>
          </cell>
          <cell r="AN992">
            <v>-21845882.999166664</v>
          </cell>
          <cell r="AO992" t="str">
            <v>65a</v>
          </cell>
        </row>
        <row r="993">
          <cell r="AB993">
            <v>0</v>
          </cell>
          <cell r="AN993">
            <v>0</v>
          </cell>
          <cell r="AO993" t="str">
            <v>65a</v>
          </cell>
        </row>
        <row r="994">
          <cell r="AB994">
            <v>-2644809.08</v>
          </cell>
          <cell r="AN994">
            <v>-2854653.2475000001</v>
          </cell>
          <cell r="AO994" t="str">
            <v>65a</v>
          </cell>
        </row>
        <row r="995">
          <cell r="AB995">
            <v>-260060.97</v>
          </cell>
          <cell r="AN995">
            <v>-720680.9833333334</v>
          </cell>
          <cell r="AO995" t="str">
            <v>65a</v>
          </cell>
        </row>
        <row r="996">
          <cell r="AB996">
            <v>187.07</v>
          </cell>
          <cell r="AN996">
            <v>544.18583333333333</v>
          </cell>
          <cell r="AO996" t="str">
            <v>65a</v>
          </cell>
        </row>
        <row r="997">
          <cell r="AB997">
            <v>-201242.5</v>
          </cell>
          <cell r="AN997">
            <v>-473355.67708333331</v>
          </cell>
          <cell r="AO997" t="str">
            <v>65a</v>
          </cell>
        </row>
        <row r="998">
          <cell r="AB998">
            <v>-204947.22</v>
          </cell>
          <cell r="AN998">
            <v>-280735.66666666669</v>
          </cell>
        </row>
        <row r="999">
          <cell r="AB999">
            <v>-16763019.720000001</v>
          </cell>
          <cell r="AN999">
            <v>-11851169.941250002</v>
          </cell>
          <cell r="AO999" t="str">
            <v>65a</v>
          </cell>
        </row>
        <row r="1000">
          <cell r="AB1000">
            <v>-1806064.93</v>
          </cell>
          <cell r="AN1000">
            <v>-1676738.9658333336</v>
          </cell>
        </row>
        <row r="1001">
          <cell r="AB1001">
            <v>-88403.199999999997</v>
          </cell>
          <cell r="AN1001">
            <v>-2421240.6150000007</v>
          </cell>
          <cell r="AO1001" t="str">
            <v>65a</v>
          </cell>
        </row>
        <row r="1002">
          <cell r="AB1002">
            <v>-16885.48</v>
          </cell>
          <cell r="AN1002">
            <v>-12046.397916666667</v>
          </cell>
          <cell r="AO1002" t="str">
            <v>65a</v>
          </cell>
        </row>
        <row r="1003">
          <cell r="AB1003">
            <v>-38256.370000000003</v>
          </cell>
          <cell r="AN1003">
            <v>-28887.732083333336</v>
          </cell>
          <cell r="AO1003" t="str">
            <v>65a</v>
          </cell>
        </row>
        <row r="1004">
          <cell r="AB1004">
            <v>-22968.82</v>
          </cell>
          <cell r="AN1004">
            <v>-22968.820000000003</v>
          </cell>
          <cell r="AO1004" t="str">
            <v>65a</v>
          </cell>
        </row>
        <row r="1005">
          <cell r="AB1005">
            <v>-17201.98</v>
          </cell>
          <cell r="AN1005">
            <v>-2926.5662499999999</v>
          </cell>
          <cell r="AO1005" t="str">
            <v>65a</v>
          </cell>
        </row>
        <row r="1006">
          <cell r="AB1006">
            <v>-339750.73</v>
          </cell>
          <cell r="AN1006">
            <v>-42174.052916666675</v>
          </cell>
          <cell r="AO1006" t="str">
            <v>65a</v>
          </cell>
        </row>
        <row r="1007">
          <cell r="AB1007">
            <v>-15981.42</v>
          </cell>
          <cell r="AN1007">
            <v>-7948.1025000000009</v>
          </cell>
          <cell r="AO1007" t="str">
            <v>65a</v>
          </cell>
        </row>
        <row r="1008">
          <cell r="AB1008">
            <v>3889.48</v>
          </cell>
          <cell r="AN1008">
            <v>2535.8329166666663</v>
          </cell>
          <cell r="AO1008" t="str">
            <v>65a</v>
          </cell>
        </row>
        <row r="1009">
          <cell r="AB1009">
            <v>0</v>
          </cell>
          <cell r="AN1009">
            <v>0</v>
          </cell>
          <cell r="AO1009" t="str">
            <v>65a</v>
          </cell>
        </row>
        <row r="1010">
          <cell r="AB1010">
            <v>0</v>
          </cell>
          <cell r="AN1010">
            <v>-30525.31791666667</v>
          </cell>
          <cell r="AO1010" t="str">
            <v>65a</v>
          </cell>
        </row>
        <row r="1011">
          <cell r="AB1011">
            <v>0</v>
          </cell>
          <cell r="AN1011">
            <v>0</v>
          </cell>
        </row>
        <row r="1012">
          <cell r="AB1012">
            <v>0</v>
          </cell>
          <cell r="AN1012">
            <v>-2102.875833333333</v>
          </cell>
          <cell r="AO1012" t="str">
            <v>65a</v>
          </cell>
        </row>
        <row r="1013">
          <cell r="AB1013">
            <v>0</v>
          </cell>
          <cell r="AN1013">
            <v>-5425314.3495833334</v>
          </cell>
        </row>
        <row r="1014">
          <cell r="AB1014">
            <v>-396.93</v>
          </cell>
          <cell r="AN1014">
            <v>-218223.7033333334</v>
          </cell>
          <cell r="AO1014" t="str">
            <v>65b</v>
          </cell>
        </row>
        <row r="1015">
          <cell r="AB1015">
            <v>0</v>
          </cell>
          <cell r="AN1015">
            <v>-136661.92083333334</v>
          </cell>
          <cell r="AO1015" t="str">
            <v>65a</v>
          </cell>
        </row>
        <row r="1016">
          <cell r="AB1016">
            <v>11227.23</v>
          </cell>
          <cell r="AN1016">
            <v>164475.79958333331</v>
          </cell>
          <cell r="AO1016" t="str">
            <v>65a</v>
          </cell>
        </row>
        <row r="1017">
          <cell r="AB1017">
            <v>-11230.33</v>
          </cell>
          <cell r="AN1017">
            <v>-16979.723750000001</v>
          </cell>
          <cell r="AO1017" t="str">
            <v>65a</v>
          </cell>
        </row>
        <row r="1018">
          <cell r="AB1018">
            <v>-3922.66</v>
          </cell>
          <cell r="AN1018">
            <v>-660.42166666666662</v>
          </cell>
          <cell r="AO1018" t="str">
            <v>65a</v>
          </cell>
        </row>
        <row r="1019">
          <cell r="AB1019">
            <v>0</v>
          </cell>
          <cell r="AN1019">
            <v>-1767.86</v>
          </cell>
          <cell r="AO1019" t="str">
            <v>65a</v>
          </cell>
        </row>
        <row r="1020">
          <cell r="AB1020">
            <v>-2000</v>
          </cell>
          <cell r="AN1020">
            <v>-2000</v>
          </cell>
          <cell r="AO1020">
            <v>40</v>
          </cell>
        </row>
        <row r="1021">
          <cell r="AB1021">
            <v>-826786.86</v>
          </cell>
          <cell r="AN1021">
            <v>-989921.96958333347</v>
          </cell>
          <cell r="AO1021">
            <v>40</v>
          </cell>
        </row>
        <row r="1022">
          <cell r="AB1022">
            <v>0</v>
          </cell>
          <cell r="AN1022">
            <v>0</v>
          </cell>
          <cell r="AO1022" t="str">
            <v>21</v>
          </cell>
          <cell r="AP1022">
            <v>28</v>
          </cell>
        </row>
        <row r="1023">
          <cell r="AB1023">
            <v>0</v>
          </cell>
          <cell r="AN1023">
            <v>0</v>
          </cell>
          <cell r="AO1023" t="str">
            <v>65b</v>
          </cell>
        </row>
        <row r="1024">
          <cell r="AB1024">
            <v>-1139135.01</v>
          </cell>
          <cell r="AN1024">
            <v>-826615.11416666664</v>
          </cell>
          <cell r="AO1024" t="str">
            <v>21</v>
          </cell>
          <cell r="AP1024" t="str">
            <v>28</v>
          </cell>
        </row>
        <row r="1025">
          <cell r="AB1025">
            <v>-2858658.49</v>
          </cell>
          <cell r="AN1025">
            <v>-2682029.1158333342</v>
          </cell>
          <cell r="AO1025" t="str">
            <v>65b</v>
          </cell>
        </row>
        <row r="1026">
          <cell r="AB1026">
            <v>-7988139.8799999999</v>
          </cell>
          <cell r="AN1026">
            <v>-7704791.2387499996</v>
          </cell>
          <cell r="AO1026" t="str">
            <v>21</v>
          </cell>
          <cell r="AP1026" t="str">
            <v>28</v>
          </cell>
        </row>
        <row r="1027">
          <cell r="AB1027">
            <v>-80000</v>
          </cell>
          <cell r="AN1027">
            <v>-80000</v>
          </cell>
          <cell r="AO1027" t="str">
            <v>65b</v>
          </cell>
        </row>
        <row r="1028">
          <cell r="AB1028">
            <v>-289026.49</v>
          </cell>
          <cell r="AN1028">
            <v>-48823.52375</v>
          </cell>
          <cell r="AO1028" t="str">
            <v>65b</v>
          </cell>
        </row>
        <row r="1029">
          <cell r="AB1029">
            <v>-909482.87</v>
          </cell>
          <cell r="AN1029">
            <v>-221378.14458333331</v>
          </cell>
          <cell r="AO1029" t="str">
            <v>21</v>
          </cell>
          <cell r="AP1029" t="str">
            <v>28</v>
          </cell>
        </row>
        <row r="1030">
          <cell r="AB1030">
            <v>0</v>
          </cell>
          <cell r="AN1030">
            <v>0</v>
          </cell>
          <cell r="AO1030" t="str">
            <v>65a</v>
          </cell>
        </row>
        <row r="1031">
          <cell r="AB1031">
            <v>0</v>
          </cell>
          <cell r="AN1031">
            <v>0</v>
          </cell>
          <cell r="AO1031" t="str">
            <v>65a1</v>
          </cell>
        </row>
        <row r="1032">
          <cell r="AB1032">
            <v>178889.45</v>
          </cell>
          <cell r="AN1032">
            <v>-14349177.764583336</v>
          </cell>
          <cell r="AO1032" t="str">
            <v>65a1</v>
          </cell>
        </row>
        <row r="1033">
          <cell r="AB1033">
            <v>-275</v>
          </cell>
          <cell r="AN1033">
            <v>-142.28458333333333</v>
          </cell>
          <cell r="AO1033" t="str">
            <v>65a</v>
          </cell>
        </row>
        <row r="1034">
          <cell r="AB1034">
            <v>-496269.28</v>
          </cell>
          <cell r="AN1034">
            <v>-103810.32541666667</v>
          </cell>
          <cell r="AO1034" t="str">
            <v>65a</v>
          </cell>
        </row>
        <row r="1035">
          <cell r="AB1035">
            <v>-343.67</v>
          </cell>
          <cell r="AN1035">
            <v>-343.67</v>
          </cell>
          <cell r="AO1035" t="str">
            <v>65a</v>
          </cell>
        </row>
        <row r="1036">
          <cell r="AB1036">
            <v>-188029.15</v>
          </cell>
          <cell r="AN1036">
            <v>-270434.15749999997</v>
          </cell>
          <cell r="AO1036" t="str">
            <v>65a</v>
          </cell>
        </row>
        <row r="1037">
          <cell r="AB1037">
            <v>-8678.4599999999991</v>
          </cell>
          <cell r="AN1037">
            <v>-8678.4599999999973</v>
          </cell>
          <cell r="AO1037" t="str">
            <v>65a</v>
          </cell>
        </row>
        <row r="1038">
          <cell r="AB1038">
            <v>0</v>
          </cell>
          <cell r="AN1038">
            <v>0</v>
          </cell>
          <cell r="AO1038" t="str">
            <v>65a</v>
          </cell>
        </row>
        <row r="1039">
          <cell r="AB1039">
            <v>-18952495.640000001</v>
          </cell>
          <cell r="AN1039">
            <v>-23057113.2075</v>
          </cell>
          <cell r="AO1039" t="str">
            <v xml:space="preserve"> </v>
          </cell>
        </row>
        <row r="1040">
          <cell r="AB1040">
            <v>-6898099.8499999996</v>
          </cell>
          <cell r="AN1040">
            <v>-6001985.072916667</v>
          </cell>
          <cell r="AO1040" t="str">
            <v xml:space="preserve"> </v>
          </cell>
        </row>
        <row r="1041">
          <cell r="AB1041">
            <v>-214450.37</v>
          </cell>
          <cell r="AN1041">
            <v>-3011983.6079166667</v>
          </cell>
        </row>
        <row r="1042">
          <cell r="AB1042">
            <v>-9147266.0600000005</v>
          </cell>
          <cell r="AN1042">
            <v>-12111448.281666666</v>
          </cell>
          <cell r="AO1042" t="str">
            <v>65b</v>
          </cell>
        </row>
        <row r="1043">
          <cell r="AB1043">
            <v>-2278.3200000000002</v>
          </cell>
          <cell r="AN1043">
            <v>-94.93</v>
          </cell>
          <cell r="AO1043" t="str">
            <v xml:space="preserve"> </v>
          </cell>
        </row>
        <row r="1044">
          <cell r="AB1044">
            <v>-4317687.5199999996</v>
          </cell>
          <cell r="AN1044">
            <v>-3647885.9395833332</v>
          </cell>
          <cell r="AO1044" t="str">
            <v xml:space="preserve"> </v>
          </cell>
        </row>
        <row r="1045">
          <cell r="AB1045">
            <v>-476089</v>
          </cell>
          <cell r="AN1045">
            <v>-476089</v>
          </cell>
          <cell r="AO1045" t="str">
            <v xml:space="preserve"> </v>
          </cell>
        </row>
        <row r="1046">
          <cell r="AB1046">
            <v>0</v>
          </cell>
          <cell r="AN1046">
            <v>0</v>
          </cell>
          <cell r="AO1046" t="str">
            <v>65a</v>
          </cell>
        </row>
        <row r="1047">
          <cell r="AB1047">
            <v>-398788.3</v>
          </cell>
          <cell r="AN1047">
            <v>-262812.07749999996</v>
          </cell>
          <cell r="AO1047" t="str">
            <v xml:space="preserve"> </v>
          </cell>
        </row>
        <row r="1048">
          <cell r="AB1048">
            <v>53356</v>
          </cell>
          <cell r="AN1048">
            <v>-843774.8208333333</v>
          </cell>
        </row>
        <row r="1049">
          <cell r="AB1049">
            <v>-3725287</v>
          </cell>
          <cell r="AN1049">
            <v>-4129198.8716666666</v>
          </cell>
        </row>
        <row r="1050">
          <cell r="AB1050">
            <v>-999476.06</v>
          </cell>
          <cell r="AN1050">
            <v>-1786205.6516666666</v>
          </cell>
          <cell r="AO1050" t="str">
            <v>65b</v>
          </cell>
        </row>
        <row r="1051">
          <cell r="AB1051">
            <v>0</v>
          </cell>
          <cell r="AN1051">
            <v>0</v>
          </cell>
        </row>
        <row r="1052">
          <cell r="AB1052">
            <v>-1184180.93</v>
          </cell>
          <cell r="AN1052">
            <v>-1979290.6291666667</v>
          </cell>
          <cell r="AO1052" t="str">
            <v>65b</v>
          </cell>
        </row>
        <row r="1053">
          <cell r="AB1053">
            <v>0</v>
          </cell>
          <cell r="AN1053">
            <v>0</v>
          </cell>
          <cell r="AO1053" t="str">
            <v>65b</v>
          </cell>
        </row>
        <row r="1054">
          <cell r="AB1054">
            <v>-132132.84</v>
          </cell>
          <cell r="AN1054">
            <v>-793528.41333333321</v>
          </cell>
          <cell r="AO1054" t="str">
            <v>65b</v>
          </cell>
        </row>
        <row r="1055">
          <cell r="AB1055">
            <v>-1098.8699999999999</v>
          </cell>
          <cell r="AN1055">
            <v>-1944.3308333333334</v>
          </cell>
        </row>
        <row r="1056">
          <cell r="AB1056">
            <v>-125236.23</v>
          </cell>
          <cell r="AN1056">
            <v>-127720.06958333334</v>
          </cell>
          <cell r="AO1056" t="str">
            <v>65a</v>
          </cell>
        </row>
        <row r="1057">
          <cell r="AB1057">
            <v>-636014.97</v>
          </cell>
          <cell r="AN1057">
            <v>-238205.67124999998</v>
          </cell>
        </row>
        <row r="1058">
          <cell r="AB1058">
            <v>-92229.47</v>
          </cell>
          <cell r="AN1058">
            <v>-56158.251250000001</v>
          </cell>
          <cell r="AO1058" t="str">
            <v>65a</v>
          </cell>
        </row>
        <row r="1059">
          <cell r="AB1059">
            <v>-1016253</v>
          </cell>
          <cell r="AN1059">
            <v>-1895411.7083333333</v>
          </cell>
        </row>
        <row r="1060">
          <cell r="AB1060">
            <v>-2869</v>
          </cell>
          <cell r="AN1060">
            <v>-3361.6520833333329</v>
          </cell>
          <cell r="AO1060" t="str">
            <v>65a</v>
          </cell>
        </row>
        <row r="1061">
          <cell r="AB1061">
            <v>-322.33999999999997</v>
          </cell>
          <cell r="AN1061">
            <v>-570.33708333333323</v>
          </cell>
        </row>
        <row r="1062">
          <cell r="AB1062">
            <v>0</v>
          </cell>
          <cell r="AN1062">
            <v>0</v>
          </cell>
        </row>
        <row r="1063">
          <cell r="AB1063">
            <v>0</v>
          </cell>
          <cell r="AN1063">
            <v>0</v>
          </cell>
        </row>
        <row r="1064">
          <cell r="AB1064">
            <v>0</v>
          </cell>
          <cell r="AN1064">
            <v>0</v>
          </cell>
        </row>
        <row r="1065">
          <cell r="AB1065">
            <v>0</v>
          </cell>
          <cell r="AN1065">
            <v>0</v>
          </cell>
          <cell r="AO1065" t="str">
            <v>65a</v>
          </cell>
        </row>
        <row r="1066">
          <cell r="AB1066">
            <v>-199375</v>
          </cell>
          <cell r="AN1066">
            <v>-697812.5</v>
          </cell>
          <cell r="AO1066" t="str">
            <v>65a</v>
          </cell>
        </row>
        <row r="1067">
          <cell r="AB1067">
            <v>0</v>
          </cell>
          <cell r="AN1067">
            <v>0</v>
          </cell>
          <cell r="AO1067" t="str">
            <v>65a</v>
          </cell>
        </row>
        <row r="1068">
          <cell r="AB1068">
            <v>0</v>
          </cell>
          <cell r="AN1068">
            <v>0</v>
          </cell>
          <cell r="AO1068" t="str">
            <v>65a</v>
          </cell>
        </row>
        <row r="1069">
          <cell r="AB1069">
            <v>0</v>
          </cell>
          <cell r="AN1069">
            <v>0</v>
          </cell>
          <cell r="AO1069" t="str">
            <v>65a</v>
          </cell>
        </row>
        <row r="1070">
          <cell r="AB1070">
            <v>0</v>
          </cell>
          <cell r="AN1070">
            <v>0</v>
          </cell>
          <cell r="AO1070" t="str">
            <v>65a</v>
          </cell>
        </row>
        <row r="1071">
          <cell r="AB1071">
            <v>0</v>
          </cell>
          <cell r="AN1071">
            <v>0</v>
          </cell>
        </row>
        <row r="1072">
          <cell r="AB1072">
            <v>0</v>
          </cell>
          <cell r="AN1072">
            <v>-269270.83333333331</v>
          </cell>
          <cell r="AO1072" t="str">
            <v xml:space="preserve"> </v>
          </cell>
        </row>
        <row r="1073">
          <cell r="AB1073">
            <v>0</v>
          </cell>
          <cell r="AN1073">
            <v>0</v>
          </cell>
          <cell r="AO1073" t="str">
            <v>65a</v>
          </cell>
        </row>
        <row r="1074">
          <cell r="AB1074">
            <v>0</v>
          </cell>
          <cell r="AN1074">
            <v>-235625</v>
          </cell>
          <cell r="AO1074" t="str">
            <v xml:space="preserve"> </v>
          </cell>
        </row>
        <row r="1075">
          <cell r="AB1075">
            <v>0</v>
          </cell>
          <cell r="AN1075">
            <v>-30187.5</v>
          </cell>
          <cell r="AO1075" t="str">
            <v>65a</v>
          </cell>
        </row>
        <row r="1076">
          <cell r="AB1076">
            <v>0</v>
          </cell>
          <cell r="AN1076">
            <v>-847048.86875000002</v>
          </cell>
          <cell r="AO1076" t="str">
            <v xml:space="preserve"> </v>
          </cell>
        </row>
        <row r="1077">
          <cell r="AB1077">
            <v>0</v>
          </cell>
          <cell r="AN1077">
            <v>-70353.737083333326</v>
          </cell>
          <cell r="AO1077" t="str">
            <v>65a</v>
          </cell>
        </row>
        <row r="1078">
          <cell r="AB1078">
            <v>0</v>
          </cell>
          <cell r="AN1078">
            <v>-229712.54166666666</v>
          </cell>
          <cell r="AO1078" t="str">
            <v xml:space="preserve"> </v>
          </cell>
        </row>
        <row r="1079">
          <cell r="AB1079">
            <v>0</v>
          </cell>
          <cell r="AN1079">
            <v>0</v>
          </cell>
          <cell r="AO1079" t="str">
            <v>65a</v>
          </cell>
        </row>
        <row r="1080">
          <cell r="AB1080">
            <v>0</v>
          </cell>
          <cell r="AN1080">
            <v>-304361.97916666669</v>
          </cell>
          <cell r="AO1080" t="str">
            <v>65a</v>
          </cell>
        </row>
        <row r="1081">
          <cell r="AB1081">
            <v>0</v>
          </cell>
          <cell r="AN1081">
            <v>-20637.5</v>
          </cell>
          <cell r="AO1081" t="str">
            <v>65a</v>
          </cell>
        </row>
        <row r="1082">
          <cell r="AB1082">
            <v>-66660.2</v>
          </cell>
          <cell r="AN1082">
            <v>-57137.303333333337</v>
          </cell>
          <cell r="AO1082" t="str">
            <v>65a</v>
          </cell>
        </row>
        <row r="1083">
          <cell r="AB1083">
            <v>0</v>
          </cell>
          <cell r="AN1083">
            <v>-69563.537916666668</v>
          </cell>
          <cell r="AO1083" t="str">
            <v>65a</v>
          </cell>
        </row>
        <row r="1084">
          <cell r="AB1084">
            <v>0</v>
          </cell>
          <cell r="AN1084">
            <v>-20604.427083333332</v>
          </cell>
          <cell r="AO1084" t="str">
            <v>65a</v>
          </cell>
        </row>
        <row r="1085">
          <cell r="AB1085">
            <v>-59762.5</v>
          </cell>
          <cell r="AN1085">
            <v>-51225</v>
          </cell>
          <cell r="AO1085" t="str">
            <v>65a</v>
          </cell>
        </row>
        <row r="1086">
          <cell r="AB1086">
            <v>0</v>
          </cell>
          <cell r="AN1086">
            <v>-277812.5</v>
          </cell>
          <cell r="AO1086" t="str">
            <v>65a</v>
          </cell>
        </row>
        <row r="1087">
          <cell r="AB1087">
            <v>-18987.5</v>
          </cell>
          <cell r="AN1087">
            <v>-16275</v>
          </cell>
          <cell r="AO1087" t="str">
            <v>65a</v>
          </cell>
        </row>
        <row r="1088">
          <cell r="AB1088">
            <v>0</v>
          </cell>
          <cell r="AN1088">
            <v>-45811.374166666668</v>
          </cell>
          <cell r="AO1088" t="str">
            <v>65a</v>
          </cell>
        </row>
        <row r="1089">
          <cell r="AB1089">
            <v>-151228.95000000001</v>
          </cell>
          <cell r="AN1089">
            <v>-129624.80333333333</v>
          </cell>
          <cell r="AO1089" t="str">
            <v>65a</v>
          </cell>
        </row>
        <row r="1090">
          <cell r="AB1090">
            <v>-177041.45</v>
          </cell>
          <cell r="AN1090">
            <v>-151749.80333333332</v>
          </cell>
          <cell r="AO1090" t="str">
            <v>65a</v>
          </cell>
        </row>
        <row r="1091">
          <cell r="AB1091">
            <v>-201250</v>
          </cell>
          <cell r="AN1091">
            <v>-172500</v>
          </cell>
          <cell r="AO1091" t="str">
            <v>65a</v>
          </cell>
        </row>
        <row r="1092">
          <cell r="AB1092">
            <v>-161466.45000000001</v>
          </cell>
          <cell r="AN1092">
            <v>-138399.80333333332</v>
          </cell>
          <cell r="AO1092" t="str">
            <v>65a</v>
          </cell>
        </row>
        <row r="1093">
          <cell r="AB1093">
            <v>-60550</v>
          </cell>
          <cell r="AN1093">
            <v>-51900</v>
          </cell>
          <cell r="AO1093" t="str">
            <v>65a</v>
          </cell>
        </row>
        <row r="1094">
          <cell r="AB1094">
            <v>-404250</v>
          </cell>
          <cell r="AN1094">
            <v>-346500</v>
          </cell>
          <cell r="AO1094" t="str">
            <v>65a</v>
          </cell>
        </row>
        <row r="1095">
          <cell r="AB1095">
            <v>-409500</v>
          </cell>
          <cell r="AN1095">
            <v>-351000</v>
          </cell>
          <cell r="AO1095" t="str">
            <v>65a</v>
          </cell>
        </row>
        <row r="1096">
          <cell r="AB1096">
            <v>-102666.45</v>
          </cell>
          <cell r="AN1096">
            <v>-87999.80333333333</v>
          </cell>
          <cell r="AO1096" t="str">
            <v>65a</v>
          </cell>
        </row>
        <row r="1097">
          <cell r="AB1097">
            <v>-145366.45000000001</v>
          </cell>
          <cell r="AN1097">
            <v>-124599.80333333333</v>
          </cell>
          <cell r="AO1097" t="str">
            <v>65a</v>
          </cell>
        </row>
        <row r="1098">
          <cell r="AB1098">
            <v>-214375</v>
          </cell>
          <cell r="AN1098">
            <v>-183750</v>
          </cell>
          <cell r="AO1098" t="str">
            <v>65a</v>
          </cell>
        </row>
        <row r="1099">
          <cell r="AB1099">
            <v>-42933.55</v>
          </cell>
          <cell r="AN1099">
            <v>-36800.196666666663</v>
          </cell>
          <cell r="AO1099" t="str">
            <v>65a</v>
          </cell>
        </row>
        <row r="1100">
          <cell r="AB1100">
            <v>-57837.5</v>
          </cell>
          <cell r="AN1100">
            <v>-49575</v>
          </cell>
          <cell r="AO1100" t="str">
            <v>65a</v>
          </cell>
        </row>
        <row r="1101">
          <cell r="AB1101">
            <v>-96541.45</v>
          </cell>
          <cell r="AN1101">
            <v>-82749.80333333333</v>
          </cell>
          <cell r="AO1101" t="str">
            <v>65a</v>
          </cell>
        </row>
        <row r="1102">
          <cell r="AB1102">
            <v>-312812.5</v>
          </cell>
          <cell r="AN1102">
            <v>-268125</v>
          </cell>
          <cell r="AO1102" t="str">
            <v>65a</v>
          </cell>
        </row>
        <row r="1103">
          <cell r="AB1103">
            <v>-191916.45</v>
          </cell>
          <cell r="AN1103">
            <v>-164499.80333333332</v>
          </cell>
          <cell r="AO1103" t="str">
            <v>65a</v>
          </cell>
        </row>
        <row r="1104">
          <cell r="AB1104">
            <v>-42000</v>
          </cell>
          <cell r="AN1104">
            <v>-36000</v>
          </cell>
          <cell r="AO1104" t="str">
            <v>65a</v>
          </cell>
        </row>
        <row r="1105">
          <cell r="AB1105">
            <v>-932707.49</v>
          </cell>
          <cell r="AN1105">
            <v>-508749.1766666667</v>
          </cell>
          <cell r="AO1105" t="str">
            <v>65a</v>
          </cell>
        </row>
        <row r="1106">
          <cell r="AB1106">
            <v>-3552082.53</v>
          </cell>
          <cell r="AN1106">
            <v>-1937499.2166666668</v>
          </cell>
          <cell r="AO1106" t="str">
            <v>65a</v>
          </cell>
        </row>
        <row r="1107">
          <cell r="AB1107">
            <v>0</v>
          </cell>
          <cell r="AN1107">
            <v>-63380.137916666667</v>
          </cell>
          <cell r="AO1107" t="str">
            <v>65a</v>
          </cell>
        </row>
        <row r="1108">
          <cell r="AB1108">
            <v>0</v>
          </cell>
          <cell r="AN1108">
            <v>-88958.333333333328</v>
          </cell>
          <cell r="AO1108" t="str">
            <v>65a</v>
          </cell>
        </row>
        <row r="1109">
          <cell r="AB1109">
            <v>0</v>
          </cell>
          <cell r="AN1109">
            <v>0</v>
          </cell>
          <cell r="AO1109" t="str">
            <v>65a</v>
          </cell>
        </row>
        <row r="1110">
          <cell r="AB1110">
            <v>-1699316.75</v>
          </cell>
          <cell r="AN1110">
            <v>-926900.09</v>
          </cell>
          <cell r="AO1110" t="str">
            <v>65a</v>
          </cell>
        </row>
        <row r="1111">
          <cell r="AB1111">
            <v>0</v>
          </cell>
          <cell r="AN1111">
            <v>0</v>
          </cell>
          <cell r="AO1111" t="str">
            <v>65a</v>
          </cell>
        </row>
        <row r="1112">
          <cell r="AB1112">
            <v>0</v>
          </cell>
          <cell r="AN1112">
            <v>0</v>
          </cell>
          <cell r="AO1112" t="str">
            <v>65a</v>
          </cell>
        </row>
        <row r="1113">
          <cell r="AB1113">
            <v>0</v>
          </cell>
          <cell r="AN1113">
            <v>0</v>
          </cell>
          <cell r="AO1113" t="str">
            <v>65a</v>
          </cell>
        </row>
        <row r="1114">
          <cell r="AB1114">
            <v>0</v>
          </cell>
          <cell r="AN1114">
            <v>0</v>
          </cell>
          <cell r="AO1114" t="str">
            <v>65a</v>
          </cell>
        </row>
        <row r="1115">
          <cell r="AB1115">
            <v>0</v>
          </cell>
          <cell r="AN1115">
            <v>0</v>
          </cell>
          <cell r="AO1115" t="str">
            <v>65a</v>
          </cell>
        </row>
        <row r="1116">
          <cell r="AB1116">
            <v>0</v>
          </cell>
          <cell r="AN1116">
            <v>0</v>
          </cell>
          <cell r="AO1116" t="str">
            <v>65a</v>
          </cell>
        </row>
        <row r="1117">
          <cell r="AB1117">
            <v>0</v>
          </cell>
          <cell r="AN1117">
            <v>-122438.86291666667</v>
          </cell>
          <cell r="AO1117" t="str">
            <v>65a</v>
          </cell>
        </row>
        <row r="1118">
          <cell r="AB1118">
            <v>-802132.01</v>
          </cell>
          <cell r="AN1118">
            <v>-962548.69666666666</v>
          </cell>
          <cell r="AO1118" t="str">
            <v>65a</v>
          </cell>
        </row>
        <row r="1119">
          <cell r="AB1119">
            <v>0</v>
          </cell>
          <cell r="AN1119">
            <v>-388645.83333333331</v>
          </cell>
          <cell r="AO1119" t="str">
            <v>65a</v>
          </cell>
        </row>
        <row r="1120">
          <cell r="AB1120">
            <v>0</v>
          </cell>
          <cell r="AN1120">
            <v>0</v>
          </cell>
          <cell r="AO1120" t="str">
            <v>65a</v>
          </cell>
        </row>
        <row r="1121">
          <cell r="AB1121">
            <v>0</v>
          </cell>
          <cell r="AN1121">
            <v>-223031.25</v>
          </cell>
          <cell r="AO1121" t="str">
            <v>65a</v>
          </cell>
        </row>
        <row r="1122">
          <cell r="AB1122">
            <v>-38750</v>
          </cell>
          <cell r="AN1122">
            <v>-46500</v>
          </cell>
          <cell r="AO1122" t="str">
            <v>65a</v>
          </cell>
        </row>
        <row r="1123">
          <cell r="AB1123">
            <v>-146626.66</v>
          </cell>
          <cell r="AN1123">
            <v>-175960.03333333335</v>
          </cell>
          <cell r="AO1123" t="str">
            <v>65a</v>
          </cell>
        </row>
        <row r="1124">
          <cell r="AB1124">
            <v>-842187.5</v>
          </cell>
          <cell r="AN1124">
            <v>-1010625</v>
          </cell>
          <cell r="AO1124" t="str">
            <v>65a</v>
          </cell>
        </row>
        <row r="1125">
          <cell r="AB1125">
            <v>-487500</v>
          </cell>
          <cell r="AN1125">
            <v>-585000</v>
          </cell>
          <cell r="AO1125" t="str">
            <v>65a</v>
          </cell>
        </row>
        <row r="1126">
          <cell r="AB1126">
            <v>-2201792.52</v>
          </cell>
          <cell r="AN1126">
            <v>-2110956.0016666665</v>
          </cell>
          <cell r="AO1126" t="str">
            <v>65a</v>
          </cell>
        </row>
        <row r="1127">
          <cell r="AB1127">
            <v>-1968.42</v>
          </cell>
          <cell r="AN1127">
            <v>-63117.797500000008</v>
          </cell>
          <cell r="AO1127" t="str">
            <v>65a</v>
          </cell>
        </row>
        <row r="1128">
          <cell r="AB1128">
            <v>-128480.64</v>
          </cell>
          <cell r="AN1128">
            <v>-16060.08</v>
          </cell>
        </row>
        <row r="1129">
          <cell r="AB1129">
            <v>-11355.43</v>
          </cell>
          <cell r="AN1129">
            <v>-19583.491250000003</v>
          </cell>
          <cell r="AO1129" t="str">
            <v>65a</v>
          </cell>
        </row>
        <row r="1130">
          <cell r="AB1130">
            <v>0</v>
          </cell>
          <cell r="AN1130">
            <v>-16332.467500000001</v>
          </cell>
          <cell r="AO1130" t="str">
            <v xml:space="preserve"> </v>
          </cell>
        </row>
        <row r="1131">
          <cell r="AB1131">
            <v>0</v>
          </cell>
          <cell r="AN1131">
            <v>-40036.249999999993</v>
          </cell>
          <cell r="AO1131" t="str">
            <v>65b</v>
          </cell>
        </row>
        <row r="1132">
          <cell r="AB1132">
            <v>-4441250</v>
          </cell>
          <cell r="AN1132">
            <v>-2422500</v>
          </cell>
          <cell r="AO1132" t="str">
            <v>65a</v>
          </cell>
        </row>
        <row r="1133">
          <cell r="AB1133">
            <v>-3208333.15</v>
          </cell>
          <cell r="AN1133">
            <v>-1749999.8366666667</v>
          </cell>
          <cell r="AO1133" t="str">
            <v>65a</v>
          </cell>
        </row>
        <row r="1134">
          <cell r="AB1134">
            <v>-16785.45</v>
          </cell>
          <cell r="AN1134">
            <v>-2034.8454166666668</v>
          </cell>
          <cell r="AO1134" t="str">
            <v xml:space="preserve"> </v>
          </cell>
        </row>
        <row r="1135">
          <cell r="AB1135">
            <v>-45879.18</v>
          </cell>
          <cell r="AN1135">
            <v>-13952.984999999999</v>
          </cell>
          <cell r="AO1135" t="str">
            <v>65b</v>
          </cell>
        </row>
        <row r="1136">
          <cell r="AB1136">
            <v>-561666.5</v>
          </cell>
          <cell r="AN1136">
            <v>-3369999.8533333335</v>
          </cell>
          <cell r="AO1136" t="str">
            <v>65a</v>
          </cell>
        </row>
        <row r="1137">
          <cell r="AB1137">
            <v>-53523.61</v>
          </cell>
          <cell r="AN1137">
            <v>-15611.052916666667</v>
          </cell>
          <cell r="AO1137" t="str">
            <v>65a</v>
          </cell>
        </row>
        <row r="1138">
          <cell r="AB1138">
            <v>-88660.63</v>
          </cell>
          <cell r="AN1138">
            <v>-69210.078749999986</v>
          </cell>
          <cell r="AO1138" t="str">
            <v xml:space="preserve"> </v>
          </cell>
        </row>
        <row r="1139">
          <cell r="AB1139">
            <v>-8208750</v>
          </cell>
          <cell r="AN1139">
            <v>-4477500</v>
          </cell>
          <cell r="AO1139" t="str">
            <v>65a</v>
          </cell>
        </row>
        <row r="1140">
          <cell r="AB1140">
            <v>-871979.18</v>
          </cell>
          <cell r="AN1140">
            <v>-481350.17166666669</v>
          </cell>
          <cell r="AO1140" t="str">
            <v>65a</v>
          </cell>
        </row>
        <row r="1141">
          <cell r="AB1141">
            <v>0</v>
          </cell>
          <cell r="AN1141">
            <v>-3600.4145833333332</v>
          </cell>
          <cell r="AO1141" t="str">
            <v>65a</v>
          </cell>
        </row>
        <row r="1142">
          <cell r="AB1142">
            <v>-877500</v>
          </cell>
          <cell r="AN1142">
            <v>-5265000</v>
          </cell>
          <cell r="AO1142" t="str">
            <v>65a</v>
          </cell>
        </row>
        <row r="1143">
          <cell r="AB1143">
            <v>0</v>
          </cell>
          <cell r="AN1143">
            <v>0</v>
          </cell>
          <cell r="AO1143" t="str">
            <v>65a</v>
          </cell>
        </row>
        <row r="1144">
          <cell r="AB1144">
            <v>-7497750.0199999996</v>
          </cell>
          <cell r="AN1144">
            <v>-5028282.7833333332</v>
          </cell>
          <cell r="AO1144" t="str">
            <v>65a</v>
          </cell>
        </row>
        <row r="1145">
          <cell r="AB1145">
            <v>0</v>
          </cell>
          <cell r="AN1145">
            <v>0</v>
          </cell>
          <cell r="AO1145" t="str">
            <v>65a</v>
          </cell>
        </row>
        <row r="1146">
          <cell r="AB1146">
            <v>0</v>
          </cell>
          <cell r="AN1146">
            <v>-1444059.1666666667</v>
          </cell>
          <cell r="AO1146" t="str">
            <v>65a</v>
          </cell>
        </row>
        <row r="1147">
          <cell r="AB1147">
            <v>-937499.98</v>
          </cell>
          <cell r="AN1147">
            <v>-632523.1216666667</v>
          </cell>
          <cell r="AO1147" t="str">
            <v>65a</v>
          </cell>
        </row>
        <row r="1148">
          <cell r="AB1148">
            <v>-576916.68999999994</v>
          </cell>
          <cell r="AN1148">
            <v>-937489.58791666676</v>
          </cell>
          <cell r="AO1148" t="str">
            <v>65a</v>
          </cell>
        </row>
        <row r="1149">
          <cell r="AB1149">
            <v>-99450</v>
          </cell>
          <cell r="AN1149">
            <v>-161606.25</v>
          </cell>
          <cell r="AO1149" t="str">
            <v>65a</v>
          </cell>
        </row>
        <row r="1150">
          <cell r="AB1150">
            <v>2345.3200000000002</v>
          </cell>
          <cell r="AN1150">
            <v>-3529.935833333333</v>
          </cell>
        </row>
        <row r="1151">
          <cell r="AB1151">
            <v>-25878.49</v>
          </cell>
          <cell r="AN1151">
            <v>-14838.407500000001</v>
          </cell>
          <cell r="AO1151" t="str">
            <v>65b</v>
          </cell>
        </row>
        <row r="1152">
          <cell r="AB1152">
            <v>-1639462.5</v>
          </cell>
          <cell r="AN1152">
            <v>-267989.0625</v>
          </cell>
          <cell r="AO1152" t="str">
            <v>65a</v>
          </cell>
        </row>
        <row r="1153">
          <cell r="AB1153">
            <v>0</v>
          </cell>
          <cell r="AN1153">
            <v>0</v>
          </cell>
          <cell r="AO1153" t="str">
            <v>65a</v>
          </cell>
        </row>
        <row r="1154">
          <cell r="AB1154">
            <v>-1473607.13</v>
          </cell>
          <cell r="AN1154">
            <v>-1349490.7437500001</v>
          </cell>
          <cell r="AO1154" t="str">
            <v>65a</v>
          </cell>
        </row>
        <row r="1155">
          <cell r="AB1155">
            <v>-914398.34</v>
          </cell>
          <cell r="AN1155">
            <v>-153496.40833333333</v>
          </cell>
          <cell r="AO1155" t="str">
            <v>65a</v>
          </cell>
        </row>
        <row r="1156">
          <cell r="AB1156">
            <v>-495678.29</v>
          </cell>
          <cell r="AN1156">
            <v>-102337.96166666667</v>
          </cell>
          <cell r="AO1156" t="str">
            <v>65a</v>
          </cell>
        </row>
        <row r="1157">
          <cell r="AB1157">
            <v>-21336.74</v>
          </cell>
          <cell r="AN1157">
            <v>-5100.7441666666673</v>
          </cell>
          <cell r="AO1157" t="str">
            <v>65a</v>
          </cell>
        </row>
        <row r="1158">
          <cell r="AB1158">
            <v>0</v>
          </cell>
          <cell r="AN1158">
            <v>0</v>
          </cell>
          <cell r="AO1158" t="str">
            <v>65a</v>
          </cell>
        </row>
        <row r="1159">
          <cell r="AB1159">
            <v>0</v>
          </cell>
          <cell r="AN1159">
            <v>902.25916666666672</v>
          </cell>
        </row>
        <row r="1160">
          <cell r="AB1160">
            <v>0</v>
          </cell>
          <cell r="AN1160">
            <v>0</v>
          </cell>
          <cell r="AO1160" t="str">
            <v>65a</v>
          </cell>
        </row>
        <row r="1161">
          <cell r="AB1161">
            <v>0</v>
          </cell>
          <cell r="AN1161">
            <v>0</v>
          </cell>
          <cell r="AO1161" t="str">
            <v>65a</v>
          </cell>
        </row>
        <row r="1162">
          <cell r="AB1162">
            <v>0</v>
          </cell>
          <cell r="AN1162">
            <v>0</v>
          </cell>
          <cell r="AO1162" t="str">
            <v>65a</v>
          </cell>
        </row>
        <row r="1163">
          <cell r="AB1163">
            <v>0</v>
          </cell>
          <cell r="AN1163">
            <v>0</v>
          </cell>
        </row>
        <row r="1164">
          <cell r="AB1164">
            <v>0</v>
          </cell>
          <cell r="AN1164">
            <v>0</v>
          </cell>
          <cell r="AO1164" t="str">
            <v>65a</v>
          </cell>
        </row>
        <row r="1165">
          <cell r="AB1165">
            <v>0</v>
          </cell>
          <cell r="AN1165">
            <v>0</v>
          </cell>
          <cell r="AO1165" t="str">
            <v>65a</v>
          </cell>
        </row>
        <row r="1166">
          <cell r="AB1166">
            <v>0</v>
          </cell>
          <cell r="AN1166">
            <v>0</v>
          </cell>
          <cell r="AO1166" t="str">
            <v xml:space="preserve"> </v>
          </cell>
        </row>
        <row r="1167">
          <cell r="AB1167">
            <v>-733011.79</v>
          </cell>
          <cell r="AN1167">
            <v>-1280568.8983333332</v>
          </cell>
          <cell r="AO1167" t="str">
            <v xml:space="preserve"> </v>
          </cell>
        </row>
        <row r="1168">
          <cell r="AB1168">
            <v>-1792788</v>
          </cell>
          <cell r="AN1168">
            <v>-2013055.8266666669</v>
          </cell>
          <cell r="AO1168" t="str">
            <v xml:space="preserve"> </v>
          </cell>
        </row>
        <row r="1169">
          <cell r="AB1169">
            <v>-40464.239999999998</v>
          </cell>
          <cell r="AN1169">
            <v>-82731.853333333333</v>
          </cell>
        </row>
        <row r="1170">
          <cell r="AB1170">
            <v>-40464.239999999998</v>
          </cell>
          <cell r="AN1170">
            <v>-82731.853333333333</v>
          </cell>
        </row>
        <row r="1171">
          <cell r="AB1171">
            <v>-6876.8</v>
          </cell>
          <cell r="AN1171">
            <v>-56341.233333333337</v>
          </cell>
        </row>
        <row r="1172">
          <cell r="AB1172">
            <v>-6876.8</v>
          </cell>
          <cell r="AN1172">
            <v>-56341.233333333337</v>
          </cell>
        </row>
        <row r="1173">
          <cell r="AB1173">
            <v>-14434.16</v>
          </cell>
          <cell r="AN1173">
            <v>-69596.513333333321</v>
          </cell>
        </row>
        <row r="1174">
          <cell r="AB1174">
            <v>0</v>
          </cell>
          <cell r="AN1174">
            <v>-1016033.86375</v>
          </cell>
        </row>
        <row r="1175">
          <cell r="AB1175">
            <v>-991249.05</v>
          </cell>
          <cell r="AN1175">
            <v>-813731.97083333321</v>
          </cell>
          <cell r="AO1175" t="str">
            <v>65a</v>
          </cell>
        </row>
        <row r="1176">
          <cell r="AB1176">
            <v>0</v>
          </cell>
          <cell r="AN1176">
            <v>0</v>
          </cell>
          <cell r="AO1176" t="str">
            <v xml:space="preserve"> </v>
          </cell>
        </row>
        <row r="1177">
          <cell r="AB1177">
            <v>0</v>
          </cell>
          <cell r="AN1177">
            <v>-4422.1099999999997</v>
          </cell>
          <cell r="AO1177" t="str">
            <v>65a</v>
          </cell>
        </row>
        <row r="1178">
          <cell r="AB1178">
            <v>0</v>
          </cell>
          <cell r="AN1178">
            <v>-224579.63916666666</v>
          </cell>
        </row>
        <row r="1179">
          <cell r="AB1179">
            <v>-755793</v>
          </cell>
          <cell r="AN1179">
            <v>-1077924.4350000001</v>
          </cell>
          <cell r="AO1179" t="str">
            <v>65b</v>
          </cell>
        </row>
        <row r="1180">
          <cell r="AB1180">
            <v>-1141872.83</v>
          </cell>
          <cell r="AN1180">
            <v>-906743.10041666671</v>
          </cell>
          <cell r="AO1180" t="str">
            <v>65a</v>
          </cell>
        </row>
        <row r="1181">
          <cell r="AB1181">
            <v>-745021.63</v>
          </cell>
          <cell r="AN1181">
            <v>-774838.23375000013</v>
          </cell>
          <cell r="AO1181" t="str">
            <v>65a</v>
          </cell>
        </row>
        <row r="1182">
          <cell r="AB1182">
            <v>-239434.99</v>
          </cell>
          <cell r="AN1182">
            <v>-303729.65208333347</v>
          </cell>
          <cell r="AO1182" t="str">
            <v>65a</v>
          </cell>
        </row>
        <row r="1183">
          <cell r="AB1183">
            <v>0</v>
          </cell>
          <cell r="AN1183">
            <v>0</v>
          </cell>
          <cell r="AO1183" t="str">
            <v>65a</v>
          </cell>
        </row>
        <row r="1184">
          <cell r="AB1184">
            <v>0</v>
          </cell>
          <cell r="AN1184">
            <v>-20833.333333333332</v>
          </cell>
          <cell r="AO1184" t="str">
            <v>65a</v>
          </cell>
        </row>
        <row r="1185">
          <cell r="AB1185">
            <v>0</v>
          </cell>
          <cell r="AN1185">
            <v>0</v>
          </cell>
          <cell r="AO1185" t="str">
            <v>65a</v>
          </cell>
        </row>
        <row r="1186">
          <cell r="AB1186">
            <v>0</v>
          </cell>
          <cell r="AN1186">
            <v>161.22333333333333</v>
          </cell>
          <cell r="AO1186" t="str">
            <v>65a</v>
          </cell>
        </row>
        <row r="1187">
          <cell r="AB1187">
            <v>0</v>
          </cell>
          <cell r="AN1187">
            <v>-1533333.3333333333</v>
          </cell>
        </row>
        <row r="1188">
          <cell r="AB1188">
            <v>0</v>
          </cell>
          <cell r="AN1188">
            <v>0</v>
          </cell>
        </row>
        <row r="1189">
          <cell r="AB1189">
            <v>0</v>
          </cell>
          <cell r="AN1189">
            <v>-1122855</v>
          </cell>
          <cell r="AO1189" t="str">
            <v>41</v>
          </cell>
        </row>
        <row r="1190">
          <cell r="AB1190">
            <v>-633689.44999999995</v>
          </cell>
          <cell r="AN1190">
            <v>-695651.30708333349</v>
          </cell>
          <cell r="AO1190" t="str">
            <v>63</v>
          </cell>
        </row>
        <row r="1191">
          <cell r="AB1191">
            <v>-3306489.7</v>
          </cell>
          <cell r="AN1191">
            <v>-4731023.9604166672</v>
          </cell>
          <cell r="AO1191" t="str">
            <v>63</v>
          </cell>
        </row>
        <row r="1192">
          <cell r="AB1192">
            <v>-337286.52</v>
          </cell>
          <cell r="AN1192">
            <v>-344081.60499999998</v>
          </cell>
          <cell r="AO1192" t="str">
            <v>63</v>
          </cell>
        </row>
        <row r="1193">
          <cell r="AB1193">
            <v>0</v>
          </cell>
          <cell r="AN1193">
            <v>0</v>
          </cell>
          <cell r="AO1193" t="str">
            <v>20</v>
          </cell>
          <cell r="AP1193">
            <v>30</v>
          </cell>
        </row>
        <row r="1194">
          <cell r="AB1194">
            <v>0</v>
          </cell>
          <cell r="AN1194">
            <v>0</v>
          </cell>
          <cell r="AO1194" t="str">
            <v>20</v>
          </cell>
          <cell r="AP1194">
            <v>30</v>
          </cell>
        </row>
        <row r="1195">
          <cell r="AB1195">
            <v>0</v>
          </cell>
          <cell r="AN1195">
            <v>0</v>
          </cell>
          <cell r="AO1195" t="str">
            <v>20</v>
          </cell>
          <cell r="AP1195">
            <v>30</v>
          </cell>
        </row>
        <row r="1196">
          <cell r="AB1196">
            <v>0</v>
          </cell>
          <cell r="AN1196">
            <v>0</v>
          </cell>
          <cell r="AO1196" t="str">
            <v>20</v>
          </cell>
          <cell r="AP1196">
            <v>30</v>
          </cell>
        </row>
        <row r="1197">
          <cell r="AB1197">
            <v>0</v>
          </cell>
          <cell r="AN1197">
            <v>0</v>
          </cell>
          <cell r="AO1197" t="str">
            <v>20</v>
          </cell>
          <cell r="AP1197">
            <v>30</v>
          </cell>
        </row>
        <row r="1198">
          <cell r="AB1198">
            <v>0</v>
          </cell>
          <cell r="AN1198">
            <v>0</v>
          </cell>
          <cell r="AO1198" t="str">
            <v>20</v>
          </cell>
          <cell r="AP1198">
            <v>30</v>
          </cell>
        </row>
        <row r="1199">
          <cell r="AB1199">
            <v>-3304.85</v>
          </cell>
          <cell r="AN1199">
            <v>-432482.37041666667</v>
          </cell>
          <cell r="AO1199" t="str">
            <v>20</v>
          </cell>
          <cell r="AP1199" t="str">
            <v>30</v>
          </cell>
        </row>
        <row r="1200">
          <cell r="AB1200">
            <v>-2555632.5299999998</v>
          </cell>
          <cell r="AN1200">
            <v>-2635200.0229166667</v>
          </cell>
          <cell r="AO1200" t="str">
            <v>20</v>
          </cell>
          <cell r="AP1200" t="str">
            <v>30</v>
          </cell>
        </row>
        <row r="1201">
          <cell r="AB1201">
            <v>-18889759.530000001</v>
          </cell>
          <cell r="AN1201">
            <v>-18517789.530000005</v>
          </cell>
          <cell r="AO1201" t="str">
            <v>20</v>
          </cell>
          <cell r="AP1201" t="str">
            <v>30</v>
          </cell>
        </row>
        <row r="1202">
          <cell r="AB1202">
            <v>-12354716.17</v>
          </cell>
          <cell r="AN1202">
            <v>-10878068.713750001</v>
          </cell>
          <cell r="AO1202" t="str">
            <v>63</v>
          </cell>
          <cell r="AP1202" t="str">
            <v xml:space="preserve"> </v>
          </cell>
        </row>
        <row r="1203">
          <cell r="AB1203">
            <v>-464683.58</v>
          </cell>
          <cell r="AN1203">
            <v>-446087.59291666659</v>
          </cell>
          <cell r="AO1203" t="str">
            <v>63</v>
          </cell>
        </row>
        <row r="1204">
          <cell r="AB1204">
            <v>-10000</v>
          </cell>
          <cell r="AN1204">
            <v>-10000</v>
          </cell>
          <cell r="AO1204" t="str">
            <v>20</v>
          </cell>
          <cell r="AP1204" t="str">
            <v>30</v>
          </cell>
        </row>
        <row r="1205">
          <cell r="AB1205">
            <v>-25524.85</v>
          </cell>
          <cell r="AN1205">
            <v>-21496.120416666665</v>
          </cell>
          <cell r="AO1205" t="str">
            <v>63</v>
          </cell>
        </row>
        <row r="1206">
          <cell r="AB1206">
            <v>-42021.78</v>
          </cell>
          <cell r="AN1206">
            <v>-58110.346250000002</v>
          </cell>
          <cell r="AO1206" t="str">
            <v>63</v>
          </cell>
        </row>
        <row r="1207">
          <cell r="AB1207">
            <v>-652279.19999999995</v>
          </cell>
          <cell r="AN1207">
            <v>-279358.72916666663</v>
          </cell>
          <cell r="AO1207" t="str">
            <v>20</v>
          </cell>
          <cell r="AP1207">
            <v>30</v>
          </cell>
        </row>
        <row r="1208">
          <cell r="AB1208">
            <v>-2851582.64</v>
          </cell>
          <cell r="AN1208">
            <v>-742245.76208333333</v>
          </cell>
          <cell r="AO1208" t="str">
            <v>20</v>
          </cell>
          <cell r="AP1208">
            <v>30</v>
          </cell>
        </row>
        <row r="1209">
          <cell r="AB1209">
            <v>-1589346.19</v>
          </cell>
          <cell r="AN1209">
            <v>-678524.13458333339</v>
          </cell>
          <cell r="AO1209" t="str">
            <v>20</v>
          </cell>
          <cell r="AP1209">
            <v>30</v>
          </cell>
        </row>
        <row r="1210">
          <cell r="AB1210">
            <v>-1016768.79</v>
          </cell>
          <cell r="AN1210">
            <v>-369260.24958333327</v>
          </cell>
          <cell r="AO1210" t="str">
            <v>20</v>
          </cell>
          <cell r="AP1210">
            <v>30</v>
          </cell>
        </row>
        <row r="1211">
          <cell r="AB1211">
            <v>-3089713.86</v>
          </cell>
          <cell r="AN1211">
            <v>-2470607.5100000002</v>
          </cell>
        </row>
        <row r="1212">
          <cell r="AB1212">
            <v>-5000</v>
          </cell>
          <cell r="AN1212">
            <v>-5000</v>
          </cell>
        </row>
        <row r="1213">
          <cell r="AB1213">
            <v>-26668727.57</v>
          </cell>
          <cell r="AN1213">
            <v>-24835876.166250002</v>
          </cell>
          <cell r="AO1213" t="str">
            <v>65a</v>
          </cell>
        </row>
        <row r="1214">
          <cell r="AB1214">
            <v>0</v>
          </cell>
          <cell r="AN1214">
            <v>0</v>
          </cell>
          <cell r="AO1214" t="str">
            <v>65a</v>
          </cell>
        </row>
        <row r="1215">
          <cell r="AB1215">
            <v>0</v>
          </cell>
          <cell r="AN1215">
            <v>-808150</v>
          </cell>
        </row>
        <row r="1216">
          <cell r="AB1216">
            <v>-2410058.23</v>
          </cell>
          <cell r="AN1216">
            <v>-1377995.5216666667</v>
          </cell>
        </row>
        <row r="1217">
          <cell r="AB1217">
            <v>-9934029.5600000005</v>
          </cell>
          <cell r="AN1217">
            <v>-10149244.116249999</v>
          </cell>
          <cell r="AO1217" t="str">
            <v>47</v>
          </cell>
        </row>
        <row r="1218">
          <cell r="AB1218">
            <v>-2992.04</v>
          </cell>
          <cell r="AN1218">
            <v>-186.04916666666668</v>
          </cell>
        </row>
        <row r="1219">
          <cell r="AB1219">
            <v>0</v>
          </cell>
          <cell r="AN1219">
            <v>0</v>
          </cell>
          <cell r="AO1219" t="str">
            <v>65a</v>
          </cell>
        </row>
        <row r="1220">
          <cell r="AB1220">
            <v>-28224</v>
          </cell>
          <cell r="AN1220">
            <v>-13128</v>
          </cell>
          <cell r="AO1220" t="str">
            <v>49</v>
          </cell>
        </row>
        <row r="1221">
          <cell r="AB1221">
            <v>0</v>
          </cell>
          <cell r="AN1221">
            <v>0</v>
          </cell>
          <cell r="AO1221" t="str">
            <v>3</v>
          </cell>
        </row>
        <row r="1222">
          <cell r="AB1222">
            <v>0</v>
          </cell>
          <cell r="AN1222">
            <v>0</v>
          </cell>
          <cell r="AO1222">
            <v>2</v>
          </cell>
        </row>
        <row r="1223">
          <cell r="AB1223">
            <v>-2106234.98</v>
          </cell>
          <cell r="AN1223">
            <v>-1795089.3741666665</v>
          </cell>
          <cell r="AO1223" t="str">
            <v>49</v>
          </cell>
        </row>
        <row r="1224">
          <cell r="AB1224">
            <v>-17801000</v>
          </cell>
          <cell r="AN1224">
            <v>-17229846.041666668</v>
          </cell>
          <cell r="AO1224" t="str">
            <v>49</v>
          </cell>
        </row>
        <row r="1225">
          <cell r="AB1225">
            <v>-58986.21</v>
          </cell>
          <cell r="AN1225">
            <v>-55135.612083333333</v>
          </cell>
          <cell r="AO1225" t="str">
            <v>49</v>
          </cell>
        </row>
        <row r="1226">
          <cell r="AB1226">
            <v>-8277452.4500000002</v>
          </cell>
          <cell r="AN1226">
            <v>-6191500.3154166667</v>
          </cell>
          <cell r="AO1226" t="str">
            <v>49</v>
          </cell>
        </row>
        <row r="1227">
          <cell r="AB1227">
            <v>-39032.26</v>
          </cell>
          <cell r="AN1227">
            <v>-18947.524999999998</v>
          </cell>
          <cell r="AO1227" t="str">
            <v>65a</v>
          </cell>
        </row>
        <row r="1228">
          <cell r="AB1228">
            <v>0</v>
          </cell>
          <cell r="AN1228">
            <v>0</v>
          </cell>
          <cell r="AO1228" t="str">
            <v>65a</v>
          </cell>
        </row>
        <row r="1229">
          <cell r="AB1229">
            <v>0</v>
          </cell>
          <cell r="AN1229">
            <v>0</v>
          </cell>
          <cell r="AO1229" t="str">
            <v>65b</v>
          </cell>
        </row>
        <row r="1230">
          <cell r="AB1230">
            <v>-222809.33</v>
          </cell>
          <cell r="AN1230">
            <v>-229684.31000000003</v>
          </cell>
          <cell r="AO1230" t="str">
            <v>65a</v>
          </cell>
        </row>
        <row r="1231">
          <cell r="AB1231">
            <v>0</v>
          </cell>
          <cell r="AN1231">
            <v>-2127799.8633333333</v>
          </cell>
          <cell r="AO1231" t="str">
            <v xml:space="preserve"> </v>
          </cell>
        </row>
        <row r="1232">
          <cell r="AB1232">
            <v>0</v>
          </cell>
          <cell r="AN1232">
            <v>-75158.125</v>
          </cell>
          <cell r="AO1232" t="str">
            <v>65a</v>
          </cell>
        </row>
        <row r="1233">
          <cell r="AB1233">
            <v>-250015</v>
          </cell>
          <cell r="AN1233">
            <v>-102091.45833333333</v>
          </cell>
          <cell r="AO1233" t="str">
            <v>65a</v>
          </cell>
        </row>
        <row r="1234">
          <cell r="AB1234">
            <v>0</v>
          </cell>
          <cell r="AN1234">
            <v>0</v>
          </cell>
        </row>
        <row r="1235">
          <cell r="AB1235">
            <v>-13807132</v>
          </cell>
          <cell r="AN1235">
            <v>-14682130</v>
          </cell>
          <cell r="AO1235" t="str">
            <v>65a</v>
          </cell>
        </row>
        <row r="1236">
          <cell r="AB1236">
            <v>-8447.35</v>
          </cell>
          <cell r="AN1236">
            <v>-662.66375000000005</v>
          </cell>
          <cell r="AO1236" t="str">
            <v>65a</v>
          </cell>
        </row>
        <row r="1237">
          <cell r="AB1237">
            <v>0</v>
          </cell>
          <cell r="AN1237">
            <v>0</v>
          </cell>
          <cell r="AO1237" t="str">
            <v>65a</v>
          </cell>
        </row>
        <row r="1238">
          <cell r="AB1238">
            <v>0</v>
          </cell>
          <cell r="AN1238">
            <v>0</v>
          </cell>
          <cell r="AO1238" t="str">
            <v>65a</v>
          </cell>
        </row>
        <row r="1239">
          <cell r="AB1239">
            <v>0</v>
          </cell>
          <cell r="AN1239">
            <v>0</v>
          </cell>
        </row>
        <row r="1240">
          <cell r="AB1240">
            <v>-2140.5700000000002</v>
          </cell>
          <cell r="AN1240">
            <v>12539.422083333329</v>
          </cell>
          <cell r="AO1240" t="str">
            <v>65a</v>
          </cell>
        </row>
        <row r="1241">
          <cell r="AB1241">
            <v>0</v>
          </cell>
          <cell r="AN1241">
            <v>32.228333333333332</v>
          </cell>
          <cell r="AO1241" t="str">
            <v>65a</v>
          </cell>
        </row>
        <row r="1242">
          <cell r="AB1242">
            <v>-27312000</v>
          </cell>
          <cell r="AN1242">
            <v>-26056250</v>
          </cell>
        </row>
        <row r="1243">
          <cell r="AB1243">
            <v>-8686177.8599999994</v>
          </cell>
          <cell r="AN1243">
            <v>-17205758.129999999</v>
          </cell>
          <cell r="AO1243" t="str">
            <v>41</v>
          </cell>
        </row>
        <row r="1244">
          <cell r="AB1244">
            <v>-19900488.379999999</v>
          </cell>
          <cell r="AN1244">
            <v>-17458741.549166668</v>
          </cell>
          <cell r="AO1244" t="str">
            <v>49</v>
          </cell>
        </row>
        <row r="1245">
          <cell r="AB1245">
            <v>0</v>
          </cell>
          <cell r="AN1245">
            <v>0</v>
          </cell>
          <cell r="AO1245" t="str">
            <v>41</v>
          </cell>
        </row>
        <row r="1246">
          <cell r="AB1246">
            <v>0</v>
          </cell>
          <cell r="AN1246">
            <v>0</v>
          </cell>
          <cell r="AO1246" t="str">
            <v>41</v>
          </cell>
        </row>
        <row r="1247">
          <cell r="AB1247">
            <v>0</v>
          </cell>
          <cell r="AN1247">
            <v>0</v>
          </cell>
          <cell r="AO1247" t="str">
            <v>41</v>
          </cell>
        </row>
        <row r="1248">
          <cell r="AB1248">
            <v>0</v>
          </cell>
          <cell r="AN1248">
            <v>0</v>
          </cell>
          <cell r="AO1248" t="str">
            <v>41</v>
          </cell>
        </row>
        <row r="1249">
          <cell r="AB1249">
            <v>0</v>
          </cell>
          <cell r="AN1249">
            <v>-64610.625</v>
          </cell>
          <cell r="AO1249" t="str">
            <v>41</v>
          </cell>
        </row>
        <row r="1250">
          <cell r="AB1250">
            <v>0</v>
          </cell>
          <cell r="AN1250">
            <v>0</v>
          </cell>
          <cell r="AO1250" t="str">
            <v>41</v>
          </cell>
        </row>
        <row r="1251">
          <cell r="AB1251">
            <v>0</v>
          </cell>
          <cell r="AN1251">
            <v>0</v>
          </cell>
          <cell r="AO1251" t="str">
            <v>41</v>
          </cell>
        </row>
        <row r="1252">
          <cell r="AB1252">
            <v>0</v>
          </cell>
          <cell r="AN1252">
            <v>-291666.66666666669</v>
          </cell>
          <cell r="AO1252" t="str">
            <v>41</v>
          </cell>
        </row>
        <row r="1253">
          <cell r="AB1253">
            <v>0</v>
          </cell>
          <cell r="AN1253">
            <v>-337500</v>
          </cell>
          <cell r="AO1253" t="str">
            <v>41</v>
          </cell>
        </row>
        <row r="1254">
          <cell r="AB1254">
            <v>-513276.41</v>
          </cell>
          <cell r="AN1254">
            <v>-414767.9745833333</v>
          </cell>
          <cell r="AO1254" t="str">
            <v>41</v>
          </cell>
        </row>
        <row r="1255">
          <cell r="AB1255">
            <v>-225000</v>
          </cell>
          <cell r="AN1255">
            <v>-187500</v>
          </cell>
          <cell r="AO1255" t="str">
            <v>41</v>
          </cell>
        </row>
        <row r="1256">
          <cell r="AB1256">
            <v>-1982106.78</v>
          </cell>
          <cell r="AN1256">
            <v>-851180.21</v>
          </cell>
          <cell r="AO1256" t="str">
            <v>41</v>
          </cell>
        </row>
        <row r="1257">
          <cell r="AB1257">
            <v>0</v>
          </cell>
          <cell r="AN1257">
            <v>-35003.527916666666</v>
          </cell>
          <cell r="AO1257" t="str">
            <v>41</v>
          </cell>
        </row>
        <row r="1258">
          <cell r="AB1258">
            <v>0</v>
          </cell>
          <cell r="AN1258">
            <v>0</v>
          </cell>
          <cell r="AO1258" t="str">
            <v>65a</v>
          </cell>
        </row>
        <row r="1259">
          <cell r="AB1259">
            <v>0</v>
          </cell>
          <cell r="AN1259">
            <v>0</v>
          </cell>
          <cell r="AO1259" t="str">
            <v>65a</v>
          </cell>
        </row>
        <row r="1260">
          <cell r="AB1260">
            <v>0</v>
          </cell>
          <cell r="AN1260">
            <v>0</v>
          </cell>
          <cell r="AO1260" t="str">
            <v>65a</v>
          </cell>
        </row>
        <row r="1261">
          <cell r="AB1261">
            <v>0</v>
          </cell>
          <cell r="AN1261">
            <v>0</v>
          </cell>
          <cell r="AO1261" t="str">
            <v>65a</v>
          </cell>
        </row>
        <row r="1262">
          <cell r="AB1262">
            <v>0</v>
          </cell>
          <cell r="AN1262">
            <v>-95.734166666666667</v>
          </cell>
          <cell r="AO1262" t="str">
            <v>65a</v>
          </cell>
        </row>
        <row r="1263">
          <cell r="AB1263">
            <v>-7416.29</v>
          </cell>
          <cell r="AN1263">
            <v>-7416.2899999999981</v>
          </cell>
          <cell r="AO1263" t="str">
            <v>65a</v>
          </cell>
        </row>
        <row r="1264">
          <cell r="AB1264">
            <v>-5140.3599999999997</v>
          </cell>
          <cell r="AN1264">
            <v>-5140.3599999999997</v>
          </cell>
          <cell r="AO1264" t="str">
            <v>65a</v>
          </cell>
        </row>
        <row r="1265">
          <cell r="AB1265">
            <v>-11459.63</v>
          </cell>
          <cell r="AN1265">
            <v>-11459.630000000003</v>
          </cell>
          <cell r="AO1265" t="str">
            <v>65a</v>
          </cell>
        </row>
        <row r="1266">
          <cell r="AB1266">
            <v>-1479.6</v>
          </cell>
          <cell r="AN1266">
            <v>-1479.6000000000001</v>
          </cell>
          <cell r="AO1266" t="str">
            <v>65a</v>
          </cell>
        </row>
        <row r="1267">
          <cell r="AB1267">
            <v>-959.98</v>
          </cell>
          <cell r="AN1267">
            <v>-959.97999999999968</v>
          </cell>
          <cell r="AO1267" t="str">
            <v>65a</v>
          </cell>
        </row>
        <row r="1268">
          <cell r="AB1268">
            <v>-876.25</v>
          </cell>
          <cell r="AN1268">
            <v>-865.16583333333347</v>
          </cell>
          <cell r="AO1268" t="str">
            <v>65a</v>
          </cell>
        </row>
        <row r="1269">
          <cell r="AB1269">
            <v>-912.01</v>
          </cell>
          <cell r="AN1269">
            <v>-359.47541666666666</v>
          </cell>
          <cell r="AO1269" t="str">
            <v>65a</v>
          </cell>
        </row>
        <row r="1270">
          <cell r="AB1270">
            <v>-12.55</v>
          </cell>
          <cell r="AN1270">
            <v>-12.549999999999999</v>
          </cell>
          <cell r="AO1270" t="str">
            <v>65a</v>
          </cell>
        </row>
        <row r="1271">
          <cell r="AB1271">
            <v>-598.99</v>
          </cell>
          <cell r="AN1271">
            <v>-598.9899999999999</v>
          </cell>
          <cell r="AO1271" t="str">
            <v>65a</v>
          </cell>
        </row>
        <row r="1272">
          <cell r="AB1272">
            <v>-168.86</v>
          </cell>
          <cell r="AN1272">
            <v>-168.86000000000004</v>
          </cell>
          <cell r="AO1272" t="str">
            <v>65a</v>
          </cell>
        </row>
        <row r="1273">
          <cell r="AB1273">
            <v>0</v>
          </cell>
          <cell r="AN1273">
            <v>14.956250000000002</v>
          </cell>
          <cell r="AO1273" t="str">
            <v>65a</v>
          </cell>
        </row>
        <row r="1274">
          <cell r="AB1274">
            <v>-123.17</v>
          </cell>
          <cell r="AN1274">
            <v>-198.50750000000002</v>
          </cell>
          <cell r="AO1274" t="str">
            <v>65a</v>
          </cell>
        </row>
        <row r="1275">
          <cell r="AB1275">
            <v>-574.46</v>
          </cell>
          <cell r="AN1275">
            <v>-23.935833333333335</v>
          </cell>
          <cell r="AO1275" t="str">
            <v>65a</v>
          </cell>
        </row>
        <row r="1276">
          <cell r="AB1276">
            <v>-5718285</v>
          </cell>
          <cell r="AN1276">
            <v>-4486820.625</v>
          </cell>
          <cell r="AO1276" t="str">
            <v>41</v>
          </cell>
        </row>
        <row r="1277">
          <cell r="AB1277">
            <v>0</v>
          </cell>
          <cell r="AN1277">
            <v>-294955.23749999999</v>
          </cell>
          <cell r="AO1277" t="str">
            <v>41</v>
          </cell>
        </row>
        <row r="1278">
          <cell r="AB1278">
            <v>-7074602.9100000001</v>
          </cell>
          <cell r="AN1278">
            <v>-4269235.635416667</v>
          </cell>
          <cell r="AO1278" t="str">
            <v xml:space="preserve"> </v>
          </cell>
        </row>
        <row r="1279">
          <cell r="AB1279">
            <v>-2870186.23</v>
          </cell>
          <cell r="AN1279">
            <v>-1787976.9612499999</v>
          </cell>
          <cell r="AO1279" t="str">
            <v xml:space="preserve">65 </v>
          </cell>
        </row>
        <row r="1280">
          <cell r="AB1280">
            <v>5104426.16</v>
          </cell>
          <cell r="AN1280">
            <v>1790443.5249999997</v>
          </cell>
          <cell r="AO1280" t="str">
            <v xml:space="preserve"> </v>
          </cell>
        </row>
        <row r="1281">
          <cell r="AB1281">
            <v>1100761.99</v>
          </cell>
          <cell r="AN1281">
            <v>387028.17458333331</v>
          </cell>
          <cell r="AO1281" t="str">
            <v>65</v>
          </cell>
          <cell r="AP1281" t="str">
            <v xml:space="preserve"> </v>
          </cell>
        </row>
        <row r="1282">
          <cell r="AB1282">
            <v>-27589.17</v>
          </cell>
          <cell r="AN1282">
            <v>-6514.111249999999</v>
          </cell>
          <cell r="AO1282" t="str">
            <v>49</v>
          </cell>
        </row>
        <row r="1283">
          <cell r="AB1283">
            <v>-1552657.3</v>
          </cell>
          <cell r="AN1283">
            <v>-1667975.9050000003</v>
          </cell>
          <cell r="AO1283" t="str">
            <v xml:space="preserve"> </v>
          </cell>
        </row>
        <row r="1284">
          <cell r="AB1284">
            <v>-45410</v>
          </cell>
          <cell r="AN1284">
            <v>-72656</v>
          </cell>
          <cell r="AO1284" t="str">
            <v xml:space="preserve"> </v>
          </cell>
        </row>
        <row r="1285">
          <cell r="AB1285">
            <v>-30265.78</v>
          </cell>
          <cell r="AN1285">
            <v>-32179.628750000003</v>
          </cell>
        </row>
        <row r="1286">
          <cell r="AB1286">
            <v>0</v>
          </cell>
          <cell r="AN1286">
            <v>0</v>
          </cell>
          <cell r="AO1286" t="str">
            <v>23</v>
          </cell>
          <cell r="AP1286">
            <v>29</v>
          </cell>
        </row>
        <row r="1287">
          <cell r="AB1287">
            <v>0</v>
          </cell>
          <cell r="AN1287">
            <v>0</v>
          </cell>
        </row>
        <row r="1288">
          <cell r="AB1288">
            <v>-2702244.02</v>
          </cell>
          <cell r="AN1288">
            <v>-2850418.2045833333</v>
          </cell>
        </row>
        <row r="1289">
          <cell r="AB1289">
            <v>-33762.980000000003</v>
          </cell>
          <cell r="AN1289">
            <v>-30999.499166666661</v>
          </cell>
        </row>
        <row r="1290">
          <cell r="AB1290">
            <v>0</v>
          </cell>
          <cell r="AN1290">
            <v>0</v>
          </cell>
        </row>
        <row r="1291">
          <cell r="AB1291">
            <v>-92276.94</v>
          </cell>
          <cell r="AN1291">
            <v>-98497.855833333335</v>
          </cell>
        </row>
        <row r="1292">
          <cell r="AB1292">
            <v>-8165809</v>
          </cell>
          <cell r="AN1292">
            <v>-8165809</v>
          </cell>
          <cell r="AO1292" t="str">
            <v>10</v>
          </cell>
        </row>
        <row r="1293">
          <cell r="AB1293">
            <v>4614264</v>
          </cell>
          <cell r="AN1293">
            <v>4300195.875</v>
          </cell>
          <cell r="AO1293" t="str">
            <v>10</v>
          </cell>
        </row>
        <row r="1294">
          <cell r="AB1294">
            <v>-10135707.039999999</v>
          </cell>
          <cell r="AN1294">
            <v>-12923100.119583333</v>
          </cell>
        </row>
        <row r="1295">
          <cell r="AB1295">
            <v>-887313.59</v>
          </cell>
          <cell r="AN1295">
            <v>-947812.25</v>
          </cell>
          <cell r="AO1295" t="str">
            <v>12</v>
          </cell>
        </row>
        <row r="1296">
          <cell r="AB1296">
            <v>0</v>
          </cell>
          <cell r="AN1296">
            <v>-19380.39875</v>
          </cell>
          <cell r="AO1296" t="str">
            <v>12</v>
          </cell>
        </row>
        <row r="1297">
          <cell r="AB1297">
            <v>-192765.41</v>
          </cell>
          <cell r="AN1297">
            <v>-122056.57791666668</v>
          </cell>
          <cell r="AO1297" t="str">
            <v>12</v>
          </cell>
        </row>
        <row r="1298">
          <cell r="AB1298">
            <v>-71851894.799999997</v>
          </cell>
          <cell r="AN1298">
            <v>-71851894.799999982</v>
          </cell>
          <cell r="AO1298" t="str">
            <v>64</v>
          </cell>
        </row>
        <row r="1299">
          <cell r="AB1299">
            <v>-3497000</v>
          </cell>
          <cell r="AN1299">
            <v>-3623291.6666666665</v>
          </cell>
          <cell r="AO1299" t="str">
            <v>22</v>
          </cell>
          <cell r="AP1299">
            <v>31</v>
          </cell>
        </row>
        <row r="1300">
          <cell r="AB1300">
            <v>-647743</v>
          </cell>
          <cell r="AN1300">
            <v>-1288879.25</v>
          </cell>
          <cell r="AO1300" t="str">
            <v>22</v>
          </cell>
          <cell r="AP1300">
            <v>32</v>
          </cell>
        </row>
        <row r="1301">
          <cell r="AB1301">
            <v>-337279618</v>
          </cell>
          <cell r="AN1301">
            <v>-328736616.95833331</v>
          </cell>
          <cell r="AO1301" t="str">
            <v>22</v>
          </cell>
          <cell r="AP1301">
            <v>33</v>
          </cell>
        </row>
        <row r="1302">
          <cell r="AB1302">
            <v>-939000</v>
          </cell>
          <cell r="AN1302">
            <v>-942583.33333333337</v>
          </cell>
          <cell r="AO1302" t="str">
            <v>22</v>
          </cell>
          <cell r="AP1302">
            <v>34</v>
          </cell>
        </row>
        <row r="1303">
          <cell r="AB1303">
            <v>-32874</v>
          </cell>
          <cell r="AN1303">
            <v>-32874</v>
          </cell>
          <cell r="AO1303" t="str">
            <v>22</v>
          </cell>
          <cell r="AP1303" t="str">
            <v>35</v>
          </cell>
        </row>
        <row r="1304">
          <cell r="AB1304">
            <v>-55683000</v>
          </cell>
          <cell r="AN1304">
            <v>-45478416.666666664</v>
          </cell>
          <cell r="AO1304" t="str">
            <v>64</v>
          </cell>
        </row>
        <row r="1305">
          <cell r="AB1305">
            <v>141000</v>
          </cell>
          <cell r="AN1305">
            <v>-6125</v>
          </cell>
          <cell r="AO1305" t="str">
            <v xml:space="preserve"> </v>
          </cell>
        </row>
        <row r="1306">
          <cell r="AB1306">
            <v>904152.97</v>
          </cell>
          <cell r="AN1306">
            <v>904152.97000000009</v>
          </cell>
          <cell r="AO1306" t="str">
            <v>64</v>
          </cell>
        </row>
        <row r="1307">
          <cell r="AB1307">
            <v>-796000</v>
          </cell>
          <cell r="AN1307">
            <v>-266416.66666666669</v>
          </cell>
          <cell r="AO1307" t="str">
            <v>66a</v>
          </cell>
        </row>
        <row r="1308">
          <cell r="AB1308">
            <v>-27673328.77</v>
          </cell>
          <cell r="AN1308">
            <v>-27673328.77</v>
          </cell>
          <cell r="AO1308" t="str">
            <v>64</v>
          </cell>
        </row>
        <row r="1309">
          <cell r="AB1309">
            <v>-4489581</v>
          </cell>
          <cell r="AN1309">
            <v>-4489581</v>
          </cell>
          <cell r="AO1309" t="str">
            <v>64</v>
          </cell>
        </row>
        <row r="1310">
          <cell r="AB1310">
            <v>-269554.90999999997</v>
          </cell>
          <cell r="AN1310">
            <v>-269554.91000000003</v>
          </cell>
          <cell r="AO1310" t="str">
            <v>64</v>
          </cell>
        </row>
        <row r="1311">
          <cell r="AB1311">
            <v>-443787.06</v>
          </cell>
          <cell r="AN1311">
            <v>-443787.05999999988</v>
          </cell>
          <cell r="AO1311" t="str">
            <v>64</v>
          </cell>
        </row>
        <row r="1312">
          <cell r="AB1312">
            <v>-1614.97</v>
          </cell>
          <cell r="AN1312">
            <v>-1614.97</v>
          </cell>
          <cell r="AO1312" t="str">
            <v>64</v>
          </cell>
        </row>
        <row r="1313">
          <cell r="AB1313">
            <v>-48687.62</v>
          </cell>
          <cell r="AN1313">
            <v>-48687.62</v>
          </cell>
          <cell r="AO1313" t="str">
            <v>64</v>
          </cell>
        </row>
        <row r="1314">
          <cell r="AB1314">
            <v>-76732.02</v>
          </cell>
          <cell r="AN1314">
            <v>-76732.02</v>
          </cell>
          <cell r="AO1314" t="str">
            <v>64</v>
          </cell>
        </row>
        <row r="1315">
          <cell r="AB1315">
            <v>-2475</v>
          </cell>
          <cell r="AN1315">
            <v>-2475</v>
          </cell>
          <cell r="AO1315" t="str">
            <v>64</v>
          </cell>
        </row>
        <row r="1316">
          <cell r="AB1316">
            <v>97405</v>
          </cell>
          <cell r="AN1316">
            <v>97405</v>
          </cell>
          <cell r="AO1316" t="str">
            <v>64</v>
          </cell>
        </row>
        <row r="1317">
          <cell r="AB1317">
            <v>-4106</v>
          </cell>
          <cell r="AN1317">
            <v>-4106</v>
          </cell>
          <cell r="AO1317" t="str">
            <v>64</v>
          </cell>
        </row>
        <row r="1318">
          <cell r="AB1318">
            <v>-171529</v>
          </cell>
          <cell r="AN1318">
            <v>-171529</v>
          </cell>
          <cell r="AO1318" t="str">
            <v>64</v>
          </cell>
        </row>
        <row r="1319">
          <cell r="AB1319">
            <v>-152467</v>
          </cell>
          <cell r="AN1319">
            <v>-152467</v>
          </cell>
          <cell r="AO1319" t="str">
            <v>64</v>
          </cell>
        </row>
        <row r="1320">
          <cell r="AB1320">
            <v>1365117.79</v>
          </cell>
          <cell r="AN1320">
            <v>1365117.7899999998</v>
          </cell>
          <cell r="AO1320" t="str">
            <v>66a</v>
          </cell>
        </row>
        <row r="1321">
          <cell r="AB1321">
            <v>0</v>
          </cell>
          <cell r="AN1321">
            <v>0</v>
          </cell>
          <cell r="AO1321" t="str">
            <v>22</v>
          </cell>
          <cell r="AP1321">
            <v>36</v>
          </cell>
        </row>
        <row r="1322">
          <cell r="AB1322">
            <v>0</v>
          </cell>
          <cell r="AN1322">
            <v>0</v>
          </cell>
          <cell r="AO1322" t="str">
            <v xml:space="preserve"> </v>
          </cell>
        </row>
        <row r="1323">
          <cell r="AB1323">
            <v>-477999.57</v>
          </cell>
          <cell r="AN1323">
            <v>-477999.57000000007</v>
          </cell>
          <cell r="AO1323" t="str">
            <v>66a</v>
          </cell>
        </row>
        <row r="1324">
          <cell r="AB1324">
            <v>-3665</v>
          </cell>
          <cell r="AN1324">
            <v>-3665</v>
          </cell>
          <cell r="AO1324" t="str">
            <v xml:space="preserve"> </v>
          </cell>
        </row>
        <row r="1325">
          <cell r="AB1325">
            <v>-7054000</v>
          </cell>
          <cell r="AN1325">
            <v>-6017416.666666667</v>
          </cell>
          <cell r="AO1325" t="str">
            <v>66a</v>
          </cell>
        </row>
        <row r="1326">
          <cell r="AB1326">
            <v>-947000</v>
          </cell>
          <cell r="AN1326">
            <v>-947000</v>
          </cell>
        </row>
        <row r="1327">
          <cell r="AB1327">
            <v>-4409226</v>
          </cell>
          <cell r="AN1327">
            <v>-3336176.0833333335</v>
          </cell>
          <cell r="AO1327" t="str">
            <v>22</v>
          </cell>
          <cell r="AP1327">
            <v>37</v>
          </cell>
        </row>
        <row r="1328">
          <cell r="AB1328">
            <v>0</v>
          </cell>
          <cell r="AN1328">
            <v>0</v>
          </cell>
          <cell r="AO1328" t="str">
            <v xml:space="preserve"> </v>
          </cell>
        </row>
        <row r="1329">
          <cell r="AB1329">
            <v>-68738.990000000005</v>
          </cell>
          <cell r="AN1329">
            <v>-137833.11666666667</v>
          </cell>
          <cell r="AO1329" t="str">
            <v>48</v>
          </cell>
        </row>
        <row r="1330">
          <cell r="AB1330">
            <v>16256</v>
          </cell>
          <cell r="AN1330">
            <v>15991.625</v>
          </cell>
          <cell r="AO1330" t="str">
            <v>48</v>
          </cell>
        </row>
        <row r="1331">
          <cell r="AB1331">
            <v>-148493689</v>
          </cell>
          <cell r="AN1331">
            <v>-160943064</v>
          </cell>
          <cell r="AO1331" t="str">
            <v>48</v>
          </cell>
        </row>
        <row r="1332">
          <cell r="AB1332">
            <v>353000</v>
          </cell>
          <cell r="AN1332">
            <v>23833.333333333332</v>
          </cell>
          <cell r="AO1332" t="str">
            <v xml:space="preserve"> </v>
          </cell>
        </row>
        <row r="1333">
          <cell r="AB1333">
            <v>0</v>
          </cell>
          <cell r="AN1333">
            <v>0</v>
          </cell>
          <cell r="AO1333" t="str">
            <v xml:space="preserve"> </v>
          </cell>
        </row>
        <row r="1334">
          <cell r="AB1334">
            <v>-3454000</v>
          </cell>
          <cell r="AN1334">
            <v>-4504000</v>
          </cell>
          <cell r="AO1334" t="str">
            <v xml:space="preserve"> </v>
          </cell>
        </row>
        <row r="1335">
          <cell r="AB1335">
            <v>-1673000</v>
          </cell>
          <cell r="AN1335">
            <v>-1673000</v>
          </cell>
        </row>
        <row r="1336">
          <cell r="AB1336">
            <v>0</v>
          </cell>
          <cell r="AN1336">
            <v>0</v>
          </cell>
          <cell r="AO1336" t="str">
            <v xml:space="preserve"> </v>
          </cell>
        </row>
        <row r="1337">
          <cell r="AB1337">
            <v>-15485174</v>
          </cell>
          <cell r="AN1337">
            <v>-16048552.75</v>
          </cell>
        </row>
        <row r="1338">
          <cell r="AB1338">
            <v>-41303000</v>
          </cell>
          <cell r="AN1338">
            <v>-36741625</v>
          </cell>
          <cell r="AO1338" t="str">
            <v>64</v>
          </cell>
        </row>
        <row r="1339">
          <cell r="AB1339">
            <v>-13198000</v>
          </cell>
          <cell r="AN1339">
            <v>-13451541.666666666</v>
          </cell>
          <cell r="AO1339">
            <v>22</v>
          </cell>
          <cell r="AP1339" t="str">
            <v>37a</v>
          </cell>
        </row>
        <row r="1340">
          <cell r="AB1340">
            <v>1332692</v>
          </cell>
          <cell r="AN1340">
            <v>1332692</v>
          </cell>
          <cell r="AO1340" t="str">
            <v>65b</v>
          </cell>
        </row>
        <row r="1341">
          <cell r="AB1341">
            <v>-3727000</v>
          </cell>
          <cell r="AN1341">
            <v>-4005291.6666666665</v>
          </cell>
          <cell r="AO1341" t="str">
            <v>22</v>
          </cell>
          <cell r="AP1341" t="str">
            <v>37b</v>
          </cell>
        </row>
        <row r="1342">
          <cell r="AB1342">
            <v>5635154.54</v>
          </cell>
          <cell r="AN1342">
            <v>5635154.54</v>
          </cell>
          <cell r="AO1342" t="str">
            <v>65b</v>
          </cell>
        </row>
        <row r="1343">
          <cell r="AB1343">
            <v>-10664000</v>
          </cell>
          <cell r="AN1343">
            <v>-10297666.666666666</v>
          </cell>
        </row>
        <row r="1344">
          <cell r="AB1344">
            <v>98028</v>
          </cell>
          <cell r="AN1344">
            <v>-117826.75</v>
          </cell>
          <cell r="AO1344" t="str">
            <v>41</v>
          </cell>
        </row>
        <row r="1345">
          <cell r="AB1345">
            <v>0</v>
          </cell>
          <cell r="AN1345">
            <v>-364583.33333333331</v>
          </cell>
        </row>
        <row r="1346">
          <cell r="AB1346">
            <v>-33312000</v>
          </cell>
          <cell r="AN1346">
            <v>-28985750</v>
          </cell>
          <cell r="AO1346" t="str">
            <v>66a</v>
          </cell>
        </row>
        <row r="1347">
          <cell r="AB1347">
            <v>-1430000</v>
          </cell>
          <cell r="AN1347">
            <v>-59583.333333333336</v>
          </cell>
          <cell r="AO1347" t="str">
            <v>47</v>
          </cell>
        </row>
        <row r="1348">
          <cell r="AB1348">
            <v>-72564653</v>
          </cell>
          <cell r="AN1348">
            <v>-72387225.291666672</v>
          </cell>
          <cell r="AO1348" t="str">
            <v>66a</v>
          </cell>
        </row>
        <row r="1349">
          <cell r="AB1349">
            <v>12663.58</v>
          </cell>
          <cell r="AN1349">
            <v>12135.92708333333</v>
          </cell>
          <cell r="AO1349">
            <v>6</v>
          </cell>
        </row>
        <row r="1350">
          <cell r="AB1350">
            <v>44658.07</v>
          </cell>
          <cell r="AN1350">
            <v>42899.414583333331</v>
          </cell>
          <cell r="AO1350">
            <v>6</v>
          </cell>
        </row>
        <row r="1351">
          <cell r="AB1351">
            <v>1780078.13</v>
          </cell>
          <cell r="AN1351">
            <v>1875439.4541666666</v>
          </cell>
          <cell r="AO1351">
            <v>6</v>
          </cell>
        </row>
        <row r="1352">
          <cell r="AB1352">
            <v>0</v>
          </cell>
          <cell r="AN1352">
            <v>0</v>
          </cell>
          <cell r="AO1352">
            <v>6</v>
          </cell>
        </row>
        <row r="1353">
          <cell r="AB1353">
            <v>3724980.33</v>
          </cell>
          <cell r="AN1353">
            <v>2809270.254999999</v>
          </cell>
          <cell r="AO1353">
            <v>6</v>
          </cell>
        </row>
        <row r="1354">
          <cell r="AB1354">
            <v>0</v>
          </cell>
          <cell r="AN1354">
            <v>0</v>
          </cell>
          <cell r="AO1354">
            <v>6</v>
          </cell>
        </row>
        <row r="1355">
          <cell r="AB1355">
            <v>0</v>
          </cell>
          <cell r="AN1355">
            <v>0</v>
          </cell>
          <cell r="AO1355">
            <v>6</v>
          </cell>
        </row>
        <row r="1356">
          <cell r="AB1356">
            <v>60710442.049999997</v>
          </cell>
          <cell r="AN1356">
            <v>46484716.798333339</v>
          </cell>
          <cell r="AO1356">
            <v>6</v>
          </cell>
        </row>
        <row r="1357">
          <cell r="AB1357">
            <v>0</v>
          </cell>
          <cell r="AN1357">
            <v>0</v>
          </cell>
          <cell r="AO1357">
            <v>6</v>
          </cell>
        </row>
        <row r="1358">
          <cell r="AB1358">
            <v>-5176339752.4699955</v>
          </cell>
          <cell r="AN1358">
            <v>-5231517078.7645836</v>
          </cell>
          <cell r="AO1358" t="str">
            <v xml:space="preserve"> </v>
          </cell>
        </row>
        <row r="1359">
          <cell r="AB1359">
            <v>1.621246337890625E-5</v>
          </cell>
          <cell r="AN1359">
            <v>-7.62939453125E-6</v>
          </cell>
        </row>
        <row r="1360">
          <cell r="AB1360">
            <v>9.5367431640625E-6</v>
          </cell>
          <cell r="AN1360">
            <v>0</v>
          </cell>
        </row>
        <row r="1362">
          <cell r="AB1362" t="str">
            <v xml:space="preserve"> </v>
          </cell>
          <cell r="AN1362" t="str">
            <v xml:space="preserve"> </v>
          </cell>
        </row>
        <row r="1363">
          <cell r="AN1363" t="str">
            <v xml:space="preserve"> </v>
          </cell>
        </row>
        <row r="1365">
          <cell r="AN1365" t="str">
            <v xml:space="preserve"> </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3,11 Def"/>
      <sheetName val="Summary"/>
      <sheetName val="KJB-6,13 Cmn Adj"/>
      <sheetName val="KJB-7,14 El Adj"/>
      <sheetName val="Power Cost Bridge to A-1"/>
      <sheetName val="Exh.A-1"/>
      <sheetName val="RJR Prod O&amp;M"/>
      <sheetName val="PKW RY PC1"/>
      <sheetName val="MCC-2r page 7-30 Black Box"/>
      <sheetName val="Work Papers==&gt;"/>
      <sheetName val="Verify Pwr Costs"/>
      <sheetName val="Centralia Equity Kicker"/>
      <sheetName val="For Prod Adj Ratebase"/>
      <sheetName val="For Prod Adj Expense"/>
      <sheetName val="Trans Ratebase"/>
      <sheetName val="Trans OATT Revenue"/>
    </sheetNames>
    <sheetDataSet>
      <sheetData sheetId="0"/>
      <sheetData sheetId="1"/>
      <sheetData sheetId="2">
        <row r="7">
          <cell r="B7" t="str">
            <v>FOR THE TWELVE MONTHS ENDED SEPTEMBER 30, 2016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3,11 Def"/>
      <sheetName val="Summary"/>
      <sheetName val="KJB-6,13 Cmn Adj"/>
      <sheetName val="KJB-7,14 El Adj"/>
      <sheetName val="Power Cost Bridge to A-1"/>
      <sheetName val="Exh.A-1"/>
      <sheetName val="RJR Prod O&amp;M"/>
      <sheetName val="PKW RY PC1"/>
      <sheetName val="MCC-2r page 7-30 Black Box"/>
      <sheetName val="Work Papers==&gt;"/>
      <sheetName val="Verify Pwr Costs"/>
      <sheetName val="Centralia Equity Kicker"/>
      <sheetName val="For Prod Adj Ratebase"/>
      <sheetName val="For Prod Adj Expense"/>
      <sheetName val="Trans Ratebase"/>
      <sheetName val="Trans OATT Revenue"/>
    </sheetNames>
    <sheetDataSet>
      <sheetData sheetId="0"/>
      <sheetData sheetId="1"/>
      <sheetData sheetId="2">
        <row r="7">
          <cell r="B7" t="str">
            <v>FOR THE TWELVE MONTHS ENDED SEPTEMBER 30, 2016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Unit Cost"/>
      <sheetName val="Ex A-1"/>
      <sheetName val="Sch A-1"/>
      <sheetName val=" EX A-2"/>
      <sheetName val="ExA-3ColFC"/>
      <sheetName val="Ex A-4 Prod Adj"/>
      <sheetName val="Ex A-5 PC"/>
      <sheetName val="Ex D"/>
      <sheetName val="Ex E"/>
      <sheetName val="ComparePCR"/>
      <sheetName val="557"/>
      <sheetName val="Production Adjustment"/>
      <sheetName val="Production Factor"/>
      <sheetName val="2.03E"/>
      <sheetName val="Pwr Csts"/>
      <sheetName val="VerifyPwrCsts"/>
      <sheetName val="GRC"/>
      <sheetName val="Prodn OM by Resource GRC"/>
      <sheetName val="EB&amp;Taxes"/>
      <sheetName val="TransmRev"/>
      <sheetName val="Rlfwd"/>
      <sheetName val="Previous"/>
      <sheetName val="Diff"/>
      <sheetName val="model.7"/>
      <sheetName val="Restating Print Macros"/>
      <sheetName val="Module13"/>
      <sheetName val="Module14"/>
      <sheetName val="Module15"/>
      <sheetName val="Module1"/>
    </sheetNames>
    <sheetDataSet>
      <sheetData sheetId="0" refreshError="1">
        <row r="6">
          <cell r="A6" t="str">
            <v>FOR THE TWELVE MONTHS ENDED SEPTEMBER 30, 2003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ment"/>
      <sheetName val="#REF"/>
    </sheetNames>
    <sheetDataSet>
      <sheetData sheetId="0" refreshError="1">
        <row r="3">
          <cell r="C3" t="str">
            <v>Base Assumptions</v>
          </cell>
        </row>
        <row r="16">
          <cell r="B16" t="str">
            <v>Other Consultants</v>
          </cell>
          <cell r="E16">
            <v>40296.682871109319</v>
          </cell>
          <cell r="F16">
            <v>0</v>
          </cell>
          <cell r="G16">
            <v>0</v>
          </cell>
          <cell r="H16">
            <v>40296.682871109319</v>
          </cell>
          <cell r="I16">
            <v>0</v>
          </cell>
          <cell r="J16">
            <v>0</v>
          </cell>
          <cell r="K16">
            <v>0</v>
          </cell>
          <cell r="L16">
            <v>0</v>
          </cell>
          <cell r="M16">
            <v>0</v>
          </cell>
          <cell r="N16">
            <v>0</v>
          </cell>
          <cell r="O16">
            <v>0</v>
          </cell>
          <cell r="P16">
            <v>0</v>
          </cell>
          <cell r="R16">
            <v>0</v>
          </cell>
          <cell r="S16">
            <v>40296.682871109319</v>
          </cell>
          <cell r="U16">
            <v>0</v>
          </cell>
          <cell r="V16">
            <v>0</v>
          </cell>
          <cell r="W16">
            <v>0</v>
          </cell>
          <cell r="X16">
            <v>0</v>
          </cell>
          <cell r="Y16">
            <v>0</v>
          </cell>
          <cell r="Z16">
            <v>0</v>
          </cell>
          <cell r="AA16">
            <v>0</v>
          </cell>
          <cell r="AB16">
            <v>0</v>
          </cell>
          <cell r="AC16">
            <v>40296.682871109319</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row>
        <row r="21">
          <cell r="B21" t="str">
            <v>Insurance (% direct construction)</v>
          </cell>
          <cell r="D21">
            <v>8.9999999999999993E-3</v>
          </cell>
          <cell r="E21">
            <v>85383.376030864485</v>
          </cell>
          <cell r="F21">
            <v>0</v>
          </cell>
          <cell r="G21">
            <v>16506</v>
          </cell>
          <cell r="H21">
            <v>68877.376030864485</v>
          </cell>
          <cell r="I21">
            <v>0</v>
          </cell>
          <cell r="J21">
            <v>0</v>
          </cell>
          <cell r="K21">
            <v>0</v>
          </cell>
          <cell r="L21">
            <v>0</v>
          </cell>
          <cell r="M21">
            <v>0</v>
          </cell>
          <cell r="N21">
            <v>0</v>
          </cell>
          <cell r="O21">
            <v>0</v>
          </cell>
          <cell r="P21">
            <v>0</v>
          </cell>
          <cell r="R21">
            <v>0</v>
          </cell>
          <cell r="S21">
            <v>85383.376030864485</v>
          </cell>
          <cell r="U21">
            <v>0</v>
          </cell>
          <cell r="V21">
            <v>0</v>
          </cell>
          <cell r="W21">
            <v>0</v>
          </cell>
          <cell r="X21">
            <v>0</v>
          </cell>
          <cell r="Y21">
            <v>0</v>
          </cell>
          <cell r="Z21">
            <v>0</v>
          </cell>
          <cell r="AA21">
            <v>8253</v>
          </cell>
          <cell r="AB21">
            <v>8253</v>
          </cell>
          <cell r="AC21">
            <v>18248.426186763256</v>
          </cell>
          <cell r="AD21">
            <v>16751.760417341211</v>
          </cell>
          <cell r="AE21">
            <v>16876.009426760018</v>
          </cell>
          <cell r="AF21">
            <v>17001.179999999989</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row>
        <row r="36">
          <cell r="B36" t="str">
            <v>Other</v>
          </cell>
          <cell r="C36">
            <v>0</v>
          </cell>
          <cell r="D36">
            <v>0</v>
          </cell>
          <cell r="E36">
            <v>0</v>
          </cell>
          <cell r="F36">
            <v>0</v>
          </cell>
          <cell r="G36">
            <v>0</v>
          </cell>
          <cell r="H36">
            <v>0</v>
          </cell>
          <cell r="I36">
            <v>0</v>
          </cell>
          <cell r="J36">
            <v>0</v>
          </cell>
          <cell r="K36">
            <v>0</v>
          </cell>
          <cell r="L36">
            <v>0</v>
          </cell>
          <cell r="M36">
            <v>0</v>
          </cell>
          <cell r="N36">
            <v>0</v>
          </cell>
          <cell r="O36">
            <v>0</v>
          </cell>
          <cell r="P36">
            <v>0</v>
          </cell>
          <cell r="R36">
            <v>0</v>
          </cell>
          <cell r="S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row>
        <row r="46">
          <cell r="B46" t="str">
            <v>Spa and Fitness</v>
          </cell>
          <cell r="C46">
            <v>5100</v>
          </cell>
          <cell r="D46">
            <v>45</v>
          </cell>
          <cell r="E46">
            <v>238138.28451217926</v>
          </cell>
          <cell r="F46">
            <v>0</v>
          </cell>
          <cell r="G46">
            <v>0</v>
          </cell>
          <cell r="H46">
            <v>0</v>
          </cell>
          <cell r="I46">
            <v>238138.28451217926</v>
          </cell>
          <cell r="J46">
            <v>0</v>
          </cell>
          <cell r="K46">
            <v>0</v>
          </cell>
          <cell r="L46">
            <v>0</v>
          </cell>
          <cell r="M46">
            <v>0</v>
          </cell>
          <cell r="N46">
            <v>0</v>
          </cell>
          <cell r="O46">
            <v>0</v>
          </cell>
          <cell r="P46">
            <v>0</v>
          </cell>
          <cell r="R46">
            <v>0</v>
          </cell>
          <cell r="S46">
            <v>238138.28451217926</v>
          </cell>
          <cell r="U46">
            <v>0</v>
          </cell>
          <cell r="V46">
            <v>0</v>
          </cell>
          <cell r="W46">
            <v>0</v>
          </cell>
          <cell r="X46">
            <v>0</v>
          </cell>
          <cell r="Y46">
            <v>0</v>
          </cell>
          <cell r="Z46">
            <v>0</v>
          </cell>
          <cell r="AA46">
            <v>0</v>
          </cell>
          <cell r="AB46">
            <v>0</v>
          </cell>
          <cell r="AC46">
            <v>0</v>
          </cell>
          <cell r="AD46">
            <v>0</v>
          </cell>
          <cell r="AE46">
            <v>0</v>
          </cell>
          <cell r="AF46">
            <v>0</v>
          </cell>
          <cell r="AG46">
            <v>238138.28451217926</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row>
        <row r="85">
          <cell r="B85" t="str">
            <v>Hotel Development Cost</v>
          </cell>
          <cell r="E85">
            <v>-16878685.151613597</v>
          </cell>
          <cell r="F85">
            <v>-179400</v>
          </cell>
          <cell r="G85">
            <v>-3680748.3397686705</v>
          </cell>
          <cell r="H85">
            <v>-10268133.01329181</v>
          </cell>
          <cell r="I85">
            <v>-2750403.7985531162</v>
          </cell>
          <cell r="J85">
            <v>0</v>
          </cell>
          <cell r="K85">
            <v>0</v>
          </cell>
          <cell r="L85">
            <v>0</v>
          </cell>
          <cell r="M85">
            <v>0</v>
          </cell>
          <cell r="N85">
            <v>0</v>
          </cell>
          <cell r="O85">
            <v>0</v>
          </cell>
          <cell r="P85">
            <v>0</v>
          </cell>
          <cell r="R85">
            <v>0</v>
          </cell>
          <cell r="S85">
            <v>-16878685.151613597</v>
          </cell>
          <cell r="U85">
            <v>0</v>
          </cell>
          <cell r="V85">
            <v>-35880</v>
          </cell>
          <cell r="W85">
            <v>-71760</v>
          </cell>
          <cell r="X85">
            <v>-71760</v>
          </cell>
          <cell r="Y85">
            <v>-71760</v>
          </cell>
          <cell r="Z85">
            <v>-71760</v>
          </cell>
          <cell r="AA85">
            <v>-1211264.6078000001</v>
          </cell>
          <cell r="AB85">
            <v>-2325963.7319686706</v>
          </cell>
          <cell r="AC85">
            <v>-3277714.7933725528</v>
          </cell>
          <cell r="AD85">
            <v>-2312941.7387162838</v>
          </cell>
          <cell r="AE85">
            <v>-2330096.9927229751</v>
          </cell>
          <cell r="AF85">
            <v>-2347379.4884799989</v>
          </cell>
          <cell r="AG85">
            <v>-2750403.7985531162</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row>
        <row r="89">
          <cell r="B89" t="str">
            <v>Selling Costs</v>
          </cell>
          <cell r="C89">
            <v>2.5000000000000001E-2</v>
          </cell>
          <cell r="E89">
            <v>-376100.18403468747</v>
          </cell>
          <cell r="F89">
            <v>0</v>
          </cell>
          <cell r="G89">
            <v>0</v>
          </cell>
          <cell r="H89">
            <v>0</v>
          </cell>
          <cell r="I89">
            <v>0</v>
          </cell>
          <cell r="J89">
            <v>0</v>
          </cell>
          <cell r="K89">
            <v>0</v>
          </cell>
          <cell r="L89">
            <v>0</v>
          </cell>
          <cell r="M89">
            <v>0</v>
          </cell>
          <cell r="N89">
            <v>0</v>
          </cell>
          <cell r="O89">
            <v>0</v>
          </cell>
          <cell r="P89">
            <v>-376100.18403468747</v>
          </cell>
          <cell r="R89">
            <v>0</v>
          </cell>
          <cell r="S89">
            <v>-376100.18403468747</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-376100.18403468747</v>
          </cell>
        </row>
        <row r="91">
          <cell r="A91" t="str">
            <v>Cumulative Cash Flow</v>
          </cell>
          <cell r="F91">
            <v>-179400</v>
          </cell>
          <cell r="G91">
            <v>-3860148.3397686705</v>
          </cell>
          <cell r="H91">
            <v>-14128281.35306048</v>
          </cell>
          <cell r="I91">
            <v>-16523543.829363404</v>
          </cell>
          <cell r="J91">
            <v>-15468369.525907626</v>
          </cell>
          <cell r="K91">
            <v>-14241253.574376589</v>
          </cell>
          <cell r="L91">
            <v>-12930255.245524464</v>
          </cell>
          <cell r="M91">
            <v>-11573371.975162519</v>
          </cell>
          <cell r="N91">
            <v>-10158300.642819315</v>
          </cell>
          <cell r="O91">
            <v>-8704773.3615258411</v>
          </cell>
          <cell r="P91">
            <v>7467534.55196572</v>
          </cell>
          <cell r="U91">
            <v>0</v>
          </cell>
          <cell r="V91">
            <v>-35880</v>
          </cell>
          <cell r="W91">
            <v>-107640</v>
          </cell>
          <cell r="X91">
            <v>-179400</v>
          </cell>
          <cell r="Y91">
            <v>-251160</v>
          </cell>
          <cell r="Z91">
            <v>-322920</v>
          </cell>
          <cell r="AA91">
            <v>-1534184.6078000001</v>
          </cell>
          <cell r="AB91">
            <v>-3860148.3397686705</v>
          </cell>
          <cell r="AC91">
            <v>-7137863.1331412233</v>
          </cell>
          <cell r="AD91">
            <v>-9450804.8718575072</v>
          </cell>
          <cell r="AE91">
            <v>-11780901.864580482</v>
          </cell>
          <cell r="AF91">
            <v>-14128281.35306048</v>
          </cell>
          <cell r="AG91">
            <v>-16789899.82105105</v>
          </cell>
          <cell r="AH91">
            <v>-16701114.490488501</v>
          </cell>
          <cell r="AI91">
            <v>-16612329.159925953</v>
          </cell>
          <cell r="AJ91">
            <v>-16523543.829363404</v>
          </cell>
          <cell r="AK91">
            <v>-16259750.253499459</v>
          </cell>
          <cell r="AL91">
            <v>-15995956.677635515</v>
          </cell>
          <cell r="AM91">
            <v>-15732163.101771571</v>
          </cell>
          <cell r="AN91">
            <v>-15468369.525907626</v>
          </cell>
          <cell r="AO91">
            <v>-15161590.538024867</v>
          </cell>
          <cell r="AP91">
            <v>-14854811.550142108</v>
          </cell>
          <cell r="AQ91">
            <v>-14548032.562259348</v>
          </cell>
          <cell r="AR91">
            <v>-14241253.574376589</v>
          </cell>
          <cell r="AS91">
            <v>-13913503.992163558</v>
          </cell>
          <cell r="AT91">
            <v>-13585754.409950526</v>
          </cell>
          <cell r="AU91">
            <v>-13258004.827737495</v>
          </cell>
          <cell r="AV91">
            <v>-12930255.245524464</v>
          </cell>
          <cell r="AW91">
            <v>-12591034.427933978</v>
          </cell>
          <cell r="AX91">
            <v>-12251813.610343492</v>
          </cell>
          <cell r="AY91">
            <v>-11912592.792753005</v>
          </cell>
          <cell r="AZ91">
            <v>-11573371.975162519</v>
          </cell>
          <cell r="BA91">
            <v>-11219604.14207672</v>
          </cell>
          <cell r="BB91">
            <v>-10865836.308990918</v>
          </cell>
          <cell r="BC91">
            <v>-10512068.475905117</v>
          </cell>
          <cell r="BD91">
            <v>-10158300.642819315</v>
          </cell>
          <cell r="BE91">
            <v>-9794918.8224959467</v>
          </cell>
          <cell r="BF91">
            <v>-9431537.0021725781</v>
          </cell>
          <cell r="BG91">
            <v>-9068155.1818492096</v>
          </cell>
          <cell r="BH91">
            <v>-8704773.3615258411</v>
          </cell>
          <cell r="BI91">
            <v>-8328673.1774911536</v>
          </cell>
          <cell r="BJ91">
            <v>-7952572.9934564661</v>
          </cell>
          <cell r="BK91">
            <v>-7576472.8094217787</v>
          </cell>
          <cell r="BL91">
            <v>7467534.55196572</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R20" t="str">
            <v>50</v>
          </cell>
        </row>
        <row r="21">
          <cell r="AA21">
            <v>516650</v>
          </cell>
          <cell r="AB21">
            <v>516650</v>
          </cell>
          <cell r="AC21">
            <v>-166150.04999999999</v>
          </cell>
          <cell r="AM21">
            <v>21527.083333333332</v>
          </cell>
          <cell r="AN21">
            <v>64581.25</v>
          </cell>
          <cell r="AO21">
            <v>79185.414583333331</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WC"/>
      <sheetName val="ERB"/>
      <sheetName val="GWC"/>
      <sheetName val="GRB"/>
      <sheetName val="BS"/>
      <sheetName val="BS C&amp;L"/>
      <sheetName val="Recon Rgltry to Fin BS"/>
      <sheetName val="Recon"/>
      <sheetName val="Recon (2)"/>
      <sheetName val="Recon (3)"/>
      <sheetName val="Recon (3) Detail"/>
      <sheetName val="200309B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Monthly"/>
      <sheetName val="QTD"/>
      <sheetName val="YTD"/>
      <sheetName val="12ME"/>
      <sheetName val="Footnotes"/>
      <sheetName val="Strings"/>
      <sheetName val="ZZCOOM_M03_Q004"/>
      <sheetName val="ZZCOOM_M03_Q004SKF"/>
      <sheetName val="ZZCOOM_M03_Q004ORDERS"/>
      <sheetName val="Revision History"/>
      <sheetName val="Graph"/>
    </sheetNames>
    <sheetDataSet>
      <sheetData sheetId="0" refreshError="1"/>
      <sheetData sheetId="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sheetData sheetId="1"/>
      <sheetData sheetId="2" refreshError="1">
        <row r="10">
          <cell r="G10">
            <v>35</v>
          </cell>
        </row>
      </sheetData>
      <sheetData sheetId="3"/>
      <sheetData sheetId="4"/>
      <sheetData sheetId="5"/>
      <sheetData sheetId="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R20" t="str">
            <v>50</v>
          </cell>
        </row>
        <row r="21">
          <cell r="AA21">
            <v>516650</v>
          </cell>
          <cell r="AB21">
            <v>516650</v>
          </cell>
          <cell r="AC21">
            <v>-166150.04999999999</v>
          </cell>
          <cell r="AM21">
            <v>21527.083333333332</v>
          </cell>
          <cell r="AN21">
            <v>64581.25</v>
          </cell>
          <cell r="AO21">
            <v>79185.414583333331</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24">
          <cell r="F24">
            <v>8.7599999999999997E-2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Old Reports===&gt;"/>
      <sheetName val="Account Summary"/>
      <sheetName val="Salary &amp; Wage Summary"/>
      <sheetName val="ErrorCheck"/>
      <sheetName val="COS Reports p1-19&gt;&gt;&gt;"/>
      <sheetName val="Class Summary"/>
      <sheetName val="Energy Summary"/>
      <sheetName val="Demand Summary"/>
      <sheetName val="Customer Summary"/>
      <sheetName val="Revenue Summary"/>
      <sheetName val="Expense Summary"/>
      <sheetName val="Ratebase Summary"/>
      <sheetName val="Basic Charge"/>
      <sheetName val="SC Feeder "/>
      <sheetName val="SC Substation O&amp;M"/>
      <sheetName val="SC Substation A&amp;G"/>
      <sheetName val="PCA Costs"/>
    </sheetNames>
    <sheetDataSet>
      <sheetData sheetId="0"/>
      <sheetData sheetId="1">
        <row r="11">
          <cell r="C11">
            <v>2</v>
          </cell>
        </row>
        <row r="29">
          <cell r="F29">
            <v>7.3899999999999993E-2</v>
          </cell>
        </row>
        <row r="30">
          <cell r="F30">
            <v>2.8299999999999999E-2</v>
          </cell>
        </row>
        <row r="34">
          <cell r="F34">
            <v>0</v>
          </cell>
        </row>
        <row r="35">
          <cell r="F35">
            <v>0</v>
          </cell>
        </row>
        <row r="36">
          <cell r="F36">
            <v>0</v>
          </cell>
        </row>
        <row r="39">
          <cell r="F39">
            <v>0</v>
          </cell>
        </row>
        <row r="44">
          <cell r="F44">
            <v>0.75138099999999997</v>
          </cell>
        </row>
      </sheetData>
      <sheetData sheetId="2"/>
      <sheetData sheetId="3"/>
      <sheetData sheetId="4"/>
      <sheetData sheetId="5">
        <row r="1">
          <cell r="A1" t="str">
            <v>Account Inputs</v>
          </cell>
        </row>
      </sheetData>
      <sheetData sheetId="6"/>
      <sheetData sheetId="7"/>
      <sheetData sheetId="8"/>
      <sheetData sheetId="9">
        <row r="1">
          <cell r="A1" t="str">
            <v>Account Allocation</v>
          </cell>
        </row>
      </sheetData>
      <sheetData sheetId="10"/>
      <sheetData sheetId="11"/>
      <sheetData sheetId="12"/>
      <sheetData sheetId="13"/>
      <sheetData sheetId="14"/>
      <sheetData sheetId="15"/>
      <sheetData sheetId="16"/>
      <sheetData sheetId="17">
        <row r="6">
          <cell r="E6" t="str">
            <v>Total Company</v>
          </cell>
        </row>
      </sheetData>
      <sheetData sheetId="18"/>
      <sheetData sheetId="19"/>
      <sheetData sheetId="20"/>
      <sheetData sheetId="21"/>
      <sheetData sheetId="22">
        <row r="1">
          <cell r="A1" t="str">
            <v>Puget Sound Energy</v>
          </cell>
        </row>
      </sheetData>
      <sheetData sheetId="23">
        <row r="1">
          <cell r="A1" t="str">
            <v>Puget Sound Energy</v>
          </cell>
        </row>
      </sheetData>
      <sheetData sheetId="24"/>
      <sheetData sheetId="25"/>
      <sheetData sheetId="26"/>
      <sheetData sheetId="27"/>
      <sheetData sheetId="2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COC-Restating"/>
      <sheetName val="Summary"/>
      <sheetName val="Detailed Summary"/>
      <sheetName val="Common Adj"/>
      <sheetName val="Gas Adj"/>
      <sheetName val="Named Ranges"/>
      <sheetName val="Dirty Only ==&gt;"/>
      <sheetName val="ETR GRC vs CBR TBPI 100%"/>
      <sheetName val="ETR GRC vs CBR"/>
      <sheetName val="Check ETR"/>
      <sheetName val="FIT Adj"/>
      <sheetName val="Verify"/>
      <sheetName val="ARAM"/>
      <sheetName val="Matrix"/>
      <sheetName val="Sheet1"/>
    </sheetNames>
    <sheetDataSet>
      <sheetData sheetId="0"/>
      <sheetData sheetId="1"/>
      <sheetData sheetId="2"/>
      <sheetData sheetId="3"/>
      <sheetData sheetId="4"/>
      <sheetData sheetId="5"/>
      <sheetData sheetId="6"/>
      <sheetData sheetId="7">
        <row r="3">
          <cell r="C3">
            <v>0.21</v>
          </cell>
        </row>
        <row r="4">
          <cell r="C4" t="str">
            <v>2019 GENERAL RATE CASE</v>
          </cell>
        </row>
        <row r="5">
          <cell r="C5" t="str">
            <v>12 MONTHS ENDED DECEMBER 31, 2018</v>
          </cell>
        </row>
        <row r="6">
          <cell r="C6" t="str">
            <v>UG_________</v>
          </cell>
        </row>
        <row r="8">
          <cell r="C8" t="str">
            <v>PUGET SOUND ENERGY - NATURAL GAS</v>
          </cell>
        </row>
      </sheetData>
      <sheetData sheetId="8"/>
      <sheetData sheetId="9"/>
      <sheetData sheetId="10"/>
      <sheetData sheetId="11"/>
      <sheetData sheetId="12"/>
      <sheetData sheetId="13"/>
      <sheetData sheetId="14"/>
      <sheetData sheetId="15"/>
      <sheetData sheetId="1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s"/>
      <sheetName val="COC, Def, ConvF"/>
      <sheetName val="Summary"/>
      <sheetName val="Detailed Summary"/>
      <sheetName val="COC-Restating"/>
      <sheetName val="Common Adj"/>
      <sheetName val="Electric Adj"/>
      <sheetName val="Power Cost Bridge to A-1"/>
      <sheetName val="Named Ranges E"/>
    </sheetNames>
    <sheetDataSet>
      <sheetData sheetId="0"/>
      <sheetData sheetId="1">
        <row r="12">
          <cell r="M12">
            <v>8.4790000000000004E-3</v>
          </cell>
        </row>
      </sheetData>
      <sheetData sheetId="2"/>
      <sheetData sheetId="3">
        <row r="14">
          <cell r="AG14">
            <v>2005372296.2612319</v>
          </cell>
        </row>
      </sheetData>
      <sheetData sheetId="4">
        <row r="12">
          <cell r="E12">
            <v>2.9399999999999999E-2</v>
          </cell>
        </row>
      </sheetData>
      <sheetData sheetId="5">
        <row r="26">
          <cell r="H26">
            <v>-18227053.410000004</v>
          </cell>
        </row>
      </sheetData>
      <sheetData sheetId="6">
        <row r="16">
          <cell r="M16">
            <v>1433345.375</v>
          </cell>
        </row>
      </sheetData>
      <sheetData sheetId="7"/>
      <sheetData sheetId="8">
        <row r="3">
          <cell r="C3">
            <v>0.21</v>
          </cell>
        </row>
        <row r="4">
          <cell r="C4" t="str">
            <v>2019 GENERAL RATE CASE</v>
          </cell>
        </row>
        <row r="5">
          <cell r="C5" t="str">
            <v>12 MONTHS ENDED DECEMBER 31, 2018</v>
          </cell>
        </row>
        <row r="6">
          <cell r="C6" t="str">
            <v>UE-__________</v>
          </cell>
        </row>
        <row r="8">
          <cell r="C8" t="str">
            <v>PUGET SOUND ENERGY - ELECTRIC</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lfwd"/>
      <sheetName val="COC, Def, ConvF"/>
      <sheetName val="Combined Impacts"/>
      <sheetName val="Sch. 141X Revenue"/>
      <sheetName val="Appendix A"/>
      <sheetName val="BR 11 &amp; Other Adjs"/>
      <sheetName val="COC-Restating"/>
      <sheetName val="Summary"/>
      <sheetName val="Detailed Summary"/>
      <sheetName val="Common Adj"/>
      <sheetName val="Gas Adj"/>
      <sheetName val="Named Ranges G"/>
    </sheetNames>
    <sheetDataSet>
      <sheetData sheetId="0"/>
      <sheetData sheetId="1"/>
      <sheetData sheetId="2"/>
      <sheetData sheetId="3"/>
      <sheetData sheetId="4"/>
      <sheetData sheetId="5"/>
      <sheetData sheetId="6"/>
      <sheetData sheetId="7"/>
      <sheetData sheetId="8"/>
      <sheetData sheetId="9"/>
      <sheetData sheetId="10"/>
      <sheetData sheetId="11">
        <row r="3">
          <cell r="C3">
            <v>0.21</v>
          </cell>
        </row>
        <row r="4">
          <cell r="C4" t="str">
            <v>2019 GENERAL RATE CASE</v>
          </cell>
        </row>
        <row r="5">
          <cell r="C5" t="str">
            <v>12 MONTHS ENDED DECEMBER 31, 2018</v>
          </cell>
        </row>
        <row r="8">
          <cell r="C8" t="str">
            <v>PUGET SOUND ENERGY - NATURAL GAS</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 No. BGM-10 (1)"/>
      <sheetName val="Exh. No. BGM-10 (1A)"/>
      <sheetName val="BGM-10 (2)  Detailed Summary"/>
      <sheetName val="BGM-10 (3) Common Adj"/>
      <sheetName val="Impacts"/>
      <sheetName val="Rllfwd"/>
      <sheetName val="COC, Def, ConvF"/>
      <sheetName val="COC-Restating"/>
      <sheetName val="Summary"/>
      <sheetName val="Gas Adj"/>
      <sheetName val="Named Ranges G"/>
    </sheetNames>
    <sheetDataSet>
      <sheetData sheetId="0"/>
      <sheetData sheetId="1"/>
      <sheetData sheetId="2">
        <row r="10">
          <cell r="A10" t="str">
            <v>LINE</v>
          </cell>
        </row>
      </sheetData>
      <sheetData sheetId="3"/>
      <sheetData sheetId="4"/>
      <sheetData sheetId="5"/>
      <sheetData sheetId="6">
        <row r="20">
          <cell r="C20">
            <v>0.75409700000000002</v>
          </cell>
        </row>
      </sheetData>
      <sheetData sheetId="7"/>
      <sheetData sheetId="8"/>
      <sheetData sheetId="9"/>
      <sheetData sheetId="10">
        <row r="3">
          <cell r="C3">
            <v>0.21</v>
          </cell>
        </row>
        <row r="4">
          <cell r="C4" t="str">
            <v>2019 GENERAL RATE CASE</v>
          </cell>
        </row>
        <row r="5">
          <cell r="C5" t="str">
            <v>12 MONTHS ENDED DECEMBER 31, 2018</v>
          </cell>
        </row>
        <row r="6">
          <cell r="C6" t="str">
            <v>UG-190530</v>
          </cell>
        </row>
        <row r="8">
          <cell r="C8" t="str">
            <v>PUGET SOUND ENERGY - NATURAL GAS - AWEC REPLY</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lobal Inputs"/>
      <sheetName val="Classifiers"/>
      <sheetName val="Internal Allocators"/>
      <sheetName val="External Allocators"/>
      <sheetName val="Account Inputs"/>
      <sheetName val="Cust Counts 1 &amp; 4"/>
      <sheetName val="Cust 5 (CA Exp)"/>
      <sheetName val="Cust 6 (Meter Reading)"/>
      <sheetName val="Meter Costs"/>
      <sheetName val="Electric One Time Payments"/>
      <sheetName val="Transformer Plant"/>
      <sheetName val="Elec Water Heaters"/>
      <sheetName val="Proforma Revenue by Sch"/>
      <sheetName val="Transf &amp; Equipment Lease"/>
      <sheetName val="Elec Wat Heater Rev"/>
      <sheetName val="Customer Deposits"/>
      <sheetName val="OH &amp; UG Line Transformers"/>
      <sheetName val="Allocate 920"/>
      <sheetName val="Summary Firm Resale"/>
      <sheetName val="OH Service Lines"/>
      <sheetName val="OATT Revenue"/>
      <sheetName val="Customer Assistance Exp"/>
      <sheetName val="CP Demand"/>
      <sheetName val="Sub NCP"/>
      <sheetName val="Dist Plant"/>
      <sheetName val="OH &amp; UG Line Alloc"/>
      <sheetName val="Dist Acc Dep"/>
      <sheetName val="Monthly CP System"/>
      <sheetName val="Monthly CP Off System"/>
      <sheetName val="Top X NCPs w losses"/>
      <sheetName val="Annual kWh Alloc TYE 9-2006 "/>
      <sheetName val="BPA kWh"/>
      <sheetName val="COS Revenue Input"/>
      <sheetName val="COS Expense Input"/>
      <sheetName val="COS Ratebas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v &amp; kWh 2005-2007"/>
      <sheetName val="Sch 40 Breakout"/>
      <sheetName val="Rev Requirement"/>
      <sheetName val="Rev &amp; kWh 1-05 to 4-05"/>
      <sheetName val="Rev &amp; kWh 5-05 to 12-07"/>
      <sheetName val="Sheet3"/>
      <sheetName val="Electric Revenue Detail Pivot"/>
      <sheetName val="Unbundled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Settlement"/>
      <sheetName val="Cover"/>
      <sheetName val="Title"/>
      <sheetName val="Summary of Request"/>
      <sheetName val="Summary Bill Impacts"/>
      <sheetName val="Proof ---&gt;"/>
      <sheetName val="Exh IDM-2, Proof of Revenue"/>
      <sheetName val="Exh IDM-3, Revenue Distribution"/>
      <sheetName val="Exh IDM-5, Decoupling Baseline"/>
      <sheetName val="Proof WPs ---&gt;"/>
      <sheetName val="Index"/>
      <sheetName val="1501 Summary"/>
      <sheetName val="Rev Recon Summary"/>
      <sheetName val="EOP Calculations"/>
      <sheetName val="663 - 511 Transfer"/>
      <sheetName val="Allocation Report 2020"/>
      <sheetName val="Weather Normalization"/>
      <sheetName val="WACAP 2020"/>
      <sheetName val="Rev Req ---&gt;"/>
      <sheetName val="Exh BGM-3, Summary of Adj"/>
      <sheetName val="Exh BGM-3 ROO Summary"/>
      <sheetName val="Exh BGM-3, Rev Req Calc"/>
      <sheetName val="Exh BGM-3, Conversion Factor"/>
      <sheetName val="Plant Additions"/>
      <sheetName val=" MYRP Summary"/>
      <sheetName val="RR WPs ---&gt;"/>
      <sheetName val="Operating Report"/>
      <sheetName val="MCG WP Index"/>
      <sheetName val="Rate Base"/>
      <sheetName val="Suppl Sch Adj"/>
      <sheetName val="CAC-Def Tax"/>
      <sheetName val="D&amp;O Adjustment"/>
      <sheetName val="LPC"/>
      <sheetName val="State Allocators"/>
      <sheetName val="Annualize CRM"/>
      <sheetName val="Advertising Adj"/>
      <sheetName val="Annualize Rev Adj"/>
      <sheetName val="EOP Rev Adj"/>
      <sheetName val="Wage Adjustments"/>
      <sheetName val="Incentives Adj"/>
      <sheetName val="Interest Sync Adj"/>
      <sheetName val="MAOP Deferral"/>
      <sheetName val=" Working Capital (AMA)"/>
      <sheetName val="FP-319072 &amp; FP-319209"/>
      <sheetName val="WACC Calculation"/>
      <sheetName val="EOP Depn Exp Adj"/>
      <sheetName val="Pro Forma Plant Additions"/>
      <sheetName val="R&amp;R Adjustment"/>
      <sheetName val="Plt-Accum Depn"/>
      <sheetName val="Rate Design ---&gt;"/>
      <sheetName val="Class Revenue"/>
      <sheetName val="Exh IDM-4, Class Rates"/>
      <sheetName val="Exh PJA-3, RES Monthly Impact"/>
      <sheetName val="Exh PJA-4, Bill Impacts"/>
    </sheetNames>
    <sheetDataSet>
      <sheetData sheetId="0" refreshError="1"/>
      <sheetData sheetId="1" refreshError="1"/>
      <sheetData sheetId="2">
        <row r="20">
          <cell r="I20">
            <v>-2906553.9099999731</v>
          </cell>
        </row>
      </sheetData>
      <sheetData sheetId="3" refreshError="1"/>
      <sheetData sheetId="4" refreshError="1"/>
      <sheetData sheetId="5" refreshError="1"/>
      <sheetData sheetId="6">
        <row r="2">
          <cell r="A2" t="str">
            <v>Cascade Natural Gas Corp. -  AWEC Recommendation</v>
          </cell>
        </row>
        <row r="3">
          <cell r="A3" t="str">
            <v>Washington Jurisdiction</v>
          </cell>
        </row>
        <row r="4">
          <cell r="A4" t="str">
            <v>Twelve-Months ended December 31, 2020</v>
          </cell>
        </row>
        <row r="5">
          <cell r="A5" t="str">
            <v>Limited Issues Rate Case</v>
          </cell>
        </row>
        <row r="10">
          <cell r="A10" t="str">
            <v>UG-210755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5">
          <cell r="A5" t="str">
            <v>Line No</v>
          </cell>
        </row>
      </sheetData>
      <sheetData sheetId="24">
        <row r="9">
          <cell r="H9">
            <v>87443</v>
          </cell>
        </row>
      </sheetData>
      <sheetData sheetId="25" refreshError="1"/>
      <sheetData sheetId="26">
        <row r="10">
          <cell r="C10">
            <v>3.7063772642062019E-3</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0">
          <cell r="D10">
            <v>4.5409999999999999E-2</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Table"/>
      <sheetName val="Rlfwd"/>
      <sheetName val="Verify"/>
      <sheetName val="JHS-19"/>
      <sheetName val="JHS-20"/>
      <sheetName val="JHS-20.01(A)"/>
      <sheetName val="JHS-21"/>
      <sheetName val="JHS-22"/>
      <sheetName val="JHS-23"/>
      <sheetName val="JHS-24 Unit Cost"/>
      <sheetName val="JHS-25 Ex A-1"/>
      <sheetName val="JHS-25 Ex A-2"/>
      <sheetName val="JHS-25 Ex A-3"/>
      <sheetName val="JHS-25 Ex A-4"/>
      <sheetName val="JHS-25 Ex A-5"/>
      <sheetName val="Diffs Categorized"/>
      <sheetName val="PSE Proposal Categorized"/>
      <sheetName val="DEM RY PC"/>
      <sheetName val="LSR Power Costs"/>
      <sheetName val="Tenaska.Backup"/>
      <sheetName val="Restated TY"/>
      <sheetName val="09-10"/>
      <sheetName val="557"/>
      <sheetName val="Production Adjustment"/>
      <sheetName val="Production Factor"/>
      <sheetName val="Production Plant Premiums"/>
      <sheetName val="Prod Plant"/>
      <sheetName val="ProdO&amp;M"/>
      <sheetName val="EB&amp;Taxes"/>
      <sheetName val="TransmRev"/>
      <sheetName val="Restating Print Macros"/>
      <sheetName val="Module13"/>
      <sheetName val="Module14"/>
      <sheetName val="Module15"/>
      <sheetName val="Module1"/>
    </sheetNames>
    <sheetDataSet>
      <sheetData sheetId="0"/>
      <sheetData sheetId="1"/>
      <sheetData sheetId="2"/>
      <sheetData sheetId="3"/>
      <sheetData sheetId="4">
        <row r="2">
          <cell r="AR2" t="str">
            <v>Docket Number UE-111048</v>
          </cell>
        </row>
      </sheetData>
      <sheetData sheetId="5"/>
      <sheetData sheetId="6"/>
      <sheetData sheetId="7">
        <row r="7">
          <cell r="A7" t="str">
            <v>FOR THE TWELVE MONTHS ENDED DECEMBER 31, 2010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D Sum "/>
      <sheetName val="Mo Backcast "/>
      <sheetName val="FOR 2012 PGA"/>
      <sheetName val="Historic Data"/>
      <sheetName val="Bell-03"/>
      <sheetName val="Brem-03"/>
      <sheetName val="Walla-03"/>
      <sheetName val="Yak-03"/>
      <sheetName val="Bell-04"/>
      <sheetName val="Brem-04"/>
      <sheetName val="Walla-04"/>
      <sheetName val="Yak-04"/>
      <sheetName val="Bend-01"/>
      <sheetName val="Baker Ont-01"/>
      <sheetName val="Pend-01"/>
      <sheetName val="Bend-04 11 cl2"/>
      <sheetName val="Baker Ont-04 11 cl2"/>
      <sheetName val="Pend-04 11 cl2"/>
    </sheetNames>
    <sheetDataSet>
      <sheetData sheetId="0" refreshError="1"/>
      <sheetData sheetId="1" refreshError="1"/>
      <sheetData sheetId="2"/>
      <sheetData sheetId="3" refreshError="1"/>
      <sheetData sheetId="4">
        <row r="3">
          <cell r="K3">
            <v>42736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JHS-10"/>
      <sheetName val="JHS-10 Adjstmts"/>
      <sheetName val="JHS-11 compare"/>
      <sheetName val="JHS-11 Ex A-1"/>
      <sheetName val="JHS-11 Ex A-2"/>
      <sheetName val="JHS-11 Ex A-3 (C)"/>
      <sheetName val="JHS-11 Ex A-4"/>
      <sheetName val="JHS-11 Ex A-5"/>
      <sheetName val="JHS-11 Ex D"/>
      <sheetName val="JHS-12"/>
      <sheetName val="Golden-RevReq"/>
      <sheetName val="DWH-4"/>
      <sheetName val="Pwr Csts"/>
      <sheetName val="RY Pwr Cst"/>
      <sheetName val="PC TY"/>
      <sheetName val="Production OM (C)"/>
      <sheetName val="PC Recon"/>
      <sheetName val="Beg Prod Plant"/>
      <sheetName val="Beg Prod Ratebase"/>
      <sheetName val="EB&amp;Taxes"/>
      <sheetName val="557"/>
      <sheetName val="ProdFctr"/>
      <sheetName val="Rlfwd"/>
      <sheetName val="Rlfwd Comb"/>
      <sheetName val="Diff"/>
      <sheetName val="JHS-10 Orig"/>
      <sheetName val="JHS-12 Change"/>
      <sheetName val="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Load Source Data"/>
    </sheetNames>
    <sheetDataSet>
      <sheetData sheetId="0" refreshError="1">
        <row r="3">
          <cell r="E3" t="str">
            <v>PAGE 3.02</v>
          </cell>
          <cell r="AJ3" t="str">
            <v>PAGE 2.16</v>
          </cell>
        </row>
        <row r="4">
          <cell r="A4" t="str">
            <v>PUGET SOUND ENERGY-ELECTRIC ONLY</v>
          </cell>
          <cell r="AF4" t="str">
            <v>PUGET SOUND ENERGY-ELECTRIC ONLY</v>
          </cell>
        </row>
        <row r="5">
          <cell r="A5" t="str">
            <v>PROFORMA SALES FOR RESALE - SECONDARY</v>
          </cell>
          <cell r="AF5" t="str">
            <v>MERGER COST RESTATEMENT</v>
          </cell>
        </row>
        <row r="6">
          <cell r="A6" t="str">
            <v>FOR THE TWELVE MONTHS ENDED JUNE 30, 2001</v>
          </cell>
          <cell r="AF6" t="str">
            <v>FOR THE TWELVE MONTHS ENDED JUNE 30, 2001</v>
          </cell>
        </row>
        <row r="7">
          <cell r="A7" t="str">
            <v>GENERAL RATE INCREASE</v>
          </cell>
          <cell r="AF7" t="str">
            <v>GENERAL RATE INCREASE</v>
          </cell>
        </row>
        <row r="9">
          <cell r="AF9" t="str">
            <v>LINE</v>
          </cell>
        </row>
        <row r="10">
          <cell r="A10" t="str">
            <v>NO.</v>
          </cell>
          <cell r="AF10" t="str">
            <v>NO.</v>
          </cell>
          <cell r="AG10" t="str">
            <v>DESCRIPTION</v>
          </cell>
          <cell r="AH10" t="str">
            <v>ACTUAL</v>
          </cell>
          <cell r="AI10" t="str">
            <v>RESTATED</v>
          </cell>
          <cell r="AJ10" t="str">
            <v>ADJUSTMENT</v>
          </cell>
        </row>
        <row r="12">
          <cell r="A12">
            <v>1</v>
          </cell>
          <cell r="B12" t="str">
            <v>PROFORMA SALES FOR RESALE - OTHER UTILITIES</v>
          </cell>
          <cell r="AF12">
            <v>1</v>
          </cell>
          <cell r="AG12" t="str">
            <v>OPERATING EXPENSES</v>
          </cell>
        </row>
        <row r="13">
          <cell r="A13">
            <v>2</v>
          </cell>
          <cell r="B13" t="str">
            <v>RESTATED SALES FOR RESALE - OTHER UTIL. - in revenue adj.</v>
          </cell>
          <cell r="AF13">
            <v>2</v>
          </cell>
          <cell r="AG13" t="str">
            <v>MERGER COSTS AMORTIZED</v>
          </cell>
          <cell r="AH13">
            <v>0</v>
          </cell>
          <cell r="AI13">
            <v>8524719.8499999996</v>
          </cell>
          <cell r="AJ13">
            <v>8524719.8499999996</v>
          </cell>
        </row>
        <row r="14">
          <cell r="A14">
            <v>3</v>
          </cell>
          <cell r="B14" t="str">
            <v>INCREASE (DECREASE) REVENUES - OTHER UTILITIES</v>
          </cell>
          <cell r="E14">
            <v>0</v>
          </cell>
          <cell r="AF14">
            <v>3</v>
          </cell>
        </row>
        <row r="15">
          <cell r="A15">
            <v>4</v>
          </cell>
          <cell r="AF15">
            <v>4</v>
          </cell>
        </row>
        <row r="16">
          <cell r="A16">
            <v>5</v>
          </cell>
          <cell r="B16" t="str">
            <v>PROFORMA REV. - WHEELING FOR OTHERS</v>
          </cell>
          <cell r="AF16">
            <v>5</v>
          </cell>
        </row>
        <row r="17">
          <cell r="A17">
            <v>6</v>
          </cell>
          <cell r="B17" t="str">
            <v>RESTATED REV. - WHEELING FOR OTHERS - in revenue adj.</v>
          </cell>
          <cell r="AF17">
            <v>6</v>
          </cell>
        </row>
        <row r="18">
          <cell r="A18">
            <v>7</v>
          </cell>
          <cell r="B18" t="str">
            <v>INCREASE (DECREASE) OTHER OPERATING REVENUES</v>
          </cell>
          <cell r="E18">
            <v>0</v>
          </cell>
          <cell r="AF18">
            <v>7</v>
          </cell>
          <cell r="AG18" t="str">
            <v>SUBTOTAL MERGER COSTS EXPENSED</v>
          </cell>
          <cell r="AH18">
            <v>0</v>
          </cell>
          <cell r="AI18">
            <v>8524719.8499999996</v>
          </cell>
          <cell r="AJ18">
            <v>8524719.8499999996</v>
          </cell>
        </row>
        <row r="19">
          <cell r="A19">
            <v>8</v>
          </cell>
          <cell r="B19" t="str">
            <v>INCREASE (DECREASE) REVENUE</v>
          </cell>
          <cell r="E19">
            <v>0</v>
          </cell>
          <cell r="AF19">
            <v>8</v>
          </cell>
        </row>
        <row r="20">
          <cell r="A20">
            <v>9</v>
          </cell>
          <cell r="AF20">
            <v>9</v>
          </cell>
        </row>
        <row r="21">
          <cell r="A21">
            <v>10</v>
          </cell>
          <cell r="B21" t="str">
            <v>STATE UTILITY TAX</v>
          </cell>
          <cell r="AF21">
            <v>10</v>
          </cell>
        </row>
        <row r="22">
          <cell r="A22">
            <v>11</v>
          </cell>
          <cell r="B22" t="str">
            <v>(APPLICABLE TO LINE 7)</v>
          </cell>
          <cell r="C22">
            <v>0</v>
          </cell>
          <cell r="D22">
            <v>0</v>
          </cell>
          <cell r="AF22">
            <v>11</v>
          </cell>
        </row>
        <row r="23">
          <cell r="A23">
            <v>12</v>
          </cell>
          <cell r="B23" t="str">
            <v>INCREASE (DECREASE) STATE UTILITY TAX</v>
          </cell>
          <cell r="E23">
            <v>0</v>
          </cell>
          <cell r="AF23">
            <v>12</v>
          </cell>
        </row>
        <row r="24">
          <cell r="A24">
            <v>13</v>
          </cell>
          <cell r="B24" t="str">
            <v>INCREASE (DECREASE) INCOME</v>
          </cell>
          <cell r="E24">
            <v>0</v>
          </cell>
          <cell r="AF24">
            <v>13</v>
          </cell>
          <cell r="AG24" t="str">
            <v>INCREASE(DECREASE) INCOME</v>
          </cell>
          <cell r="AJ24">
            <v>-8524719.8499999996</v>
          </cell>
        </row>
        <row r="25">
          <cell r="A25">
            <v>14</v>
          </cell>
          <cell r="AF25">
            <v>14</v>
          </cell>
          <cell r="AG25" t="str">
            <v>INCREASE(DECREASE) FIT@</v>
          </cell>
          <cell r="AH25">
            <v>0.35</v>
          </cell>
          <cell r="AJ25">
            <v>-2983651.9474999998</v>
          </cell>
        </row>
        <row r="26">
          <cell r="A26">
            <v>15</v>
          </cell>
          <cell r="B26" t="str">
            <v>INCREASE (DECREASE) FIT @</v>
          </cell>
          <cell r="D26">
            <v>0</v>
          </cell>
          <cell r="E26">
            <v>0</v>
          </cell>
          <cell r="AF26">
            <v>15</v>
          </cell>
        </row>
        <row r="27">
          <cell r="A27">
            <v>16</v>
          </cell>
          <cell r="B27" t="str">
            <v>INCREASE (DECREASE) NOI</v>
          </cell>
          <cell r="E27">
            <v>0</v>
          </cell>
          <cell r="AF27">
            <v>16</v>
          </cell>
          <cell r="AG27" t="str">
            <v>INCREASE (DECREASE) NOI</v>
          </cell>
          <cell r="AJ27">
            <v>-5541067.9024999999</v>
          </cell>
        </row>
      </sheetData>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2.12"/>
      <sheetName val="Excise Tax-Restated"/>
      <sheetName val="State Excise"/>
      <sheetName val="Excise Tax-Charged to Exps"/>
      <sheetName val="Allocation Method"/>
      <sheetName val="Summary of Taxes"/>
      <sheetName val="WUTC Filing Fee"/>
      <sheetName val="Order 92800010"/>
      <sheetName val="State Excise - Revised"/>
      <sheetName val="TY - 40810002 - Electric"/>
      <sheetName val="23600471-WA Utility Tax (Elect)"/>
      <sheetName val="TY - 40810010 - Encogen"/>
      <sheetName val="23601001 - Encogen"/>
      <sheetName val="TY - 40810302 - Gas"/>
      <sheetName val="23600552-WA Utility Tax (Gas)"/>
      <sheetName val="40810602 - B&amp;O (Common)"/>
      <sheetName val="23601013 - B &amp; O Taxes"/>
      <sheetName val="SLIP"/>
    </sheetNames>
    <sheetDataSet>
      <sheetData sheetId="0" refreshError="1"/>
      <sheetData sheetId="1" refreshError="1"/>
      <sheetData sheetId="2"/>
      <sheetData sheetId="3" refreshError="1"/>
      <sheetData sheetId="4"/>
      <sheetData sheetId="5" refreshError="1"/>
      <sheetData sheetId="6" refreshError="1"/>
      <sheetData sheetId="7"/>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CCost BrkOut"/>
      <sheetName val="SUMMARY (Sum Sales and Trans)"/>
      <sheetName val="SUMMARY (Compliance Filing)"/>
      <sheetName val="SUMMARY (check)"/>
    </sheetNames>
    <sheetDataSet>
      <sheetData sheetId="0" refreshError="1"/>
      <sheetData sheetId="1">
        <row r="11">
          <cell r="C11">
            <v>4</v>
          </cell>
        </row>
        <row r="48">
          <cell r="F48">
            <v>0.62148999999999999</v>
          </cell>
        </row>
      </sheetData>
      <sheetData sheetId="2" refreshError="1"/>
      <sheetData sheetId="3" refreshError="1"/>
      <sheetData sheetId="4" refreshError="1"/>
      <sheetData sheetId="5">
        <row r="31">
          <cell r="AG31">
            <v>0.2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row r="7">
          <cell r="B7" t="str">
            <v>FOR THE TWELVE MONTHS ENDED SEPTEMBER 30, 2015</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row r="15">
          <cell r="J15">
            <v>2.9899999999999999E-2</v>
          </cell>
        </row>
      </sheetData>
      <sheetData sheetId="1">
        <row r="5">
          <cell r="I5" t="str">
            <v>PUGET SOUND ENERGY-GAS (PER SETTLEMENT)</v>
          </cell>
        </row>
      </sheetData>
      <sheetData sheetId="2">
        <row r="8">
          <cell r="A8" t="str">
            <v>FOR THE TWELVE MONTHS ENDED SEPTEMBER 30, 2016</v>
          </cell>
        </row>
        <row r="9">
          <cell r="A9" t="str">
            <v>GENERAL RATE CASE</v>
          </cell>
        </row>
      </sheetData>
      <sheetData sheetId="3">
        <row r="42">
          <cell r="D42">
            <v>63131276.127215527</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row r="15">
          <cell r="J15">
            <v>2.9899999999999999E-2</v>
          </cell>
        </row>
      </sheetData>
      <sheetData sheetId="1">
        <row r="5">
          <cell r="I5" t="str">
            <v>PUGET SOUND ENERGY-GAS (PER SETTLEMENT)</v>
          </cell>
        </row>
      </sheetData>
      <sheetData sheetId="2">
        <row r="8">
          <cell r="A8" t="str">
            <v>FOR THE TWELVE MONTHS ENDED SEPTEMBER 30, 2016</v>
          </cell>
        </row>
        <row r="9">
          <cell r="A9" t="str">
            <v>GENERAL RATE CASE</v>
          </cell>
        </row>
      </sheetData>
      <sheetData sheetId="3">
        <row r="42">
          <cell r="D42">
            <v>63131276.127215527</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sheetData sheetId="1">
        <row r="5">
          <cell r="B5" t="str">
            <v>Actual Test Year</v>
          </cell>
        </row>
      </sheetData>
      <sheetData sheetId="2"/>
      <sheetData sheetId="3"/>
      <sheetData sheetId="4"/>
      <sheetData sheetId="5">
        <row r="31">
          <cell r="AG31">
            <v>0.2</v>
          </cell>
        </row>
        <row r="167">
          <cell r="AG167">
            <v>0.33</v>
          </cell>
        </row>
      </sheetData>
      <sheetData sheetId="6"/>
      <sheetData sheetId="7"/>
      <sheetData sheetId="8"/>
      <sheetData sheetId="9"/>
      <sheetData sheetId="10"/>
      <sheetData sheetId="11"/>
      <sheetData sheetId="12">
        <row r="7">
          <cell r="C7" t="str">
            <v>(a)</v>
          </cell>
        </row>
      </sheetData>
      <sheetData sheetId="13"/>
      <sheetData sheetId="14"/>
      <sheetData sheetId="15"/>
      <sheetData sheetId="16"/>
      <sheetData sheetId="17"/>
      <sheetData sheetId="1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H10">
            <v>3901360698.6633334</v>
          </cell>
          <cell r="AI10">
            <v>3903843295.1800003</v>
          </cell>
          <cell r="AJ10">
            <v>3906774146.0166669</v>
          </cell>
        </row>
        <row r="11">
          <cell r="Q11">
            <v>1676897416.1199999</v>
          </cell>
          <cell r="R11">
            <v>1681058015.97</v>
          </cell>
          <cell r="S11">
            <v>1693490892.3599999</v>
          </cell>
          <cell r="T11">
            <v>1707559074.1700001</v>
          </cell>
          <cell r="AH11">
            <v>1641280548.4145832</v>
          </cell>
          <cell r="AI11">
            <v>1649190425.9466667</v>
          </cell>
          <cell r="AJ11">
            <v>1657036105.1491663</v>
          </cell>
        </row>
        <row r="12">
          <cell r="Q12">
            <v>373101802.13999999</v>
          </cell>
          <cell r="R12">
            <v>376116175.24000001</v>
          </cell>
          <cell r="S12">
            <v>377054803.73000002</v>
          </cell>
          <cell r="T12">
            <v>387074441.10000002</v>
          </cell>
          <cell r="AH12">
            <v>370939750.65875</v>
          </cell>
          <cell r="AI12">
            <v>371842386.78458327</v>
          </cell>
          <cell r="AJ12">
            <v>372864741.24541664</v>
          </cell>
        </row>
        <row r="13">
          <cell r="Q13">
            <v>0</v>
          </cell>
          <cell r="R13">
            <v>0</v>
          </cell>
          <cell r="S13">
            <v>0</v>
          </cell>
          <cell r="T13">
            <v>0</v>
          </cell>
          <cell r="AH13">
            <v>0</v>
          </cell>
          <cell r="AI13">
            <v>0</v>
          </cell>
          <cell r="AJ13">
            <v>0</v>
          </cell>
        </row>
        <row r="14">
          <cell r="Q14">
            <v>0</v>
          </cell>
          <cell r="R14">
            <v>0</v>
          </cell>
          <cell r="S14">
            <v>0</v>
          </cell>
          <cell r="T14">
            <v>0</v>
          </cell>
          <cell r="AH14">
            <v>0</v>
          </cell>
          <cell r="AI14">
            <v>0</v>
          </cell>
          <cell r="AJ14">
            <v>0</v>
          </cell>
        </row>
        <row r="15">
          <cell r="Q15">
            <v>0</v>
          </cell>
          <cell r="R15">
            <v>0</v>
          </cell>
          <cell r="S15">
            <v>0</v>
          </cell>
          <cell r="T15">
            <v>0</v>
          </cell>
          <cell r="AH15">
            <v>0</v>
          </cell>
          <cell r="AI15">
            <v>0</v>
          </cell>
          <cell r="AJ15">
            <v>0</v>
          </cell>
        </row>
        <row r="16">
          <cell r="Q16">
            <v>0</v>
          </cell>
          <cell r="R16">
            <v>0</v>
          </cell>
          <cell r="S16">
            <v>0</v>
          </cell>
          <cell r="T16">
            <v>0</v>
          </cell>
          <cell r="AH16">
            <v>0</v>
          </cell>
          <cell r="AI16">
            <v>0</v>
          </cell>
          <cell r="AJ16">
            <v>0</v>
          </cell>
        </row>
        <row r="17">
          <cell r="Q17">
            <v>0</v>
          </cell>
          <cell r="R17">
            <v>0</v>
          </cell>
          <cell r="S17">
            <v>0</v>
          </cell>
          <cell r="T17">
            <v>0</v>
          </cell>
          <cell r="AH17">
            <v>0</v>
          </cell>
          <cell r="AI17">
            <v>0</v>
          </cell>
          <cell r="AJ17">
            <v>0</v>
          </cell>
        </row>
        <row r="18">
          <cell r="Q18">
            <v>0</v>
          </cell>
          <cell r="R18">
            <v>0</v>
          </cell>
          <cell r="S18">
            <v>0</v>
          </cell>
          <cell r="T18">
            <v>0</v>
          </cell>
          <cell r="AH18">
            <v>0</v>
          </cell>
          <cell r="AI18">
            <v>0</v>
          </cell>
          <cell r="AJ18">
            <v>0</v>
          </cell>
        </row>
        <row r="19">
          <cell r="Q19">
            <v>159350590.19</v>
          </cell>
          <cell r="R19">
            <v>159350590.19</v>
          </cell>
          <cell r="S19">
            <v>159350590.19</v>
          </cell>
          <cell r="T19">
            <v>159350590.19</v>
          </cell>
          <cell r="AH19">
            <v>159543127.07250002</v>
          </cell>
          <cell r="AI19">
            <v>159414769.15083337</v>
          </cell>
          <cell r="AJ19">
            <v>159350590.19000003</v>
          </cell>
        </row>
        <row r="20">
          <cell r="Q20">
            <v>0</v>
          </cell>
          <cell r="R20">
            <v>0</v>
          </cell>
          <cell r="S20">
            <v>0</v>
          </cell>
          <cell r="T20">
            <v>0</v>
          </cell>
          <cell r="AH20">
            <v>0</v>
          </cell>
          <cell r="AI20">
            <v>0</v>
          </cell>
          <cell r="AJ20">
            <v>0</v>
          </cell>
        </row>
        <row r="21">
          <cell r="AH21">
            <v>0</v>
          </cell>
          <cell r="AI21">
            <v>0</v>
          </cell>
          <cell r="AJ21">
            <v>0</v>
          </cell>
        </row>
        <row r="22">
          <cell r="Q22">
            <v>6472729.8300000001</v>
          </cell>
          <cell r="R22">
            <v>7585846.9699999997</v>
          </cell>
          <cell r="S22">
            <v>7585839.4299999997</v>
          </cell>
          <cell r="T22">
            <v>7585839.4299999997</v>
          </cell>
          <cell r="AH22">
            <v>6790791.7341666669</v>
          </cell>
          <cell r="AI22">
            <v>6858412.2424999997</v>
          </cell>
          <cell r="AJ22">
            <v>6917891.3987500006</v>
          </cell>
        </row>
        <row r="23">
          <cell r="Q23">
            <v>22339.93</v>
          </cell>
          <cell r="R23">
            <v>22339.93</v>
          </cell>
          <cell r="S23">
            <v>22339.93</v>
          </cell>
          <cell r="T23">
            <v>22339.93</v>
          </cell>
          <cell r="AH23">
            <v>945648.34416666662</v>
          </cell>
          <cell r="AI23">
            <v>803600.89583333314</v>
          </cell>
          <cell r="AJ23">
            <v>661553.44749999989</v>
          </cell>
        </row>
        <row r="24">
          <cell r="Q24">
            <v>0</v>
          </cell>
          <cell r="R24">
            <v>0</v>
          </cell>
          <cell r="S24">
            <v>0</v>
          </cell>
          <cell r="T24">
            <v>0</v>
          </cell>
          <cell r="AH24">
            <v>0</v>
          </cell>
          <cell r="AI24">
            <v>0</v>
          </cell>
          <cell r="AJ24">
            <v>0</v>
          </cell>
        </row>
        <row r="25">
          <cell r="Q25">
            <v>97883456.430000007</v>
          </cell>
          <cell r="R25">
            <v>95984277.549999997</v>
          </cell>
          <cell r="S25">
            <v>94690119.400000006</v>
          </cell>
          <cell r="T25">
            <v>80270723.469999999</v>
          </cell>
          <cell r="AH25">
            <v>85020088.963750005</v>
          </cell>
          <cell r="AI25">
            <v>86166586.632916659</v>
          </cell>
          <cell r="AJ25">
            <v>86725029.596249998</v>
          </cell>
        </row>
        <row r="26">
          <cell r="Q26">
            <v>32727175.100000001</v>
          </cell>
          <cell r="R26">
            <v>34898021.280000001</v>
          </cell>
          <cell r="S26">
            <v>32701040.550000001</v>
          </cell>
          <cell r="T26">
            <v>37170259.859999999</v>
          </cell>
          <cell r="AH26">
            <v>24766535.980833337</v>
          </cell>
          <cell r="AI26">
            <v>25556697.588750001</v>
          </cell>
          <cell r="AJ26">
            <v>26512829.249583334</v>
          </cell>
        </row>
        <row r="27">
          <cell r="Q27">
            <v>11531074.140000001</v>
          </cell>
          <cell r="R27">
            <v>8875788.3100000005</v>
          </cell>
          <cell r="S27">
            <v>9639238.2100000009</v>
          </cell>
          <cell r="T27">
            <v>4554441.4800000004</v>
          </cell>
          <cell r="AH27">
            <v>9604860.8116666656</v>
          </cell>
          <cell r="AI27">
            <v>9525381.177083334</v>
          </cell>
          <cell r="AJ27">
            <v>9429426.5275000017</v>
          </cell>
        </row>
        <row r="28">
          <cell r="Q28">
            <v>4440409.72</v>
          </cell>
          <cell r="R28">
            <v>4794028.43</v>
          </cell>
          <cell r="S28">
            <v>4570270.99</v>
          </cell>
          <cell r="T28">
            <v>-1006991.81</v>
          </cell>
          <cell r="AH28">
            <v>3170119.8349999995</v>
          </cell>
          <cell r="AI28">
            <v>3559931.5437499997</v>
          </cell>
          <cell r="AJ28">
            <v>3747963.1854166668</v>
          </cell>
        </row>
        <row r="29">
          <cell r="Q29">
            <v>199221.43</v>
          </cell>
          <cell r="R29">
            <v>247584.93</v>
          </cell>
          <cell r="S29">
            <v>247584.93</v>
          </cell>
          <cell r="T29">
            <v>265754.3</v>
          </cell>
          <cell r="AH29">
            <v>42735.120416666665</v>
          </cell>
          <cell r="AI29">
            <v>63367.197916666657</v>
          </cell>
          <cell r="AJ29">
            <v>84756.33249999999</v>
          </cell>
        </row>
        <row r="30">
          <cell r="Q30">
            <v>0</v>
          </cell>
          <cell r="R30">
            <v>0</v>
          </cell>
          <cell r="S30">
            <v>0</v>
          </cell>
          <cell r="T30">
            <v>0</v>
          </cell>
          <cell r="AH30">
            <v>0</v>
          </cell>
          <cell r="AI30">
            <v>0</v>
          </cell>
          <cell r="AJ30">
            <v>0</v>
          </cell>
        </row>
        <row r="31">
          <cell r="Q31">
            <v>4679511</v>
          </cell>
          <cell r="R31">
            <v>4644344</v>
          </cell>
          <cell r="S31">
            <v>9584972</v>
          </cell>
          <cell r="T31">
            <v>9060</v>
          </cell>
          <cell r="AH31">
            <v>3759635.5833333335</v>
          </cell>
          <cell r="AI31">
            <v>4002365.75</v>
          </cell>
          <cell r="AJ31">
            <v>4208163.875</v>
          </cell>
        </row>
        <row r="32">
          <cell r="Q32">
            <v>661860</v>
          </cell>
          <cell r="R32">
            <v>4881713</v>
          </cell>
          <cell r="S32">
            <v>6031945</v>
          </cell>
          <cell r="T32">
            <v>358710</v>
          </cell>
          <cell r="AH32">
            <v>3722762.625</v>
          </cell>
          <cell r="AI32">
            <v>3617566.6666666665</v>
          </cell>
          <cell r="AJ32">
            <v>3570998.7083333335</v>
          </cell>
        </row>
        <row r="33">
          <cell r="Q33">
            <v>-1654810063.96</v>
          </cell>
          <cell r="R33">
            <v>-1662948434</v>
          </cell>
          <cell r="S33">
            <v>-1671989116.95</v>
          </cell>
          <cell r="T33">
            <v>-1679717664.0899999</v>
          </cell>
          <cell r="AH33">
            <v>-1642407896.4495838</v>
          </cell>
          <cell r="AI33">
            <v>-1644666102.6154168</v>
          </cell>
          <cell r="AJ33">
            <v>-1647871706.2416668</v>
          </cell>
        </row>
        <row r="34">
          <cell r="Q34">
            <v>-528465119.70999998</v>
          </cell>
          <cell r="R34">
            <v>-531129994.49000001</v>
          </cell>
          <cell r="S34">
            <v>-535726091.85000002</v>
          </cell>
          <cell r="T34">
            <v>-539556126.04999995</v>
          </cell>
          <cell r="AH34">
            <v>-515047643.63749999</v>
          </cell>
          <cell r="AI34">
            <v>-516900165.00541669</v>
          </cell>
          <cell r="AJ34">
            <v>-519488640.44249994</v>
          </cell>
        </row>
        <row r="35">
          <cell r="Q35">
            <v>-30146922.460000001</v>
          </cell>
          <cell r="R35">
            <v>-30069607.449999999</v>
          </cell>
          <cell r="S35">
            <v>-30542894.530000001</v>
          </cell>
          <cell r="T35">
            <v>-31046232.600000001</v>
          </cell>
          <cell r="AH35">
            <v>-31681579.993333329</v>
          </cell>
          <cell r="AI35">
            <v>-31160688.426666662</v>
          </cell>
          <cell r="AJ35">
            <v>-30823952.141666662</v>
          </cell>
        </row>
        <row r="36">
          <cell r="Q36">
            <v>20321734.579999998</v>
          </cell>
          <cell r="R36">
            <v>21294535.940000001</v>
          </cell>
          <cell r="S36">
            <v>21584792.780000001</v>
          </cell>
          <cell r="T36">
            <v>22402585.559999999</v>
          </cell>
          <cell r="AH36">
            <v>22739472.728333335</v>
          </cell>
          <cell r="AI36">
            <v>22908506.955416664</v>
          </cell>
          <cell r="AJ36">
            <v>22864448.856249999</v>
          </cell>
        </row>
        <row r="37">
          <cell r="Q37">
            <v>18159663.66</v>
          </cell>
          <cell r="R37">
            <v>17815782.010000002</v>
          </cell>
          <cell r="S37">
            <v>17888144.420000002</v>
          </cell>
          <cell r="T37">
            <v>18027466.989999998</v>
          </cell>
          <cell r="AH37">
            <v>18815345.3125</v>
          </cell>
          <cell r="AI37">
            <v>18667931.727499999</v>
          </cell>
          <cell r="AJ37">
            <v>18538786.864583332</v>
          </cell>
        </row>
        <row r="38">
          <cell r="Q38">
            <v>3943576.01</v>
          </cell>
          <cell r="R38">
            <v>3937540.8</v>
          </cell>
          <cell r="S38">
            <v>3940670.1</v>
          </cell>
          <cell r="T38">
            <v>3940622.95</v>
          </cell>
          <cell r="AH38">
            <v>3514428.2333333329</v>
          </cell>
          <cell r="AI38">
            <v>3435191.0024999995</v>
          </cell>
          <cell r="AJ38">
            <v>3482614.4908333332</v>
          </cell>
        </row>
        <row r="39">
          <cell r="Q39">
            <v>-4330592.3</v>
          </cell>
          <cell r="R39">
            <v>-4192467.64</v>
          </cell>
          <cell r="S39">
            <v>-4093776.74</v>
          </cell>
          <cell r="T39">
            <v>-4255132.92</v>
          </cell>
          <cell r="AH39">
            <v>-4503663.5354166664</v>
          </cell>
          <cell r="AI39">
            <v>-4413424.8574999999</v>
          </cell>
          <cell r="AJ39">
            <v>-4388580.3949999996</v>
          </cell>
        </row>
        <row r="40">
          <cell r="Q40">
            <v>1439827.66</v>
          </cell>
          <cell r="R40">
            <v>1483042.95</v>
          </cell>
          <cell r="S40">
            <v>1528310.66</v>
          </cell>
          <cell r="T40">
            <v>1592775.23</v>
          </cell>
          <cell r="AH40">
            <v>623695.75291666668</v>
          </cell>
          <cell r="AI40">
            <v>850061.36375000002</v>
          </cell>
          <cell r="AJ40">
            <v>1076315.6608333334</v>
          </cell>
        </row>
        <row r="41">
          <cell r="AH41">
            <v>0</v>
          </cell>
          <cell r="AI41">
            <v>0</v>
          </cell>
          <cell r="AJ41">
            <v>0</v>
          </cell>
        </row>
        <row r="42">
          <cell r="AH42">
            <v>0</v>
          </cell>
          <cell r="AI42">
            <v>0</v>
          </cell>
          <cell r="AJ42">
            <v>0</v>
          </cell>
        </row>
        <row r="43">
          <cell r="AH43">
            <v>0</v>
          </cell>
          <cell r="AI43">
            <v>0</v>
          </cell>
          <cell r="AJ43">
            <v>0</v>
          </cell>
        </row>
        <row r="44">
          <cell r="AH44">
            <v>0</v>
          </cell>
          <cell r="AI44">
            <v>0</v>
          </cell>
          <cell r="AJ44">
            <v>0</v>
          </cell>
        </row>
        <row r="45">
          <cell r="Q45">
            <v>0</v>
          </cell>
          <cell r="R45">
            <v>0</v>
          </cell>
          <cell r="S45">
            <v>0</v>
          </cell>
          <cell r="T45">
            <v>0</v>
          </cell>
          <cell r="AH45">
            <v>1868057.9824999999</v>
          </cell>
          <cell r="AI45">
            <v>622685.99416666664</v>
          </cell>
          <cell r="AJ45">
            <v>0</v>
          </cell>
        </row>
        <row r="46">
          <cell r="Q46">
            <v>0</v>
          </cell>
          <cell r="R46">
            <v>0</v>
          </cell>
          <cell r="S46">
            <v>0</v>
          </cell>
          <cell r="T46">
            <v>0</v>
          </cell>
          <cell r="AH46">
            <v>1869419.6737500001</v>
          </cell>
          <cell r="AI46">
            <v>623139.89124999999</v>
          </cell>
          <cell r="AJ46">
            <v>0</v>
          </cell>
        </row>
        <row r="47">
          <cell r="Q47">
            <v>0</v>
          </cell>
          <cell r="R47">
            <v>0</v>
          </cell>
          <cell r="S47">
            <v>0</v>
          </cell>
          <cell r="T47">
            <v>0</v>
          </cell>
          <cell r="AH47">
            <v>58766.111666666664</v>
          </cell>
          <cell r="AI47">
            <v>0</v>
          </cell>
          <cell r="AJ47">
            <v>0</v>
          </cell>
        </row>
        <row r="48">
          <cell r="Q48">
            <v>0</v>
          </cell>
          <cell r="R48">
            <v>0</v>
          </cell>
          <cell r="S48">
            <v>0</v>
          </cell>
          <cell r="T48">
            <v>0</v>
          </cell>
          <cell r="AH48">
            <v>-440833.3133333333</v>
          </cell>
          <cell r="AI48">
            <v>-394429.80666666664</v>
          </cell>
          <cell r="AJ48">
            <v>-348026.3</v>
          </cell>
        </row>
        <row r="49">
          <cell r="Q49">
            <v>0</v>
          </cell>
          <cell r="R49">
            <v>0</v>
          </cell>
          <cell r="S49">
            <v>0</v>
          </cell>
          <cell r="T49">
            <v>0</v>
          </cell>
          <cell r="AH49">
            <v>-74681.115000000005</v>
          </cell>
          <cell r="AI49">
            <v>-66819.945000000007</v>
          </cell>
          <cell r="AJ49">
            <v>-58958.775000000001</v>
          </cell>
        </row>
        <row r="50">
          <cell r="Q50">
            <v>0</v>
          </cell>
          <cell r="R50">
            <v>0</v>
          </cell>
          <cell r="S50">
            <v>0</v>
          </cell>
          <cell r="T50">
            <v>223992.83</v>
          </cell>
          <cell r="AH50">
            <v>-2852055.8158333334</v>
          </cell>
          <cell r="AI50">
            <v>-2551839.4141666666</v>
          </cell>
          <cell r="AJ50">
            <v>-2242289.9779166668</v>
          </cell>
        </row>
        <row r="51">
          <cell r="Q51">
            <v>0</v>
          </cell>
          <cell r="R51">
            <v>0</v>
          </cell>
          <cell r="S51">
            <v>0</v>
          </cell>
          <cell r="T51">
            <v>-92494.49</v>
          </cell>
          <cell r="AH51">
            <v>-1019952.2429166669</v>
          </cell>
          <cell r="AI51">
            <v>-874880.98958333349</v>
          </cell>
          <cell r="AJ51">
            <v>-759303.76833333343</v>
          </cell>
        </row>
        <row r="52">
          <cell r="Q52">
            <v>0</v>
          </cell>
          <cell r="R52">
            <v>0</v>
          </cell>
          <cell r="S52">
            <v>0</v>
          </cell>
          <cell r="T52">
            <v>273185.39</v>
          </cell>
          <cell r="AH52">
            <v>1540424.176666667</v>
          </cell>
          <cell r="AI52">
            <v>1378274.2633333337</v>
          </cell>
          <cell r="AJ52">
            <v>1227507.0745833337</v>
          </cell>
        </row>
        <row r="53">
          <cell r="Q53">
            <v>0</v>
          </cell>
          <cell r="R53">
            <v>0</v>
          </cell>
          <cell r="S53">
            <v>0</v>
          </cell>
          <cell r="T53">
            <v>0</v>
          </cell>
          <cell r="AH53">
            <v>0</v>
          </cell>
          <cell r="AI53">
            <v>0</v>
          </cell>
          <cell r="AJ53">
            <v>0</v>
          </cell>
        </row>
        <row r="54">
          <cell r="Q54">
            <v>0</v>
          </cell>
          <cell r="R54">
            <v>0</v>
          </cell>
          <cell r="S54">
            <v>0</v>
          </cell>
          <cell r="T54">
            <v>0</v>
          </cell>
          <cell r="AH54">
            <v>0</v>
          </cell>
          <cell r="AI54">
            <v>0</v>
          </cell>
          <cell r="AJ54">
            <v>0</v>
          </cell>
        </row>
        <row r="55">
          <cell r="Q55">
            <v>0</v>
          </cell>
          <cell r="R55">
            <v>0</v>
          </cell>
          <cell r="S55">
            <v>0</v>
          </cell>
          <cell r="T55">
            <v>0</v>
          </cell>
          <cell r="AH55">
            <v>0</v>
          </cell>
          <cell r="AI55">
            <v>0</v>
          </cell>
          <cell r="AJ55">
            <v>0</v>
          </cell>
        </row>
        <row r="56">
          <cell r="Q56">
            <v>0</v>
          </cell>
          <cell r="R56">
            <v>0</v>
          </cell>
          <cell r="S56">
            <v>0</v>
          </cell>
          <cell r="T56">
            <v>0</v>
          </cell>
          <cell r="AH56">
            <v>0</v>
          </cell>
          <cell r="AI56">
            <v>0</v>
          </cell>
          <cell r="AJ56">
            <v>0</v>
          </cell>
        </row>
        <row r="57">
          <cell r="Q57">
            <v>-82346006.150000006</v>
          </cell>
          <cell r="R57">
            <v>-82696427.689999998</v>
          </cell>
          <cell r="S57">
            <v>-83046849.319999993</v>
          </cell>
          <cell r="T57">
            <v>-83397270.859999999</v>
          </cell>
          <cell r="AH57">
            <v>-80595677.788749993</v>
          </cell>
          <cell r="AI57">
            <v>-80944974.126666665</v>
          </cell>
          <cell r="AJ57">
            <v>-81294741.44083333</v>
          </cell>
        </row>
        <row r="58">
          <cell r="Q58">
            <v>0</v>
          </cell>
          <cell r="R58">
            <v>0</v>
          </cell>
          <cell r="S58">
            <v>0</v>
          </cell>
          <cell r="T58">
            <v>0</v>
          </cell>
          <cell r="AH58">
            <v>0</v>
          </cell>
          <cell r="AI58">
            <v>0</v>
          </cell>
          <cell r="AJ58">
            <v>0</v>
          </cell>
        </row>
        <row r="59">
          <cell r="Q59">
            <v>-13639797.619999999</v>
          </cell>
          <cell r="R59">
            <v>-13895294.109999999</v>
          </cell>
          <cell r="S59">
            <v>-14150833.99</v>
          </cell>
          <cell r="T59">
            <v>-14406343.539999999</v>
          </cell>
          <cell r="AH59">
            <v>-16982730.69125</v>
          </cell>
          <cell r="AI59">
            <v>-16598650.187083336</v>
          </cell>
          <cell r="AJ59">
            <v>-16215155.099583333</v>
          </cell>
        </row>
        <row r="60">
          <cell r="Q60">
            <v>-13819670.73</v>
          </cell>
          <cell r="R60">
            <v>-13969091.449999999</v>
          </cell>
          <cell r="S60">
            <v>-14118512.380000001</v>
          </cell>
          <cell r="T60">
            <v>-14267933.07</v>
          </cell>
          <cell r="AH60">
            <v>-13344017.913333332</v>
          </cell>
          <cell r="AI60">
            <v>-13464766.430416666</v>
          </cell>
          <cell r="AJ60">
            <v>-13585499.806666667</v>
          </cell>
        </row>
        <row r="61">
          <cell r="Q61">
            <v>-95712880.370000005</v>
          </cell>
          <cell r="R61">
            <v>-97847916.280000001</v>
          </cell>
          <cell r="S61">
            <v>-100054476.23</v>
          </cell>
          <cell r="T61">
            <v>-102268919.06</v>
          </cell>
          <cell r="AH61">
            <v>-83657731.69083333</v>
          </cell>
          <cell r="AI61">
            <v>-85944274.087916657</v>
          </cell>
          <cell r="AJ61">
            <v>-88243508.268749997</v>
          </cell>
        </row>
        <row r="62">
          <cell r="Q62">
            <v>197297.82</v>
          </cell>
          <cell r="R62">
            <v>197297.82</v>
          </cell>
          <cell r="S62">
            <v>197297.82</v>
          </cell>
          <cell r="T62">
            <v>197297.82</v>
          </cell>
          <cell r="AH62">
            <v>197297.82000000004</v>
          </cell>
          <cell r="AI62">
            <v>197297.82000000004</v>
          </cell>
          <cell r="AJ62">
            <v>197297.82000000004</v>
          </cell>
        </row>
        <row r="63">
          <cell r="Q63">
            <v>-214508.51</v>
          </cell>
          <cell r="R63">
            <v>-214508.51</v>
          </cell>
          <cell r="S63">
            <v>-214508.51</v>
          </cell>
          <cell r="T63">
            <v>-214508.51</v>
          </cell>
          <cell r="AH63">
            <v>-214508.51</v>
          </cell>
          <cell r="AI63">
            <v>-214508.51</v>
          </cell>
          <cell r="AJ63">
            <v>-214508.51</v>
          </cell>
        </row>
        <row r="64">
          <cell r="Q64">
            <v>0</v>
          </cell>
          <cell r="R64">
            <v>0</v>
          </cell>
          <cell r="S64">
            <v>0</v>
          </cell>
          <cell r="T64">
            <v>0</v>
          </cell>
          <cell r="AH64">
            <v>3518132.1895833337</v>
          </cell>
          <cell r="AI64">
            <v>3147802.4854166671</v>
          </cell>
          <cell r="AJ64">
            <v>2777472.78125</v>
          </cell>
        </row>
        <row r="65">
          <cell r="Q65">
            <v>0</v>
          </cell>
          <cell r="R65">
            <v>0</v>
          </cell>
          <cell r="S65">
            <v>0</v>
          </cell>
          <cell r="T65">
            <v>0</v>
          </cell>
          <cell r="AH65">
            <v>270815.78750000003</v>
          </cell>
          <cell r="AI65">
            <v>242308.86250000002</v>
          </cell>
          <cell r="AJ65">
            <v>213801.9375</v>
          </cell>
        </row>
        <row r="66">
          <cell r="Q66">
            <v>0</v>
          </cell>
          <cell r="R66">
            <v>0</v>
          </cell>
          <cell r="S66">
            <v>0</v>
          </cell>
          <cell r="T66">
            <v>0</v>
          </cell>
          <cell r="AH66">
            <v>-2701196.0295833331</v>
          </cell>
          <cell r="AI66">
            <v>-2416859.6054166667</v>
          </cell>
          <cell r="AJ66">
            <v>-2132523.1812499999</v>
          </cell>
        </row>
        <row r="67">
          <cell r="Q67">
            <v>946172.25</v>
          </cell>
          <cell r="R67">
            <v>946172.25</v>
          </cell>
          <cell r="S67">
            <v>946172.25</v>
          </cell>
          <cell r="T67">
            <v>946172.25</v>
          </cell>
          <cell r="AH67">
            <v>946172.25</v>
          </cell>
          <cell r="AI67">
            <v>946172.25</v>
          </cell>
          <cell r="AJ67">
            <v>946172.25</v>
          </cell>
        </row>
        <row r="68">
          <cell r="Q68">
            <v>317009.90999999997</v>
          </cell>
          <cell r="R68">
            <v>317009.90999999997</v>
          </cell>
          <cell r="S68">
            <v>317009.90999999997</v>
          </cell>
          <cell r="T68">
            <v>317009.90999999997</v>
          </cell>
          <cell r="AH68">
            <v>317009.91000000003</v>
          </cell>
          <cell r="AI68">
            <v>317009.91000000003</v>
          </cell>
          <cell r="AJ68">
            <v>317009.91000000003</v>
          </cell>
        </row>
        <row r="69">
          <cell r="Q69">
            <v>302358.01</v>
          </cell>
          <cell r="R69">
            <v>302358.01</v>
          </cell>
          <cell r="S69">
            <v>302358.01</v>
          </cell>
          <cell r="T69">
            <v>302358.01</v>
          </cell>
          <cell r="AH69">
            <v>302358.00999999995</v>
          </cell>
          <cell r="AI69">
            <v>302358.00999999995</v>
          </cell>
          <cell r="AJ69">
            <v>302358.00999999995</v>
          </cell>
        </row>
        <row r="70">
          <cell r="Q70">
            <v>0</v>
          </cell>
          <cell r="R70">
            <v>0</v>
          </cell>
          <cell r="S70">
            <v>0</v>
          </cell>
          <cell r="T70">
            <v>0</v>
          </cell>
          <cell r="AH70">
            <v>0</v>
          </cell>
          <cell r="AI70">
            <v>0</v>
          </cell>
          <cell r="AJ70">
            <v>0</v>
          </cell>
        </row>
        <row r="71">
          <cell r="Q71">
            <v>76622596.840000004</v>
          </cell>
          <cell r="R71">
            <v>76622596.840000004</v>
          </cell>
          <cell r="S71">
            <v>76622596.840000004</v>
          </cell>
          <cell r="T71">
            <v>76622596.840000004</v>
          </cell>
          <cell r="AH71">
            <v>76622596.840000018</v>
          </cell>
          <cell r="AI71">
            <v>76622596.840000018</v>
          </cell>
          <cell r="AJ71">
            <v>76622596.840000018</v>
          </cell>
        </row>
        <row r="72">
          <cell r="Q72">
            <v>-557739</v>
          </cell>
          <cell r="R72">
            <v>-559889</v>
          </cell>
          <cell r="S72">
            <v>-562039</v>
          </cell>
          <cell r="T72">
            <v>-564189</v>
          </cell>
          <cell r="AH72">
            <v>-546989</v>
          </cell>
          <cell r="AI72">
            <v>-549139</v>
          </cell>
          <cell r="AJ72">
            <v>-551289</v>
          </cell>
        </row>
        <row r="73">
          <cell r="Q73">
            <v>-317009.90999999997</v>
          </cell>
          <cell r="R73">
            <v>-317009.90999999997</v>
          </cell>
          <cell r="S73">
            <v>-317009.90999999997</v>
          </cell>
          <cell r="T73">
            <v>-317009.90999999997</v>
          </cell>
          <cell r="AH73">
            <v>-317009.91000000003</v>
          </cell>
          <cell r="AI73">
            <v>-317009.91000000003</v>
          </cell>
          <cell r="AJ73">
            <v>-317009.91000000003</v>
          </cell>
        </row>
        <row r="74">
          <cell r="Q74">
            <v>-212799.25</v>
          </cell>
          <cell r="R74">
            <v>-213732.58</v>
          </cell>
          <cell r="S74">
            <v>-214665.91</v>
          </cell>
          <cell r="T74">
            <v>-215599.24</v>
          </cell>
          <cell r="AH74">
            <v>-208132.6</v>
          </cell>
          <cell r="AI74">
            <v>-209065.93000000002</v>
          </cell>
          <cell r="AJ74">
            <v>-209999.26</v>
          </cell>
        </row>
        <row r="75">
          <cell r="Q75">
            <v>0</v>
          </cell>
          <cell r="R75">
            <v>0</v>
          </cell>
          <cell r="S75">
            <v>0</v>
          </cell>
          <cell r="T75">
            <v>0</v>
          </cell>
          <cell r="AH75">
            <v>0</v>
          </cell>
          <cell r="AI75">
            <v>0</v>
          </cell>
          <cell r="AJ75">
            <v>0</v>
          </cell>
        </row>
        <row r="76">
          <cell r="Q76">
            <v>-25996413.66</v>
          </cell>
          <cell r="R76">
            <v>-26217488.66</v>
          </cell>
          <cell r="S76">
            <v>-26438563.66</v>
          </cell>
          <cell r="T76">
            <v>-26659638.66</v>
          </cell>
          <cell r="AH76">
            <v>-24891038.66</v>
          </cell>
          <cell r="AI76">
            <v>-25112113.66</v>
          </cell>
          <cell r="AJ76">
            <v>-25333188.66</v>
          </cell>
        </row>
        <row r="77">
          <cell r="Q77">
            <v>3445395.81</v>
          </cell>
          <cell r="R77">
            <v>3445395.81</v>
          </cell>
          <cell r="S77">
            <v>3504016.49</v>
          </cell>
          <cell r="T77">
            <v>3674126.28</v>
          </cell>
          <cell r="AH77">
            <v>3263552.7295833337</v>
          </cell>
          <cell r="AI77">
            <v>3283014.0170833333</v>
          </cell>
          <cell r="AJ77">
            <v>3312005.7408333332</v>
          </cell>
        </row>
        <row r="78">
          <cell r="Q78">
            <v>0</v>
          </cell>
          <cell r="R78">
            <v>0</v>
          </cell>
          <cell r="S78">
            <v>0</v>
          </cell>
          <cell r="T78">
            <v>0</v>
          </cell>
          <cell r="AH78">
            <v>0</v>
          </cell>
          <cell r="AI78">
            <v>0</v>
          </cell>
          <cell r="AJ78">
            <v>0</v>
          </cell>
        </row>
        <row r="79">
          <cell r="Q79">
            <v>-318365.5</v>
          </cell>
          <cell r="R79">
            <v>-286906.46999999997</v>
          </cell>
          <cell r="S79">
            <v>-195283.41</v>
          </cell>
          <cell r="T79">
            <v>-237095.37</v>
          </cell>
          <cell r="AH79">
            <v>-636267.95499999996</v>
          </cell>
          <cell r="AI79">
            <v>-608606.8866666666</v>
          </cell>
          <cell r="AJ79">
            <v>-571585.0854166667</v>
          </cell>
        </row>
        <row r="80">
          <cell r="Q80">
            <v>2810570.27</v>
          </cell>
          <cell r="R80">
            <v>2810570.27</v>
          </cell>
          <cell r="S80">
            <v>2810570.27</v>
          </cell>
          <cell r="T80">
            <v>2810570.27</v>
          </cell>
          <cell r="AH80">
            <v>2846413.7270833333</v>
          </cell>
          <cell r="AI80">
            <v>2824800.3979166667</v>
          </cell>
          <cell r="AJ80">
            <v>2814403.4</v>
          </cell>
        </row>
        <row r="81">
          <cell r="Q81">
            <v>-423343.57</v>
          </cell>
          <cell r="R81">
            <v>-423343.57</v>
          </cell>
          <cell r="S81">
            <v>-423343.57</v>
          </cell>
          <cell r="T81">
            <v>-423343.57</v>
          </cell>
          <cell r="AH81">
            <v>-423312.44624999998</v>
          </cell>
          <cell r="AI81">
            <v>-423333.19541666663</v>
          </cell>
          <cell r="AJ81">
            <v>-423343.57</v>
          </cell>
        </row>
        <row r="82">
          <cell r="Q82">
            <v>0</v>
          </cell>
          <cell r="R82">
            <v>0</v>
          </cell>
          <cell r="S82">
            <v>0</v>
          </cell>
          <cell r="T82">
            <v>0</v>
          </cell>
          <cell r="AH82">
            <v>0</v>
          </cell>
          <cell r="AI82">
            <v>0</v>
          </cell>
          <cell r="AJ82">
            <v>0</v>
          </cell>
        </row>
        <row r="83">
          <cell r="Q83">
            <v>74954526.069999993</v>
          </cell>
          <cell r="R83">
            <v>75056291.019999996</v>
          </cell>
          <cell r="S83">
            <v>75058552.069999993</v>
          </cell>
          <cell r="T83">
            <v>76636451.659999996</v>
          </cell>
          <cell r="AH83">
            <v>113969480.31333335</v>
          </cell>
          <cell r="AI83">
            <v>110056779.03500001</v>
          </cell>
          <cell r="AJ83">
            <v>106110048.85166667</v>
          </cell>
        </row>
        <row r="84">
          <cell r="Q84">
            <v>13367583</v>
          </cell>
          <cell r="R84">
            <v>15895194.59</v>
          </cell>
          <cell r="S84">
            <v>25052649.75</v>
          </cell>
          <cell r="T84">
            <v>27417336.120000001</v>
          </cell>
          <cell r="AH84">
            <v>14342559.691249998</v>
          </cell>
          <cell r="AI84">
            <v>16048719.872083334</v>
          </cell>
          <cell r="AJ84">
            <v>18234969.283333335</v>
          </cell>
        </row>
        <row r="85">
          <cell r="Q85">
            <v>0</v>
          </cell>
          <cell r="R85">
            <v>0</v>
          </cell>
          <cell r="S85">
            <v>0</v>
          </cell>
          <cell r="T85">
            <v>0</v>
          </cell>
          <cell r="AH85">
            <v>0</v>
          </cell>
          <cell r="AI85">
            <v>0</v>
          </cell>
          <cell r="AJ85">
            <v>0</v>
          </cell>
        </row>
        <row r="86">
          <cell r="Q86">
            <v>100000</v>
          </cell>
          <cell r="R86">
            <v>100000</v>
          </cell>
          <cell r="S86">
            <v>100000</v>
          </cell>
          <cell r="T86">
            <v>100000</v>
          </cell>
          <cell r="AH86">
            <v>100000</v>
          </cell>
          <cell r="AI86">
            <v>100000</v>
          </cell>
          <cell r="AJ86">
            <v>100000</v>
          </cell>
        </row>
        <row r="87">
          <cell r="Q87">
            <v>40670863.939999998</v>
          </cell>
          <cell r="R87">
            <v>39228330.240000002</v>
          </cell>
          <cell r="S87">
            <v>39228330.240000002</v>
          </cell>
          <cell r="T87">
            <v>40873166.460000001</v>
          </cell>
          <cell r="AH87">
            <v>37730748.784166671</v>
          </cell>
          <cell r="AI87">
            <v>38018348.52041667</v>
          </cell>
          <cell r="AJ87">
            <v>38329324.031666674</v>
          </cell>
        </row>
        <row r="88">
          <cell r="Q88">
            <v>-100000</v>
          </cell>
          <cell r="R88">
            <v>-100000</v>
          </cell>
          <cell r="S88">
            <v>-100000</v>
          </cell>
          <cell r="T88">
            <v>-100000</v>
          </cell>
          <cell r="AH88">
            <v>-87500</v>
          </cell>
          <cell r="AI88">
            <v>-95833.333333333328</v>
          </cell>
          <cell r="AJ88">
            <v>-100000</v>
          </cell>
        </row>
        <row r="89">
          <cell r="Q89">
            <v>0</v>
          </cell>
          <cell r="R89">
            <v>0</v>
          </cell>
          <cell r="S89">
            <v>0</v>
          </cell>
          <cell r="T89">
            <v>0</v>
          </cell>
          <cell r="AH89">
            <v>0</v>
          </cell>
          <cell r="AI89">
            <v>0</v>
          </cell>
          <cell r="AJ89">
            <v>0</v>
          </cell>
        </row>
        <row r="90">
          <cell r="Q90">
            <v>0</v>
          </cell>
          <cell r="R90">
            <v>0</v>
          </cell>
          <cell r="S90">
            <v>0</v>
          </cell>
          <cell r="T90">
            <v>0</v>
          </cell>
          <cell r="AH90">
            <v>0</v>
          </cell>
          <cell r="AI90">
            <v>0</v>
          </cell>
          <cell r="AJ90">
            <v>0</v>
          </cell>
        </row>
        <row r="91">
          <cell r="Q91">
            <v>0</v>
          </cell>
          <cell r="R91">
            <v>0</v>
          </cell>
          <cell r="S91">
            <v>0</v>
          </cell>
          <cell r="T91">
            <v>0</v>
          </cell>
          <cell r="AH91">
            <v>0</v>
          </cell>
          <cell r="AI91">
            <v>0</v>
          </cell>
          <cell r="AJ91">
            <v>0</v>
          </cell>
        </row>
        <row r="92">
          <cell r="Q92">
            <v>0</v>
          </cell>
          <cell r="R92">
            <v>0</v>
          </cell>
          <cell r="S92">
            <v>0</v>
          </cell>
          <cell r="T92">
            <v>0</v>
          </cell>
          <cell r="AH92">
            <v>0</v>
          </cell>
          <cell r="AI92">
            <v>0</v>
          </cell>
          <cell r="AJ92">
            <v>0</v>
          </cell>
        </row>
        <row r="93">
          <cell r="Q93">
            <v>0</v>
          </cell>
          <cell r="R93">
            <v>0</v>
          </cell>
          <cell r="S93">
            <v>0</v>
          </cell>
          <cell r="T93">
            <v>0</v>
          </cell>
          <cell r="AH93">
            <v>0</v>
          </cell>
          <cell r="AI93">
            <v>0</v>
          </cell>
          <cell r="AJ93">
            <v>0</v>
          </cell>
        </row>
        <row r="94">
          <cell r="Q94">
            <v>0</v>
          </cell>
          <cell r="R94">
            <v>0</v>
          </cell>
          <cell r="S94">
            <v>0</v>
          </cell>
          <cell r="T94">
            <v>0</v>
          </cell>
          <cell r="AH94">
            <v>384.25</v>
          </cell>
          <cell r="AI94">
            <v>128.08333333333334</v>
          </cell>
          <cell r="AJ94">
            <v>0</v>
          </cell>
        </row>
        <row r="95">
          <cell r="Q95">
            <v>0</v>
          </cell>
          <cell r="R95">
            <v>0</v>
          </cell>
          <cell r="S95">
            <v>0</v>
          </cell>
          <cell r="T95">
            <v>0</v>
          </cell>
          <cell r="AH95">
            <v>42804.083333333336</v>
          </cell>
          <cell r="AI95">
            <v>12859.916666666666</v>
          </cell>
          <cell r="AJ95">
            <v>0</v>
          </cell>
        </row>
        <row r="96">
          <cell r="Q96">
            <v>0</v>
          </cell>
          <cell r="R96">
            <v>0</v>
          </cell>
          <cell r="S96">
            <v>0</v>
          </cell>
          <cell r="T96">
            <v>0</v>
          </cell>
          <cell r="AH96">
            <v>0</v>
          </cell>
          <cell r="AI96">
            <v>0</v>
          </cell>
          <cell r="AJ96">
            <v>0</v>
          </cell>
        </row>
        <row r="97">
          <cell r="Q97">
            <v>0</v>
          </cell>
          <cell r="R97">
            <v>0</v>
          </cell>
          <cell r="S97">
            <v>0</v>
          </cell>
          <cell r="T97">
            <v>0</v>
          </cell>
          <cell r="AH97">
            <v>61545.924583333333</v>
          </cell>
          <cell r="AI97">
            <v>53282.344166666669</v>
          </cell>
          <cell r="AJ97">
            <v>45059.455833333333</v>
          </cell>
        </row>
        <row r="98">
          <cell r="Q98">
            <v>0</v>
          </cell>
          <cell r="R98">
            <v>0</v>
          </cell>
          <cell r="S98">
            <v>0</v>
          </cell>
          <cell r="T98">
            <v>0</v>
          </cell>
          <cell r="AH98">
            <v>0</v>
          </cell>
          <cell r="AI98">
            <v>0</v>
          </cell>
          <cell r="AJ98">
            <v>0</v>
          </cell>
        </row>
        <row r="99">
          <cell r="Q99">
            <v>-620534.82999999996</v>
          </cell>
          <cell r="R99">
            <v>-620880.72</v>
          </cell>
          <cell r="S99">
            <v>-620750.31000000006</v>
          </cell>
          <cell r="T99">
            <v>-621105.74</v>
          </cell>
          <cell r="AH99">
            <v>-337929.24</v>
          </cell>
          <cell r="AI99">
            <v>-367360.185</v>
          </cell>
          <cell r="AJ99">
            <v>-406187.63624999998</v>
          </cell>
        </row>
        <row r="100">
          <cell r="Q100">
            <v>608000</v>
          </cell>
          <cell r="R100">
            <v>608000</v>
          </cell>
          <cell r="S100">
            <v>608000</v>
          </cell>
          <cell r="T100">
            <v>608000</v>
          </cell>
          <cell r="AH100">
            <v>608000</v>
          </cell>
          <cell r="AI100">
            <v>608000</v>
          </cell>
          <cell r="AJ100">
            <v>608000</v>
          </cell>
        </row>
        <row r="101">
          <cell r="Q101">
            <v>0</v>
          </cell>
          <cell r="R101">
            <v>0</v>
          </cell>
          <cell r="S101">
            <v>0</v>
          </cell>
          <cell r="T101">
            <v>0</v>
          </cell>
          <cell r="AH101">
            <v>0</v>
          </cell>
          <cell r="AI101">
            <v>0</v>
          </cell>
          <cell r="AJ101">
            <v>0</v>
          </cell>
        </row>
        <row r="102">
          <cell r="Q102">
            <v>0</v>
          </cell>
          <cell r="R102">
            <v>0</v>
          </cell>
          <cell r="S102">
            <v>0</v>
          </cell>
          <cell r="T102">
            <v>0</v>
          </cell>
          <cell r="AH102">
            <v>0</v>
          </cell>
          <cell r="AI102">
            <v>0</v>
          </cell>
          <cell r="AJ102">
            <v>0</v>
          </cell>
        </row>
        <row r="103">
          <cell r="Q103">
            <v>0</v>
          </cell>
          <cell r="R103">
            <v>0</v>
          </cell>
          <cell r="S103">
            <v>0</v>
          </cell>
          <cell r="T103">
            <v>0</v>
          </cell>
          <cell r="AH103">
            <v>0</v>
          </cell>
          <cell r="AI103">
            <v>0</v>
          </cell>
          <cell r="AJ103">
            <v>0</v>
          </cell>
        </row>
        <row r="104">
          <cell r="Q104">
            <v>0</v>
          </cell>
          <cell r="R104">
            <v>0</v>
          </cell>
          <cell r="S104">
            <v>0</v>
          </cell>
          <cell r="T104">
            <v>0</v>
          </cell>
          <cell r="AH104">
            <v>0</v>
          </cell>
          <cell r="AI104">
            <v>0</v>
          </cell>
          <cell r="AJ104">
            <v>0</v>
          </cell>
        </row>
        <row r="105">
          <cell r="Q105">
            <v>0</v>
          </cell>
          <cell r="R105">
            <v>0</v>
          </cell>
          <cell r="S105">
            <v>0</v>
          </cell>
          <cell r="T105">
            <v>0</v>
          </cell>
          <cell r="AH105">
            <v>0</v>
          </cell>
          <cell r="AI105">
            <v>0</v>
          </cell>
          <cell r="AJ105">
            <v>0</v>
          </cell>
        </row>
        <row r="106">
          <cell r="Q106">
            <v>37033.53</v>
          </cell>
          <cell r="R106">
            <v>37033.53</v>
          </cell>
          <cell r="S106">
            <v>37033.53</v>
          </cell>
          <cell r="T106">
            <v>35934.19</v>
          </cell>
          <cell r="AH106">
            <v>39028.061250000006</v>
          </cell>
          <cell r="AI106">
            <v>38698.787083333336</v>
          </cell>
          <cell r="AJ106">
            <v>38365.900000000009</v>
          </cell>
        </row>
        <row r="107">
          <cell r="Q107">
            <v>0</v>
          </cell>
          <cell r="R107">
            <v>0</v>
          </cell>
          <cell r="S107">
            <v>0</v>
          </cell>
          <cell r="T107">
            <v>0</v>
          </cell>
          <cell r="AH107">
            <v>0</v>
          </cell>
          <cell r="AI107">
            <v>0</v>
          </cell>
          <cell r="AJ107">
            <v>0</v>
          </cell>
        </row>
        <row r="108">
          <cell r="Q108">
            <v>2118566.46</v>
          </cell>
          <cell r="R108">
            <v>2125214.7400000002</v>
          </cell>
          <cell r="S108">
            <v>2179155.27</v>
          </cell>
          <cell r="T108">
            <v>2311250.11</v>
          </cell>
          <cell r="AH108">
            <v>1865558.4316666666</v>
          </cell>
          <cell r="AI108">
            <v>1921498.1758333335</v>
          </cell>
          <cell r="AJ108">
            <v>1981030.9841666669</v>
          </cell>
        </row>
        <row r="109">
          <cell r="Q109">
            <v>0</v>
          </cell>
          <cell r="R109">
            <v>0</v>
          </cell>
          <cell r="S109">
            <v>0</v>
          </cell>
          <cell r="T109">
            <v>0</v>
          </cell>
          <cell r="AH109">
            <v>0</v>
          </cell>
          <cell r="AI109">
            <v>0</v>
          </cell>
          <cell r="AJ109">
            <v>0</v>
          </cell>
        </row>
        <row r="110">
          <cell r="Q110">
            <v>0</v>
          </cell>
          <cell r="R110">
            <v>0</v>
          </cell>
          <cell r="S110">
            <v>0</v>
          </cell>
          <cell r="T110">
            <v>0</v>
          </cell>
          <cell r="AH110">
            <v>0</v>
          </cell>
          <cell r="AI110">
            <v>0</v>
          </cell>
          <cell r="AJ110">
            <v>0</v>
          </cell>
        </row>
        <row r="111">
          <cell r="Q111">
            <v>0</v>
          </cell>
          <cell r="R111">
            <v>0</v>
          </cell>
          <cell r="S111">
            <v>0</v>
          </cell>
          <cell r="T111">
            <v>0</v>
          </cell>
          <cell r="AH111">
            <v>80.907499999999999</v>
          </cell>
          <cell r="AI111">
            <v>26.969166666666666</v>
          </cell>
          <cell r="AJ111">
            <v>0</v>
          </cell>
        </row>
        <row r="112">
          <cell r="Q112">
            <v>97111.88</v>
          </cell>
          <cell r="R112">
            <v>96882.22</v>
          </cell>
          <cell r="S112">
            <v>96650.84</v>
          </cell>
          <cell r="T112">
            <v>96417.72</v>
          </cell>
          <cell r="AH112">
            <v>98224.768333333326</v>
          </cell>
          <cell r="AI112">
            <v>98003.455000000002</v>
          </cell>
          <cell r="AJ112">
            <v>97780.482083333321</v>
          </cell>
        </row>
        <row r="113">
          <cell r="Q113">
            <v>1524606.12</v>
          </cell>
          <cell r="R113">
            <v>1360107.83</v>
          </cell>
          <cell r="S113">
            <v>1335103.76</v>
          </cell>
          <cell r="T113">
            <v>1390428.27</v>
          </cell>
          <cell r="AH113">
            <v>1858052.2666666666</v>
          </cell>
          <cell r="AI113">
            <v>1852019.4654166664</v>
          </cell>
          <cell r="AJ113">
            <v>1816426.5966666667</v>
          </cell>
        </row>
        <row r="114">
          <cell r="Q114">
            <v>0</v>
          </cell>
          <cell r="R114">
            <v>0</v>
          </cell>
          <cell r="S114">
            <v>0</v>
          </cell>
          <cell r="T114">
            <v>0</v>
          </cell>
          <cell r="AH114">
            <v>525</v>
          </cell>
          <cell r="AI114">
            <v>170.625</v>
          </cell>
          <cell r="AJ114">
            <v>0</v>
          </cell>
        </row>
        <row r="115">
          <cell r="Q115">
            <v>0</v>
          </cell>
          <cell r="R115">
            <v>0</v>
          </cell>
          <cell r="S115">
            <v>0</v>
          </cell>
          <cell r="T115">
            <v>0</v>
          </cell>
          <cell r="AH115">
            <v>0</v>
          </cell>
          <cell r="AI115">
            <v>0</v>
          </cell>
          <cell r="AJ115">
            <v>0</v>
          </cell>
        </row>
        <row r="116">
          <cell r="Q116">
            <v>0</v>
          </cell>
          <cell r="R116">
            <v>0</v>
          </cell>
          <cell r="S116">
            <v>0</v>
          </cell>
          <cell r="T116">
            <v>0</v>
          </cell>
          <cell r="AH116">
            <v>0</v>
          </cell>
          <cell r="AI116">
            <v>0</v>
          </cell>
          <cell r="AJ116">
            <v>0</v>
          </cell>
        </row>
        <row r="117">
          <cell r="Q117">
            <v>0</v>
          </cell>
          <cell r="R117">
            <v>0</v>
          </cell>
          <cell r="S117">
            <v>0</v>
          </cell>
          <cell r="T117">
            <v>0</v>
          </cell>
          <cell r="AH117">
            <v>0</v>
          </cell>
          <cell r="AI117">
            <v>0</v>
          </cell>
          <cell r="AJ117">
            <v>0</v>
          </cell>
        </row>
        <row r="118">
          <cell r="Q118">
            <v>1599514</v>
          </cell>
          <cell r="R118">
            <v>1599514</v>
          </cell>
          <cell r="S118">
            <v>1599514</v>
          </cell>
          <cell r="T118">
            <v>1599514</v>
          </cell>
          <cell r="AH118">
            <v>1576638.4829166664</v>
          </cell>
          <cell r="AI118">
            <v>1579046.4320833331</v>
          </cell>
          <cell r="AJ118">
            <v>1581454.3812499999</v>
          </cell>
        </row>
        <row r="119">
          <cell r="Q119">
            <v>0</v>
          </cell>
          <cell r="R119">
            <v>0</v>
          </cell>
          <cell r="S119">
            <v>0</v>
          </cell>
          <cell r="T119">
            <v>0</v>
          </cell>
          <cell r="AH119">
            <v>0</v>
          </cell>
          <cell r="AI119">
            <v>0</v>
          </cell>
          <cell r="AJ119">
            <v>0</v>
          </cell>
        </row>
        <row r="120">
          <cell r="Q120">
            <v>94054.44</v>
          </cell>
          <cell r="R120">
            <v>93861.4</v>
          </cell>
          <cell r="S120">
            <v>93666.92</v>
          </cell>
          <cell r="T120">
            <v>93470.98</v>
          </cell>
          <cell r="AH120">
            <v>94990.830416666649</v>
          </cell>
          <cell r="AI120">
            <v>94804.754583333328</v>
          </cell>
          <cell r="AJ120">
            <v>94617.33875000001</v>
          </cell>
        </row>
        <row r="121">
          <cell r="Q121">
            <v>0</v>
          </cell>
          <cell r="R121">
            <v>0</v>
          </cell>
          <cell r="S121">
            <v>0</v>
          </cell>
          <cell r="T121">
            <v>0</v>
          </cell>
          <cell r="AH121">
            <v>19823.965416666666</v>
          </cell>
          <cell r="AI121">
            <v>17475.971249999999</v>
          </cell>
          <cell r="AJ121">
            <v>15132.129583333333</v>
          </cell>
        </row>
        <row r="122">
          <cell r="Q122">
            <v>9013.6</v>
          </cell>
          <cell r="R122">
            <v>8981.2099999999991</v>
          </cell>
          <cell r="S122">
            <v>8948.57</v>
          </cell>
          <cell r="T122">
            <v>8915.69</v>
          </cell>
          <cell r="AH122">
            <v>9169.1670833333337</v>
          </cell>
          <cell r="AI122">
            <v>9139.1945833333339</v>
          </cell>
          <cell r="AJ122">
            <v>9107.7629166666684</v>
          </cell>
        </row>
        <row r="123">
          <cell r="Q123">
            <v>75308.08</v>
          </cell>
          <cell r="R123">
            <v>75046.539999999994</v>
          </cell>
          <cell r="S123">
            <v>74783.039999999994</v>
          </cell>
          <cell r="T123">
            <v>74517.56</v>
          </cell>
          <cell r="AH123">
            <v>76575.445833333317</v>
          </cell>
          <cell r="AI123">
            <v>76323.412499999991</v>
          </cell>
          <cell r="AJ123">
            <v>76069.488750000004</v>
          </cell>
        </row>
        <row r="124">
          <cell r="Q124">
            <v>33054</v>
          </cell>
          <cell r="R124">
            <v>29578.32</v>
          </cell>
          <cell r="S124">
            <v>29578.32</v>
          </cell>
          <cell r="T124">
            <v>29578.32</v>
          </cell>
          <cell r="AH124">
            <v>32909.18</v>
          </cell>
          <cell r="AI124">
            <v>32619.539999999997</v>
          </cell>
          <cell r="AJ124">
            <v>32329.899999999998</v>
          </cell>
        </row>
        <row r="125">
          <cell r="Q125">
            <v>-1599514</v>
          </cell>
          <cell r="R125">
            <v>-1599514</v>
          </cell>
          <cell r="S125">
            <v>-1599514</v>
          </cell>
          <cell r="T125">
            <v>-1599514</v>
          </cell>
          <cell r="AH125">
            <v>-1380311.1566666665</v>
          </cell>
          <cell r="AI125">
            <v>-1513603.99</v>
          </cell>
          <cell r="AJ125">
            <v>-1581454.3812499999</v>
          </cell>
        </row>
        <row r="126">
          <cell r="Q126">
            <v>0</v>
          </cell>
          <cell r="R126">
            <v>0</v>
          </cell>
          <cell r="S126">
            <v>0</v>
          </cell>
          <cell r="T126">
            <v>0</v>
          </cell>
          <cell r="AH126">
            <v>145833.33333333334</v>
          </cell>
          <cell r="AI126">
            <v>145833.33333333334</v>
          </cell>
          <cell r="AJ126">
            <v>145833.33333333334</v>
          </cell>
        </row>
        <row r="127">
          <cell r="Q127">
            <v>41862.910000000003</v>
          </cell>
          <cell r="R127">
            <v>41781.480000000003</v>
          </cell>
          <cell r="S127">
            <v>41699.58</v>
          </cell>
          <cell r="T127">
            <v>41617.199999999997</v>
          </cell>
          <cell r="AH127">
            <v>12224.793333333333</v>
          </cell>
          <cell r="AI127">
            <v>15703.170833333335</v>
          </cell>
          <cell r="AJ127">
            <v>19174.703333333335</v>
          </cell>
        </row>
        <row r="128">
          <cell r="Q128">
            <v>0</v>
          </cell>
          <cell r="R128">
            <v>0</v>
          </cell>
          <cell r="S128">
            <v>0</v>
          </cell>
          <cell r="T128">
            <v>0</v>
          </cell>
          <cell r="AH128">
            <v>0</v>
          </cell>
          <cell r="AI128">
            <v>0</v>
          </cell>
          <cell r="AJ128">
            <v>0</v>
          </cell>
        </row>
        <row r="129">
          <cell r="Q129">
            <v>1234200789.6900001</v>
          </cell>
          <cell r="R129">
            <v>1234200789.6900001</v>
          </cell>
          <cell r="S129">
            <v>1234200789.6900001</v>
          </cell>
          <cell r="T129">
            <v>0</v>
          </cell>
          <cell r="AH129">
            <v>1234222867.8025002</v>
          </cell>
          <cell r="AI129">
            <v>1234208142.146667</v>
          </cell>
          <cell r="AJ129">
            <v>1182775747.6195836</v>
          </cell>
        </row>
        <row r="130">
          <cell r="Q130">
            <v>-18082718.420000002</v>
          </cell>
          <cell r="R130">
            <v>-18076005.800000001</v>
          </cell>
          <cell r="S130">
            <v>-18076005.800000001</v>
          </cell>
          <cell r="T130">
            <v>-94233.95</v>
          </cell>
          <cell r="AH130">
            <v>-18078611.830833334</v>
          </cell>
          <cell r="AI130">
            <v>-18080961.762083337</v>
          </cell>
          <cell r="AJ130">
            <v>-17333144.797916669</v>
          </cell>
        </row>
        <row r="131">
          <cell r="Q131">
            <v>-90774.61</v>
          </cell>
          <cell r="R131">
            <v>-85998.17</v>
          </cell>
          <cell r="S131">
            <v>-85998.17</v>
          </cell>
          <cell r="T131">
            <v>-38267.620000000003</v>
          </cell>
          <cell r="AH131">
            <v>-103449.06958333334</v>
          </cell>
          <cell r="AI131">
            <v>-101160.79000000002</v>
          </cell>
          <cell r="AJ131">
            <v>-97491.903749999998</v>
          </cell>
        </row>
        <row r="132">
          <cell r="Q132">
            <v>0</v>
          </cell>
          <cell r="R132">
            <v>0</v>
          </cell>
          <cell r="S132">
            <v>0</v>
          </cell>
          <cell r="T132">
            <v>0</v>
          </cell>
          <cell r="AH132">
            <v>0</v>
          </cell>
          <cell r="AI132">
            <v>0</v>
          </cell>
          <cell r="AJ132">
            <v>0</v>
          </cell>
        </row>
        <row r="133">
          <cell r="Q133">
            <v>0</v>
          </cell>
          <cell r="R133">
            <v>0</v>
          </cell>
          <cell r="S133">
            <v>0</v>
          </cell>
          <cell r="T133">
            <v>0</v>
          </cell>
          <cell r="AH133">
            <v>0</v>
          </cell>
          <cell r="AI133">
            <v>0</v>
          </cell>
          <cell r="AJ133">
            <v>0</v>
          </cell>
        </row>
        <row r="134">
          <cell r="Q134">
            <v>0</v>
          </cell>
          <cell r="R134">
            <v>0</v>
          </cell>
          <cell r="S134">
            <v>0</v>
          </cell>
          <cell r="T134">
            <v>0</v>
          </cell>
          <cell r="AH134">
            <v>0</v>
          </cell>
          <cell r="AI134">
            <v>0</v>
          </cell>
          <cell r="AJ134">
            <v>0</v>
          </cell>
        </row>
        <row r="135">
          <cell r="Q135">
            <v>0</v>
          </cell>
          <cell r="R135">
            <v>0</v>
          </cell>
          <cell r="S135">
            <v>0</v>
          </cell>
          <cell r="T135">
            <v>0</v>
          </cell>
          <cell r="AH135">
            <v>0</v>
          </cell>
          <cell r="AI135">
            <v>0</v>
          </cell>
          <cell r="AJ135">
            <v>0</v>
          </cell>
        </row>
        <row r="136">
          <cell r="Q136">
            <v>0</v>
          </cell>
          <cell r="R136">
            <v>0</v>
          </cell>
          <cell r="S136">
            <v>0</v>
          </cell>
          <cell r="T136">
            <v>0</v>
          </cell>
          <cell r="AH136">
            <v>0</v>
          </cell>
          <cell r="AI136">
            <v>0</v>
          </cell>
          <cell r="AJ136">
            <v>0</v>
          </cell>
        </row>
        <row r="137">
          <cell r="Q137">
            <v>0</v>
          </cell>
          <cell r="R137">
            <v>0</v>
          </cell>
          <cell r="S137">
            <v>0</v>
          </cell>
          <cell r="T137">
            <v>0</v>
          </cell>
          <cell r="AH137">
            <v>0</v>
          </cell>
          <cell r="AI137">
            <v>0</v>
          </cell>
          <cell r="AJ137">
            <v>0</v>
          </cell>
        </row>
        <row r="138">
          <cell r="Q138">
            <v>0</v>
          </cell>
          <cell r="R138">
            <v>0</v>
          </cell>
          <cell r="S138">
            <v>0</v>
          </cell>
          <cell r="T138">
            <v>0</v>
          </cell>
          <cell r="AH138">
            <v>0</v>
          </cell>
          <cell r="AI138">
            <v>0</v>
          </cell>
          <cell r="AJ138">
            <v>0</v>
          </cell>
        </row>
        <row r="139">
          <cell r="Q139">
            <v>428.61</v>
          </cell>
          <cell r="R139">
            <v>428.61</v>
          </cell>
          <cell r="S139">
            <v>428.61</v>
          </cell>
          <cell r="T139">
            <v>428.61</v>
          </cell>
          <cell r="AH139">
            <v>-141.1354166666666</v>
          </cell>
          <cell r="AI139">
            <v>423.77958333333328</v>
          </cell>
          <cell r="AJ139">
            <v>428.60999999999996</v>
          </cell>
        </row>
        <row r="140">
          <cell r="Q140">
            <v>-25163.57</v>
          </cell>
          <cell r="R140">
            <v>-25163.57</v>
          </cell>
          <cell r="S140">
            <v>-25163.57</v>
          </cell>
          <cell r="T140">
            <v>-25163.57</v>
          </cell>
          <cell r="AH140">
            <v>-25163.570000000003</v>
          </cell>
          <cell r="AI140">
            <v>-25163.570000000003</v>
          </cell>
          <cell r="AJ140">
            <v>-25163.570000000003</v>
          </cell>
        </row>
        <row r="141">
          <cell r="Q141">
            <v>0</v>
          </cell>
          <cell r="R141">
            <v>0</v>
          </cell>
          <cell r="S141">
            <v>0</v>
          </cell>
          <cell r="T141">
            <v>0</v>
          </cell>
          <cell r="AH141">
            <v>0</v>
          </cell>
          <cell r="AI141">
            <v>0</v>
          </cell>
          <cell r="AJ141">
            <v>0</v>
          </cell>
        </row>
        <row r="142">
          <cell r="Q142">
            <v>0</v>
          </cell>
          <cell r="R142">
            <v>0</v>
          </cell>
          <cell r="S142">
            <v>0</v>
          </cell>
          <cell r="T142">
            <v>0</v>
          </cell>
          <cell r="AH142">
            <v>0</v>
          </cell>
          <cell r="AI142">
            <v>0</v>
          </cell>
          <cell r="AJ142">
            <v>0</v>
          </cell>
        </row>
        <row r="143">
          <cell r="Q143">
            <v>-1226371867.3900001</v>
          </cell>
          <cell r="R143">
            <v>-1226371867.3900001</v>
          </cell>
          <cell r="S143">
            <v>-1226371867.3900001</v>
          </cell>
          <cell r="T143">
            <v>0</v>
          </cell>
          <cell r="AH143">
            <v>-1226371867.3899999</v>
          </cell>
          <cell r="AI143">
            <v>-1226371867.3899999</v>
          </cell>
          <cell r="AJ143">
            <v>-1175273039.5820832</v>
          </cell>
        </row>
        <row r="144">
          <cell r="Q144">
            <v>0</v>
          </cell>
          <cell r="R144">
            <v>0</v>
          </cell>
          <cell r="S144">
            <v>0</v>
          </cell>
          <cell r="T144">
            <v>0</v>
          </cell>
          <cell r="AH144">
            <v>0</v>
          </cell>
          <cell r="AI144">
            <v>0</v>
          </cell>
          <cell r="AJ144">
            <v>0</v>
          </cell>
        </row>
        <row r="145">
          <cell r="Q145">
            <v>-8424.89</v>
          </cell>
          <cell r="R145">
            <v>-6338.34</v>
          </cell>
          <cell r="S145">
            <v>-6338.34</v>
          </cell>
          <cell r="T145">
            <v>-3496.36</v>
          </cell>
          <cell r="AH145">
            <v>-8397.8470833333322</v>
          </cell>
          <cell r="AI145">
            <v>-8154.828333333332</v>
          </cell>
          <cell r="AJ145">
            <v>-7871.776249999999</v>
          </cell>
        </row>
        <row r="146">
          <cell r="Q146">
            <v>0</v>
          </cell>
          <cell r="R146">
            <v>0</v>
          </cell>
          <cell r="S146">
            <v>0</v>
          </cell>
          <cell r="T146">
            <v>0</v>
          </cell>
          <cell r="AH146">
            <v>0</v>
          </cell>
          <cell r="AI146">
            <v>0</v>
          </cell>
          <cell r="AJ146">
            <v>0</v>
          </cell>
        </row>
        <row r="147">
          <cell r="Q147">
            <v>0</v>
          </cell>
          <cell r="R147">
            <v>0</v>
          </cell>
          <cell r="S147">
            <v>0</v>
          </cell>
          <cell r="T147">
            <v>0</v>
          </cell>
          <cell r="AH147">
            <v>0</v>
          </cell>
          <cell r="AI147">
            <v>0</v>
          </cell>
          <cell r="AJ147">
            <v>0</v>
          </cell>
        </row>
        <row r="148">
          <cell r="Q148">
            <v>0</v>
          </cell>
          <cell r="R148">
            <v>0</v>
          </cell>
          <cell r="S148">
            <v>0</v>
          </cell>
          <cell r="T148">
            <v>0</v>
          </cell>
          <cell r="AH148">
            <v>0</v>
          </cell>
          <cell r="AI148">
            <v>0</v>
          </cell>
          <cell r="AJ148">
            <v>0</v>
          </cell>
        </row>
        <row r="149">
          <cell r="Q149">
            <v>0</v>
          </cell>
          <cell r="R149">
            <v>0</v>
          </cell>
          <cell r="S149">
            <v>0</v>
          </cell>
          <cell r="T149">
            <v>0</v>
          </cell>
          <cell r="AH149">
            <v>0</v>
          </cell>
          <cell r="AI149">
            <v>0</v>
          </cell>
          <cell r="AJ149">
            <v>0</v>
          </cell>
        </row>
        <row r="150">
          <cell r="Q150">
            <v>0</v>
          </cell>
          <cell r="R150">
            <v>0</v>
          </cell>
          <cell r="S150">
            <v>0</v>
          </cell>
          <cell r="T150">
            <v>0</v>
          </cell>
          <cell r="AH150">
            <v>0</v>
          </cell>
          <cell r="AI150">
            <v>0</v>
          </cell>
          <cell r="AJ150">
            <v>0</v>
          </cell>
        </row>
        <row r="151">
          <cell r="Q151">
            <v>0</v>
          </cell>
          <cell r="R151">
            <v>0</v>
          </cell>
          <cell r="S151">
            <v>0</v>
          </cell>
          <cell r="T151">
            <v>0</v>
          </cell>
          <cell r="AH151">
            <v>16.125</v>
          </cell>
          <cell r="AI151">
            <v>13.4375</v>
          </cell>
          <cell r="AJ151">
            <v>8.0625</v>
          </cell>
        </row>
        <row r="152">
          <cell r="Q152">
            <v>4448.38</v>
          </cell>
          <cell r="R152">
            <v>12262.8</v>
          </cell>
          <cell r="S152">
            <v>12263.8</v>
          </cell>
          <cell r="T152">
            <v>17494.78</v>
          </cell>
          <cell r="AH152">
            <v>16941.189999999999</v>
          </cell>
          <cell r="AI152">
            <v>17837.505000000001</v>
          </cell>
          <cell r="AJ152">
            <v>19071.239166666666</v>
          </cell>
        </row>
        <row r="153">
          <cell r="Q153">
            <v>0</v>
          </cell>
          <cell r="R153">
            <v>0</v>
          </cell>
          <cell r="S153">
            <v>0</v>
          </cell>
          <cell r="T153">
            <v>0</v>
          </cell>
          <cell r="AH153">
            <v>0</v>
          </cell>
          <cell r="AI153">
            <v>0</v>
          </cell>
          <cell r="AJ153">
            <v>0</v>
          </cell>
        </row>
        <row r="154">
          <cell r="Q154">
            <v>1649926.64</v>
          </cell>
          <cell r="R154">
            <v>1721704.89</v>
          </cell>
          <cell r="S154">
            <v>1777023.99</v>
          </cell>
          <cell r="T154">
            <v>1851503.89</v>
          </cell>
          <cell r="AH154">
            <v>1166736.5487500003</v>
          </cell>
          <cell r="AI154">
            <v>1269126.1558333335</v>
          </cell>
          <cell r="AJ154">
            <v>1367176.5304166668</v>
          </cell>
        </row>
        <row r="155">
          <cell r="Q155">
            <v>-396322.94</v>
          </cell>
          <cell r="R155">
            <v>-404083.84</v>
          </cell>
          <cell r="S155">
            <v>-412054.14</v>
          </cell>
          <cell r="T155">
            <v>-424383.16</v>
          </cell>
          <cell r="AH155">
            <v>-347125.35500000004</v>
          </cell>
          <cell r="AI155">
            <v>-356383.28750000003</v>
          </cell>
          <cell r="AJ155">
            <v>-365663.76</v>
          </cell>
        </row>
        <row r="156">
          <cell r="Q156">
            <v>-205809.09</v>
          </cell>
          <cell r="R156">
            <v>-71490.98</v>
          </cell>
          <cell r="S156">
            <v>-60576.71</v>
          </cell>
          <cell r="T156">
            <v>-57462.36</v>
          </cell>
          <cell r="AH156">
            <v>-310477.38416666666</v>
          </cell>
          <cell r="AI156">
            <v>-245090.6958333333</v>
          </cell>
          <cell r="AJ156">
            <v>-199769.0395833333</v>
          </cell>
        </row>
        <row r="157">
          <cell r="Q157">
            <v>0</v>
          </cell>
          <cell r="R157">
            <v>0</v>
          </cell>
          <cell r="S157">
            <v>0</v>
          </cell>
          <cell r="T157">
            <v>0</v>
          </cell>
          <cell r="AH157">
            <v>0</v>
          </cell>
          <cell r="AI157">
            <v>0</v>
          </cell>
          <cell r="AJ157">
            <v>0</v>
          </cell>
        </row>
        <row r="158">
          <cell r="Q158">
            <v>0</v>
          </cell>
          <cell r="R158">
            <v>0</v>
          </cell>
          <cell r="S158">
            <v>0</v>
          </cell>
          <cell r="T158">
            <v>0</v>
          </cell>
          <cell r="AH158">
            <v>0</v>
          </cell>
          <cell r="AI158">
            <v>0</v>
          </cell>
          <cell r="AJ158">
            <v>0</v>
          </cell>
        </row>
        <row r="159">
          <cell r="Q159">
            <v>10095990.51</v>
          </cell>
          <cell r="R159">
            <v>10095990.51</v>
          </cell>
          <cell r="S159">
            <v>10095990.51</v>
          </cell>
          <cell r="T159">
            <v>0</v>
          </cell>
          <cell r="AH159">
            <v>9970680.8687500004</v>
          </cell>
          <cell r="AI159">
            <v>10188907.415833334</v>
          </cell>
          <cell r="AJ159">
            <v>9530043.5391666666</v>
          </cell>
        </row>
        <row r="160">
          <cell r="Q160">
            <v>0</v>
          </cell>
          <cell r="R160">
            <v>0</v>
          </cell>
          <cell r="S160">
            <v>0</v>
          </cell>
          <cell r="T160">
            <v>0</v>
          </cell>
          <cell r="AH160">
            <v>15165.620416666667</v>
          </cell>
          <cell r="AI160">
            <v>1843.0200000000002</v>
          </cell>
          <cell r="AJ160">
            <v>0</v>
          </cell>
        </row>
        <row r="161">
          <cell r="Q161">
            <v>0</v>
          </cell>
          <cell r="R161">
            <v>0</v>
          </cell>
          <cell r="S161">
            <v>0</v>
          </cell>
          <cell r="T161">
            <v>0</v>
          </cell>
          <cell r="AH161">
            <v>-781.10333333333335</v>
          </cell>
          <cell r="AI161">
            <v>-296.18708333333331</v>
          </cell>
          <cell r="AJ161">
            <v>0</v>
          </cell>
        </row>
        <row r="162">
          <cell r="Q162">
            <v>0</v>
          </cell>
          <cell r="R162">
            <v>0</v>
          </cell>
          <cell r="S162">
            <v>0</v>
          </cell>
          <cell r="T162">
            <v>0</v>
          </cell>
          <cell r="AH162">
            <v>3772.06</v>
          </cell>
          <cell r="AI162">
            <v>-1.6104166666666666</v>
          </cell>
          <cell r="AJ162">
            <v>0</v>
          </cell>
        </row>
        <row r="163">
          <cell r="Q163">
            <v>0</v>
          </cell>
          <cell r="R163">
            <v>0</v>
          </cell>
          <cell r="S163">
            <v>0</v>
          </cell>
          <cell r="T163">
            <v>0</v>
          </cell>
          <cell r="AH163">
            <v>-4792.3145833333338</v>
          </cell>
          <cell r="AI163">
            <v>19.571249999999999</v>
          </cell>
          <cell r="AJ163">
            <v>0</v>
          </cell>
        </row>
        <row r="164">
          <cell r="Q164">
            <v>-6308.88</v>
          </cell>
          <cell r="R164">
            <v>-6308.88</v>
          </cell>
          <cell r="S164">
            <v>-4561.8900000000003</v>
          </cell>
          <cell r="T164">
            <v>0</v>
          </cell>
          <cell r="AH164">
            <v>-5770.3558333333322</v>
          </cell>
          <cell r="AI164">
            <v>-6583.8849999999993</v>
          </cell>
          <cell r="AJ164">
            <v>-5881.2691666666651</v>
          </cell>
        </row>
        <row r="165">
          <cell r="Q165">
            <v>2543964.79</v>
          </cell>
          <cell r="R165">
            <v>0</v>
          </cell>
          <cell r="S165">
            <v>788430.02</v>
          </cell>
          <cell r="T165">
            <v>1436015.17</v>
          </cell>
          <cell r="AH165">
            <v>325379.41333333333</v>
          </cell>
          <cell r="AI165">
            <v>358230.66416666663</v>
          </cell>
          <cell r="AJ165">
            <v>450915.88041666668</v>
          </cell>
        </row>
        <row r="166">
          <cell r="Q166">
            <v>167167.14000000001</v>
          </cell>
          <cell r="R166">
            <v>372.45</v>
          </cell>
          <cell r="S166">
            <v>372.75</v>
          </cell>
          <cell r="T166">
            <v>373.06</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H167">
            <v>-1546.7083333333328</v>
          </cell>
          <cell r="AI167">
            <v>-1330.9675000000002</v>
          </cell>
          <cell r="AJ167">
            <v>-742.27458333333345</v>
          </cell>
        </row>
        <row r="168">
          <cell r="Q168">
            <v>6767941.8799999999</v>
          </cell>
          <cell r="R168">
            <v>5952280.5099999998</v>
          </cell>
          <cell r="S168">
            <v>8116127.46</v>
          </cell>
          <cell r="T168">
            <v>2863763.47</v>
          </cell>
          <cell r="AH168">
            <v>24208946.216249999</v>
          </cell>
          <cell r="AI168">
            <v>23413246.569999997</v>
          </cell>
          <cell r="AJ168">
            <v>21068787.36375</v>
          </cell>
        </row>
        <row r="169">
          <cell r="Q169">
            <v>0</v>
          </cell>
          <cell r="R169">
            <v>0</v>
          </cell>
          <cell r="S169">
            <v>-28038.53</v>
          </cell>
          <cell r="T169">
            <v>0</v>
          </cell>
          <cell r="AH169">
            <v>-7756.5225</v>
          </cell>
          <cell r="AI169">
            <v>-5046.5333333333338</v>
          </cell>
          <cell r="AJ169">
            <v>-2336.5441666666666</v>
          </cell>
        </row>
        <row r="170">
          <cell r="Q170">
            <v>6035469.8899999997</v>
          </cell>
          <cell r="R170">
            <v>7376564.9100000001</v>
          </cell>
          <cell r="S170">
            <v>5482028.7699999996</v>
          </cell>
          <cell r="T170">
            <v>20539548.379999999</v>
          </cell>
          <cell r="AH170">
            <v>19229635.183749996</v>
          </cell>
          <cell r="AI170">
            <v>13939660.131666666</v>
          </cell>
          <cell r="AJ170">
            <v>11865895.225416666</v>
          </cell>
        </row>
        <row r="171">
          <cell r="Q171">
            <v>444969.27</v>
          </cell>
          <cell r="R171">
            <v>-5536455.0199999996</v>
          </cell>
          <cell r="S171">
            <v>255110.68</v>
          </cell>
          <cell r="T171">
            <v>-10612849.49</v>
          </cell>
          <cell r="AH171">
            <v>-86000.05875000004</v>
          </cell>
          <cell r="AI171">
            <v>-493957.7104166667</v>
          </cell>
          <cell r="AJ171">
            <v>-941532.29291666672</v>
          </cell>
        </row>
        <row r="172">
          <cell r="Q172">
            <v>4435.47</v>
          </cell>
          <cell r="R172">
            <v>554.75</v>
          </cell>
          <cell r="S172">
            <v>676.71</v>
          </cell>
          <cell r="T172">
            <v>1049.8</v>
          </cell>
          <cell r="AH172">
            <v>674.79791666666677</v>
          </cell>
          <cell r="AI172">
            <v>1167.57375</v>
          </cell>
          <cell r="AJ172">
            <v>1568.2558333333334</v>
          </cell>
        </row>
        <row r="173">
          <cell r="Q173">
            <v>-1089.29</v>
          </cell>
          <cell r="R173">
            <v>4.1100000000000003</v>
          </cell>
          <cell r="S173">
            <v>0</v>
          </cell>
          <cell r="T173">
            <v>-4.5</v>
          </cell>
          <cell r="AH173">
            <v>202.28166666666678</v>
          </cell>
          <cell r="AI173">
            <v>278.40916666666675</v>
          </cell>
          <cell r="AJ173">
            <v>258.16833333333341</v>
          </cell>
        </row>
        <row r="174">
          <cell r="Q174">
            <v>-228554.63</v>
          </cell>
          <cell r="R174">
            <v>-10</v>
          </cell>
          <cell r="S174">
            <v>-533174.78</v>
          </cell>
          <cell r="T174">
            <v>0</v>
          </cell>
          <cell r="AH174">
            <v>-30712.464583333334</v>
          </cell>
          <cell r="AI174">
            <v>-49503.682500000003</v>
          </cell>
          <cell r="AJ174">
            <v>-63534.33666666667</v>
          </cell>
        </row>
        <row r="175">
          <cell r="Q175">
            <v>38984.5</v>
          </cell>
          <cell r="R175">
            <v>31886.07</v>
          </cell>
          <cell r="S175">
            <v>-61370.46</v>
          </cell>
          <cell r="T175">
            <v>34052.239999999998</v>
          </cell>
          <cell r="AH175">
            <v>38610.233749999999</v>
          </cell>
          <cell r="AI175">
            <v>36129.466250000005</v>
          </cell>
          <cell r="AJ175">
            <v>34313.282916666671</v>
          </cell>
        </row>
        <row r="176">
          <cell r="Q176">
            <v>-113206.91</v>
          </cell>
          <cell r="R176">
            <v>-516714.16</v>
          </cell>
          <cell r="S176">
            <v>-664749.5</v>
          </cell>
          <cell r="T176">
            <v>-176420.64</v>
          </cell>
          <cell r="AH176">
            <v>-226332.68083333338</v>
          </cell>
          <cell r="AI176">
            <v>-233242.56625</v>
          </cell>
          <cell r="AJ176">
            <v>-236528.59958333333</v>
          </cell>
        </row>
        <row r="177">
          <cell r="Q177">
            <v>-189218</v>
          </cell>
          <cell r="R177">
            <v>-120835.04</v>
          </cell>
          <cell r="S177">
            <v>-117071.12</v>
          </cell>
          <cell r="T177">
            <v>-115340.72</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H178">
            <v>-17617073.48958334</v>
          </cell>
          <cell r="AI178">
            <v>-12567564.042916665</v>
          </cell>
          <cell r="AJ178">
            <v>-10203656.956249999</v>
          </cell>
        </row>
        <row r="179">
          <cell r="Q179">
            <v>-313977.88</v>
          </cell>
          <cell r="R179">
            <v>-565297.66</v>
          </cell>
          <cell r="S179">
            <v>-282098.98</v>
          </cell>
          <cell r="T179">
            <v>-399651.62</v>
          </cell>
          <cell r="AH179">
            <v>-104043.80416666668</v>
          </cell>
          <cell r="AI179">
            <v>-139351.9975</v>
          </cell>
          <cell r="AJ179">
            <v>-167758.27249999999</v>
          </cell>
        </row>
        <row r="180">
          <cell r="AH180">
            <v>0</v>
          </cell>
          <cell r="AI180">
            <v>0</v>
          </cell>
          <cell r="AJ180">
            <v>0</v>
          </cell>
        </row>
        <row r="181">
          <cell r="Q181">
            <v>-102138.3</v>
          </cell>
          <cell r="R181">
            <v>-102138.3</v>
          </cell>
          <cell r="S181">
            <v>-102138.3</v>
          </cell>
          <cell r="T181">
            <v>-90906.61</v>
          </cell>
          <cell r="AH181">
            <v>-102278.57458333333</v>
          </cell>
          <cell r="AI181">
            <v>-102224.25375000002</v>
          </cell>
          <cell r="AJ181">
            <v>-101725.43166666669</v>
          </cell>
        </row>
        <row r="182">
          <cell r="Q182">
            <v>0</v>
          </cell>
          <cell r="R182">
            <v>0</v>
          </cell>
          <cell r="S182">
            <v>0</v>
          </cell>
          <cell r="T182">
            <v>0</v>
          </cell>
          <cell r="AH182">
            <v>0</v>
          </cell>
          <cell r="AI182">
            <v>0</v>
          </cell>
          <cell r="AJ182">
            <v>0</v>
          </cell>
        </row>
        <row r="183">
          <cell r="Q183">
            <v>0</v>
          </cell>
          <cell r="R183">
            <v>0</v>
          </cell>
          <cell r="S183">
            <v>0</v>
          </cell>
          <cell r="T183">
            <v>0</v>
          </cell>
          <cell r="AH183">
            <v>0</v>
          </cell>
          <cell r="AI183">
            <v>0</v>
          </cell>
          <cell r="AJ183">
            <v>0</v>
          </cell>
        </row>
        <row r="184">
          <cell r="Q184">
            <v>-46459.199999999997</v>
          </cell>
          <cell r="R184">
            <v>-166</v>
          </cell>
          <cell r="S184">
            <v>-166</v>
          </cell>
          <cell r="T184">
            <v>-67</v>
          </cell>
          <cell r="AH184">
            <v>-118326.42041666668</v>
          </cell>
          <cell r="AI184">
            <v>-71032.685000000012</v>
          </cell>
          <cell r="AJ184">
            <v>-55602.875416666655</v>
          </cell>
        </row>
        <row r="185">
          <cell r="Q185">
            <v>174872.98</v>
          </cell>
          <cell r="R185">
            <v>170786.29</v>
          </cell>
          <cell r="S185">
            <v>120611.32</v>
          </cell>
          <cell r="T185">
            <v>217415.47</v>
          </cell>
          <cell r="AH185">
            <v>266512.06</v>
          </cell>
          <cell r="AI185">
            <v>254115.31458333333</v>
          </cell>
          <cell r="AJ185">
            <v>238857.85708333334</v>
          </cell>
        </row>
        <row r="186">
          <cell r="Q186">
            <v>0</v>
          </cell>
          <cell r="R186">
            <v>0</v>
          </cell>
          <cell r="S186">
            <v>0</v>
          </cell>
          <cell r="T186">
            <v>0</v>
          </cell>
          <cell r="AH186">
            <v>0</v>
          </cell>
          <cell r="AI186">
            <v>0</v>
          </cell>
          <cell r="AJ186">
            <v>0</v>
          </cell>
        </row>
        <row r="187">
          <cell r="Q187">
            <v>41580</v>
          </cell>
          <cell r="R187">
            <v>41580</v>
          </cell>
          <cell r="S187">
            <v>41580</v>
          </cell>
          <cell r="T187">
            <v>41580</v>
          </cell>
          <cell r="AH187">
            <v>41580</v>
          </cell>
          <cell r="AI187">
            <v>41580</v>
          </cell>
          <cell r="AJ187">
            <v>41580</v>
          </cell>
        </row>
        <row r="188">
          <cell r="AH188">
            <v>0</v>
          </cell>
          <cell r="AI188">
            <v>0</v>
          </cell>
          <cell r="AJ188">
            <v>0</v>
          </cell>
        </row>
        <row r="189">
          <cell r="Q189">
            <v>24017.54</v>
          </cell>
          <cell r="R189">
            <v>24017.54</v>
          </cell>
          <cell r="S189">
            <v>24017.54</v>
          </cell>
          <cell r="T189">
            <v>24017.54</v>
          </cell>
          <cell r="AH189">
            <v>16934.206666666672</v>
          </cell>
          <cell r="AI189">
            <v>17767.540000000005</v>
          </cell>
          <cell r="AJ189">
            <v>18600.87333333334</v>
          </cell>
        </row>
        <row r="190">
          <cell r="Q190">
            <v>1015222.4</v>
          </cell>
          <cell r="R190">
            <v>2678800.59</v>
          </cell>
          <cell r="S190">
            <v>2678800.59</v>
          </cell>
          <cell r="T190">
            <v>2684968.82</v>
          </cell>
          <cell r="AH190">
            <v>449053.56624999997</v>
          </cell>
          <cell r="AI190">
            <v>658940.30208333337</v>
          </cell>
          <cell r="AJ190">
            <v>869021.8783333333</v>
          </cell>
        </row>
        <row r="191">
          <cell r="Q191">
            <v>0</v>
          </cell>
          <cell r="R191">
            <v>0</v>
          </cell>
          <cell r="S191">
            <v>0</v>
          </cell>
          <cell r="T191">
            <v>0</v>
          </cell>
          <cell r="AH191">
            <v>0</v>
          </cell>
          <cell r="AI191">
            <v>0</v>
          </cell>
          <cell r="AJ191">
            <v>0</v>
          </cell>
        </row>
        <row r="192">
          <cell r="Q192">
            <v>119998.49</v>
          </cell>
          <cell r="R192">
            <v>117499.94</v>
          </cell>
          <cell r="S192">
            <v>117899.94</v>
          </cell>
          <cell r="T192">
            <v>114235</v>
          </cell>
          <cell r="AH192">
            <v>122063.13375000002</v>
          </cell>
          <cell r="AI192">
            <v>121534.08791666669</v>
          </cell>
          <cell r="AJ192">
            <v>120889.83625000001</v>
          </cell>
        </row>
        <row r="193">
          <cell r="Q193">
            <v>0</v>
          </cell>
          <cell r="R193">
            <v>0</v>
          </cell>
          <cell r="S193">
            <v>0</v>
          </cell>
          <cell r="T193">
            <v>0</v>
          </cell>
          <cell r="AH193">
            <v>0</v>
          </cell>
          <cell r="AI193">
            <v>0</v>
          </cell>
          <cell r="AJ193">
            <v>0</v>
          </cell>
        </row>
        <row r="194">
          <cell r="Q194">
            <v>0</v>
          </cell>
          <cell r="R194">
            <v>0</v>
          </cell>
          <cell r="S194">
            <v>0</v>
          </cell>
          <cell r="T194">
            <v>0</v>
          </cell>
          <cell r="AH194">
            <v>0</v>
          </cell>
          <cell r="AI194">
            <v>0</v>
          </cell>
          <cell r="AJ194">
            <v>0</v>
          </cell>
        </row>
        <row r="195">
          <cell r="Q195">
            <v>0</v>
          </cell>
          <cell r="R195">
            <v>0</v>
          </cell>
          <cell r="S195">
            <v>0</v>
          </cell>
          <cell r="T195">
            <v>0</v>
          </cell>
          <cell r="AH195">
            <v>0</v>
          </cell>
          <cell r="AI195">
            <v>0</v>
          </cell>
          <cell r="AJ195">
            <v>0</v>
          </cell>
        </row>
        <row r="196">
          <cell r="Q196">
            <v>73353</v>
          </cell>
          <cell r="R196">
            <v>73353</v>
          </cell>
          <cell r="S196">
            <v>73353</v>
          </cell>
          <cell r="T196">
            <v>73353</v>
          </cell>
          <cell r="AH196">
            <v>9169.125</v>
          </cell>
          <cell r="AI196">
            <v>15281.875</v>
          </cell>
          <cell r="AJ196">
            <v>21394.625</v>
          </cell>
        </row>
        <row r="197">
          <cell r="Q197">
            <v>812655</v>
          </cell>
          <cell r="R197">
            <v>812655</v>
          </cell>
          <cell r="S197">
            <v>812655</v>
          </cell>
          <cell r="T197">
            <v>812655</v>
          </cell>
          <cell r="AH197">
            <v>651936.29166666663</v>
          </cell>
          <cell r="AI197">
            <v>670844.375</v>
          </cell>
          <cell r="AJ197">
            <v>689752.45833333337</v>
          </cell>
        </row>
        <row r="198">
          <cell r="Q198">
            <v>4675.7299999999996</v>
          </cell>
          <cell r="R198">
            <v>4675.7299999999996</v>
          </cell>
          <cell r="S198">
            <v>4675.7299999999996</v>
          </cell>
          <cell r="T198">
            <v>0</v>
          </cell>
          <cell r="AH198">
            <v>4675.7299999999987</v>
          </cell>
          <cell r="AI198">
            <v>4675.7299999999987</v>
          </cell>
          <cell r="AJ198">
            <v>4480.9079166666652</v>
          </cell>
        </row>
        <row r="199">
          <cell r="Q199">
            <v>717254</v>
          </cell>
          <cell r="R199">
            <v>717254</v>
          </cell>
          <cell r="S199">
            <v>717254</v>
          </cell>
          <cell r="T199">
            <v>717254</v>
          </cell>
          <cell r="AH199">
            <v>520109.25</v>
          </cell>
          <cell r="AI199">
            <v>543302.75</v>
          </cell>
          <cell r="AJ199">
            <v>566496.25</v>
          </cell>
        </row>
        <row r="200">
          <cell r="Q200">
            <v>3991.54</v>
          </cell>
          <cell r="R200">
            <v>3991.54</v>
          </cell>
          <cell r="S200">
            <v>3991.54</v>
          </cell>
          <cell r="T200">
            <v>3969.64</v>
          </cell>
          <cell r="AH200">
            <v>4051.8875000000007</v>
          </cell>
          <cell r="AI200">
            <v>4043.7391666666676</v>
          </cell>
          <cell r="AJ200">
            <v>4034.6783333333337</v>
          </cell>
        </row>
        <row r="201">
          <cell r="Q201">
            <v>-3261.84</v>
          </cell>
          <cell r="R201">
            <v>-3261.84</v>
          </cell>
          <cell r="S201">
            <v>-3261.84</v>
          </cell>
          <cell r="T201">
            <v>-3261.84</v>
          </cell>
          <cell r="AH201">
            <v>-3241.1275000000001</v>
          </cell>
          <cell r="AI201">
            <v>-3254.7208333333328</v>
          </cell>
          <cell r="AJ201">
            <v>-3261.6787500000005</v>
          </cell>
        </row>
        <row r="202">
          <cell r="Q202">
            <v>0</v>
          </cell>
          <cell r="R202">
            <v>0</v>
          </cell>
          <cell r="S202">
            <v>0</v>
          </cell>
          <cell r="T202">
            <v>0</v>
          </cell>
          <cell r="AH202">
            <v>0</v>
          </cell>
          <cell r="AI202">
            <v>0</v>
          </cell>
          <cell r="AJ202">
            <v>0</v>
          </cell>
        </row>
        <row r="203">
          <cell r="Q203">
            <v>0</v>
          </cell>
          <cell r="R203">
            <v>0</v>
          </cell>
          <cell r="S203">
            <v>0</v>
          </cell>
          <cell r="T203">
            <v>0</v>
          </cell>
          <cell r="AH203">
            <v>0</v>
          </cell>
          <cell r="AI203">
            <v>0</v>
          </cell>
          <cell r="AJ203">
            <v>0</v>
          </cell>
        </row>
        <row r="204">
          <cell r="Q204">
            <v>16286.22</v>
          </cell>
          <cell r="R204">
            <v>16286.22</v>
          </cell>
          <cell r="S204">
            <v>16286.22</v>
          </cell>
          <cell r="T204">
            <v>16286.22</v>
          </cell>
          <cell r="AH204">
            <v>15322.484583333331</v>
          </cell>
          <cell r="AI204">
            <v>16286.082083333333</v>
          </cell>
          <cell r="AJ204">
            <v>16286.22</v>
          </cell>
        </row>
        <row r="205">
          <cell r="Q205">
            <v>422047.43</v>
          </cell>
          <cell r="R205">
            <v>378292.9</v>
          </cell>
          <cell r="S205">
            <v>266993.23</v>
          </cell>
          <cell r="T205">
            <v>301730.99</v>
          </cell>
          <cell r="AH205">
            <v>427265.00416666671</v>
          </cell>
          <cell r="AI205">
            <v>406768.98708333337</v>
          </cell>
          <cell r="AJ205">
            <v>380435.31</v>
          </cell>
        </row>
        <row r="206">
          <cell r="Q206">
            <v>803.66</v>
          </cell>
          <cell r="R206">
            <v>803.66</v>
          </cell>
          <cell r="S206">
            <v>803.66</v>
          </cell>
          <cell r="T206">
            <v>803.66</v>
          </cell>
          <cell r="AH206">
            <v>803.66</v>
          </cell>
          <cell r="AI206">
            <v>803.66</v>
          </cell>
          <cell r="AJ206">
            <v>803.66</v>
          </cell>
        </row>
        <row r="207">
          <cell r="Q207">
            <v>278.86</v>
          </cell>
          <cell r="R207">
            <v>278.86</v>
          </cell>
          <cell r="S207">
            <v>268.86</v>
          </cell>
          <cell r="T207">
            <v>268.86</v>
          </cell>
          <cell r="AH207">
            <v>179.95250000000001</v>
          </cell>
          <cell r="AI207">
            <v>202.7741666666667</v>
          </cell>
          <cell r="AJ207">
            <v>225.1791666666667</v>
          </cell>
        </row>
        <row r="208">
          <cell r="Q208">
            <v>100440.25</v>
          </cell>
          <cell r="R208">
            <v>26063.03</v>
          </cell>
          <cell r="S208">
            <v>94579.57</v>
          </cell>
          <cell r="T208">
            <v>35703.410000000003</v>
          </cell>
          <cell r="AH208">
            <v>59531.022499999999</v>
          </cell>
          <cell r="AI208">
            <v>58518.623749999999</v>
          </cell>
          <cell r="AJ208">
            <v>60523.222083333334</v>
          </cell>
        </row>
        <row r="209">
          <cell r="Q209">
            <v>0</v>
          </cell>
          <cell r="R209">
            <v>0</v>
          </cell>
          <cell r="S209">
            <v>0</v>
          </cell>
          <cell r="T209">
            <v>0</v>
          </cell>
          <cell r="AH209">
            <v>44974984.604166664</v>
          </cell>
          <cell r="AI209">
            <v>41349984.604166664</v>
          </cell>
          <cell r="AJ209">
            <v>35811442.937499993</v>
          </cell>
        </row>
        <row r="210">
          <cell r="Q210">
            <v>0</v>
          </cell>
          <cell r="R210">
            <v>0</v>
          </cell>
          <cell r="S210">
            <v>0</v>
          </cell>
          <cell r="T210">
            <v>0</v>
          </cell>
          <cell r="AH210">
            <v>5991164.7625000002</v>
          </cell>
          <cell r="AI210">
            <v>5991164.7625000002</v>
          </cell>
          <cell r="AJ210">
            <v>5866164.7625000002</v>
          </cell>
        </row>
        <row r="211">
          <cell r="Q211">
            <v>0</v>
          </cell>
          <cell r="R211">
            <v>0</v>
          </cell>
          <cell r="S211">
            <v>0</v>
          </cell>
          <cell r="T211">
            <v>0</v>
          </cell>
          <cell r="AH211">
            <v>0</v>
          </cell>
          <cell r="AI211">
            <v>0</v>
          </cell>
          <cell r="AJ211">
            <v>0</v>
          </cell>
        </row>
        <row r="212">
          <cell r="Q212">
            <v>0</v>
          </cell>
          <cell r="R212">
            <v>0</v>
          </cell>
          <cell r="S212">
            <v>0</v>
          </cell>
          <cell r="T212">
            <v>0</v>
          </cell>
          <cell r="AH212">
            <v>0</v>
          </cell>
          <cell r="AI212">
            <v>0</v>
          </cell>
          <cell r="AJ212">
            <v>0</v>
          </cell>
        </row>
        <row r="213">
          <cell r="Q213">
            <v>0</v>
          </cell>
          <cell r="R213">
            <v>0</v>
          </cell>
          <cell r="S213">
            <v>0</v>
          </cell>
          <cell r="T213">
            <v>0</v>
          </cell>
          <cell r="AH213">
            <v>0</v>
          </cell>
          <cell r="AI213">
            <v>0</v>
          </cell>
          <cell r="AJ213">
            <v>0</v>
          </cell>
        </row>
        <row r="214">
          <cell r="Q214">
            <v>0</v>
          </cell>
          <cell r="R214">
            <v>0</v>
          </cell>
          <cell r="S214">
            <v>0</v>
          </cell>
          <cell r="T214">
            <v>0</v>
          </cell>
          <cell r="AH214">
            <v>0</v>
          </cell>
          <cell r="AI214">
            <v>0</v>
          </cell>
          <cell r="AJ214">
            <v>0</v>
          </cell>
        </row>
        <row r="215">
          <cell r="Q215">
            <v>0</v>
          </cell>
          <cell r="R215">
            <v>0</v>
          </cell>
          <cell r="S215">
            <v>0</v>
          </cell>
          <cell r="T215">
            <v>0</v>
          </cell>
          <cell r="AH215">
            <v>0</v>
          </cell>
          <cell r="AI215">
            <v>0</v>
          </cell>
          <cell r="AJ215">
            <v>0</v>
          </cell>
        </row>
        <row r="216">
          <cell r="Q216">
            <v>620534.82999999996</v>
          </cell>
          <cell r="R216">
            <v>620880.72</v>
          </cell>
          <cell r="S216">
            <v>620750.31000000006</v>
          </cell>
          <cell r="T216">
            <v>621105.74</v>
          </cell>
          <cell r="AH216">
            <v>337929.24</v>
          </cell>
          <cell r="AI216">
            <v>367360.185</v>
          </cell>
          <cell r="AJ216">
            <v>406187.63624999998</v>
          </cell>
        </row>
        <row r="217">
          <cell r="Q217">
            <v>400701.94</v>
          </cell>
          <cell r="R217">
            <v>425793.94</v>
          </cell>
          <cell r="S217">
            <v>425793.94</v>
          </cell>
          <cell r="T217">
            <v>425793.94</v>
          </cell>
          <cell r="AH217">
            <v>395595.17249999993</v>
          </cell>
          <cell r="AI217">
            <v>406678.92416666663</v>
          </cell>
          <cell r="AJ217">
            <v>417762.67583333334</v>
          </cell>
        </row>
        <row r="218">
          <cell r="Q218">
            <v>0</v>
          </cell>
          <cell r="R218">
            <v>0</v>
          </cell>
          <cell r="S218">
            <v>0</v>
          </cell>
          <cell r="T218">
            <v>0</v>
          </cell>
          <cell r="AH218">
            <v>0</v>
          </cell>
          <cell r="AI218">
            <v>0</v>
          </cell>
          <cell r="AJ218">
            <v>0</v>
          </cell>
        </row>
        <row r="219">
          <cell r="Q219">
            <v>0</v>
          </cell>
          <cell r="R219">
            <v>0</v>
          </cell>
          <cell r="S219">
            <v>0</v>
          </cell>
          <cell r="T219">
            <v>0</v>
          </cell>
          <cell r="AH219">
            <v>0</v>
          </cell>
          <cell r="AI219">
            <v>0</v>
          </cell>
          <cell r="AJ219">
            <v>0</v>
          </cell>
        </row>
        <row r="220">
          <cell r="Q220">
            <v>-579528.92000000004</v>
          </cell>
          <cell r="R220">
            <v>-260874.56</v>
          </cell>
          <cell r="S220">
            <v>-439585.55</v>
          </cell>
          <cell r="T220">
            <v>-141363.09</v>
          </cell>
          <cell r="AH220">
            <v>-392704.19250000006</v>
          </cell>
          <cell r="AI220">
            <v>-397555.09625</v>
          </cell>
          <cell r="AJ220">
            <v>-386126.05333333329</v>
          </cell>
        </row>
        <row r="221">
          <cell r="Q221">
            <v>81271879.180000007</v>
          </cell>
          <cell r="R221">
            <v>82098651.030000001</v>
          </cell>
          <cell r="S221">
            <v>107989145.87</v>
          </cell>
          <cell r="T221">
            <v>114580606.98</v>
          </cell>
          <cell r="AH221">
            <v>94550423.744583324</v>
          </cell>
          <cell r="AI221">
            <v>95007865.907916665</v>
          </cell>
          <cell r="AJ221">
            <v>95668138.962916657</v>
          </cell>
        </row>
        <row r="222">
          <cell r="Q222">
            <v>0</v>
          </cell>
          <cell r="R222">
            <v>0</v>
          </cell>
          <cell r="S222">
            <v>0</v>
          </cell>
          <cell r="T222">
            <v>0</v>
          </cell>
          <cell r="AH222">
            <v>0</v>
          </cell>
          <cell r="AI222">
            <v>0</v>
          </cell>
          <cell r="AJ222">
            <v>0</v>
          </cell>
        </row>
        <row r="223">
          <cell r="Q223">
            <v>0</v>
          </cell>
          <cell r="R223">
            <v>0</v>
          </cell>
          <cell r="S223">
            <v>0</v>
          </cell>
          <cell r="T223">
            <v>0</v>
          </cell>
          <cell r="AH223">
            <v>4201.71</v>
          </cell>
          <cell r="AI223">
            <v>1400.57</v>
          </cell>
          <cell r="AJ223">
            <v>0</v>
          </cell>
        </row>
        <row r="224">
          <cell r="Q224">
            <v>0</v>
          </cell>
          <cell r="R224">
            <v>0</v>
          </cell>
          <cell r="S224">
            <v>0</v>
          </cell>
          <cell r="T224">
            <v>0</v>
          </cell>
          <cell r="AH224">
            <v>0</v>
          </cell>
          <cell r="AI224">
            <v>0</v>
          </cell>
          <cell r="AJ224">
            <v>0</v>
          </cell>
        </row>
        <row r="225">
          <cell r="Q225">
            <v>23887574.18</v>
          </cell>
          <cell r="R225">
            <v>29501636.440000001</v>
          </cell>
          <cell r="S225">
            <v>65101277.909999996</v>
          </cell>
          <cell r="T225">
            <v>80899216.280000001</v>
          </cell>
          <cell r="AH225">
            <v>38652359.240416676</v>
          </cell>
          <cell r="AI225">
            <v>39578084.299583338</v>
          </cell>
          <cell r="AJ225">
            <v>41675315.340833336</v>
          </cell>
        </row>
        <row r="226">
          <cell r="Q226">
            <v>-81271879</v>
          </cell>
          <cell r="R226">
            <v>-82098651</v>
          </cell>
          <cell r="S226">
            <v>-107989146</v>
          </cell>
          <cell r="T226">
            <v>-114580607</v>
          </cell>
          <cell r="AH226">
            <v>-74061929.291666672</v>
          </cell>
          <cell r="AI226">
            <v>-81982254.166666672</v>
          </cell>
          <cell r="AJ226">
            <v>-91255993.875</v>
          </cell>
        </row>
        <row r="227">
          <cell r="Q227">
            <v>-23887574</v>
          </cell>
          <cell r="R227">
            <v>-29501636</v>
          </cell>
          <cell r="S227">
            <v>-65101278</v>
          </cell>
          <cell r="T227">
            <v>-80899216</v>
          </cell>
          <cell r="AH227">
            <v>-29449504.5</v>
          </cell>
          <cell r="AI227">
            <v>-33391292.583333332</v>
          </cell>
          <cell r="AJ227">
            <v>-39474646.5</v>
          </cell>
        </row>
        <row r="228">
          <cell r="Q228">
            <v>156153650</v>
          </cell>
          <cell r="R228">
            <v>181755031</v>
          </cell>
          <cell r="S228">
            <v>267321135</v>
          </cell>
          <cell r="T228">
            <v>292670117</v>
          </cell>
          <cell r="AH228">
            <v>147184232.70833334</v>
          </cell>
          <cell r="AI228">
            <v>165895739.625</v>
          </cell>
          <cell r="AJ228">
            <v>189228708.45833334</v>
          </cell>
        </row>
        <row r="229">
          <cell r="Q229">
            <v>-7000000</v>
          </cell>
          <cell r="R229">
            <v>-93000000</v>
          </cell>
          <cell r="S229">
            <v>-37000000</v>
          </cell>
          <cell r="T229">
            <v>-111000000</v>
          </cell>
          <cell r="AH229">
            <v>-9041666.666666666</v>
          </cell>
          <cell r="AI229">
            <v>-14458333.333333334</v>
          </cell>
          <cell r="AJ229">
            <v>-20625000</v>
          </cell>
        </row>
        <row r="230">
          <cell r="Q230">
            <v>52781</v>
          </cell>
          <cell r="R230">
            <v>56439</v>
          </cell>
          <cell r="S230">
            <v>69986</v>
          </cell>
          <cell r="T230">
            <v>73474</v>
          </cell>
          <cell r="AH230">
            <v>45932.958333333336</v>
          </cell>
          <cell r="AI230">
            <v>51200.666666666664</v>
          </cell>
          <cell r="AJ230">
            <v>57178.166666666664</v>
          </cell>
        </row>
        <row r="231">
          <cell r="Q231">
            <v>14196</v>
          </cell>
          <cell r="R231">
            <v>21519</v>
          </cell>
          <cell r="S231">
            <v>44673</v>
          </cell>
          <cell r="T231">
            <v>52057</v>
          </cell>
          <cell r="AH231">
            <v>17163.125</v>
          </cell>
          <cell r="AI231">
            <v>19921.125</v>
          </cell>
          <cell r="AJ231">
            <v>23951.541666666668</v>
          </cell>
        </row>
        <row r="232">
          <cell r="Q232">
            <v>-24960275.609999999</v>
          </cell>
          <cell r="R232">
            <v>-27527019.940000001</v>
          </cell>
          <cell r="S232">
            <v>-24466777.550000001</v>
          </cell>
          <cell r="T232">
            <v>-15519770.09</v>
          </cell>
          <cell r="AH232">
            <v>-22070783.897916663</v>
          </cell>
          <cell r="AI232">
            <v>-21434872.451250006</v>
          </cell>
          <cell r="AJ232">
            <v>-20489093.883333337</v>
          </cell>
        </row>
        <row r="233">
          <cell r="AH233">
            <v>0</v>
          </cell>
          <cell r="AI233">
            <v>0</v>
          </cell>
          <cell r="AJ233">
            <v>0</v>
          </cell>
        </row>
        <row r="234">
          <cell r="Q234">
            <v>0</v>
          </cell>
          <cell r="R234">
            <v>0</v>
          </cell>
          <cell r="S234">
            <v>0</v>
          </cell>
          <cell r="T234">
            <v>0</v>
          </cell>
          <cell r="AH234">
            <v>-1.1399999999999999</v>
          </cell>
          <cell r="AI234">
            <v>-0.37999999999999995</v>
          </cell>
          <cell r="AJ234">
            <v>0</v>
          </cell>
        </row>
        <row r="235">
          <cell r="Q235">
            <v>-3588.77</v>
          </cell>
          <cell r="R235">
            <v>-3588.77</v>
          </cell>
          <cell r="S235">
            <v>-7855.77</v>
          </cell>
          <cell r="T235">
            <v>0</v>
          </cell>
          <cell r="AH235">
            <v>1789.531666666667</v>
          </cell>
          <cell r="AI235">
            <v>-215.59499999999994</v>
          </cell>
          <cell r="AJ235">
            <v>-1307.0541666666666</v>
          </cell>
        </row>
        <row r="236">
          <cell r="Q236">
            <v>0</v>
          </cell>
          <cell r="R236">
            <v>0</v>
          </cell>
          <cell r="S236">
            <v>0</v>
          </cell>
          <cell r="T236">
            <v>0</v>
          </cell>
          <cell r="AH236">
            <v>0</v>
          </cell>
          <cell r="AI236">
            <v>0</v>
          </cell>
          <cell r="AJ236">
            <v>0</v>
          </cell>
        </row>
        <row r="237">
          <cell r="Q237">
            <v>0</v>
          </cell>
          <cell r="R237">
            <v>0</v>
          </cell>
          <cell r="S237">
            <v>0</v>
          </cell>
          <cell r="T237">
            <v>0</v>
          </cell>
          <cell r="AH237">
            <v>973.52791666666656</v>
          </cell>
          <cell r="AI237">
            <v>366.26041666666669</v>
          </cell>
          <cell r="AJ237">
            <v>38.666666666666664</v>
          </cell>
        </row>
        <row r="238">
          <cell r="Q238">
            <v>0</v>
          </cell>
          <cell r="R238">
            <v>0</v>
          </cell>
          <cell r="S238">
            <v>0</v>
          </cell>
          <cell r="T238">
            <v>0</v>
          </cell>
          <cell r="AH238">
            <v>-1388.6324999999999</v>
          </cell>
          <cell r="AI238">
            <v>-1080.0474999999999</v>
          </cell>
          <cell r="AJ238">
            <v>-771.46249999999998</v>
          </cell>
        </row>
        <row r="239">
          <cell r="AH239">
            <v>0</v>
          </cell>
          <cell r="AI239">
            <v>0</v>
          </cell>
          <cell r="AJ239">
            <v>0</v>
          </cell>
        </row>
        <row r="240">
          <cell r="Q240">
            <v>10575161.74</v>
          </cell>
          <cell r="R240">
            <v>9166488.0899999999</v>
          </cell>
          <cell r="S240">
            <v>3817892.31</v>
          </cell>
          <cell r="T240">
            <v>13478041.51</v>
          </cell>
          <cell r="AH240">
            <v>10881235.73</v>
          </cell>
          <cell r="AI240">
            <v>10853125.952083332</v>
          </cell>
          <cell r="AJ240">
            <v>11180435.561249999</v>
          </cell>
        </row>
        <row r="241">
          <cell r="Q241">
            <v>83514.28</v>
          </cell>
          <cell r="R241">
            <v>152338.4</v>
          </cell>
          <cell r="S241">
            <v>260146.16</v>
          </cell>
          <cell r="T241">
            <v>185421.35</v>
          </cell>
          <cell r="AH241">
            <v>123696.06875000002</v>
          </cell>
          <cell r="AI241">
            <v>132421.87583333332</v>
          </cell>
          <cell r="AJ241">
            <v>141227.53124999997</v>
          </cell>
        </row>
        <row r="242">
          <cell r="Q242">
            <v>83513.98</v>
          </cell>
          <cell r="R242">
            <v>152338.4</v>
          </cell>
          <cell r="S242">
            <v>217388.12</v>
          </cell>
          <cell r="T242">
            <v>295012.77</v>
          </cell>
          <cell r="AH242">
            <v>118845.48125000001</v>
          </cell>
          <cell r="AI242">
            <v>128260.3625</v>
          </cell>
          <cell r="AJ242">
            <v>140299.66791666669</v>
          </cell>
        </row>
        <row r="243">
          <cell r="Q243">
            <v>0</v>
          </cell>
          <cell r="R243">
            <v>0</v>
          </cell>
          <cell r="S243">
            <v>0</v>
          </cell>
          <cell r="T243">
            <v>0</v>
          </cell>
          <cell r="AH243">
            <v>0</v>
          </cell>
          <cell r="AI243">
            <v>0</v>
          </cell>
          <cell r="AJ243">
            <v>0</v>
          </cell>
        </row>
        <row r="244">
          <cell r="Q244">
            <v>0</v>
          </cell>
          <cell r="R244">
            <v>0</v>
          </cell>
          <cell r="S244">
            <v>0</v>
          </cell>
          <cell r="T244">
            <v>0</v>
          </cell>
          <cell r="AH244">
            <v>0</v>
          </cell>
          <cell r="AI244">
            <v>0</v>
          </cell>
          <cell r="AJ244">
            <v>0</v>
          </cell>
        </row>
        <row r="245">
          <cell r="Q245">
            <v>19696979.32</v>
          </cell>
          <cell r="R245">
            <v>15985606.18</v>
          </cell>
          <cell r="S245">
            <v>10621047.050000001</v>
          </cell>
          <cell r="T245">
            <v>10374461.550000001</v>
          </cell>
          <cell r="AH245">
            <v>14300064.913333334</v>
          </cell>
          <cell r="AI245">
            <v>14364383.863750001</v>
          </cell>
          <cell r="AJ245">
            <v>13936220.889166668</v>
          </cell>
        </row>
        <row r="246">
          <cell r="Q246">
            <v>573427.56999999995</v>
          </cell>
          <cell r="R246">
            <v>311655.82</v>
          </cell>
          <cell r="S246">
            <v>614040.48</v>
          </cell>
          <cell r="T246">
            <v>684930.46</v>
          </cell>
          <cell r="AH246">
            <v>992622.69291666674</v>
          </cell>
          <cell r="AI246">
            <v>908563.43291666685</v>
          </cell>
          <cell r="AJ246">
            <v>849292.20208333328</v>
          </cell>
        </row>
        <row r="247">
          <cell r="Q247">
            <v>11166794.85</v>
          </cell>
          <cell r="R247">
            <v>14628965.85</v>
          </cell>
          <cell r="S247">
            <v>14588885.85</v>
          </cell>
          <cell r="T247">
            <v>14548805.85</v>
          </cell>
          <cell r="AH247">
            <v>12320851.956250003</v>
          </cell>
          <cell r="AI247">
            <v>12319181.943750001</v>
          </cell>
          <cell r="AJ247">
            <v>12314171.93125</v>
          </cell>
        </row>
        <row r="248">
          <cell r="Q248">
            <v>0</v>
          </cell>
          <cell r="R248">
            <v>0</v>
          </cell>
          <cell r="S248">
            <v>0</v>
          </cell>
          <cell r="T248">
            <v>0</v>
          </cell>
          <cell r="AH248">
            <v>0</v>
          </cell>
          <cell r="AI248">
            <v>0</v>
          </cell>
          <cell r="AJ248">
            <v>0</v>
          </cell>
        </row>
        <row r="249">
          <cell r="Q249">
            <v>-40</v>
          </cell>
          <cell r="R249">
            <v>-40</v>
          </cell>
          <cell r="S249">
            <v>-40</v>
          </cell>
          <cell r="T249">
            <v>0</v>
          </cell>
          <cell r="AH249">
            <v>41967.105833333328</v>
          </cell>
          <cell r="AI249">
            <v>38272.168749999997</v>
          </cell>
          <cell r="AJ249">
            <v>31602.191666666666</v>
          </cell>
        </row>
        <row r="250">
          <cell r="Q250">
            <v>0</v>
          </cell>
          <cell r="R250">
            <v>-9043.26</v>
          </cell>
          <cell r="S250">
            <v>-5510.91</v>
          </cell>
          <cell r="T250">
            <v>0</v>
          </cell>
          <cell r="AH250">
            <v>-16669.688749999998</v>
          </cell>
          <cell r="AI250">
            <v>-12025.125</v>
          </cell>
          <cell r="AJ250">
            <v>-9629.2525000000005</v>
          </cell>
        </row>
        <row r="251">
          <cell r="Q251">
            <v>0</v>
          </cell>
          <cell r="R251">
            <v>0</v>
          </cell>
          <cell r="S251">
            <v>0</v>
          </cell>
          <cell r="T251">
            <v>0</v>
          </cell>
          <cell r="AH251">
            <v>0</v>
          </cell>
          <cell r="AI251">
            <v>0</v>
          </cell>
          <cell r="AJ251">
            <v>0</v>
          </cell>
        </row>
        <row r="252">
          <cell r="Q252">
            <v>0</v>
          </cell>
          <cell r="R252">
            <v>0</v>
          </cell>
          <cell r="S252">
            <v>0</v>
          </cell>
          <cell r="T252">
            <v>0</v>
          </cell>
          <cell r="AH252">
            <v>0</v>
          </cell>
          <cell r="AI252">
            <v>0</v>
          </cell>
          <cell r="AJ252">
            <v>0</v>
          </cell>
        </row>
        <row r="253">
          <cell r="Q253">
            <v>0</v>
          </cell>
          <cell r="R253">
            <v>0</v>
          </cell>
          <cell r="S253">
            <v>0</v>
          </cell>
          <cell r="T253">
            <v>0</v>
          </cell>
          <cell r="AH253">
            <v>0</v>
          </cell>
          <cell r="AI253">
            <v>0</v>
          </cell>
          <cell r="AJ253">
            <v>0</v>
          </cell>
        </row>
        <row r="254">
          <cell r="Q254">
            <v>0</v>
          </cell>
          <cell r="R254">
            <v>0</v>
          </cell>
          <cell r="S254">
            <v>0</v>
          </cell>
          <cell r="T254">
            <v>0</v>
          </cell>
          <cell r="AH254">
            <v>0</v>
          </cell>
          <cell r="AI254">
            <v>0</v>
          </cell>
          <cell r="AJ254">
            <v>0</v>
          </cell>
        </row>
        <row r="255">
          <cell r="Q255">
            <v>287028.95</v>
          </cell>
          <cell r="R255">
            <v>285756.46999999997</v>
          </cell>
          <cell r="S255">
            <v>285756.46999999997</v>
          </cell>
          <cell r="T255">
            <v>285756.46999999997</v>
          </cell>
          <cell r="AH255">
            <v>296321.82333333336</v>
          </cell>
          <cell r="AI255">
            <v>294807.78333333338</v>
          </cell>
          <cell r="AJ255">
            <v>293293.74333333335</v>
          </cell>
        </row>
        <row r="256">
          <cell r="Q256">
            <v>3646174.18</v>
          </cell>
          <cell r="R256">
            <v>3786098.82</v>
          </cell>
          <cell r="S256">
            <v>3688795</v>
          </cell>
          <cell r="T256">
            <v>4317109.05</v>
          </cell>
          <cell r="AH256">
            <v>2850274.1670833328</v>
          </cell>
          <cell r="AI256">
            <v>2981286.6675</v>
          </cell>
          <cell r="AJ256">
            <v>3103621.2945833332</v>
          </cell>
        </row>
        <row r="257">
          <cell r="Q257">
            <v>20</v>
          </cell>
          <cell r="R257">
            <v>0</v>
          </cell>
          <cell r="S257">
            <v>0</v>
          </cell>
          <cell r="T257">
            <v>0</v>
          </cell>
          <cell r="AH257">
            <v>6439.3275000000003</v>
          </cell>
          <cell r="AI257">
            <v>6439.3275000000003</v>
          </cell>
          <cell r="AJ257">
            <v>6439.3275000000003</v>
          </cell>
        </row>
        <row r="258">
          <cell r="Q258">
            <v>0</v>
          </cell>
          <cell r="R258">
            <v>0</v>
          </cell>
          <cell r="S258">
            <v>0</v>
          </cell>
          <cell r="T258">
            <v>0</v>
          </cell>
          <cell r="AH258">
            <v>0</v>
          </cell>
          <cell r="AI258">
            <v>0</v>
          </cell>
          <cell r="AJ258">
            <v>0</v>
          </cell>
        </row>
        <row r="259">
          <cell r="Q259">
            <v>40871.89</v>
          </cell>
          <cell r="R259">
            <v>44605.79</v>
          </cell>
          <cell r="S259">
            <v>51172.28</v>
          </cell>
          <cell r="T259">
            <v>48196.52</v>
          </cell>
          <cell r="AH259">
            <v>51153.948750000003</v>
          </cell>
          <cell r="AI259">
            <v>51482.439583333333</v>
          </cell>
          <cell r="AJ259">
            <v>53477.460833333338</v>
          </cell>
        </row>
        <row r="260">
          <cell r="Q260">
            <v>11407303.92</v>
          </cell>
          <cell r="R260">
            <v>9999076.5999999996</v>
          </cell>
          <cell r="S260">
            <v>9399801.6500000004</v>
          </cell>
          <cell r="T260">
            <v>12226150.960000001</v>
          </cell>
          <cell r="AH260">
            <v>9917092.4020833336</v>
          </cell>
          <cell r="AI260">
            <v>9873465.6208333336</v>
          </cell>
          <cell r="AJ260">
            <v>9932660.7950000018</v>
          </cell>
        </row>
        <row r="261">
          <cell r="Q261">
            <v>65557704.82</v>
          </cell>
          <cell r="R261">
            <v>65557704.82</v>
          </cell>
          <cell r="S261">
            <v>65093539.770000003</v>
          </cell>
          <cell r="T261">
            <v>65093539.770000003</v>
          </cell>
          <cell r="AH261">
            <v>66351683.132083349</v>
          </cell>
          <cell r="AI261">
            <v>66224965.25250002</v>
          </cell>
          <cell r="AJ261">
            <v>66078907.162500001</v>
          </cell>
        </row>
        <row r="262">
          <cell r="Q262">
            <v>1448.24</v>
          </cell>
          <cell r="R262">
            <v>1448.24</v>
          </cell>
          <cell r="S262">
            <v>1448.24</v>
          </cell>
          <cell r="T262">
            <v>0</v>
          </cell>
          <cell r="AH262">
            <v>737.67333333333329</v>
          </cell>
          <cell r="AI262">
            <v>827.79333333333341</v>
          </cell>
          <cell r="AJ262">
            <v>840.1049999999999</v>
          </cell>
        </row>
        <row r="263">
          <cell r="Q263">
            <v>0</v>
          </cell>
          <cell r="R263">
            <v>0</v>
          </cell>
          <cell r="S263">
            <v>0</v>
          </cell>
          <cell r="T263">
            <v>0</v>
          </cell>
          <cell r="AH263">
            <v>0</v>
          </cell>
          <cell r="AI263">
            <v>0</v>
          </cell>
          <cell r="AJ263">
            <v>0</v>
          </cell>
        </row>
        <row r="264">
          <cell r="Q264">
            <v>0</v>
          </cell>
          <cell r="R264">
            <v>0</v>
          </cell>
          <cell r="S264">
            <v>0</v>
          </cell>
          <cell r="T264">
            <v>0</v>
          </cell>
          <cell r="AH264">
            <v>0</v>
          </cell>
          <cell r="AI264">
            <v>0</v>
          </cell>
          <cell r="AJ264">
            <v>0</v>
          </cell>
        </row>
        <row r="265">
          <cell r="Q265">
            <v>2405.5</v>
          </cell>
          <cell r="R265">
            <v>0</v>
          </cell>
          <cell r="S265">
            <v>0</v>
          </cell>
          <cell r="T265">
            <v>0</v>
          </cell>
          <cell r="AH265">
            <v>-8073.4245833333325</v>
          </cell>
          <cell r="AI265">
            <v>-4553.2504166666668</v>
          </cell>
          <cell r="AJ265">
            <v>-2028.4095833333333</v>
          </cell>
        </row>
        <row r="266">
          <cell r="Q266">
            <v>0</v>
          </cell>
          <cell r="R266">
            <v>0</v>
          </cell>
          <cell r="S266">
            <v>0</v>
          </cell>
          <cell r="T266">
            <v>0</v>
          </cell>
          <cell r="AH266">
            <v>12250.566666666666</v>
          </cell>
          <cell r="AI266">
            <v>0</v>
          </cell>
          <cell r="AJ266">
            <v>0</v>
          </cell>
        </row>
        <row r="267">
          <cell r="Q267">
            <v>0</v>
          </cell>
          <cell r="R267">
            <v>0</v>
          </cell>
          <cell r="S267">
            <v>0</v>
          </cell>
          <cell r="T267">
            <v>0</v>
          </cell>
          <cell r="AH267">
            <v>23500.038749999996</v>
          </cell>
          <cell r="AI267">
            <v>18277.807916666668</v>
          </cell>
          <cell r="AJ267">
            <v>13055.577083333332</v>
          </cell>
        </row>
        <row r="268">
          <cell r="Q268">
            <v>1276.2</v>
          </cell>
          <cell r="R268">
            <v>1276.2</v>
          </cell>
          <cell r="S268">
            <v>1276.2</v>
          </cell>
          <cell r="T268">
            <v>0</v>
          </cell>
          <cell r="AH268">
            <v>562242.03750000021</v>
          </cell>
          <cell r="AI268">
            <v>437582.9625000002</v>
          </cell>
          <cell r="AJ268">
            <v>312870.71250000014</v>
          </cell>
        </row>
        <row r="269">
          <cell r="Q269">
            <v>67516.460000000006</v>
          </cell>
          <cell r="R269">
            <v>38819.599999999999</v>
          </cell>
          <cell r="S269">
            <v>35341.089999999997</v>
          </cell>
          <cell r="T269">
            <v>0</v>
          </cell>
          <cell r="AH269">
            <v>64271.935000000005</v>
          </cell>
          <cell r="AI269">
            <v>67361.96375000001</v>
          </cell>
          <cell r="AJ269">
            <v>63279.70166666666</v>
          </cell>
        </row>
        <row r="270">
          <cell r="R270">
            <v>0</v>
          </cell>
          <cell r="S270">
            <v>205776.56</v>
          </cell>
          <cell r="T270">
            <v>272399.3</v>
          </cell>
          <cell r="AH270">
            <v>0</v>
          </cell>
          <cell r="AI270">
            <v>8574.0233333333326</v>
          </cell>
          <cell r="AJ270">
            <v>28498.017499999998</v>
          </cell>
        </row>
        <row r="271">
          <cell r="Q271">
            <v>533.64</v>
          </cell>
          <cell r="R271">
            <v>169.15</v>
          </cell>
          <cell r="S271">
            <v>2379.67</v>
          </cell>
          <cell r="T271">
            <v>2168.75</v>
          </cell>
          <cell r="AH271">
            <v>39004.656666666669</v>
          </cell>
          <cell r="AI271">
            <v>33820.592083333344</v>
          </cell>
          <cell r="AJ271">
            <v>28731.386666666673</v>
          </cell>
        </row>
        <row r="272">
          <cell r="Q272">
            <v>167308.73000000001</v>
          </cell>
          <cell r="R272">
            <v>162629.26</v>
          </cell>
          <cell r="S272">
            <v>158918.92000000001</v>
          </cell>
          <cell r="T272">
            <v>148957.35999999999</v>
          </cell>
          <cell r="AH272">
            <v>392125.99833333329</v>
          </cell>
          <cell r="AI272">
            <v>329276.66624999995</v>
          </cell>
          <cell r="AJ272">
            <v>283928.84666666668</v>
          </cell>
        </row>
        <row r="273">
          <cell r="Q273">
            <v>593764.73</v>
          </cell>
          <cell r="R273">
            <v>550189.84</v>
          </cell>
          <cell r="S273">
            <v>520621.75</v>
          </cell>
          <cell r="T273">
            <v>496142.91</v>
          </cell>
          <cell r="AH273">
            <v>917979.45958333334</v>
          </cell>
          <cell r="AI273">
            <v>858240.65333333332</v>
          </cell>
          <cell r="AJ273">
            <v>801590.64708333323</v>
          </cell>
        </row>
        <row r="274">
          <cell r="Q274">
            <v>608272.1</v>
          </cell>
          <cell r="R274">
            <v>136471.76</v>
          </cell>
          <cell r="S274">
            <v>313623.93</v>
          </cell>
          <cell r="T274">
            <v>2934826.05</v>
          </cell>
          <cell r="AH274">
            <v>400351.07000000007</v>
          </cell>
          <cell r="AI274">
            <v>356537.15541666659</v>
          </cell>
          <cell r="AJ274">
            <v>414923.58624999999</v>
          </cell>
        </row>
        <row r="275">
          <cell r="Q275">
            <v>0</v>
          </cell>
          <cell r="R275">
            <v>0</v>
          </cell>
          <cell r="S275">
            <v>0</v>
          </cell>
          <cell r="T275">
            <v>0</v>
          </cell>
          <cell r="AH275">
            <v>153376.68416666667</v>
          </cell>
          <cell r="AI275">
            <v>143698.17374999999</v>
          </cell>
          <cell r="AJ275">
            <v>123634.58833333333</v>
          </cell>
        </row>
        <row r="276">
          <cell r="Q276">
            <v>928</v>
          </cell>
          <cell r="R276">
            <v>928</v>
          </cell>
          <cell r="S276">
            <v>928</v>
          </cell>
          <cell r="T276">
            <v>0</v>
          </cell>
          <cell r="AH276">
            <v>15643.79</v>
          </cell>
          <cell r="AI276">
            <v>15299.667083333334</v>
          </cell>
          <cell r="AJ276">
            <v>14385.795416666666</v>
          </cell>
        </row>
        <row r="277">
          <cell r="Q277">
            <v>727781.97</v>
          </cell>
          <cell r="R277">
            <v>727781.97</v>
          </cell>
          <cell r="S277">
            <v>727781.97</v>
          </cell>
          <cell r="T277">
            <v>727781.97</v>
          </cell>
          <cell r="AH277">
            <v>649450.61874999991</v>
          </cell>
          <cell r="AI277">
            <v>710099.11624999985</v>
          </cell>
          <cell r="AJ277">
            <v>738316.4658333332</v>
          </cell>
        </row>
        <row r="278">
          <cell r="Q278">
            <v>73258</v>
          </cell>
          <cell r="R278">
            <v>80256.44</v>
          </cell>
          <cell r="S278">
            <v>79024.289999999994</v>
          </cell>
          <cell r="T278">
            <v>88877.42</v>
          </cell>
          <cell r="AH278">
            <v>193921.96791666668</v>
          </cell>
          <cell r="AI278">
            <v>183581.71208333332</v>
          </cell>
          <cell r="AJ278">
            <v>173465.62625</v>
          </cell>
        </row>
        <row r="279">
          <cell r="Q279">
            <v>0</v>
          </cell>
          <cell r="R279">
            <v>0</v>
          </cell>
          <cell r="S279">
            <v>0</v>
          </cell>
          <cell r="T279">
            <v>0</v>
          </cell>
          <cell r="AH279">
            <v>153834.93</v>
          </cell>
          <cell r="AI279">
            <v>153834.93</v>
          </cell>
          <cell r="AJ279">
            <v>153834.93</v>
          </cell>
        </row>
        <row r="280">
          <cell r="Q280">
            <v>0</v>
          </cell>
          <cell r="R280">
            <v>0</v>
          </cell>
          <cell r="S280">
            <v>0</v>
          </cell>
          <cell r="T280">
            <v>0</v>
          </cell>
          <cell r="AH280">
            <v>0</v>
          </cell>
          <cell r="AI280">
            <v>0</v>
          </cell>
          <cell r="AJ280">
            <v>0</v>
          </cell>
        </row>
        <row r="281">
          <cell r="Q281">
            <v>0</v>
          </cell>
          <cell r="R281">
            <v>0</v>
          </cell>
          <cell r="S281">
            <v>0</v>
          </cell>
          <cell r="T281">
            <v>0</v>
          </cell>
          <cell r="AH281">
            <v>0</v>
          </cell>
          <cell r="AI281">
            <v>0</v>
          </cell>
          <cell r="AJ281">
            <v>0</v>
          </cell>
        </row>
        <row r="282">
          <cell r="Q282">
            <v>-704300.58</v>
          </cell>
          <cell r="R282">
            <v>-756156.15</v>
          </cell>
          <cell r="S282">
            <v>-997986.44</v>
          </cell>
          <cell r="T282">
            <v>-890666.89</v>
          </cell>
          <cell r="AH282">
            <v>-769728.84583333321</v>
          </cell>
          <cell r="AI282">
            <v>-783463.18583333341</v>
          </cell>
          <cell r="AJ282">
            <v>-793875.13333333342</v>
          </cell>
        </row>
        <row r="283">
          <cell r="Q283">
            <v>0</v>
          </cell>
          <cell r="R283">
            <v>0</v>
          </cell>
          <cell r="S283">
            <v>0</v>
          </cell>
          <cell r="T283">
            <v>0</v>
          </cell>
          <cell r="AH283">
            <v>0</v>
          </cell>
          <cell r="AI283">
            <v>0</v>
          </cell>
          <cell r="AJ283">
            <v>0</v>
          </cell>
        </row>
        <row r="284">
          <cell r="Q284">
            <v>-188040.46</v>
          </cell>
          <cell r="R284">
            <v>-295643.94</v>
          </cell>
          <cell r="S284">
            <v>-643600.94999999995</v>
          </cell>
          <cell r="T284">
            <v>-491334.78</v>
          </cell>
          <cell r="AH284">
            <v>-267281.45583333337</v>
          </cell>
          <cell r="AI284">
            <v>-288372.1424999999</v>
          </cell>
          <cell r="AJ284">
            <v>-309379.9145833333</v>
          </cell>
        </row>
        <row r="285">
          <cell r="Q285">
            <v>-41487700</v>
          </cell>
          <cell r="R285">
            <v>-41487700</v>
          </cell>
          <cell r="S285">
            <v>-41487700</v>
          </cell>
          <cell r="T285">
            <v>-41487700</v>
          </cell>
          <cell r="AH285">
            <v>-41487700</v>
          </cell>
          <cell r="AI285">
            <v>-41487700</v>
          </cell>
          <cell r="AJ285">
            <v>-41487700</v>
          </cell>
        </row>
        <row r="286">
          <cell r="Q286">
            <v>0</v>
          </cell>
          <cell r="R286">
            <v>0</v>
          </cell>
          <cell r="S286">
            <v>0</v>
          </cell>
          <cell r="T286">
            <v>0</v>
          </cell>
          <cell r="AH286">
            <v>0</v>
          </cell>
          <cell r="AI286">
            <v>0</v>
          </cell>
          <cell r="AJ286">
            <v>0</v>
          </cell>
        </row>
        <row r="287">
          <cell r="Q287">
            <v>825652</v>
          </cell>
          <cell r="R287">
            <v>882860</v>
          </cell>
          <cell r="S287">
            <v>1094776</v>
          </cell>
          <cell r="T287">
            <v>1149342</v>
          </cell>
          <cell r="AH287">
            <v>670943.41666666663</v>
          </cell>
          <cell r="AI287">
            <v>753344.91666666663</v>
          </cell>
          <cell r="AJ287">
            <v>846849.83333333337</v>
          </cell>
        </row>
        <row r="288">
          <cell r="Q288">
            <v>222060</v>
          </cell>
          <cell r="R288">
            <v>336625</v>
          </cell>
          <cell r="S288">
            <v>698815</v>
          </cell>
          <cell r="T288">
            <v>814327</v>
          </cell>
          <cell r="AH288">
            <v>227706.29166666666</v>
          </cell>
          <cell r="AI288">
            <v>270849.625</v>
          </cell>
          <cell r="AJ288">
            <v>333897.20833333331</v>
          </cell>
        </row>
        <row r="289">
          <cell r="Q289">
            <v>0</v>
          </cell>
          <cell r="R289">
            <v>0</v>
          </cell>
          <cell r="S289">
            <v>0</v>
          </cell>
          <cell r="T289">
            <v>0</v>
          </cell>
          <cell r="AH289">
            <v>-73613.863333333327</v>
          </cell>
          <cell r="AI289">
            <v>-25103.112499999999</v>
          </cell>
          <cell r="AJ289">
            <v>-798.07333333333338</v>
          </cell>
        </row>
        <row r="290">
          <cell r="Q290">
            <v>-860740.12</v>
          </cell>
          <cell r="R290">
            <v>-709761.25</v>
          </cell>
          <cell r="S290">
            <v>-719931.31</v>
          </cell>
          <cell r="T290">
            <v>-738291.59</v>
          </cell>
          <cell r="AH290">
            <v>-562815.92166666663</v>
          </cell>
          <cell r="AI290">
            <v>-606502.47166666668</v>
          </cell>
          <cell r="AJ290">
            <v>-634488.96375</v>
          </cell>
        </row>
        <row r="291">
          <cell r="Q291">
            <v>0</v>
          </cell>
          <cell r="R291">
            <v>0</v>
          </cell>
          <cell r="S291">
            <v>0</v>
          </cell>
          <cell r="T291">
            <v>0</v>
          </cell>
          <cell r="AH291">
            <v>2307.2775000000001</v>
          </cell>
          <cell r="AI291">
            <v>769.09250000000009</v>
          </cell>
          <cell r="AJ291">
            <v>0</v>
          </cell>
        </row>
        <row r="292">
          <cell r="Q292">
            <v>46601.67</v>
          </cell>
          <cell r="R292">
            <v>62612.34</v>
          </cell>
          <cell r="S292">
            <v>-32464.22</v>
          </cell>
          <cell r="T292">
            <v>9762.34</v>
          </cell>
          <cell r="AH292">
            <v>90090.880000000005</v>
          </cell>
          <cell r="AI292">
            <v>53031.878333333327</v>
          </cell>
          <cell r="AJ292">
            <v>31419.910833333328</v>
          </cell>
        </row>
        <row r="293">
          <cell r="Q293">
            <v>-5275.45</v>
          </cell>
          <cell r="R293">
            <v>-6055.45</v>
          </cell>
          <cell r="S293">
            <v>-15841.49</v>
          </cell>
          <cell r="T293">
            <v>0</v>
          </cell>
          <cell r="AH293">
            <v>41608.38041666666</v>
          </cell>
          <cell r="AI293">
            <v>11866.335833333333</v>
          </cell>
          <cell r="AJ293">
            <v>-3133.7474999999999</v>
          </cell>
        </row>
        <row r="294">
          <cell r="Q294">
            <v>37708.07</v>
          </cell>
          <cell r="R294">
            <v>20980.74</v>
          </cell>
          <cell r="S294">
            <v>-3030.11</v>
          </cell>
          <cell r="T294">
            <v>-1666.46</v>
          </cell>
          <cell r="AH294">
            <v>67547.653749999983</v>
          </cell>
          <cell r="AI294">
            <v>57056.488749999997</v>
          </cell>
          <cell r="AJ294">
            <v>45044.769583333342</v>
          </cell>
        </row>
        <row r="295">
          <cell r="Q295">
            <v>0</v>
          </cell>
          <cell r="R295">
            <v>0</v>
          </cell>
          <cell r="S295">
            <v>0</v>
          </cell>
          <cell r="T295">
            <v>0</v>
          </cell>
          <cell r="AH295">
            <v>22716.081250000003</v>
          </cell>
          <cell r="AI295">
            <v>7904.2979166666664</v>
          </cell>
          <cell r="AJ295">
            <v>348.95000000000005</v>
          </cell>
        </row>
        <row r="296">
          <cell r="R296">
            <v>-160042.01</v>
          </cell>
          <cell r="S296">
            <v>-205776.56</v>
          </cell>
          <cell r="T296">
            <v>-272399.3</v>
          </cell>
          <cell r="AH296">
            <v>-6668.4170833333337</v>
          </cell>
          <cell r="AI296">
            <v>-21910.857500000002</v>
          </cell>
          <cell r="AJ296">
            <v>-41834.851666666662</v>
          </cell>
        </row>
        <row r="297">
          <cell r="Q297">
            <v>7231614.8799999999</v>
          </cell>
          <cell r="R297">
            <v>7765142.4500000002</v>
          </cell>
          <cell r="S297">
            <v>8348264.6399999997</v>
          </cell>
          <cell r="T297">
            <v>10949264.52</v>
          </cell>
          <cell r="AH297">
            <v>4149040.1362500004</v>
          </cell>
          <cell r="AI297">
            <v>4734747.5916666677</v>
          </cell>
          <cell r="AJ297">
            <v>5452054.7712500012</v>
          </cell>
        </row>
        <row r="298">
          <cell r="Q298">
            <v>0</v>
          </cell>
          <cell r="R298">
            <v>0</v>
          </cell>
          <cell r="S298">
            <v>0</v>
          </cell>
          <cell r="T298">
            <v>0</v>
          </cell>
          <cell r="AH298">
            <v>0</v>
          </cell>
          <cell r="AI298">
            <v>0</v>
          </cell>
          <cell r="AJ298">
            <v>0</v>
          </cell>
        </row>
        <row r="299">
          <cell r="Q299">
            <v>572189.79</v>
          </cell>
          <cell r="R299">
            <v>586686.18999999994</v>
          </cell>
          <cell r="S299">
            <v>540262.16</v>
          </cell>
          <cell r="T299">
            <v>669427.55000000005</v>
          </cell>
          <cell r="AH299">
            <v>654062.96333333338</v>
          </cell>
          <cell r="AI299">
            <v>647513.35666666669</v>
          </cell>
          <cell r="AJ299">
            <v>642176.3466666668</v>
          </cell>
        </row>
        <row r="300">
          <cell r="Q300">
            <v>1030583.88</v>
          </cell>
          <cell r="R300">
            <v>983628.26</v>
          </cell>
          <cell r="S300">
            <v>889074.69</v>
          </cell>
          <cell r="T300">
            <v>680103.45</v>
          </cell>
          <cell r="AH300">
            <v>943059.16416666657</v>
          </cell>
          <cell r="AI300">
            <v>948099.01166666672</v>
          </cell>
          <cell r="AJ300">
            <v>948764.81666666653</v>
          </cell>
        </row>
        <row r="301">
          <cell r="Q301">
            <v>125324.99</v>
          </cell>
          <cell r="R301">
            <v>94948.99</v>
          </cell>
          <cell r="S301">
            <v>133220.99</v>
          </cell>
          <cell r="T301">
            <v>128739.99</v>
          </cell>
          <cell r="AH301">
            <v>122109.28166666668</v>
          </cell>
          <cell r="AI301">
            <v>124590.90666666666</v>
          </cell>
          <cell r="AJ301">
            <v>126259.11499999999</v>
          </cell>
        </row>
        <row r="302">
          <cell r="Q302">
            <v>19225.34</v>
          </cell>
          <cell r="R302">
            <v>18935.419999999998</v>
          </cell>
          <cell r="S302">
            <v>25145.759999999998</v>
          </cell>
          <cell r="T302">
            <v>21561.8</v>
          </cell>
          <cell r="AH302">
            <v>19626.41</v>
          </cell>
          <cell r="AI302">
            <v>20058.492916666666</v>
          </cell>
          <cell r="AJ302">
            <v>20285.944999999996</v>
          </cell>
        </row>
        <row r="303">
          <cell r="Q303">
            <v>0</v>
          </cell>
          <cell r="R303">
            <v>0</v>
          </cell>
          <cell r="S303">
            <v>0</v>
          </cell>
          <cell r="T303">
            <v>0</v>
          </cell>
          <cell r="AH303">
            <v>0</v>
          </cell>
          <cell r="AI303">
            <v>0</v>
          </cell>
          <cell r="AJ303">
            <v>0</v>
          </cell>
        </row>
        <row r="304">
          <cell r="Q304">
            <v>3923076.58</v>
          </cell>
          <cell r="R304">
            <v>3923076.58</v>
          </cell>
          <cell r="S304">
            <v>3923076.58</v>
          </cell>
          <cell r="T304">
            <v>3920951.59</v>
          </cell>
          <cell r="AH304">
            <v>3925633.4683333323</v>
          </cell>
          <cell r="AI304">
            <v>3925345.7649999992</v>
          </cell>
          <cell r="AJ304">
            <v>3924969.5204166663</v>
          </cell>
        </row>
        <row r="305">
          <cell r="Q305">
            <v>1111480.51</v>
          </cell>
          <cell r="R305">
            <v>1111480.51</v>
          </cell>
          <cell r="S305">
            <v>1111480.51</v>
          </cell>
          <cell r="T305">
            <v>1102268.1200000001</v>
          </cell>
          <cell r="AH305">
            <v>1173217.9862499998</v>
          </cell>
          <cell r="AI305">
            <v>1161811.4670833333</v>
          </cell>
          <cell r="AJ305">
            <v>1150021.0983333332</v>
          </cell>
        </row>
        <row r="306">
          <cell r="Q306">
            <v>0</v>
          </cell>
          <cell r="R306">
            <v>0</v>
          </cell>
          <cell r="S306">
            <v>0</v>
          </cell>
          <cell r="T306">
            <v>0</v>
          </cell>
          <cell r="AH306">
            <v>0</v>
          </cell>
          <cell r="AI306">
            <v>0</v>
          </cell>
          <cell r="AJ306">
            <v>0</v>
          </cell>
        </row>
        <row r="307">
          <cell r="Q307">
            <v>2637032.69</v>
          </cell>
          <cell r="R307">
            <v>2535409.8199999998</v>
          </cell>
          <cell r="S307">
            <v>2485089.0499999998</v>
          </cell>
          <cell r="T307">
            <v>2485089.0499999998</v>
          </cell>
          <cell r="AH307">
            <v>2674819.1145833335</v>
          </cell>
          <cell r="AI307">
            <v>2659120.9433333334</v>
          </cell>
          <cell r="AJ307">
            <v>2641485.1820833334</v>
          </cell>
        </row>
        <row r="308">
          <cell r="Q308">
            <v>7359.29</v>
          </cell>
          <cell r="R308">
            <v>7359.29</v>
          </cell>
          <cell r="S308">
            <v>7359.29</v>
          </cell>
          <cell r="T308">
            <v>0</v>
          </cell>
          <cell r="AH308">
            <v>7359.2899999999981</v>
          </cell>
          <cell r="AI308">
            <v>7359.2899999999981</v>
          </cell>
          <cell r="AJ308">
            <v>7052.652916666666</v>
          </cell>
        </row>
        <row r="309">
          <cell r="Q309">
            <v>0</v>
          </cell>
          <cell r="R309">
            <v>0</v>
          </cell>
          <cell r="S309">
            <v>0</v>
          </cell>
          <cell r="T309">
            <v>0</v>
          </cell>
          <cell r="AH309">
            <v>0</v>
          </cell>
          <cell r="AI309">
            <v>0</v>
          </cell>
          <cell r="AJ309">
            <v>0</v>
          </cell>
        </row>
        <row r="310">
          <cell r="Q310">
            <v>354008.19</v>
          </cell>
          <cell r="R310">
            <v>354008.19</v>
          </cell>
          <cell r="S310">
            <v>354008.19</v>
          </cell>
          <cell r="T310">
            <v>354008.19</v>
          </cell>
          <cell r="AH310">
            <v>354008.19</v>
          </cell>
          <cell r="AI310">
            <v>354008.19</v>
          </cell>
          <cell r="AJ310">
            <v>354008.19</v>
          </cell>
        </row>
        <row r="311">
          <cell r="Q311">
            <v>0</v>
          </cell>
          <cell r="R311">
            <v>0</v>
          </cell>
          <cell r="S311">
            <v>0</v>
          </cell>
          <cell r="T311">
            <v>0</v>
          </cell>
          <cell r="AH311">
            <v>0</v>
          </cell>
          <cell r="AI311">
            <v>0</v>
          </cell>
          <cell r="AJ311">
            <v>0</v>
          </cell>
        </row>
        <row r="312">
          <cell r="Q312">
            <v>1357044.6</v>
          </cell>
          <cell r="R312">
            <v>1357044.6</v>
          </cell>
          <cell r="S312">
            <v>1357044.6</v>
          </cell>
          <cell r="T312">
            <v>0</v>
          </cell>
          <cell r="AH312">
            <v>1354834.0075000001</v>
          </cell>
          <cell r="AI312">
            <v>1351543.3441666665</v>
          </cell>
          <cell r="AJ312">
            <v>1293632.76875</v>
          </cell>
        </row>
        <row r="313">
          <cell r="Q313">
            <v>59.22</v>
          </cell>
          <cell r="R313">
            <v>59.22</v>
          </cell>
          <cell r="S313">
            <v>59.22</v>
          </cell>
          <cell r="T313">
            <v>86.14</v>
          </cell>
          <cell r="AH313">
            <v>231.05250000000001</v>
          </cell>
          <cell r="AI313">
            <v>235.98749999999998</v>
          </cell>
          <cell r="AJ313">
            <v>242.04416666666665</v>
          </cell>
        </row>
        <row r="314">
          <cell r="Q314">
            <v>98202.36</v>
          </cell>
          <cell r="R314">
            <v>98202.36</v>
          </cell>
          <cell r="S314">
            <v>98202.36</v>
          </cell>
          <cell r="T314">
            <v>98202.36</v>
          </cell>
          <cell r="AH314">
            <v>78275.424999999988</v>
          </cell>
          <cell r="AI314">
            <v>86458.988333333327</v>
          </cell>
          <cell r="AJ314">
            <v>94642.534999999989</v>
          </cell>
        </row>
        <row r="315">
          <cell r="Q315">
            <v>65.900000000000006</v>
          </cell>
          <cell r="R315">
            <v>342.4</v>
          </cell>
          <cell r="S315">
            <v>909.61</v>
          </cell>
          <cell r="T315">
            <v>555.19000000000005</v>
          </cell>
          <cell r="AH315">
            <v>-266.60208333333338</v>
          </cell>
          <cell r="AI315">
            <v>-608.51083333333338</v>
          </cell>
          <cell r="AJ315">
            <v>-1017.1829166666663</v>
          </cell>
        </row>
        <row r="316">
          <cell r="Q316">
            <v>156778.10999999999</v>
          </cell>
          <cell r="R316">
            <v>118974.11</v>
          </cell>
          <cell r="S316">
            <v>116008.11</v>
          </cell>
          <cell r="T316">
            <v>123238.11</v>
          </cell>
          <cell r="AH316">
            <v>145035.19333333333</v>
          </cell>
          <cell r="AI316">
            <v>142770.35999999999</v>
          </cell>
          <cell r="AJ316">
            <v>140468.44333333333</v>
          </cell>
        </row>
        <row r="317">
          <cell r="Q317">
            <v>0</v>
          </cell>
          <cell r="R317">
            <v>0</v>
          </cell>
          <cell r="S317">
            <v>0</v>
          </cell>
          <cell r="T317">
            <v>0</v>
          </cell>
          <cell r="AH317">
            <v>0</v>
          </cell>
          <cell r="AI317">
            <v>0</v>
          </cell>
          <cell r="AJ317">
            <v>0</v>
          </cell>
        </row>
        <row r="318">
          <cell r="R318">
            <v>0</v>
          </cell>
          <cell r="S318">
            <v>0</v>
          </cell>
          <cell r="T318">
            <v>1327239.27</v>
          </cell>
          <cell r="AH318">
            <v>0</v>
          </cell>
          <cell r="AI318">
            <v>0</v>
          </cell>
          <cell r="AJ318">
            <v>55301.636250000003</v>
          </cell>
        </row>
        <row r="319">
          <cell r="Q319">
            <v>494245.66</v>
          </cell>
          <cell r="R319">
            <v>487684.88</v>
          </cell>
          <cell r="S319">
            <v>486044.67</v>
          </cell>
          <cell r="T319">
            <v>485497.93</v>
          </cell>
          <cell r="AH319">
            <v>554819.00624999998</v>
          </cell>
          <cell r="AI319">
            <v>546321.87833333341</v>
          </cell>
          <cell r="AJ319">
            <v>537938.65249999997</v>
          </cell>
        </row>
        <row r="320">
          <cell r="Q320">
            <v>338925.45</v>
          </cell>
          <cell r="R320">
            <v>263276.40000000002</v>
          </cell>
          <cell r="S320">
            <v>527410.32999999996</v>
          </cell>
          <cell r="T320">
            <v>742563.47</v>
          </cell>
          <cell r="AH320">
            <v>106562.85083333333</v>
          </cell>
          <cell r="AI320">
            <v>140507.96541666667</v>
          </cell>
          <cell r="AJ320">
            <v>190893.80375000005</v>
          </cell>
        </row>
        <row r="321">
          <cell r="Q321">
            <v>0</v>
          </cell>
          <cell r="R321">
            <v>0</v>
          </cell>
          <cell r="S321">
            <v>0</v>
          </cell>
          <cell r="T321">
            <v>0</v>
          </cell>
          <cell r="AH321">
            <v>0</v>
          </cell>
          <cell r="AI321">
            <v>0</v>
          </cell>
          <cell r="AJ321">
            <v>0</v>
          </cell>
        </row>
        <row r="322">
          <cell r="Q322">
            <v>0</v>
          </cell>
          <cell r="R322">
            <v>0</v>
          </cell>
          <cell r="S322">
            <v>0</v>
          </cell>
          <cell r="T322">
            <v>0</v>
          </cell>
          <cell r="AH322">
            <v>0</v>
          </cell>
          <cell r="AI322">
            <v>0</v>
          </cell>
          <cell r="AJ322">
            <v>0</v>
          </cell>
        </row>
        <row r="323">
          <cell r="Q323">
            <v>0</v>
          </cell>
          <cell r="R323">
            <v>0</v>
          </cell>
          <cell r="S323">
            <v>0</v>
          </cell>
          <cell r="T323">
            <v>0</v>
          </cell>
          <cell r="AH323">
            <v>0</v>
          </cell>
          <cell r="AI323">
            <v>0</v>
          </cell>
          <cell r="AJ323">
            <v>0</v>
          </cell>
        </row>
        <row r="324">
          <cell r="Q324">
            <v>0</v>
          </cell>
          <cell r="R324">
            <v>0</v>
          </cell>
          <cell r="S324">
            <v>0</v>
          </cell>
          <cell r="T324">
            <v>0</v>
          </cell>
          <cell r="AH324">
            <v>0</v>
          </cell>
          <cell r="AI324">
            <v>0</v>
          </cell>
          <cell r="AJ324">
            <v>0</v>
          </cell>
        </row>
        <row r="325">
          <cell r="Q325">
            <v>0</v>
          </cell>
          <cell r="R325">
            <v>0</v>
          </cell>
          <cell r="S325">
            <v>0</v>
          </cell>
          <cell r="T325">
            <v>0</v>
          </cell>
          <cell r="AH325">
            <v>0</v>
          </cell>
          <cell r="AI325">
            <v>0</v>
          </cell>
          <cell r="AJ325">
            <v>0</v>
          </cell>
        </row>
        <row r="326">
          <cell r="Q326">
            <v>0</v>
          </cell>
          <cell r="R326">
            <v>0</v>
          </cell>
          <cell r="S326">
            <v>0</v>
          </cell>
          <cell r="T326">
            <v>0</v>
          </cell>
          <cell r="AH326">
            <v>0</v>
          </cell>
          <cell r="AI326">
            <v>0</v>
          </cell>
          <cell r="AJ326">
            <v>0</v>
          </cell>
        </row>
        <row r="327">
          <cell r="Q327">
            <v>0</v>
          </cell>
          <cell r="R327">
            <v>0</v>
          </cell>
          <cell r="S327">
            <v>0</v>
          </cell>
          <cell r="T327">
            <v>0</v>
          </cell>
          <cell r="AH327">
            <v>0</v>
          </cell>
          <cell r="AI327">
            <v>0</v>
          </cell>
          <cell r="AJ327">
            <v>0</v>
          </cell>
        </row>
        <row r="328">
          <cell r="Q328">
            <v>4721021.2699999996</v>
          </cell>
          <cell r="R328">
            <v>5022948.6100000003</v>
          </cell>
          <cell r="S328">
            <v>4706055.5999999996</v>
          </cell>
          <cell r="T328">
            <v>4975534.68</v>
          </cell>
          <cell r="AH328">
            <v>5170696.979166667</v>
          </cell>
          <cell r="AI328">
            <v>5127446.3566666665</v>
          </cell>
          <cell r="AJ328">
            <v>5097574.1729166666</v>
          </cell>
        </row>
        <row r="329">
          <cell r="Q329">
            <v>2836421.87</v>
          </cell>
          <cell r="R329">
            <v>2837027.87</v>
          </cell>
          <cell r="S329">
            <v>2843435.87</v>
          </cell>
          <cell r="T329">
            <v>2844733.87</v>
          </cell>
          <cell r="AH329">
            <v>2866981.9116666671</v>
          </cell>
          <cell r="AI329">
            <v>2865009.4533333336</v>
          </cell>
          <cell r="AJ329">
            <v>2860710.0366666671</v>
          </cell>
        </row>
        <row r="330">
          <cell r="Q330">
            <v>-4721021.2699999996</v>
          </cell>
          <cell r="R330">
            <v>-5022948.6100000003</v>
          </cell>
          <cell r="S330">
            <v>-4706055.5999999996</v>
          </cell>
          <cell r="T330">
            <v>-4975534.68</v>
          </cell>
          <cell r="AH330">
            <v>-5144945.2716666674</v>
          </cell>
          <cell r="AI330">
            <v>-5110875.8554166667</v>
          </cell>
          <cell r="AJ330">
            <v>-5094196.8220833344</v>
          </cell>
        </row>
        <row r="331">
          <cell r="Q331">
            <v>2192286.79</v>
          </cell>
          <cell r="R331">
            <v>2192741.79</v>
          </cell>
          <cell r="S331">
            <v>2197549.79</v>
          </cell>
          <cell r="T331">
            <v>2198523.79</v>
          </cell>
          <cell r="AH331">
            <v>2215202.5816666661</v>
          </cell>
          <cell r="AI331">
            <v>2213728.4149999996</v>
          </cell>
          <cell r="AJ331">
            <v>2210504.0399999996</v>
          </cell>
        </row>
        <row r="332">
          <cell r="Q332">
            <v>0</v>
          </cell>
          <cell r="R332">
            <v>0</v>
          </cell>
          <cell r="S332">
            <v>0</v>
          </cell>
          <cell r="T332">
            <v>0</v>
          </cell>
          <cell r="AH332">
            <v>0</v>
          </cell>
          <cell r="AI332">
            <v>0</v>
          </cell>
          <cell r="AJ332">
            <v>0</v>
          </cell>
        </row>
        <row r="333">
          <cell r="Q333">
            <v>10572727</v>
          </cell>
          <cell r="R333">
            <v>11552468.869999999</v>
          </cell>
          <cell r="S333">
            <v>11917323.93</v>
          </cell>
          <cell r="T333">
            <v>11910163.23</v>
          </cell>
          <cell r="AH333">
            <v>11375326.93125</v>
          </cell>
          <cell r="AI333">
            <v>11367516.997083336</v>
          </cell>
          <cell r="AJ333">
            <v>11397406.2675</v>
          </cell>
        </row>
        <row r="334">
          <cell r="Q334">
            <v>3848177.76</v>
          </cell>
          <cell r="R334">
            <v>4036266.64</v>
          </cell>
          <cell r="S334">
            <v>4146925.09</v>
          </cell>
          <cell r="T334">
            <v>4312676.6500000004</v>
          </cell>
          <cell r="AH334">
            <v>3883457.6766666663</v>
          </cell>
          <cell r="AI334">
            <v>3909833.4575</v>
          </cell>
          <cell r="AJ334">
            <v>3946353.2608333342</v>
          </cell>
        </row>
        <row r="335">
          <cell r="Q335">
            <v>2147553.89</v>
          </cell>
          <cell r="R335">
            <v>2084706.86</v>
          </cell>
          <cell r="S335">
            <v>2104705.85</v>
          </cell>
          <cell r="T335">
            <v>2115371.46</v>
          </cell>
          <cell r="AH335">
            <v>2133282.8966666665</v>
          </cell>
          <cell r="AI335">
            <v>2133379.1295833332</v>
          </cell>
          <cell r="AJ335">
            <v>2128090.17625</v>
          </cell>
        </row>
        <row r="336">
          <cell r="Q336">
            <v>2958340.19</v>
          </cell>
          <cell r="R336">
            <v>2965876.93</v>
          </cell>
          <cell r="S336">
            <v>2991432.79</v>
          </cell>
          <cell r="T336">
            <v>2991432.79</v>
          </cell>
          <cell r="AH336">
            <v>2625434.0229166667</v>
          </cell>
          <cell r="AI336">
            <v>2753217.1462500002</v>
          </cell>
          <cell r="AJ336">
            <v>2826932.6483333334</v>
          </cell>
        </row>
        <row r="337">
          <cell r="Q337">
            <v>0</v>
          </cell>
          <cell r="R337">
            <v>0</v>
          </cell>
          <cell r="S337">
            <v>0</v>
          </cell>
          <cell r="T337">
            <v>0</v>
          </cell>
          <cell r="AH337">
            <v>0</v>
          </cell>
          <cell r="AI337">
            <v>0</v>
          </cell>
          <cell r="AJ337">
            <v>0</v>
          </cell>
        </row>
        <row r="338">
          <cell r="Q338">
            <v>1422947.12</v>
          </cell>
          <cell r="R338">
            <v>1387386.15</v>
          </cell>
          <cell r="S338">
            <v>1400460.77</v>
          </cell>
          <cell r="T338">
            <v>1397633.47</v>
          </cell>
          <cell r="AH338">
            <v>1365069.6045833335</v>
          </cell>
          <cell r="AI338">
            <v>1375282.7208333334</v>
          </cell>
          <cell r="AJ338">
            <v>1390398.9166666667</v>
          </cell>
        </row>
        <row r="339">
          <cell r="Q339">
            <v>0</v>
          </cell>
          <cell r="R339">
            <v>0</v>
          </cell>
          <cell r="S339">
            <v>0</v>
          </cell>
          <cell r="T339">
            <v>0</v>
          </cell>
          <cell r="AH339">
            <v>0</v>
          </cell>
          <cell r="AI339">
            <v>0</v>
          </cell>
          <cell r="AJ339">
            <v>0</v>
          </cell>
        </row>
        <row r="340">
          <cell r="Q340">
            <v>250817.5</v>
          </cell>
          <cell r="R340">
            <v>250817.5</v>
          </cell>
          <cell r="S340">
            <v>250817.5</v>
          </cell>
          <cell r="T340">
            <v>218545.64</v>
          </cell>
          <cell r="AH340">
            <v>186680.82750000001</v>
          </cell>
          <cell r="AI340">
            <v>192181.28833333333</v>
          </cell>
          <cell r="AJ340">
            <v>197548.02458333332</v>
          </cell>
        </row>
        <row r="341">
          <cell r="Q341">
            <v>42792.49</v>
          </cell>
          <cell r="R341">
            <v>42792.49</v>
          </cell>
          <cell r="S341">
            <v>42792.49</v>
          </cell>
          <cell r="T341">
            <v>42792.49</v>
          </cell>
          <cell r="AH341">
            <v>52580.572500000002</v>
          </cell>
          <cell r="AI341">
            <v>50102.60125</v>
          </cell>
          <cell r="AJ341">
            <v>48123.133333333331</v>
          </cell>
        </row>
        <row r="342">
          <cell r="Q342">
            <v>-21117.83</v>
          </cell>
          <cell r="R342">
            <v>-21117.83</v>
          </cell>
          <cell r="S342">
            <v>-21117.83</v>
          </cell>
          <cell r="T342">
            <v>-21117.83</v>
          </cell>
          <cell r="AH342">
            <v>-25403.5625</v>
          </cell>
          <cell r="AI342">
            <v>-24856.050416666669</v>
          </cell>
          <cell r="AJ342">
            <v>-24296.507500000007</v>
          </cell>
        </row>
        <row r="343">
          <cell r="Q343">
            <v>22845369.129999999</v>
          </cell>
          <cell r="R343">
            <v>20681262.190000001</v>
          </cell>
          <cell r="S343">
            <v>19418665.23</v>
          </cell>
          <cell r="T343">
            <v>17992124.489999998</v>
          </cell>
          <cell r="AH343">
            <v>10400541.503333334</v>
          </cell>
          <cell r="AI343">
            <v>11750515.9625</v>
          </cell>
          <cell r="AJ343">
            <v>13093148.199999997</v>
          </cell>
        </row>
        <row r="344">
          <cell r="Q344">
            <v>5226846.07</v>
          </cell>
          <cell r="R344">
            <v>5093439.28</v>
          </cell>
          <cell r="S344">
            <v>5021162.8499999996</v>
          </cell>
          <cell r="T344">
            <v>4228866.8899999997</v>
          </cell>
          <cell r="AH344">
            <v>5811603.8716666661</v>
          </cell>
          <cell r="AI344">
            <v>5354133.2929166667</v>
          </cell>
          <cell r="AJ344">
            <v>4716344.9304166669</v>
          </cell>
        </row>
        <row r="345">
          <cell r="Q345">
            <v>16505606.880000001</v>
          </cell>
          <cell r="R345">
            <v>18142782.530000001</v>
          </cell>
          <cell r="S345">
            <v>17396206.16</v>
          </cell>
          <cell r="T345">
            <v>14258360.630000001</v>
          </cell>
          <cell r="AH345">
            <v>12815895.775</v>
          </cell>
          <cell r="AI345">
            <v>13082496.1775</v>
          </cell>
          <cell r="AJ345">
            <v>13369987.371666664</v>
          </cell>
        </row>
        <row r="346">
          <cell r="Q346">
            <v>576201.30000000005</v>
          </cell>
          <cell r="R346">
            <v>576201.30000000005</v>
          </cell>
          <cell r="S346">
            <v>576201.30000000005</v>
          </cell>
          <cell r="T346">
            <v>576201.30000000005</v>
          </cell>
          <cell r="AH346">
            <v>555192.29999999993</v>
          </cell>
          <cell r="AI346">
            <v>569198.29999999993</v>
          </cell>
          <cell r="AJ346">
            <v>576201.29999999993</v>
          </cell>
        </row>
        <row r="347">
          <cell r="AH347">
            <v>0</v>
          </cell>
          <cell r="AI347">
            <v>0</v>
          </cell>
          <cell r="AJ347">
            <v>0</v>
          </cell>
        </row>
        <row r="348">
          <cell r="Q348">
            <v>6395.07</v>
          </cell>
          <cell r="R348">
            <v>5329.22</v>
          </cell>
          <cell r="S348">
            <v>4263.37</v>
          </cell>
          <cell r="T348">
            <v>3197.52</v>
          </cell>
          <cell r="AH348">
            <v>3722.1850000000009</v>
          </cell>
          <cell r="AI348">
            <v>3797.5425</v>
          </cell>
          <cell r="AJ348">
            <v>3856.1516666666671</v>
          </cell>
        </row>
        <row r="349">
          <cell r="Q349">
            <v>0</v>
          </cell>
          <cell r="R349">
            <v>0</v>
          </cell>
          <cell r="S349">
            <v>0</v>
          </cell>
          <cell r="T349">
            <v>0</v>
          </cell>
          <cell r="AH349">
            <v>0</v>
          </cell>
          <cell r="AI349">
            <v>0</v>
          </cell>
          <cell r="AJ349">
            <v>0</v>
          </cell>
        </row>
        <row r="350">
          <cell r="Q350">
            <v>287570.48</v>
          </cell>
          <cell r="R350">
            <v>160216.94</v>
          </cell>
          <cell r="S350">
            <v>367613.4</v>
          </cell>
          <cell r="T350">
            <v>1484979.38</v>
          </cell>
          <cell r="AH350">
            <v>687369.44166666653</v>
          </cell>
          <cell r="AI350">
            <v>704366.15458333318</v>
          </cell>
          <cell r="AJ350">
            <v>727803.96166666655</v>
          </cell>
        </row>
        <row r="351">
          <cell r="Q351">
            <v>4845.53</v>
          </cell>
          <cell r="R351">
            <v>4240.51</v>
          </cell>
          <cell r="S351">
            <v>3635.49</v>
          </cell>
          <cell r="T351">
            <v>3030.47</v>
          </cell>
          <cell r="AH351">
            <v>5456.1750000000002</v>
          </cell>
          <cell r="AI351">
            <v>4892.4370833333342</v>
          </cell>
          <cell r="AJ351">
            <v>4415.4966666666669</v>
          </cell>
        </row>
        <row r="352">
          <cell r="Q352">
            <v>5378</v>
          </cell>
          <cell r="R352">
            <v>4033.5</v>
          </cell>
          <cell r="S352">
            <v>2689</v>
          </cell>
          <cell r="T352">
            <v>1344.5</v>
          </cell>
          <cell r="AH352">
            <v>7432.6633333333339</v>
          </cell>
          <cell r="AI352">
            <v>7411.6016666666665</v>
          </cell>
          <cell r="AJ352">
            <v>7398.9633333333331</v>
          </cell>
        </row>
        <row r="353">
          <cell r="Q353">
            <v>823670.69</v>
          </cell>
          <cell r="R353">
            <v>696952.12</v>
          </cell>
          <cell r="S353">
            <v>570233.55000000005</v>
          </cell>
          <cell r="T353">
            <v>443514.98</v>
          </cell>
          <cell r="AH353">
            <v>678762.72249999992</v>
          </cell>
          <cell r="AI353">
            <v>705557.41416666657</v>
          </cell>
          <cell r="AJ353">
            <v>726993.15916666656</v>
          </cell>
        </row>
        <row r="354">
          <cell r="Q354">
            <v>34041.68</v>
          </cell>
          <cell r="R354">
            <v>30083.35</v>
          </cell>
          <cell r="S354">
            <v>26125.02</v>
          </cell>
          <cell r="T354">
            <v>22166.69</v>
          </cell>
          <cell r="AH354">
            <v>17324.942500000001</v>
          </cell>
          <cell r="AI354">
            <v>18992.210000000003</v>
          </cell>
          <cell r="AJ354">
            <v>20425.102499999997</v>
          </cell>
        </row>
        <row r="355">
          <cell r="Q355">
            <v>0</v>
          </cell>
          <cell r="R355">
            <v>0</v>
          </cell>
          <cell r="S355">
            <v>0</v>
          </cell>
          <cell r="T355">
            <v>0</v>
          </cell>
          <cell r="AH355">
            <v>0</v>
          </cell>
          <cell r="AI355">
            <v>0</v>
          </cell>
          <cell r="AJ355">
            <v>0</v>
          </cell>
        </row>
        <row r="356">
          <cell r="Q356">
            <v>13681.06</v>
          </cell>
          <cell r="R356">
            <v>6840.57</v>
          </cell>
          <cell r="S356">
            <v>0</v>
          </cell>
          <cell r="T356">
            <v>88570.72</v>
          </cell>
          <cell r="AH356">
            <v>37163.356249999997</v>
          </cell>
          <cell r="AI356">
            <v>37334.254166666673</v>
          </cell>
          <cell r="AJ356">
            <v>37965.034999999996</v>
          </cell>
        </row>
        <row r="357">
          <cell r="Q357">
            <v>33187.5</v>
          </cell>
          <cell r="R357">
            <v>29500</v>
          </cell>
          <cell r="S357">
            <v>25812.5</v>
          </cell>
          <cell r="T357">
            <v>22125</v>
          </cell>
          <cell r="AH357">
            <v>22041.224999999995</v>
          </cell>
          <cell r="AI357">
            <v>21628.728333333336</v>
          </cell>
          <cell r="AJ357">
            <v>21271.231666666667</v>
          </cell>
        </row>
        <row r="358">
          <cell r="Q358">
            <v>759744</v>
          </cell>
          <cell r="R358">
            <v>633120</v>
          </cell>
          <cell r="S358">
            <v>506496</v>
          </cell>
          <cell r="T358">
            <v>379872</v>
          </cell>
          <cell r="AH358">
            <v>673328.78791666671</v>
          </cell>
          <cell r="AI358">
            <v>681834.94374999998</v>
          </cell>
          <cell r="AJ358">
            <v>688450.84291666665</v>
          </cell>
        </row>
        <row r="359">
          <cell r="Q359">
            <v>4313.3999999999996</v>
          </cell>
          <cell r="R359">
            <v>2156.7399999999998</v>
          </cell>
          <cell r="S359">
            <v>0</v>
          </cell>
          <cell r="T359">
            <v>24249.5</v>
          </cell>
          <cell r="AH359">
            <v>11859.599583333335</v>
          </cell>
          <cell r="AI359">
            <v>11861.703333333333</v>
          </cell>
          <cell r="AJ359">
            <v>11883.626666666665</v>
          </cell>
        </row>
        <row r="360">
          <cell r="Q360">
            <v>0</v>
          </cell>
          <cell r="R360">
            <v>0</v>
          </cell>
          <cell r="S360">
            <v>0</v>
          </cell>
          <cell r="T360">
            <v>0</v>
          </cell>
          <cell r="AH360">
            <v>0</v>
          </cell>
          <cell r="AI360">
            <v>0</v>
          </cell>
          <cell r="AJ360">
            <v>0</v>
          </cell>
        </row>
        <row r="361">
          <cell r="Q361">
            <v>0</v>
          </cell>
          <cell r="R361">
            <v>33333.339999999997</v>
          </cell>
          <cell r="S361">
            <v>16666.68</v>
          </cell>
          <cell r="T361">
            <v>0</v>
          </cell>
          <cell r="AH361">
            <v>29034.724999999995</v>
          </cell>
          <cell r="AI361">
            <v>29133.68416666667</v>
          </cell>
          <cell r="AJ361">
            <v>29166.670833333334</v>
          </cell>
        </row>
        <row r="362">
          <cell r="Q362">
            <v>0</v>
          </cell>
          <cell r="R362">
            <v>0</v>
          </cell>
          <cell r="S362">
            <v>0</v>
          </cell>
          <cell r="T362">
            <v>0</v>
          </cell>
          <cell r="AH362">
            <v>0</v>
          </cell>
          <cell r="AI362">
            <v>0</v>
          </cell>
          <cell r="AJ362">
            <v>0</v>
          </cell>
        </row>
        <row r="363">
          <cell r="Q363">
            <v>0</v>
          </cell>
          <cell r="R363">
            <v>0</v>
          </cell>
          <cell r="S363">
            <v>0</v>
          </cell>
          <cell r="T363">
            <v>0</v>
          </cell>
          <cell r="AH363">
            <v>0</v>
          </cell>
          <cell r="AI363">
            <v>0</v>
          </cell>
          <cell r="AJ363">
            <v>0</v>
          </cell>
        </row>
        <row r="364">
          <cell r="AH364">
            <v>0</v>
          </cell>
          <cell r="AI364">
            <v>0</v>
          </cell>
          <cell r="AJ364">
            <v>0</v>
          </cell>
        </row>
        <row r="365">
          <cell r="Q365">
            <v>0</v>
          </cell>
          <cell r="R365">
            <v>0</v>
          </cell>
          <cell r="S365">
            <v>0</v>
          </cell>
          <cell r="T365">
            <v>0</v>
          </cell>
          <cell r="AH365">
            <v>0</v>
          </cell>
          <cell r="AI365">
            <v>0</v>
          </cell>
          <cell r="AJ365">
            <v>0</v>
          </cell>
        </row>
        <row r="366">
          <cell r="Q366">
            <v>0</v>
          </cell>
          <cell r="R366">
            <v>0</v>
          </cell>
          <cell r="S366">
            <v>0</v>
          </cell>
          <cell r="T366">
            <v>0</v>
          </cell>
          <cell r="AH366">
            <v>0</v>
          </cell>
          <cell r="AI366">
            <v>0</v>
          </cell>
          <cell r="AJ366">
            <v>0</v>
          </cell>
        </row>
        <row r="367">
          <cell r="Q367">
            <v>0</v>
          </cell>
          <cell r="R367">
            <v>0</v>
          </cell>
          <cell r="S367">
            <v>0</v>
          </cell>
          <cell r="T367">
            <v>0</v>
          </cell>
          <cell r="AH367">
            <v>0</v>
          </cell>
          <cell r="AI367">
            <v>0</v>
          </cell>
          <cell r="AJ367">
            <v>0</v>
          </cell>
        </row>
        <row r="368">
          <cell r="Q368">
            <v>0</v>
          </cell>
          <cell r="R368">
            <v>0</v>
          </cell>
          <cell r="S368">
            <v>0</v>
          </cell>
          <cell r="T368">
            <v>0</v>
          </cell>
          <cell r="AH368">
            <v>0</v>
          </cell>
          <cell r="AI368">
            <v>0</v>
          </cell>
          <cell r="AJ368">
            <v>0</v>
          </cell>
        </row>
        <row r="369">
          <cell r="Q369">
            <v>0</v>
          </cell>
          <cell r="R369">
            <v>0</v>
          </cell>
          <cell r="S369">
            <v>0</v>
          </cell>
          <cell r="T369">
            <v>0</v>
          </cell>
          <cell r="AH369">
            <v>0</v>
          </cell>
          <cell r="AI369">
            <v>0</v>
          </cell>
          <cell r="AJ369">
            <v>0</v>
          </cell>
        </row>
        <row r="370">
          <cell r="Q370">
            <v>0</v>
          </cell>
          <cell r="R370">
            <v>0</v>
          </cell>
          <cell r="S370">
            <v>0</v>
          </cell>
          <cell r="T370">
            <v>0</v>
          </cell>
          <cell r="AH370">
            <v>0</v>
          </cell>
          <cell r="AI370">
            <v>0</v>
          </cell>
          <cell r="AJ370">
            <v>0</v>
          </cell>
        </row>
        <row r="371">
          <cell r="Q371">
            <v>0</v>
          </cell>
          <cell r="R371">
            <v>0</v>
          </cell>
          <cell r="S371">
            <v>0</v>
          </cell>
          <cell r="T371">
            <v>0</v>
          </cell>
          <cell r="AH371">
            <v>0</v>
          </cell>
          <cell r="AI371">
            <v>0</v>
          </cell>
          <cell r="AJ371">
            <v>0</v>
          </cell>
        </row>
        <row r="372">
          <cell r="Q372">
            <v>0</v>
          </cell>
          <cell r="R372">
            <v>0</v>
          </cell>
          <cell r="S372">
            <v>0</v>
          </cell>
          <cell r="T372">
            <v>0</v>
          </cell>
          <cell r="AH372">
            <v>0</v>
          </cell>
          <cell r="AI372">
            <v>0</v>
          </cell>
          <cell r="AJ372">
            <v>0</v>
          </cell>
        </row>
        <row r="373">
          <cell r="Q373">
            <v>0</v>
          </cell>
          <cell r="R373">
            <v>0</v>
          </cell>
          <cell r="S373">
            <v>0</v>
          </cell>
          <cell r="T373">
            <v>0</v>
          </cell>
          <cell r="AH373">
            <v>0</v>
          </cell>
          <cell r="AI373">
            <v>0</v>
          </cell>
          <cell r="AJ373">
            <v>0</v>
          </cell>
        </row>
        <row r="374">
          <cell r="Q374">
            <v>7619.56</v>
          </cell>
          <cell r="R374">
            <v>6708.22</v>
          </cell>
          <cell r="S374">
            <v>5782.88</v>
          </cell>
          <cell r="T374">
            <v>6082.21</v>
          </cell>
          <cell r="AH374">
            <v>6051.3833333333341</v>
          </cell>
          <cell r="AI374">
            <v>5972.9291666666659</v>
          </cell>
          <cell r="AJ374">
            <v>5941.0579166666657</v>
          </cell>
        </row>
        <row r="375">
          <cell r="Q375">
            <v>634331.06000000006</v>
          </cell>
          <cell r="R375">
            <v>0</v>
          </cell>
          <cell r="S375">
            <v>0</v>
          </cell>
          <cell r="T375">
            <v>714302.59</v>
          </cell>
          <cell r="AH375">
            <v>394916.46500000003</v>
          </cell>
          <cell r="AI375">
            <v>394916.46500000003</v>
          </cell>
          <cell r="AJ375">
            <v>361459.99374999997</v>
          </cell>
        </row>
        <row r="376">
          <cell r="Q376">
            <v>68080.509999999995</v>
          </cell>
          <cell r="R376">
            <v>62843.51</v>
          </cell>
          <cell r="S376">
            <v>57606.51</v>
          </cell>
          <cell r="T376">
            <v>52369.51</v>
          </cell>
          <cell r="AH376">
            <v>94265.51</v>
          </cell>
          <cell r="AI376">
            <v>89028.51</v>
          </cell>
          <cell r="AJ376">
            <v>83791.509999999995</v>
          </cell>
        </row>
        <row r="377">
          <cell r="Q377">
            <v>166029.35999999999</v>
          </cell>
          <cell r="R377">
            <v>110686.25</v>
          </cell>
          <cell r="S377">
            <v>55343.14</v>
          </cell>
          <cell r="T377">
            <v>664117.35</v>
          </cell>
          <cell r="AH377">
            <v>359714.93791666673</v>
          </cell>
          <cell r="AI377">
            <v>359726.41833333328</v>
          </cell>
          <cell r="AJ377">
            <v>359730.24500000005</v>
          </cell>
        </row>
        <row r="378">
          <cell r="Q378">
            <v>0</v>
          </cell>
          <cell r="R378">
            <v>0</v>
          </cell>
          <cell r="S378">
            <v>0</v>
          </cell>
          <cell r="T378">
            <v>0</v>
          </cell>
          <cell r="AH378">
            <v>0</v>
          </cell>
          <cell r="AI378">
            <v>0</v>
          </cell>
          <cell r="AJ378">
            <v>0</v>
          </cell>
        </row>
        <row r="379">
          <cell r="Q379">
            <v>0</v>
          </cell>
          <cell r="R379">
            <v>0</v>
          </cell>
          <cell r="S379">
            <v>0</v>
          </cell>
          <cell r="T379">
            <v>0</v>
          </cell>
          <cell r="AH379">
            <v>0</v>
          </cell>
          <cell r="AI379">
            <v>0</v>
          </cell>
          <cell r="AJ379">
            <v>0</v>
          </cell>
        </row>
        <row r="380">
          <cell r="Q380">
            <v>2649.96</v>
          </cell>
          <cell r="R380">
            <v>2384.96</v>
          </cell>
          <cell r="S380">
            <v>2119.96</v>
          </cell>
          <cell r="T380">
            <v>1854.96</v>
          </cell>
          <cell r="AH380">
            <v>1349.4599999999998</v>
          </cell>
          <cell r="AI380">
            <v>1372.1266666666663</v>
          </cell>
          <cell r="AJ380">
            <v>1392.1266666666663</v>
          </cell>
        </row>
        <row r="381">
          <cell r="Q381">
            <v>6280.51</v>
          </cell>
          <cell r="R381">
            <v>6280.51</v>
          </cell>
          <cell r="S381">
            <v>6280.51</v>
          </cell>
          <cell r="T381">
            <v>12394.15</v>
          </cell>
          <cell r="AH381">
            <v>5495.4462500000009</v>
          </cell>
          <cell r="AI381">
            <v>6018.8220833333353</v>
          </cell>
          <cell r="AJ381">
            <v>6535.2450000000017</v>
          </cell>
        </row>
        <row r="382">
          <cell r="AH382">
            <v>0</v>
          </cell>
          <cell r="AI382">
            <v>0</v>
          </cell>
          <cell r="AJ382">
            <v>0</v>
          </cell>
        </row>
        <row r="383">
          <cell r="Q383">
            <v>0</v>
          </cell>
          <cell r="R383">
            <v>40000</v>
          </cell>
          <cell r="S383">
            <v>39000</v>
          </cell>
          <cell r="T383">
            <v>38000</v>
          </cell>
          <cell r="AH383">
            <v>1666.6666666666667</v>
          </cell>
          <cell r="AI383">
            <v>4958.333333333333</v>
          </cell>
          <cell r="AJ383">
            <v>8166.666666666667</v>
          </cell>
        </row>
        <row r="384">
          <cell r="Q384">
            <v>8441.76</v>
          </cell>
          <cell r="R384">
            <v>478.82</v>
          </cell>
          <cell r="S384">
            <v>0</v>
          </cell>
          <cell r="T384">
            <v>0</v>
          </cell>
          <cell r="AH384">
            <v>35763.724583333336</v>
          </cell>
          <cell r="AI384">
            <v>28609.48166666667</v>
          </cell>
          <cell r="AJ384">
            <v>22508.146666666667</v>
          </cell>
        </row>
        <row r="385">
          <cell r="Q385">
            <v>18133.32</v>
          </cell>
          <cell r="R385">
            <v>15866.65</v>
          </cell>
          <cell r="S385">
            <v>13599.98</v>
          </cell>
          <cell r="T385">
            <v>11333.31</v>
          </cell>
          <cell r="AH385">
            <v>16673.905833333334</v>
          </cell>
          <cell r="AI385">
            <v>15715.352083333333</v>
          </cell>
          <cell r="AJ385">
            <v>14904.3575</v>
          </cell>
        </row>
        <row r="386">
          <cell r="Q386">
            <v>25200.9</v>
          </cell>
          <cell r="R386">
            <v>16800.62</v>
          </cell>
          <cell r="S386">
            <v>8400.34</v>
          </cell>
          <cell r="T386">
            <v>0</v>
          </cell>
          <cell r="AH386">
            <v>46186.123333333344</v>
          </cell>
          <cell r="AI386">
            <v>46197.726666666676</v>
          </cell>
          <cell r="AJ386">
            <v>46201.595000000001</v>
          </cell>
        </row>
        <row r="387">
          <cell r="Q387">
            <v>25200.89</v>
          </cell>
          <cell r="R387">
            <v>16800.61</v>
          </cell>
          <cell r="S387">
            <v>8400.33</v>
          </cell>
          <cell r="T387">
            <v>0</v>
          </cell>
          <cell r="AH387">
            <v>46186.127499999995</v>
          </cell>
          <cell r="AI387">
            <v>46197.722083333327</v>
          </cell>
          <cell r="AJ387">
            <v>46201.585833333324</v>
          </cell>
        </row>
        <row r="388">
          <cell r="Q388">
            <v>598138.18999999994</v>
          </cell>
          <cell r="R388">
            <v>586409.98</v>
          </cell>
          <cell r="S388">
            <v>574681.77</v>
          </cell>
          <cell r="T388">
            <v>562953.56000000006</v>
          </cell>
          <cell r="AH388">
            <v>656779.24000000022</v>
          </cell>
          <cell r="AI388">
            <v>645051.03000000014</v>
          </cell>
          <cell r="AJ388">
            <v>633322.81999999995</v>
          </cell>
        </row>
        <row r="389">
          <cell r="Q389">
            <v>2262000</v>
          </cell>
          <cell r="R389">
            <v>2262000</v>
          </cell>
          <cell r="S389">
            <v>1892466</v>
          </cell>
          <cell r="T389">
            <v>1399777</v>
          </cell>
          <cell r="AH389">
            <v>2157290.5683333334</v>
          </cell>
          <cell r="AI389">
            <v>1982114.1516666666</v>
          </cell>
          <cell r="AJ389">
            <v>1843934.9679166668</v>
          </cell>
        </row>
        <row r="390">
          <cell r="Q390">
            <v>0</v>
          </cell>
          <cell r="R390">
            <v>0</v>
          </cell>
          <cell r="S390">
            <v>0</v>
          </cell>
          <cell r="T390">
            <v>0</v>
          </cell>
          <cell r="AH390">
            <v>150159.4325</v>
          </cell>
          <cell r="AI390">
            <v>150159.4325</v>
          </cell>
          <cell r="AJ390">
            <v>112619.57458333333</v>
          </cell>
        </row>
        <row r="391">
          <cell r="Q391">
            <v>0</v>
          </cell>
          <cell r="R391">
            <v>0</v>
          </cell>
          <cell r="S391">
            <v>0</v>
          </cell>
          <cell r="T391">
            <v>0</v>
          </cell>
          <cell r="AH391">
            <v>0</v>
          </cell>
          <cell r="AI391">
            <v>0</v>
          </cell>
          <cell r="AJ391">
            <v>0</v>
          </cell>
        </row>
        <row r="392">
          <cell r="Q392">
            <v>0</v>
          </cell>
          <cell r="R392">
            <v>0</v>
          </cell>
          <cell r="S392">
            <v>0</v>
          </cell>
          <cell r="T392">
            <v>0</v>
          </cell>
          <cell r="AH392">
            <v>0</v>
          </cell>
          <cell r="AI392">
            <v>0</v>
          </cell>
          <cell r="AJ392">
            <v>0</v>
          </cell>
        </row>
        <row r="393">
          <cell r="Q393">
            <v>50520.11</v>
          </cell>
          <cell r="R393">
            <v>44131.42</v>
          </cell>
          <cell r="S393">
            <v>38242.730000000003</v>
          </cell>
          <cell r="T393">
            <v>29832.04</v>
          </cell>
          <cell r="AH393">
            <v>43811.859999999993</v>
          </cell>
          <cell r="AI393">
            <v>44135.36333333332</v>
          </cell>
          <cell r="AJ393">
            <v>43483.69999999999</v>
          </cell>
        </row>
        <row r="394">
          <cell r="Q394">
            <v>39229.1</v>
          </cell>
          <cell r="R394">
            <v>26152.75</v>
          </cell>
          <cell r="S394">
            <v>13076.4</v>
          </cell>
          <cell r="T394">
            <v>145074.4</v>
          </cell>
          <cell r="AH394">
            <v>73517.750416666662</v>
          </cell>
          <cell r="AI394">
            <v>72319.180000000008</v>
          </cell>
          <cell r="AJ394">
            <v>77964.737500000003</v>
          </cell>
        </row>
        <row r="395">
          <cell r="Q395">
            <v>0</v>
          </cell>
          <cell r="R395">
            <v>0</v>
          </cell>
          <cell r="S395">
            <v>0</v>
          </cell>
          <cell r="T395">
            <v>0</v>
          </cell>
          <cell r="AH395">
            <v>0</v>
          </cell>
          <cell r="AI395">
            <v>0</v>
          </cell>
          <cell r="AJ395">
            <v>0</v>
          </cell>
        </row>
        <row r="396">
          <cell r="Q396">
            <v>32466.61</v>
          </cell>
          <cell r="R396">
            <v>29144.94</v>
          </cell>
          <cell r="S396">
            <v>25823.27</v>
          </cell>
          <cell r="T396">
            <v>22501.599999999999</v>
          </cell>
          <cell r="AH396">
            <v>10161.442499999999</v>
          </cell>
          <cell r="AI396">
            <v>12451.784583333334</v>
          </cell>
          <cell r="AJ396">
            <v>14465.320833333331</v>
          </cell>
        </row>
        <row r="397">
          <cell r="Q397">
            <v>38352.01</v>
          </cell>
          <cell r="R397">
            <v>34090.68</v>
          </cell>
          <cell r="S397">
            <v>29829.35</v>
          </cell>
          <cell r="T397">
            <v>25568.02</v>
          </cell>
          <cell r="AH397">
            <v>22897.613333333331</v>
          </cell>
          <cell r="AI397">
            <v>25560.947916666668</v>
          </cell>
          <cell r="AJ397">
            <v>26931.671666666665</v>
          </cell>
        </row>
        <row r="398">
          <cell r="Q398">
            <v>36720</v>
          </cell>
          <cell r="R398">
            <v>32640</v>
          </cell>
          <cell r="S398">
            <v>28560</v>
          </cell>
          <cell r="T398">
            <v>24480</v>
          </cell>
          <cell r="AH398">
            <v>22202.5</v>
          </cell>
          <cell r="AI398">
            <v>24752.5</v>
          </cell>
          <cell r="AJ398">
            <v>26025</v>
          </cell>
        </row>
        <row r="399">
          <cell r="Q399">
            <v>0</v>
          </cell>
          <cell r="R399">
            <v>0</v>
          </cell>
          <cell r="S399">
            <v>0</v>
          </cell>
          <cell r="T399">
            <v>0</v>
          </cell>
          <cell r="AH399">
            <v>0</v>
          </cell>
          <cell r="AI399">
            <v>0</v>
          </cell>
          <cell r="AJ399">
            <v>0</v>
          </cell>
        </row>
        <row r="400">
          <cell r="Q400">
            <v>134299.78</v>
          </cell>
          <cell r="R400">
            <v>89533.2</v>
          </cell>
          <cell r="S400">
            <v>44766.62</v>
          </cell>
          <cell r="T400">
            <v>0</v>
          </cell>
          <cell r="AH400">
            <v>245966.26333333331</v>
          </cell>
          <cell r="AI400">
            <v>246153.73541666663</v>
          </cell>
          <cell r="AJ400">
            <v>246216.22666666665</v>
          </cell>
        </row>
        <row r="401">
          <cell r="AH401">
            <v>0</v>
          </cell>
          <cell r="AI401">
            <v>0</v>
          </cell>
          <cell r="AJ401">
            <v>0</v>
          </cell>
        </row>
        <row r="402">
          <cell r="Q402">
            <v>0</v>
          </cell>
          <cell r="R402">
            <v>0</v>
          </cell>
          <cell r="S402">
            <v>0</v>
          </cell>
          <cell r="T402">
            <v>0</v>
          </cell>
          <cell r="AH402">
            <v>0</v>
          </cell>
          <cell r="AI402">
            <v>0</v>
          </cell>
          <cell r="AJ402">
            <v>0</v>
          </cell>
        </row>
        <row r="403">
          <cell r="Q403">
            <v>64999.97</v>
          </cell>
          <cell r="R403">
            <v>43333.3</v>
          </cell>
          <cell r="S403">
            <v>21666.63</v>
          </cell>
          <cell r="T403">
            <v>0</v>
          </cell>
          <cell r="AH403">
            <v>115555.54166666667</v>
          </cell>
          <cell r="AI403">
            <v>118263.87208333334</v>
          </cell>
          <cell r="AJ403">
            <v>119166.64833333333</v>
          </cell>
        </row>
        <row r="404">
          <cell r="Q404">
            <v>0</v>
          </cell>
          <cell r="R404">
            <v>0</v>
          </cell>
          <cell r="S404">
            <v>0</v>
          </cell>
          <cell r="T404">
            <v>0</v>
          </cell>
          <cell r="AH404">
            <v>0</v>
          </cell>
          <cell r="AI404">
            <v>0</v>
          </cell>
          <cell r="AJ404">
            <v>0</v>
          </cell>
        </row>
        <row r="405">
          <cell r="Q405">
            <v>273544.59999999998</v>
          </cell>
          <cell r="R405">
            <v>700</v>
          </cell>
          <cell r="S405">
            <v>0</v>
          </cell>
          <cell r="T405">
            <v>0</v>
          </cell>
          <cell r="AH405">
            <v>54394.345416666671</v>
          </cell>
          <cell r="AI405">
            <v>35465.279583333329</v>
          </cell>
          <cell r="AJ405">
            <v>24513.716666666664</v>
          </cell>
        </row>
        <row r="406">
          <cell r="Q406">
            <v>0</v>
          </cell>
          <cell r="R406">
            <v>0</v>
          </cell>
          <cell r="S406">
            <v>0</v>
          </cell>
          <cell r="T406">
            <v>0</v>
          </cell>
          <cell r="AH406">
            <v>0</v>
          </cell>
          <cell r="AI406">
            <v>0</v>
          </cell>
          <cell r="AJ406">
            <v>0</v>
          </cell>
        </row>
        <row r="407">
          <cell r="Q407">
            <v>0</v>
          </cell>
          <cell r="R407">
            <v>0</v>
          </cell>
          <cell r="S407">
            <v>0</v>
          </cell>
          <cell r="T407">
            <v>0</v>
          </cell>
          <cell r="AH407">
            <v>0</v>
          </cell>
          <cell r="AI407">
            <v>0</v>
          </cell>
          <cell r="AJ407">
            <v>0</v>
          </cell>
        </row>
        <row r="408">
          <cell r="Q408">
            <v>0</v>
          </cell>
          <cell r="R408">
            <v>0</v>
          </cell>
          <cell r="S408">
            <v>0</v>
          </cell>
          <cell r="T408">
            <v>0</v>
          </cell>
          <cell r="AH408">
            <v>523.48458333333326</v>
          </cell>
          <cell r="AI408">
            <v>523.30583333333323</v>
          </cell>
          <cell r="AJ408">
            <v>554.35749999999996</v>
          </cell>
        </row>
        <row r="409">
          <cell r="Q409">
            <v>0</v>
          </cell>
          <cell r="R409">
            <v>0</v>
          </cell>
          <cell r="S409">
            <v>0</v>
          </cell>
          <cell r="T409">
            <v>0</v>
          </cell>
          <cell r="AH409">
            <v>0</v>
          </cell>
          <cell r="AI409">
            <v>0</v>
          </cell>
          <cell r="AJ409">
            <v>0</v>
          </cell>
        </row>
        <row r="410">
          <cell r="Q410">
            <v>0</v>
          </cell>
          <cell r="R410">
            <v>0</v>
          </cell>
          <cell r="S410">
            <v>0</v>
          </cell>
          <cell r="T410">
            <v>0</v>
          </cell>
          <cell r="AH410">
            <v>0</v>
          </cell>
          <cell r="AI410">
            <v>0</v>
          </cell>
          <cell r="AJ410">
            <v>0</v>
          </cell>
        </row>
        <row r="411">
          <cell r="Q411">
            <v>331164.63</v>
          </cell>
          <cell r="R411">
            <v>331164.63</v>
          </cell>
          <cell r="S411">
            <v>331164.63</v>
          </cell>
          <cell r="T411">
            <v>0</v>
          </cell>
          <cell r="AH411">
            <v>98928.603750000009</v>
          </cell>
          <cell r="AI411">
            <v>126525.65625</v>
          </cell>
          <cell r="AJ411">
            <v>111557.67</v>
          </cell>
        </row>
        <row r="412">
          <cell r="Q412">
            <v>18240</v>
          </cell>
          <cell r="R412">
            <v>22800</v>
          </cell>
          <cell r="S412">
            <v>27878.16</v>
          </cell>
          <cell r="T412">
            <v>32647.25</v>
          </cell>
          <cell r="AH412">
            <v>10450</v>
          </cell>
          <cell r="AI412">
            <v>11801.590000000002</v>
          </cell>
          <cell r="AJ412">
            <v>13373.482083333334</v>
          </cell>
        </row>
        <row r="413">
          <cell r="Q413">
            <v>0</v>
          </cell>
          <cell r="R413">
            <v>0</v>
          </cell>
          <cell r="S413">
            <v>0</v>
          </cell>
          <cell r="T413">
            <v>0</v>
          </cell>
          <cell r="AH413">
            <v>0</v>
          </cell>
          <cell r="AI413">
            <v>0</v>
          </cell>
          <cell r="AJ413">
            <v>0</v>
          </cell>
        </row>
        <row r="414">
          <cell r="Q414">
            <v>0</v>
          </cell>
          <cell r="R414">
            <v>0</v>
          </cell>
          <cell r="S414">
            <v>0</v>
          </cell>
          <cell r="T414">
            <v>0</v>
          </cell>
          <cell r="AH414">
            <v>0</v>
          </cell>
          <cell r="AI414">
            <v>0</v>
          </cell>
          <cell r="AJ414">
            <v>0</v>
          </cell>
        </row>
        <row r="415">
          <cell r="Q415">
            <v>0</v>
          </cell>
          <cell r="R415">
            <v>0</v>
          </cell>
          <cell r="S415">
            <v>0</v>
          </cell>
          <cell r="T415">
            <v>0</v>
          </cell>
          <cell r="AH415">
            <v>0</v>
          </cell>
          <cell r="AI415">
            <v>0</v>
          </cell>
          <cell r="AJ415">
            <v>0</v>
          </cell>
        </row>
        <row r="416">
          <cell r="Q416">
            <v>0</v>
          </cell>
          <cell r="R416">
            <v>0</v>
          </cell>
          <cell r="S416">
            <v>0</v>
          </cell>
          <cell r="T416">
            <v>0</v>
          </cell>
          <cell r="AH416">
            <v>0</v>
          </cell>
          <cell r="AI416">
            <v>0</v>
          </cell>
          <cell r="AJ416">
            <v>0</v>
          </cell>
        </row>
        <row r="417">
          <cell r="Q417">
            <v>0</v>
          </cell>
          <cell r="R417">
            <v>0</v>
          </cell>
          <cell r="S417">
            <v>0</v>
          </cell>
          <cell r="T417">
            <v>0</v>
          </cell>
          <cell r="AH417">
            <v>0</v>
          </cell>
          <cell r="AI417">
            <v>0</v>
          </cell>
          <cell r="AJ417">
            <v>0</v>
          </cell>
        </row>
        <row r="418">
          <cell r="Q418">
            <v>0</v>
          </cell>
          <cell r="R418">
            <v>0</v>
          </cell>
          <cell r="S418">
            <v>0</v>
          </cell>
          <cell r="T418">
            <v>0</v>
          </cell>
          <cell r="AH418">
            <v>0</v>
          </cell>
          <cell r="AI418">
            <v>0</v>
          </cell>
          <cell r="AJ418">
            <v>0</v>
          </cell>
        </row>
        <row r="419">
          <cell r="Q419">
            <v>728.34</v>
          </cell>
          <cell r="R419">
            <v>726.62</v>
          </cell>
          <cell r="S419">
            <v>724.88</v>
          </cell>
          <cell r="T419">
            <v>723.13</v>
          </cell>
          <cell r="AH419">
            <v>736.68666666666684</v>
          </cell>
          <cell r="AI419">
            <v>735.02708333333339</v>
          </cell>
          <cell r="AJ419">
            <v>733.35458333333338</v>
          </cell>
        </row>
        <row r="420">
          <cell r="Q420">
            <v>0</v>
          </cell>
          <cell r="R420">
            <v>0</v>
          </cell>
          <cell r="S420">
            <v>0</v>
          </cell>
          <cell r="T420">
            <v>0</v>
          </cell>
          <cell r="AH420">
            <v>0</v>
          </cell>
          <cell r="AI420">
            <v>0</v>
          </cell>
          <cell r="AJ420">
            <v>0</v>
          </cell>
        </row>
        <row r="421">
          <cell r="Q421">
            <v>0</v>
          </cell>
          <cell r="R421">
            <v>0</v>
          </cell>
          <cell r="S421">
            <v>0</v>
          </cell>
          <cell r="T421">
            <v>0</v>
          </cell>
          <cell r="AH421">
            <v>0</v>
          </cell>
          <cell r="AI421">
            <v>0</v>
          </cell>
          <cell r="AJ421">
            <v>0</v>
          </cell>
        </row>
        <row r="422">
          <cell r="Q422">
            <v>0</v>
          </cell>
          <cell r="R422">
            <v>0</v>
          </cell>
          <cell r="S422">
            <v>0</v>
          </cell>
          <cell r="T422">
            <v>0</v>
          </cell>
          <cell r="AH422">
            <v>0</v>
          </cell>
          <cell r="AI422">
            <v>0</v>
          </cell>
          <cell r="AJ422">
            <v>0</v>
          </cell>
        </row>
        <row r="423">
          <cell r="Q423">
            <v>0</v>
          </cell>
          <cell r="R423">
            <v>0</v>
          </cell>
          <cell r="S423">
            <v>0</v>
          </cell>
          <cell r="T423">
            <v>0</v>
          </cell>
          <cell r="AH423">
            <v>0</v>
          </cell>
          <cell r="AI423">
            <v>0</v>
          </cell>
          <cell r="AJ423">
            <v>0</v>
          </cell>
        </row>
        <row r="424">
          <cell r="Q424">
            <v>0</v>
          </cell>
          <cell r="R424">
            <v>0</v>
          </cell>
          <cell r="S424">
            <v>0</v>
          </cell>
          <cell r="T424">
            <v>0</v>
          </cell>
          <cell r="AH424">
            <v>-0.97291666666666654</v>
          </cell>
          <cell r="AI424">
            <v>-0.91833333333333333</v>
          </cell>
          <cell r="AJ424">
            <v>-0.91833333333333333</v>
          </cell>
        </row>
        <row r="425">
          <cell r="Q425">
            <v>0</v>
          </cell>
          <cell r="R425">
            <v>0</v>
          </cell>
          <cell r="S425">
            <v>0</v>
          </cell>
          <cell r="T425">
            <v>0</v>
          </cell>
          <cell r="AH425">
            <v>0</v>
          </cell>
          <cell r="AI425">
            <v>0</v>
          </cell>
          <cell r="AJ425">
            <v>0</v>
          </cell>
        </row>
        <row r="426">
          <cell r="Q426">
            <v>0</v>
          </cell>
          <cell r="R426">
            <v>0</v>
          </cell>
          <cell r="S426">
            <v>0</v>
          </cell>
          <cell r="T426">
            <v>0</v>
          </cell>
          <cell r="AH426">
            <v>1.2341666666666666</v>
          </cell>
          <cell r="AI426">
            <v>0</v>
          </cell>
          <cell r="AJ426">
            <v>0</v>
          </cell>
        </row>
        <row r="427">
          <cell r="Q427">
            <v>2423.96</v>
          </cell>
          <cell r="R427">
            <v>0</v>
          </cell>
          <cell r="S427">
            <v>197.19</v>
          </cell>
          <cell r="T427">
            <v>394.38</v>
          </cell>
          <cell r="AH427">
            <v>1211.9800000000002</v>
          </cell>
          <cell r="AI427">
            <v>1211.0145833333333</v>
          </cell>
          <cell r="AJ427">
            <v>1208.1183333333333</v>
          </cell>
        </row>
        <row r="428">
          <cell r="AH428">
            <v>0</v>
          </cell>
          <cell r="AI428">
            <v>0</v>
          </cell>
          <cell r="AJ428">
            <v>0</v>
          </cell>
        </row>
        <row r="429">
          <cell r="Q429">
            <v>55401936</v>
          </cell>
          <cell r="R429">
            <v>64177637</v>
          </cell>
          <cell r="S429">
            <v>73606449</v>
          </cell>
          <cell r="T429">
            <v>76285086</v>
          </cell>
          <cell r="AH429">
            <v>58614925.125</v>
          </cell>
          <cell r="AI429">
            <v>58856908.666666664</v>
          </cell>
          <cell r="AJ429">
            <v>59323146</v>
          </cell>
        </row>
        <row r="430">
          <cell r="Q430">
            <v>13122447.779999999</v>
          </cell>
          <cell r="R430">
            <v>27049081.449999999</v>
          </cell>
          <cell r="S430">
            <v>51367848.539999999</v>
          </cell>
          <cell r="T430">
            <v>54822019.439999998</v>
          </cell>
          <cell r="AH430">
            <v>22258855.065833334</v>
          </cell>
          <cell r="AI430">
            <v>22736267.760416668</v>
          </cell>
          <cell r="AJ430">
            <v>24130487.860833332</v>
          </cell>
        </row>
        <row r="431">
          <cell r="Q431">
            <v>934907.55</v>
          </cell>
          <cell r="R431">
            <v>867011.08</v>
          </cell>
          <cell r="S431">
            <v>867011.08</v>
          </cell>
          <cell r="T431">
            <v>691290.36</v>
          </cell>
          <cell r="AH431">
            <v>1063393.2733333334</v>
          </cell>
          <cell r="AI431">
            <v>1049241.9883333335</v>
          </cell>
          <cell r="AJ431">
            <v>1027044.9504166668</v>
          </cell>
        </row>
        <row r="432">
          <cell r="Q432">
            <v>-56336844</v>
          </cell>
          <cell r="R432">
            <v>-65044648</v>
          </cell>
          <cell r="S432">
            <v>-74473460</v>
          </cell>
          <cell r="T432">
            <v>-76976376</v>
          </cell>
          <cell r="AH432">
            <v>-42840720.416666664</v>
          </cell>
          <cell r="AI432">
            <v>-48653974.916666664</v>
          </cell>
          <cell r="AJ432">
            <v>-54964384.75</v>
          </cell>
        </row>
        <row r="433">
          <cell r="Q433">
            <v>-13122448</v>
          </cell>
          <cell r="R433">
            <v>-26602543</v>
          </cell>
          <cell r="S433">
            <v>-51367849</v>
          </cell>
          <cell r="T433">
            <v>-54822020</v>
          </cell>
          <cell r="AH433">
            <v>-18147628.041666668</v>
          </cell>
          <cell r="AI433">
            <v>-21396394.375</v>
          </cell>
          <cell r="AJ433">
            <v>-25820972.25</v>
          </cell>
        </row>
        <row r="434">
          <cell r="Q434">
            <v>10416107.560000001</v>
          </cell>
          <cell r="R434">
            <v>10396908.32</v>
          </cell>
          <cell r="S434">
            <v>6464341.4100000001</v>
          </cell>
          <cell r="T434">
            <v>0</v>
          </cell>
          <cell r="AH434">
            <v>1868508.0899999999</v>
          </cell>
          <cell r="AI434">
            <v>2257462.8604166671</v>
          </cell>
          <cell r="AJ434">
            <v>2404107.2683333335</v>
          </cell>
        </row>
        <row r="435">
          <cell r="Q435">
            <v>-280083</v>
          </cell>
          <cell r="R435">
            <v>-199328</v>
          </cell>
          <cell r="S435">
            <v>-290528</v>
          </cell>
          <cell r="T435">
            <v>0</v>
          </cell>
          <cell r="AH435">
            <v>232812.66666666666</v>
          </cell>
          <cell r="AI435">
            <v>212402</v>
          </cell>
          <cell r="AJ435">
            <v>195989.33333333334</v>
          </cell>
        </row>
        <row r="436">
          <cell r="Q436">
            <v>4297216</v>
          </cell>
          <cell r="R436">
            <v>4297216</v>
          </cell>
          <cell r="S436">
            <v>4297216</v>
          </cell>
          <cell r="T436">
            <v>7592985</v>
          </cell>
          <cell r="AH436">
            <v>3313922.8333333335</v>
          </cell>
          <cell r="AI436">
            <v>3672024.1666666665</v>
          </cell>
          <cell r="AJ436">
            <v>4167449.2083333335</v>
          </cell>
        </row>
        <row r="437">
          <cell r="Q437">
            <v>-59899</v>
          </cell>
          <cell r="R437">
            <v>-59899</v>
          </cell>
          <cell r="S437">
            <v>-59899</v>
          </cell>
          <cell r="T437">
            <v>0</v>
          </cell>
          <cell r="AH437">
            <v>2894355.875</v>
          </cell>
          <cell r="AI437">
            <v>2889364.2916666665</v>
          </cell>
          <cell r="AJ437">
            <v>2735310.375</v>
          </cell>
        </row>
        <row r="438">
          <cell r="Q438">
            <v>8910029</v>
          </cell>
          <cell r="R438">
            <v>8910029</v>
          </cell>
          <cell r="S438">
            <v>8910029</v>
          </cell>
          <cell r="T438">
            <v>8624115</v>
          </cell>
          <cell r="AH438">
            <v>7985790.041666667</v>
          </cell>
          <cell r="AI438">
            <v>8728292.458333334</v>
          </cell>
          <cell r="AJ438">
            <v>9047638.958333334</v>
          </cell>
        </row>
        <row r="439">
          <cell r="AH439">
            <v>0</v>
          </cell>
          <cell r="AI439">
            <v>0</v>
          </cell>
          <cell r="AJ439">
            <v>0</v>
          </cell>
        </row>
        <row r="440">
          <cell r="AH440">
            <v>0</v>
          </cell>
          <cell r="AI440">
            <v>0</v>
          </cell>
          <cell r="AJ440">
            <v>0</v>
          </cell>
        </row>
        <row r="441">
          <cell r="Q441">
            <v>0</v>
          </cell>
          <cell r="R441">
            <v>0</v>
          </cell>
          <cell r="S441">
            <v>0</v>
          </cell>
          <cell r="T441">
            <v>0</v>
          </cell>
          <cell r="AH441">
            <v>0</v>
          </cell>
          <cell r="AI441">
            <v>0</v>
          </cell>
          <cell r="AJ441">
            <v>0</v>
          </cell>
        </row>
        <row r="442">
          <cell r="Q442">
            <v>0</v>
          </cell>
          <cell r="R442">
            <v>0</v>
          </cell>
          <cell r="S442">
            <v>0</v>
          </cell>
          <cell r="T442">
            <v>0</v>
          </cell>
          <cell r="AH442">
            <v>0</v>
          </cell>
          <cell r="AI442">
            <v>0</v>
          </cell>
          <cell r="AJ442">
            <v>0</v>
          </cell>
        </row>
        <row r="443">
          <cell r="Q443">
            <v>1484498.2</v>
          </cell>
          <cell r="R443">
            <v>1476087.45</v>
          </cell>
          <cell r="S443">
            <v>1467676.7</v>
          </cell>
          <cell r="T443">
            <v>1459265.95</v>
          </cell>
          <cell r="AH443">
            <v>1526551.9499999995</v>
          </cell>
          <cell r="AI443">
            <v>1518141.1999999995</v>
          </cell>
          <cell r="AJ443">
            <v>1509730.4499999995</v>
          </cell>
        </row>
        <row r="444">
          <cell r="Q444">
            <v>0</v>
          </cell>
          <cell r="R444">
            <v>0</v>
          </cell>
          <cell r="S444">
            <v>0</v>
          </cell>
          <cell r="T444">
            <v>0</v>
          </cell>
          <cell r="AH444">
            <v>0</v>
          </cell>
          <cell r="AI444">
            <v>0</v>
          </cell>
          <cell r="AJ444">
            <v>0</v>
          </cell>
        </row>
        <row r="445">
          <cell r="Q445">
            <v>84854</v>
          </cell>
          <cell r="R445">
            <v>84436</v>
          </cell>
          <cell r="S445">
            <v>84018</v>
          </cell>
          <cell r="T445">
            <v>83600</v>
          </cell>
          <cell r="AH445">
            <v>86944</v>
          </cell>
          <cell r="AI445">
            <v>86526</v>
          </cell>
          <cell r="AJ445">
            <v>86108</v>
          </cell>
        </row>
        <row r="446">
          <cell r="Q446">
            <v>0</v>
          </cell>
          <cell r="R446">
            <v>0</v>
          </cell>
          <cell r="S446">
            <v>0</v>
          </cell>
          <cell r="T446">
            <v>0</v>
          </cell>
          <cell r="AH446">
            <v>124156.23708333331</v>
          </cell>
          <cell r="AI446">
            <v>102984.79375</v>
          </cell>
          <cell r="AJ446">
            <v>81903.388749999998</v>
          </cell>
        </row>
        <row r="447">
          <cell r="Q447">
            <v>92251.75</v>
          </cell>
          <cell r="R447">
            <v>91339.22</v>
          </cell>
          <cell r="S447">
            <v>90426.69</v>
          </cell>
          <cell r="T447">
            <v>89514.16</v>
          </cell>
          <cell r="AH447">
            <v>198498.30041666667</v>
          </cell>
          <cell r="AI447">
            <v>185266.15208333335</v>
          </cell>
          <cell r="AJ447">
            <v>172418.85874999998</v>
          </cell>
        </row>
        <row r="448">
          <cell r="Q448">
            <v>405214.23</v>
          </cell>
          <cell r="R448">
            <v>398551.98</v>
          </cell>
          <cell r="S448">
            <v>391889.73</v>
          </cell>
          <cell r="T448">
            <v>385227.48</v>
          </cell>
          <cell r="AH448">
            <v>438525.48</v>
          </cell>
          <cell r="AI448">
            <v>431863.23</v>
          </cell>
          <cell r="AJ448">
            <v>425200.98</v>
          </cell>
        </row>
        <row r="449">
          <cell r="Q449">
            <v>43695.22</v>
          </cell>
          <cell r="R449">
            <v>42545.35</v>
          </cell>
          <cell r="S449">
            <v>41395.480000000003</v>
          </cell>
          <cell r="T449">
            <v>40245.61</v>
          </cell>
          <cell r="AH449">
            <v>49444.57</v>
          </cell>
          <cell r="AI449">
            <v>48294.69999999999</v>
          </cell>
          <cell r="AJ449">
            <v>47144.829999999994</v>
          </cell>
        </row>
        <row r="450">
          <cell r="Q450">
            <v>186410.3</v>
          </cell>
          <cell r="R450">
            <v>181750.04</v>
          </cell>
          <cell r="S450">
            <v>177089.78</v>
          </cell>
          <cell r="T450">
            <v>172429.52</v>
          </cell>
          <cell r="AH450">
            <v>209711.6</v>
          </cell>
          <cell r="AI450">
            <v>205051.34</v>
          </cell>
          <cell r="AJ450">
            <v>200391.08000000005</v>
          </cell>
        </row>
        <row r="451">
          <cell r="Q451">
            <v>0</v>
          </cell>
          <cell r="R451">
            <v>0</v>
          </cell>
          <cell r="S451">
            <v>0</v>
          </cell>
          <cell r="T451">
            <v>0</v>
          </cell>
          <cell r="AH451">
            <v>11037.510416666666</v>
          </cell>
          <cell r="AI451">
            <v>9297.189166666667</v>
          </cell>
          <cell r="AJ451">
            <v>7572.3370833333329</v>
          </cell>
        </row>
        <row r="452">
          <cell r="Q452">
            <v>0</v>
          </cell>
          <cell r="R452">
            <v>0</v>
          </cell>
          <cell r="S452">
            <v>0</v>
          </cell>
          <cell r="T452">
            <v>0</v>
          </cell>
          <cell r="AH452">
            <v>9068.2708333333339</v>
          </cell>
          <cell r="AI452">
            <v>6986.0720833333326</v>
          </cell>
          <cell r="AJ452">
            <v>4942.7924999999996</v>
          </cell>
        </row>
        <row r="453">
          <cell r="Q453">
            <v>0</v>
          </cell>
          <cell r="R453">
            <v>0</v>
          </cell>
          <cell r="S453">
            <v>0</v>
          </cell>
          <cell r="T453">
            <v>0</v>
          </cell>
          <cell r="AH453">
            <v>170331.04333333333</v>
          </cell>
          <cell r="AI453">
            <v>132187.08333333334</v>
          </cell>
          <cell r="AJ453">
            <v>94213.030000000013</v>
          </cell>
        </row>
        <row r="454">
          <cell r="AH454">
            <v>0</v>
          </cell>
          <cell r="AI454">
            <v>0</v>
          </cell>
          <cell r="AJ454">
            <v>0</v>
          </cell>
        </row>
        <row r="455">
          <cell r="Q455">
            <v>0</v>
          </cell>
          <cell r="R455">
            <v>0</v>
          </cell>
          <cell r="S455">
            <v>0</v>
          </cell>
          <cell r="T455">
            <v>0</v>
          </cell>
          <cell r="AH455">
            <v>145270.86291666667</v>
          </cell>
          <cell r="AI455">
            <v>112738.88458333333</v>
          </cell>
          <cell r="AJ455">
            <v>80351.81458333334</v>
          </cell>
        </row>
        <row r="456">
          <cell r="Q456">
            <v>0</v>
          </cell>
          <cell r="R456">
            <v>0</v>
          </cell>
          <cell r="S456">
            <v>0</v>
          </cell>
          <cell r="T456">
            <v>0</v>
          </cell>
          <cell r="AH456">
            <v>483231.43333333335</v>
          </cell>
          <cell r="AI456">
            <v>375041.8041666667</v>
          </cell>
          <cell r="AJ456">
            <v>267319.51666666666</v>
          </cell>
        </row>
        <row r="457">
          <cell r="Q457">
            <v>0</v>
          </cell>
          <cell r="R457">
            <v>0</v>
          </cell>
          <cell r="S457">
            <v>0</v>
          </cell>
          <cell r="T457">
            <v>0</v>
          </cell>
          <cell r="AH457">
            <v>147915.70416666666</v>
          </cell>
          <cell r="AI457">
            <v>114771.77749999998</v>
          </cell>
          <cell r="AJ457">
            <v>81786.814166666663</v>
          </cell>
        </row>
        <row r="458">
          <cell r="Q458">
            <v>93821.56</v>
          </cell>
          <cell r="R458">
            <v>84871.82</v>
          </cell>
          <cell r="S458">
            <v>75922.080000000002</v>
          </cell>
          <cell r="T458">
            <v>66972.34</v>
          </cell>
          <cell r="AH458">
            <v>174839.76416666666</v>
          </cell>
          <cell r="AI458">
            <v>159616.43583333332</v>
          </cell>
          <cell r="AJ458">
            <v>145044.64041666666</v>
          </cell>
        </row>
        <row r="459">
          <cell r="Q459">
            <v>0</v>
          </cell>
          <cell r="R459">
            <v>0</v>
          </cell>
          <cell r="S459">
            <v>0</v>
          </cell>
          <cell r="T459">
            <v>0</v>
          </cell>
          <cell r="AH459">
            <v>0</v>
          </cell>
          <cell r="AI459">
            <v>0</v>
          </cell>
          <cell r="AJ459">
            <v>0</v>
          </cell>
        </row>
        <row r="460">
          <cell r="Q460">
            <v>67911.08</v>
          </cell>
          <cell r="R460">
            <v>65788.86</v>
          </cell>
          <cell r="S460">
            <v>63666.64</v>
          </cell>
          <cell r="T460">
            <v>61544.42</v>
          </cell>
          <cell r="AH460">
            <v>78496.305000000008</v>
          </cell>
          <cell r="AI460">
            <v>76383.400000000009</v>
          </cell>
          <cell r="AJ460">
            <v>74268.425000000003</v>
          </cell>
        </row>
        <row r="461">
          <cell r="Q461">
            <v>0</v>
          </cell>
          <cell r="R461">
            <v>0</v>
          </cell>
          <cell r="S461">
            <v>0</v>
          </cell>
          <cell r="T461">
            <v>0</v>
          </cell>
          <cell r="AH461">
            <v>0</v>
          </cell>
          <cell r="AI461">
            <v>0</v>
          </cell>
          <cell r="AJ461">
            <v>0</v>
          </cell>
        </row>
        <row r="462">
          <cell r="Q462">
            <v>0</v>
          </cell>
          <cell r="R462">
            <v>0</v>
          </cell>
          <cell r="S462">
            <v>0</v>
          </cell>
          <cell r="T462">
            <v>0</v>
          </cell>
          <cell r="AH462">
            <v>0</v>
          </cell>
          <cell r="AI462">
            <v>0</v>
          </cell>
          <cell r="AJ462">
            <v>0</v>
          </cell>
        </row>
        <row r="463">
          <cell r="Q463">
            <v>0</v>
          </cell>
          <cell r="R463">
            <v>0</v>
          </cell>
          <cell r="S463">
            <v>0</v>
          </cell>
          <cell r="T463">
            <v>0</v>
          </cell>
          <cell r="AH463">
            <v>0</v>
          </cell>
          <cell r="AI463">
            <v>0</v>
          </cell>
          <cell r="AJ463">
            <v>0</v>
          </cell>
        </row>
        <row r="464">
          <cell r="Q464">
            <v>0</v>
          </cell>
          <cell r="R464">
            <v>0</v>
          </cell>
          <cell r="S464">
            <v>0</v>
          </cell>
          <cell r="T464">
            <v>0</v>
          </cell>
          <cell r="AH464">
            <v>0</v>
          </cell>
          <cell r="AI464">
            <v>0</v>
          </cell>
          <cell r="AJ464">
            <v>0</v>
          </cell>
        </row>
        <row r="465">
          <cell r="Q465">
            <v>0</v>
          </cell>
          <cell r="R465">
            <v>0</v>
          </cell>
          <cell r="S465">
            <v>0</v>
          </cell>
          <cell r="T465">
            <v>0</v>
          </cell>
          <cell r="AH465">
            <v>0</v>
          </cell>
          <cell r="AI465">
            <v>0</v>
          </cell>
          <cell r="AJ465">
            <v>0</v>
          </cell>
        </row>
        <row r="466">
          <cell r="Q466">
            <v>0</v>
          </cell>
          <cell r="R466">
            <v>0</v>
          </cell>
          <cell r="S466">
            <v>0</v>
          </cell>
          <cell r="T466">
            <v>0</v>
          </cell>
          <cell r="AH466">
            <v>0</v>
          </cell>
          <cell r="AI466">
            <v>0</v>
          </cell>
          <cell r="AJ466">
            <v>0</v>
          </cell>
        </row>
        <row r="467">
          <cell r="Q467">
            <v>0</v>
          </cell>
          <cell r="R467">
            <v>0</v>
          </cell>
          <cell r="S467">
            <v>0</v>
          </cell>
          <cell r="T467">
            <v>0</v>
          </cell>
          <cell r="AH467">
            <v>78.670833333333334</v>
          </cell>
          <cell r="AI467">
            <v>-3.3333333333333335E-3</v>
          </cell>
          <cell r="AJ467">
            <v>0</v>
          </cell>
        </row>
        <row r="468">
          <cell r="Q468">
            <v>42998.27</v>
          </cell>
          <cell r="R468">
            <v>39926.959999999999</v>
          </cell>
          <cell r="S468">
            <v>36855.65</v>
          </cell>
          <cell r="T468">
            <v>33784.339999999997</v>
          </cell>
          <cell r="AH468">
            <v>58354.809583333328</v>
          </cell>
          <cell r="AI468">
            <v>55283.503333333334</v>
          </cell>
          <cell r="AJ468">
            <v>52212.196250000001</v>
          </cell>
        </row>
        <row r="469">
          <cell r="Q469">
            <v>0</v>
          </cell>
          <cell r="R469">
            <v>0</v>
          </cell>
          <cell r="S469">
            <v>0</v>
          </cell>
          <cell r="T469">
            <v>0</v>
          </cell>
          <cell r="AH469">
            <v>78339.716250000012</v>
          </cell>
          <cell r="AI469">
            <v>66009.682083333333</v>
          </cell>
          <cell r="AJ469">
            <v>53781.381249999999</v>
          </cell>
        </row>
        <row r="470">
          <cell r="Q470">
            <v>0</v>
          </cell>
          <cell r="R470">
            <v>0</v>
          </cell>
          <cell r="S470">
            <v>0</v>
          </cell>
          <cell r="T470">
            <v>0</v>
          </cell>
          <cell r="AH470">
            <v>0</v>
          </cell>
          <cell r="AI470">
            <v>0</v>
          </cell>
          <cell r="AJ470">
            <v>0</v>
          </cell>
        </row>
        <row r="471">
          <cell r="Q471">
            <v>0</v>
          </cell>
          <cell r="R471">
            <v>0</v>
          </cell>
          <cell r="S471">
            <v>0</v>
          </cell>
          <cell r="T471">
            <v>0</v>
          </cell>
          <cell r="AH471">
            <v>844.79291666666666</v>
          </cell>
          <cell r="AI471">
            <v>375.46125000000001</v>
          </cell>
          <cell r="AJ471">
            <v>93.864583333333329</v>
          </cell>
        </row>
        <row r="472">
          <cell r="Q472">
            <v>438.15</v>
          </cell>
          <cell r="R472">
            <v>219.06</v>
          </cell>
          <cell r="S472">
            <v>0</v>
          </cell>
          <cell r="T472">
            <v>0</v>
          </cell>
          <cell r="AH472">
            <v>1533.6104166666667</v>
          </cell>
          <cell r="AI472">
            <v>1314.5179166666665</v>
          </cell>
          <cell r="AJ472">
            <v>1104.5562499999999</v>
          </cell>
        </row>
        <row r="473">
          <cell r="Q473">
            <v>1606.7</v>
          </cell>
          <cell r="R473">
            <v>803.35</v>
          </cell>
          <cell r="S473">
            <v>0</v>
          </cell>
          <cell r="T473">
            <v>0</v>
          </cell>
          <cell r="AH473">
            <v>5623.4395833333328</v>
          </cell>
          <cell r="AI473">
            <v>4820.0933333333332</v>
          </cell>
          <cell r="AJ473">
            <v>4050.2191666666672</v>
          </cell>
        </row>
        <row r="474">
          <cell r="Q474">
            <v>358391.11</v>
          </cell>
          <cell r="R474">
            <v>356922.29</v>
          </cell>
          <cell r="S474">
            <v>355453.47</v>
          </cell>
          <cell r="T474">
            <v>353984.65</v>
          </cell>
          <cell r="AH474">
            <v>365735.20999999996</v>
          </cell>
          <cell r="AI474">
            <v>364266.38999999996</v>
          </cell>
          <cell r="AJ474">
            <v>362797.57</v>
          </cell>
        </row>
        <row r="475">
          <cell r="Q475">
            <v>17116.77</v>
          </cell>
          <cell r="R475">
            <v>14977.18</v>
          </cell>
          <cell r="S475">
            <v>12837.59</v>
          </cell>
          <cell r="T475">
            <v>10698</v>
          </cell>
          <cell r="AH475">
            <v>27841.626250000001</v>
          </cell>
          <cell r="AI475">
            <v>25692.350000000002</v>
          </cell>
          <cell r="AJ475">
            <v>23545.226249999996</v>
          </cell>
        </row>
        <row r="476">
          <cell r="Q476">
            <v>894932.07</v>
          </cell>
          <cell r="R476">
            <v>891780.9</v>
          </cell>
          <cell r="S476">
            <v>888629.73</v>
          </cell>
          <cell r="T476">
            <v>885478.56</v>
          </cell>
          <cell r="AH476">
            <v>910687.92</v>
          </cell>
          <cell r="AI476">
            <v>907536.75</v>
          </cell>
          <cell r="AJ476">
            <v>904385.58000000007</v>
          </cell>
        </row>
        <row r="477">
          <cell r="Q477">
            <v>2445081.71</v>
          </cell>
          <cell r="R477">
            <v>2436650.39</v>
          </cell>
          <cell r="S477">
            <v>2428219.0699999998</v>
          </cell>
          <cell r="T477">
            <v>2419787.75</v>
          </cell>
          <cell r="AH477">
            <v>2489366.7174999998</v>
          </cell>
          <cell r="AI477">
            <v>2480932.9512500004</v>
          </cell>
          <cell r="AJ477">
            <v>2472499.1925000004</v>
          </cell>
        </row>
        <row r="478">
          <cell r="Q478">
            <v>596695.77</v>
          </cell>
          <cell r="R478">
            <v>587558.01</v>
          </cell>
          <cell r="S478">
            <v>578420.25</v>
          </cell>
          <cell r="T478">
            <v>569282.49</v>
          </cell>
          <cell r="AH478">
            <v>642384.56999999995</v>
          </cell>
          <cell r="AI478">
            <v>633246.81000000006</v>
          </cell>
          <cell r="AJ478">
            <v>624109.05000000005</v>
          </cell>
        </row>
        <row r="479">
          <cell r="Q479">
            <v>809921.63</v>
          </cell>
          <cell r="R479">
            <v>807268.76</v>
          </cell>
          <cell r="S479">
            <v>804615.89</v>
          </cell>
          <cell r="T479">
            <v>801963.02</v>
          </cell>
          <cell r="AH479">
            <v>821058.46</v>
          </cell>
          <cell r="AI479">
            <v>818407.91791666672</v>
          </cell>
          <cell r="AJ479">
            <v>815757.36833333329</v>
          </cell>
        </row>
        <row r="480">
          <cell r="Q480">
            <v>1094184.96</v>
          </cell>
          <cell r="R480">
            <v>1079928.48</v>
          </cell>
          <cell r="S480">
            <v>1065672</v>
          </cell>
          <cell r="T480">
            <v>1051415.52</v>
          </cell>
          <cell r="AH480">
            <v>1165467.3600000001</v>
          </cell>
          <cell r="AI480">
            <v>1151210.8799999999</v>
          </cell>
          <cell r="AJ480">
            <v>1136954.3999999999</v>
          </cell>
        </row>
        <row r="481">
          <cell r="Q481">
            <v>120323.01</v>
          </cell>
          <cell r="R481">
            <v>118293.95</v>
          </cell>
          <cell r="S481">
            <v>116264.89</v>
          </cell>
          <cell r="T481">
            <v>114235.83</v>
          </cell>
          <cell r="AH481">
            <v>130468.31000000001</v>
          </cell>
          <cell r="AI481">
            <v>128439.24999999999</v>
          </cell>
          <cell r="AJ481">
            <v>126410.18999999999</v>
          </cell>
        </row>
        <row r="482">
          <cell r="Q482">
            <v>1340324.07</v>
          </cell>
          <cell r="R482">
            <v>1325093.1100000001</v>
          </cell>
          <cell r="S482">
            <v>1309862.1499999999</v>
          </cell>
          <cell r="T482">
            <v>1294631.19</v>
          </cell>
          <cell r="AH482">
            <v>1416478.87</v>
          </cell>
          <cell r="AI482">
            <v>1401247.91</v>
          </cell>
          <cell r="AJ482">
            <v>1386016.95</v>
          </cell>
        </row>
        <row r="483">
          <cell r="Q483">
            <v>0</v>
          </cell>
          <cell r="R483">
            <v>0</v>
          </cell>
          <cell r="S483">
            <v>0</v>
          </cell>
          <cell r="T483">
            <v>0</v>
          </cell>
          <cell r="AH483">
            <v>0</v>
          </cell>
          <cell r="AI483">
            <v>0</v>
          </cell>
          <cell r="AJ483">
            <v>0</v>
          </cell>
        </row>
        <row r="484">
          <cell r="Q484">
            <v>6363369.5199999996</v>
          </cell>
          <cell r="R484">
            <v>6349322.3499999996</v>
          </cell>
          <cell r="S484">
            <v>6335275.1799999997</v>
          </cell>
          <cell r="T484">
            <v>6321228.0099999998</v>
          </cell>
          <cell r="AH484">
            <v>6433578.7883333331</v>
          </cell>
          <cell r="AI484">
            <v>6419549.3458333323</v>
          </cell>
          <cell r="AJ484">
            <v>6405511.0300000003</v>
          </cell>
        </row>
        <row r="485">
          <cell r="Q485">
            <v>28665.13</v>
          </cell>
          <cell r="R485">
            <v>19110.09</v>
          </cell>
          <cell r="S485">
            <v>9555.0400000000009</v>
          </cell>
          <cell r="T485">
            <v>0</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H486">
            <v>3724691.6749999993</v>
          </cell>
          <cell r="AI486">
            <v>4226905.3</v>
          </cell>
          <cell r="AJ486">
            <v>4727609.2112499997</v>
          </cell>
        </row>
        <row r="487">
          <cell r="Q487">
            <v>1023165.42</v>
          </cell>
          <cell r="R487">
            <v>1020055.49</v>
          </cell>
          <cell r="S487">
            <v>1016945.56</v>
          </cell>
          <cell r="T487">
            <v>1013931.83</v>
          </cell>
          <cell r="AH487">
            <v>629479.88374999992</v>
          </cell>
          <cell r="AI487">
            <v>714354.92749999987</v>
          </cell>
          <cell r="AJ487">
            <v>798974.81874999998</v>
          </cell>
        </row>
        <row r="488">
          <cell r="Q488">
            <v>0</v>
          </cell>
          <cell r="R488">
            <v>0</v>
          </cell>
          <cell r="S488">
            <v>0</v>
          </cell>
          <cell r="T488">
            <v>0</v>
          </cell>
          <cell r="AH488">
            <v>0</v>
          </cell>
          <cell r="AI488">
            <v>0</v>
          </cell>
          <cell r="AJ488">
            <v>0</v>
          </cell>
        </row>
        <row r="489">
          <cell r="Q489">
            <v>0</v>
          </cell>
          <cell r="R489">
            <v>0</v>
          </cell>
          <cell r="S489">
            <v>0</v>
          </cell>
          <cell r="T489">
            <v>0</v>
          </cell>
          <cell r="AH489">
            <v>0</v>
          </cell>
          <cell r="AI489">
            <v>0</v>
          </cell>
          <cell r="AJ489">
            <v>0</v>
          </cell>
        </row>
        <row r="490">
          <cell r="AH490">
            <v>0</v>
          </cell>
          <cell r="AI490">
            <v>0</v>
          </cell>
          <cell r="AJ490">
            <v>0</v>
          </cell>
        </row>
        <row r="491">
          <cell r="Q491">
            <v>978266.6</v>
          </cell>
          <cell r="R491">
            <v>870063.64</v>
          </cell>
          <cell r="S491">
            <v>761305.68</v>
          </cell>
          <cell r="T491">
            <v>655218.43000000005</v>
          </cell>
          <cell r="AH491">
            <v>589501.27666666673</v>
          </cell>
          <cell r="AI491">
            <v>657474.99833333329</v>
          </cell>
          <cell r="AJ491">
            <v>716496.83625000005</v>
          </cell>
        </row>
        <row r="492">
          <cell r="Q492">
            <v>584944.06999999995</v>
          </cell>
          <cell r="R492">
            <v>563279.47</v>
          </cell>
          <cell r="S492">
            <v>541614.87</v>
          </cell>
          <cell r="T492">
            <v>528920.28</v>
          </cell>
          <cell r="AH492">
            <v>424063.32458333339</v>
          </cell>
          <cell r="AI492">
            <v>470100.58874999994</v>
          </cell>
          <cell r="AJ492">
            <v>514706.22</v>
          </cell>
        </row>
        <row r="493">
          <cell r="Q493">
            <v>1077415.75</v>
          </cell>
          <cell r="R493">
            <v>1058176.18</v>
          </cell>
          <cell r="S493">
            <v>1031612.57</v>
          </cell>
          <cell r="T493">
            <v>1012674.78</v>
          </cell>
          <cell r="AH493">
            <v>405443.45166666666</v>
          </cell>
          <cell r="AI493">
            <v>492517.98291666666</v>
          </cell>
          <cell r="AJ493">
            <v>577696.62249999994</v>
          </cell>
        </row>
        <row r="494">
          <cell r="Q494">
            <v>0</v>
          </cell>
          <cell r="R494">
            <v>0</v>
          </cell>
          <cell r="S494">
            <v>0</v>
          </cell>
          <cell r="T494">
            <v>0</v>
          </cell>
          <cell r="AH494">
            <v>0</v>
          </cell>
          <cell r="AI494">
            <v>0</v>
          </cell>
          <cell r="AJ494">
            <v>0</v>
          </cell>
        </row>
        <row r="495">
          <cell r="Q495">
            <v>0</v>
          </cell>
          <cell r="R495">
            <v>0</v>
          </cell>
          <cell r="S495">
            <v>0</v>
          </cell>
          <cell r="T495">
            <v>0</v>
          </cell>
          <cell r="AH495">
            <v>0</v>
          </cell>
          <cell r="AI495">
            <v>0</v>
          </cell>
          <cell r="AJ495">
            <v>0</v>
          </cell>
        </row>
        <row r="496">
          <cell r="Q496">
            <v>0</v>
          </cell>
          <cell r="R496">
            <v>0</v>
          </cell>
          <cell r="S496">
            <v>0</v>
          </cell>
          <cell r="T496">
            <v>0</v>
          </cell>
          <cell r="AH496">
            <v>0</v>
          </cell>
          <cell r="AI496">
            <v>0</v>
          </cell>
          <cell r="AJ496">
            <v>0</v>
          </cell>
        </row>
        <row r="497">
          <cell r="Q497">
            <v>9869228.7200000007</v>
          </cell>
          <cell r="R497">
            <v>9369228.7200000007</v>
          </cell>
          <cell r="S497">
            <v>8869228.7200000007</v>
          </cell>
          <cell r="T497">
            <v>8369228.7199999997</v>
          </cell>
          <cell r="AH497">
            <v>12369228.720000001</v>
          </cell>
          <cell r="AI497">
            <v>11869228.720000001</v>
          </cell>
          <cell r="AJ497">
            <v>11369228.720000001</v>
          </cell>
        </row>
        <row r="498">
          <cell r="Q498">
            <v>4776552.71</v>
          </cell>
          <cell r="R498">
            <v>4776552.71</v>
          </cell>
          <cell r="S498">
            <v>4776552.71</v>
          </cell>
          <cell r="T498">
            <v>4776552.71</v>
          </cell>
          <cell r="AH498">
            <v>4776552.71</v>
          </cell>
          <cell r="AI498">
            <v>4776552.71</v>
          </cell>
          <cell r="AJ498">
            <v>4776552.71</v>
          </cell>
        </row>
        <row r="499">
          <cell r="Q499">
            <v>2705896.42</v>
          </cell>
          <cell r="R499">
            <v>2705896.42</v>
          </cell>
          <cell r="S499">
            <v>2705896.42</v>
          </cell>
          <cell r="T499">
            <v>2705896.42</v>
          </cell>
          <cell r="AH499">
            <v>2705896.4200000004</v>
          </cell>
          <cell r="AI499">
            <v>2705896.4200000004</v>
          </cell>
          <cell r="AJ499">
            <v>2705896.4200000004</v>
          </cell>
        </row>
        <row r="500">
          <cell r="R500">
            <v>0</v>
          </cell>
          <cell r="S500">
            <v>0</v>
          </cell>
          <cell r="T500">
            <v>10144618.43</v>
          </cell>
          <cell r="AH500">
            <v>0</v>
          </cell>
          <cell r="AI500">
            <v>0</v>
          </cell>
          <cell r="AJ500">
            <v>422692.43458333332</v>
          </cell>
        </row>
        <row r="501">
          <cell r="R501">
            <v>0</v>
          </cell>
          <cell r="S501">
            <v>0</v>
          </cell>
          <cell r="T501">
            <v>212634.15</v>
          </cell>
          <cell r="AH501">
            <v>0</v>
          </cell>
          <cell r="AI501">
            <v>0</v>
          </cell>
          <cell r="AJ501">
            <v>8859.7562500000004</v>
          </cell>
        </row>
        <row r="502">
          <cell r="AH502">
            <v>0</v>
          </cell>
          <cell r="AI502">
            <v>0</v>
          </cell>
          <cell r="AJ502">
            <v>0</v>
          </cell>
        </row>
        <row r="503">
          <cell r="AH503">
            <v>0</v>
          </cell>
          <cell r="AI503">
            <v>0</v>
          </cell>
          <cell r="AJ503">
            <v>0</v>
          </cell>
        </row>
        <row r="504">
          <cell r="AH504">
            <v>0</v>
          </cell>
          <cell r="AI504">
            <v>0</v>
          </cell>
          <cell r="AJ504">
            <v>0</v>
          </cell>
        </row>
        <row r="505">
          <cell r="AH505">
            <v>0</v>
          </cell>
          <cell r="AI505">
            <v>0</v>
          </cell>
          <cell r="AJ505">
            <v>0</v>
          </cell>
        </row>
        <row r="506">
          <cell r="Q506">
            <v>221888009</v>
          </cell>
          <cell r="R506">
            <v>220894342</v>
          </cell>
          <cell r="S506">
            <v>219900675</v>
          </cell>
          <cell r="T506">
            <v>216719758</v>
          </cell>
          <cell r="AH506">
            <v>226718549.02833334</v>
          </cell>
          <cell r="AI506">
            <v>225839848.31958333</v>
          </cell>
          <cell r="AJ506">
            <v>224792366.33333334</v>
          </cell>
        </row>
        <row r="507">
          <cell r="Q507">
            <v>10161321.18</v>
          </cell>
          <cell r="R507">
            <v>10161321.18</v>
          </cell>
          <cell r="S507">
            <v>10161321.18</v>
          </cell>
          <cell r="T507">
            <v>10161321.18</v>
          </cell>
          <cell r="AH507">
            <v>10161321.180000002</v>
          </cell>
          <cell r="AI507">
            <v>10161321.180000002</v>
          </cell>
          <cell r="AJ507">
            <v>10161321.180000002</v>
          </cell>
        </row>
        <row r="508">
          <cell r="Q508">
            <v>101746</v>
          </cell>
          <cell r="R508">
            <v>101746</v>
          </cell>
          <cell r="S508">
            <v>101746</v>
          </cell>
          <cell r="T508">
            <v>0</v>
          </cell>
          <cell r="AH508">
            <v>125679.70833333333</v>
          </cell>
          <cell r="AI508">
            <v>124971.375</v>
          </cell>
          <cell r="AJ508">
            <v>120002.79166666667</v>
          </cell>
        </row>
        <row r="509">
          <cell r="Q509">
            <v>14339661.35</v>
          </cell>
          <cell r="R509">
            <v>15527658.91</v>
          </cell>
          <cell r="S509">
            <v>16604266.26</v>
          </cell>
          <cell r="T509">
            <v>20447448.719999999</v>
          </cell>
          <cell r="AH509">
            <v>10128071.139999999</v>
          </cell>
          <cell r="AI509">
            <v>10800710.552083332</v>
          </cell>
          <cell r="AJ509">
            <v>11571422.156666666</v>
          </cell>
        </row>
        <row r="510">
          <cell r="Q510">
            <v>0</v>
          </cell>
          <cell r="R510">
            <v>0</v>
          </cell>
          <cell r="S510">
            <v>0</v>
          </cell>
          <cell r="T510">
            <v>0</v>
          </cell>
          <cell r="AH510">
            <v>0</v>
          </cell>
          <cell r="AI510">
            <v>0</v>
          </cell>
          <cell r="AJ510">
            <v>0</v>
          </cell>
        </row>
        <row r="511">
          <cell r="Q511">
            <v>30208871.469999999</v>
          </cell>
          <cell r="R511">
            <v>30210576.920000002</v>
          </cell>
          <cell r="S511">
            <v>30197572.170000002</v>
          </cell>
          <cell r="T511">
            <v>30311431.039999999</v>
          </cell>
          <cell r="AH511">
            <v>30083865.192083333</v>
          </cell>
          <cell r="AI511">
            <v>30107149.715</v>
          </cell>
          <cell r="AJ511">
            <v>30134000.197083339</v>
          </cell>
        </row>
        <row r="512">
          <cell r="Q512">
            <v>2685262.32</v>
          </cell>
          <cell r="R512">
            <v>3491883.83</v>
          </cell>
          <cell r="S512">
            <v>3690473.58</v>
          </cell>
          <cell r="T512">
            <v>3890020.75</v>
          </cell>
          <cell r="AH512">
            <v>1939427.2258333333</v>
          </cell>
          <cell r="AI512">
            <v>2162571.2137500001</v>
          </cell>
          <cell r="AJ512">
            <v>2392770.7266666666</v>
          </cell>
        </row>
        <row r="513">
          <cell r="Q513">
            <v>21589277</v>
          </cell>
          <cell r="R513">
            <v>21589277</v>
          </cell>
          <cell r="S513">
            <v>21589277</v>
          </cell>
          <cell r="T513">
            <v>21589277</v>
          </cell>
          <cell r="AH513">
            <v>21589277</v>
          </cell>
          <cell r="AI513">
            <v>21589277</v>
          </cell>
          <cell r="AJ513">
            <v>21589277</v>
          </cell>
        </row>
        <row r="514">
          <cell r="Q514">
            <v>-277088.76</v>
          </cell>
          <cell r="R514">
            <v>-419474.12</v>
          </cell>
          <cell r="S514">
            <v>-644501.92000000004</v>
          </cell>
          <cell r="T514">
            <v>-831459.12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H515">
            <v>-9415967.75</v>
          </cell>
          <cell r="AI515">
            <v>-9464007.6400000006</v>
          </cell>
          <cell r="AJ515">
            <v>-9512047.5300000012</v>
          </cell>
        </row>
        <row r="516">
          <cell r="Q516">
            <v>2877994</v>
          </cell>
          <cell r="R516">
            <v>2866427</v>
          </cell>
          <cell r="S516">
            <v>2854860</v>
          </cell>
          <cell r="T516">
            <v>2843293</v>
          </cell>
          <cell r="AH516">
            <v>2935829</v>
          </cell>
          <cell r="AI516">
            <v>2924262</v>
          </cell>
          <cell r="AJ516">
            <v>2912695</v>
          </cell>
        </row>
        <row r="517">
          <cell r="Q517">
            <v>0</v>
          </cell>
          <cell r="R517">
            <v>0</v>
          </cell>
          <cell r="S517">
            <v>0</v>
          </cell>
          <cell r="T517">
            <v>0</v>
          </cell>
          <cell r="AH517">
            <v>0</v>
          </cell>
          <cell r="AI517">
            <v>0</v>
          </cell>
          <cell r="AJ517">
            <v>0</v>
          </cell>
        </row>
        <row r="518">
          <cell r="Q518">
            <v>113632921</v>
          </cell>
          <cell r="R518">
            <v>113632921</v>
          </cell>
          <cell r="S518">
            <v>113632921</v>
          </cell>
          <cell r="T518">
            <v>113632921</v>
          </cell>
          <cell r="AH518">
            <v>113632921</v>
          </cell>
          <cell r="AI518">
            <v>113632921</v>
          </cell>
          <cell r="AJ518">
            <v>113632921</v>
          </cell>
        </row>
        <row r="519">
          <cell r="Q519">
            <v>-65141987.990000002</v>
          </cell>
          <cell r="R519">
            <v>-65435872.990000002</v>
          </cell>
          <cell r="S519">
            <v>-65729757.990000002</v>
          </cell>
          <cell r="T519">
            <v>-66023642.990000002</v>
          </cell>
          <cell r="AH519">
            <v>-63672562.990000002</v>
          </cell>
          <cell r="AI519">
            <v>-63966447.990000002</v>
          </cell>
          <cell r="AJ519">
            <v>-64260332.990000002</v>
          </cell>
        </row>
        <row r="520">
          <cell r="Q520">
            <v>0</v>
          </cell>
          <cell r="R520">
            <v>0</v>
          </cell>
          <cell r="S520">
            <v>0</v>
          </cell>
          <cell r="T520">
            <v>0</v>
          </cell>
          <cell r="AH520">
            <v>0</v>
          </cell>
          <cell r="AI520">
            <v>0</v>
          </cell>
          <cell r="AJ520">
            <v>0</v>
          </cell>
        </row>
        <row r="521">
          <cell r="Q521">
            <v>0</v>
          </cell>
          <cell r="R521">
            <v>0</v>
          </cell>
          <cell r="S521">
            <v>0</v>
          </cell>
          <cell r="T521">
            <v>0</v>
          </cell>
          <cell r="AH521">
            <v>0</v>
          </cell>
          <cell r="AI521">
            <v>0</v>
          </cell>
          <cell r="AJ521">
            <v>0</v>
          </cell>
        </row>
        <row r="522">
          <cell r="Q522">
            <v>0</v>
          </cell>
          <cell r="R522">
            <v>0</v>
          </cell>
          <cell r="S522">
            <v>0</v>
          </cell>
          <cell r="T522">
            <v>0</v>
          </cell>
          <cell r="AH522">
            <v>0</v>
          </cell>
          <cell r="AI522">
            <v>0</v>
          </cell>
          <cell r="AJ522">
            <v>0</v>
          </cell>
        </row>
        <row r="523">
          <cell r="Q523">
            <v>0</v>
          </cell>
          <cell r="R523">
            <v>0</v>
          </cell>
          <cell r="S523">
            <v>0</v>
          </cell>
          <cell r="T523">
            <v>0</v>
          </cell>
          <cell r="AH523">
            <v>0</v>
          </cell>
          <cell r="AI523">
            <v>0</v>
          </cell>
          <cell r="AJ523">
            <v>0</v>
          </cell>
        </row>
        <row r="524">
          <cell r="Q524">
            <v>0</v>
          </cell>
          <cell r="R524">
            <v>0</v>
          </cell>
          <cell r="S524">
            <v>0</v>
          </cell>
          <cell r="T524">
            <v>0</v>
          </cell>
          <cell r="AH524">
            <v>0</v>
          </cell>
          <cell r="AI524">
            <v>0</v>
          </cell>
          <cell r="AJ524">
            <v>0</v>
          </cell>
        </row>
        <row r="525">
          <cell r="Q525">
            <v>7811.79</v>
          </cell>
          <cell r="R525">
            <v>5207.62</v>
          </cell>
          <cell r="S525">
            <v>2603.4499999999998</v>
          </cell>
          <cell r="T525">
            <v>0</v>
          </cell>
          <cell r="AH525">
            <v>20832.640000000003</v>
          </cell>
          <cell r="AI525">
            <v>18228.469999999998</v>
          </cell>
          <cell r="AJ525">
            <v>15624.330000000002</v>
          </cell>
        </row>
        <row r="526">
          <cell r="Q526">
            <v>0</v>
          </cell>
          <cell r="R526">
            <v>0</v>
          </cell>
          <cell r="S526">
            <v>0</v>
          </cell>
          <cell r="T526">
            <v>0</v>
          </cell>
          <cell r="AH526">
            <v>0</v>
          </cell>
          <cell r="AI526">
            <v>0</v>
          </cell>
          <cell r="AJ526">
            <v>0</v>
          </cell>
        </row>
        <row r="527">
          <cell r="Q527">
            <v>2053556</v>
          </cell>
          <cell r="R527">
            <v>2035056</v>
          </cell>
          <cell r="S527">
            <v>2016556</v>
          </cell>
          <cell r="T527">
            <v>1998056</v>
          </cell>
          <cell r="AH527">
            <v>2146056</v>
          </cell>
          <cell r="AI527">
            <v>2127556</v>
          </cell>
          <cell r="AJ527">
            <v>2109056</v>
          </cell>
        </row>
        <row r="528">
          <cell r="Q528">
            <v>0</v>
          </cell>
          <cell r="R528">
            <v>0</v>
          </cell>
          <cell r="S528">
            <v>0</v>
          </cell>
          <cell r="T528">
            <v>0</v>
          </cell>
          <cell r="AH528">
            <v>0</v>
          </cell>
          <cell r="AI528">
            <v>0</v>
          </cell>
          <cell r="AJ528">
            <v>0</v>
          </cell>
        </row>
        <row r="529">
          <cell r="Q529">
            <v>11568032.869999999</v>
          </cell>
          <cell r="R529">
            <v>11450616.199999999</v>
          </cell>
          <cell r="S529">
            <v>11333199.529999999</v>
          </cell>
          <cell r="T529">
            <v>11033032.9</v>
          </cell>
          <cell r="AH529">
            <v>12140255.101666665</v>
          </cell>
          <cell r="AI529">
            <v>12033984.270416668</v>
          </cell>
          <cell r="AJ529">
            <v>11912668.298333332</v>
          </cell>
        </row>
        <row r="530">
          <cell r="Q530">
            <v>0</v>
          </cell>
          <cell r="R530">
            <v>0</v>
          </cell>
          <cell r="S530">
            <v>0</v>
          </cell>
          <cell r="T530">
            <v>0</v>
          </cell>
          <cell r="AH530">
            <v>0</v>
          </cell>
          <cell r="AI530">
            <v>0</v>
          </cell>
          <cell r="AJ530">
            <v>0</v>
          </cell>
        </row>
        <row r="531">
          <cell r="Q531">
            <v>4158309.36</v>
          </cell>
          <cell r="R531">
            <v>3392230.25</v>
          </cell>
          <cell r="S531">
            <v>3032419.48</v>
          </cell>
          <cell r="T531">
            <v>2488094.46</v>
          </cell>
          <cell r="AH531">
            <v>1501115.34375</v>
          </cell>
          <cell r="AI531">
            <v>1768809.0824999998</v>
          </cell>
          <cell r="AJ531">
            <v>1998830.4966666668</v>
          </cell>
        </row>
        <row r="532">
          <cell r="Q532">
            <v>0</v>
          </cell>
          <cell r="R532">
            <v>0</v>
          </cell>
          <cell r="S532">
            <v>0</v>
          </cell>
          <cell r="T532">
            <v>0</v>
          </cell>
          <cell r="AH532">
            <v>0</v>
          </cell>
          <cell r="AI532">
            <v>0</v>
          </cell>
          <cell r="AJ532">
            <v>0</v>
          </cell>
        </row>
        <row r="533">
          <cell r="Q533">
            <v>0</v>
          </cell>
          <cell r="R533">
            <v>0</v>
          </cell>
          <cell r="S533">
            <v>0</v>
          </cell>
          <cell r="T533">
            <v>0</v>
          </cell>
          <cell r="AH533">
            <v>0</v>
          </cell>
          <cell r="AI533">
            <v>0</v>
          </cell>
          <cell r="AJ533">
            <v>0</v>
          </cell>
        </row>
        <row r="534">
          <cell r="Q534">
            <v>108466.31</v>
          </cell>
          <cell r="R534">
            <v>100965.9</v>
          </cell>
          <cell r="S534">
            <v>93465.49</v>
          </cell>
          <cell r="T534">
            <v>85965</v>
          </cell>
          <cell r="AH534">
            <v>146429.27333333332</v>
          </cell>
          <cell r="AI534">
            <v>138583.17791666667</v>
          </cell>
          <cell r="AJ534">
            <v>130967.53666666668</v>
          </cell>
        </row>
        <row r="535">
          <cell r="Q535">
            <v>0</v>
          </cell>
          <cell r="R535">
            <v>0</v>
          </cell>
          <cell r="S535">
            <v>0</v>
          </cell>
          <cell r="T535">
            <v>0</v>
          </cell>
          <cell r="AH535">
            <v>0</v>
          </cell>
          <cell r="AI535">
            <v>0</v>
          </cell>
          <cell r="AJ535">
            <v>0</v>
          </cell>
        </row>
        <row r="536">
          <cell r="Q536">
            <v>0</v>
          </cell>
          <cell r="R536">
            <v>0</v>
          </cell>
          <cell r="S536">
            <v>0</v>
          </cell>
          <cell r="T536">
            <v>0</v>
          </cell>
          <cell r="AH536">
            <v>0</v>
          </cell>
          <cell r="AI536">
            <v>0</v>
          </cell>
          <cell r="AJ536">
            <v>0</v>
          </cell>
        </row>
        <row r="537">
          <cell r="Q537">
            <v>0</v>
          </cell>
          <cell r="R537">
            <v>0</v>
          </cell>
          <cell r="S537">
            <v>0</v>
          </cell>
          <cell r="T537">
            <v>0</v>
          </cell>
          <cell r="AH537">
            <v>0</v>
          </cell>
          <cell r="AI537">
            <v>0</v>
          </cell>
          <cell r="AJ537">
            <v>0</v>
          </cell>
        </row>
        <row r="538">
          <cell r="Q538">
            <v>28170657</v>
          </cell>
          <cell r="R538">
            <v>28170657</v>
          </cell>
          <cell r="S538">
            <v>28170657</v>
          </cell>
          <cell r="T538">
            <v>25257988</v>
          </cell>
          <cell r="AH538">
            <v>15720658.924999999</v>
          </cell>
          <cell r="AI538">
            <v>18092943.508333333</v>
          </cell>
          <cell r="AJ538">
            <v>20180889.915833335</v>
          </cell>
        </row>
        <row r="539">
          <cell r="Q539">
            <v>-28170657</v>
          </cell>
          <cell r="R539">
            <v>-28170657</v>
          </cell>
          <cell r="S539">
            <v>-28170657</v>
          </cell>
          <cell r="T539">
            <v>-25257988</v>
          </cell>
          <cell r="AH539">
            <v>-15720658.924999999</v>
          </cell>
          <cell r="AI539">
            <v>-18092943.508333333</v>
          </cell>
          <cell r="AJ539">
            <v>-20180889.915833335</v>
          </cell>
        </row>
        <row r="540">
          <cell r="Q540">
            <v>0</v>
          </cell>
          <cell r="R540">
            <v>0</v>
          </cell>
          <cell r="S540">
            <v>0</v>
          </cell>
          <cell r="T540">
            <v>0</v>
          </cell>
          <cell r="AH540">
            <v>0</v>
          </cell>
          <cell r="AI540">
            <v>0</v>
          </cell>
          <cell r="AJ540">
            <v>0</v>
          </cell>
        </row>
        <row r="541">
          <cell r="Q541">
            <v>34468.85</v>
          </cell>
          <cell r="R541">
            <v>0</v>
          </cell>
          <cell r="S541">
            <v>0</v>
          </cell>
          <cell r="T541">
            <v>0</v>
          </cell>
          <cell r="AH541">
            <v>24937.44083333333</v>
          </cell>
          <cell r="AI541">
            <v>23340.882083333334</v>
          </cell>
          <cell r="AJ541">
            <v>21649.817083333335</v>
          </cell>
        </row>
        <row r="542">
          <cell r="Q542">
            <v>0</v>
          </cell>
          <cell r="R542">
            <v>0</v>
          </cell>
          <cell r="S542">
            <v>0</v>
          </cell>
          <cell r="T542">
            <v>0</v>
          </cell>
          <cell r="AH542">
            <v>0</v>
          </cell>
          <cell r="AI542">
            <v>0</v>
          </cell>
          <cell r="AJ542">
            <v>0</v>
          </cell>
        </row>
        <row r="543">
          <cell r="Q543">
            <v>202553.27</v>
          </cell>
          <cell r="R543">
            <v>0</v>
          </cell>
          <cell r="S543">
            <v>0</v>
          </cell>
          <cell r="T543">
            <v>0</v>
          </cell>
          <cell r="AH543">
            <v>156130.77249999999</v>
          </cell>
          <cell r="AI543">
            <v>145600.49458333332</v>
          </cell>
          <cell r="AJ543">
            <v>134390.39749999999</v>
          </cell>
        </row>
        <row r="544">
          <cell r="Q544">
            <v>0</v>
          </cell>
          <cell r="R544">
            <v>0</v>
          </cell>
          <cell r="S544">
            <v>0</v>
          </cell>
          <cell r="T544">
            <v>0</v>
          </cell>
          <cell r="AH544">
            <v>1399.4624999999999</v>
          </cell>
          <cell r="AI544">
            <v>1088.4708333333335</v>
          </cell>
          <cell r="AJ544">
            <v>777.47916666666663</v>
          </cell>
        </row>
        <row r="545">
          <cell r="Q545">
            <v>0</v>
          </cell>
          <cell r="R545">
            <v>0</v>
          </cell>
          <cell r="S545">
            <v>0</v>
          </cell>
          <cell r="T545">
            <v>0</v>
          </cell>
          <cell r="AH545">
            <v>4570.5187500000002</v>
          </cell>
          <cell r="AI545">
            <v>3554.8479166666662</v>
          </cell>
          <cell r="AJ545">
            <v>2539.1770833333335</v>
          </cell>
        </row>
        <row r="546">
          <cell r="Q546">
            <v>0</v>
          </cell>
          <cell r="R546">
            <v>0</v>
          </cell>
          <cell r="S546">
            <v>0</v>
          </cell>
          <cell r="T546">
            <v>0</v>
          </cell>
          <cell r="AH546">
            <v>1830.14625</v>
          </cell>
          <cell r="AI546">
            <v>1423.4470833333335</v>
          </cell>
          <cell r="AJ546">
            <v>1016.7479166666667</v>
          </cell>
        </row>
        <row r="547">
          <cell r="Q547">
            <v>1486.1</v>
          </cell>
          <cell r="R547">
            <v>1610.7</v>
          </cell>
          <cell r="S547">
            <v>1953.89</v>
          </cell>
          <cell r="T547">
            <v>2081.66</v>
          </cell>
          <cell r="AH547">
            <v>1290.7416666666668</v>
          </cell>
          <cell r="AI547">
            <v>1362.7083333333337</v>
          </cell>
          <cell r="AJ547">
            <v>1448.2554166666669</v>
          </cell>
        </row>
        <row r="548">
          <cell r="Q548">
            <v>0</v>
          </cell>
          <cell r="R548">
            <v>0</v>
          </cell>
          <cell r="S548">
            <v>0</v>
          </cell>
          <cell r="T548">
            <v>0</v>
          </cell>
          <cell r="AH548">
            <v>1589.2875000000001</v>
          </cell>
          <cell r="AI548">
            <v>0</v>
          </cell>
          <cell r="AJ548">
            <v>0</v>
          </cell>
        </row>
        <row r="549">
          <cell r="Q549">
            <v>355617.78</v>
          </cell>
          <cell r="R549">
            <v>0</v>
          </cell>
          <cell r="S549">
            <v>0</v>
          </cell>
          <cell r="T549">
            <v>0</v>
          </cell>
          <cell r="AH549">
            <v>244690.07333333333</v>
          </cell>
          <cell r="AI549">
            <v>230094.55333333337</v>
          </cell>
          <cell r="AJ549">
            <v>214717.64291666669</v>
          </cell>
        </row>
        <row r="550">
          <cell r="Q550">
            <v>1290210.98</v>
          </cell>
          <cell r="R550">
            <v>1285802.26</v>
          </cell>
          <cell r="S550">
            <v>1227356.68</v>
          </cell>
          <cell r="T550">
            <v>1168911.1000000001</v>
          </cell>
          <cell r="AH550">
            <v>1584690.4158333335</v>
          </cell>
          <cell r="AI550">
            <v>1530747.9075000004</v>
          </cell>
          <cell r="AJ550">
            <v>1476805.3991666667</v>
          </cell>
        </row>
        <row r="551">
          <cell r="Q551">
            <v>2387937.7400000002</v>
          </cell>
          <cell r="R551">
            <v>2435188.52</v>
          </cell>
          <cell r="S551">
            <v>2463913.42</v>
          </cell>
          <cell r="T551">
            <v>2498915.77</v>
          </cell>
          <cell r="AH551">
            <v>2155943.73</v>
          </cell>
          <cell r="AI551">
            <v>2200883.8712500003</v>
          </cell>
          <cell r="AJ551">
            <v>2243947.219583333</v>
          </cell>
        </row>
        <row r="552">
          <cell r="Q552">
            <v>-452676.51</v>
          </cell>
          <cell r="R552">
            <v>-473998.84</v>
          </cell>
          <cell r="S552">
            <v>-495782.56</v>
          </cell>
          <cell r="T552">
            <v>-518132.61</v>
          </cell>
          <cell r="AH552">
            <v>-356498.06291666668</v>
          </cell>
          <cell r="AI552">
            <v>-375450.32958333328</v>
          </cell>
          <cell r="AJ552">
            <v>-394863.14916666667</v>
          </cell>
        </row>
        <row r="553">
          <cell r="Q553">
            <v>-19724864.66</v>
          </cell>
          <cell r="R553">
            <v>-21793738.66</v>
          </cell>
          <cell r="S553">
            <v>-24603059.66</v>
          </cell>
          <cell r="T553">
            <v>-26900439.66</v>
          </cell>
          <cell r="AH553">
            <v>-11061853.745833332</v>
          </cell>
          <cell r="AI553">
            <v>-12797553.317500001</v>
          </cell>
          <cell r="AJ553">
            <v>-14538758.534583332</v>
          </cell>
        </row>
        <row r="554">
          <cell r="Q554">
            <v>148493689</v>
          </cell>
          <cell r="R554">
            <v>148493689</v>
          </cell>
          <cell r="S554">
            <v>148493689</v>
          </cell>
          <cell r="T554">
            <v>132630689</v>
          </cell>
          <cell r="AH554">
            <v>159102314</v>
          </cell>
          <cell r="AI554">
            <v>157261564</v>
          </cell>
          <cell r="AJ554">
            <v>155009272.33333334</v>
          </cell>
        </row>
        <row r="555">
          <cell r="R555">
            <v>0</v>
          </cell>
          <cell r="S555">
            <v>0</v>
          </cell>
          <cell r="T555">
            <v>20545452.370000001</v>
          </cell>
          <cell r="AH555">
            <v>0</v>
          </cell>
          <cell r="AI555">
            <v>0</v>
          </cell>
          <cell r="AJ555">
            <v>856060.51541666675</v>
          </cell>
        </row>
        <row r="556">
          <cell r="AH556">
            <v>0</v>
          </cell>
          <cell r="AI556">
            <v>0</v>
          </cell>
          <cell r="AJ556">
            <v>0</v>
          </cell>
        </row>
        <row r="557">
          <cell r="Q557">
            <v>5821860</v>
          </cell>
          <cell r="R557">
            <v>11603178</v>
          </cell>
          <cell r="S557">
            <v>14344357</v>
          </cell>
          <cell r="T557">
            <v>18301054</v>
          </cell>
          <cell r="AH557">
            <v>1142346.5833333333</v>
          </cell>
          <cell r="AI557">
            <v>2223493.875</v>
          </cell>
          <cell r="AJ557">
            <v>3583719.3333333335</v>
          </cell>
        </row>
        <row r="558">
          <cell r="Q558">
            <v>-5821860</v>
          </cell>
          <cell r="R558">
            <v>-11603178</v>
          </cell>
          <cell r="S558">
            <v>-14344357</v>
          </cell>
          <cell r="T558">
            <v>-18301054</v>
          </cell>
          <cell r="AH558">
            <v>-1142346.5833333333</v>
          </cell>
          <cell r="AI558">
            <v>-2223493.875</v>
          </cell>
          <cell r="AJ558">
            <v>-3583719.3333333335</v>
          </cell>
        </row>
        <row r="559">
          <cell r="AH559">
            <v>0</v>
          </cell>
          <cell r="AI559">
            <v>0</v>
          </cell>
          <cell r="AJ559">
            <v>0</v>
          </cell>
        </row>
        <row r="560">
          <cell r="AH560">
            <v>0</v>
          </cell>
          <cell r="AI560">
            <v>0</v>
          </cell>
          <cell r="AJ560">
            <v>0</v>
          </cell>
        </row>
        <row r="561">
          <cell r="R561">
            <v>0</v>
          </cell>
          <cell r="S561">
            <v>0</v>
          </cell>
          <cell r="T561">
            <v>40009301</v>
          </cell>
          <cell r="AH561">
            <v>0</v>
          </cell>
          <cell r="AI561">
            <v>0</v>
          </cell>
          <cell r="AJ561">
            <v>1667054.2083333333</v>
          </cell>
        </row>
        <row r="562">
          <cell r="R562">
            <v>0</v>
          </cell>
          <cell r="S562">
            <v>0</v>
          </cell>
          <cell r="T562">
            <v>-40009301</v>
          </cell>
          <cell r="AH562">
            <v>0</v>
          </cell>
          <cell r="AI562">
            <v>0</v>
          </cell>
          <cell r="AJ562">
            <v>-1667054.2083333333</v>
          </cell>
        </row>
        <row r="563">
          <cell r="Q563">
            <v>4129091.39</v>
          </cell>
          <cell r="R563">
            <v>4085328</v>
          </cell>
          <cell r="S563">
            <v>4085328</v>
          </cell>
          <cell r="T563">
            <v>3549741</v>
          </cell>
          <cell r="AH563">
            <v>1539331.5391666666</v>
          </cell>
          <cell r="AI563">
            <v>1879775.5391666666</v>
          </cell>
          <cell r="AJ563">
            <v>2197903.4141666666</v>
          </cell>
        </row>
        <row r="564">
          <cell r="Q564">
            <v>0</v>
          </cell>
          <cell r="R564">
            <v>0</v>
          </cell>
          <cell r="S564">
            <v>0</v>
          </cell>
          <cell r="T564">
            <v>0</v>
          </cell>
          <cell r="AH564">
            <v>0</v>
          </cell>
          <cell r="AI564">
            <v>0</v>
          </cell>
          <cell r="AJ564">
            <v>0</v>
          </cell>
        </row>
        <row r="565">
          <cell r="AH565">
            <v>0</v>
          </cell>
          <cell r="AI565">
            <v>0</v>
          </cell>
          <cell r="AJ565">
            <v>0</v>
          </cell>
        </row>
        <row r="566">
          <cell r="Q566">
            <v>28199826.379999999</v>
          </cell>
          <cell r="R566">
            <v>28716647.699999999</v>
          </cell>
          <cell r="S566">
            <v>28867264.809999999</v>
          </cell>
          <cell r="T566">
            <v>29048417.75</v>
          </cell>
          <cell r="AH566">
            <v>27212861.618750002</v>
          </cell>
          <cell r="AI566">
            <v>27419755.707916666</v>
          </cell>
          <cell r="AJ566">
            <v>27637878.142500002</v>
          </cell>
        </row>
        <row r="567">
          <cell r="Q567">
            <v>1701628.26</v>
          </cell>
          <cell r="R567">
            <v>1637689.26</v>
          </cell>
          <cell r="S567">
            <v>1573750.26</v>
          </cell>
          <cell r="T567">
            <v>1651423.24</v>
          </cell>
          <cell r="AH567">
            <v>2021323.2600000005</v>
          </cell>
          <cell r="AI567">
            <v>1957384.2600000005</v>
          </cell>
          <cell r="AJ567">
            <v>1899345.759166667</v>
          </cell>
        </row>
        <row r="568">
          <cell r="Q568">
            <v>1744869.26</v>
          </cell>
          <cell r="R568">
            <v>1694791.26</v>
          </cell>
          <cell r="S568">
            <v>1644713.26</v>
          </cell>
          <cell r="T568">
            <v>1736247.24</v>
          </cell>
          <cell r="AH568">
            <v>1996512.9945833336</v>
          </cell>
          <cell r="AI568">
            <v>1945169.801666667</v>
          </cell>
          <cell r="AJ568">
            <v>1901003.759166667</v>
          </cell>
        </row>
        <row r="569">
          <cell r="Q569">
            <v>283223.96000000002</v>
          </cell>
          <cell r="R569">
            <v>283223.96000000002</v>
          </cell>
          <cell r="S569">
            <v>283223.96000000002</v>
          </cell>
          <cell r="T569">
            <v>0</v>
          </cell>
          <cell r="AH569">
            <v>282211.27833333326</v>
          </cell>
          <cell r="AI569">
            <v>282320.40583333332</v>
          </cell>
          <cell r="AJ569">
            <v>270441.0995833333</v>
          </cell>
        </row>
        <row r="570">
          <cell r="Q570">
            <v>0</v>
          </cell>
          <cell r="R570">
            <v>0</v>
          </cell>
          <cell r="S570">
            <v>0</v>
          </cell>
          <cell r="T570">
            <v>0</v>
          </cell>
          <cell r="AH570">
            <v>0</v>
          </cell>
          <cell r="AI570">
            <v>0</v>
          </cell>
          <cell r="AJ570">
            <v>0</v>
          </cell>
        </row>
        <row r="571">
          <cell r="Q571">
            <v>0</v>
          </cell>
          <cell r="R571">
            <v>0</v>
          </cell>
          <cell r="S571">
            <v>0</v>
          </cell>
          <cell r="T571">
            <v>0</v>
          </cell>
          <cell r="AH571">
            <v>0</v>
          </cell>
          <cell r="AI571">
            <v>0</v>
          </cell>
          <cell r="AJ571">
            <v>0</v>
          </cell>
        </row>
        <row r="572">
          <cell r="Q572">
            <v>0</v>
          </cell>
          <cell r="R572">
            <v>0</v>
          </cell>
          <cell r="S572">
            <v>0</v>
          </cell>
          <cell r="T572">
            <v>0</v>
          </cell>
          <cell r="AH572">
            <v>0</v>
          </cell>
          <cell r="AI572">
            <v>0</v>
          </cell>
          <cell r="AJ572">
            <v>0</v>
          </cell>
        </row>
        <row r="573">
          <cell r="Q573">
            <v>0</v>
          </cell>
          <cell r="R573">
            <v>0</v>
          </cell>
          <cell r="S573">
            <v>0</v>
          </cell>
          <cell r="T573">
            <v>0</v>
          </cell>
          <cell r="AH573">
            <v>0</v>
          </cell>
          <cell r="AI573">
            <v>0</v>
          </cell>
          <cell r="AJ573">
            <v>0</v>
          </cell>
        </row>
        <row r="574">
          <cell r="Q574">
            <v>0</v>
          </cell>
          <cell r="R574">
            <v>0</v>
          </cell>
          <cell r="S574">
            <v>0</v>
          </cell>
          <cell r="T574">
            <v>0</v>
          </cell>
          <cell r="AH574">
            <v>0</v>
          </cell>
          <cell r="AI574">
            <v>0</v>
          </cell>
          <cell r="AJ574">
            <v>0</v>
          </cell>
        </row>
        <row r="575">
          <cell r="Q575">
            <v>0</v>
          </cell>
          <cell r="R575">
            <v>0</v>
          </cell>
          <cell r="S575">
            <v>0</v>
          </cell>
          <cell r="T575">
            <v>0</v>
          </cell>
          <cell r="AH575">
            <v>0</v>
          </cell>
          <cell r="AI575">
            <v>0</v>
          </cell>
          <cell r="AJ575">
            <v>0</v>
          </cell>
        </row>
        <row r="576">
          <cell r="Q576">
            <v>0</v>
          </cell>
          <cell r="R576">
            <v>0</v>
          </cell>
          <cell r="S576">
            <v>0</v>
          </cell>
          <cell r="T576">
            <v>0</v>
          </cell>
          <cell r="AH576">
            <v>0</v>
          </cell>
          <cell r="AI576">
            <v>0</v>
          </cell>
          <cell r="AJ576">
            <v>0</v>
          </cell>
        </row>
        <row r="577">
          <cell r="Q577">
            <v>1471645.26</v>
          </cell>
          <cell r="R577">
            <v>1471645.26</v>
          </cell>
          <cell r="S577">
            <v>1471645.26</v>
          </cell>
          <cell r="T577">
            <v>1499216.5</v>
          </cell>
          <cell r="AH577">
            <v>1525162.5337499997</v>
          </cell>
          <cell r="AI577">
            <v>1511638.824583333</v>
          </cell>
          <cell r="AJ577">
            <v>1502216.3170833329</v>
          </cell>
        </row>
        <row r="578">
          <cell r="Q578">
            <v>0</v>
          </cell>
          <cell r="R578">
            <v>0</v>
          </cell>
          <cell r="S578">
            <v>0</v>
          </cell>
          <cell r="T578">
            <v>0</v>
          </cell>
          <cell r="AH578">
            <v>0</v>
          </cell>
          <cell r="AI578">
            <v>0</v>
          </cell>
          <cell r="AJ578">
            <v>0</v>
          </cell>
        </row>
        <row r="579">
          <cell r="Q579">
            <v>2297178.35</v>
          </cell>
          <cell r="R579">
            <v>2302815.35</v>
          </cell>
          <cell r="S579">
            <v>2303767.35</v>
          </cell>
          <cell r="T579">
            <v>1163722.56</v>
          </cell>
          <cell r="AH579">
            <v>2242198.3037500004</v>
          </cell>
          <cell r="AI579">
            <v>2255389.7954166667</v>
          </cell>
          <cell r="AJ579">
            <v>2218836.8962500007</v>
          </cell>
        </row>
        <row r="580">
          <cell r="R580">
            <v>0</v>
          </cell>
          <cell r="S580">
            <v>0</v>
          </cell>
          <cell r="T580">
            <v>783.5</v>
          </cell>
          <cell r="AH580">
            <v>0</v>
          </cell>
          <cell r="AI580">
            <v>0</v>
          </cell>
          <cell r="AJ580">
            <v>32.645833333333336</v>
          </cell>
        </row>
        <row r="581">
          <cell r="Q581">
            <v>56842.52</v>
          </cell>
          <cell r="R581">
            <v>58267.68</v>
          </cell>
          <cell r="S581">
            <v>58267.68</v>
          </cell>
          <cell r="T581">
            <v>58267.68</v>
          </cell>
          <cell r="AH581">
            <v>46688.195833333331</v>
          </cell>
          <cell r="AI581">
            <v>51543.835833333338</v>
          </cell>
          <cell r="AJ581">
            <v>54431.205416666671</v>
          </cell>
        </row>
        <row r="582">
          <cell r="Q582">
            <v>96518.45</v>
          </cell>
          <cell r="R582">
            <v>98811.15</v>
          </cell>
          <cell r="S582">
            <v>99600.45</v>
          </cell>
          <cell r="T582">
            <v>99604.77</v>
          </cell>
          <cell r="AH582">
            <v>81711.575416666659</v>
          </cell>
          <cell r="AI582">
            <v>89978.725416666668</v>
          </cell>
          <cell r="AJ582">
            <v>94857.550416666651</v>
          </cell>
        </row>
        <row r="583">
          <cell r="Q583">
            <v>50000</v>
          </cell>
          <cell r="R583">
            <v>50000</v>
          </cell>
          <cell r="S583">
            <v>50000</v>
          </cell>
          <cell r="T583">
            <v>50000</v>
          </cell>
          <cell r="AH583">
            <v>50000</v>
          </cell>
          <cell r="AI583">
            <v>50000</v>
          </cell>
          <cell r="AJ583">
            <v>50000</v>
          </cell>
        </row>
        <row r="584">
          <cell r="Q584">
            <v>0</v>
          </cell>
          <cell r="R584">
            <v>0</v>
          </cell>
          <cell r="S584">
            <v>0</v>
          </cell>
          <cell r="T584">
            <v>0</v>
          </cell>
          <cell r="AH584">
            <v>7477.98</v>
          </cell>
          <cell r="AI584">
            <v>7477.98</v>
          </cell>
          <cell r="AJ584">
            <v>7062.5366666666669</v>
          </cell>
        </row>
        <row r="585">
          <cell r="Q585">
            <v>0</v>
          </cell>
          <cell r="R585">
            <v>0</v>
          </cell>
          <cell r="S585">
            <v>0</v>
          </cell>
          <cell r="T585">
            <v>0</v>
          </cell>
          <cell r="AH585">
            <v>0</v>
          </cell>
          <cell r="AI585">
            <v>0</v>
          </cell>
          <cell r="AJ585">
            <v>0</v>
          </cell>
        </row>
        <row r="586">
          <cell r="Q586">
            <v>13442.34</v>
          </cell>
          <cell r="R586">
            <v>13442.34</v>
          </cell>
          <cell r="S586">
            <v>13442.34</v>
          </cell>
          <cell r="T586">
            <v>13442.34</v>
          </cell>
          <cell r="AH586">
            <v>11707.659999999998</v>
          </cell>
          <cell r="AI586">
            <v>12617.902916666666</v>
          </cell>
          <cell r="AJ586">
            <v>13072.069166666666</v>
          </cell>
        </row>
        <row r="587">
          <cell r="Q587">
            <v>20000</v>
          </cell>
          <cell r="R587">
            <v>20000</v>
          </cell>
          <cell r="S587">
            <v>20000</v>
          </cell>
          <cell r="T587">
            <v>20000</v>
          </cell>
          <cell r="AH587">
            <v>18750</v>
          </cell>
          <cell r="AI587">
            <v>19583.333333333332</v>
          </cell>
          <cell r="AJ587">
            <v>20000</v>
          </cell>
        </row>
        <row r="588">
          <cell r="R588">
            <v>0</v>
          </cell>
          <cell r="S588">
            <v>0</v>
          </cell>
          <cell r="T588">
            <v>41054.71</v>
          </cell>
          <cell r="AH588">
            <v>0</v>
          </cell>
          <cell r="AI588">
            <v>0</v>
          </cell>
          <cell r="AJ588">
            <v>1710.6129166666667</v>
          </cell>
        </row>
        <row r="589">
          <cell r="Q589">
            <v>0</v>
          </cell>
          <cell r="R589">
            <v>0</v>
          </cell>
          <cell r="S589">
            <v>0</v>
          </cell>
          <cell r="T589">
            <v>0</v>
          </cell>
          <cell r="AH589">
            <v>0</v>
          </cell>
          <cell r="AI589">
            <v>0</v>
          </cell>
          <cell r="AJ589">
            <v>0</v>
          </cell>
        </row>
        <row r="590">
          <cell r="Q590">
            <v>0</v>
          </cell>
          <cell r="R590">
            <v>0</v>
          </cell>
          <cell r="S590">
            <v>0</v>
          </cell>
          <cell r="T590">
            <v>0</v>
          </cell>
          <cell r="AH590">
            <v>0</v>
          </cell>
          <cell r="AI590">
            <v>0</v>
          </cell>
          <cell r="AJ590">
            <v>0</v>
          </cell>
        </row>
        <row r="591">
          <cell r="Q591">
            <v>0</v>
          </cell>
          <cell r="R591">
            <v>0</v>
          </cell>
          <cell r="S591">
            <v>0</v>
          </cell>
          <cell r="T591">
            <v>0</v>
          </cell>
          <cell r="AH591">
            <v>0</v>
          </cell>
          <cell r="AI591">
            <v>0</v>
          </cell>
          <cell r="AJ591">
            <v>0</v>
          </cell>
        </row>
        <row r="592">
          <cell r="Q592">
            <v>0</v>
          </cell>
          <cell r="R592">
            <v>0</v>
          </cell>
          <cell r="S592">
            <v>0</v>
          </cell>
          <cell r="T592">
            <v>0</v>
          </cell>
          <cell r="AH592">
            <v>0</v>
          </cell>
          <cell r="AI592">
            <v>0</v>
          </cell>
          <cell r="AJ592">
            <v>0</v>
          </cell>
        </row>
        <row r="593">
          <cell r="Q593">
            <v>0</v>
          </cell>
          <cell r="R593">
            <v>0</v>
          </cell>
          <cell r="S593">
            <v>0</v>
          </cell>
          <cell r="T593">
            <v>0</v>
          </cell>
          <cell r="AH593">
            <v>0</v>
          </cell>
          <cell r="AI593">
            <v>0</v>
          </cell>
          <cell r="AJ593">
            <v>0</v>
          </cell>
        </row>
        <row r="594">
          <cell r="Q594">
            <v>0</v>
          </cell>
          <cell r="R594">
            <v>0</v>
          </cell>
          <cell r="S594">
            <v>0</v>
          </cell>
          <cell r="T594">
            <v>0</v>
          </cell>
          <cell r="AH594">
            <v>0</v>
          </cell>
          <cell r="AI594">
            <v>0</v>
          </cell>
          <cell r="AJ594">
            <v>0</v>
          </cell>
        </row>
        <row r="595">
          <cell r="Q595">
            <v>0</v>
          </cell>
          <cell r="R595">
            <v>0</v>
          </cell>
          <cell r="S595">
            <v>0</v>
          </cell>
          <cell r="T595">
            <v>0</v>
          </cell>
          <cell r="AH595">
            <v>0</v>
          </cell>
          <cell r="AI595">
            <v>0</v>
          </cell>
          <cell r="AJ595">
            <v>0</v>
          </cell>
        </row>
        <row r="596">
          <cell r="Q596">
            <v>0</v>
          </cell>
          <cell r="R596">
            <v>0</v>
          </cell>
          <cell r="S596">
            <v>0</v>
          </cell>
          <cell r="T596">
            <v>0</v>
          </cell>
          <cell r="AH596">
            <v>0</v>
          </cell>
          <cell r="AI596">
            <v>0</v>
          </cell>
          <cell r="AJ596">
            <v>0</v>
          </cell>
        </row>
        <row r="597">
          <cell r="Q597">
            <v>0</v>
          </cell>
          <cell r="R597">
            <v>0</v>
          </cell>
          <cell r="S597">
            <v>0</v>
          </cell>
          <cell r="T597">
            <v>0</v>
          </cell>
          <cell r="AH597">
            <v>0</v>
          </cell>
          <cell r="AI597">
            <v>0</v>
          </cell>
          <cell r="AJ597">
            <v>0</v>
          </cell>
        </row>
        <row r="598">
          <cell r="Q598">
            <v>0</v>
          </cell>
          <cell r="R598">
            <v>0</v>
          </cell>
          <cell r="S598">
            <v>0</v>
          </cell>
          <cell r="T598">
            <v>0</v>
          </cell>
          <cell r="AH598">
            <v>0</v>
          </cell>
          <cell r="AI598">
            <v>0</v>
          </cell>
          <cell r="AJ598">
            <v>0</v>
          </cell>
        </row>
        <row r="599">
          <cell r="Q599">
            <v>0</v>
          </cell>
          <cell r="R599">
            <v>0</v>
          </cell>
          <cell r="S599">
            <v>0</v>
          </cell>
          <cell r="T599">
            <v>0</v>
          </cell>
          <cell r="AH599">
            <v>0</v>
          </cell>
          <cell r="AI599">
            <v>0</v>
          </cell>
          <cell r="AJ599">
            <v>0</v>
          </cell>
        </row>
        <row r="600">
          <cell r="Q600">
            <v>0</v>
          </cell>
          <cell r="R600">
            <v>0</v>
          </cell>
          <cell r="S600">
            <v>0</v>
          </cell>
          <cell r="T600">
            <v>0</v>
          </cell>
          <cell r="AH600">
            <v>0</v>
          </cell>
          <cell r="AI600">
            <v>0</v>
          </cell>
          <cell r="AJ600">
            <v>0</v>
          </cell>
        </row>
        <row r="601">
          <cell r="Q601">
            <v>0</v>
          </cell>
          <cell r="R601">
            <v>0</v>
          </cell>
          <cell r="S601">
            <v>0</v>
          </cell>
          <cell r="T601">
            <v>0</v>
          </cell>
          <cell r="AH601">
            <v>0</v>
          </cell>
          <cell r="AI601">
            <v>0</v>
          </cell>
          <cell r="AJ601">
            <v>0</v>
          </cell>
        </row>
        <row r="602">
          <cell r="Q602">
            <v>0</v>
          </cell>
          <cell r="R602">
            <v>0</v>
          </cell>
          <cell r="S602">
            <v>0</v>
          </cell>
          <cell r="T602">
            <v>0</v>
          </cell>
          <cell r="AH602">
            <v>0</v>
          </cell>
          <cell r="AI602">
            <v>0</v>
          </cell>
          <cell r="AJ602">
            <v>0</v>
          </cell>
        </row>
        <row r="603">
          <cell r="Q603">
            <v>0</v>
          </cell>
          <cell r="R603">
            <v>0</v>
          </cell>
          <cell r="S603">
            <v>0</v>
          </cell>
          <cell r="T603">
            <v>0</v>
          </cell>
          <cell r="AH603">
            <v>0</v>
          </cell>
          <cell r="AI603">
            <v>0</v>
          </cell>
          <cell r="AJ603">
            <v>0</v>
          </cell>
        </row>
        <row r="604">
          <cell r="Q604">
            <v>0</v>
          </cell>
          <cell r="R604">
            <v>0</v>
          </cell>
          <cell r="S604">
            <v>0</v>
          </cell>
          <cell r="T604">
            <v>0</v>
          </cell>
          <cell r="AH604">
            <v>0</v>
          </cell>
          <cell r="AI604">
            <v>0</v>
          </cell>
          <cell r="AJ604">
            <v>0</v>
          </cell>
        </row>
        <row r="605">
          <cell r="Q605">
            <v>0</v>
          </cell>
          <cell r="R605">
            <v>0</v>
          </cell>
          <cell r="S605">
            <v>0</v>
          </cell>
          <cell r="T605">
            <v>0</v>
          </cell>
          <cell r="AH605">
            <v>0</v>
          </cell>
          <cell r="AI605">
            <v>0</v>
          </cell>
          <cell r="AJ605">
            <v>0</v>
          </cell>
        </row>
        <row r="606">
          <cell r="Q606">
            <v>0</v>
          </cell>
          <cell r="R606">
            <v>0</v>
          </cell>
          <cell r="S606">
            <v>0</v>
          </cell>
          <cell r="T606">
            <v>0</v>
          </cell>
          <cell r="AH606">
            <v>0</v>
          </cell>
          <cell r="AI606">
            <v>0</v>
          </cell>
          <cell r="AJ606">
            <v>0</v>
          </cell>
        </row>
        <row r="607">
          <cell r="Q607">
            <v>0</v>
          </cell>
          <cell r="R607">
            <v>0</v>
          </cell>
          <cell r="S607">
            <v>0</v>
          </cell>
          <cell r="T607">
            <v>0</v>
          </cell>
          <cell r="AH607">
            <v>0</v>
          </cell>
          <cell r="AI607">
            <v>0</v>
          </cell>
          <cell r="AJ607">
            <v>0</v>
          </cell>
        </row>
        <row r="608">
          <cell r="Q608">
            <v>0</v>
          </cell>
          <cell r="R608">
            <v>0</v>
          </cell>
          <cell r="S608">
            <v>0</v>
          </cell>
          <cell r="T608">
            <v>0</v>
          </cell>
          <cell r="AH608">
            <v>0</v>
          </cell>
          <cell r="AI608">
            <v>0</v>
          </cell>
          <cell r="AJ608">
            <v>0</v>
          </cell>
        </row>
        <row r="609">
          <cell r="Q609">
            <v>0</v>
          </cell>
          <cell r="R609">
            <v>0</v>
          </cell>
          <cell r="S609">
            <v>0</v>
          </cell>
          <cell r="T609">
            <v>0</v>
          </cell>
          <cell r="AH609">
            <v>0</v>
          </cell>
          <cell r="AI609">
            <v>0</v>
          </cell>
          <cell r="AJ609">
            <v>0</v>
          </cell>
        </row>
        <row r="610">
          <cell r="Q610">
            <v>0</v>
          </cell>
          <cell r="R610">
            <v>0</v>
          </cell>
          <cell r="S610">
            <v>0</v>
          </cell>
          <cell r="T610">
            <v>0</v>
          </cell>
          <cell r="AH610">
            <v>0</v>
          </cell>
          <cell r="AI610">
            <v>0</v>
          </cell>
          <cell r="AJ610">
            <v>0</v>
          </cell>
        </row>
        <row r="611">
          <cell r="Q611">
            <v>0</v>
          </cell>
          <cell r="R611">
            <v>0</v>
          </cell>
          <cell r="S611">
            <v>0</v>
          </cell>
          <cell r="T611">
            <v>0</v>
          </cell>
          <cell r="AH611">
            <v>0</v>
          </cell>
          <cell r="AI611">
            <v>0</v>
          </cell>
          <cell r="AJ611">
            <v>0</v>
          </cell>
        </row>
        <row r="612">
          <cell r="Q612">
            <v>0</v>
          </cell>
          <cell r="R612">
            <v>0</v>
          </cell>
          <cell r="S612">
            <v>0</v>
          </cell>
          <cell r="T612">
            <v>0</v>
          </cell>
          <cell r="AH612">
            <v>0</v>
          </cell>
          <cell r="AI612">
            <v>0</v>
          </cell>
          <cell r="AJ612">
            <v>0</v>
          </cell>
        </row>
        <row r="613">
          <cell r="Q613">
            <v>0</v>
          </cell>
          <cell r="R613">
            <v>0</v>
          </cell>
          <cell r="S613">
            <v>0</v>
          </cell>
          <cell r="T613">
            <v>0</v>
          </cell>
          <cell r="AH613">
            <v>0</v>
          </cell>
          <cell r="AI613">
            <v>0</v>
          </cell>
          <cell r="AJ613">
            <v>0</v>
          </cell>
        </row>
        <row r="614">
          <cell r="Q614">
            <v>0</v>
          </cell>
          <cell r="R614">
            <v>0</v>
          </cell>
          <cell r="S614">
            <v>0</v>
          </cell>
          <cell r="T614">
            <v>0</v>
          </cell>
          <cell r="AH614">
            <v>0</v>
          </cell>
          <cell r="AI614">
            <v>0</v>
          </cell>
          <cell r="AJ614">
            <v>0</v>
          </cell>
        </row>
        <row r="615">
          <cell r="Q615">
            <v>348448.37</v>
          </cell>
          <cell r="R615">
            <v>348448.37</v>
          </cell>
          <cell r="S615">
            <v>348448.37</v>
          </cell>
          <cell r="T615">
            <v>433950.08</v>
          </cell>
          <cell r="AH615">
            <v>355669.05875000003</v>
          </cell>
          <cell r="AI615">
            <v>351373.08958333335</v>
          </cell>
          <cell r="AJ615">
            <v>352721.54208333342</v>
          </cell>
        </row>
        <row r="616">
          <cell r="Q616">
            <v>0</v>
          </cell>
          <cell r="R616">
            <v>0</v>
          </cell>
          <cell r="S616">
            <v>0</v>
          </cell>
          <cell r="T616">
            <v>0</v>
          </cell>
          <cell r="AH616">
            <v>0</v>
          </cell>
          <cell r="AI616">
            <v>0</v>
          </cell>
          <cell r="AJ616">
            <v>0</v>
          </cell>
        </row>
        <row r="617">
          <cell r="Q617">
            <v>0</v>
          </cell>
          <cell r="R617">
            <v>0</v>
          </cell>
          <cell r="S617">
            <v>0</v>
          </cell>
          <cell r="T617">
            <v>0</v>
          </cell>
          <cell r="AH617">
            <v>1730.3970833333333</v>
          </cell>
          <cell r="AI617">
            <v>1359.5904166666667</v>
          </cell>
          <cell r="AJ617">
            <v>1038.2254166666664</v>
          </cell>
        </row>
        <row r="618">
          <cell r="Q618">
            <v>0</v>
          </cell>
          <cell r="R618">
            <v>0</v>
          </cell>
          <cell r="S618">
            <v>0</v>
          </cell>
          <cell r="T618">
            <v>0</v>
          </cell>
          <cell r="AH618">
            <v>1374.0387499999999</v>
          </cell>
          <cell r="AI618">
            <v>1009.5020833333333</v>
          </cell>
          <cell r="AJ618">
            <v>701.04708333333338</v>
          </cell>
        </row>
        <row r="619">
          <cell r="Q619">
            <v>0</v>
          </cell>
          <cell r="R619">
            <v>0</v>
          </cell>
          <cell r="S619">
            <v>0</v>
          </cell>
          <cell r="T619">
            <v>0</v>
          </cell>
          <cell r="AH619">
            <v>841.08749999999998</v>
          </cell>
          <cell r="AI619">
            <v>463.80250000000001</v>
          </cell>
          <cell r="AJ619">
            <v>200.46083333333331</v>
          </cell>
        </row>
        <row r="620">
          <cell r="Q620">
            <v>51551.63</v>
          </cell>
          <cell r="R620">
            <v>51551.63</v>
          </cell>
          <cell r="S620">
            <v>66049.919999999998</v>
          </cell>
          <cell r="T620">
            <v>66049.919999999998</v>
          </cell>
          <cell r="AH620">
            <v>50625.055</v>
          </cell>
          <cell r="AI620">
            <v>51374.877083333333</v>
          </cell>
          <cell r="AJ620">
            <v>52717.419583333336</v>
          </cell>
        </row>
        <row r="621">
          <cell r="Q621">
            <v>382.69</v>
          </cell>
          <cell r="R621">
            <v>0</v>
          </cell>
          <cell r="S621">
            <v>0</v>
          </cell>
          <cell r="T621">
            <v>0</v>
          </cell>
          <cell r="AH621">
            <v>2550.1058333333331</v>
          </cell>
          <cell r="AI621">
            <v>2138.9162500000002</v>
          </cell>
          <cell r="AJ621">
            <v>1763.9241666666667</v>
          </cell>
        </row>
        <row r="622">
          <cell r="Q622">
            <v>16434.43</v>
          </cell>
          <cell r="R622">
            <v>15338.8</v>
          </cell>
          <cell r="S622">
            <v>14243.17</v>
          </cell>
          <cell r="T622">
            <v>13147.54</v>
          </cell>
          <cell r="AH622">
            <v>21912.58</v>
          </cell>
          <cell r="AI622">
            <v>20816.95</v>
          </cell>
          <cell r="AJ622">
            <v>19721.32</v>
          </cell>
        </row>
        <row r="623">
          <cell r="Q623">
            <v>87974.39</v>
          </cell>
          <cell r="R623">
            <v>87974.39</v>
          </cell>
          <cell r="S623">
            <v>87974.39</v>
          </cell>
          <cell r="T623">
            <v>0</v>
          </cell>
          <cell r="AH623">
            <v>87974.39</v>
          </cell>
          <cell r="AI623">
            <v>87974.39</v>
          </cell>
          <cell r="AJ623">
            <v>84308.79041666667</v>
          </cell>
        </row>
        <row r="624">
          <cell r="Q624">
            <v>36410.67</v>
          </cell>
          <cell r="R624">
            <v>49489.68</v>
          </cell>
          <cell r="S624">
            <v>63794.23</v>
          </cell>
          <cell r="T624">
            <v>70264.850000000006</v>
          </cell>
          <cell r="AH624">
            <v>12052.725833333332</v>
          </cell>
          <cell r="AI624">
            <v>16772.888749999998</v>
          </cell>
          <cell r="AJ624">
            <v>22358.68375</v>
          </cell>
        </row>
        <row r="625">
          <cell r="R625">
            <v>41011.760000000002</v>
          </cell>
          <cell r="S625">
            <v>43022.26</v>
          </cell>
          <cell r="T625">
            <v>43097.78</v>
          </cell>
          <cell r="AH625">
            <v>1708.8233333333335</v>
          </cell>
          <cell r="AI625">
            <v>5210.2408333333333</v>
          </cell>
          <cell r="AJ625">
            <v>8798.5758333333342</v>
          </cell>
        </row>
        <row r="626">
          <cell r="AH626">
            <v>0</v>
          </cell>
          <cell r="AI626">
            <v>0</v>
          </cell>
          <cell r="AJ626">
            <v>0</v>
          </cell>
        </row>
        <row r="627">
          <cell r="R627">
            <v>0</v>
          </cell>
          <cell r="S627">
            <v>496</v>
          </cell>
          <cell r="T627">
            <v>3305.19</v>
          </cell>
          <cell r="AH627">
            <v>0</v>
          </cell>
          <cell r="AI627">
            <v>20.666666666666668</v>
          </cell>
          <cell r="AJ627">
            <v>179.04958333333335</v>
          </cell>
        </row>
        <row r="628">
          <cell r="AH628">
            <v>0</v>
          </cell>
          <cell r="AI628">
            <v>0</v>
          </cell>
          <cell r="AJ628">
            <v>0</v>
          </cell>
        </row>
        <row r="629">
          <cell r="AH629">
            <v>0</v>
          </cell>
          <cell r="AI629">
            <v>0</v>
          </cell>
          <cell r="AJ629">
            <v>0</v>
          </cell>
        </row>
        <row r="630">
          <cell r="Q630">
            <v>0</v>
          </cell>
          <cell r="R630">
            <v>0</v>
          </cell>
          <cell r="S630">
            <v>0</v>
          </cell>
          <cell r="T630">
            <v>0</v>
          </cell>
          <cell r="AH630">
            <v>0</v>
          </cell>
          <cell r="AI630">
            <v>0</v>
          </cell>
          <cell r="AJ630">
            <v>0</v>
          </cell>
        </row>
        <row r="631">
          <cell r="Q631">
            <v>0</v>
          </cell>
          <cell r="R631">
            <v>0</v>
          </cell>
          <cell r="S631">
            <v>0</v>
          </cell>
          <cell r="T631">
            <v>0</v>
          </cell>
          <cell r="AH631">
            <v>0</v>
          </cell>
          <cell r="AI631">
            <v>0</v>
          </cell>
          <cell r="AJ631">
            <v>0</v>
          </cell>
        </row>
        <row r="632">
          <cell r="Q632">
            <v>4111524.21</v>
          </cell>
          <cell r="R632">
            <v>4568893.21</v>
          </cell>
          <cell r="S632">
            <v>4947453.9400000004</v>
          </cell>
          <cell r="T632">
            <v>5087579.26</v>
          </cell>
          <cell r="AH632">
            <v>1640371.9670833333</v>
          </cell>
          <cell r="AI632">
            <v>2036886.4316666666</v>
          </cell>
          <cell r="AJ632">
            <v>2453242.7941666669</v>
          </cell>
        </row>
        <row r="633">
          <cell r="Q633">
            <v>637840.78</v>
          </cell>
          <cell r="R633">
            <v>714843.78</v>
          </cell>
          <cell r="S633">
            <v>752888.05</v>
          </cell>
          <cell r="T633">
            <v>767988.73</v>
          </cell>
          <cell r="AH633">
            <v>200721.52833333332</v>
          </cell>
          <cell r="AI633">
            <v>261877.02124999999</v>
          </cell>
          <cell r="AJ633">
            <v>325007.49125000002</v>
          </cell>
        </row>
        <row r="634">
          <cell r="Q634">
            <v>187663.85</v>
          </cell>
          <cell r="R634">
            <v>200179.29</v>
          </cell>
          <cell r="S634">
            <v>210297.41</v>
          </cell>
          <cell r="T634">
            <v>222175.2</v>
          </cell>
          <cell r="AH634">
            <v>125172.77416666667</v>
          </cell>
          <cell r="AI634">
            <v>142062.79958333334</v>
          </cell>
          <cell r="AJ634">
            <v>156756.64791666667</v>
          </cell>
        </row>
        <row r="635">
          <cell r="Q635">
            <v>90375.05</v>
          </cell>
          <cell r="R635">
            <v>95995.3</v>
          </cell>
          <cell r="S635">
            <v>100538.99</v>
          </cell>
          <cell r="T635">
            <v>105872.89</v>
          </cell>
          <cell r="AH635">
            <v>61621.050833333335</v>
          </cell>
          <cell r="AI635">
            <v>69604.720000000016</v>
          </cell>
          <cell r="AJ635">
            <v>76431.457500000004</v>
          </cell>
        </row>
        <row r="636">
          <cell r="Q636">
            <v>0</v>
          </cell>
          <cell r="R636">
            <v>0</v>
          </cell>
          <cell r="S636">
            <v>0</v>
          </cell>
          <cell r="T636">
            <v>0</v>
          </cell>
          <cell r="AH636">
            <v>9144.7145833333343</v>
          </cell>
          <cell r="AI636">
            <v>3852.1108333333336</v>
          </cell>
          <cell r="AJ636">
            <v>0</v>
          </cell>
        </row>
        <row r="637">
          <cell r="Q637">
            <v>805238.1</v>
          </cell>
          <cell r="R637">
            <v>805238.1</v>
          </cell>
          <cell r="S637">
            <v>908403.74</v>
          </cell>
          <cell r="T637">
            <v>1089876.8500000001</v>
          </cell>
          <cell r="AH637">
            <v>470200.08666666667</v>
          </cell>
          <cell r="AI637">
            <v>541601.82999999996</v>
          </cell>
          <cell r="AJ637">
            <v>619291.29625000001</v>
          </cell>
        </row>
        <row r="638">
          <cell r="Q638">
            <v>372546.16</v>
          </cell>
          <cell r="R638">
            <v>372546.16</v>
          </cell>
          <cell r="S638">
            <v>418874.27</v>
          </cell>
          <cell r="T638">
            <v>500367.56</v>
          </cell>
          <cell r="AH638">
            <v>220198.45333333334</v>
          </cell>
          <cell r="AI638">
            <v>253174.30458333335</v>
          </cell>
          <cell r="AJ638">
            <v>288780.87625000003</v>
          </cell>
        </row>
        <row r="639">
          <cell r="Q639">
            <v>-5104426.16</v>
          </cell>
          <cell r="R639">
            <v>-5574310.5999999996</v>
          </cell>
          <cell r="S639">
            <v>-5952871.3300000001</v>
          </cell>
          <cell r="T639">
            <v>-6399631.3099999996</v>
          </cell>
          <cell r="AH639">
            <v>-2235390.89</v>
          </cell>
          <cell r="AI639">
            <v>-2715690.137083333</v>
          </cell>
          <cell r="AJ639">
            <v>-3219850.4250000003</v>
          </cell>
        </row>
        <row r="640">
          <cell r="Q640">
            <v>-1100761.99</v>
          </cell>
          <cell r="R640">
            <v>-1183385.24</v>
          </cell>
          <cell r="S640">
            <v>-1221429.51</v>
          </cell>
          <cell r="T640">
            <v>-1374229.18</v>
          </cell>
          <cell r="AH640">
            <v>-482200.97583333333</v>
          </cell>
          <cell r="AI640">
            <v>-582401.5904166667</v>
          </cell>
          <cell r="AJ640">
            <v>-685980.5083333333</v>
          </cell>
        </row>
        <row r="641">
          <cell r="Q641">
            <v>1830715.29</v>
          </cell>
          <cell r="R641">
            <v>2182704.02</v>
          </cell>
          <cell r="S641">
            <v>2346554.8199999998</v>
          </cell>
          <cell r="T641">
            <v>3199913.3</v>
          </cell>
          <cell r="AH641">
            <v>717108.68166666664</v>
          </cell>
          <cell r="AI641">
            <v>905827.79999999993</v>
          </cell>
          <cell r="AJ641">
            <v>1136930.6383333334</v>
          </cell>
        </row>
        <row r="642">
          <cell r="R642">
            <v>0</v>
          </cell>
          <cell r="S642">
            <v>-2346554.8199999998</v>
          </cell>
          <cell r="T642">
            <v>-3199913.3</v>
          </cell>
          <cell r="AH642">
            <v>0</v>
          </cell>
          <cell r="AI642">
            <v>-97773.117499999993</v>
          </cell>
          <cell r="AJ642">
            <v>-328875.95583333331</v>
          </cell>
        </row>
        <row r="643">
          <cell r="R643">
            <v>57885.19</v>
          </cell>
          <cell r="S643">
            <v>71551.45</v>
          </cell>
          <cell r="T643">
            <v>55721</v>
          </cell>
          <cell r="AH643">
            <v>2411.8829166666669</v>
          </cell>
          <cell r="AI643">
            <v>7805.076250000001</v>
          </cell>
          <cell r="AJ643">
            <v>13108.095000000001</v>
          </cell>
        </row>
        <row r="644">
          <cell r="Q644">
            <v>0</v>
          </cell>
          <cell r="R644">
            <v>0</v>
          </cell>
          <cell r="S644">
            <v>0</v>
          </cell>
          <cell r="T644">
            <v>0</v>
          </cell>
          <cell r="AH644">
            <v>0</v>
          </cell>
          <cell r="AI644">
            <v>0</v>
          </cell>
          <cell r="AJ644">
            <v>0</v>
          </cell>
        </row>
        <row r="645">
          <cell r="Q645">
            <v>187781.41</v>
          </cell>
          <cell r="R645">
            <v>195635.85</v>
          </cell>
          <cell r="S645">
            <v>195578.86</v>
          </cell>
          <cell r="T645">
            <v>0</v>
          </cell>
          <cell r="AH645">
            <v>88165.66541666667</v>
          </cell>
          <cell r="AI645">
            <v>104466.27833333334</v>
          </cell>
          <cell r="AJ645">
            <v>112615.39750000001</v>
          </cell>
        </row>
        <row r="646">
          <cell r="Q646">
            <v>17878.21</v>
          </cell>
          <cell r="R646">
            <v>67693.259999999995</v>
          </cell>
          <cell r="S646">
            <v>193410.29</v>
          </cell>
          <cell r="T646">
            <v>338195.09</v>
          </cell>
          <cell r="AH646">
            <v>10340.379166666666</v>
          </cell>
          <cell r="AI646">
            <v>21219.693750000002</v>
          </cell>
          <cell r="AJ646">
            <v>43369.917916666665</v>
          </cell>
        </row>
        <row r="647">
          <cell r="Q647">
            <v>0</v>
          </cell>
          <cell r="R647">
            <v>0</v>
          </cell>
          <cell r="S647">
            <v>0</v>
          </cell>
          <cell r="T647">
            <v>0</v>
          </cell>
          <cell r="AH647">
            <v>0</v>
          </cell>
          <cell r="AI647">
            <v>0</v>
          </cell>
          <cell r="AJ647">
            <v>0</v>
          </cell>
        </row>
        <row r="648">
          <cell r="Q648">
            <v>-1053090.1599999999</v>
          </cell>
          <cell r="R648">
            <v>-964692.58</v>
          </cell>
          <cell r="S648">
            <v>-549401.99</v>
          </cell>
          <cell r="T648">
            <v>0</v>
          </cell>
          <cell r="AH648">
            <v>-564312.15041666664</v>
          </cell>
          <cell r="AI648">
            <v>-568464.6283333333</v>
          </cell>
          <cell r="AJ648">
            <v>-571129.13666666672</v>
          </cell>
        </row>
        <row r="649">
          <cell r="Q649">
            <v>0</v>
          </cell>
          <cell r="R649">
            <v>0</v>
          </cell>
          <cell r="S649">
            <v>0</v>
          </cell>
          <cell r="T649">
            <v>0</v>
          </cell>
          <cell r="AH649">
            <v>0</v>
          </cell>
          <cell r="AI649">
            <v>0</v>
          </cell>
          <cell r="AJ649">
            <v>0</v>
          </cell>
        </row>
        <row r="650">
          <cell r="Q650">
            <v>394566.19</v>
          </cell>
          <cell r="R650">
            <v>285989.7</v>
          </cell>
          <cell r="S650">
            <v>206037.99</v>
          </cell>
          <cell r="T650">
            <v>0</v>
          </cell>
          <cell r="AH650">
            <v>338701.09166666667</v>
          </cell>
          <cell r="AI650">
            <v>337868.02500000002</v>
          </cell>
          <cell r="AJ650">
            <v>337490.34333333332</v>
          </cell>
        </row>
        <row r="651">
          <cell r="Q651">
            <v>-979736.54</v>
          </cell>
          <cell r="R651">
            <v>-1238162.97</v>
          </cell>
          <cell r="S651">
            <v>-1451739.3</v>
          </cell>
          <cell r="T651">
            <v>0</v>
          </cell>
          <cell r="AH651">
            <v>-405190.22208333336</v>
          </cell>
          <cell r="AI651">
            <v>-496581.17458333331</v>
          </cell>
          <cell r="AJ651">
            <v>-545593.38583333336</v>
          </cell>
        </row>
        <row r="652">
          <cell r="Q652">
            <v>-398.85</v>
          </cell>
          <cell r="R652">
            <v>-398.85</v>
          </cell>
          <cell r="S652">
            <v>-398.85</v>
          </cell>
          <cell r="T652">
            <v>0</v>
          </cell>
          <cell r="AH652">
            <v>12358.995416666663</v>
          </cell>
          <cell r="AI652">
            <v>9250.3595833333293</v>
          </cell>
          <cell r="AJ652">
            <v>7696.0416666666615</v>
          </cell>
        </row>
        <row r="653">
          <cell r="Q653">
            <v>4770.29</v>
          </cell>
          <cell r="R653">
            <v>4770.29</v>
          </cell>
          <cell r="S653">
            <v>5018.3900000000003</v>
          </cell>
          <cell r="T653">
            <v>0</v>
          </cell>
          <cell r="AH653">
            <v>13663.852916666669</v>
          </cell>
          <cell r="AI653">
            <v>10988.794583333329</v>
          </cell>
          <cell r="AJ653">
            <v>9656.4341666666623</v>
          </cell>
        </row>
        <row r="654">
          <cell r="Q654">
            <v>0</v>
          </cell>
          <cell r="R654">
            <v>0</v>
          </cell>
          <cell r="S654">
            <v>0</v>
          </cell>
          <cell r="T654">
            <v>0</v>
          </cell>
          <cell r="AH654">
            <v>0</v>
          </cell>
          <cell r="AI654">
            <v>0</v>
          </cell>
          <cell r="AJ654">
            <v>0</v>
          </cell>
        </row>
        <row r="655">
          <cell r="Q655">
            <v>0</v>
          </cell>
          <cell r="R655">
            <v>0</v>
          </cell>
          <cell r="S655">
            <v>0</v>
          </cell>
          <cell r="T655">
            <v>0</v>
          </cell>
          <cell r="AH655">
            <v>0</v>
          </cell>
          <cell r="AI655">
            <v>0</v>
          </cell>
          <cell r="AJ655">
            <v>0</v>
          </cell>
        </row>
        <row r="656">
          <cell r="Q656">
            <v>0</v>
          </cell>
          <cell r="R656">
            <v>0</v>
          </cell>
          <cell r="S656">
            <v>-8117</v>
          </cell>
          <cell r="T656">
            <v>0</v>
          </cell>
          <cell r="AH656">
            <v>-37.304583333333333</v>
          </cell>
          <cell r="AI656">
            <v>-341.68708333333331</v>
          </cell>
          <cell r="AJ656">
            <v>-676.41666666666663</v>
          </cell>
        </row>
        <row r="657">
          <cell r="Q657">
            <v>0</v>
          </cell>
          <cell r="R657">
            <v>0</v>
          </cell>
          <cell r="S657">
            <v>0</v>
          </cell>
          <cell r="T657">
            <v>0</v>
          </cell>
          <cell r="AH657">
            <v>0</v>
          </cell>
          <cell r="AI657">
            <v>0</v>
          </cell>
          <cell r="AJ657">
            <v>0</v>
          </cell>
        </row>
        <row r="658">
          <cell r="Q658">
            <v>-552356.63</v>
          </cell>
          <cell r="R658">
            <v>-552356.63</v>
          </cell>
          <cell r="S658">
            <v>-552356.63</v>
          </cell>
          <cell r="T658">
            <v>0</v>
          </cell>
          <cell r="AH658">
            <v>156512.95416666666</v>
          </cell>
          <cell r="AI658">
            <v>3245.6770833333285</v>
          </cell>
          <cell r="AJ658">
            <v>-80959.555000000008</v>
          </cell>
        </row>
        <row r="659">
          <cell r="Q659">
            <v>0</v>
          </cell>
          <cell r="R659">
            <v>0</v>
          </cell>
          <cell r="S659">
            <v>0</v>
          </cell>
          <cell r="T659">
            <v>0</v>
          </cell>
          <cell r="AH659">
            <v>0</v>
          </cell>
          <cell r="AI659">
            <v>0</v>
          </cell>
          <cell r="AJ659">
            <v>0</v>
          </cell>
        </row>
        <row r="660">
          <cell r="Q660">
            <v>0</v>
          </cell>
          <cell r="R660">
            <v>0</v>
          </cell>
          <cell r="S660">
            <v>0</v>
          </cell>
          <cell r="T660">
            <v>0</v>
          </cell>
          <cell r="AH660">
            <v>-57.083333333333336</v>
          </cell>
          <cell r="AI660">
            <v>-19.583333333333332</v>
          </cell>
          <cell r="AJ660">
            <v>0</v>
          </cell>
        </row>
        <row r="661">
          <cell r="Q661">
            <v>0</v>
          </cell>
          <cell r="R661">
            <v>0</v>
          </cell>
          <cell r="S661">
            <v>0</v>
          </cell>
          <cell r="T661">
            <v>0</v>
          </cell>
          <cell r="AH661">
            <v>0</v>
          </cell>
          <cell r="AI661">
            <v>0</v>
          </cell>
          <cell r="AJ661">
            <v>0</v>
          </cell>
        </row>
        <row r="662">
          <cell r="Q662">
            <v>0</v>
          </cell>
          <cell r="R662">
            <v>0</v>
          </cell>
          <cell r="S662">
            <v>0</v>
          </cell>
          <cell r="T662">
            <v>0</v>
          </cell>
          <cell r="AH662">
            <v>0</v>
          </cell>
          <cell r="AI662">
            <v>0</v>
          </cell>
          <cell r="AJ662">
            <v>0</v>
          </cell>
        </row>
        <row r="663">
          <cell r="Q663">
            <v>0</v>
          </cell>
          <cell r="R663">
            <v>0</v>
          </cell>
          <cell r="S663">
            <v>0</v>
          </cell>
          <cell r="T663">
            <v>0</v>
          </cell>
          <cell r="AH663">
            <v>0</v>
          </cell>
          <cell r="AI663">
            <v>0</v>
          </cell>
          <cell r="AJ663">
            <v>0</v>
          </cell>
        </row>
        <row r="664">
          <cell r="Q664">
            <v>0</v>
          </cell>
          <cell r="R664">
            <v>0</v>
          </cell>
          <cell r="S664">
            <v>0</v>
          </cell>
          <cell r="T664">
            <v>0</v>
          </cell>
          <cell r="AH664">
            <v>549.10874999999999</v>
          </cell>
          <cell r="AI664">
            <v>478.37124999999997</v>
          </cell>
          <cell r="AJ664">
            <v>443.0025</v>
          </cell>
        </row>
        <row r="665">
          <cell r="Q665">
            <v>0</v>
          </cell>
          <cell r="R665">
            <v>0</v>
          </cell>
          <cell r="S665">
            <v>0</v>
          </cell>
          <cell r="T665">
            <v>0</v>
          </cell>
          <cell r="AH665">
            <v>1436.1091666666669</v>
          </cell>
          <cell r="AI665">
            <v>1436.1091666666669</v>
          </cell>
          <cell r="AJ665">
            <v>1436.1091666666669</v>
          </cell>
        </row>
        <row r="666">
          <cell r="Q666">
            <v>0</v>
          </cell>
          <cell r="R666">
            <v>0</v>
          </cell>
          <cell r="S666">
            <v>0</v>
          </cell>
          <cell r="T666">
            <v>0</v>
          </cell>
          <cell r="AH666">
            <v>12878.130833333335</v>
          </cell>
          <cell r="AI666">
            <v>12878.130833333335</v>
          </cell>
          <cell r="AJ666">
            <v>12878.130833333335</v>
          </cell>
        </row>
        <row r="667">
          <cell r="Q667">
            <v>0</v>
          </cell>
          <cell r="R667">
            <v>0</v>
          </cell>
          <cell r="S667">
            <v>0</v>
          </cell>
          <cell r="T667">
            <v>0</v>
          </cell>
          <cell r="AH667">
            <v>912.48083333333341</v>
          </cell>
          <cell r="AI667">
            <v>456.2404166666667</v>
          </cell>
          <cell r="AJ667">
            <v>0</v>
          </cell>
        </row>
        <row r="668">
          <cell r="Q668">
            <v>0</v>
          </cell>
          <cell r="R668">
            <v>0</v>
          </cell>
          <cell r="S668">
            <v>0</v>
          </cell>
          <cell r="T668">
            <v>0</v>
          </cell>
          <cell r="AH668">
            <v>101.26041666666667</v>
          </cell>
          <cell r="AI668">
            <v>0</v>
          </cell>
          <cell r="AJ668">
            <v>0</v>
          </cell>
        </row>
        <row r="669">
          <cell r="Q669">
            <v>0</v>
          </cell>
          <cell r="R669">
            <v>0</v>
          </cell>
          <cell r="S669">
            <v>0</v>
          </cell>
          <cell r="T669">
            <v>0</v>
          </cell>
          <cell r="AH669">
            <v>299.6825</v>
          </cell>
          <cell r="AI669">
            <v>99.894166666666663</v>
          </cell>
          <cell r="AJ669">
            <v>0</v>
          </cell>
        </row>
        <row r="670">
          <cell r="Q670">
            <v>0</v>
          </cell>
          <cell r="R670">
            <v>0</v>
          </cell>
          <cell r="S670">
            <v>0</v>
          </cell>
          <cell r="T670">
            <v>0</v>
          </cell>
          <cell r="AH670">
            <v>-410.06124999999997</v>
          </cell>
          <cell r="AI670">
            <v>-384.91041666666666</v>
          </cell>
          <cell r="AJ670">
            <v>-274.87166666666667</v>
          </cell>
        </row>
        <row r="671">
          <cell r="Q671">
            <v>0</v>
          </cell>
          <cell r="R671">
            <v>0</v>
          </cell>
          <cell r="S671">
            <v>0</v>
          </cell>
          <cell r="T671">
            <v>0</v>
          </cell>
          <cell r="AH671">
            <v>60.588333333333331</v>
          </cell>
          <cell r="AI671">
            <v>60.588333333333331</v>
          </cell>
          <cell r="AJ671">
            <v>60.588333333333331</v>
          </cell>
        </row>
        <row r="672">
          <cell r="Q672">
            <v>0</v>
          </cell>
          <cell r="R672">
            <v>1200</v>
          </cell>
          <cell r="S672">
            <v>17.649999999999999</v>
          </cell>
          <cell r="T672">
            <v>0</v>
          </cell>
          <cell r="AH672">
            <v>332.75166666666667</v>
          </cell>
          <cell r="AI672">
            <v>322.69958333333335</v>
          </cell>
          <cell r="AJ672">
            <v>262.64749999999998</v>
          </cell>
        </row>
        <row r="673">
          <cell r="Q673">
            <v>0</v>
          </cell>
          <cell r="R673">
            <v>0</v>
          </cell>
          <cell r="S673">
            <v>0</v>
          </cell>
          <cell r="T673">
            <v>0</v>
          </cell>
          <cell r="AH673">
            <v>0</v>
          </cell>
          <cell r="AI673">
            <v>0</v>
          </cell>
          <cell r="AJ673">
            <v>0</v>
          </cell>
        </row>
        <row r="674">
          <cell r="Q674">
            <v>0</v>
          </cell>
          <cell r="R674">
            <v>0</v>
          </cell>
          <cell r="S674">
            <v>0</v>
          </cell>
          <cell r="T674">
            <v>0</v>
          </cell>
          <cell r="AH674">
            <v>0</v>
          </cell>
          <cell r="AI674">
            <v>0</v>
          </cell>
          <cell r="AJ674">
            <v>0</v>
          </cell>
        </row>
        <row r="675">
          <cell r="Q675">
            <v>0</v>
          </cell>
          <cell r="R675">
            <v>0</v>
          </cell>
          <cell r="S675">
            <v>0</v>
          </cell>
          <cell r="T675">
            <v>0</v>
          </cell>
          <cell r="AH675">
            <v>0</v>
          </cell>
          <cell r="AI675">
            <v>0</v>
          </cell>
          <cell r="AJ675">
            <v>0</v>
          </cell>
        </row>
        <row r="676">
          <cell r="Q676">
            <v>0</v>
          </cell>
          <cell r="R676">
            <v>79.78</v>
          </cell>
          <cell r="S676">
            <v>79.78</v>
          </cell>
          <cell r="T676">
            <v>0</v>
          </cell>
          <cell r="AH676">
            <v>3.3241666666666667</v>
          </cell>
          <cell r="AI676">
            <v>9.9725000000000001</v>
          </cell>
          <cell r="AJ676">
            <v>13.296666666666667</v>
          </cell>
        </row>
        <row r="677">
          <cell r="Q677">
            <v>0</v>
          </cell>
          <cell r="R677">
            <v>0</v>
          </cell>
          <cell r="S677">
            <v>0</v>
          </cell>
          <cell r="T677">
            <v>0</v>
          </cell>
          <cell r="AH677">
            <v>0</v>
          </cell>
          <cell r="AI677">
            <v>0</v>
          </cell>
          <cell r="AJ677">
            <v>0</v>
          </cell>
        </row>
        <row r="678">
          <cell r="Q678">
            <v>0</v>
          </cell>
          <cell r="R678">
            <v>0</v>
          </cell>
          <cell r="S678">
            <v>0</v>
          </cell>
          <cell r="T678">
            <v>0</v>
          </cell>
          <cell r="AH678">
            <v>0</v>
          </cell>
          <cell r="AI678">
            <v>0</v>
          </cell>
          <cell r="AJ678">
            <v>0</v>
          </cell>
        </row>
        <row r="679">
          <cell r="Q679">
            <v>0</v>
          </cell>
          <cell r="R679">
            <v>0</v>
          </cell>
          <cell r="S679">
            <v>0</v>
          </cell>
          <cell r="T679">
            <v>0</v>
          </cell>
          <cell r="AH679">
            <v>-511.16833333333335</v>
          </cell>
          <cell r="AI679">
            <v>-242.73625000000001</v>
          </cell>
          <cell r="AJ679">
            <v>13.416666666666666</v>
          </cell>
        </row>
        <row r="680">
          <cell r="Q680">
            <v>0</v>
          </cell>
          <cell r="R680">
            <v>0</v>
          </cell>
          <cell r="S680">
            <v>0</v>
          </cell>
          <cell r="T680">
            <v>0</v>
          </cell>
          <cell r="AH680">
            <v>-16.465</v>
          </cell>
          <cell r="AI680">
            <v>-16.465</v>
          </cell>
          <cell r="AJ680">
            <v>-16.465</v>
          </cell>
        </row>
        <row r="681">
          <cell r="AH681">
            <v>0</v>
          </cell>
          <cell r="AI681">
            <v>0</v>
          </cell>
          <cell r="AJ681">
            <v>0</v>
          </cell>
        </row>
        <row r="682">
          <cell r="AH682">
            <v>0</v>
          </cell>
          <cell r="AI682">
            <v>0</v>
          </cell>
          <cell r="AJ682">
            <v>0</v>
          </cell>
        </row>
        <row r="683">
          <cell r="Q683">
            <v>-163837.85999999999</v>
          </cell>
          <cell r="R683">
            <v>-199824.73</v>
          </cell>
          <cell r="S683">
            <v>-213291.08</v>
          </cell>
          <cell r="T683">
            <v>-193297.78</v>
          </cell>
          <cell r="AH683">
            <v>-95333.839166666672</v>
          </cell>
          <cell r="AI683">
            <v>-110969.92166666668</v>
          </cell>
          <cell r="AJ683">
            <v>-124873.89166666666</v>
          </cell>
        </row>
        <row r="684">
          <cell r="AH684">
            <v>0</v>
          </cell>
          <cell r="AI684">
            <v>0</v>
          </cell>
          <cell r="AJ684">
            <v>0</v>
          </cell>
        </row>
        <row r="685">
          <cell r="Q685">
            <v>6468.93</v>
          </cell>
          <cell r="R685">
            <v>-13119.73</v>
          </cell>
          <cell r="S685">
            <v>-32445.45</v>
          </cell>
          <cell r="T685">
            <v>-7370.22</v>
          </cell>
          <cell r="AH685">
            <v>20242.148333333334</v>
          </cell>
          <cell r="AI685">
            <v>16570.947499999995</v>
          </cell>
          <cell r="AJ685">
            <v>14033.795416666662</v>
          </cell>
        </row>
        <row r="686">
          <cell r="AH686">
            <v>0</v>
          </cell>
          <cell r="AI686">
            <v>0</v>
          </cell>
          <cell r="AJ686">
            <v>0</v>
          </cell>
        </row>
        <row r="687">
          <cell r="Q687">
            <v>1009412.27</v>
          </cell>
          <cell r="R687">
            <v>773385.84</v>
          </cell>
          <cell r="S687">
            <v>1106887.33</v>
          </cell>
          <cell r="T687">
            <v>820807.41</v>
          </cell>
          <cell r="AH687">
            <v>669031.13458333327</v>
          </cell>
          <cell r="AI687">
            <v>715453.82250000013</v>
          </cell>
          <cell r="AJ687">
            <v>765218.0229166667</v>
          </cell>
        </row>
        <row r="688">
          <cell r="Q688">
            <v>0</v>
          </cell>
          <cell r="R688">
            <v>0</v>
          </cell>
          <cell r="S688">
            <v>0</v>
          </cell>
          <cell r="T688">
            <v>0</v>
          </cell>
          <cell r="AH688">
            <v>0</v>
          </cell>
          <cell r="AI688">
            <v>0</v>
          </cell>
          <cell r="AJ688">
            <v>0</v>
          </cell>
        </row>
        <row r="689">
          <cell r="Q689">
            <v>1743402.81</v>
          </cell>
          <cell r="R689">
            <v>1578388.36</v>
          </cell>
          <cell r="S689">
            <v>1790010.87</v>
          </cell>
          <cell r="T689">
            <v>1339177.93</v>
          </cell>
          <cell r="AH689">
            <v>1246900.53</v>
          </cell>
          <cell r="AI689">
            <v>1258855.925</v>
          </cell>
          <cell r="AJ689">
            <v>1286810.9337500001</v>
          </cell>
        </row>
        <row r="690">
          <cell r="Q690">
            <v>1438.7</v>
          </cell>
          <cell r="R690">
            <v>1544.57</v>
          </cell>
          <cell r="S690">
            <v>1544.57</v>
          </cell>
          <cell r="T690">
            <v>0</v>
          </cell>
          <cell r="AH690">
            <v>421.52125000000001</v>
          </cell>
          <cell r="AI690">
            <v>550.23541666666665</v>
          </cell>
          <cell r="AJ690">
            <v>614.59249999999997</v>
          </cell>
        </row>
        <row r="691">
          <cell r="Q691">
            <v>0</v>
          </cell>
          <cell r="R691">
            <v>0</v>
          </cell>
          <cell r="S691">
            <v>0</v>
          </cell>
          <cell r="T691">
            <v>0</v>
          </cell>
          <cell r="AH691">
            <v>40.083333333333336</v>
          </cell>
          <cell r="AI691">
            <v>20.041666666666668</v>
          </cell>
          <cell r="AJ691">
            <v>0</v>
          </cell>
        </row>
        <row r="692">
          <cell r="Q692">
            <v>10555000</v>
          </cell>
          <cell r="R692">
            <v>10555000</v>
          </cell>
          <cell r="S692">
            <v>10555000</v>
          </cell>
          <cell r="T692">
            <v>9043000</v>
          </cell>
          <cell r="AH692">
            <v>10474535.5</v>
          </cell>
          <cell r="AI692">
            <v>10528178.5</v>
          </cell>
          <cell r="AJ692">
            <v>10492000</v>
          </cell>
        </row>
        <row r="693">
          <cell r="Q693">
            <v>4472.4399999999996</v>
          </cell>
          <cell r="R693">
            <v>35696.1</v>
          </cell>
          <cell r="S693">
            <v>86697.55</v>
          </cell>
          <cell r="T693">
            <v>113504.05</v>
          </cell>
          <cell r="AH693">
            <v>1860.0408333333332</v>
          </cell>
          <cell r="AI693">
            <v>6959.7762499999999</v>
          </cell>
          <cell r="AJ693">
            <v>15301.509583333333</v>
          </cell>
        </row>
        <row r="694">
          <cell r="Q694">
            <v>109523230.25</v>
          </cell>
          <cell r="R694">
            <v>110594484.5</v>
          </cell>
          <cell r="S694">
            <v>111665738.75</v>
          </cell>
          <cell r="T694">
            <v>112736993</v>
          </cell>
          <cell r="AH694">
            <v>86641836.104166672</v>
          </cell>
          <cell r="AI694">
            <v>89973362.979166672</v>
          </cell>
          <cell r="AJ694">
            <v>93271439.104166672</v>
          </cell>
        </row>
        <row r="695">
          <cell r="Q695">
            <v>8239.25</v>
          </cell>
          <cell r="R695">
            <v>9366.6</v>
          </cell>
          <cell r="S695">
            <v>9464.24</v>
          </cell>
          <cell r="T695">
            <v>0</v>
          </cell>
          <cell r="AH695">
            <v>4104.4741666666669</v>
          </cell>
          <cell r="AI695">
            <v>4889.0924999999997</v>
          </cell>
          <cell r="AJ695">
            <v>5283.435833333333</v>
          </cell>
        </row>
        <row r="696">
          <cell r="Q696">
            <v>62194.09</v>
          </cell>
          <cell r="R696">
            <v>57042.85</v>
          </cell>
          <cell r="S696">
            <v>51891.61</v>
          </cell>
          <cell r="T696">
            <v>46740.37</v>
          </cell>
          <cell r="AH696">
            <v>120038.91791666666</v>
          </cell>
          <cell r="AI696">
            <v>109323.50833333332</v>
          </cell>
          <cell r="AJ696">
            <v>99135.321249999979</v>
          </cell>
        </row>
        <row r="697">
          <cell r="Q697">
            <v>0</v>
          </cell>
          <cell r="R697">
            <v>0</v>
          </cell>
          <cell r="S697">
            <v>0</v>
          </cell>
          <cell r="T697">
            <v>0</v>
          </cell>
          <cell r="AH697">
            <v>0</v>
          </cell>
          <cell r="AI697">
            <v>0</v>
          </cell>
          <cell r="AJ697">
            <v>0</v>
          </cell>
        </row>
        <row r="698">
          <cell r="AH698">
            <v>0</v>
          </cell>
          <cell r="AI698">
            <v>0</v>
          </cell>
          <cell r="AJ698">
            <v>0</v>
          </cell>
        </row>
        <row r="699">
          <cell r="Q699">
            <v>-502.28</v>
          </cell>
          <cell r="R699">
            <v>-502.28</v>
          </cell>
          <cell r="S699">
            <v>-502.28</v>
          </cell>
          <cell r="T699">
            <v>0</v>
          </cell>
          <cell r="AH699">
            <v>-37.099999999999994</v>
          </cell>
          <cell r="AI699">
            <v>-78.956666666666663</v>
          </cell>
          <cell r="AJ699">
            <v>-99.884999999999991</v>
          </cell>
        </row>
        <row r="700">
          <cell r="Q700">
            <v>1536.17</v>
          </cell>
          <cell r="R700">
            <v>1759.77</v>
          </cell>
          <cell r="S700">
            <v>1802.35</v>
          </cell>
          <cell r="T700">
            <v>0</v>
          </cell>
          <cell r="AH700">
            <v>795.67124999999999</v>
          </cell>
          <cell r="AI700">
            <v>853.31374999999991</v>
          </cell>
          <cell r="AJ700">
            <v>880.34833333333336</v>
          </cell>
        </row>
        <row r="701">
          <cell r="Q701">
            <v>0</v>
          </cell>
          <cell r="R701">
            <v>0</v>
          </cell>
          <cell r="S701">
            <v>0</v>
          </cell>
          <cell r="T701">
            <v>0</v>
          </cell>
          <cell r="AH701">
            <v>0</v>
          </cell>
          <cell r="AI701">
            <v>0</v>
          </cell>
          <cell r="AJ701">
            <v>0</v>
          </cell>
        </row>
        <row r="702">
          <cell r="Q702">
            <v>682204.74</v>
          </cell>
          <cell r="R702">
            <v>570276.84</v>
          </cell>
          <cell r="S702">
            <v>713531.46</v>
          </cell>
          <cell r="T702">
            <v>766124.94</v>
          </cell>
          <cell r="AH702">
            <v>789053.48583333334</v>
          </cell>
          <cell r="AI702">
            <v>719985.9520833334</v>
          </cell>
          <cell r="AJ702">
            <v>679845.10458333336</v>
          </cell>
        </row>
        <row r="703">
          <cell r="Q703">
            <v>369910.57</v>
          </cell>
          <cell r="R703">
            <v>365658.73</v>
          </cell>
          <cell r="S703">
            <v>361406.89</v>
          </cell>
          <cell r="T703">
            <v>357155.05</v>
          </cell>
          <cell r="AH703">
            <v>391169.77</v>
          </cell>
          <cell r="AI703">
            <v>386917.93</v>
          </cell>
          <cell r="AJ703">
            <v>382666.09</v>
          </cell>
        </row>
        <row r="704">
          <cell r="Q704">
            <v>815</v>
          </cell>
          <cell r="R704">
            <v>815</v>
          </cell>
          <cell r="S704">
            <v>0</v>
          </cell>
          <cell r="T704">
            <v>0</v>
          </cell>
          <cell r="AH704">
            <v>237.70833333333334</v>
          </cell>
          <cell r="AI704">
            <v>271.66666666666669</v>
          </cell>
          <cell r="AJ704">
            <v>271.66666666666669</v>
          </cell>
        </row>
        <row r="705">
          <cell r="Q705">
            <v>0</v>
          </cell>
          <cell r="R705">
            <v>0</v>
          </cell>
          <cell r="S705">
            <v>0</v>
          </cell>
          <cell r="T705">
            <v>0</v>
          </cell>
          <cell r="AH705">
            <v>577902.5</v>
          </cell>
          <cell r="AI705">
            <v>522864.16666666669</v>
          </cell>
          <cell r="AJ705">
            <v>467825.83333333331</v>
          </cell>
        </row>
        <row r="706">
          <cell r="Q706">
            <v>0</v>
          </cell>
          <cell r="R706">
            <v>0</v>
          </cell>
          <cell r="S706">
            <v>0</v>
          </cell>
          <cell r="T706">
            <v>0</v>
          </cell>
          <cell r="AH706">
            <v>0</v>
          </cell>
          <cell r="AI706">
            <v>0</v>
          </cell>
          <cell r="AJ706">
            <v>0</v>
          </cell>
        </row>
        <row r="707">
          <cell r="Q707">
            <v>0</v>
          </cell>
          <cell r="R707">
            <v>0</v>
          </cell>
          <cell r="S707">
            <v>0</v>
          </cell>
          <cell r="T707">
            <v>-64880.76</v>
          </cell>
          <cell r="AH707">
            <v>26536.914999999997</v>
          </cell>
          <cell r="AI707">
            <v>26536.914999999997</v>
          </cell>
          <cell r="AJ707">
            <v>10565.092499999999</v>
          </cell>
        </row>
        <row r="708">
          <cell r="Q708">
            <v>0</v>
          </cell>
          <cell r="R708">
            <v>0</v>
          </cell>
          <cell r="S708">
            <v>0</v>
          </cell>
          <cell r="T708">
            <v>0</v>
          </cell>
          <cell r="AH708">
            <v>404.625</v>
          </cell>
          <cell r="AI708">
            <v>404.625</v>
          </cell>
          <cell r="AJ708">
            <v>404.625</v>
          </cell>
        </row>
        <row r="709">
          <cell r="Q709">
            <v>0</v>
          </cell>
          <cell r="R709">
            <v>0</v>
          </cell>
          <cell r="S709">
            <v>0</v>
          </cell>
          <cell r="T709">
            <v>0</v>
          </cell>
          <cell r="AH709">
            <v>0</v>
          </cell>
          <cell r="AI709">
            <v>0</v>
          </cell>
          <cell r="AJ709">
            <v>0</v>
          </cell>
        </row>
        <row r="710">
          <cell r="Q710">
            <v>0</v>
          </cell>
          <cell r="R710">
            <v>0</v>
          </cell>
          <cell r="S710">
            <v>0</v>
          </cell>
          <cell r="T710">
            <v>0</v>
          </cell>
          <cell r="AH710">
            <v>0</v>
          </cell>
          <cell r="AI710">
            <v>0</v>
          </cell>
          <cell r="AJ710">
            <v>0</v>
          </cell>
        </row>
        <row r="711">
          <cell r="Q711">
            <v>0</v>
          </cell>
          <cell r="R711">
            <v>0</v>
          </cell>
          <cell r="S711">
            <v>0</v>
          </cell>
          <cell r="T711">
            <v>0</v>
          </cell>
          <cell r="AH711">
            <v>0</v>
          </cell>
          <cell r="AI711">
            <v>0</v>
          </cell>
          <cell r="AJ711">
            <v>0</v>
          </cell>
        </row>
        <row r="712">
          <cell r="Q712">
            <v>26387</v>
          </cell>
          <cell r="R712">
            <v>0</v>
          </cell>
          <cell r="S712">
            <v>0</v>
          </cell>
          <cell r="T712">
            <v>0</v>
          </cell>
          <cell r="AH712">
            <v>4528.875</v>
          </cell>
          <cell r="AI712">
            <v>4528.875</v>
          </cell>
          <cell r="AJ712">
            <v>4528.875</v>
          </cell>
        </row>
        <row r="713">
          <cell r="Q713">
            <v>42523.5</v>
          </cell>
          <cell r="R713">
            <v>42523.5</v>
          </cell>
          <cell r="S713">
            <v>0</v>
          </cell>
          <cell r="T713">
            <v>0</v>
          </cell>
          <cell r="AH713">
            <v>10056.979166666666</v>
          </cell>
          <cell r="AI713">
            <v>11828.791666666666</v>
          </cell>
          <cell r="AJ713">
            <v>11828.791666666666</v>
          </cell>
        </row>
        <row r="714">
          <cell r="Q714">
            <v>0</v>
          </cell>
          <cell r="R714">
            <v>0</v>
          </cell>
          <cell r="S714">
            <v>0</v>
          </cell>
          <cell r="T714">
            <v>0</v>
          </cell>
          <cell r="AH714">
            <v>17.708333333333332</v>
          </cell>
          <cell r="AI714">
            <v>8.8541666666666661</v>
          </cell>
          <cell r="AJ714">
            <v>0</v>
          </cell>
        </row>
        <row r="715">
          <cell r="Q715">
            <v>0</v>
          </cell>
          <cell r="R715">
            <v>0</v>
          </cell>
          <cell r="S715">
            <v>0</v>
          </cell>
          <cell r="T715">
            <v>0</v>
          </cell>
          <cell r="AH715">
            <v>0</v>
          </cell>
          <cell r="AI715">
            <v>0</v>
          </cell>
          <cell r="AJ715">
            <v>0</v>
          </cell>
        </row>
        <row r="716">
          <cell r="Q716">
            <v>0</v>
          </cell>
          <cell r="R716">
            <v>0</v>
          </cell>
          <cell r="S716">
            <v>0</v>
          </cell>
          <cell r="T716">
            <v>0</v>
          </cell>
          <cell r="AH716">
            <v>172.70749999999998</v>
          </cell>
          <cell r="AI716">
            <v>172.70749999999998</v>
          </cell>
          <cell r="AJ716">
            <v>172.70749999999998</v>
          </cell>
        </row>
        <row r="717">
          <cell r="Q717">
            <v>0</v>
          </cell>
          <cell r="R717">
            <v>0</v>
          </cell>
          <cell r="S717">
            <v>0</v>
          </cell>
          <cell r="T717">
            <v>0</v>
          </cell>
          <cell r="AH717">
            <v>26.048749999999998</v>
          </cell>
          <cell r="AI717">
            <v>8.6829166666666655</v>
          </cell>
          <cell r="AJ717">
            <v>0</v>
          </cell>
        </row>
        <row r="718">
          <cell r="Q718">
            <v>103528.11</v>
          </cell>
          <cell r="R718">
            <v>104051.11</v>
          </cell>
          <cell r="S718">
            <v>59331.76</v>
          </cell>
          <cell r="T718">
            <v>65851.399999999994</v>
          </cell>
          <cell r="AH718">
            <v>147676.47041666665</v>
          </cell>
          <cell r="AI718">
            <v>137855.10083333336</v>
          </cell>
          <cell r="AJ718">
            <v>128688.75250000005</v>
          </cell>
        </row>
        <row r="719">
          <cell r="Q719">
            <v>0</v>
          </cell>
          <cell r="R719">
            <v>0</v>
          </cell>
          <cell r="S719">
            <v>0</v>
          </cell>
          <cell r="T719">
            <v>0</v>
          </cell>
          <cell r="AH719">
            <v>10339.358333333334</v>
          </cell>
          <cell r="AI719">
            <v>10339.358333333334</v>
          </cell>
          <cell r="AJ719">
            <v>10339.358333333334</v>
          </cell>
        </row>
        <row r="720">
          <cell r="Q720">
            <v>0</v>
          </cell>
          <cell r="R720">
            <v>0</v>
          </cell>
          <cell r="S720">
            <v>0</v>
          </cell>
          <cell r="T720">
            <v>0</v>
          </cell>
          <cell r="AH720">
            <v>0</v>
          </cell>
          <cell r="AI720">
            <v>0</v>
          </cell>
          <cell r="AJ720">
            <v>0</v>
          </cell>
        </row>
        <row r="721">
          <cell r="Q721">
            <v>6182.31</v>
          </cell>
          <cell r="R721">
            <v>7105.99</v>
          </cell>
          <cell r="S721">
            <v>8247.9</v>
          </cell>
          <cell r="T721">
            <v>8717.44</v>
          </cell>
          <cell r="AH721">
            <v>5042.6895833333328</v>
          </cell>
          <cell r="AI721">
            <v>5416.7904166666658</v>
          </cell>
          <cell r="AJ721">
            <v>5831.9712499999996</v>
          </cell>
        </row>
        <row r="722">
          <cell r="Q722">
            <v>0</v>
          </cell>
          <cell r="R722">
            <v>0</v>
          </cell>
          <cell r="S722">
            <v>0</v>
          </cell>
          <cell r="T722">
            <v>0</v>
          </cell>
          <cell r="AH722">
            <v>0</v>
          </cell>
          <cell r="AI722">
            <v>0</v>
          </cell>
          <cell r="AJ722">
            <v>0</v>
          </cell>
        </row>
        <row r="723">
          <cell r="Q723">
            <v>0</v>
          </cell>
          <cell r="R723">
            <v>0</v>
          </cell>
          <cell r="S723">
            <v>0</v>
          </cell>
          <cell r="T723">
            <v>0</v>
          </cell>
          <cell r="AH723">
            <v>0</v>
          </cell>
          <cell r="AI723">
            <v>0</v>
          </cell>
          <cell r="AJ723">
            <v>0</v>
          </cell>
        </row>
        <row r="724">
          <cell r="AH724">
            <v>0</v>
          </cell>
          <cell r="AI724">
            <v>0</v>
          </cell>
          <cell r="AJ724">
            <v>0</v>
          </cell>
        </row>
        <row r="725">
          <cell r="Q725">
            <v>0</v>
          </cell>
          <cell r="R725">
            <v>0</v>
          </cell>
          <cell r="S725">
            <v>0</v>
          </cell>
          <cell r="T725">
            <v>0</v>
          </cell>
          <cell r="AH725">
            <v>0</v>
          </cell>
          <cell r="AI725">
            <v>0</v>
          </cell>
          <cell r="AJ725">
            <v>0</v>
          </cell>
        </row>
        <row r="726">
          <cell r="Q726">
            <v>0</v>
          </cell>
          <cell r="R726">
            <v>0</v>
          </cell>
          <cell r="S726">
            <v>0</v>
          </cell>
          <cell r="T726">
            <v>0</v>
          </cell>
          <cell r="AH726">
            <v>0</v>
          </cell>
          <cell r="AI726">
            <v>0</v>
          </cell>
          <cell r="AJ726">
            <v>0</v>
          </cell>
        </row>
        <row r="727">
          <cell r="Q727">
            <v>0</v>
          </cell>
          <cell r="R727">
            <v>0</v>
          </cell>
          <cell r="S727">
            <v>0</v>
          </cell>
          <cell r="T727">
            <v>0</v>
          </cell>
          <cell r="AH727">
            <v>1508408.875</v>
          </cell>
          <cell r="AI727">
            <v>502802.95833333331</v>
          </cell>
          <cell r="AJ727">
            <v>0</v>
          </cell>
        </row>
        <row r="728">
          <cell r="Q728">
            <v>0</v>
          </cell>
          <cell r="R728">
            <v>0</v>
          </cell>
          <cell r="S728">
            <v>0</v>
          </cell>
          <cell r="T728">
            <v>0</v>
          </cell>
          <cell r="AH728">
            <v>-527943.125</v>
          </cell>
          <cell r="AI728">
            <v>-175981.04166666666</v>
          </cell>
          <cell r="AJ728">
            <v>0</v>
          </cell>
        </row>
        <row r="729">
          <cell r="Q729">
            <v>0</v>
          </cell>
          <cell r="R729">
            <v>0</v>
          </cell>
          <cell r="S729">
            <v>0</v>
          </cell>
          <cell r="T729">
            <v>0</v>
          </cell>
          <cell r="AH729">
            <v>0</v>
          </cell>
          <cell r="AI729">
            <v>0</v>
          </cell>
          <cell r="AJ729">
            <v>0</v>
          </cell>
        </row>
        <row r="730">
          <cell r="Q730">
            <v>0</v>
          </cell>
          <cell r="R730">
            <v>0</v>
          </cell>
          <cell r="S730">
            <v>0</v>
          </cell>
          <cell r="T730">
            <v>0</v>
          </cell>
          <cell r="AH730">
            <v>0</v>
          </cell>
          <cell r="AI730">
            <v>0</v>
          </cell>
          <cell r="AJ730">
            <v>0</v>
          </cell>
        </row>
        <row r="731">
          <cell r="R731">
            <v>0</v>
          </cell>
          <cell r="S731">
            <v>0</v>
          </cell>
          <cell r="T731">
            <v>-24317089</v>
          </cell>
          <cell r="AH731">
            <v>0</v>
          </cell>
          <cell r="AI731">
            <v>0</v>
          </cell>
          <cell r="AJ731">
            <v>-1013212.0416666666</v>
          </cell>
        </row>
        <row r="732">
          <cell r="Q732">
            <v>59899</v>
          </cell>
          <cell r="R732">
            <v>59899</v>
          </cell>
          <cell r="S732">
            <v>59899</v>
          </cell>
          <cell r="T732">
            <v>3250409</v>
          </cell>
          <cell r="AH732">
            <v>-2855589.5</v>
          </cell>
          <cell r="AI732">
            <v>-2876442.1666666665</v>
          </cell>
          <cell r="AJ732">
            <v>-2599876.6666666665</v>
          </cell>
        </row>
        <row r="733">
          <cell r="Q733">
            <v>0</v>
          </cell>
          <cell r="R733">
            <v>0</v>
          </cell>
          <cell r="S733">
            <v>0</v>
          </cell>
          <cell r="T733">
            <v>0</v>
          </cell>
          <cell r="AH733">
            <v>0</v>
          </cell>
          <cell r="AI733">
            <v>0</v>
          </cell>
          <cell r="AJ733">
            <v>0</v>
          </cell>
        </row>
        <row r="734">
          <cell r="AH734">
            <v>0</v>
          </cell>
          <cell r="AI734">
            <v>0</v>
          </cell>
          <cell r="AJ734">
            <v>0</v>
          </cell>
        </row>
        <row r="735">
          <cell r="Q735">
            <v>524.9</v>
          </cell>
          <cell r="R735">
            <v>524.9</v>
          </cell>
          <cell r="S735">
            <v>524.9</v>
          </cell>
          <cell r="T735">
            <v>258.83999999999997</v>
          </cell>
          <cell r="AH735">
            <v>4867.4083333333347</v>
          </cell>
          <cell r="AI735">
            <v>1944.5500000000002</v>
          </cell>
          <cell r="AJ735">
            <v>491.94333333333321</v>
          </cell>
        </row>
        <row r="736">
          <cell r="AH736">
            <v>0</v>
          </cell>
          <cell r="AI736">
            <v>0</v>
          </cell>
          <cell r="AJ736">
            <v>0</v>
          </cell>
        </row>
        <row r="737">
          <cell r="Q737">
            <v>62572.92</v>
          </cell>
          <cell r="R737">
            <v>41715.32</v>
          </cell>
          <cell r="S737">
            <v>20857.72</v>
          </cell>
          <cell r="T737">
            <v>230188.62</v>
          </cell>
          <cell r="AH737">
            <v>222380.49333333332</v>
          </cell>
          <cell r="AI737">
            <v>188510.49333333332</v>
          </cell>
          <cell r="AJ737">
            <v>165966.66750000001</v>
          </cell>
        </row>
        <row r="738">
          <cell r="Q738">
            <v>0</v>
          </cell>
          <cell r="R738">
            <v>0</v>
          </cell>
          <cell r="S738">
            <v>0</v>
          </cell>
          <cell r="T738">
            <v>0</v>
          </cell>
          <cell r="AH738">
            <v>16279.333333333334</v>
          </cell>
          <cell r="AI738">
            <v>16279.333333333334</v>
          </cell>
          <cell r="AJ738">
            <v>16279.333333333334</v>
          </cell>
        </row>
        <row r="739">
          <cell r="Q739">
            <v>0</v>
          </cell>
          <cell r="R739">
            <v>0</v>
          </cell>
          <cell r="S739">
            <v>0</v>
          </cell>
          <cell r="T739">
            <v>0</v>
          </cell>
          <cell r="AH739">
            <v>396079.33416666667</v>
          </cell>
          <cell r="AI739">
            <v>395902.55874999991</v>
          </cell>
          <cell r="AJ739">
            <v>330020.42958333337</v>
          </cell>
        </row>
        <row r="740">
          <cell r="Q740">
            <v>0</v>
          </cell>
          <cell r="R740">
            <v>0</v>
          </cell>
          <cell r="S740">
            <v>8970</v>
          </cell>
          <cell r="T740">
            <v>0</v>
          </cell>
          <cell r="AH740">
            <v>60431.485000000008</v>
          </cell>
          <cell r="AI740">
            <v>60805.235000000008</v>
          </cell>
          <cell r="AJ740">
            <v>61178.985000000008</v>
          </cell>
        </row>
        <row r="741">
          <cell r="Q741">
            <v>0</v>
          </cell>
          <cell r="R741">
            <v>0</v>
          </cell>
          <cell r="S741">
            <v>0</v>
          </cell>
          <cell r="T741">
            <v>0</v>
          </cell>
          <cell r="AH741">
            <v>0</v>
          </cell>
          <cell r="AI741">
            <v>0</v>
          </cell>
          <cell r="AJ741">
            <v>0</v>
          </cell>
        </row>
        <row r="742">
          <cell r="AH742">
            <v>0</v>
          </cell>
          <cell r="AI742">
            <v>0</v>
          </cell>
          <cell r="AJ742">
            <v>0</v>
          </cell>
        </row>
        <row r="743">
          <cell r="AH743">
            <v>0</v>
          </cell>
          <cell r="AI743">
            <v>0</v>
          </cell>
          <cell r="AJ743">
            <v>0</v>
          </cell>
        </row>
        <row r="744">
          <cell r="Q744">
            <v>0</v>
          </cell>
          <cell r="R744">
            <v>0</v>
          </cell>
          <cell r="S744">
            <v>0</v>
          </cell>
          <cell r="T744">
            <v>0</v>
          </cell>
          <cell r="AH744">
            <v>0</v>
          </cell>
          <cell r="AI744">
            <v>0</v>
          </cell>
          <cell r="AJ744">
            <v>0</v>
          </cell>
        </row>
        <row r="745">
          <cell r="Q745">
            <v>31524576.989999998</v>
          </cell>
          <cell r="R745">
            <v>31524576.989999998</v>
          </cell>
          <cell r="S745">
            <v>31524576.989999998</v>
          </cell>
          <cell r="T745">
            <v>31881857.5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H746">
            <v>-58306886.913749993</v>
          </cell>
          <cell r="AI746">
            <v>-58275958.685000002</v>
          </cell>
          <cell r="AJ746">
            <v>-58234411.916249998</v>
          </cell>
        </row>
        <row r="747">
          <cell r="Q747">
            <v>36510290.5</v>
          </cell>
          <cell r="R747">
            <v>36532764.609999999</v>
          </cell>
          <cell r="S747">
            <v>36555252.950000003</v>
          </cell>
          <cell r="T747">
            <v>36565939.079999998</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H748">
            <v>9350082.1362500004</v>
          </cell>
          <cell r="AI748">
            <v>9350113.7320833337</v>
          </cell>
          <cell r="AJ748">
            <v>9350129.5299999993</v>
          </cell>
        </row>
        <row r="749">
          <cell r="Q749">
            <v>209796.52</v>
          </cell>
          <cell r="R749">
            <v>209796.52</v>
          </cell>
          <cell r="S749">
            <v>209796.52</v>
          </cell>
          <cell r="T749">
            <v>209796.52</v>
          </cell>
          <cell r="AH749">
            <v>209796.52</v>
          </cell>
          <cell r="AI749">
            <v>209796.52</v>
          </cell>
          <cell r="AJ749">
            <v>209796.52</v>
          </cell>
        </row>
        <row r="750">
          <cell r="Q750">
            <v>1240172.07</v>
          </cell>
          <cell r="R750">
            <v>1240172.07</v>
          </cell>
          <cell r="S750">
            <v>1240172.07</v>
          </cell>
          <cell r="T750">
            <v>1240172.07</v>
          </cell>
          <cell r="AH750">
            <v>1239338.2275</v>
          </cell>
          <cell r="AI750">
            <v>1239523.5258333334</v>
          </cell>
          <cell r="AJ750">
            <v>1239708.8241666667</v>
          </cell>
        </row>
        <row r="751">
          <cell r="Q751">
            <v>7601.05</v>
          </cell>
          <cell r="R751">
            <v>7601.05</v>
          </cell>
          <cell r="S751">
            <v>7601.05</v>
          </cell>
          <cell r="T751">
            <v>7601.05</v>
          </cell>
          <cell r="AH751">
            <v>7601.050000000002</v>
          </cell>
          <cell r="AI751">
            <v>7601.050000000002</v>
          </cell>
          <cell r="AJ751">
            <v>7601.050000000002</v>
          </cell>
        </row>
        <row r="752">
          <cell r="Q752">
            <v>1907673.02</v>
          </cell>
          <cell r="R752">
            <v>1908879.27</v>
          </cell>
          <cell r="S752">
            <v>1918361.81</v>
          </cell>
          <cell r="T752">
            <v>1926661.23</v>
          </cell>
          <cell r="AH752">
            <v>1852593.749583333</v>
          </cell>
          <cell r="AI752">
            <v>1862067.86625</v>
          </cell>
          <cell r="AJ752">
            <v>1870802.4862499998</v>
          </cell>
        </row>
        <row r="753">
          <cell r="Q753">
            <v>2576768.5099999998</v>
          </cell>
          <cell r="R753">
            <v>2576768.5099999998</v>
          </cell>
          <cell r="S753">
            <v>2576768.5099999998</v>
          </cell>
          <cell r="T753">
            <v>2576812.0299999998</v>
          </cell>
          <cell r="AH753">
            <v>2577816.6999999993</v>
          </cell>
          <cell r="AI753">
            <v>2577655.4399999995</v>
          </cell>
          <cell r="AJ753">
            <v>2577495.9933333322</v>
          </cell>
        </row>
        <row r="754">
          <cell r="Q754">
            <v>619435.48</v>
          </cell>
          <cell r="R754">
            <v>630551.18000000005</v>
          </cell>
          <cell r="S754">
            <v>656333.43999999994</v>
          </cell>
          <cell r="T754">
            <v>709003.06</v>
          </cell>
          <cell r="AH754">
            <v>547569.58416666661</v>
          </cell>
          <cell r="AI754">
            <v>560990.92999999993</v>
          </cell>
          <cell r="AJ754">
            <v>577039.5808333332</v>
          </cell>
        </row>
        <row r="755">
          <cell r="Q755">
            <v>366.95</v>
          </cell>
          <cell r="R755">
            <v>366.95</v>
          </cell>
          <cell r="S755">
            <v>366.95</v>
          </cell>
          <cell r="T755">
            <v>366.95</v>
          </cell>
          <cell r="AH755">
            <v>366.94999999999987</v>
          </cell>
          <cell r="AI755">
            <v>366.94999999999987</v>
          </cell>
          <cell r="AJ755">
            <v>366.94999999999987</v>
          </cell>
        </row>
        <row r="756">
          <cell r="Q756">
            <v>-25835.27</v>
          </cell>
          <cell r="R756">
            <v>-25835.27</v>
          </cell>
          <cell r="S756">
            <v>-25835.27</v>
          </cell>
          <cell r="T756">
            <v>-25835.27</v>
          </cell>
          <cell r="AH756">
            <v>-25835.27</v>
          </cell>
          <cell r="AI756">
            <v>-25835.27</v>
          </cell>
          <cell r="AJ756">
            <v>-25835.27</v>
          </cell>
        </row>
        <row r="757">
          <cell r="Q757">
            <v>405426.67</v>
          </cell>
          <cell r="R757">
            <v>405426.67</v>
          </cell>
          <cell r="S757">
            <v>405426.67</v>
          </cell>
          <cell r="T757">
            <v>405426.67</v>
          </cell>
          <cell r="AH757">
            <v>405426.67</v>
          </cell>
          <cell r="AI757">
            <v>405426.67</v>
          </cell>
          <cell r="AJ757">
            <v>405426.67</v>
          </cell>
        </row>
        <row r="758">
          <cell r="Q758">
            <v>686461.83</v>
          </cell>
          <cell r="R758">
            <v>684684.45</v>
          </cell>
          <cell r="S758">
            <v>687068.33</v>
          </cell>
          <cell r="T758">
            <v>691752.17</v>
          </cell>
          <cell r="AH758">
            <v>676050.58041666669</v>
          </cell>
          <cell r="AI758">
            <v>678374.37666666682</v>
          </cell>
          <cell r="AJ758">
            <v>680556.07958333346</v>
          </cell>
        </row>
        <row r="759">
          <cell r="Q759">
            <v>9152.75</v>
          </cell>
          <cell r="R759">
            <v>9152.75</v>
          </cell>
          <cell r="S759">
            <v>9152.75</v>
          </cell>
          <cell r="T759">
            <v>9152.75</v>
          </cell>
          <cell r="AH759">
            <v>9152.75</v>
          </cell>
          <cell r="AI759">
            <v>9152.75</v>
          </cell>
          <cell r="AJ759">
            <v>9152.75</v>
          </cell>
        </row>
        <row r="760">
          <cell r="Q760">
            <v>1451535.06</v>
          </cell>
          <cell r="R760">
            <v>1450161.06</v>
          </cell>
          <cell r="S760">
            <v>1732369.79</v>
          </cell>
          <cell r="T760">
            <v>2235915.48</v>
          </cell>
          <cell r="AH760">
            <v>1324155.8500000001</v>
          </cell>
          <cell r="AI760">
            <v>1363479.4258333333</v>
          </cell>
          <cell r="AJ760">
            <v>1430739.7891666666</v>
          </cell>
        </row>
        <row r="761">
          <cell r="Q761">
            <v>2275131.77</v>
          </cell>
          <cell r="R761">
            <v>2298942.5499999998</v>
          </cell>
          <cell r="S761">
            <v>2316818.34</v>
          </cell>
          <cell r="T761">
            <v>2354799.7999999998</v>
          </cell>
          <cell r="AH761">
            <v>2122633.4049999998</v>
          </cell>
          <cell r="AI761">
            <v>2148781.1879166667</v>
          </cell>
          <cell r="AJ761">
            <v>2175935.23</v>
          </cell>
        </row>
        <row r="762">
          <cell r="Q762">
            <v>995</v>
          </cell>
          <cell r="R762">
            <v>995</v>
          </cell>
          <cell r="S762">
            <v>995</v>
          </cell>
          <cell r="T762">
            <v>995</v>
          </cell>
          <cell r="AH762">
            <v>995</v>
          </cell>
          <cell r="AI762">
            <v>995</v>
          </cell>
          <cell r="AJ762">
            <v>995</v>
          </cell>
        </row>
        <row r="763">
          <cell r="Q763">
            <v>1519</v>
          </cell>
          <cell r="R763">
            <v>1519</v>
          </cell>
          <cell r="S763">
            <v>1519</v>
          </cell>
          <cell r="T763">
            <v>1519</v>
          </cell>
          <cell r="AH763">
            <v>1519</v>
          </cell>
          <cell r="AI763">
            <v>1519</v>
          </cell>
          <cell r="AJ763">
            <v>1519</v>
          </cell>
        </row>
        <row r="764">
          <cell r="Q764">
            <v>83002.97</v>
          </cell>
          <cell r="R764">
            <v>84742.97</v>
          </cell>
          <cell r="S764">
            <v>86552.97</v>
          </cell>
          <cell r="T764">
            <v>86734.47</v>
          </cell>
          <cell r="AH764">
            <v>32784.621249999997</v>
          </cell>
          <cell r="AI764">
            <v>39921.95208333333</v>
          </cell>
          <cell r="AJ764">
            <v>47142.262083333328</v>
          </cell>
        </row>
        <row r="765">
          <cell r="Q765">
            <v>1815753.94</v>
          </cell>
          <cell r="R765">
            <v>1871269.69</v>
          </cell>
          <cell r="S765">
            <v>1912387.22</v>
          </cell>
          <cell r="T765">
            <v>1939555.01</v>
          </cell>
          <cell r="AH765">
            <v>1693742.7970833334</v>
          </cell>
          <cell r="AI765">
            <v>1720215.37625</v>
          </cell>
          <cell r="AJ765">
            <v>1747582.0537499997</v>
          </cell>
        </row>
        <row r="766">
          <cell r="Q766">
            <v>3578471.46</v>
          </cell>
          <cell r="R766">
            <v>3578486.52</v>
          </cell>
          <cell r="S766">
            <v>3578583.34</v>
          </cell>
          <cell r="T766">
            <v>3580719.34</v>
          </cell>
          <cell r="AH766">
            <v>3259231.7283333335</v>
          </cell>
          <cell r="AI766">
            <v>3462288.6216666666</v>
          </cell>
          <cell r="AJ766">
            <v>3565889.8137500002</v>
          </cell>
        </row>
        <row r="767">
          <cell r="Q767">
            <v>-1154425.72</v>
          </cell>
          <cell r="R767">
            <v>-1280567.81</v>
          </cell>
          <cell r="S767">
            <v>-1280567.81</v>
          </cell>
          <cell r="T767">
            <v>-1415286.74</v>
          </cell>
          <cell r="AH767">
            <v>-700293.83875</v>
          </cell>
          <cell r="AI767">
            <v>-807007.82291666663</v>
          </cell>
          <cell r="AJ767">
            <v>-919335.09583333333</v>
          </cell>
        </row>
        <row r="768">
          <cell r="Q768">
            <v>0</v>
          </cell>
          <cell r="R768">
            <v>0</v>
          </cell>
          <cell r="S768">
            <v>0</v>
          </cell>
          <cell r="T768">
            <v>0</v>
          </cell>
          <cell r="AH768">
            <v>0</v>
          </cell>
          <cell r="AI768">
            <v>0</v>
          </cell>
          <cell r="AJ768">
            <v>0</v>
          </cell>
        </row>
        <row r="769">
          <cell r="Q769">
            <v>0</v>
          </cell>
          <cell r="R769">
            <v>0</v>
          </cell>
          <cell r="S769">
            <v>0</v>
          </cell>
          <cell r="T769">
            <v>0</v>
          </cell>
          <cell r="AH769">
            <v>0</v>
          </cell>
          <cell r="AI769">
            <v>0</v>
          </cell>
          <cell r="AJ769">
            <v>0</v>
          </cell>
        </row>
        <row r="770">
          <cell r="Q770">
            <v>66942.149999999994</v>
          </cell>
          <cell r="R770">
            <v>66942.149999999994</v>
          </cell>
          <cell r="S770">
            <v>66942.149999999994</v>
          </cell>
          <cell r="T770">
            <v>66942.149999999994</v>
          </cell>
          <cell r="AH770">
            <v>66942.150000000009</v>
          </cell>
          <cell r="AI770">
            <v>66942.150000000009</v>
          </cell>
          <cell r="AJ770">
            <v>66942.150000000009</v>
          </cell>
        </row>
        <row r="771">
          <cell r="Q771">
            <v>1729467.71</v>
          </cell>
          <cell r="R771">
            <v>1731110.58</v>
          </cell>
          <cell r="S771">
            <v>1731207.39</v>
          </cell>
          <cell r="T771">
            <v>1757836.13</v>
          </cell>
          <cell r="AH771">
            <v>1349716.7</v>
          </cell>
          <cell r="AI771">
            <v>1436269.8883333334</v>
          </cell>
          <cell r="AJ771">
            <v>1506976.64375</v>
          </cell>
        </row>
        <row r="772">
          <cell r="Q772">
            <v>2694999.3</v>
          </cell>
          <cell r="R772">
            <v>2602926.63</v>
          </cell>
          <cell r="S772">
            <v>2510853.96</v>
          </cell>
          <cell r="T772">
            <v>2421929.33</v>
          </cell>
          <cell r="AH772">
            <v>3155204.3424999998</v>
          </cell>
          <cell r="AI772">
            <v>3063156.0274999999</v>
          </cell>
          <cell r="AJ772">
            <v>2971238.8808333334</v>
          </cell>
        </row>
        <row r="773">
          <cell r="Q773">
            <v>0</v>
          </cell>
          <cell r="R773">
            <v>0</v>
          </cell>
          <cell r="S773">
            <v>0</v>
          </cell>
          <cell r="T773">
            <v>0</v>
          </cell>
          <cell r="AH773">
            <v>0</v>
          </cell>
          <cell r="AI773">
            <v>0</v>
          </cell>
          <cell r="AJ773">
            <v>0</v>
          </cell>
        </row>
        <row r="774">
          <cell r="Q774">
            <v>240686</v>
          </cell>
          <cell r="R774">
            <v>239158</v>
          </cell>
          <cell r="S774">
            <v>237630</v>
          </cell>
          <cell r="T774">
            <v>236102</v>
          </cell>
          <cell r="AH774">
            <v>248326</v>
          </cell>
          <cell r="AI774">
            <v>246798</v>
          </cell>
          <cell r="AJ774">
            <v>245270</v>
          </cell>
        </row>
        <row r="775">
          <cell r="Q775">
            <v>0</v>
          </cell>
          <cell r="R775">
            <v>0</v>
          </cell>
          <cell r="S775">
            <v>0</v>
          </cell>
          <cell r="T775">
            <v>0</v>
          </cell>
          <cell r="AH775">
            <v>0</v>
          </cell>
          <cell r="AI775">
            <v>0</v>
          </cell>
          <cell r="AJ775">
            <v>0</v>
          </cell>
        </row>
        <row r="776">
          <cell r="Q776">
            <v>0</v>
          </cell>
          <cell r="R776">
            <v>0</v>
          </cell>
          <cell r="S776">
            <v>0</v>
          </cell>
          <cell r="T776">
            <v>0</v>
          </cell>
          <cell r="AH776">
            <v>0</v>
          </cell>
          <cell r="AI776">
            <v>0</v>
          </cell>
          <cell r="AJ776">
            <v>0</v>
          </cell>
        </row>
        <row r="777">
          <cell r="Q777">
            <v>0</v>
          </cell>
          <cell r="R777">
            <v>0</v>
          </cell>
          <cell r="S777">
            <v>0</v>
          </cell>
          <cell r="T777">
            <v>0</v>
          </cell>
          <cell r="AH777">
            <v>0</v>
          </cell>
          <cell r="AI777">
            <v>0</v>
          </cell>
          <cell r="AJ777">
            <v>0</v>
          </cell>
        </row>
        <row r="778">
          <cell r="Q778">
            <v>0</v>
          </cell>
          <cell r="R778">
            <v>0</v>
          </cell>
          <cell r="S778">
            <v>0</v>
          </cell>
          <cell r="T778">
            <v>0</v>
          </cell>
          <cell r="AH778">
            <v>481.40875</v>
          </cell>
          <cell r="AI778">
            <v>213.95749999999998</v>
          </cell>
          <cell r="AJ778">
            <v>53.488750000000003</v>
          </cell>
        </row>
        <row r="779">
          <cell r="Q779">
            <v>0</v>
          </cell>
          <cell r="R779">
            <v>0</v>
          </cell>
          <cell r="S779">
            <v>0</v>
          </cell>
          <cell r="T779">
            <v>0</v>
          </cell>
          <cell r="AH779">
            <v>0</v>
          </cell>
          <cell r="AI779">
            <v>0</v>
          </cell>
          <cell r="AJ779">
            <v>0</v>
          </cell>
        </row>
        <row r="780">
          <cell r="Q780">
            <v>81126.63</v>
          </cell>
          <cell r="R780">
            <v>78591.42</v>
          </cell>
          <cell r="S780">
            <v>76056.210000000006</v>
          </cell>
          <cell r="T780">
            <v>73521</v>
          </cell>
          <cell r="AH780">
            <v>93773.127916666679</v>
          </cell>
          <cell r="AI780">
            <v>91248.556666666685</v>
          </cell>
          <cell r="AJ780">
            <v>88721.621250000011</v>
          </cell>
        </row>
        <row r="781">
          <cell r="Q781">
            <v>0</v>
          </cell>
          <cell r="R781">
            <v>0</v>
          </cell>
          <cell r="S781">
            <v>0</v>
          </cell>
          <cell r="T781">
            <v>0</v>
          </cell>
          <cell r="AH781">
            <v>0</v>
          </cell>
          <cell r="AI781">
            <v>0</v>
          </cell>
          <cell r="AJ781">
            <v>0</v>
          </cell>
        </row>
        <row r="782">
          <cell r="Q782">
            <v>0</v>
          </cell>
          <cell r="R782">
            <v>0</v>
          </cell>
          <cell r="S782">
            <v>0</v>
          </cell>
          <cell r="T782">
            <v>0</v>
          </cell>
          <cell r="AH782">
            <v>0</v>
          </cell>
          <cell r="AI782">
            <v>0</v>
          </cell>
          <cell r="AJ782">
            <v>0</v>
          </cell>
        </row>
        <row r="783">
          <cell r="Q783">
            <v>363928.58</v>
          </cell>
          <cell r="R783">
            <v>354830.36</v>
          </cell>
          <cell r="S783">
            <v>345732.15</v>
          </cell>
          <cell r="T783">
            <v>336633.93</v>
          </cell>
          <cell r="AH783">
            <v>409419.66416666663</v>
          </cell>
          <cell r="AI783">
            <v>400321.44916666672</v>
          </cell>
          <cell r="AJ783">
            <v>391223.23374999996</v>
          </cell>
        </row>
        <row r="784">
          <cell r="Q784">
            <v>0</v>
          </cell>
          <cell r="R784">
            <v>0</v>
          </cell>
          <cell r="S784">
            <v>0</v>
          </cell>
          <cell r="T784">
            <v>0</v>
          </cell>
          <cell r="AH784">
            <v>0</v>
          </cell>
          <cell r="AI784">
            <v>0</v>
          </cell>
          <cell r="AJ784">
            <v>0</v>
          </cell>
        </row>
        <row r="785">
          <cell r="Q785">
            <v>3433896.22</v>
          </cell>
          <cell r="R785">
            <v>3419822.87</v>
          </cell>
          <cell r="S785">
            <v>3405749.52</v>
          </cell>
          <cell r="T785">
            <v>3391676.17</v>
          </cell>
          <cell r="AH785">
            <v>3504262.9595833332</v>
          </cell>
          <cell r="AI785">
            <v>3490189.6133333333</v>
          </cell>
          <cell r="AJ785">
            <v>3476116.2662499999</v>
          </cell>
        </row>
        <row r="786">
          <cell r="Q786">
            <v>0</v>
          </cell>
          <cell r="R786">
            <v>0</v>
          </cell>
          <cell r="S786">
            <v>0</v>
          </cell>
          <cell r="T786">
            <v>0</v>
          </cell>
          <cell r="AH786">
            <v>31824.977083333335</v>
          </cell>
          <cell r="AI786">
            <v>24693.857083333336</v>
          </cell>
          <cell r="AJ786">
            <v>17596.938749999998</v>
          </cell>
        </row>
        <row r="787">
          <cell r="Q787">
            <v>0</v>
          </cell>
          <cell r="R787">
            <v>0</v>
          </cell>
          <cell r="S787">
            <v>0</v>
          </cell>
          <cell r="T787">
            <v>0</v>
          </cell>
          <cell r="AH787">
            <v>305695.08083333337</v>
          </cell>
          <cell r="AI787">
            <v>236885.61958333335</v>
          </cell>
          <cell r="AJ787">
            <v>168585.51250000001</v>
          </cell>
        </row>
        <row r="788">
          <cell r="Q788">
            <v>0</v>
          </cell>
          <cell r="R788">
            <v>0</v>
          </cell>
          <cell r="S788">
            <v>0</v>
          </cell>
          <cell r="T788">
            <v>0</v>
          </cell>
          <cell r="AH788">
            <v>206415.21083333335</v>
          </cell>
          <cell r="AI788">
            <v>160135.51333333334</v>
          </cell>
          <cell r="AJ788">
            <v>114093.67750000001</v>
          </cell>
        </row>
        <row r="789">
          <cell r="Q789">
            <v>0</v>
          </cell>
          <cell r="R789">
            <v>0</v>
          </cell>
          <cell r="S789">
            <v>0</v>
          </cell>
          <cell r="T789">
            <v>0</v>
          </cell>
          <cell r="AH789">
            <v>131415.95666666667</v>
          </cell>
          <cell r="AI789">
            <v>101986.64750000001</v>
          </cell>
          <cell r="AJ789">
            <v>72688.426666666681</v>
          </cell>
        </row>
        <row r="790">
          <cell r="Q790">
            <v>204998.61</v>
          </cell>
          <cell r="R790">
            <v>163998.88</v>
          </cell>
          <cell r="S790">
            <v>122999.15</v>
          </cell>
          <cell r="T790">
            <v>81999.429999999993</v>
          </cell>
          <cell r="AH790">
            <v>410008.8954166667</v>
          </cell>
          <cell r="AI790">
            <v>369004.97666666663</v>
          </cell>
          <cell r="AJ790">
            <v>328001.98916666658</v>
          </cell>
        </row>
        <row r="791">
          <cell r="Q791">
            <v>51607.44</v>
          </cell>
          <cell r="R791">
            <v>51315.87</v>
          </cell>
          <cell r="S791">
            <v>51024.3</v>
          </cell>
          <cell r="T791">
            <v>50732.73</v>
          </cell>
          <cell r="AH791">
            <v>53065.727499999986</v>
          </cell>
          <cell r="AI791">
            <v>52774</v>
          </cell>
          <cell r="AJ791">
            <v>52482.307500000017</v>
          </cell>
        </row>
        <row r="792">
          <cell r="Q792">
            <v>1246922.58</v>
          </cell>
          <cell r="R792">
            <v>1243132.54</v>
          </cell>
          <cell r="S792">
            <v>1239342.5</v>
          </cell>
          <cell r="T792">
            <v>1235552.46</v>
          </cell>
          <cell r="AH792">
            <v>785801.26416666666</v>
          </cell>
          <cell r="AI792">
            <v>889237.72416666674</v>
          </cell>
          <cell r="AJ792">
            <v>992358.34750000015</v>
          </cell>
        </row>
        <row r="793">
          <cell r="Q793">
            <v>947558.57</v>
          </cell>
          <cell r="R793">
            <v>944678.45</v>
          </cell>
          <cell r="S793">
            <v>941798.33</v>
          </cell>
          <cell r="T793">
            <v>938918.21</v>
          </cell>
          <cell r="AH793">
            <v>597144.31124999991</v>
          </cell>
          <cell r="AI793">
            <v>675747.51041666663</v>
          </cell>
          <cell r="AJ793">
            <v>754110.69958333333</v>
          </cell>
        </row>
        <row r="794">
          <cell r="Q794">
            <v>2901380.85</v>
          </cell>
          <cell r="R794">
            <v>2892562.06</v>
          </cell>
          <cell r="S794">
            <v>2883743.27</v>
          </cell>
          <cell r="T794">
            <v>2874924.48</v>
          </cell>
          <cell r="AH794">
            <v>1828428.4641666666</v>
          </cell>
          <cell r="AI794">
            <v>2069107.8529166665</v>
          </cell>
          <cell r="AJ794">
            <v>2309052.3424999998</v>
          </cell>
        </row>
        <row r="795">
          <cell r="Q795">
            <v>885498.17</v>
          </cell>
          <cell r="R795">
            <v>882806.69</v>
          </cell>
          <cell r="S795">
            <v>880115.21</v>
          </cell>
          <cell r="T795">
            <v>877423.73</v>
          </cell>
          <cell r="AH795">
            <v>518934.30124999996</v>
          </cell>
          <cell r="AI795">
            <v>592389.38041666662</v>
          </cell>
          <cell r="AJ795">
            <v>665620.16958333331</v>
          </cell>
        </row>
        <row r="796">
          <cell r="Q796">
            <v>20824.89</v>
          </cell>
          <cell r="R796">
            <v>20729.8</v>
          </cell>
          <cell r="S796">
            <v>20634.71</v>
          </cell>
          <cell r="T796">
            <v>20539.62</v>
          </cell>
          <cell r="AH796">
            <v>13178.037499999999</v>
          </cell>
          <cell r="AI796">
            <v>14901.558749999998</v>
          </cell>
          <cell r="AJ796">
            <v>16617.155833333331</v>
          </cell>
        </row>
        <row r="797">
          <cell r="Q797">
            <v>48590.85</v>
          </cell>
          <cell r="R797">
            <v>48368.97</v>
          </cell>
          <cell r="S797">
            <v>48147.09</v>
          </cell>
          <cell r="T797">
            <v>47925.21</v>
          </cell>
          <cell r="AH797">
            <v>30748.408749999991</v>
          </cell>
          <cell r="AI797">
            <v>34769.91124999999</v>
          </cell>
          <cell r="AJ797">
            <v>38772.923749999987</v>
          </cell>
        </row>
        <row r="798">
          <cell r="Q798">
            <v>21683.19</v>
          </cell>
          <cell r="R798">
            <v>21178.93</v>
          </cell>
          <cell r="S798">
            <v>20674.669999999998</v>
          </cell>
          <cell r="T798">
            <v>20170.41</v>
          </cell>
          <cell r="AH798">
            <v>14413.437916666668</v>
          </cell>
          <cell r="AI798">
            <v>16157.337916666665</v>
          </cell>
          <cell r="AJ798">
            <v>17859.216250000001</v>
          </cell>
        </row>
        <row r="799">
          <cell r="Q799">
            <v>1182021.1399999999</v>
          </cell>
          <cell r="R799">
            <v>1176814</v>
          </cell>
          <cell r="S799">
            <v>1171606.8600000001</v>
          </cell>
          <cell r="T799">
            <v>1166399.72</v>
          </cell>
          <cell r="AH799">
            <v>545882.0083333333</v>
          </cell>
          <cell r="AI799">
            <v>643732.87749999994</v>
          </cell>
          <cell r="AJ799">
            <v>741149.81833333336</v>
          </cell>
        </row>
        <row r="800">
          <cell r="Q800">
            <v>914262.01</v>
          </cell>
          <cell r="R800">
            <v>906025.42</v>
          </cell>
          <cell r="S800">
            <v>897788.83</v>
          </cell>
          <cell r="T800">
            <v>889552.24</v>
          </cell>
          <cell r="AH800">
            <v>425210.7508333333</v>
          </cell>
          <cell r="AI800">
            <v>500369.67791666667</v>
          </cell>
          <cell r="AJ800">
            <v>574842.22250000003</v>
          </cell>
        </row>
        <row r="801">
          <cell r="Q801">
            <v>131262.21</v>
          </cell>
          <cell r="R801">
            <v>129975.33</v>
          </cell>
          <cell r="S801">
            <v>128688.45</v>
          </cell>
          <cell r="T801">
            <v>127401.57</v>
          </cell>
          <cell r="AH801">
            <v>61029.243749999994</v>
          </cell>
          <cell r="AI801">
            <v>71806.901249999981</v>
          </cell>
          <cell r="AJ801">
            <v>82477.318749999991</v>
          </cell>
        </row>
        <row r="802">
          <cell r="Q802">
            <v>211343.67</v>
          </cell>
          <cell r="R802">
            <v>210455.67999999999</v>
          </cell>
          <cell r="S802">
            <v>209567.69</v>
          </cell>
          <cell r="T802">
            <v>208679.7</v>
          </cell>
          <cell r="AH802">
            <v>44066.930833333339</v>
          </cell>
          <cell r="AI802">
            <v>61567.904583333329</v>
          </cell>
          <cell r="AJ802">
            <v>78994.879166666666</v>
          </cell>
        </row>
        <row r="803">
          <cell r="AH803">
            <v>0</v>
          </cell>
          <cell r="AI803">
            <v>0</v>
          </cell>
          <cell r="AJ803">
            <v>0</v>
          </cell>
        </row>
        <row r="804">
          <cell r="Q804">
            <v>16933402.649999999</v>
          </cell>
          <cell r="R804">
            <v>13097949.35</v>
          </cell>
          <cell r="S804">
            <v>8583069.6799999997</v>
          </cell>
          <cell r="T804">
            <v>4214314.88</v>
          </cell>
          <cell r="AH804">
            <v>3342005.2016666667</v>
          </cell>
          <cell r="AI804">
            <v>3933484.6733333333</v>
          </cell>
          <cell r="AJ804">
            <v>4367690.2812499991</v>
          </cell>
        </row>
        <row r="805">
          <cell r="Q805">
            <v>-7524234.4400000004</v>
          </cell>
          <cell r="R805">
            <v>-11000918.65</v>
          </cell>
          <cell r="S805">
            <v>-10455352.130000001</v>
          </cell>
          <cell r="T805">
            <v>-9729307.6699999999</v>
          </cell>
          <cell r="AH805">
            <v>-16632148.704583332</v>
          </cell>
          <cell r="AI805">
            <v>-9079055.2608333323</v>
          </cell>
          <cell r="AJ805">
            <v>-1771294.1674999997</v>
          </cell>
        </row>
        <row r="806">
          <cell r="Q806">
            <v>0</v>
          </cell>
          <cell r="R806">
            <v>0</v>
          </cell>
          <cell r="S806">
            <v>0</v>
          </cell>
          <cell r="T806">
            <v>0</v>
          </cell>
          <cell r="AH806">
            <v>0</v>
          </cell>
          <cell r="AI806">
            <v>0</v>
          </cell>
          <cell r="AJ806">
            <v>0</v>
          </cell>
        </row>
        <row r="807">
          <cell r="Q807">
            <v>-16440523.59</v>
          </cell>
          <cell r="R807">
            <v>0</v>
          </cell>
          <cell r="S807">
            <v>0</v>
          </cell>
          <cell r="T807">
            <v>0</v>
          </cell>
          <cell r="AH807">
            <v>-26645863.135000002</v>
          </cell>
          <cell r="AI807">
            <v>-26942375.769999996</v>
          </cell>
          <cell r="AJ807">
            <v>-27931581.42625</v>
          </cell>
        </row>
        <row r="808">
          <cell r="Q808">
            <v>135186.18</v>
          </cell>
          <cell r="R808">
            <v>47941.31</v>
          </cell>
          <cell r="S808">
            <v>11201.81</v>
          </cell>
          <cell r="T808">
            <v>-25020.29</v>
          </cell>
          <cell r="AH808">
            <v>-716499.91333333345</v>
          </cell>
          <cell r="AI808">
            <v>-455400.94208333333</v>
          </cell>
          <cell r="AJ808">
            <v>-163836.63291666665</v>
          </cell>
        </row>
        <row r="809">
          <cell r="Q809">
            <v>119544.02</v>
          </cell>
          <cell r="R809">
            <v>102009.45</v>
          </cell>
          <cell r="S809">
            <v>130721.58</v>
          </cell>
          <cell r="T809">
            <v>145289.25</v>
          </cell>
          <cell r="AH809">
            <v>-5789.701666666665</v>
          </cell>
          <cell r="AI809">
            <v>17428.978333333336</v>
          </cell>
          <cell r="AJ809">
            <v>42067.6325</v>
          </cell>
        </row>
        <row r="810">
          <cell r="R810">
            <v>4449982.3899999997</v>
          </cell>
          <cell r="S810">
            <v>3802815.65</v>
          </cell>
          <cell r="T810">
            <v>3111565.34</v>
          </cell>
          <cell r="AH810">
            <v>185415.93291666664</v>
          </cell>
          <cell r="AI810">
            <v>529282.51791666669</v>
          </cell>
          <cell r="AJ810">
            <v>817381.72583333321</v>
          </cell>
        </row>
        <row r="811">
          <cell r="R811">
            <v>-13917373.390000001</v>
          </cell>
          <cell r="S811">
            <v>-11900349.74</v>
          </cell>
          <cell r="T811">
            <v>-9701246.2400000002</v>
          </cell>
          <cell r="AH811">
            <v>-579890.55791666673</v>
          </cell>
          <cell r="AI811">
            <v>-1655629.0216666667</v>
          </cell>
          <cell r="AJ811">
            <v>-2555695.5208333335</v>
          </cell>
        </row>
        <row r="812">
          <cell r="Q812">
            <v>0</v>
          </cell>
          <cell r="R812">
            <v>0</v>
          </cell>
          <cell r="S812">
            <v>0</v>
          </cell>
          <cell r="T812">
            <v>0</v>
          </cell>
          <cell r="AH812">
            <v>0</v>
          </cell>
          <cell r="AI812">
            <v>0</v>
          </cell>
          <cell r="AJ812">
            <v>0</v>
          </cell>
        </row>
        <row r="813">
          <cell r="Q813">
            <v>5176339752.470005</v>
          </cell>
          <cell r="R813">
            <v>5103066150.0200052</v>
          </cell>
          <cell r="S813">
            <v>5248037725.6400003</v>
          </cell>
          <cell r="T813">
            <v>5202564468.2200031</v>
          </cell>
          <cell r="AH813">
            <v>5236581341.7174969</v>
          </cell>
          <cell r="AI813">
            <v>5237726315.5391684</v>
          </cell>
          <cell r="AJ813">
            <v>5235690841.9208317</v>
          </cell>
        </row>
        <row r="815">
          <cell r="Q815">
            <v>-77201680.299999997</v>
          </cell>
          <cell r="R815">
            <v>-80982448.989999995</v>
          </cell>
          <cell r="S815">
            <v>-103711150.29000001</v>
          </cell>
          <cell r="T815">
            <v>-123845658.05</v>
          </cell>
          <cell r="AH815">
            <v>-64862614.49083332</v>
          </cell>
          <cell r="AI815">
            <v>-66192832.274999999</v>
          </cell>
          <cell r="AJ815">
            <v>-67627889.390000001</v>
          </cell>
        </row>
        <row r="816">
          <cell r="AH816">
            <v>0</v>
          </cell>
          <cell r="AI816">
            <v>0</v>
          </cell>
          <cell r="AJ816">
            <v>0</v>
          </cell>
        </row>
        <row r="817">
          <cell r="Q817">
            <v>0</v>
          </cell>
          <cell r="R817">
            <v>0</v>
          </cell>
          <cell r="S817">
            <v>0</v>
          </cell>
          <cell r="T817">
            <v>0</v>
          </cell>
          <cell r="AH817">
            <v>0</v>
          </cell>
          <cell r="AI817">
            <v>0</v>
          </cell>
          <cell r="AJ817">
            <v>0</v>
          </cell>
        </row>
        <row r="818">
          <cell r="Q818">
            <v>48572715</v>
          </cell>
          <cell r="R818">
            <v>48807715</v>
          </cell>
          <cell r="S818">
            <v>49283715</v>
          </cell>
          <cell r="T818">
            <v>50532715</v>
          </cell>
          <cell r="AH818">
            <v>47132131.666666664</v>
          </cell>
          <cell r="AI818">
            <v>47487381.666666664</v>
          </cell>
          <cell r="AJ818">
            <v>47871006.666666664</v>
          </cell>
        </row>
        <row r="819">
          <cell r="AH819">
            <v>0</v>
          </cell>
          <cell r="AI819">
            <v>0</v>
          </cell>
          <cell r="AJ819">
            <v>0</v>
          </cell>
        </row>
        <row r="820">
          <cell r="Q820">
            <v>0</v>
          </cell>
          <cell r="R820">
            <v>0</v>
          </cell>
          <cell r="S820">
            <v>0</v>
          </cell>
          <cell r="T820">
            <v>0</v>
          </cell>
          <cell r="AH820">
            <v>0</v>
          </cell>
          <cell r="AI820">
            <v>0</v>
          </cell>
          <cell r="AJ820">
            <v>0</v>
          </cell>
        </row>
        <row r="821">
          <cell r="Q821">
            <v>-1024751.45</v>
          </cell>
          <cell r="R821">
            <v>-1024751.45</v>
          </cell>
          <cell r="S821">
            <v>-1024751.45</v>
          </cell>
          <cell r="T821">
            <v>-1024751.45</v>
          </cell>
          <cell r="AH821">
            <v>-1024751.4499999998</v>
          </cell>
          <cell r="AI821">
            <v>-1024751.4499999998</v>
          </cell>
          <cell r="AJ821">
            <v>-1024751.4499999998</v>
          </cell>
        </row>
        <row r="822">
          <cell r="Q822">
            <v>-459000</v>
          </cell>
          <cell r="R822">
            <v>-510000</v>
          </cell>
          <cell r="S822">
            <v>-561000</v>
          </cell>
          <cell r="T822">
            <v>-612000</v>
          </cell>
          <cell r="AH822">
            <v>-199750</v>
          </cell>
          <cell r="AI822">
            <v>-244375</v>
          </cell>
          <cell r="AJ822">
            <v>-293250</v>
          </cell>
        </row>
        <row r="823">
          <cell r="Q823">
            <v>33917.58</v>
          </cell>
          <cell r="R823">
            <v>32917.58</v>
          </cell>
          <cell r="S823">
            <v>31917.58</v>
          </cell>
          <cell r="T823">
            <v>29917.58</v>
          </cell>
          <cell r="AH823">
            <v>39459.246666666681</v>
          </cell>
          <cell r="AI823">
            <v>38417.580000000009</v>
          </cell>
          <cell r="AJ823">
            <v>37334.246666666681</v>
          </cell>
        </row>
        <row r="824">
          <cell r="Q824">
            <v>91427</v>
          </cell>
          <cell r="R824">
            <v>88427</v>
          </cell>
          <cell r="S824">
            <v>85427</v>
          </cell>
          <cell r="T824">
            <v>83427</v>
          </cell>
          <cell r="AH824">
            <v>106177</v>
          </cell>
          <cell r="AI824">
            <v>103343.66666666667</v>
          </cell>
          <cell r="AJ824">
            <v>100468.66666666667</v>
          </cell>
        </row>
        <row r="825">
          <cell r="Q825">
            <v>39518432</v>
          </cell>
          <cell r="R825">
            <v>39874432</v>
          </cell>
          <cell r="S825">
            <v>40168432</v>
          </cell>
          <cell r="T825">
            <v>39337432</v>
          </cell>
          <cell r="AH825">
            <v>38672390.333333336</v>
          </cell>
          <cell r="AI825">
            <v>38713723.666666664</v>
          </cell>
          <cell r="AJ825">
            <v>38791140.333333336</v>
          </cell>
        </row>
        <row r="826">
          <cell r="Q826">
            <v>0</v>
          </cell>
          <cell r="R826">
            <v>0</v>
          </cell>
          <cell r="S826">
            <v>0</v>
          </cell>
          <cell r="T826">
            <v>0</v>
          </cell>
          <cell r="AH826">
            <v>0</v>
          </cell>
          <cell r="AI826">
            <v>0</v>
          </cell>
          <cell r="AJ826">
            <v>0</v>
          </cell>
        </row>
        <row r="827">
          <cell r="Q827">
            <v>-29322000</v>
          </cell>
          <cell r="R827">
            <v>-29580000</v>
          </cell>
          <cell r="S827">
            <v>-29838000</v>
          </cell>
          <cell r="T827">
            <v>-29452000</v>
          </cell>
          <cell r="AH827">
            <v>-23938125</v>
          </cell>
          <cell r="AI827">
            <v>-24728000</v>
          </cell>
          <cell r="AJ827">
            <v>-25482958.333333332</v>
          </cell>
        </row>
        <row r="828">
          <cell r="Q828">
            <v>2889000</v>
          </cell>
          <cell r="R828">
            <v>2889000</v>
          </cell>
          <cell r="S828">
            <v>2889000</v>
          </cell>
          <cell r="T828">
            <v>2457000</v>
          </cell>
          <cell r="AH828">
            <v>2497250</v>
          </cell>
          <cell r="AI828">
            <v>2530750</v>
          </cell>
          <cell r="AJ828">
            <v>2544791.6666666665</v>
          </cell>
        </row>
        <row r="829">
          <cell r="Q829">
            <v>1998018</v>
          </cell>
          <cell r="R829">
            <v>1864018</v>
          </cell>
          <cell r="S829">
            <v>1749018</v>
          </cell>
          <cell r="T829">
            <v>2089018</v>
          </cell>
          <cell r="AH829">
            <v>2657934.6666666665</v>
          </cell>
          <cell r="AI829">
            <v>2532643</v>
          </cell>
          <cell r="AJ829">
            <v>2421018</v>
          </cell>
        </row>
        <row r="830">
          <cell r="Q830">
            <v>2718000</v>
          </cell>
          <cell r="R830">
            <v>2718000</v>
          </cell>
          <cell r="S830">
            <v>2718000</v>
          </cell>
          <cell r="T830">
            <v>2224000</v>
          </cell>
          <cell r="AH830">
            <v>2378250</v>
          </cell>
          <cell r="AI830">
            <v>2604750</v>
          </cell>
          <cell r="AJ830">
            <v>2697416.6666666665</v>
          </cell>
        </row>
        <row r="831">
          <cell r="Q831">
            <v>205589</v>
          </cell>
          <cell r="R831">
            <v>205589</v>
          </cell>
          <cell r="S831">
            <v>205589</v>
          </cell>
          <cell r="T831">
            <v>699108</v>
          </cell>
          <cell r="AH831">
            <v>633047.75</v>
          </cell>
          <cell r="AI831">
            <v>553596.08333333337</v>
          </cell>
          <cell r="AJ831">
            <v>519876.25</v>
          </cell>
        </row>
        <row r="832">
          <cell r="Q832">
            <v>4822933</v>
          </cell>
          <cell r="R832">
            <v>4822933</v>
          </cell>
          <cell r="S832">
            <v>4822933</v>
          </cell>
          <cell r="T832">
            <v>4618558</v>
          </cell>
          <cell r="AH832">
            <v>3756276.25</v>
          </cell>
          <cell r="AI832">
            <v>3937714.0833333335</v>
          </cell>
          <cell r="AJ832">
            <v>4072167.375</v>
          </cell>
        </row>
        <row r="833">
          <cell r="Q833">
            <v>10483</v>
          </cell>
          <cell r="R833">
            <v>10483</v>
          </cell>
          <cell r="S833">
            <v>10483</v>
          </cell>
          <cell r="T833">
            <v>2537</v>
          </cell>
          <cell r="AH833">
            <v>53274.25</v>
          </cell>
          <cell r="AI833">
            <v>22394.75</v>
          </cell>
          <cell r="AJ833">
            <v>6878.708333333333</v>
          </cell>
        </row>
        <row r="834">
          <cell r="Q834">
            <v>49000</v>
          </cell>
          <cell r="R834">
            <v>49000</v>
          </cell>
          <cell r="S834">
            <v>49000</v>
          </cell>
          <cell r="T834">
            <v>49000</v>
          </cell>
          <cell r="AH834">
            <v>49000</v>
          </cell>
          <cell r="AI834">
            <v>49000</v>
          </cell>
          <cell r="AJ834">
            <v>49000</v>
          </cell>
        </row>
        <row r="835">
          <cell r="Q835">
            <v>-236000</v>
          </cell>
          <cell r="R835">
            <v>-236000</v>
          </cell>
          <cell r="S835">
            <v>-236000</v>
          </cell>
          <cell r="T835">
            <v>530000</v>
          </cell>
          <cell r="AH835">
            <v>-235000</v>
          </cell>
          <cell r="AI835">
            <v>-249166.66666666666</v>
          </cell>
          <cell r="AJ835">
            <v>-222500</v>
          </cell>
        </row>
        <row r="836">
          <cell r="Q836">
            <v>0</v>
          </cell>
          <cell r="R836">
            <v>0</v>
          </cell>
          <cell r="S836">
            <v>0</v>
          </cell>
          <cell r="T836">
            <v>0</v>
          </cell>
          <cell r="AH836">
            <v>0</v>
          </cell>
          <cell r="AI836">
            <v>0</v>
          </cell>
          <cell r="AJ836">
            <v>0</v>
          </cell>
        </row>
        <row r="837">
          <cell r="Q837">
            <v>2070000</v>
          </cell>
          <cell r="R837">
            <v>2070000</v>
          </cell>
          <cell r="S837">
            <v>2070000</v>
          </cell>
          <cell r="T837">
            <v>2167000</v>
          </cell>
          <cell r="AH837">
            <v>2112250</v>
          </cell>
          <cell r="AI837">
            <v>2108083.3333333335</v>
          </cell>
          <cell r="AJ837">
            <v>2107500</v>
          </cell>
        </row>
        <row r="838">
          <cell r="Q838">
            <v>365575</v>
          </cell>
          <cell r="R838">
            <v>365575</v>
          </cell>
          <cell r="S838">
            <v>365575</v>
          </cell>
          <cell r="T838">
            <v>365575</v>
          </cell>
          <cell r="AH838">
            <v>343809.375</v>
          </cell>
          <cell r="AI838">
            <v>346711.45833333331</v>
          </cell>
          <cell r="AJ838">
            <v>349613.54166666669</v>
          </cell>
        </row>
        <row r="839">
          <cell r="Q839">
            <v>455000</v>
          </cell>
          <cell r="R839">
            <v>455000</v>
          </cell>
          <cell r="S839">
            <v>455000</v>
          </cell>
          <cell r="T839">
            <v>455000</v>
          </cell>
          <cell r="AH839">
            <v>455000</v>
          </cell>
          <cell r="AI839">
            <v>455000</v>
          </cell>
          <cell r="AJ839">
            <v>455000</v>
          </cell>
        </row>
        <row r="840">
          <cell r="Q840">
            <v>960000</v>
          </cell>
          <cell r="R840">
            <v>960000</v>
          </cell>
          <cell r="S840">
            <v>960000</v>
          </cell>
          <cell r="T840">
            <v>926000</v>
          </cell>
          <cell r="AH840">
            <v>1019000</v>
          </cell>
          <cell r="AI840">
            <v>1010500</v>
          </cell>
          <cell r="AJ840">
            <v>1000958.3333333334</v>
          </cell>
        </row>
        <row r="841">
          <cell r="Q841">
            <v>1259000</v>
          </cell>
          <cell r="R841">
            <v>1259000</v>
          </cell>
          <cell r="S841">
            <v>1259000</v>
          </cell>
          <cell r="T841">
            <v>1259000</v>
          </cell>
          <cell r="AH841">
            <v>1259000</v>
          </cell>
          <cell r="AI841">
            <v>1259000</v>
          </cell>
          <cell r="AJ841">
            <v>1259000</v>
          </cell>
        </row>
        <row r="842">
          <cell r="Q842">
            <v>0</v>
          </cell>
          <cell r="R842">
            <v>0</v>
          </cell>
          <cell r="S842">
            <v>0</v>
          </cell>
          <cell r="T842">
            <v>0</v>
          </cell>
          <cell r="AH842">
            <v>0</v>
          </cell>
          <cell r="AI842">
            <v>0</v>
          </cell>
          <cell r="AJ842">
            <v>0</v>
          </cell>
        </row>
        <row r="843">
          <cell r="Q843">
            <v>6917206</v>
          </cell>
          <cell r="R843">
            <v>6917206</v>
          </cell>
          <cell r="S843">
            <v>6917206</v>
          </cell>
          <cell r="T843">
            <v>7044734.3300000001</v>
          </cell>
          <cell r="AH843">
            <v>6166547.75</v>
          </cell>
          <cell r="AI843">
            <v>6395731.583333333</v>
          </cell>
          <cell r="AJ843">
            <v>6564036.7637500009</v>
          </cell>
        </row>
        <row r="844">
          <cell r="Q844">
            <v>0</v>
          </cell>
          <cell r="R844">
            <v>0</v>
          </cell>
          <cell r="S844">
            <v>0</v>
          </cell>
          <cell r="T844">
            <v>0</v>
          </cell>
          <cell r="AH844">
            <v>0</v>
          </cell>
          <cell r="AI844">
            <v>0</v>
          </cell>
          <cell r="AJ844">
            <v>0</v>
          </cell>
        </row>
        <row r="845">
          <cell r="AH845">
            <v>0</v>
          </cell>
          <cell r="AI845">
            <v>0</v>
          </cell>
          <cell r="AJ845">
            <v>0</v>
          </cell>
        </row>
        <row r="846">
          <cell r="Q846">
            <v>2854228</v>
          </cell>
          <cell r="R846">
            <v>2854228</v>
          </cell>
          <cell r="S846">
            <v>2854228</v>
          </cell>
          <cell r="T846">
            <v>3020901</v>
          </cell>
          <cell r="AH846">
            <v>2372903.625</v>
          </cell>
          <cell r="AI846">
            <v>2413922.875</v>
          </cell>
          <cell r="AJ846">
            <v>2464275</v>
          </cell>
        </row>
        <row r="847">
          <cell r="Q847">
            <v>2458000</v>
          </cell>
          <cell r="R847">
            <v>2458000</v>
          </cell>
          <cell r="S847">
            <v>2458000</v>
          </cell>
          <cell r="T847">
            <v>2458000</v>
          </cell>
          <cell r="AH847">
            <v>2458000</v>
          </cell>
          <cell r="AI847">
            <v>2458000</v>
          </cell>
          <cell r="AJ847">
            <v>2458000</v>
          </cell>
        </row>
        <row r="848">
          <cell r="Q848">
            <v>1553352</v>
          </cell>
          <cell r="R848">
            <v>1553352</v>
          </cell>
          <cell r="S848">
            <v>1553352</v>
          </cell>
          <cell r="T848">
            <v>1553352</v>
          </cell>
          <cell r="AH848">
            <v>1510352</v>
          </cell>
          <cell r="AI848">
            <v>1658018.6666666667</v>
          </cell>
          <cell r="AJ848">
            <v>1721935.3333333333</v>
          </cell>
        </row>
        <row r="849">
          <cell r="R849">
            <v>0</v>
          </cell>
          <cell r="S849">
            <v>0</v>
          </cell>
          <cell r="T849">
            <v>340757</v>
          </cell>
          <cell r="AH849">
            <v>0</v>
          </cell>
          <cell r="AI849">
            <v>0</v>
          </cell>
          <cell r="AJ849">
            <v>14198.208333333334</v>
          </cell>
        </row>
        <row r="850">
          <cell r="R850">
            <v>0</v>
          </cell>
          <cell r="S850">
            <v>0</v>
          </cell>
          <cell r="T850">
            <v>16000</v>
          </cell>
          <cell r="AH850">
            <v>0</v>
          </cell>
          <cell r="AI850">
            <v>0</v>
          </cell>
          <cell r="AJ850">
            <v>666.66666666666663</v>
          </cell>
        </row>
        <row r="851">
          <cell r="Q851">
            <v>863861</v>
          </cell>
          <cell r="R851">
            <v>863861</v>
          </cell>
          <cell r="S851">
            <v>863861</v>
          </cell>
          <cell r="T851">
            <v>863861</v>
          </cell>
          <cell r="AH851">
            <v>1406378.375</v>
          </cell>
          <cell r="AI851">
            <v>1044700.125</v>
          </cell>
          <cell r="AJ851">
            <v>863861</v>
          </cell>
        </row>
        <row r="852">
          <cell r="Q852">
            <v>0</v>
          </cell>
          <cell r="R852">
            <v>0</v>
          </cell>
          <cell r="S852">
            <v>0</v>
          </cell>
          <cell r="T852">
            <v>0</v>
          </cell>
          <cell r="AH852">
            <v>0</v>
          </cell>
          <cell r="AI852">
            <v>0</v>
          </cell>
          <cell r="AJ852">
            <v>0</v>
          </cell>
        </row>
        <row r="853">
          <cell r="Q853">
            <v>21000</v>
          </cell>
          <cell r="R853">
            <v>21000</v>
          </cell>
          <cell r="S853">
            <v>21000</v>
          </cell>
          <cell r="T853">
            <v>14000</v>
          </cell>
          <cell r="AH853">
            <v>20250</v>
          </cell>
          <cell r="AI853">
            <v>20916.666666666668</v>
          </cell>
          <cell r="AJ853">
            <v>21041.666666666668</v>
          </cell>
        </row>
        <row r="854">
          <cell r="Q854">
            <v>0</v>
          </cell>
          <cell r="R854">
            <v>0</v>
          </cell>
          <cell r="S854">
            <v>0</v>
          </cell>
          <cell r="T854">
            <v>0</v>
          </cell>
          <cell r="AH854">
            <v>0</v>
          </cell>
          <cell r="AI854">
            <v>0</v>
          </cell>
          <cell r="AJ854">
            <v>0</v>
          </cell>
        </row>
        <row r="855">
          <cell r="Q855">
            <v>159437</v>
          </cell>
          <cell r="R855">
            <v>159437</v>
          </cell>
          <cell r="S855">
            <v>159437</v>
          </cell>
          <cell r="T855">
            <v>159437</v>
          </cell>
          <cell r="AH855">
            <v>159437</v>
          </cell>
          <cell r="AI855">
            <v>159437</v>
          </cell>
          <cell r="AJ855">
            <v>159437</v>
          </cell>
        </row>
        <row r="856">
          <cell r="Q856">
            <v>1080000</v>
          </cell>
          <cell r="R856">
            <v>1080000</v>
          </cell>
          <cell r="S856">
            <v>1080000</v>
          </cell>
          <cell r="T856">
            <v>156000</v>
          </cell>
          <cell r="AH856">
            <v>900333.33333333337</v>
          </cell>
          <cell r="AI856">
            <v>944458.33333333337</v>
          </cell>
          <cell r="AJ856">
            <v>937791.66666666663</v>
          </cell>
        </row>
        <row r="857">
          <cell r="Q857">
            <v>-7000</v>
          </cell>
          <cell r="R857">
            <v>-7000</v>
          </cell>
          <cell r="S857">
            <v>-7000</v>
          </cell>
          <cell r="T857">
            <v>-7000</v>
          </cell>
          <cell r="AH857">
            <v>-7000</v>
          </cell>
          <cell r="AI857">
            <v>-7000</v>
          </cell>
          <cell r="AJ857">
            <v>-7000</v>
          </cell>
        </row>
        <row r="858">
          <cell r="Q858">
            <v>0</v>
          </cell>
          <cell r="R858">
            <v>0</v>
          </cell>
          <cell r="S858">
            <v>0</v>
          </cell>
          <cell r="T858">
            <v>0</v>
          </cell>
          <cell r="AH858">
            <v>0</v>
          </cell>
          <cell r="AI858">
            <v>0</v>
          </cell>
          <cell r="AJ858">
            <v>0</v>
          </cell>
        </row>
        <row r="859">
          <cell r="Q859">
            <v>12777000</v>
          </cell>
          <cell r="R859">
            <v>12777000</v>
          </cell>
          <cell r="S859">
            <v>12777000</v>
          </cell>
          <cell r="T859">
            <v>12777000</v>
          </cell>
          <cell r="AH859">
            <v>12777000</v>
          </cell>
          <cell r="AI859">
            <v>12777000</v>
          </cell>
          <cell r="AJ859">
            <v>12777000</v>
          </cell>
        </row>
        <row r="860">
          <cell r="Q860">
            <v>1044000</v>
          </cell>
          <cell r="R860">
            <v>1044000</v>
          </cell>
          <cell r="S860">
            <v>1044000</v>
          </cell>
          <cell r="T860">
            <v>1044000</v>
          </cell>
          <cell r="AH860">
            <v>1044000</v>
          </cell>
          <cell r="AI860">
            <v>1044000</v>
          </cell>
          <cell r="AJ860">
            <v>1044000</v>
          </cell>
        </row>
        <row r="861">
          <cell r="Q861">
            <v>5292000</v>
          </cell>
          <cell r="R861">
            <v>5292000</v>
          </cell>
          <cell r="S861">
            <v>5292000</v>
          </cell>
          <cell r="T861">
            <v>5292000</v>
          </cell>
          <cell r="AH861">
            <v>5287750</v>
          </cell>
          <cell r="AI861">
            <v>5281375</v>
          </cell>
          <cell r="AJ861">
            <v>5279250</v>
          </cell>
        </row>
        <row r="862">
          <cell r="Q862">
            <v>1074914</v>
          </cell>
          <cell r="R862">
            <v>1074914</v>
          </cell>
          <cell r="S862">
            <v>1074914</v>
          </cell>
          <cell r="T862">
            <v>863211</v>
          </cell>
          <cell r="AH862">
            <v>2472440.875</v>
          </cell>
          <cell r="AI862">
            <v>1540756.2916666667</v>
          </cell>
          <cell r="AJ862">
            <v>1066093.0416666667</v>
          </cell>
        </row>
        <row r="863">
          <cell r="Q863">
            <v>138097</v>
          </cell>
          <cell r="R863">
            <v>138097</v>
          </cell>
          <cell r="S863">
            <v>138097</v>
          </cell>
          <cell r="T863">
            <v>30097</v>
          </cell>
          <cell r="AH863">
            <v>70810.625</v>
          </cell>
          <cell r="AI863">
            <v>82318.708333333328</v>
          </cell>
          <cell r="AJ863">
            <v>89326.791666666672</v>
          </cell>
        </row>
        <row r="864">
          <cell r="AH864">
            <v>0</v>
          </cell>
          <cell r="AI864">
            <v>0</v>
          </cell>
          <cell r="AJ864">
            <v>0</v>
          </cell>
        </row>
        <row r="865">
          <cell r="Q865">
            <v>448000</v>
          </cell>
          <cell r="R865">
            <v>448000</v>
          </cell>
          <cell r="S865">
            <v>448000</v>
          </cell>
          <cell r="T865">
            <v>448000</v>
          </cell>
          <cell r="AH865">
            <v>702625</v>
          </cell>
          <cell r="AI865">
            <v>678375</v>
          </cell>
          <cell r="AJ865">
            <v>654125</v>
          </cell>
        </row>
        <row r="866">
          <cell r="Q866">
            <v>550000</v>
          </cell>
          <cell r="R866">
            <v>550000</v>
          </cell>
          <cell r="S866">
            <v>550000</v>
          </cell>
          <cell r="T866">
            <v>560000</v>
          </cell>
          <cell r="AH866">
            <v>68750</v>
          </cell>
          <cell r="AI866">
            <v>114583.33333333333</v>
          </cell>
          <cell r="AJ866">
            <v>160833.33333333334</v>
          </cell>
        </row>
        <row r="867">
          <cell r="Q867">
            <v>700000</v>
          </cell>
          <cell r="R867">
            <v>700000</v>
          </cell>
          <cell r="S867">
            <v>700000</v>
          </cell>
          <cell r="T867">
            <v>0</v>
          </cell>
          <cell r="AH867">
            <v>87500</v>
          </cell>
          <cell r="AI867">
            <v>145833.33333333334</v>
          </cell>
          <cell r="AJ867">
            <v>175000</v>
          </cell>
        </row>
        <row r="868">
          <cell r="AH868">
            <v>0</v>
          </cell>
          <cell r="AI868">
            <v>0</v>
          </cell>
          <cell r="AJ868">
            <v>0</v>
          </cell>
        </row>
        <row r="869">
          <cell r="AH869">
            <v>0</v>
          </cell>
          <cell r="AI869">
            <v>0</v>
          </cell>
          <cell r="AJ869">
            <v>0</v>
          </cell>
        </row>
        <row r="870">
          <cell r="AH870">
            <v>0</v>
          </cell>
          <cell r="AI870">
            <v>0</v>
          </cell>
          <cell r="AJ870">
            <v>0</v>
          </cell>
        </row>
        <row r="871">
          <cell r="AH871">
            <v>0</v>
          </cell>
          <cell r="AI871">
            <v>0</v>
          </cell>
          <cell r="AJ871">
            <v>0</v>
          </cell>
        </row>
        <row r="872">
          <cell r="AH872">
            <v>0</v>
          </cell>
          <cell r="AI872">
            <v>0</v>
          </cell>
          <cell r="AJ872">
            <v>0</v>
          </cell>
        </row>
        <row r="873">
          <cell r="AH873">
            <v>0</v>
          </cell>
          <cell r="AI873">
            <v>0</v>
          </cell>
          <cell r="AJ873">
            <v>0</v>
          </cell>
        </row>
        <row r="874">
          <cell r="AH874">
            <v>0</v>
          </cell>
          <cell r="AI874">
            <v>0</v>
          </cell>
          <cell r="AJ874">
            <v>0</v>
          </cell>
        </row>
        <row r="875">
          <cell r="AH875">
            <v>0</v>
          </cell>
          <cell r="AI875">
            <v>0</v>
          </cell>
          <cell r="AJ875">
            <v>0</v>
          </cell>
        </row>
        <row r="876">
          <cell r="AH876">
            <v>0</v>
          </cell>
          <cell r="AI876">
            <v>0</v>
          </cell>
          <cell r="AJ876">
            <v>0</v>
          </cell>
        </row>
        <row r="877">
          <cell r="AH877">
            <v>0</v>
          </cell>
          <cell r="AI877">
            <v>0</v>
          </cell>
          <cell r="AJ877">
            <v>0</v>
          </cell>
        </row>
        <row r="878">
          <cell r="AH878">
            <v>0</v>
          </cell>
          <cell r="AI878">
            <v>0</v>
          </cell>
          <cell r="AJ878">
            <v>0</v>
          </cell>
        </row>
        <row r="879">
          <cell r="AH879">
            <v>0</v>
          </cell>
          <cell r="AI879">
            <v>0</v>
          </cell>
          <cell r="AJ879">
            <v>0</v>
          </cell>
        </row>
        <row r="880">
          <cell r="AH880">
            <v>0</v>
          </cell>
          <cell r="AI880">
            <v>0</v>
          </cell>
          <cell r="AJ880">
            <v>0</v>
          </cell>
        </row>
        <row r="881">
          <cell r="AH881">
            <v>0</v>
          </cell>
          <cell r="AI881">
            <v>0</v>
          </cell>
          <cell r="AJ881">
            <v>0</v>
          </cell>
        </row>
        <row r="882">
          <cell r="Q882">
            <v>-859037900</v>
          </cell>
          <cell r="R882">
            <v>-859037900</v>
          </cell>
          <cell r="S882">
            <v>-859037900</v>
          </cell>
          <cell r="T882">
            <v>-859037900</v>
          </cell>
          <cell r="AH882">
            <v>-859037900</v>
          </cell>
          <cell r="AI882">
            <v>-859037900</v>
          </cell>
          <cell r="AJ882">
            <v>-859037900</v>
          </cell>
        </row>
        <row r="883">
          <cell r="Q883">
            <v>-60000000</v>
          </cell>
          <cell r="R883">
            <v>0</v>
          </cell>
          <cell r="S883">
            <v>0</v>
          </cell>
          <cell r="T883">
            <v>0</v>
          </cell>
          <cell r="AH883">
            <v>-57500000</v>
          </cell>
          <cell r="AI883">
            <v>-52500000</v>
          </cell>
          <cell r="AJ883">
            <v>-47500000</v>
          </cell>
        </row>
        <row r="884">
          <cell r="Q884">
            <v>0</v>
          </cell>
          <cell r="R884">
            <v>0</v>
          </cell>
          <cell r="S884">
            <v>0</v>
          </cell>
          <cell r="T884">
            <v>0</v>
          </cell>
          <cell r="AH884">
            <v>0</v>
          </cell>
          <cell r="AI884">
            <v>0</v>
          </cell>
          <cell r="AJ884">
            <v>0</v>
          </cell>
        </row>
        <row r="885">
          <cell r="Q885">
            <v>-431100</v>
          </cell>
          <cell r="R885">
            <v>-431100</v>
          </cell>
          <cell r="S885">
            <v>-431100</v>
          </cell>
          <cell r="T885">
            <v>0</v>
          </cell>
          <cell r="AH885">
            <v>-431100</v>
          </cell>
          <cell r="AI885">
            <v>-431100</v>
          </cell>
          <cell r="AJ885">
            <v>-413137.5</v>
          </cell>
        </row>
        <row r="886">
          <cell r="Q886">
            <v>-1458300</v>
          </cell>
          <cell r="R886">
            <v>-1458300</v>
          </cell>
          <cell r="S886">
            <v>-1458300</v>
          </cell>
          <cell r="T886">
            <v>0</v>
          </cell>
          <cell r="AH886">
            <v>-1468612.5</v>
          </cell>
          <cell r="AI886">
            <v>-1466737.5</v>
          </cell>
          <cell r="AJ886">
            <v>-1404100</v>
          </cell>
        </row>
        <row r="887">
          <cell r="Q887">
            <v>0</v>
          </cell>
          <cell r="R887">
            <v>0</v>
          </cell>
          <cell r="S887">
            <v>0</v>
          </cell>
          <cell r="T887">
            <v>0</v>
          </cell>
          <cell r="AH887">
            <v>-28906250</v>
          </cell>
          <cell r="AI887">
            <v>-25468750</v>
          </cell>
          <cell r="AJ887">
            <v>-22031250</v>
          </cell>
        </row>
        <row r="888">
          <cell r="Q888">
            <v>-80250000</v>
          </cell>
          <cell r="R888">
            <v>-80250000</v>
          </cell>
          <cell r="S888">
            <v>-80250000</v>
          </cell>
          <cell r="T888">
            <v>0</v>
          </cell>
          <cell r="AH888">
            <v>-86010416.666666672</v>
          </cell>
          <cell r="AI888">
            <v>-84364583.333333328</v>
          </cell>
          <cell r="AJ888">
            <v>-79375000</v>
          </cell>
        </row>
        <row r="889">
          <cell r="Q889">
            <v>-200000000</v>
          </cell>
          <cell r="R889">
            <v>-200000000</v>
          </cell>
          <cell r="S889">
            <v>-200000000</v>
          </cell>
          <cell r="T889">
            <v>0</v>
          </cell>
          <cell r="AH889">
            <v>-200000000</v>
          </cell>
          <cell r="AI889">
            <v>-200000000</v>
          </cell>
          <cell r="AJ889">
            <v>-191666666.66666666</v>
          </cell>
        </row>
        <row r="890">
          <cell r="Q890">
            <v>-122847945.22</v>
          </cell>
          <cell r="R890">
            <v>-122847945.22</v>
          </cell>
          <cell r="S890">
            <v>-122847945.22</v>
          </cell>
          <cell r="T890">
            <v>-122847945.22</v>
          </cell>
          <cell r="AH890">
            <v>-122847945.22000001</v>
          </cell>
          <cell r="AI890">
            <v>-122847945.22000001</v>
          </cell>
          <cell r="AJ890">
            <v>-122847945.22000001</v>
          </cell>
        </row>
        <row r="891">
          <cell r="Q891">
            <v>-338395484.31</v>
          </cell>
          <cell r="R891">
            <v>-338395484.31</v>
          </cell>
          <cell r="S891">
            <v>-338395484.31</v>
          </cell>
          <cell r="T891">
            <v>-338395484.31</v>
          </cell>
          <cell r="AH891">
            <v>-338395484.31</v>
          </cell>
          <cell r="AI891">
            <v>-338395484.31</v>
          </cell>
          <cell r="AJ891">
            <v>-338395484.31</v>
          </cell>
        </row>
        <row r="892">
          <cell r="Q892">
            <v>-16901820.34</v>
          </cell>
          <cell r="R892">
            <v>-16901820.34</v>
          </cell>
          <cell r="S892">
            <v>-16901820.34</v>
          </cell>
          <cell r="T892">
            <v>-16901820.34</v>
          </cell>
          <cell r="AH892">
            <v>-16901820.34</v>
          </cell>
          <cell r="AI892">
            <v>-16901820.34</v>
          </cell>
          <cell r="AJ892">
            <v>-16901820.34</v>
          </cell>
        </row>
        <row r="893">
          <cell r="Q893">
            <v>-337.5</v>
          </cell>
          <cell r="R893">
            <v>-337.5</v>
          </cell>
          <cell r="S893">
            <v>-337.5</v>
          </cell>
          <cell r="T893">
            <v>-337.5</v>
          </cell>
          <cell r="AH893">
            <v>-182.8125</v>
          </cell>
          <cell r="AI893">
            <v>-210.9375</v>
          </cell>
          <cell r="AJ893">
            <v>-239.0625</v>
          </cell>
        </row>
        <row r="894">
          <cell r="Q894">
            <v>-32191469.550000001</v>
          </cell>
          <cell r="R894">
            <v>-34883290.670000002</v>
          </cell>
          <cell r="S894">
            <v>-135169757.03</v>
          </cell>
          <cell r="T894">
            <v>-135885329.44</v>
          </cell>
          <cell r="AH894">
            <v>-25999487.185833335</v>
          </cell>
          <cell r="AI894">
            <v>-35437013.589583337</v>
          </cell>
          <cell r="AJ894">
            <v>-44270768.066250004</v>
          </cell>
        </row>
        <row r="895">
          <cell r="Q895">
            <v>0</v>
          </cell>
          <cell r="R895">
            <v>0</v>
          </cell>
          <cell r="S895">
            <v>0</v>
          </cell>
          <cell r="T895">
            <v>0</v>
          </cell>
          <cell r="AH895">
            <v>-153956.5</v>
          </cell>
          <cell r="AI895">
            <v>-51318.833333333336</v>
          </cell>
          <cell r="AJ895">
            <v>0</v>
          </cell>
        </row>
        <row r="896">
          <cell r="Q896">
            <v>0</v>
          </cell>
          <cell r="R896">
            <v>0</v>
          </cell>
          <cell r="S896">
            <v>0</v>
          </cell>
          <cell r="T896">
            <v>0</v>
          </cell>
          <cell r="AH896">
            <v>-2597819.375</v>
          </cell>
          <cell r="AI896">
            <v>-865939.79166666663</v>
          </cell>
          <cell r="AJ896">
            <v>0</v>
          </cell>
        </row>
        <row r="897">
          <cell r="Q897">
            <v>0</v>
          </cell>
          <cell r="R897">
            <v>0</v>
          </cell>
          <cell r="S897">
            <v>0</v>
          </cell>
          <cell r="T897">
            <v>0</v>
          </cell>
          <cell r="AH897">
            <v>3418719.25</v>
          </cell>
          <cell r="AI897">
            <v>1139573.0833333333</v>
          </cell>
          <cell r="AJ897">
            <v>0</v>
          </cell>
        </row>
        <row r="898">
          <cell r="Q898">
            <v>0</v>
          </cell>
          <cell r="R898">
            <v>0</v>
          </cell>
          <cell r="S898">
            <v>0</v>
          </cell>
          <cell r="T898">
            <v>0</v>
          </cell>
          <cell r="AH898">
            <v>6287438.875</v>
          </cell>
          <cell r="AI898">
            <v>2095812.9583333333</v>
          </cell>
          <cell r="AJ898">
            <v>0</v>
          </cell>
        </row>
        <row r="899">
          <cell r="Q899">
            <v>0</v>
          </cell>
          <cell r="R899">
            <v>0</v>
          </cell>
          <cell r="S899">
            <v>0</v>
          </cell>
          <cell r="T899">
            <v>0</v>
          </cell>
          <cell r="AH899">
            <v>643522.125</v>
          </cell>
          <cell r="AI899">
            <v>214507.375</v>
          </cell>
          <cell r="AJ899">
            <v>0</v>
          </cell>
        </row>
        <row r="900">
          <cell r="Q900">
            <v>0</v>
          </cell>
          <cell r="R900">
            <v>0</v>
          </cell>
          <cell r="S900">
            <v>0</v>
          </cell>
          <cell r="T900">
            <v>0</v>
          </cell>
          <cell r="AH900">
            <v>-8088804.5</v>
          </cell>
          <cell r="AI900">
            <v>-2696268.1666666665</v>
          </cell>
          <cell r="AJ900">
            <v>0</v>
          </cell>
        </row>
        <row r="901">
          <cell r="Q901">
            <v>2148854.7200000002</v>
          </cell>
          <cell r="R901">
            <v>2148854.7200000002</v>
          </cell>
          <cell r="S901">
            <v>2148854.7200000002</v>
          </cell>
          <cell r="T901">
            <v>2148854.7200000002</v>
          </cell>
          <cell r="AH901">
            <v>2148854.7199999997</v>
          </cell>
          <cell r="AI901">
            <v>2148854.7199999997</v>
          </cell>
          <cell r="AJ901">
            <v>2148854.7199999997</v>
          </cell>
        </row>
        <row r="902">
          <cell r="Q902">
            <v>1650848.74</v>
          </cell>
          <cell r="R902">
            <v>1650848.74</v>
          </cell>
          <cell r="S902">
            <v>1650848.74</v>
          </cell>
          <cell r="T902">
            <v>1658853.74</v>
          </cell>
          <cell r="AH902">
            <v>1650848.74</v>
          </cell>
          <cell r="AI902">
            <v>1650848.74</v>
          </cell>
          <cell r="AJ902">
            <v>1651182.2816666665</v>
          </cell>
        </row>
        <row r="903">
          <cell r="Q903">
            <v>4985024.68</v>
          </cell>
          <cell r="R903">
            <v>4985024.68</v>
          </cell>
          <cell r="S903">
            <v>4985024.68</v>
          </cell>
          <cell r="T903">
            <v>4985024.68</v>
          </cell>
          <cell r="AH903">
            <v>4985024.68</v>
          </cell>
          <cell r="AI903">
            <v>4985024.68</v>
          </cell>
          <cell r="AJ903">
            <v>4985024.68</v>
          </cell>
        </row>
        <row r="904">
          <cell r="Q904">
            <v>786587.56</v>
          </cell>
          <cell r="R904">
            <v>786587.56</v>
          </cell>
          <cell r="S904">
            <v>786587.56</v>
          </cell>
          <cell r="T904">
            <v>786587.56</v>
          </cell>
          <cell r="AH904">
            <v>786587.56000000017</v>
          </cell>
          <cell r="AI904">
            <v>786587.56000000017</v>
          </cell>
          <cell r="AJ904">
            <v>786587.56000000017</v>
          </cell>
        </row>
        <row r="905">
          <cell r="Q905">
            <v>-5370574</v>
          </cell>
          <cell r="R905">
            <v>-5370574</v>
          </cell>
          <cell r="S905">
            <v>-5370574</v>
          </cell>
          <cell r="T905">
            <v>-5700440</v>
          </cell>
          <cell r="AH905">
            <v>-5335912.875</v>
          </cell>
          <cell r="AI905">
            <v>-5359020.291666667</v>
          </cell>
          <cell r="AJ905">
            <v>-5384318.416666667</v>
          </cell>
        </row>
        <row r="906">
          <cell r="Q906">
            <v>-790188</v>
          </cell>
          <cell r="R906">
            <v>-790188</v>
          </cell>
          <cell r="S906">
            <v>-790188</v>
          </cell>
          <cell r="T906">
            <v>-849343</v>
          </cell>
          <cell r="AH906">
            <v>-784140.5</v>
          </cell>
          <cell r="AI906">
            <v>-788172.16666666663</v>
          </cell>
          <cell r="AJ906">
            <v>-792652.79166666663</v>
          </cell>
        </row>
        <row r="907">
          <cell r="Q907">
            <v>0</v>
          </cell>
          <cell r="R907">
            <v>0</v>
          </cell>
          <cell r="S907">
            <v>0</v>
          </cell>
          <cell r="T907">
            <v>0</v>
          </cell>
          <cell r="AH907">
            <v>0</v>
          </cell>
          <cell r="AI907">
            <v>0</v>
          </cell>
          <cell r="AJ907">
            <v>0</v>
          </cell>
        </row>
        <row r="908">
          <cell r="Q908">
            <v>0</v>
          </cell>
          <cell r="R908">
            <v>0</v>
          </cell>
          <cell r="S908">
            <v>0</v>
          </cell>
          <cell r="T908">
            <v>0</v>
          </cell>
          <cell r="AH908">
            <v>0</v>
          </cell>
          <cell r="AI908">
            <v>0</v>
          </cell>
          <cell r="AJ908">
            <v>0</v>
          </cell>
        </row>
        <row r="909">
          <cell r="Q909">
            <v>-103974220.56</v>
          </cell>
          <cell r="R909">
            <v>-103974220.56</v>
          </cell>
          <cell r="S909">
            <v>-103974220.56</v>
          </cell>
          <cell r="T909">
            <v>-103585199.56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H910">
            <v>77562549.519999996</v>
          </cell>
          <cell r="AI910">
            <v>77562549.519999996</v>
          </cell>
          <cell r="AJ910">
            <v>77562549.519999996</v>
          </cell>
        </row>
        <row r="911">
          <cell r="Q911">
            <v>1755001.25</v>
          </cell>
          <cell r="R911">
            <v>1755001.25</v>
          </cell>
          <cell r="S911">
            <v>1755001.25</v>
          </cell>
          <cell r="T911">
            <v>1755001.25</v>
          </cell>
          <cell r="AH911">
            <v>1755001.25</v>
          </cell>
          <cell r="AI911">
            <v>1755001.25</v>
          </cell>
          <cell r="AJ911">
            <v>1755001.25</v>
          </cell>
        </row>
        <row r="912">
          <cell r="Q912">
            <v>1471103.62</v>
          </cell>
          <cell r="R912">
            <v>1471103.62</v>
          </cell>
          <cell r="S912">
            <v>1471103.62</v>
          </cell>
          <cell r="T912">
            <v>1471103.62</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H913">
            <v>16359946.110000005</v>
          </cell>
          <cell r="AI913">
            <v>16359946.110000005</v>
          </cell>
          <cell r="AJ913">
            <v>16359946.110000005</v>
          </cell>
        </row>
        <row r="914">
          <cell r="Q914">
            <v>-1676293.6</v>
          </cell>
          <cell r="R914">
            <v>-1676293.6</v>
          </cell>
          <cell r="S914">
            <v>-1676293.6</v>
          </cell>
          <cell r="T914">
            <v>-1676293.6</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H916">
            <v>26707385.476250008</v>
          </cell>
          <cell r="AI916">
            <v>26753442.540416673</v>
          </cell>
          <cell r="AJ916">
            <v>26799499.604583338</v>
          </cell>
        </row>
        <row r="917">
          <cell r="Q917">
            <v>0</v>
          </cell>
          <cell r="R917">
            <v>0</v>
          </cell>
          <cell r="S917">
            <v>0</v>
          </cell>
          <cell r="T917">
            <v>0</v>
          </cell>
          <cell r="AH917">
            <v>0</v>
          </cell>
          <cell r="AI917">
            <v>0</v>
          </cell>
          <cell r="AJ917">
            <v>0</v>
          </cell>
        </row>
        <row r="918">
          <cell r="Q918">
            <v>0</v>
          </cell>
          <cell r="R918">
            <v>0</v>
          </cell>
          <cell r="S918">
            <v>0</v>
          </cell>
          <cell r="T918">
            <v>0</v>
          </cell>
          <cell r="AH918">
            <v>0</v>
          </cell>
          <cell r="AI918">
            <v>0</v>
          </cell>
          <cell r="AJ918">
            <v>0</v>
          </cell>
        </row>
        <row r="919">
          <cell r="Q919">
            <v>0</v>
          </cell>
          <cell r="R919">
            <v>0</v>
          </cell>
          <cell r="S919">
            <v>0</v>
          </cell>
          <cell r="T919">
            <v>0</v>
          </cell>
          <cell r="AH919">
            <v>1130385.3333333333</v>
          </cell>
          <cell r="AI919">
            <v>1031720</v>
          </cell>
          <cell r="AJ919">
            <v>933054.66666666663</v>
          </cell>
        </row>
        <row r="920">
          <cell r="Q920">
            <v>0</v>
          </cell>
          <cell r="R920">
            <v>0</v>
          </cell>
          <cell r="S920">
            <v>0</v>
          </cell>
          <cell r="T920">
            <v>0</v>
          </cell>
          <cell r="AH920">
            <v>288236.625</v>
          </cell>
          <cell r="AI920">
            <v>224184.04166666666</v>
          </cell>
          <cell r="AJ920">
            <v>160131.45833333334</v>
          </cell>
        </row>
        <row r="921">
          <cell r="Q921">
            <v>0</v>
          </cell>
          <cell r="R921">
            <v>0</v>
          </cell>
          <cell r="S921">
            <v>0</v>
          </cell>
          <cell r="T921">
            <v>0</v>
          </cell>
          <cell r="AH921">
            <v>2104169.3925000001</v>
          </cell>
          <cell r="AI921">
            <v>1903772.3075000001</v>
          </cell>
          <cell r="AJ921">
            <v>1703375.2225000001</v>
          </cell>
        </row>
        <row r="922">
          <cell r="Q922">
            <v>-20782555</v>
          </cell>
          <cell r="R922">
            <v>-20782555</v>
          </cell>
          <cell r="S922">
            <v>-20782555</v>
          </cell>
          <cell r="T922">
            <v>-20782555</v>
          </cell>
          <cell r="AH922">
            <v>-18184735.625</v>
          </cell>
          <cell r="AI922">
            <v>-19916615.208333332</v>
          </cell>
          <cell r="AJ922">
            <v>-20782555</v>
          </cell>
        </row>
        <row r="923">
          <cell r="Q923">
            <v>20564836</v>
          </cell>
          <cell r="R923">
            <v>20564836</v>
          </cell>
          <cell r="S923">
            <v>20564836</v>
          </cell>
          <cell r="T923">
            <v>20782555</v>
          </cell>
          <cell r="AH923">
            <v>20569057.25</v>
          </cell>
          <cell r="AI923">
            <v>22282793.583333332</v>
          </cell>
          <cell r="AJ923">
            <v>22867406.541666668</v>
          </cell>
        </row>
        <row r="924">
          <cell r="Q924">
            <v>46647134</v>
          </cell>
          <cell r="R924">
            <v>46647134</v>
          </cell>
          <cell r="S924">
            <v>46647134</v>
          </cell>
          <cell r="T924">
            <v>58338233</v>
          </cell>
          <cell r="AH924">
            <v>42703436.25</v>
          </cell>
          <cell r="AI924">
            <v>46590697.416666664</v>
          </cell>
          <cell r="AJ924">
            <v>48845943.541666664</v>
          </cell>
        </row>
        <row r="925">
          <cell r="Q925">
            <v>-59636660</v>
          </cell>
          <cell r="R925">
            <v>-59636660</v>
          </cell>
          <cell r="S925">
            <v>-59636660</v>
          </cell>
          <cell r="T925">
            <v>-58500404</v>
          </cell>
          <cell r="AH925">
            <v>-55264615.75</v>
          </cell>
          <cell r="AI925">
            <v>-60234337.416666664</v>
          </cell>
          <cell r="AJ925">
            <v>-62454490.791666664</v>
          </cell>
        </row>
        <row r="926">
          <cell r="Q926">
            <v>0</v>
          </cell>
          <cell r="R926">
            <v>0</v>
          </cell>
          <cell r="S926">
            <v>0</v>
          </cell>
          <cell r="T926">
            <v>0</v>
          </cell>
          <cell r="AH926">
            <v>-770363.5</v>
          </cell>
          <cell r="AI926">
            <v>-770363.5</v>
          </cell>
          <cell r="AJ926">
            <v>-705222.04166666663</v>
          </cell>
        </row>
        <row r="927">
          <cell r="Q927">
            <v>7246000</v>
          </cell>
          <cell r="R927">
            <v>7246000</v>
          </cell>
          <cell r="S927">
            <v>7246000</v>
          </cell>
          <cell r="T927">
            <v>8368000</v>
          </cell>
          <cell r="AH927">
            <v>6340250</v>
          </cell>
          <cell r="AI927">
            <v>6944083.333333333</v>
          </cell>
          <cell r="AJ927">
            <v>7292750</v>
          </cell>
        </row>
        <row r="928">
          <cell r="AH928">
            <v>0</v>
          </cell>
          <cell r="AI928">
            <v>0</v>
          </cell>
          <cell r="AJ928">
            <v>0</v>
          </cell>
        </row>
        <row r="929">
          <cell r="AH929">
            <v>0</v>
          </cell>
          <cell r="AI929">
            <v>0</v>
          </cell>
          <cell r="AJ929">
            <v>0</v>
          </cell>
        </row>
        <row r="930">
          <cell r="AH930">
            <v>0</v>
          </cell>
          <cell r="AI930">
            <v>0</v>
          </cell>
          <cell r="AJ930">
            <v>0</v>
          </cell>
        </row>
        <row r="931">
          <cell r="Q931">
            <v>0</v>
          </cell>
          <cell r="R931">
            <v>0</v>
          </cell>
          <cell r="S931">
            <v>0</v>
          </cell>
          <cell r="T931">
            <v>0</v>
          </cell>
          <cell r="AH931">
            <v>0</v>
          </cell>
          <cell r="AI931">
            <v>0</v>
          </cell>
          <cell r="AJ931">
            <v>0</v>
          </cell>
        </row>
        <row r="932">
          <cell r="Q932">
            <v>-25000000</v>
          </cell>
          <cell r="R932">
            <v>-25000000</v>
          </cell>
          <cell r="S932">
            <v>-25000000</v>
          </cell>
          <cell r="T932">
            <v>-25000000</v>
          </cell>
          <cell r="AH932">
            <v>-25000000</v>
          </cell>
          <cell r="AI932">
            <v>-25000000</v>
          </cell>
          <cell r="AJ932">
            <v>-25000000</v>
          </cell>
        </row>
        <row r="933">
          <cell r="Q933">
            <v>0</v>
          </cell>
          <cell r="R933">
            <v>0</v>
          </cell>
          <cell r="S933">
            <v>0</v>
          </cell>
          <cell r="T933">
            <v>0</v>
          </cell>
          <cell r="AH933">
            <v>0</v>
          </cell>
          <cell r="AI933">
            <v>0</v>
          </cell>
          <cell r="AJ933">
            <v>0</v>
          </cell>
        </row>
        <row r="934">
          <cell r="Q934">
            <v>0</v>
          </cell>
          <cell r="R934">
            <v>0</v>
          </cell>
          <cell r="S934">
            <v>0</v>
          </cell>
          <cell r="T934">
            <v>0</v>
          </cell>
          <cell r="AH934">
            <v>0</v>
          </cell>
          <cell r="AI934">
            <v>0</v>
          </cell>
          <cell r="AJ934">
            <v>0</v>
          </cell>
        </row>
        <row r="935">
          <cell r="Q935">
            <v>0</v>
          </cell>
          <cell r="R935">
            <v>0</v>
          </cell>
          <cell r="S935">
            <v>0</v>
          </cell>
          <cell r="T935">
            <v>0</v>
          </cell>
          <cell r="AH935">
            <v>-10312500</v>
          </cell>
          <cell r="AI935">
            <v>-8020833.333333333</v>
          </cell>
          <cell r="AJ935">
            <v>-5729166.666666667</v>
          </cell>
        </row>
        <row r="936">
          <cell r="Q936">
            <v>0</v>
          </cell>
          <cell r="R936">
            <v>0</v>
          </cell>
          <cell r="S936">
            <v>0</v>
          </cell>
          <cell r="T936">
            <v>0</v>
          </cell>
          <cell r="AH936">
            <v>0</v>
          </cell>
          <cell r="AI936">
            <v>0</v>
          </cell>
          <cell r="AJ936">
            <v>0</v>
          </cell>
        </row>
        <row r="937">
          <cell r="Q937">
            <v>0</v>
          </cell>
          <cell r="R937">
            <v>0</v>
          </cell>
          <cell r="S937">
            <v>0</v>
          </cell>
          <cell r="T937">
            <v>0</v>
          </cell>
          <cell r="AH937">
            <v>-8775000</v>
          </cell>
          <cell r="AI937">
            <v>-6825000</v>
          </cell>
          <cell r="AJ937">
            <v>-4875000</v>
          </cell>
        </row>
        <row r="938">
          <cell r="Q938">
            <v>0</v>
          </cell>
          <cell r="R938">
            <v>0</v>
          </cell>
          <cell r="S938">
            <v>0</v>
          </cell>
          <cell r="T938">
            <v>0</v>
          </cell>
          <cell r="AH938">
            <v>0</v>
          </cell>
          <cell r="AI938">
            <v>0</v>
          </cell>
          <cell r="AJ938">
            <v>0</v>
          </cell>
        </row>
        <row r="939">
          <cell r="Q939">
            <v>0</v>
          </cell>
          <cell r="R939">
            <v>0</v>
          </cell>
          <cell r="S939">
            <v>0</v>
          </cell>
          <cell r="T939">
            <v>0</v>
          </cell>
          <cell r="AH939">
            <v>-32812500</v>
          </cell>
          <cell r="AI939">
            <v>-25520833.333333332</v>
          </cell>
          <cell r="AJ939">
            <v>-18229166.666666668</v>
          </cell>
        </row>
        <row r="940">
          <cell r="Q940">
            <v>0</v>
          </cell>
          <cell r="R940">
            <v>0</v>
          </cell>
          <cell r="S940">
            <v>0</v>
          </cell>
          <cell r="T940">
            <v>0</v>
          </cell>
          <cell r="AH940">
            <v>0</v>
          </cell>
          <cell r="AI940">
            <v>0</v>
          </cell>
          <cell r="AJ940">
            <v>0</v>
          </cell>
        </row>
        <row r="941">
          <cell r="Q941">
            <v>0</v>
          </cell>
          <cell r="R941">
            <v>0</v>
          </cell>
          <cell r="S941">
            <v>0</v>
          </cell>
          <cell r="T941">
            <v>0</v>
          </cell>
          <cell r="AH941">
            <v>-10752500</v>
          </cell>
          <cell r="AI941">
            <v>-8797500</v>
          </cell>
          <cell r="AJ941">
            <v>-6842500</v>
          </cell>
        </row>
        <row r="942">
          <cell r="Q942">
            <v>0</v>
          </cell>
          <cell r="R942">
            <v>0</v>
          </cell>
          <cell r="S942">
            <v>0</v>
          </cell>
          <cell r="T942">
            <v>0</v>
          </cell>
          <cell r="AH942">
            <v>-1125000</v>
          </cell>
          <cell r="AI942">
            <v>-875000</v>
          </cell>
          <cell r="AJ942">
            <v>-625000</v>
          </cell>
        </row>
        <row r="943">
          <cell r="Q943">
            <v>0</v>
          </cell>
          <cell r="R943">
            <v>0</v>
          </cell>
          <cell r="S943">
            <v>0</v>
          </cell>
          <cell r="T943">
            <v>0</v>
          </cell>
          <cell r="AH943">
            <v>-2625000</v>
          </cell>
          <cell r="AI943">
            <v>-2041666.6666666667</v>
          </cell>
          <cell r="AJ943">
            <v>-1458333.3333333333</v>
          </cell>
        </row>
        <row r="944">
          <cell r="Q944">
            <v>0</v>
          </cell>
          <cell r="R944">
            <v>0</v>
          </cell>
          <cell r="S944">
            <v>0</v>
          </cell>
          <cell r="T944">
            <v>0</v>
          </cell>
          <cell r="AH944">
            <v>0</v>
          </cell>
          <cell r="AI944">
            <v>0</v>
          </cell>
          <cell r="AJ944">
            <v>0</v>
          </cell>
        </row>
        <row r="945">
          <cell r="Q945">
            <v>0</v>
          </cell>
          <cell r="R945">
            <v>0</v>
          </cell>
          <cell r="S945">
            <v>0</v>
          </cell>
          <cell r="T945">
            <v>0</v>
          </cell>
          <cell r="AH945">
            <v>-13541666.666666666</v>
          </cell>
          <cell r="AI945">
            <v>-11458333.333333334</v>
          </cell>
          <cell r="AJ945">
            <v>-9375000</v>
          </cell>
        </row>
        <row r="946">
          <cell r="Q946">
            <v>0</v>
          </cell>
          <cell r="R946">
            <v>0</v>
          </cell>
          <cell r="S946">
            <v>0</v>
          </cell>
          <cell r="T946">
            <v>0</v>
          </cell>
          <cell r="AH946">
            <v>-1187500</v>
          </cell>
          <cell r="AI946">
            <v>-1062500</v>
          </cell>
          <cell r="AJ946">
            <v>-937500</v>
          </cell>
        </row>
        <row r="947">
          <cell r="Q947">
            <v>-3500000</v>
          </cell>
          <cell r="R947">
            <v>-3500000</v>
          </cell>
          <cell r="S947">
            <v>-3500000</v>
          </cell>
          <cell r="T947">
            <v>-3500000</v>
          </cell>
          <cell r="AH947">
            <v>-3500000</v>
          </cell>
          <cell r="AI947">
            <v>-3500000</v>
          </cell>
          <cell r="AJ947">
            <v>-3500000</v>
          </cell>
        </row>
        <row r="948">
          <cell r="Q948">
            <v>0</v>
          </cell>
          <cell r="R948">
            <v>0</v>
          </cell>
          <cell r="S948">
            <v>0</v>
          </cell>
          <cell r="T948">
            <v>0</v>
          </cell>
          <cell r="AH948">
            <v>-3958333.3333333335</v>
          </cell>
          <cell r="AI948">
            <v>-3541666.6666666665</v>
          </cell>
          <cell r="AJ948">
            <v>-3125000</v>
          </cell>
        </row>
        <row r="949">
          <cell r="Q949">
            <v>0</v>
          </cell>
          <cell r="R949">
            <v>0</v>
          </cell>
          <cell r="S949">
            <v>0</v>
          </cell>
          <cell r="T949">
            <v>0</v>
          </cell>
          <cell r="AH949">
            <v>-1187500</v>
          </cell>
          <cell r="AI949">
            <v>-1062500</v>
          </cell>
          <cell r="AJ949">
            <v>-937500</v>
          </cell>
        </row>
        <row r="950">
          <cell r="Q950">
            <v>-3000000</v>
          </cell>
          <cell r="R950">
            <v>-3000000</v>
          </cell>
          <cell r="S950">
            <v>-3000000</v>
          </cell>
          <cell r="T950">
            <v>-3000000</v>
          </cell>
          <cell r="AH950">
            <v>-3000000</v>
          </cell>
          <cell r="AI950">
            <v>-3000000</v>
          </cell>
          <cell r="AJ950">
            <v>-3000000</v>
          </cell>
        </row>
        <row r="951">
          <cell r="Q951">
            <v>0</v>
          </cell>
          <cell r="R951">
            <v>0</v>
          </cell>
          <cell r="S951">
            <v>0</v>
          </cell>
          <cell r="T951">
            <v>0</v>
          </cell>
          <cell r="AH951">
            <v>-15833333.333333334</v>
          </cell>
          <cell r="AI951">
            <v>-14166666.666666666</v>
          </cell>
          <cell r="AJ951">
            <v>-12500000</v>
          </cell>
        </row>
        <row r="952">
          <cell r="Q952">
            <v>-1000000</v>
          </cell>
          <cell r="R952">
            <v>-1000000</v>
          </cell>
          <cell r="S952">
            <v>-1000000</v>
          </cell>
          <cell r="T952">
            <v>-1000000</v>
          </cell>
          <cell r="AH952">
            <v>-1000000</v>
          </cell>
          <cell r="AI952">
            <v>-1000000</v>
          </cell>
          <cell r="AJ952">
            <v>-1000000</v>
          </cell>
        </row>
        <row r="953">
          <cell r="Q953">
            <v>0</v>
          </cell>
          <cell r="R953">
            <v>0</v>
          </cell>
          <cell r="S953">
            <v>0</v>
          </cell>
          <cell r="T953">
            <v>0</v>
          </cell>
          <cell r="AH953">
            <v>-2375000</v>
          </cell>
          <cell r="AI953">
            <v>-2125000</v>
          </cell>
          <cell r="AJ953">
            <v>-1875000</v>
          </cell>
        </row>
        <row r="954">
          <cell r="Q954">
            <v>-8500000</v>
          </cell>
          <cell r="R954">
            <v>-8500000</v>
          </cell>
          <cell r="S954">
            <v>-8500000</v>
          </cell>
          <cell r="T954">
            <v>-8500000</v>
          </cell>
          <cell r="AH954">
            <v>-8500000</v>
          </cell>
          <cell r="AI954">
            <v>-8500000</v>
          </cell>
          <cell r="AJ954">
            <v>-8500000</v>
          </cell>
        </row>
        <row r="955">
          <cell r="Q955">
            <v>-10000000</v>
          </cell>
          <cell r="R955">
            <v>-10000000</v>
          </cell>
          <cell r="S955">
            <v>-10000000</v>
          </cell>
          <cell r="T955">
            <v>-10000000</v>
          </cell>
          <cell r="AH955">
            <v>-10000000</v>
          </cell>
          <cell r="AI955">
            <v>-10000000</v>
          </cell>
          <cell r="AJ955">
            <v>-10000000</v>
          </cell>
        </row>
        <row r="956">
          <cell r="Q956">
            <v>-10000000</v>
          </cell>
          <cell r="R956">
            <v>-10000000</v>
          </cell>
          <cell r="S956">
            <v>-10000000</v>
          </cell>
          <cell r="T956">
            <v>-10000000</v>
          </cell>
          <cell r="AH956">
            <v>-10000000</v>
          </cell>
          <cell r="AI956">
            <v>-10000000</v>
          </cell>
          <cell r="AJ956">
            <v>-10000000</v>
          </cell>
        </row>
        <row r="957">
          <cell r="Q957">
            <v>-8000000</v>
          </cell>
          <cell r="R957">
            <v>-8000000</v>
          </cell>
          <cell r="S957">
            <v>-8000000</v>
          </cell>
          <cell r="T957">
            <v>-8000000</v>
          </cell>
          <cell r="AH957">
            <v>-8000000</v>
          </cell>
          <cell r="AI957">
            <v>-8000000</v>
          </cell>
          <cell r="AJ957">
            <v>-8000000</v>
          </cell>
        </row>
        <row r="958">
          <cell r="Q958">
            <v>-3000000</v>
          </cell>
          <cell r="R958">
            <v>-3000000</v>
          </cell>
          <cell r="S958">
            <v>-3000000</v>
          </cell>
          <cell r="T958">
            <v>-3000000</v>
          </cell>
          <cell r="AH958">
            <v>-3000000</v>
          </cell>
          <cell r="AI958">
            <v>-3000000</v>
          </cell>
          <cell r="AJ958">
            <v>-3000000</v>
          </cell>
        </row>
        <row r="959">
          <cell r="Q959">
            <v>-20000000</v>
          </cell>
          <cell r="R959">
            <v>-20000000</v>
          </cell>
          <cell r="S959">
            <v>-20000000</v>
          </cell>
          <cell r="T959">
            <v>-20000000</v>
          </cell>
          <cell r="AH959">
            <v>-20000000</v>
          </cell>
          <cell r="AI959">
            <v>-20000000</v>
          </cell>
          <cell r="AJ959">
            <v>-20000000</v>
          </cell>
        </row>
        <row r="960">
          <cell r="Q960">
            <v>-20000000</v>
          </cell>
          <cell r="R960">
            <v>-20000000</v>
          </cell>
          <cell r="S960">
            <v>-20000000</v>
          </cell>
          <cell r="T960">
            <v>-20000000</v>
          </cell>
          <cell r="AH960">
            <v>-20000000</v>
          </cell>
          <cell r="AI960">
            <v>-20000000</v>
          </cell>
          <cell r="AJ960">
            <v>-20000000</v>
          </cell>
        </row>
        <row r="961">
          <cell r="Q961">
            <v>-5000000</v>
          </cell>
          <cell r="R961">
            <v>-5000000</v>
          </cell>
          <cell r="S961">
            <v>-5000000</v>
          </cell>
          <cell r="T961">
            <v>-5000000</v>
          </cell>
          <cell r="AH961">
            <v>-5000000</v>
          </cell>
          <cell r="AI961">
            <v>-5000000</v>
          </cell>
          <cell r="AJ961">
            <v>-5000000</v>
          </cell>
        </row>
        <row r="962">
          <cell r="Q962">
            <v>-7000000</v>
          </cell>
          <cell r="R962">
            <v>-7000000</v>
          </cell>
          <cell r="S962">
            <v>-7000000</v>
          </cell>
          <cell r="T962">
            <v>-7000000</v>
          </cell>
          <cell r="AH962">
            <v>-7000000</v>
          </cell>
          <cell r="AI962">
            <v>-7000000</v>
          </cell>
          <cell r="AJ962">
            <v>-7000000</v>
          </cell>
        </row>
        <row r="963">
          <cell r="Q963">
            <v>-10000000</v>
          </cell>
          <cell r="R963">
            <v>-10000000</v>
          </cell>
          <cell r="S963">
            <v>-10000000</v>
          </cell>
          <cell r="T963">
            <v>-10000000</v>
          </cell>
          <cell r="AH963">
            <v>-10000000</v>
          </cell>
          <cell r="AI963">
            <v>-10000000</v>
          </cell>
          <cell r="AJ963">
            <v>-10000000</v>
          </cell>
        </row>
        <row r="964">
          <cell r="Q964">
            <v>-2000000</v>
          </cell>
          <cell r="R964">
            <v>-2000000</v>
          </cell>
          <cell r="S964">
            <v>-2000000</v>
          </cell>
          <cell r="T964">
            <v>-2000000</v>
          </cell>
          <cell r="AH964">
            <v>-2000000</v>
          </cell>
          <cell r="AI964">
            <v>-2000000</v>
          </cell>
          <cell r="AJ964">
            <v>-2000000</v>
          </cell>
        </row>
        <row r="965">
          <cell r="Q965">
            <v>-3000000</v>
          </cell>
          <cell r="R965">
            <v>-3000000</v>
          </cell>
          <cell r="S965">
            <v>-3000000</v>
          </cell>
          <cell r="T965">
            <v>-3000000</v>
          </cell>
          <cell r="AH965">
            <v>-3000000</v>
          </cell>
          <cell r="AI965">
            <v>-3000000</v>
          </cell>
          <cell r="AJ965">
            <v>-3000000</v>
          </cell>
        </row>
        <row r="966">
          <cell r="Q966">
            <v>-5000000</v>
          </cell>
          <cell r="R966">
            <v>-5000000</v>
          </cell>
          <cell r="S966">
            <v>-5000000</v>
          </cell>
          <cell r="T966">
            <v>-5000000</v>
          </cell>
          <cell r="AH966">
            <v>-5000000</v>
          </cell>
          <cell r="AI966">
            <v>-5000000</v>
          </cell>
          <cell r="AJ966">
            <v>-5000000</v>
          </cell>
        </row>
        <row r="967">
          <cell r="Q967">
            <v>-15000000</v>
          </cell>
          <cell r="R967">
            <v>-15000000</v>
          </cell>
          <cell r="S967">
            <v>-15000000</v>
          </cell>
          <cell r="T967">
            <v>-15000000</v>
          </cell>
          <cell r="AH967">
            <v>-15000000</v>
          </cell>
          <cell r="AI967">
            <v>-15000000</v>
          </cell>
          <cell r="AJ967">
            <v>-15000000</v>
          </cell>
        </row>
        <row r="968">
          <cell r="Q968">
            <v>-10000000</v>
          </cell>
          <cell r="R968">
            <v>-10000000</v>
          </cell>
          <cell r="S968">
            <v>-10000000</v>
          </cell>
          <cell r="T968">
            <v>-10000000</v>
          </cell>
          <cell r="AH968">
            <v>-10000000</v>
          </cell>
          <cell r="AI968">
            <v>-10000000</v>
          </cell>
          <cell r="AJ968">
            <v>-10000000</v>
          </cell>
        </row>
        <row r="969">
          <cell r="Q969">
            <v>-2000000</v>
          </cell>
          <cell r="R969">
            <v>-2000000</v>
          </cell>
          <cell r="S969">
            <v>-2000000</v>
          </cell>
          <cell r="T969">
            <v>-2000000</v>
          </cell>
          <cell r="AH969">
            <v>-2000000</v>
          </cell>
          <cell r="AI969">
            <v>-2000000</v>
          </cell>
          <cell r="AJ969">
            <v>-2000000</v>
          </cell>
        </row>
        <row r="970">
          <cell r="Q970">
            <v>-25000000</v>
          </cell>
          <cell r="R970">
            <v>-25000000</v>
          </cell>
          <cell r="S970">
            <v>-25000000</v>
          </cell>
          <cell r="T970">
            <v>-25000000</v>
          </cell>
          <cell r="AH970">
            <v>-25000000</v>
          </cell>
          <cell r="AI970">
            <v>-25000000</v>
          </cell>
          <cell r="AJ970">
            <v>-25000000</v>
          </cell>
        </row>
        <row r="971">
          <cell r="Q971">
            <v>-100000000</v>
          </cell>
          <cell r="R971">
            <v>-100000000</v>
          </cell>
          <cell r="S971">
            <v>-100000000</v>
          </cell>
          <cell r="T971">
            <v>-100000000</v>
          </cell>
          <cell r="AH971">
            <v>-100000000</v>
          </cell>
          <cell r="AI971">
            <v>-100000000</v>
          </cell>
          <cell r="AJ971">
            <v>-100000000</v>
          </cell>
        </row>
        <row r="972">
          <cell r="Q972">
            <v>0</v>
          </cell>
          <cell r="R972">
            <v>0</v>
          </cell>
          <cell r="S972">
            <v>0</v>
          </cell>
          <cell r="T972">
            <v>0</v>
          </cell>
          <cell r="AH972">
            <v>-2708333.3333333335</v>
          </cell>
          <cell r="AI972">
            <v>-2291666.6666666665</v>
          </cell>
          <cell r="AJ972">
            <v>-1875000</v>
          </cell>
        </row>
        <row r="973">
          <cell r="Q973">
            <v>0</v>
          </cell>
          <cell r="R973">
            <v>0</v>
          </cell>
          <cell r="S973">
            <v>0</v>
          </cell>
          <cell r="T973">
            <v>0</v>
          </cell>
          <cell r="AH973">
            <v>-3750000</v>
          </cell>
          <cell r="AI973">
            <v>-2916666.6666666665</v>
          </cell>
          <cell r="AJ973">
            <v>-2083333.3333333333</v>
          </cell>
        </row>
        <row r="974">
          <cell r="Q974">
            <v>0</v>
          </cell>
          <cell r="R974">
            <v>0</v>
          </cell>
          <cell r="S974">
            <v>0</v>
          </cell>
          <cell r="T974">
            <v>0</v>
          </cell>
          <cell r="AH974">
            <v>0</v>
          </cell>
          <cell r="AI974">
            <v>0</v>
          </cell>
          <cell r="AJ974">
            <v>0</v>
          </cell>
        </row>
        <row r="975">
          <cell r="Q975">
            <v>-46000000</v>
          </cell>
          <cell r="R975">
            <v>-46000000</v>
          </cell>
          <cell r="S975">
            <v>-46000000</v>
          </cell>
          <cell r="T975">
            <v>-46000000</v>
          </cell>
          <cell r="AH975">
            <v>-46000000</v>
          </cell>
          <cell r="AI975">
            <v>-46000000</v>
          </cell>
          <cell r="AJ975">
            <v>-46000000</v>
          </cell>
        </row>
        <row r="976">
          <cell r="Q976">
            <v>0</v>
          </cell>
          <cell r="R976">
            <v>0</v>
          </cell>
          <cell r="S976">
            <v>0</v>
          </cell>
          <cell r="T976">
            <v>0</v>
          </cell>
          <cell r="AH976">
            <v>0</v>
          </cell>
          <cell r="AI976">
            <v>0</v>
          </cell>
          <cell r="AJ976">
            <v>0</v>
          </cell>
        </row>
        <row r="977">
          <cell r="Q977">
            <v>0</v>
          </cell>
          <cell r="R977">
            <v>0</v>
          </cell>
          <cell r="S977">
            <v>0</v>
          </cell>
          <cell r="T977">
            <v>0</v>
          </cell>
          <cell r="AH977">
            <v>0</v>
          </cell>
          <cell r="AI977">
            <v>0</v>
          </cell>
          <cell r="AJ977">
            <v>0</v>
          </cell>
        </row>
        <row r="978">
          <cell r="Q978">
            <v>0</v>
          </cell>
          <cell r="R978">
            <v>0</v>
          </cell>
          <cell r="S978">
            <v>0</v>
          </cell>
          <cell r="T978">
            <v>0</v>
          </cell>
          <cell r="AH978">
            <v>0</v>
          </cell>
          <cell r="AI978">
            <v>0</v>
          </cell>
          <cell r="AJ978">
            <v>0</v>
          </cell>
        </row>
        <row r="979">
          <cell r="Q979">
            <v>0</v>
          </cell>
          <cell r="R979">
            <v>0</v>
          </cell>
          <cell r="S979">
            <v>0</v>
          </cell>
          <cell r="T979">
            <v>0</v>
          </cell>
          <cell r="AH979">
            <v>0</v>
          </cell>
          <cell r="AI979">
            <v>0</v>
          </cell>
          <cell r="AJ979">
            <v>0</v>
          </cell>
        </row>
        <row r="980">
          <cell r="Q980">
            <v>0</v>
          </cell>
          <cell r="R980">
            <v>0</v>
          </cell>
          <cell r="S980">
            <v>0</v>
          </cell>
          <cell r="T980">
            <v>0</v>
          </cell>
          <cell r="AH980">
            <v>0</v>
          </cell>
          <cell r="AI980">
            <v>0</v>
          </cell>
          <cell r="AJ980">
            <v>0</v>
          </cell>
        </row>
        <row r="981">
          <cell r="Q981">
            <v>0</v>
          </cell>
          <cell r="R981">
            <v>0</v>
          </cell>
          <cell r="S981">
            <v>0</v>
          </cell>
          <cell r="T981">
            <v>0</v>
          </cell>
          <cell r="AH981">
            <v>0</v>
          </cell>
          <cell r="AI981">
            <v>0</v>
          </cell>
          <cell r="AJ981">
            <v>0</v>
          </cell>
        </row>
        <row r="982">
          <cell r="Q982">
            <v>0</v>
          </cell>
          <cell r="R982">
            <v>0</v>
          </cell>
          <cell r="S982">
            <v>0</v>
          </cell>
          <cell r="T982">
            <v>0</v>
          </cell>
          <cell r="AH982">
            <v>-3125000</v>
          </cell>
          <cell r="AI982">
            <v>-1041666.6666666666</v>
          </cell>
          <cell r="AJ982">
            <v>0</v>
          </cell>
        </row>
        <row r="983">
          <cell r="Q983">
            <v>-50000000</v>
          </cell>
          <cell r="R983">
            <v>-50000000</v>
          </cell>
          <cell r="S983">
            <v>-50000000</v>
          </cell>
          <cell r="T983">
            <v>-50000000</v>
          </cell>
          <cell r="AH983">
            <v>-50000000</v>
          </cell>
          <cell r="AI983">
            <v>-50000000</v>
          </cell>
          <cell r="AJ983">
            <v>-50000000</v>
          </cell>
        </row>
        <row r="984">
          <cell r="Q984">
            <v>0</v>
          </cell>
          <cell r="R984">
            <v>0</v>
          </cell>
          <cell r="S984">
            <v>0</v>
          </cell>
          <cell r="T984">
            <v>0</v>
          </cell>
          <cell r="AH984">
            <v>-16250000</v>
          </cell>
          <cell r="AI984">
            <v>-13750000</v>
          </cell>
          <cell r="AJ984">
            <v>-11250000</v>
          </cell>
        </row>
        <row r="985">
          <cell r="Q985">
            <v>0</v>
          </cell>
          <cell r="R985">
            <v>0</v>
          </cell>
          <cell r="S985">
            <v>0</v>
          </cell>
          <cell r="T985">
            <v>0</v>
          </cell>
          <cell r="AH985">
            <v>0</v>
          </cell>
          <cell r="AI985">
            <v>0</v>
          </cell>
          <cell r="AJ985">
            <v>0</v>
          </cell>
        </row>
        <row r="986">
          <cell r="Q986">
            <v>0</v>
          </cell>
          <cell r="R986">
            <v>0</v>
          </cell>
          <cell r="S986">
            <v>0</v>
          </cell>
          <cell r="T986">
            <v>0</v>
          </cell>
          <cell r="AH986">
            <v>-8750000</v>
          </cell>
          <cell r="AI986">
            <v>-6250000</v>
          </cell>
          <cell r="AJ986">
            <v>-3750000</v>
          </cell>
        </row>
        <row r="987">
          <cell r="Q987">
            <v>-3000000</v>
          </cell>
          <cell r="R987">
            <v>-3000000</v>
          </cell>
          <cell r="S987">
            <v>-3000000</v>
          </cell>
          <cell r="T987">
            <v>0</v>
          </cell>
          <cell r="AH987">
            <v>-3000000</v>
          </cell>
          <cell r="AI987">
            <v>-3000000</v>
          </cell>
          <cell r="AJ987">
            <v>-2875000</v>
          </cell>
        </row>
        <row r="988">
          <cell r="Q988">
            <v>-11000000</v>
          </cell>
          <cell r="R988">
            <v>-11000000</v>
          </cell>
          <cell r="S988">
            <v>-11000000</v>
          </cell>
          <cell r="T988">
            <v>0</v>
          </cell>
          <cell r="AH988">
            <v>-11000000</v>
          </cell>
          <cell r="AI988">
            <v>-11000000</v>
          </cell>
          <cell r="AJ988">
            <v>-10541666.666666666</v>
          </cell>
        </row>
        <row r="989">
          <cell r="Q989">
            <v>-7967792.54</v>
          </cell>
          <cell r="R989">
            <v>-4158309.36</v>
          </cell>
          <cell r="S989">
            <v>-4158309.36</v>
          </cell>
          <cell r="T989">
            <v>-4158309.36</v>
          </cell>
          <cell r="AH989">
            <v>-2165211.0249999999</v>
          </cell>
          <cell r="AI989">
            <v>-2511736.8050000002</v>
          </cell>
          <cell r="AJ989">
            <v>-2858262.5850000004</v>
          </cell>
        </row>
        <row r="990">
          <cell r="Q990">
            <v>-55000000</v>
          </cell>
          <cell r="R990">
            <v>-55000000</v>
          </cell>
          <cell r="S990">
            <v>-55000000</v>
          </cell>
          <cell r="T990">
            <v>-55000000</v>
          </cell>
          <cell r="AH990">
            <v>-55000000</v>
          </cell>
          <cell r="AI990">
            <v>-55000000</v>
          </cell>
          <cell r="AJ990">
            <v>-55000000</v>
          </cell>
        </row>
        <row r="991">
          <cell r="Q991">
            <v>-30000000</v>
          </cell>
          <cell r="R991">
            <v>-30000000</v>
          </cell>
          <cell r="S991">
            <v>-30000000</v>
          </cell>
          <cell r="T991">
            <v>-30000000</v>
          </cell>
          <cell r="AH991">
            <v>-30000000</v>
          </cell>
          <cell r="AI991">
            <v>-30000000</v>
          </cell>
          <cell r="AJ991">
            <v>-30000000</v>
          </cell>
        </row>
        <row r="992">
          <cell r="Q992">
            <v>-300000000</v>
          </cell>
          <cell r="R992">
            <v>-300000000</v>
          </cell>
          <cell r="S992">
            <v>-300000000</v>
          </cell>
          <cell r="T992">
            <v>-300000000</v>
          </cell>
          <cell r="AH992">
            <v>-300000000</v>
          </cell>
          <cell r="AI992">
            <v>-300000000</v>
          </cell>
          <cell r="AJ992">
            <v>-300000000</v>
          </cell>
        </row>
        <row r="993">
          <cell r="Q993">
            <v>-200000000</v>
          </cell>
          <cell r="R993">
            <v>-200000000</v>
          </cell>
          <cell r="S993">
            <v>-200000000</v>
          </cell>
          <cell r="T993">
            <v>-200000000</v>
          </cell>
          <cell r="AH993">
            <v>-200000000</v>
          </cell>
          <cell r="AI993">
            <v>-200000000</v>
          </cell>
          <cell r="AJ993">
            <v>-200000000</v>
          </cell>
        </row>
        <row r="994">
          <cell r="Q994">
            <v>-150000000</v>
          </cell>
          <cell r="R994">
            <v>-150000000</v>
          </cell>
          <cell r="S994">
            <v>-150000000</v>
          </cell>
          <cell r="T994">
            <v>-150000000</v>
          </cell>
          <cell r="AH994">
            <v>-150000000</v>
          </cell>
          <cell r="AI994">
            <v>-150000000</v>
          </cell>
          <cell r="AJ994">
            <v>-150000000</v>
          </cell>
        </row>
        <row r="995">
          <cell r="Q995">
            <v>-100000000</v>
          </cell>
          <cell r="R995">
            <v>-100000000</v>
          </cell>
          <cell r="S995">
            <v>-100000000</v>
          </cell>
          <cell r="T995">
            <v>-100000000</v>
          </cell>
          <cell r="AH995">
            <v>-100000000</v>
          </cell>
          <cell r="AI995">
            <v>-100000000</v>
          </cell>
          <cell r="AJ995">
            <v>-100000000</v>
          </cell>
        </row>
        <row r="996">
          <cell r="Q996">
            <v>-225000000</v>
          </cell>
          <cell r="R996">
            <v>-225000000</v>
          </cell>
          <cell r="S996">
            <v>-225000000</v>
          </cell>
          <cell r="T996">
            <v>-225000000</v>
          </cell>
          <cell r="AH996">
            <v>-225000000</v>
          </cell>
          <cell r="AI996">
            <v>-225000000</v>
          </cell>
          <cell r="AJ996">
            <v>-225000000</v>
          </cell>
        </row>
        <row r="997">
          <cell r="Q997">
            <v>-25000000</v>
          </cell>
          <cell r="R997">
            <v>-25000000</v>
          </cell>
          <cell r="S997">
            <v>-25000000</v>
          </cell>
          <cell r="T997">
            <v>-25000000</v>
          </cell>
          <cell r="AH997">
            <v>-25000000</v>
          </cell>
          <cell r="AI997">
            <v>-25000000</v>
          </cell>
          <cell r="AJ997">
            <v>-25000000</v>
          </cell>
        </row>
        <row r="998">
          <cell r="Q998">
            <v>-260000000</v>
          </cell>
          <cell r="R998">
            <v>-260000000</v>
          </cell>
          <cell r="S998">
            <v>-260000000</v>
          </cell>
          <cell r="T998">
            <v>-260000000</v>
          </cell>
          <cell r="AH998">
            <v>-260000000</v>
          </cell>
          <cell r="AI998">
            <v>-260000000</v>
          </cell>
          <cell r="AJ998">
            <v>-260000000</v>
          </cell>
        </row>
        <row r="999">
          <cell r="Q999">
            <v>-40000000</v>
          </cell>
          <cell r="R999">
            <v>-40000000</v>
          </cell>
          <cell r="S999">
            <v>-40000000</v>
          </cell>
          <cell r="T999">
            <v>0</v>
          </cell>
          <cell r="AH999">
            <v>-40000000</v>
          </cell>
          <cell r="AI999">
            <v>-40000000</v>
          </cell>
          <cell r="AJ999">
            <v>-38333333.333333336</v>
          </cell>
        </row>
        <row r="1000">
          <cell r="Q1000">
            <v>-138460000</v>
          </cell>
          <cell r="R1000">
            <v>-138460000</v>
          </cell>
          <cell r="S1000">
            <v>-138460000</v>
          </cell>
          <cell r="T1000">
            <v>-138460000</v>
          </cell>
          <cell r="AH1000">
            <v>-86537500</v>
          </cell>
          <cell r="AI1000">
            <v>-98075833.333333328</v>
          </cell>
          <cell r="AJ1000">
            <v>-109614166.66666667</v>
          </cell>
        </row>
        <row r="1001">
          <cell r="Q1001">
            <v>-23400000</v>
          </cell>
          <cell r="R1001">
            <v>-23400000</v>
          </cell>
          <cell r="S1001">
            <v>-23400000</v>
          </cell>
          <cell r="T1001">
            <v>-23400000</v>
          </cell>
          <cell r="AH1001">
            <v>-14625000</v>
          </cell>
          <cell r="AI1001">
            <v>-16575000</v>
          </cell>
          <cell r="AJ1001">
            <v>-18525000</v>
          </cell>
        </row>
        <row r="1002">
          <cell r="Q1002">
            <v>-150000000</v>
          </cell>
          <cell r="R1002">
            <v>-150000000</v>
          </cell>
          <cell r="S1002">
            <v>-150000000</v>
          </cell>
          <cell r="T1002">
            <v>-150000000</v>
          </cell>
          <cell r="AH1002">
            <v>-56250000</v>
          </cell>
          <cell r="AI1002">
            <v>-68750000</v>
          </cell>
          <cell r="AJ1002">
            <v>-81250000</v>
          </cell>
        </row>
        <row r="1003">
          <cell r="Q1003">
            <v>0</v>
          </cell>
          <cell r="R1003">
            <v>0</v>
          </cell>
          <cell r="S1003">
            <v>0</v>
          </cell>
          <cell r="T1003">
            <v>0</v>
          </cell>
          <cell r="AH1003">
            <v>0</v>
          </cell>
          <cell r="AI1003">
            <v>0</v>
          </cell>
          <cell r="AJ1003">
            <v>0</v>
          </cell>
        </row>
        <row r="1004">
          <cell r="T1004">
            <v>-80250000</v>
          </cell>
          <cell r="AH1004">
            <v>0</v>
          </cell>
          <cell r="AI1004">
            <v>0</v>
          </cell>
          <cell r="AJ1004">
            <v>-3343750</v>
          </cell>
        </row>
        <row r="1005">
          <cell r="T1005">
            <v>-200000000</v>
          </cell>
          <cell r="AH1005">
            <v>0</v>
          </cell>
          <cell r="AI1005">
            <v>0</v>
          </cell>
          <cell r="AJ1005">
            <v>-8333333.333333333</v>
          </cell>
        </row>
        <row r="1006">
          <cell r="Q1006">
            <v>0</v>
          </cell>
          <cell r="R1006">
            <v>0</v>
          </cell>
          <cell r="S1006">
            <v>0</v>
          </cell>
          <cell r="T1006">
            <v>0</v>
          </cell>
          <cell r="AH1006">
            <v>0</v>
          </cell>
          <cell r="AI1006">
            <v>0</v>
          </cell>
          <cell r="AJ1006">
            <v>0</v>
          </cell>
        </row>
        <row r="1007">
          <cell r="T1007">
            <v>-431100</v>
          </cell>
          <cell r="AH1007">
            <v>0</v>
          </cell>
          <cell r="AI1007">
            <v>0</v>
          </cell>
          <cell r="AJ1007">
            <v>-17962.5</v>
          </cell>
        </row>
        <row r="1008">
          <cell r="T1008">
            <v>-1458300</v>
          </cell>
          <cell r="AH1008">
            <v>0</v>
          </cell>
          <cell r="AI1008">
            <v>0</v>
          </cell>
          <cell r="AJ1008">
            <v>-60762.5</v>
          </cell>
        </row>
        <row r="1009">
          <cell r="Q1009">
            <v>0</v>
          </cell>
          <cell r="R1009">
            <v>0</v>
          </cell>
          <cell r="S1009">
            <v>0</v>
          </cell>
          <cell r="T1009">
            <v>0</v>
          </cell>
          <cell r="AH1009">
            <v>0</v>
          </cell>
          <cell r="AI1009">
            <v>0</v>
          </cell>
          <cell r="AJ1009">
            <v>0</v>
          </cell>
        </row>
        <row r="1010">
          <cell r="Q1010">
            <v>0</v>
          </cell>
          <cell r="R1010">
            <v>0</v>
          </cell>
          <cell r="S1010">
            <v>0</v>
          </cell>
          <cell r="T1010">
            <v>0</v>
          </cell>
          <cell r="AH1010">
            <v>0</v>
          </cell>
          <cell r="AI1010">
            <v>0</v>
          </cell>
          <cell r="AJ1010">
            <v>0</v>
          </cell>
        </row>
        <row r="1011">
          <cell r="Q1011">
            <v>0</v>
          </cell>
          <cell r="R1011">
            <v>0</v>
          </cell>
          <cell r="S1011">
            <v>0</v>
          </cell>
          <cell r="T1011">
            <v>0</v>
          </cell>
          <cell r="AH1011">
            <v>0</v>
          </cell>
          <cell r="AI1011">
            <v>0</v>
          </cell>
          <cell r="AJ1011">
            <v>0</v>
          </cell>
        </row>
        <row r="1012">
          <cell r="Q1012">
            <v>0</v>
          </cell>
          <cell r="R1012">
            <v>0</v>
          </cell>
          <cell r="S1012">
            <v>0</v>
          </cell>
          <cell r="T1012">
            <v>0</v>
          </cell>
          <cell r="AH1012">
            <v>0</v>
          </cell>
          <cell r="AI1012">
            <v>0</v>
          </cell>
          <cell r="AJ1012">
            <v>0</v>
          </cell>
        </row>
        <row r="1013">
          <cell r="Q1013">
            <v>0</v>
          </cell>
          <cell r="R1013">
            <v>0</v>
          </cell>
          <cell r="S1013">
            <v>0</v>
          </cell>
          <cell r="T1013">
            <v>0</v>
          </cell>
          <cell r="AH1013">
            <v>11.761666666666668</v>
          </cell>
          <cell r="AI1013">
            <v>3.3333333333333335E-3</v>
          </cell>
          <cell r="AJ1013">
            <v>0</v>
          </cell>
        </row>
        <row r="1014">
          <cell r="Q1014">
            <v>16907.330000000002</v>
          </cell>
          <cell r="R1014">
            <v>15699.66</v>
          </cell>
          <cell r="S1014">
            <v>14491.99</v>
          </cell>
          <cell r="T1014">
            <v>13284.32</v>
          </cell>
          <cell r="AH1014">
            <v>22945.680000000004</v>
          </cell>
          <cell r="AI1014">
            <v>21738.010000000002</v>
          </cell>
          <cell r="AJ1014">
            <v>20530.34</v>
          </cell>
        </row>
        <row r="1015">
          <cell r="Q1015">
            <v>-1125000</v>
          </cell>
          <cell r="R1015">
            <v>-912500</v>
          </cell>
          <cell r="S1015">
            <v>-912500</v>
          </cell>
          <cell r="T1015">
            <v>-1475000</v>
          </cell>
          <cell r="AH1015">
            <v>-802604.16666666663</v>
          </cell>
          <cell r="AI1015">
            <v>-811979.16666666663</v>
          </cell>
          <cell r="AJ1015">
            <v>-853125</v>
          </cell>
        </row>
        <row r="1016">
          <cell r="Q1016">
            <v>0</v>
          </cell>
          <cell r="R1016">
            <v>0</v>
          </cell>
          <cell r="S1016">
            <v>0</v>
          </cell>
          <cell r="T1016">
            <v>0</v>
          </cell>
          <cell r="AH1016">
            <v>0</v>
          </cell>
          <cell r="AI1016">
            <v>0</v>
          </cell>
          <cell r="AJ1016">
            <v>0</v>
          </cell>
        </row>
        <row r="1017">
          <cell r="Q1017">
            <v>-31873025.359999999</v>
          </cell>
          <cell r="R1017">
            <v>-31873025.359999999</v>
          </cell>
          <cell r="S1017">
            <v>-31873025.359999999</v>
          </cell>
          <cell r="T1017">
            <v>-32315807.579999998</v>
          </cell>
          <cell r="AH1017">
            <v>-33982500.458750002</v>
          </cell>
          <cell r="AI1017">
            <v>-33218177.329583336</v>
          </cell>
          <cell r="AJ1017">
            <v>-32780157.304166671</v>
          </cell>
        </row>
        <row r="1018">
          <cell r="Q1018">
            <v>-75000</v>
          </cell>
          <cell r="R1018">
            <v>-75000</v>
          </cell>
          <cell r="S1018">
            <v>-75000</v>
          </cell>
          <cell r="T1018">
            <v>-75000</v>
          </cell>
          <cell r="AH1018">
            <v>-81662.2</v>
          </cell>
          <cell r="AI1018">
            <v>-81662.2</v>
          </cell>
          <cell r="AJ1018">
            <v>-81662.2</v>
          </cell>
        </row>
        <row r="1019">
          <cell r="Q1019">
            <v>-1471645.26</v>
          </cell>
          <cell r="R1019">
            <v>-1471645.26</v>
          </cell>
          <cell r="S1019">
            <v>-1471645.26</v>
          </cell>
          <cell r="T1019">
            <v>-1499216.5</v>
          </cell>
          <cell r="AH1019">
            <v>-1525162.5337499997</v>
          </cell>
          <cell r="AI1019">
            <v>-1511638.824583333</v>
          </cell>
          <cell r="AJ1019">
            <v>-1502216.3170833329</v>
          </cell>
        </row>
        <row r="1020">
          <cell r="Q1020">
            <v>-132020.75</v>
          </cell>
          <cell r="R1020">
            <v>-132020.75</v>
          </cell>
          <cell r="S1020">
            <v>-129471.05</v>
          </cell>
          <cell r="T1020">
            <v>-129471.05</v>
          </cell>
          <cell r="AH1020">
            <v>-134306</v>
          </cell>
          <cell r="AI1020">
            <v>-133691.92916666667</v>
          </cell>
          <cell r="AJ1020">
            <v>-132971.62083333332</v>
          </cell>
        </row>
        <row r="1021">
          <cell r="Q1021">
            <v>-8761.4500000000007</v>
          </cell>
          <cell r="R1021">
            <v>-8761.4500000000007</v>
          </cell>
          <cell r="S1021">
            <v>-8761.4500000000007</v>
          </cell>
          <cell r="T1021">
            <v>-8761.4500000000007</v>
          </cell>
          <cell r="AH1021">
            <v>-10119.148333333333</v>
          </cell>
          <cell r="AI1021">
            <v>-9840.8883333333324</v>
          </cell>
          <cell r="AJ1021">
            <v>-9572.0450000000001</v>
          </cell>
        </row>
        <row r="1022">
          <cell r="Q1022">
            <v>-15000</v>
          </cell>
          <cell r="R1022">
            <v>-15000</v>
          </cell>
          <cell r="S1022">
            <v>-15000</v>
          </cell>
          <cell r="T1022">
            <v>-15000</v>
          </cell>
          <cell r="AH1022">
            <v>-15000</v>
          </cell>
          <cell r="AI1022">
            <v>-15000</v>
          </cell>
          <cell r="AJ1022">
            <v>-15000</v>
          </cell>
        </row>
        <row r="1023">
          <cell r="Q1023">
            <v>-60027.26</v>
          </cell>
          <cell r="R1023">
            <v>-60027.26</v>
          </cell>
          <cell r="S1023">
            <v>-60027.26</v>
          </cell>
          <cell r="T1023">
            <v>-58618.63</v>
          </cell>
          <cell r="AH1023">
            <v>-61233.872500000005</v>
          </cell>
          <cell r="AI1023">
            <v>-60984.201666666668</v>
          </cell>
          <cell r="AJ1023">
            <v>-60721.556666666664</v>
          </cell>
        </row>
        <row r="1024">
          <cell r="Q1024">
            <v>0</v>
          </cell>
          <cell r="R1024">
            <v>0</v>
          </cell>
          <cell r="S1024">
            <v>0</v>
          </cell>
          <cell r="T1024">
            <v>0</v>
          </cell>
          <cell r="AH1024">
            <v>-2500</v>
          </cell>
          <cell r="AI1024">
            <v>-833.33333333333337</v>
          </cell>
          <cell r="AJ1024">
            <v>0</v>
          </cell>
        </row>
        <row r="1025">
          <cell r="Q1025">
            <v>-341136.66</v>
          </cell>
          <cell r="R1025">
            <v>-341136.66</v>
          </cell>
          <cell r="S1025">
            <v>-341136.66</v>
          </cell>
          <cell r="T1025">
            <v>-341045.91</v>
          </cell>
          <cell r="AH1025">
            <v>-341835.78166666668</v>
          </cell>
          <cell r="AI1025">
            <v>-342435.16666666669</v>
          </cell>
          <cell r="AJ1025">
            <v>-342629.16041666671</v>
          </cell>
        </row>
        <row r="1026">
          <cell r="Q1026">
            <v>-141634.19</v>
          </cell>
          <cell r="R1026">
            <v>-141634.19</v>
          </cell>
          <cell r="S1026">
            <v>-141634.19</v>
          </cell>
          <cell r="T1026">
            <v>-141634.19</v>
          </cell>
          <cell r="AH1026">
            <v>-141705.03374999997</v>
          </cell>
          <cell r="AI1026">
            <v>-141657.80458333329</v>
          </cell>
          <cell r="AJ1026">
            <v>-141634.18999999997</v>
          </cell>
        </row>
        <row r="1027">
          <cell r="Q1027">
            <v>-140000</v>
          </cell>
          <cell r="R1027">
            <v>-140000</v>
          </cell>
          <cell r="S1027">
            <v>-140000</v>
          </cell>
          <cell r="T1027">
            <v>-140000</v>
          </cell>
          <cell r="AH1027">
            <v>-140000</v>
          </cell>
          <cell r="AI1027">
            <v>-140000</v>
          </cell>
          <cell r="AJ1027">
            <v>-140000</v>
          </cell>
        </row>
        <row r="1028">
          <cell r="Q1028">
            <v>-20000</v>
          </cell>
          <cell r="R1028">
            <v>-20000</v>
          </cell>
          <cell r="S1028">
            <v>-20000</v>
          </cell>
          <cell r="T1028">
            <v>-20000</v>
          </cell>
          <cell r="AH1028">
            <v>-18750</v>
          </cell>
          <cell r="AI1028">
            <v>-19583.333333333332</v>
          </cell>
          <cell r="AJ1028">
            <v>-20000</v>
          </cell>
        </row>
        <row r="1029">
          <cell r="Q1029">
            <v>0</v>
          </cell>
          <cell r="R1029">
            <v>0</v>
          </cell>
          <cell r="S1029">
            <v>0</v>
          </cell>
          <cell r="T1029">
            <v>0</v>
          </cell>
          <cell r="AH1029">
            <v>0</v>
          </cell>
          <cell r="AI1029">
            <v>0</v>
          </cell>
          <cell r="AJ1029">
            <v>0</v>
          </cell>
        </row>
        <row r="1030">
          <cell r="Q1030">
            <v>-1451218.87</v>
          </cell>
          <cell r="R1030">
            <v>-1528011.81</v>
          </cell>
          <cell r="S1030">
            <v>-1528011.81</v>
          </cell>
          <cell r="T1030">
            <v>-1451218.87</v>
          </cell>
          <cell r="AH1030">
            <v>-1436928.6258333335</v>
          </cell>
          <cell r="AI1030">
            <v>-1448325.8041666672</v>
          </cell>
          <cell r="AJ1030">
            <v>-1455689.9433333336</v>
          </cell>
        </row>
        <row r="1031">
          <cell r="Q1031">
            <v>-530050</v>
          </cell>
          <cell r="R1031">
            <v>-530050</v>
          </cell>
          <cell r="S1031">
            <v>-530050</v>
          </cell>
          <cell r="T1031">
            <v>-530050</v>
          </cell>
          <cell r="AH1031">
            <v>-331281.25</v>
          </cell>
          <cell r="AI1031">
            <v>-375452.08333333331</v>
          </cell>
          <cell r="AJ1031">
            <v>-419622.91666666669</v>
          </cell>
        </row>
        <row r="1032">
          <cell r="Q1032">
            <v>-305246.25</v>
          </cell>
          <cell r="R1032">
            <v>-307636</v>
          </cell>
          <cell r="S1032">
            <v>-307636</v>
          </cell>
          <cell r="T1032">
            <v>-307636</v>
          </cell>
          <cell r="AH1032">
            <v>-189086.16666666666</v>
          </cell>
          <cell r="AI1032">
            <v>-214722.5</v>
          </cell>
          <cell r="AJ1032">
            <v>-240358.83333333334</v>
          </cell>
        </row>
        <row r="1033">
          <cell r="Q1033">
            <v>-1022339</v>
          </cell>
          <cell r="R1033">
            <v>-1030343</v>
          </cell>
          <cell r="S1033">
            <v>-1030343</v>
          </cell>
          <cell r="T1033">
            <v>-1030343</v>
          </cell>
          <cell r="AH1033">
            <v>-633292.375</v>
          </cell>
          <cell r="AI1033">
            <v>-719154.29166666663</v>
          </cell>
          <cell r="AJ1033">
            <v>-805016.20833333337</v>
          </cell>
        </row>
        <row r="1034">
          <cell r="Q1034">
            <v>-632180.5</v>
          </cell>
          <cell r="R1034">
            <v>-637130</v>
          </cell>
          <cell r="S1034">
            <v>-637130</v>
          </cell>
          <cell r="T1034">
            <v>-637130</v>
          </cell>
          <cell r="AH1034">
            <v>-391606.91666666669</v>
          </cell>
          <cell r="AI1034">
            <v>-444701.08333333331</v>
          </cell>
          <cell r="AJ1034">
            <v>-497795.25</v>
          </cell>
        </row>
        <row r="1035">
          <cell r="Q1035">
            <v>-914480.43</v>
          </cell>
          <cell r="R1035">
            <v>-914480.43</v>
          </cell>
          <cell r="S1035">
            <v>-921534.43</v>
          </cell>
          <cell r="T1035">
            <v>-915481.96</v>
          </cell>
          <cell r="AH1035">
            <v>-693857.05374999996</v>
          </cell>
          <cell r="AI1035">
            <v>-770357.6729166666</v>
          </cell>
          <cell r="AJ1035">
            <v>-846900.02249999996</v>
          </cell>
        </row>
        <row r="1036">
          <cell r="Q1036">
            <v>0</v>
          </cell>
          <cell r="R1036">
            <v>0</v>
          </cell>
          <cell r="S1036">
            <v>0</v>
          </cell>
          <cell r="T1036">
            <v>0</v>
          </cell>
          <cell r="AH1036">
            <v>0</v>
          </cell>
          <cell r="AI1036">
            <v>0</v>
          </cell>
          <cell r="AJ1036">
            <v>0</v>
          </cell>
        </row>
        <row r="1037">
          <cell r="Q1037">
            <v>0</v>
          </cell>
          <cell r="R1037">
            <v>0</v>
          </cell>
          <cell r="S1037">
            <v>0</v>
          </cell>
          <cell r="T1037">
            <v>0</v>
          </cell>
          <cell r="AH1037">
            <v>0</v>
          </cell>
          <cell r="AI1037">
            <v>0</v>
          </cell>
          <cell r="AJ1037">
            <v>0</v>
          </cell>
        </row>
        <row r="1038">
          <cell r="Q1038">
            <v>0</v>
          </cell>
          <cell r="R1038">
            <v>0</v>
          </cell>
          <cell r="S1038">
            <v>0</v>
          </cell>
          <cell r="T1038">
            <v>0</v>
          </cell>
          <cell r="AH1038">
            <v>0</v>
          </cell>
          <cell r="AI1038">
            <v>0</v>
          </cell>
          <cell r="AJ1038">
            <v>0</v>
          </cell>
        </row>
        <row r="1039">
          <cell r="Q1039">
            <v>0</v>
          </cell>
          <cell r="R1039">
            <v>0</v>
          </cell>
          <cell r="S1039">
            <v>0</v>
          </cell>
          <cell r="T1039">
            <v>0</v>
          </cell>
          <cell r="AH1039">
            <v>0</v>
          </cell>
          <cell r="AI1039">
            <v>0</v>
          </cell>
          <cell r="AJ1039">
            <v>0</v>
          </cell>
        </row>
        <row r="1040">
          <cell r="Q1040">
            <v>0</v>
          </cell>
          <cell r="R1040">
            <v>0</v>
          </cell>
          <cell r="S1040">
            <v>0</v>
          </cell>
          <cell r="T1040">
            <v>0</v>
          </cell>
          <cell r="AH1040">
            <v>0</v>
          </cell>
          <cell r="AI1040">
            <v>0</v>
          </cell>
          <cell r="AJ1040">
            <v>0</v>
          </cell>
        </row>
        <row r="1041">
          <cell r="Q1041">
            <v>0</v>
          </cell>
          <cell r="R1041">
            <v>-250000</v>
          </cell>
          <cell r="S1041">
            <v>0</v>
          </cell>
          <cell r="T1041">
            <v>0</v>
          </cell>
          <cell r="AH1041">
            <v>-14818166.666666666</v>
          </cell>
          <cell r="AI1041">
            <v>-12819958.333333334</v>
          </cell>
          <cell r="AJ1041">
            <v>-12167333.333333334</v>
          </cell>
        </row>
        <row r="1042">
          <cell r="Q1042">
            <v>-9330000</v>
          </cell>
          <cell r="R1042">
            <v>-2000000</v>
          </cell>
          <cell r="S1042">
            <v>0</v>
          </cell>
          <cell r="T1042">
            <v>0</v>
          </cell>
          <cell r="AH1042">
            <v>-24196833.333333332</v>
          </cell>
          <cell r="AI1042">
            <v>-22214375</v>
          </cell>
          <cell r="AJ1042">
            <v>-19498166.666666668</v>
          </cell>
        </row>
        <row r="1043">
          <cell r="Q1043">
            <v>0</v>
          </cell>
          <cell r="R1043">
            <v>0</v>
          </cell>
          <cell r="S1043">
            <v>0</v>
          </cell>
          <cell r="T1043">
            <v>0</v>
          </cell>
          <cell r="AH1043">
            <v>0</v>
          </cell>
          <cell r="AI1043">
            <v>0</v>
          </cell>
          <cell r="AJ1043">
            <v>0</v>
          </cell>
        </row>
        <row r="1044">
          <cell r="Q1044">
            <v>0</v>
          </cell>
          <cell r="R1044">
            <v>0</v>
          </cell>
          <cell r="S1044">
            <v>0</v>
          </cell>
          <cell r="T1044">
            <v>0</v>
          </cell>
          <cell r="AH1044">
            <v>0</v>
          </cell>
          <cell r="AI1044">
            <v>0</v>
          </cell>
          <cell r="AJ1044">
            <v>0</v>
          </cell>
        </row>
        <row r="1045">
          <cell r="Q1045">
            <v>0</v>
          </cell>
          <cell r="R1045">
            <v>0</v>
          </cell>
          <cell r="S1045">
            <v>0</v>
          </cell>
          <cell r="T1045">
            <v>0</v>
          </cell>
          <cell r="AH1045">
            <v>0</v>
          </cell>
          <cell r="AI1045">
            <v>0</v>
          </cell>
          <cell r="AJ1045">
            <v>0</v>
          </cell>
        </row>
        <row r="1046">
          <cell r="AH1046">
            <v>0</v>
          </cell>
          <cell r="AI1046">
            <v>0</v>
          </cell>
          <cell r="AJ1046">
            <v>0</v>
          </cell>
        </row>
        <row r="1047">
          <cell r="Q1047">
            <v>0</v>
          </cell>
          <cell r="R1047">
            <v>0</v>
          </cell>
          <cell r="S1047">
            <v>0</v>
          </cell>
          <cell r="T1047">
            <v>0</v>
          </cell>
          <cell r="AH1047">
            <v>0</v>
          </cell>
          <cell r="AI1047">
            <v>0</v>
          </cell>
          <cell r="AJ1047">
            <v>0</v>
          </cell>
        </row>
        <row r="1048">
          <cell r="Q1048">
            <v>0</v>
          </cell>
          <cell r="R1048">
            <v>0</v>
          </cell>
          <cell r="S1048">
            <v>0</v>
          </cell>
          <cell r="T1048">
            <v>0</v>
          </cell>
          <cell r="AH1048">
            <v>0</v>
          </cell>
          <cell r="AI1048">
            <v>0</v>
          </cell>
          <cell r="AJ1048">
            <v>0</v>
          </cell>
        </row>
        <row r="1049">
          <cell r="Q1049">
            <v>0</v>
          </cell>
          <cell r="R1049">
            <v>0</v>
          </cell>
          <cell r="S1049">
            <v>0</v>
          </cell>
          <cell r="T1049">
            <v>0</v>
          </cell>
          <cell r="AH1049">
            <v>0</v>
          </cell>
          <cell r="AI1049">
            <v>0</v>
          </cell>
          <cell r="AJ1049">
            <v>0</v>
          </cell>
        </row>
        <row r="1050">
          <cell r="Q1050">
            <v>0</v>
          </cell>
          <cell r="R1050">
            <v>0</v>
          </cell>
          <cell r="S1050">
            <v>0</v>
          </cell>
          <cell r="T1050">
            <v>0</v>
          </cell>
          <cell r="AH1050">
            <v>0</v>
          </cell>
          <cell r="AI1050">
            <v>0</v>
          </cell>
          <cell r="AJ1050">
            <v>0</v>
          </cell>
        </row>
        <row r="1051">
          <cell r="Q1051">
            <v>0</v>
          </cell>
          <cell r="R1051">
            <v>0</v>
          </cell>
          <cell r="S1051">
            <v>0</v>
          </cell>
          <cell r="T1051">
            <v>0</v>
          </cell>
          <cell r="AH1051">
            <v>0</v>
          </cell>
          <cell r="AI1051">
            <v>0</v>
          </cell>
          <cell r="AJ1051">
            <v>0</v>
          </cell>
        </row>
        <row r="1052">
          <cell r="Q1052">
            <v>0</v>
          </cell>
          <cell r="R1052">
            <v>0</v>
          </cell>
          <cell r="S1052">
            <v>0</v>
          </cell>
          <cell r="T1052">
            <v>0</v>
          </cell>
          <cell r="AH1052">
            <v>0</v>
          </cell>
          <cell r="AI1052">
            <v>0</v>
          </cell>
          <cell r="AJ1052">
            <v>0</v>
          </cell>
        </row>
        <row r="1053">
          <cell r="Q1053">
            <v>0</v>
          </cell>
          <cell r="R1053">
            <v>0</v>
          </cell>
          <cell r="S1053">
            <v>0</v>
          </cell>
          <cell r="T1053">
            <v>0</v>
          </cell>
          <cell r="AH1053">
            <v>0</v>
          </cell>
          <cell r="AI1053">
            <v>0</v>
          </cell>
          <cell r="AJ1053">
            <v>0</v>
          </cell>
        </row>
        <row r="1054">
          <cell r="Q1054">
            <v>0</v>
          </cell>
          <cell r="R1054">
            <v>0</v>
          </cell>
          <cell r="S1054">
            <v>0</v>
          </cell>
          <cell r="T1054">
            <v>0</v>
          </cell>
          <cell r="AH1054">
            <v>0</v>
          </cell>
          <cell r="AI1054">
            <v>0</v>
          </cell>
          <cell r="AJ1054">
            <v>0</v>
          </cell>
        </row>
        <row r="1055">
          <cell r="Q1055">
            <v>-3427082.05</v>
          </cell>
          <cell r="R1055">
            <v>-2922887.05</v>
          </cell>
          <cell r="S1055">
            <v>-3305106.24</v>
          </cell>
          <cell r="T1055">
            <v>-3313385.05</v>
          </cell>
          <cell r="AH1055">
            <v>-2754919.2058333331</v>
          </cell>
          <cell r="AI1055">
            <v>-2784825.6308333334</v>
          </cell>
          <cell r="AJ1055">
            <v>-2826979.3683333336</v>
          </cell>
        </row>
        <row r="1056">
          <cell r="Q1056">
            <v>-6971750.0700000003</v>
          </cell>
          <cell r="R1056">
            <v>-3819611.43</v>
          </cell>
          <cell r="S1056">
            <v>-4362291.74</v>
          </cell>
          <cell r="T1056">
            <v>-5692441.0599999996</v>
          </cell>
          <cell r="AH1056">
            <v>-4905512.9733333336</v>
          </cell>
          <cell r="AI1056">
            <v>-5046630.8924999991</v>
          </cell>
          <cell r="AJ1056">
            <v>-5135598.467083334</v>
          </cell>
        </row>
        <row r="1057">
          <cell r="Q1057">
            <v>-734148.67</v>
          </cell>
          <cell r="R1057">
            <v>-1120076.6599999999</v>
          </cell>
          <cell r="S1057">
            <v>-1495650.08</v>
          </cell>
          <cell r="T1057">
            <v>-363227.21</v>
          </cell>
          <cell r="AH1057">
            <v>-856705.28374999994</v>
          </cell>
          <cell r="AI1057">
            <v>-886506.96083333343</v>
          </cell>
          <cell r="AJ1057">
            <v>-889854.02541666664</v>
          </cell>
        </row>
        <row r="1058">
          <cell r="Q1058">
            <v>-3307266</v>
          </cell>
          <cell r="R1058">
            <v>-3361224</v>
          </cell>
          <cell r="S1058">
            <v>-3438420</v>
          </cell>
          <cell r="T1058">
            <v>-3348425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H1060">
            <v>-13835352.448750002</v>
          </cell>
          <cell r="AI1060">
            <v>-14092332.892083334</v>
          </cell>
          <cell r="AJ1060">
            <v>-14782795.624166667</v>
          </cell>
        </row>
        <row r="1061">
          <cell r="Q1061">
            <v>-1690953.58</v>
          </cell>
          <cell r="R1061">
            <v>-10299.41</v>
          </cell>
          <cell r="S1061">
            <v>-10679.41</v>
          </cell>
          <cell r="T1061">
            <v>-25008.13</v>
          </cell>
          <cell r="AH1061">
            <v>-609897.125</v>
          </cell>
          <cell r="AI1061">
            <v>-609251.66916666669</v>
          </cell>
          <cell r="AJ1061">
            <v>-608027.1133333334</v>
          </cell>
        </row>
        <row r="1062">
          <cell r="Q1062">
            <v>-26552128.91</v>
          </cell>
          <cell r="R1062">
            <v>-27459818.190000001</v>
          </cell>
          <cell r="S1062">
            <v>-28185127.870000001</v>
          </cell>
          <cell r="T1062">
            <v>-25455779.129999999</v>
          </cell>
          <cell r="AH1062">
            <v>-23485065.015833333</v>
          </cell>
          <cell r="AI1062">
            <v>-23698333.02416667</v>
          </cell>
          <cell r="AJ1062">
            <v>-23676654.00375</v>
          </cell>
        </row>
        <row r="1063">
          <cell r="Q1063">
            <v>-171009.14</v>
          </cell>
          <cell r="R1063">
            <v>-146020.71</v>
          </cell>
          <cell r="S1063">
            <v>-137546.72</v>
          </cell>
          <cell r="T1063">
            <v>-152576.69</v>
          </cell>
          <cell r="AH1063">
            <v>-154654.04374999998</v>
          </cell>
          <cell r="AI1063">
            <v>-153278.74166666667</v>
          </cell>
          <cell r="AJ1063">
            <v>-153603.59083333335</v>
          </cell>
        </row>
        <row r="1064">
          <cell r="AH1064">
            <v>0</v>
          </cell>
          <cell r="AI1064">
            <v>0</v>
          </cell>
          <cell r="AJ1064">
            <v>0</v>
          </cell>
        </row>
        <row r="1065">
          <cell r="Q1065">
            <v>-176019.76</v>
          </cell>
          <cell r="R1065">
            <v>-176019.76</v>
          </cell>
          <cell r="S1065">
            <v>-253031</v>
          </cell>
          <cell r="T1065">
            <v>-176019.76</v>
          </cell>
          <cell r="AH1065">
            <v>-212392.95208333331</v>
          </cell>
          <cell r="AI1065">
            <v>-204952.31958333333</v>
          </cell>
          <cell r="AJ1065">
            <v>-199448.38208333333</v>
          </cell>
        </row>
        <row r="1066">
          <cell r="Q1066">
            <v>-49409.61</v>
          </cell>
          <cell r="R1066">
            <v>-57534.47</v>
          </cell>
          <cell r="S1066">
            <v>-62051.03</v>
          </cell>
          <cell r="T1066">
            <v>-84021.54</v>
          </cell>
          <cell r="AH1066">
            <v>-64646.902500000004</v>
          </cell>
          <cell r="AI1066">
            <v>-64711.473333333328</v>
          </cell>
          <cell r="AJ1066">
            <v>-64715.558749999997</v>
          </cell>
        </row>
        <row r="1067">
          <cell r="Q1067">
            <v>-11734.42</v>
          </cell>
          <cell r="R1067">
            <v>-12589.88</v>
          </cell>
          <cell r="S1067">
            <v>-18558.580000000002</v>
          </cell>
          <cell r="T1067">
            <v>-3910.46</v>
          </cell>
          <cell r="AH1067">
            <v>-47581.639166666668</v>
          </cell>
          <cell r="AI1067">
            <v>-41225.745833333327</v>
          </cell>
          <cell r="AJ1067">
            <v>-35016.967916666668</v>
          </cell>
        </row>
        <row r="1068">
          <cell r="Q1068">
            <v>-386.92</v>
          </cell>
          <cell r="R1068">
            <v>-386.92</v>
          </cell>
          <cell r="S1068">
            <v>-386.92</v>
          </cell>
          <cell r="T1068">
            <v>-386.92</v>
          </cell>
          <cell r="AH1068">
            <v>-116.185</v>
          </cell>
          <cell r="AI1068">
            <v>-131.68166666666667</v>
          </cell>
          <cell r="AJ1068">
            <v>-147.17833333333334</v>
          </cell>
        </row>
        <row r="1069">
          <cell r="Q1069">
            <v>0</v>
          </cell>
          <cell r="R1069">
            <v>0</v>
          </cell>
          <cell r="S1069">
            <v>0</v>
          </cell>
          <cell r="T1069">
            <v>0</v>
          </cell>
          <cell r="AH1069">
            <v>0</v>
          </cell>
          <cell r="AI1069">
            <v>0</v>
          </cell>
          <cell r="AJ1069">
            <v>0</v>
          </cell>
        </row>
        <row r="1070">
          <cell r="Q1070">
            <v>-182829.27</v>
          </cell>
          <cell r="R1070">
            <v>-17186.650000000001</v>
          </cell>
          <cell r="S1070">
            <v>134246.04</v>
          </cell>
          <cell r="T1070">
            <v>134387.28</v>
          </cell>
          <cell r="AH1070">
            <v>-53349.608333333337</v>
          </cell>
          <cell r="AI1070">
            <v>-40286.375416666669</v>
          </cell>
          <cell r="AJ1070">
            <v>-27149.699166666673</v>
          </cell>
        </row>
        <row r="1071">
          <cell r="Q1071">
            <v>0</v>
          </cell>
          <cell r="R1071">
            <v>733255.82</v>
          </cell>
          <cell r="S1071">
            <v>1132675.19</v>
          </cell>
          <cell r="T1071">
            <v>0</v>
          </cell>
          <cell r="AH1071">
            <v>862508.5458333334</v>
          </cell>
          <cell r="AI1071">
            <v>809211.24750000006</v>
          </cell>
          <cell r="AJ1071">
            <v>791527.61541666684</v>
          </cell>
        </row>
        <row r="1072">
          <cell r="Q1072">
            <v>0</v>
          </cell>
          <cell r="R1072">
            <v>0</v>
          </cell>
          <cell r="S1072">
            <v>0</v>
          </cell>
          <cell r="T1072">
            <v>0</v>
          </cell>
          <cell r="AH1072">
            <v>0</v>
          </cell>
          <cell r="AI1072">
            <v>0</v>
          </cell>
          <cell r="AJ1072">
            <v>0</v>
          </cell>
        </row>
        <row r="1073">
          <cell r="Q1073">
            <v>-639100.06000000006</v>
          </cell>
          <cell r="R1073">
            <v>-618080.13</v>
          </cell>
          <cell r="S1073">
            <v>-468304.26</v>
          </cell>
          <cell r="T1073">
            <v>-743560.13</v>
          </cell>
          <cell r="AH1073">
            <v>-841483.81583333353</v>
          </cell>
          <cell r="AI1073">
            <v>-865712.80166666687</v>
          </cell>
          <cell r="AJ1073">
            <v>-892135.27458333352</v>
          </cell>
        </row>
        <row r="1074">
          <cell r="Q1074">
            <v>-3355177.32</v>
          </cell>
          <cell r="R1074">
            <v>-3778765.82</v>
          </cell>
          <cell r="S1074">
            <v>-3673239.55</v>
          </cell>
          <cell r="T1074">
            <v>-4181209.27</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H1075">
            <v>-44804800.610416673</v>
          </cell>
          <cell r="AI1075">
            <v>-45700673.250833333</v>
          </cell>
          <cell r="AJ1075">
            <v>-47127786.718750007</v>
          </cell>
        </row>
        <row r="1076">
          <cell r="Q1076">
            <v>-1685.02</v>
          </cell>
          <cell r="R1076">
            <v>-1353.82</v>
          </cell>
          <cell r="S1076">
            <v>-1675.79</v>
          </cell>
          <cell r="T1076">
            <v>-1353.82</v>
          </cell>
          <cell r="AH1076">
            <v>-1604.9320833333334</v>
          </cell>
          <cell r="AI1076">
            <v>-1621.5920833333332</v>
          </cell>
          <cell r="AJ1076">
            <v>-1638.1391666666666</v>
          </cell>
        </row>
        <row r="1077">
          <cell r="Q1077">
            <v>-3256.62</v>
          </cell>
          <cell r="R1077">
            <v>0</v>
          </cell>
          <cell r="S1077">
            <v>0</v>
          </cell>
          <cell r="T1077">
            <v>0</v>
          </cell>
          <cell r="AH1077">
            <v>-1193.4529166666666</v>
          </cell>
          <cell r="AI1077">
            <v>-1050.7470833333334</v>
          </cell>
          <cell r="AJ1077">
            <v>-908.04124999999988</v>
          </cell>
        </row>
        <row r="1078">
          <cell r="Q1078">
            <v>0</v>
          </cell>
          <cell r="R1078">
            <v>0</v>
          </cell>
          <cell r="S1078">
            <v>0</v>
          </cell>
          <cell r="T1078">
            <v>0</v>
          </cell>
          <cell r="AH1078">
            <v>0</v>
          </cell>
          <cell r="AI1078">
            <v>0</v>
          </cell>
          <cell r="AJ1078">
            <v>0</v>
          </cell>
        </row>
        <row r="1079">
          <cell r="Q1079">
            <v>-236975</v>
          </cell>
          <cell r="R1079">
            <v>-291435</v>
          </cell>
          <cell r="S1079">
            <v>-364745</v>
          </cell>
          <cell r="T1079">
            <v>-92570</v>
          </cell>
          <cell r="AH1079">
            <v>-198189.375</v>
          </cell>
          <cell r="AI1079">
            <v>-204143.54166666666</v>
          </cell>
          <cell r="AJ1079">
            <v>-207833.125</v>
          </cell>
        </row>
        <row r="1080">
          <cell r="Q1080">
            <v>0</v>
          </cell>
          <cell r="R1080">
            <v>0</v>
          </cell>
          <cell r="S1080">
            <v>0</v>
          </cell>
          <cell r="T1080">
            <v>0</v>
          </cell>
          <cell r="AH1080">
            <v>0</v>
          </cell>
          <cell r="AI1080">
            <v>0</v>
          </cell>
          <cell r="AJ1080">
            <v>0</v>
          </cell>
        </row>
        <row r="1081">
          <cell r="Q1081">
            <v>50</v>
          </cell>
          <cell r="R1081">
            <v>0</v>
          </cell>
          <cell r="S1081">
            <v>0</v>
          </cell>
          <cell r="T1081">
            <v>0</v>
          </cell>
          <cell r="AH1081">
            <v>4.166666666666667</v>
          </cell>
          <cell r="AI1081">
            <v>4.166666666666667</v>
          </cell>
          <cell r="AJ1081">
            <v>4.166666666666667</v>
          </cell>
        </row>
        <row r="1082">
          <cell r="Q1082">
            <v>0</v>
          </cell>
          <cell r="R1082">
            <v>0</v>
          </cell>
          <cell r="S1082">
            <v>0</v>
          </cell>
          <cell r="T1082">
            <v>0</v>
          </cell>
          <cell r="AH1082">
            <v>-2139.7925</v>
          </cell>
          <cell r="AI1082">
            <v>-2136.4416666666671</v>
          </cell>
          <cell r="AJ1082">
            <v>-1632.45875</v>
          </cell>
        </row>
        <row r="1083">
          <cell r="Q1083">
            <v>0</v>
          </cell>
          <cell r="R1083">
            <v>0</v>
          </cell>
          <cell r="S1083">
            <v>0</v>
          </cell>
          <cell r="T1083">
            <v>0</v>
          </cell>
          <cell r="AH1083">
            <v>0</v>
          </cell>
          <cell r="AI1083">
            <v>0</v>
          </cell>
          <cell r="AJ1083">
            <v>0</v>
          </cell>
        </row>
        <row r="1084">
          <cell r="Q1084">
            <v>0</v>
          </cell>
          <cell r="R1084">
            <v>0</v>
          </cell>
          <cell r="S1084">
            <v>0</v>
          </cell>
          <cell r="T1084">
            <v>0</v>
          </cell>
          <cell r="AH1084">
            <v>0</v>
          </cell>
          <cell r="AI1084">
            <v>0</v>
          </cell>
          <cell r="AJ1084">
            <v>0</v>
          </cell>
        </row>
        <row r="1085">
          <cell r="Q1085">
            <v>-7155458.9400000004</v>
          </cell>
          <cell r="R1085">
            <v>-8074800.9800000004</v>
          </cell>
          <cell r="S1085">
            <v>-8738659.7400000002</v>
          </cell>
          <cell r="T1085">
            <v>-7744277</v>
          </cell>
          <cell r="AH1085">
            <v>-7734301.9374999991</v>
          </cell>
          <cell r="AI1085">
            <v>-7682291.194583334</v>
          </cell>
          <cell r="AJ1085">
            <v>-7672375.7575000003</v>
          </cell>
        </row>
        <row r="1086">
          <cell r="Q1086">
            <v>0</v>
          </cell>
          <cell r="R1086">
            <v>0</v>
          </cell>
          <cell r="S1086">
            <v>0</v>
          </cell>
          <cell r="T1086">
            <v>0</v>
          </cell>
          <cell r="AH1086">
            <v>0</v>
          </cell>
          <cell r="AI1086">
            <v>0</v>
          </cell>
          <cell r="AJ1086">
            <v>0</v>
          </cell>
        </row>
        <row r="1087">
          <cell r="Q1087">
            <v>0</v>
          </cell>
          <cell r="R1087">
            <v>0</v>
          </cell>
          <cell r="S1087">
            <v>0</v>
          </cell>
          <cell r="T1087">
            <v>0</v>
          </cell>
          <cell r="AH1087">
            <v>0</v>
          </cell>
          <cell r="AI1087">
            <v>0</v>
          </cell>
          <cell r="AJ1087">
            <v>0</v>
          </cell>
        </row>
        <row r="1088">
          <cell r="Q1088">
            <v>0</v>
          </cell>
          <cell r="R1088">
            <v>0</v>
          </cell>
          <cell r="S1088">
            <v>0</v>
          </cell>
          <cell r="T1088">
            <v>0</v>
          </cell>
          <cell r="AH1088">
            <v>0</v>
          </cell>
          <cell r="AI1088">
            <v>0</v>
          </cell>
          <cell r="AJ1088">
            <v>0</v>
          </cell>
        </row>
        <row r="1089">
          <cell r="Q1089">
            <v>0</v>
          </cell>
          <cell r="R1089">
            <v>0</v>
          </cell>
          <cell r="S1089">
            <v>0</v>
          </cell>
          <cell r="T1089">
            <v>0</v>
          </cell>
          <cell r="AH1089">
            <v>0</v>
          </cell>
          <cell r="AI1089">
            <v>0</v>
          </cell>
          <cell r="AJ1089">
            <v>0</v>
          </cell>
        </row>
        <row r="1090">
          <cell r="Q1090">
            <v>0</v>
          </cell>
          <cell r="R1090">
            <v>0</v>
          </cell>
          <cell r="S1090">
            <v>0</v>
          </cell>
          <cell r="T1090">
            <v>0</v>
          </cell>
          <cell r="AH1090">
            <v>0</v>
          </cell>
          <cell r="AI1090">
            <v>0</v>
          </cell>
          <cell r="AJ1090">
            <v>0</v>
          </cell>
        </row>
        <row r="1091">
          <cell r="Q1091">
            <v>0</v>
          </cell>
          <cell r="R1091">
            <v>0</v>
          </cell>
          <cell r="S1091">
            <v>0</v>
          </cell>
          <cell r="T1091">
            <v>0</v>
          </cell>
          <cell r="AH1091">
            <v>0</v>
          </cell>
          <cell r="AI1091">
            <v>0</v>
          </cell>
          <cell r="AJ1091">
            <v>0</v>
          </cell>
        </row>
        <row r="1092">
          <cell r="Q1092">
            <v>0</v>
          </cell>
          <cell r="R1092">
            <v>0</v>
          </cell>
          <cell r="S1092">
            <v>0</v>
          </cell>
          <cell r="T1092">
            <v>0</v>
          </cell>
          <cell r="AH1092">
            <v>0</v>
          </cell>
          <cell r="AI1092">
            <v>0</v>
          </cell>
          <cell r="AJ1092">
            <v>0</v>
          </cell>
        </row>
        <row r="1093">
          <cell r="Q1093">
            <v>0</v>
          </cell>
          <cell r="R1093">
            <v>0</v>
          </cell>
          <cell r="S1093">
            <v>0</v>
          </cell>
          <cell r="T1093">
            <v>0</v>
          </cell>
          <cell r="AH1093">
            <v>0</v>
          </cell>
          <cell r="AI1093">
            <v>0</v>
          </cell>
          <cell r="AJ1093">
            <v>0</v>
          </cell>
        </row>
        <row r="1094">
          <cell r="Q1094">
            <v>-1958850</v>
          </cell>
          <cell r="R1094">
            <v>-2471614.91</v>
          </cell>
          <cell r="S1094">
            <v>-2935952.51</v>
          </cell>
          <cell r="T1094">
            <v>-3091688</v>
          </cell>
          <cell r="AH1094">
            <v>-4205769.6424999991</v>
          </cell>
          <cell r="AI1094">
            <v>-3749316.9941666662</v>
          </cell>
          <cell r="AJ1094">
            <v>-3212088.8808333334</v>
          </cell>
        </row>
        <row r="1095">
          <cell r="Q1095">
            <v>0</v>
          </cell>
          <cell r="R1095">
            <v>0</v>
          </cell>
          <cell r="S1095">
            <v>0</v>
          </cell>
          <cell r="T1095">
            <v>0</v>
          </cell>
          <cell r="AH1095">
            <v>0</v>
          </cell>
          <cell r="AI1095">
            <v>0</v>
          </cell>
          <cell r="AJ1095">
            <v>0</v>
          </cell>
        </row>
        <row r="1096">
          <cell r="Q1096">
            <v>-18576151.010000002</v>
          </cell>
          <cell r="R1096">
            <v>-19801345.960000001</v>
          </cell>
          <cell r="S1096">
            <v>-26427913.710000001</v>
          </cell>
          <cell r="T1096">
            <v>-36034934.590000004</v>
          </cell>
          <cell r="AH1096">
            <v>-21799845.046666663</v>
          </cell>
          <cell r="AI1096">
            <v>-22069381.293749999</v>
          </cell>
          <cell r="AJ1096">
            <v>-22184091.411666665</v>
          </cell>
        </row>
        <row r="1097">
          <cell r="Q1097">
            <v>0</v>
          </cell>
          <cell r="R1097">
            <v>0</v>
          </cell>
          <cell r="S1097">
            <v>0</v>
          </cell>
          <cell r="T1097">
            <v>0</v>
          </cell>
          <cell r="AH1097">
            <v>0</v>
          </cell>
          <cell r="AI1097">
            <v>0</v>
          </cell>
          <cell r="AJ1097">
            <v>0</v>
          </cell>
        </row>
        <row r="1098">
          <cell r="AH1098">
            <v>0</v>
          </cell>
          <cell r="AI1098">
            <v>0</v>
          </cell>
          <cell r="AJ1098">
            <v>0</v>
          </cell>
        </row>
        <row r="1099">
          <cell r="AH1099">
            <v>0</v>
          </cell>
          <cell r="AI1099">
            <v>0</v>
          </cell>
          <cell r="AJ1099">
            <v>0</v>
          </cell>
        </row>
        <row r="1100">
          <cell r="AH1100">
            <v>0</v>
          </cell>
          <cell r="AI1100">
            <v>0</v>
          </cell>
          <cell r="AJ1100">
            <v>0</v>
          </cell>
        </row>
        <row r="1101">
          <cell r="AH1101">
            <v>0</v>
          </cell>
          <cell r="AI1101">
            <v>0</v>
          </cell>
          <cell r="AJ1101">
            <v>0</v>
          </cell>
        </row>
        <row r="1102">
          <cell r="AH1102">
            <v>0</v>
          </cell>
          <cell r="AI1102">
            <v>0</v>
          </cell>
          <cell r="AJ1102">
            <v>0</v>
          </cell>
        </row>
        <row r="1103">
          <cell r="AH1103">
            <v>0</v>
          </cell>
          <cell r="AI1103">
            <v>0</v>
          </cell>
          <cell r="AJ1103">
            <v>0</v>
          </cell>
        </row>
        <row r="1104">
          <cell r="AH1104">
            <v>0</v>
          </cell>
          <cell r="AI1104">
            <v>0</v>
          </cell>
          <cell r="AJ1104">
            <v>0</v>
          </cell>
        </row>
        <row r="1105">
          <cell r="AH1105">
            <v>0</v>
          </cell>
          <cell r="AI1105">
            <v>0</v>
          </cell>
          <cell r="AJ1105">
            <v>0</v>
          </cell>
        </row>
        <row r="1106">
          <cell r="Q1106">
            <v>-2644809.08</v>
          </cell>
          <cell r="R1106">
            <v>-3165001.86</v>
          </cell>
          <cell r="S1106">
            <v>-2961651.93</v>
          </cell>
          <cell r="T1106">
            <v>-3705847.36</v>
          </cell>
          <cell r="AH1106">
            <v>-2887084.9420833327</v>
          </cell>
          <cell r="AI1106">
            <v>-2916215.8212499996</v>
          </cell>
          <cell r="AJ1106">
            <v>-2953218.8491666666</v>
          </cell>
        </row>
        <row r="1107">
          <cell r="Q1107">
            <v>-260060.97</v>
          </cell>
          <cell r="R1107">
            <v>-746641.37</v>
          </cell>
          <cell r="S1107">
            <v>-885410.29</v>
          </cell>
          <cell r="T1107">
            <v>-1237191.98</v>
          </cell>
          <cell r="AH1107">
            <v>-737606.52916666667</v>
          </cell>
          <cell r="AI1107">
            <v>-755718.87666666659</v>
          </cell>
          <cell r="AJ1107">
            <v>-766630.87416666653</v>
          </cell>
        </row>
        <row r="1108">
          <cell r="AH1108">
            <v>0</v>
          </cell>
          <cell r="AI1108">
            <v>0</v>
          </cell>
          <cell r="AJ1108">
            <v>0</v>
          </cell>
        </row>
        <row r="1109">
          <cell r="AH1109">
            <v>0</v>
          </cell>
          <cell r="AI1109">
            <v>0</v>
          </cell>
          <cell r="AJ1109">
            <v>0</v>
          </cell>
        </row>
        <row r="1110">
          <cell r="AH1110">
            <v>0</v>
          </cell>
          <cell r="AI1110">
            <v>0</v>
          </cell>
          <cell r="AJ1110">
            <v>0</v>
          </cell>
        </row>
        <row r="1111">
          <cell r="Q1111">
            <v>187.07</v>
          </cell>
          <cell r="R1111">
            <v>-59.6</v>
          </cell>
          <cell r="S1111">
            <v>191.16</v>
          </cell>
          <cell r="T1111">
            <v>-59.6</v>
          </cell>
          <cell r="AH1111">
            <v>495.94666666666666</v>
          </cell>
          <cell r="AI1111">
            <v>452.9783333333333</v>
          </cell>
          <cell r="AJ1111">
            <v>385.78500000000003</v>
          </cell>
        </row>
        <row r="1112">
          <cell r="Q1112">
            <v>-201242.5</v>
          </cell>
          <cell r="R1112">
            <v>-201242.5</v>
          </cell>
          <cell r="S1112">
            <v>-201242.5</v>
          </cell>
          <cell r="T1112">
            <v>-200000</v>
          </cell>
          <cell r="AH1112">
            <v>-450849.32291666669</v>
          </cell>
          <cell r="AI1112">
            <v>-428342.96875</v>
          </cell>
          <cell r="AJ1112">
            <v>-400423.125</v>
          </cell>
        </row>
        <row r="1113">
          <cell r="Q1113">
            <v>-204947.22</v>
          </cell>
          <cell r="R1113">
            <v>-203011.17</v>
          </cell>
          <cell r="S1113">
            <v>-210724.8</v>
          </cell>
          <cell r="T1113">
            <v>-254303.85</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H1114">
            <v>-12039812.150833333</v>
          </cell>
          <cell r="AI1114">
            <v>-12146462.725833334</v>
          </cell>
          <cell r="AJ1114">
            <v>-12492969.471249999</v>
          </cell>
        </row>
        <row r="1115">
          <cell r="Q1115">
            <v>-1806064.93</v>
          </cell>
          <cell r="R1115">
            <v>-1743749.83</v>
          </cell>
          <cell r="S1115">
            <v>-1704599.12</v>
          </cell>
          <cell r="T1115">
            <v>-1659968.74</v>
          </cell>
          <cell r="AH1115">
            <v>-1685941.0354166667</v>
          </cell>
          <cell r="AI1115">
            <v>-1694073.1758333333</v>
          </cell>
          <cell r="AJ1115">
            <v>-1696804.91625</v>
          </cell>
        </row>
        <row r="1116">
          <cell r="Q1116">
            <v>-88403.199999999997</v>
          </cell>
          <cell r="R1116">
            <v>-1606085.36</v>
          </cell>
          <cell r="S1116">
            <v>-2975105.16</v>
          </cell>
          <cell r="T1116">
            <v>-4281065.3899999997</v>
          </cell>
          <cell r="AH1116">
            <v>-2388917.7687500003</v>
          </cell>
          <cell r="AI1116">
            <v>-2436725.4612500006</v>
          </cell>
          <cell r="AJ1116">
            <v>-2535723.4045833335</v>
          </cell>
        </row>
        <row r="1117">
          <cell r="AH1117">
            <v>0</v>
          </cell>
          <cell r="AI1117">
            <v>0</v>
          </cell>
          <cell r="AJ1117">
            <v>0</v>
          </cell>
        </row>
        <row r="1118">
          <cell r="Q1118">
            <v>-16885.48</v>
          </cell>
          <cell r="R1118">
            <v>-41222.480000000003</v>
          </cell>
          <cell r="S1118">
            <v>3219.63</v>
          </cell>
          <cell r="T1118">
            <v>-5748.95</v>
          </cell>
          <cell r="AH1118">
            <v>-13755.269166666667</v>
          </cell>
          <cell r="AI1118">
            <v>-15026.009583333334</v>
          </cell>
          <cell r="AJ1118">
            <v>-15250.182083333335</v>
          </cell>
        </row>
        <row r="1119">
          <cell r="Q1119">
            <v>-38256.370000000003</v>
          </cell>
          <cell r="R1119">
            <v>-47237.8</v>
          </cell>
          <cell r="S1119">
            <v>-41166.01</v>
          </cell>
          <cell r="T1119">
            <v>-39435.879999999997</v>
          </cell>
          <cell r="AH1119">
            <v>-31822.446249999994</v>
          </cell>
          <cell r="AI1119">
            <v>-34772.059166666659</v>
          </cell>
          <cell r="AJ1119">
            <v>-37311.448333333334</v>
          </cell>
        </row>
        <row r="1120">
          <cell r="Q1120">
            <v>-22968.82</v>
          </cell>
          <cell r="R1120">
            <v>-22968.82</v>
          </cell>
          <cell r="S1120">
            <v>-22968.82</v>
          </cell>
          <cell r="T1120">
            <v>-22968.82</v>
          </cell>
          <cell r="AH1120">
            <v>-22968.820000000003</v>
          </cell>
          <cell r="AI1120">
            <v>-22968.820000000003</v>
          </cell>
          <cell r="AJ1120">
            <v>-22968.820000000003</v>
          </cell>
        </row>
        <row r="1121">
          <cell r="Q1121">
            <v>-17201.98</v>
          </cell>
          <cell r="R1121">
            <v>-15427.19</v>
          </cell>
          <cell r="S1121">
            <v>-15310.19</v>
          </cell>
          <cell r="T1121">
            <v>-15314.19</v>
          </cell>
          <cell r="AH1121">
            <v>-4217.9145833333332</v>
          </cell>
          <cell r="AI1121">
            <v>-5515.5037499999999</v>
          </cell>
          <cell r="AJ1121">
            <v>-6822.0254166666664</v>
          </cell>
        </row>
        <row r="1122">
          <cell r="Q1122">
            <v>-339750.73</v>
          </cell>
          <cell r="R1122">
            <v>-62630.22</v>
          </cell>
          <cell r="S1122">
            <v>-63774.18</v>
          </cell>
          <cell r="T1122">
            <v>-64922.46</v>
          </cell>
          <cell r="AH1122">
            <v>-44998.558333333327</v>
          </cell>
          <cell r="AI1122">
            <v>-48377.430416666662</v>
          </cell>
          <cell r="AJ1122">
            <v>-63632.673750000009</v>
          </cell>
        </row>
        <row r="1123">
          <cell r="Q1123">
            <v>-15981.42</v>
          </cell>
          <cell r="R1123">
            <v>-3676.61</v>
          </cell>
          <cell r="S1123">
            <v>-3947.01</v>
          </cell>
          <cell r="T1123">
            <v>-3806.36</v>
          </cell>
          <cell r="AH1123">
            <v>-7940.09</v>
          </cell>
          <cell r="AI1123">
            <v>-7951.3566666666666</v>
          </cell>
          <cell r="AJ1123">
            <v>-7968.029583333333</v>
          </cell>
        </row>
        <row r="1124">
          <cell r="R1124">
            <v>1.19</v>
          </cell>
          <cell r="S1124">
            <v>5.95</v>
          </cell>
          <cell r="T1124">
            <v>14.76</v>
          </cell>
          <cell r="AH1124">
            <v>4.9583333333333333E-2</v>
          </cell>
          <cell r="AI1124">
            <v>0.34708333333333335</v>
          </cell>
          <cell r="AJ1124">
            <v>1.21</v>
          </cell>
        </row>
        <row r="1125">
          <cell r="Q1125">
            <v>3889.48</v>
          </cell>
          <cell r="R1125">
            <v>5120.5600000000004</v>
          </cell>
          <cell r="S1125">
            <v>3427.14</v>
          </cell>
          <cell r="T1125">
            <v>3289.24</v>
          </cell>
          <cell r="AH1125">
            <v>2576.35</v>
          </cell>
          <cell r="AI1125">
            <v>2708.874166666667</v>
          </cell>
          <cell r="AJ1125">
            <v>2812.8595833333334</v>
          </cell>
        </row>
        <row r="1126">
          <cell r="Q1126">
            <v>0</v>
          </cell>
          <cell r="R1126">
            <v>0</v>
          </cell>
          <cell r="S1126">
            <v>0</v>
          </cell>
          <cell r="T1126">
            <v>0</v>
          </cell>
          <cell r="AH1126">
            <v>0</v>
          </cell>
          <cell r="AI1126">
            <v>0</v>
          </cell>
          <cell r="AJ1126">
            <v>0</v>
          </cell>
        </row>
        <row r="1127">
          <cell r="Q1127">
            <v>0</v>
          </cell>
          <cell r="R1127">
            <v>0</v>
          </cell>
          <cell r="S1127">
            <v>0</v>
          </cell>
          <cell r="T1127">
            <v>0</v>
          </cell>
          <cell r="AH1127">
            <v>-25261.674166666675</v>
          </cell>
          <cell r="AI1127">
            <v>-21032.681250000005</v>
          </cell>
          <cell r="AJ1127">
            <v>-17834.037499999999</v>
          </cell>
        </row>
        <row r="1128">
          <cell r="Q1128">
            <v>0</v>
          </cell>
          <cell r="R1128">
            <v>0</v>
          </cell>
          <cell r="S1128">
            <v>0</v>
          </cell>
          <cell r="T1128">
            <v>0</v>
          </cell>
          <cell r="AH1128">
            <v>0</v>
          </cell>
          <cell r="AI1128">
            <v>0</v>
          </cell>
          <cell r="AJ1128">
            <v>0</v>
          </cell>
        </row>
        <row r="1129">
          <cell r="Q1129">
            <v>0</v>
          </cell>
          <cell r="R1129">
            <v>0</v>
          </cell>
          <cell r="S1129">
            <v>0</v>
          </cell>
          <cell r="T1129">
            <v>0</v>
          </cell>
          <cell r="AH1129">
            <v>-1857.55</v>
          </cell>
          <cell r="AI1129">
            <v>-1609.8766666666668</v>
          </cell>
          <cell r="AJ1129">
            <v>-1362.2033333333331</v>
          </cell>
        </row>
        <row r="1130">
          <cell r="Q1130">
            <v>0</v>
          </cell>
          <cell r="R1130">
            <v>0</v>
          </cell>
          <cell r="S1130">
            <v>0</v>
          </cell>
          <cell r="T1130">
            <v>0</v>
          </cell>
          <cell r="AH1130">
            <v>-4438893.5587499999</v>
          </cell>
          <cell r="AI1130">
            <v>-3452472.7679166663</v>
          </cell>
          <cell r="AJ1130">
            <v>-2466051.9770833333</v>
          </cell>
        </row>
        <row r="1131">
          <cell r="Q1131">
            <v>-396.93</v>
          </cell>
          <cell r="R1131">
            <v>-396.93</v>
          </cell>
          <cell r="S1131">
            <v>-396.93</v>
          </cell>
          <cell r="T1131">
            <v>0</v>
          </cell>
          <cell r="AH1131">
            <v>-180899.45499999996</v>
          </cell>
          <cell r="AI1131">
            <v>-140795.13333333327</v>
          </cell>
          <cell r="AJ1131">
            <v>-100674.2729166667</v>
          </cell>
        </row>
        <row r="1132">
          <cell r="Q1132">
            <v>0</v>
          </cell>
          <cell r="R1132">
            <v>-932.46</v>
          </cell>
          <cell r="S1132">
            <v>-683.71</v>
          </cell>
          <cell r="T1132">
            <v>0</v>
          </cell>
          <cell r="AH1132">
            <v>-132679.96041666667</v>
          </cell>
          <cell r="AI1132">
            <v>-122598.01916666665</v>
          </cell>
          <cell r="AJ1132">
            <v>-108276.85374999999</v>
          </cell>
        </row>
        <row r="1133">
          <cell r="Q1133">
            <v>11227.23</v>
          </cell>
          <cell r="R1133">
            <v>4275.88</v>
          </cell>
          <cell r="S1133">
            <v>14580.19</v>
          </cell>
          <cell r="T1133">
            <v>10881.55</v>
          </cell>
          <cell r="AH1133">
            <v>158321.28916666665</v>
          </cell>
          <cell r="AI1133">
            <v>144222.59791666665</v>
          </cell>
          <cell r="AJ1133">
            <v>127107.82041666664</v>
          </cell>
        </row>
        <row r="1134">
          <cell r="Q1134">
            <v>-11230.33</v>
          </cell>
          <cell r="R1134">
            <v>-9864.61</v>
          </cell>
          <cell r="S1134">
            <v>-72742.080000000002</v>
          </cell>
          <cell r="T1134">
            <v>-1702.53</v>
          </cell>
          <cell r="AH1134">
            <v>-17858.679583333331</v>
          </cell>
          <cell r="AI1134">
            <v>-21300.624999999996</v>
          </cell>
          <cell r="AJ1134">
            <v>-24402.483749999999</v>
          </cell>
        </row>
        <row r="1135">
          <cell r="Q1135">
            <v>0</v>
          </cell>
          <cell r="R1135">
            <v>0</v>
          </cell>
          <cell r="S1135">
            <v>0</v>
          </cell>
          <cell r="T1135">
            <v>0</v>
          </cell>
          <cell r="AH1135">
            <v>0</v>
          </cell>
          <cell r="AI1135">
            <v>0</v>
          </cell>
          <cell r="AJ1135">
            <v>0</v>
          </cell>
        </row>
        <row r="1136">
          <cell r="Q1136">
            <v>-3922.66</v>
          </cell>
          <cell r="R1136">
            <v>-4872.72</v>
          </cell>
          <cell r="S1136">
            <v>-5802.06</v>
          </cell>
          <cell r="T1136">
            <v>-6731.4</v>
          </cell>
          <cell r="AH1136">
            <v>-1026.8958333333333</v>
          </cell>
          <cell r="AI1136">
            <v>-1471.6783333333333</v>
          </cell>
          <cell r="AJ1136">
            <v>-1993.9058333333335</v>
          </cell>
        </row>
        <row r="1137">
          <cell r="Q1137">
            <v>0</v>
          </cell>
          <cell r="R1137">
            <v>0</v>
          </cell>
          <cell r="S1137">
            <v>-11318.85</v>
          </cell>
          <cell r="T1137">
            <v>-50.4</v>
          </cell>
          <cell r="AH1137">
            <v>-1767.86</v>
          </cell>
          <cell r="AI1137">
            <v>-2239.4787499999998</v>
          </cell>
          <cell r="AJ1137">
            <v>-2713.1974999999998</v>
          </cell>
        </row>
        <row r="1138">
          <cell r="Q1138">
            <v>-2000</v>
          </cell>
          <cell r="R1138">
            <v>-2000</v>
          </cell>
          <cell r="S1138">
            <v>-2000</v>
          </cell>
          <cell r="T1138">
            <v>-2000</v>
          </cell>
          <cell r="AH1138">
            <v>-2000</v>
          </cell>
          <cell r="AI1138">
            <v>-2000</v>
          </cell>
          <cell r="AJ1138">
            <v>-2000</v>
          </cell>
        </row>
        <row r="1139">
          <cell r="Q1139">
            <v>-826786.86</v>
          </cell>
          <cell r="R1139">
            <v>-852038.02</v>
          </cell>
          <cell r="S1139">
            <v>-866722.91</v>
          </cell>
          <cell r="T1139">
            <v>-978083.62</v>
          </cell>
          <cell r="AH1139">
            <v>-993630.01416666666</v>
          </cell>
          <cell r="AI1139">
            <v>-1000604.2783333333</v>
          </cell>
          <cell r="AJ1139">
            <v>-923920.08375000011</v>
          </cell>
        </row>
        <row r="1140">
          <cell r="Q1140">
            <v>0</v>
          </cell>
          <cell r="R1140">
            <v>0</v>
          </cell>
          <cell r="S1140">
            <v>0</v>
          </cell>
          <cell r="T1140">
            <v>0</v>
          </cell>
          <cell r="AH1140">
            <v>0</v>
          </cell>
          <cell r="AI1140">
            <v>0</v>
          </cell>
          <cell r="AJ1140">
            <v>0</v>
          </cell>
        </row>
        <row r="1141">
          <cell r="Q1141">
            <v>0</v>
          </cell>
          <cell r="R1141">
            <v>0</v>
          </cell>
          <cell r="S1141">
            <v>0</v>
          </cell>
          <cell r="T1141">
            <v>0</v>
          </cell>
          <cell r="AH1141">
            <v>0</v>
          </cell>
          <cell r="AI1141">
            <v>0</v>
          </cell>
          <cell r="AJ1141">
            <v>0</v>
          </cell>
        </row>
        <row r="1142">
          <cell r="Q1142">
            <v>-1139135.01</v>
          </cell>
          <cell r="R1142">
            <v>-1139135.01</v>
          </cell>
          <cell r="S1142">
            <v>-1084835.01</v>
          </cell>
          <cell r="T1142">
            <v>-1149635.01</v>
          </cell>
          <cell r="AH1142">
            <v>-871057.40583333327</v>
          </cell>
          <cell r="AI1142">
            <v>-915501.78083333327</v>
          </cell>
          <cell r="AJ1142">
            <v>-960383.65583333327</v>
          </cell>
        </row>
        <row r="1143">
          <cell r="Q1143">
            <v>-2858658.49</v>
          </cell>
          <cell r="R1143">
            <v>-2858658.49</v>
          </cell>
          <cell r="S1143">
            <v>-2858658.49</v>
          </cell>
          <cell r="T1143">
            <v>-2858658.49</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H1144">
            <v>-7794312.3408333333</v>
          </cell>
          <cell r="AI1144">
            <v>-7866197.4220833331</v>
          </cell>
          <cell r="AJ1144">
            <v>-7922028.9691666663</v>
          </cell>
        </row>
        <row r="1145">
          <cell r="Q1145">
            <v>-80000</v>
          </cell>
          <cell r="R1145">
            <v>-80000</v>
          </cell>
          <cell r="S1145">
            <v>0</v>
          </cell>
          <cell r="T1145">
            <v>0</v>
          </cell>
          <cell r="AH1145">
            <v>-80000</v>
          </cell>
          <cell r="AI1145">
            <v>-76666.666666666672</v>
          </cell>
          <cell r="AJ1145">
            <v>-70000</v>
          </cell>
        </row>
        <row r="1146">
          <cell r="Q1146">
            <v>-289026.49</v>
          </cell>
          <cell r="R1146">
            <v>-409268.06</v>
          </cell>
          <cell r="S1146">
            <v>-453386.92</v>
          </cell>
          <cell r="T1146">
            <v>-544533.78</v>
          </cell>
          <cell r="AH1146">
            <v>-77919.13</v>
          </cell>
          <cell r="AI1146">
            <v>-113863.08750000001</v>
          </cell>
          <cell r="AJ1146">
            <v>-155443.11666666667</v>
          </cell>
        </row>
        <row r="1147">
          <cell r="Q1147">
            <v>-909482.87</v>
          </cell>
          <cell r="R1147">
            <v>-1124086.72</v>
          </cell>
          <cell r="S1147">
            <v>-1296860.3999999999</v>
          </cell>
          <cell r="T1147">
            <v>-1344649.1</v>
          </cell>
          <cell r="AH1147">
            <v>-306110.21083333332</v>
          </cell>
          <cell r="AI1147">
            <v>-406983.00750000001</v>
          </cell>
          <cell r="AJ1147">
            <v>-517045.90333333326</v>
          </cell>
        </row>
        <row r="1148">
          <cell r="Q1148">
            <v>0</v>
          </cell>
          <cell r="R1148">
            <v>0</v>
          </cell>
          <cell r="S1148">
            <v>0</v>
          </cell>
          <cell r="T1148">
            <v>0</v>
          </cell>
          <cell r="AH1148">
            <v>0</v>
          </cell>
          <cell r="AI1148">
            <v>0</v>
          </cell>
          <cell r="AJ1148">
            <v>0</v>
          </cell>
        </row>
        <row r="1149">
          <cell r="Q1149">
            <v>0</v>
          </cell>
          <cell r="R1149">
            <v>0</v>
          </cell>
          <cell r="S1149">
            <v>0</v>
          </cell>
          <cell r="T1149">
            <v>0</v>
          </cell>
          <cell r="AH1149">
            <v>0</v>
          </cell>
          <cell r="AI1149">
            <v>0</v>
          </cell>
          <cell r="AJ1149">
            <v>0</v>
          </cell>
        </row>
        <row r="1150">
          <cell r="Q1150">
            <v>0</v>
          </cell>
          <cell r="R1150">
            <v>0</v>
          </cell>
          <cell r="S1150">
            <v>0</v>
          </cell>
          <cell r="T1150">
            <v>0</v>
          </cell>
          <cell r="AH1150">
            <v>0</v>
          </cell>
          <cell r="AI1150">
            <v>0</v>
          </cell>
          <cell r="AJ1150">
            <v>0</v>
          </cell>
        </row>
        <row r="1151">
          <cell r="Q1151">
            <v>178889.45</v>
          </cell>
          <cell r="R1151">
            <v>1372046.45</v>
          </cell>
          <cell r="S1151">
            <v>-12108938.550000001</v>
          </cell>
          <cell r="T1151">
            <v>-20660612.550000001</v>
          </cell>
          <cell r="AH1151">
            <v>-15958732.468750006</v>
          </cell>
          <cell r="AI1151">
            <v>-14813946.714583337</v>
          </cell>
          <cell r="AJ1151">
            <v>-15382877.127083339</v>
          </cell>
        </row>
        <row r="1152">
          <cell r="AH1152">
            <v>0</v>
          </cell>
          <cell r="AI1152">
            <v>0</v>
          </cell>
          <cell r="AJ1152">
            <v>0</v>
          </cell>
        </row>
        <row r="1153">
          <cell r="Q1153">
            <v>-275</v>
          </cell>
          <cell r="R1153">
            <v>-275</v>
          </cell>
          <cell r="S1153">
            <v>-693</v>
          </cell>
          <cell r="T1153">
            <v>-693</v>
          </cell>
          <cell r="AH1153">
            <v>-102.53875000000001</v>
          </cell>
          <cell r="AI1153">
            <v>-80.209583333333327</v>
          </cell>
          <cell r="AJ1153">
            <v>-96.626666666666665</v>
          </cell>
        </row>
        <row r="1154">
          <cell r="Q1154">
            <v>-496269.28</v>
          </cell>
          <cell r="R1154">
            <v>-186616.62</v>
          </cell>
          <cell r="S1154">
            <v>25876.43</v>
          </cell>
          <cell r="T1154">
            <v>24170.19</v>
          </cell>
          <cell r="AH1154">
            <v>-118535.32791666668</v>
          </cell>
          <cell r="AI1154">
            <v>-119777.01125</v>
          </cell>
          <cell r="AJ1154">
            <v>-112438.23208333335</v>
          </cell>
        </row>
        <row r="1155">
          <cell r="Q1155">
            <v>-343.67</v>
          </cell>
          <cell r="R1155">
            <v>-343.67</v>
          </cell>
          <cell r="S1155">
            <v>-343.67</v>
          </cell>
          <cell r="T1155">
            <v>-343.67</v>
          </cell>
          <cell r="AH1155">
            <v>-343.67</v>
          </cell>
          <cell r="AI1155">
            <v>-343.67</v>
          </cell>
          <cell r="AJ1155">
            <v>-343.67</v>
          </cell>
        </row>
        <row r="1156">
          <cell r="Q1156">
            <v>-188029.15</v>
          </cell>
          <cell r="R1156">
            <v>-29959.23</v>
          </cell>
          <cell r="S1156">
            <v>-60184.52</v>
          </cell>
          <cell r="T1156">
            <v>-87779.58</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H1157">
            <v>-8678.4599999999973</v>
          </cell>
          <cell r="AI1157">
            <v>-8678.4599999999973</v>
          </cell>
          <cell r="AJ1157">
            <v>-8678.4599999999973</v>
          </cell>
        </row>
        <row r="1158">
          <cell r="Q1158">
            <v>0</v>
          </cell>
          <cell r="R1158">
            <v>0</v>
          </cell>
          <cell r="S1158">
            <v>0</v>
          </cell>
          <cell r="T1158">
            <v>0</v>
          </cell>
          <cell r="AH1158">
            <v>0</v>
          </cell>
          <cell r="AI1158">
            <v>0</v>
          </cell>
          <cell r="AJ1158">
            <v>0</v>
          </cell>
        </row>
        <row r="1159">
          <cell r="Q1159">
            <v>-18952495.640000001</v>
          </cell>
          <cell r="R1159">
            <v>-20918532.18</v>
          </cell>
          <cell r="S1159">
            <v>-22884583.039999999</v>
          </cell>
          <cell r="T1159">
            <v>-24848199.280000001</v>
          </cell>
          <cell r="AH1159">
            <v>-23211875.221666668</v>
          </cell>
          <cell r="AI1159">
            <v>-23376498.850833338</v>
          </cell>
          <cell r="AJ1159">
            <v>-23545867.956666667</v>
          </cell>
        </row>
        <row r="1160">
          <cell r="Q1160">
            <v>-6898099.8499999996</v>
          </cell>
          <cell r="R1160">
            <v>-7664183.8499999996</v>
          </cell>
          <cell r="S1160">
            <v>-3722478.2</v>
          </cell>
          <cell r="T1160">
            <v>-4487858.2</v>
          </cell>
          <cell r="AH1160">
            <v>-6035083.4637500001</v>
          </cell>
          <cell r="AI1160">
            <v>-5875760.3691666676</v>
          </cell>
          <cell r="AJ1160">
            <v>-5698384.7612500014</v>
          </cell>
        </row>
        <row r="1161">
          <cell r="Q1161">
            <v>-214450.37</v>
          </cell>
          <cell r="R1161">
            <v>-285527.37</v>
          </cell>
          <cell r="S1161">
            <v>583187.69999999995</v>
          </cell>
          <cell r="T1161">
            <v>499397.15</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H1162">
            <v>-12089390.14875</v>
          </cell>
          <cell r="AI1162">
            <v>-12070635.307916669</v>
          </cell>
          <cell r="AJ1162">
            <v>-12085571.910833335</v>
          </cell>
        </row>
        <row r="1163">
          <cell r="Q1163">
            <v>-2278.3200000000002</v>
          </cell>
          <cell r="R1163">
            <v>-539.52</v>
          </cell>
          <cell r="S1163">
            <v>-539.52</v>
          </cell>
          <cell r="T1163">
            <v>0</v>
          </cell>
          <cell r="AH1163">
            <v>-212.34</v>
          </cell>
          <cell r="AI1163">
            <v>-257.3</v>
          </cell>
          <cell r="AJ1163">
            <v>-279.78000000000003</v>
          </cell>
        </row>
        <row r="1164">
          <cell r="Q1164">
            <v>-4317687.5199999996</v>
          </cell>
          <cell r="R1164">
            <v>-3387882.84</v>
          </cell>
          <cell r="S1164">
            <v>-4422732.03</v>
          </cell>
          <cell r="T1164">
            <v>-5678283.46</v>
          </cell>
          <cell r="AH1164">
            <v>-3676175.6279166662</v>
          </cell>
          <cell r="AI1164">
            <v>-3897287.7045833343</v>
          </cell>
          <cell r="AJ1164">
            <v>-4126235.862916667</v>
          </cell>
        </row>
        <row r="1165">
          <cell r="Q1165">
            <v>-476089</v>
          </cell>
          <cell r="R1165">
            <v>-476089</v>
          </cell>
          <cell r="S1165">
            <v>-476089</v>
          </cell>
          <cell r="T1165">
            <v>-476089</v>
          </cell>
          <cell r="AH1165">
            <v>-476089</v>
          </cell>
          <cell r="AI1165">
            <v>-476089</v>
          </cell>
          <cell r="AJ1165">
            <v>-476089</v>
          </cell>
        </row>
        <row r="1166">
          <cell r="Q1166">
            <v>0</v>
          </cell>
          <cell r="R1166">
            <v>0</v>
          </cell>
          <cell r="S1166">
            <v>0</v>
          </cell>
          <cell r="T1166">
            <v>0</v>
          </cell>
          <cell r="AH1166">
            <v>0</v>
          </cell>
          <cell r="AI1166">
            <v>0</v>
          </cell>
          <cell r="AJ1166">
            <v>0</v>
          </cell>
        </row>
        <row r="1167">
          <cell r="Q1167">
            <v>-398788.3</v>
          </cell>
          <cell r="R1167">
            <v>-68677.25</v>
          </cell>
          <cell r="S1167">
            <v>-208677.25</v>
          </cell>
          <cell r="T1167">
            <v>-348677.25</v>
          </cell>
          <cell r="AH1167">
            <v>-258841.22666666665</v>
          </cell>
          <cell r="AI1167">
            <v>-252600.20000000004</v>
          </cell>
          <cell r="AJ1167">
            <v>-246359.17333333334</v>
          </cell>
        </row>
        <row r="1168">
          <cell r="Q1168">
            <v>53356</v>
          </cell>
          <cell r="R1168">
            <v>45356</v>
          </cell>
          <cell r="S1168">
            <v>1327356</v>
          </cell>
          <cell r="T1168">
            <v>955494</v>
          </cell>
          <cell r="AH1168">
            <v>-671668.82583333331</v>
          </cell>
          <cell r="AI1168">
            <v>-437146.16416666663</v>
          </cell>
          <cell r="AJ1168">
            <v>-234195.5</v>
          </cell>
        </row>
        <row r="1169">
          <cell r="Q1169">
            <v>-3725287</v>
          </cell>
          <cell r="R1169">
            <v>-4163092.12</v>
          </cell>
          <cell r="S1169">
            <v>-4868567.28</v>
          </cell>
          <cell r="T1169">
            <v>-5184513.0599999996</v>
          </cell>
          <cell r="AH1169">
            <v>-4130707.2883333326</v>
          </cell>
          <cell r="AI1169">
            <v>-4149694.9445833336</v>
          </cell>
          <cell r="AJ1169">
            <v>-4181186.4983333331</v>
          </cell>
        </row>
        <row r="1170">
          <cell r="Q1170">
            <v>-999476.06</v>
          </cell>
          <cell r="R1170">
            <v>-1873038.83</v>
          </cell>
          <cell r="S1170">
            <v>-3788727.32</v>
          </cell>
          <cell r="T1170">
            <v>-4006125.79</v>
          </cell>
          <cell r="AH1170">
            <v>-1786443.3358333334</v>
          </cell>
          <cell r="AI1170">
            <v>-1854618.9958333333</v>
          </cell>
          <cell r="AJ1170">
            <v>-1980157.4920833334</v>
          </cell>
        </row>
        <row r="1171">
          <cell r="Q1171">
            <v>0</v>
          </cell>
          <cell r="R1171">
            <v>0</v>
          </cell>
          <cell r="S1171">
            <v>0</v>
          </cell>
          <cell r="T1171">
            <v>0</v>
          </cell>
          <cell r="AH1171">
            <v>0</v>
          </cell>
          <cell r="AI1171">
            <v>0</v>
          </cell>
          <cell r="AJ1171">
            <v>0</v>
          </cell>
        </row>
        <row r="1172">
          <cell r="Q1172">
            <v>-1184180.93</v>
          </cell>
          <cell r="R1172">
            <v>-1402233.98</v>
          </cell>
          <cell r="S1172">
            <v>-3061195.35</v>
          </cell>
          <cell r="T1172">
            <v>-4490665.0999999996</v>
          </cell>
          <cell r="AH1172">
            <v>-1992858.3187499999</v>
          </cell>
          <cell r="AI1172">
            <v>-2036224.6658333335</v>
          </cell>
          <cell r="AJ1172">
            <v>-2140287.5366666671</v>
          </cell>
        </row>
        <row r="1173">
          <cell r="Q1173">
            <v>0</v>
          </cell>
          <cell r="R1173">
            <v>0</v>
          </cell>
          <cell r="S1173">
            <v>0</v>
          </cell>
          <cell r="T1173">
            <v>0</v>
          </cell>
          <cell r="AH1173">
            <v>0</v>
          </cell>
          <cell r="AI1173">
            <v>0</v>
          </cell>
          <cell r="AJ1173">
            <v>0</v>
          </cell>
        </row>
        <row r="1174">
          <cell r="Q1174">
            <v>-132132.84</v>
          </cell>
          <cell r="R1174">
            <v>-132132.84</v>
          </cell>
          <cell r="S1174">
            <v>-132132.84</v>
          </cell>
          <cell r="T1174">
            <v>-132132.84</v>
          </cell>
          <cell r="AH1174">
            <v>-702475.64999999991</v>
          </cell>
          <cell r="AI1174">
            <v>-611422.8866666666</v>
          </cell>
          <cell r="AJ1174">
            <v>-520370.12333333323</v>
          </cell>
        </row>
        <row r="1175">
          <cell r="Q1175">
            <v>-1098.8699999999999</v>
          </cell>
          <cell r="R1175">
            <v>-1203.8499999999999</v>
          </cell>
          <cell r="S1175">
            <v>-1185.3599999999999</v>
          </cell>
          <cell r="T1175">
            <v>-1333.16</v>
          </cell>
          <cell r="AH1175">
            <v>-1940.5474999999999</v>
          </cell>
          <cell r="AI1175">
            <v>-1885.0508333333335</v>
          </cell>
          <cell r="AJ1175">
            <v>-1791.2995833333334</v>
          </cell>
        </row>
        <row r="1176">
          <cell r="Q1176">
            <v>-125236.23</v>
          </cell>
          <cell r="R1176">
            <v>-97093.51</v>
          </cell>
          <cell r="S1176">
            <v>-53884.98</v>
          </cell>
          <cell r="T1176">
            <v>-173512.32000000001</v>
          </cell>
          <cell r="AH1176">
            <v>-130832.84166666667</v>
          </cell>
          <cell r="AI1176">
            <v>-133325.20500000002</v>
          </cell>
          <cell r="AJ1176">
            <v>-136603.89250000002</v>
          </cell>
        </row>
        <row r="1177">
          <cell r="Q1177">
            <v>-636014.97</v>
          </cell>
          <cell r="R1177">
            <v>-188841.77</v>
          </cell>
          <cell r="S1177">
            <v>-302691.63</v>
          </cell>
          <cell r="T1177">
            <v>-414244.35</v>
          </cell>
          <cell r="AH1177">
            <v>-258597.32458333333</v>
          </cell>
          <cell r="AI1177">
            <v>-270137.24208333332</v>
          </cell>
          <cell r="AJ1177">
            <v>-279151.74666666664</v>
          </cell>
        </row>
        <row r="1178">
          <cell r="Q1178">
            <v>-92229.47</v>
          </cell>
          <cell r="R1178">
            <v>-76757.25</v>
          </cell>
          <cell r="S1178">
            <v>-73601.34</v>
          </cell>
          <cell r="T1178">
            <v>-103984.42</v>
          </cell>
          <cell r="AH1178">
            <v>-58489.914166666662</v>
          </cell>
          <cell r="AI1178">
            <v>-60603.145416666674</v>
          </cell>
          <cell r="AJ1178">
            <v>-63187.496666666666</v>
          </cell>
        </row>
        <row r="1179">
          <cell r="Q1179">
            <v>-1016253</v>
          </cell>
          <cell r="R1179">
            <v>-1129170</v>
          </cell>
          <cell r="S1179">
            <v>-1242087</v>
          </cell>
          <cell r="T1179">
            <v>-1355004</v>
          </cell>
          <cell r="AH1179">
            <v>-1786814.75</v>
          </cell>
          <cell r="AI1179">
            <v>-1678190.0416666667</v>
          </cell>
          <cell r="AJ1179">
            <v>-1624616.625</v>
          </cell>
        </row>
        <row r="1180">
          <cell r="Q1180">
            <v>-2869</v>
          </cell>
          <cell r="R1180">
            <v>-311.39999999999998</v>
          </cell>
          <cell r="S1180">
            <v>-1561.4</v>
          </cell>
          <cell r="T1180">
            <v>-14314.4</v>
          </cell>
          <cell r="AH1180">
            <v>-3413.8724999999999</v>
          </cell>
          <cell r="AI1180">
            <v>-3445.8741666666665</v>
          </cell>
          <cell r="AJ1180">
            <v>-3470.2874999999999</v>
          </cell>
        </row>
        <row r="1181">
          <cell r="Q1181">
            <v>-322.33999999999997</v>
          </cell>
          <cell r="R1181">
            <v>-353.13</v>
          </cell>
          <cell r="S1181">
            <v>-347.71</v>
          </cell>
          <cell r="T1181">
            <v>-391.06</v>
          </cell>
          <cell r="AH1181">
            <v>-569.22749999999996</v>
          </cell>
          <cell r="AI1181">
            <v>-552.94875000000002</v>
          </cell>
          <cell r="AJ1181">
            <v>-525.44875000000002</v>
          </cell>
        </row>
        <row r="1182">
          <cell r="AH1182">
            <v>0</v>
          </cell>
          <cell r="AI1182">
            <v>0</v>
          </cell>
          <cell r="AJ1182">
            <v>0</v>
          </cell>
        </row>
        <row r="1183">
          <cell r="Q1183">
            <v>0</v>
          </cell>
          <cell r="R1183">
            <v>0</v>
          </cell>
          <cell r="S1183">
            <v>0</v>
          </cell>
          <cell r="T1183">
            <v>0</v>
          </cell>
          <cell r="AH1183">
            <v>0</v>
          </cell>
          <cell r="AI1183">
            <v>0</v>
          </cell>
          <cell r="AJ1183">
            <v>0</v>
          </cell>
        </row>
        <row r="1184">
          <cell r="Q1184">
            <v>0</v>
          </cell>
          <cell r="R1184">
            <v>0</v>
          </cell>
          <cell r="S1184">
            <v>0</v>
          </cell>
          <cell r="T1184">
            <v>0</v>
          </cell>
          <cell r="AH1184">
            <v>0</v>
          </cell>
          <cell r="AI1184">
            <v>0</v>
          </cell>
          <cell r="AJ1184">
            <v>0</v>
          </cell>
        </row>
        <row r="1185">
          <cell r="Q1185">
            <v>0</v>
          </cell>
          <cell r="R1185">
            <v>0</v>
          </cell>
          <cell r="S1185">
            <v>0</v>
          </cell>
          <cell r="T1185">
            <v>0</v>
          </cell>
          <cell r="AH1185">
            <v>0</v>
          </cell>
          <cell r="AI1185">
            <v>0</v>
          </cell>
          <cell r="AJ1185">
            <v>0</v>
          </cell>
        </row>
        <row r="1186">
          <cell r="Q1186">
            <v>0</v>
          </cell>
          <cell r="R1186">
            <v>0</v>
          </cell>
          <cell r="S1186">
            <v>0</v>
          </cell>
          <cell r="T1186">
            <v>0</v>
          </cell>
          <cell r="AH1186">
            <v>0</v>
          </cell>
          <cell r="AI1186">
            <v>0</v>
          </cell>
          <cell r="AJ1186">
            <v>0</v>
          </cell>
        </row>
        <row r="1187">
          <cell r="Q1187">
            <v>-199375</v>
          </cell>
          <cell r="R1187">
            <v>-398750</v>
          </cell>
          <cell r="S1187">
            <v>-598125</v>
          </cell>
          <cell r="T1187">
            <v>-797500</v>
          </cell>
          <cell r="AH1187">
            <v>-697812.5</v>
          </cell>
          <cell r="AI1187">
            <v>-697812.5</v>
          </cell>
          <cell r="AJ1187">
            <v>-697812.5</v>
          </cell>
        </row>
        <row r="1188">
          <cell r="Q1188">
            <v>0</v>
          </cell>
          <cell r="R1188">
            <v>0</v>
          </cell>
          <cell r="S1188">
            <v>0</v>
          </cell>
          <cell r="T1188">
            <v>0</v>
          </cell>
          <cell r="AH1188">
            <v>0</v>
          </cell>
          <cell r="AI1188">
            <v>0</v>
          </cell>
          <cell r="AJ1188">
            <v>0</v>
          </cell>
        </row>
        <row r="1189">
          <cell r="Q1189">
            <v>0</v>
          </cell>
          <cell r="R1189">
            <v>0</v>
          </cell>
          <cell r="S1189">
            <v>0</v>
          </cell>
          <cell r="T1189">
            <v>0</v>
          </cell>
          <cell r="AH1189">
            <v>0</v>
          </cell>
          <cell r="AI1189">
            <v>0</v>
          </cell>
          <cell r="AJ1189">
            <v>0</v>
          </cell>
        </row>
        <row r="1190">
          <cell r="Q1190">
            <v>0</v>
          </cell>
          <cell r="R1190">
            <v>0</v>
          </cell>
          <cell r="S1190">
            <v>0</v>
          </cell>
          <cell r="T1190">
            <v>0</v>
          </cell>
          <cell r="AH1190">
            <v>0</v>
          </cell>
          <cell r="AI1190">
            <v>0</v>
          </cell>
          <cell r="AJ1190">
            <v>0</v>
          </cell>
        </row>
        <row r="1191">
          <cell r="Q1191">
            <v>0</v>
          </cell>
          <cell r="R1191">
            <v>0</v>
          </cell>
          <cell r="S1191">
            <v>0</v>
          </cell>
          <cell r="T1191">
            <v>0</v>
          </cell>
          <cell r="AH1191">
            <v>0</v>
          </cell>
          <cell r="AI1191">
            <v>0</v>
          </cell>
          <cell r="AJ1191">
            <v>0</v>
          </cell>
        </row>
        <row r="1192">
          <cell r="Q1192">
            <v>0</v>
          </cell>
          <cell r="R1192">
            <v>0</v>
          </cell>
          <cell r="S1192">
            <v>0</v>
          </cell>
          <cell r="T1192">
            <v>0</v>
          </cell>
          <cell r="AH1192">
            <v>0</v>
          </cell>
          <cell r="AI1192">
            <v>0</v>
          </cell>
          <cell r="AJ1192">
            <v>0</v>
          </cell>
        </row>
        <row r="1193">
          <cell r="Q1193">
            <v>0</v>
          </cell>
          <cell r="R1193">
            <v>0</v>
          </cell>
          <cell r="S1193">
            <v>0</v>
          </cell>
          <cell r="T1193">
            <v>0</v>
          </cell>
          <cell r="AH1193">
            <v>-235611.97916666666</v>
          </cell>
          <cell r="AI1193">
            <v>-188489.58333333334</v>
          </cell>
          <cell r="AJ1193">
            <v>-127903.64583333333</v>
          </cell>
        </row>
        <row r="1194">
          <cell r="Q1194">
            <v>0</v>
          </cell>
          <cell r="R1194">
            <v>0</v>
          </cell>
          <cell r="S1194">
            <v>0</v>
          </cell>
          <cell r="T1194">
            <v>0</v>
          </cell>
          <cell r="AH1194">
            <v>0</v>
          </cell>
          <cell r="AI1194">
            <v>0</v>
          </cell>
          <cell r="AJ1194">
            <v>0</v>
          </cell>
        </row>
        <row r="1195">
          <cell r="Q1195">
            <v>0</v>
          </cell>
          <cell r="R1195">
            <v>0</v>
          </cell>
          <cell r="S1195">
            <v>0</v>
          </cell>
          <cell r="T1195">
            <v>0</v>
          </cell>
          <cell r="AH1195">
            <v>-206171.875</v>
          </cell>
          <cell r="AI1195">
            <v>-164937.5</v>
          </cell>
          <cell r="AJ1195">
            <v>-111921.875</v>
          </cell>
        </row>
        <row r="1196">
          <cell r="Q1196">
            <v>0</v>
          </cell>
          <cell r="R1196">
            <v>0</v>
          </cell>
          <cell r="S1196">
            <v>0</v>
          </cell>
          <cell r="T1196">
            <v>0</v>
          </cell>
          <cell r="AH1196">
            <v>-26687.5</v>
          </cell>
          <cell r="AI1196">
            <v>-21437.5</v>
          </cell>
          <cell r="AJ1196">
            <v>-14437.5</v>
          </cell>
        </row>
        <row r="1197">
          <cell r="Q1197">
            <v>0</v>
          </cell>
          <cell r="R1197">
            <v>0</v>
          </cell>
          <cell r="S1197">
            <v>0</v>
          </cell>
          <cell r="T1197">
            <v>0</v>
          </cell>
          <cell r="AH1197">
            <v>-785069.65833333333</v>
          </cell>
          <cell r="AI1197">
            <v>-681771.00208333333</v>
          </cell>
          <cell r="AJ1197">
            <v>-537152.9</v>
          </cell>
        </row>
        <row r="1198">
          <cell r="Q1198">
            <v>0</v>
          </cell>
          <cell r="R1198">
            <v>0</v>
          </cell>
          <cell r="S1198">
            <v>0</v>
          </cell>
          <cell r="T1198">
            <v>0</v>
          </cell>
          <cell r="AH1198">
            <v>-62196.776666666672</v>
          </cell>
          <cell r="AI1198">
            <v>-49961.34375</v>
          </cell>
          <cell r="AJ1198">
            <v>-33647.438333333332</v>
          </cell>
        </row>
        <row r="1199">
          <cell r="Q1199">
            <v>0</v>
          </cell>
          <cell r="R1199">
            <v>0</v>
          </cell>
          <cell r="S1199">
            <v>0</v>
          </cell>
          <cell r="T1199">
            <v>0</v>
          </cell>
          <cell r="AH1199">
            <v>-196212.80208333334</v>
          </cell>
          <cell r="AI1199">
            <v>-181855.77083333334</v>
          </cell>
          <cell r="AJ1199">
            <v>-157927.38541666666</v>
          </cell>
        </row>
        <row r="1200">
          <cell r="Q1200">
            <v>0</v>
          </cell>
          <cell r="R1200">
            <v>0</v>
          </cell>
          <cell r="S1200">
            <v>0</v>
          </cell>
          <cell r="T1200">
            <v>0</v>
          </cell>
          <cell r="AH1200">
            <v>0</v>
          </cell>
          <cell r="AI1200">
            <v>0</v>
          </cell>
          <cell r="AJ1200">
            <v>0</v>
          </cell>
        </row>
        <row r="1201">
          <cell r="Q1201">
            <v>0</v>
          </cell>
          <cell r="R1201">
            <v>0</v>
          </cell>
          <cell r="S1201">
            <v>0</v>
          </cell>
          <cell r="T1201">
            <v>0</v>
          </cell>
          <cell r="AH1201">
            <v>-275716.14583333331</v>
          </cell>
          <cell r="AI1201">
            <v>-232747.39583333334</v>
          </cell>
          <cell r="AJ1201">
            <v>-175455.72916666666</v>
          </cell>
        </row>
        <row r="1202">
          <cell r="Q1202">
            <v>0</v>
          </cell>
          <cell r="R1202">
            <v>0</v>
          </cell>
          <cell r="S1202">
            <v>0</v>
          </cell>
          <cell r="T1202">
            <v>0</v>
          </cell>
          <cell r="AH1202">
            <v>-18037.5</v>
          </cell>
          <cell r="AI1202">
            <v>-14787.5</v>
          </cell>
          <cell r="AJ1202">
            <v>-12837.5</v>
          </cell>
        </row>
        <row r="1203">
          <cell r="Q1203">
            <v>-66660.2</v>
          </cell>
          <cell r="R1203">
            <v>-85706.03</v>
          </cell>
          <cell r="S1203">
            <v>-104751.86</v>
          </cell>
          <cell r="T1203">
            <v>-9522.69</v>
          </cell>
          <cell r="AH1203">
            <v>-57137.30000000001</v>
          </cell>
          <cell r="AI1203">
            <v>-57137.296666666669</v>
          </cell>
          <cell r="AJ1203">
            <v>-57137.293333333328</v>
          </cell>
        </row>
        <row r="1204">
          <cell r="Q1204">
            <v>0</v>
          </cell>
          <cell r="R1204">
            <v>0</v>
          </cell>
          <cell r="S1204">
            <v>0</v>
          </cell>
          <cell r="T1204">
            <v>0</v>
          </cell>
          <cell r="AH1204">
            <v>-60799.634166666663</v>
          </cell>
          <cell r="AI1204">
            <v>-49844.757916666662</v>
          </cell>
          <cell r="AJ1204">
            <v>-43271.825833333336</v>
          </cell>
        </row>
        <row r="1205">
          <cell r="Q1205">
            <v>0</v>
          </cell>
          <cell r="R1205">
            <v>0</v>
          </cell>
          <cell r="S1205">
            <v>0</v>
          </cell>
          <cell r="T1205">
            <v>0</v>
          </cell>
          <cell r="AH1205">
            <v>-18008.59375</v>
          </cell>
          <cell r="AI1205">
            <v>-14763.802083333334</v>
          </cell>
          <cell r="AJ1205">
            <v>-12816.927083333334</v>
          </cell>
        </row>
        <row r="1206">
          <cell r="Q1206">
            <v>-59762.5</v>
          </cell>
          <cell r="R1206">
            <v>-76837.5</v>
          </cell>
          <cell r="S1206">
            <v>-93912.5</v>
          </cell>
          <cell r="T1206">
            <v>-8537.5</v>
          </cell>
          <cell r="AH1206">
            <v>-51225</v>
          </cell>
          <cell r="AI1206">
            <v>-51225</v>
          </cell>
          <cell r="AJ1206">
            <v>-51225</v>
          </cell>
        </row>
        <row r="1207">
          <cell r="Q1207">
            <v>0</v>
          </cell>
          <cell r="R1207">
            <v>0</v>
          </cell>
          <cell r="S1207">
            <v>0</v>
          </cell>
          <cell r="T1207">
            <v>0</v>
          </cell>
          <cell r="AH1207">
            <v>-242812.5</v>
          </cell>
          <cell r="AI1207">
            <v>-199062.5</v>
          </cell>
          <cell r="AJ1207">
            <v>-172812.5</v>
          </cell>
        </row>
        <row r="1208">
          <cell r="Q1208">
            <v>-18987.5</v>
          </cell>
          <cell r="R1208">
            <v>-24412.5</v>
          </cell>
          <cell r="S1208">
            <v>-29837.5</v>
          </cell>
          <cell r="T1208">
            <v>-2712.5</v>
          </cell>
          <cell r="AH1208">
            <v>-16275</v>
          </cell>
          <cell r="AI1208">
            <v>-16275</v>
          </cell>
          <cell r="AJ1208">
            <v>-16275</v>
          </cell>
        </row>
        <row r="1209">
          <cell r="Q1209">
            <v>0</v>
          </cell>
          <cell r="R1209">
            <v>0</v>
          </cell>
          <cell r="S1209">
            <v>0</v>
          </cell>
          <cell r="T1209">
            <v>0</v>
          </cell>
          <cell r="AH1209">
            <v>-39986.13416666667</v>
          </cell>
          <cell r="AI1209">
            <v>-32662.977500000005</v>
          </cell>
          <cell r="AJ1209">
            <v>-28335.654166666671</v>
          </cell>
        </row>
        <row r="1210">
          <cell r="Q1210">
            <v>-151228.95000000001</v>
          </cell>
          <cell r="R1210">
            <v>-194437.28</v>
          </cell>
          <cell r="S1210">
            <v>-237645.61</v>
          </cell>
          <cell r="T1210">
            <v>-21603.94</v>
          </cell>
          <cell r="AH1210">
            <v>-129624.8</v>
          </cell>
          <cell r="AI1210">
            <v>-129624.79666666668</v>
          </cell>
          <cell r="AJ1210">
            <v>-129624.79333333333</v>
          </cell>
        </row>
        <row r="1211">
          <cell r="Q1211">
            <v>-177041.45</v>
          </cell>
          <cell r="R1211">
            <v>-227624.78</v>
          </cell>
          <cell r="S1211">
            <v>-278208.11</v>
          </cell>
          <cell r="T1211">
            <v>-25291.439999999999</v>
          </cell>
          <cell r="AH1211">
            <v>-151749.80000000002</v>
          </cell>
          <cell r="AI1211">
            <v>-151749.79666666666</v>
          </cell>
          <cell r="AJ1211">
            <v>-151749.79333333333</v>
          </cell>
        </row>
        <row r="1212">
          <cell r="Q1212">
            <v>-201250</v>
          </cell>
          <cell r="R1212">
            <v>-258750</v>
          </cell>
          <cell r="S1212">
            <v>-316250</v>
          </cell>
          <cell r="T1212">
            <v>-28750</v>
          </cell>
          <cell r="AH1212">
            <v>-172500</v>
          </cell>
          <cell r="AI1212">
            <v>-172500</v>
          </cell>
          <cell r="AJ1212">
            <v>-172500</v>
          </cell>
        </row>
        <row r="1213">
          <cell r="Q1213">
            <v>-161466.45000000001</v>
          </cell>
          <cell r="R1213">
            <v>-207599.78</v>
          </cell>
          <cell r="S1213">
            <v>-253733.11</v>
          </cell>
          <cell r="T1213">
            <v>-23066.44</v>
          </cell>
          <cell r="AH1213">
            <v>-138399.80000000002</v>
          </cell>
          <cell r="AI1213">
            <v>-138399.79666666666</v>
          </cell>
          <cell r="AJ1213">
            <v>-138399.79333333333</v>
          </cell>
        </row>
        <row r="1214">
          <cell r="Q1214">
            <v>-60550</v>
          </cell>
          <cell r="R1214">
            <v>-77850</v>
          </cell>
          <cell r="S1214">
            <v>-95150</v>
          </cell>
          <cell r="T1214">
            <v>-8650</v>
          </cell>
          <cell r="AH1214">
            <v>-51900</v>
          </cell>
          <cell r="AI1214">
            <v>-51900</v>
          </cell>
          <cell r="AJ1214">
            <v>-51900</v>
          </cell>
        </row>
        <row r="1215">
          <cell r="Q1215">
            <v>-404250</v>
          </cell>
          <cell r="R1215">
            <v>-519750</v>
          </cell>
          <cell r="S1215">
            <v>-635250</v>
          </cell>
          <cell r="T1215">
            <v>-57750</v>
          </cell>
          <cell r="AH1215">
            <v>-346500</v>
          </cell>
          <cell r="AI1215">
            <v>-346500</v>
          </cell>
          <cell r="AJ1215">
            <v>-346500</v>
          </cell>
        </row>
        <row r="1216">
          <cell r="Q1216">
            <v>-409500</v>
          </cell>
          <cell r="R1216">
            <v>-526500</v>
          </cell>
          <cell r="S1216">
            <v>-643500</v>
          </cell>
          <cell r="T1216">
            <v>-58500</v>
          </cell>
          <cell r="AH1216">
            <v>-351000</v>
          </cell>
          <cell r="AI1216">
            <v>-351000</v>
          </cell>
          <cell r="AJ1216">
            <v>-351000</v>
          </cell>
        </row>
        <row r="1217">
          <cell r="Q1217">
            <v>-102666.45</v>
          </cell>
          <cell r="R1217">
            <v>-131999.78</v>
          </cell>
          <cell r="S1217">
            <v>-161333.10999999999</v>
          </cell>
          <cell r="T1217">
            <v>-14666.44</v>
          </cell>
          <cell r="AH1217">
            <v>-87999.8</v>
          </cell>
          <cell r="AI1217">
            <v>-87999.796666666676</v>
          </cell>
          <cell r="AJ1217">
            <v>-87999.793333333335</v>
          </cell>
        </row>
        <row r="1218">
          <cell r="Q1218">
            <v>-145366.45000000001</v>
          </cell>
          <cell r="R1218">
            <v>-186899.78</v>
          </cell>
          <cell r="S1218">
            <v>-228433.11</v>
          </cell>
          <cell r="T1218">
            <v>-20766.439999999999</v>
          </cell>
          <cell r="AH1218">
            <v>-124599.8</v>
          </cell>
          <cell r="AI1218">
            <v>-124599.79666666668</v>
          </cell>
          <cell r="AJ1218">
            <v>-124599.79333333333</v>
          </cell>
        </row>
        <row r="1219">
          <cell r="Q1219">
            <v>-214375</v>
          </cell>
          <cell r="R1219">
            <v>-275625</v>
          </cell>
          <cell r="S1219">
            <v>-336875</v>
          </cell>
          <cell r="T1219">
            <v>-30625</v>
          </cell>
          <cell r="AH1219">
            <v>-183750</v>
          </cell>
          <cell r="AI1219">
            <v>-183750</v>
          </cell>
          <cell r="AJ1219">
            <v>-183750</v>
          </cell>
        </row>
        <row r="1220">
          <cell r="Q1220">
            <v>-42933.55</v>
          </cell>
          <cell r="R1220">
            <v>-55200.22</v>
          </cell>
          <cell r="S1220">
            <v>-67466.89</v>
          </cell>
          <cell r="T1220">
            <v>-6133.56</v>
          </cell>
          <cell r="AH1220">
            <v>-36800.200000000004</v>
          </cell>
          <cell r="AI1220">
            <v>-36800.203333333331</v>
          </cell>
          <cell r="AJ1220">
            <v>-36800.206666666658</v>
          </cell>
        </row>
        <row r="1221">
          <cell r="Q1221">
            <v>-57837.5</v>
          </cell>
          <cell r="R1221">
            <v>-74362.5</v>
          </cell>
          <cell r="S1221">
            <v>-90887.5</v>
          </cell>
          <cell r="T1221">
            <v>-8262.5</v>
          </cell>
          <cell r="AH1221">
            <v>-49575</v>
          </cell>
          <cell r="AI1221">
            <v>-49575</v>
          </cell>
          <cell r="AJ1221">
            <v>-49575</v>
          </cell>
        </row>
        <row r="1222">
          <cell r="Q1222">
            <v>-96541.45</v>
          </cell>
          <cell r="R1222">
            <v>-124124.78</v>
          </cell>
          <cell r="S1222">
            <v>-151708.10999999999</v>
          </cell>
          <cell r="T1222">
            <v>-13791.44</v>
          </cell>
          <cell r="AH1222">
            <v>-82749.8</v>
          </cell>
          <cell r="AI1222">
            <v>-82749.796666666676</v>
          </cell>
          <cell r="AJ1222">
            <v>-82749.79333333332</v>
          </cell>
        </row>
        <row r="1223">
          <cell r="Q1223">
            <v>-312812.5</v>
          </cell>
          <cell r="R1223">
            <v>-402187.5</v>
          </cell>
          <cell r="S1223">
            <v>-491562.5</v>
          </cell>
          <cell r="T1223">
            <v>-44687.5</v>
          </cell>
          <cell r="AH1223">
            <v>-268125</v>
          </cell>
          <cell r="AI1223">
            <v>-268125</v>
          </cell>
          <cell r="AJ1223">
            <v>-268125</v>
          </cell>
        </row>
        <row r="1224">
          <cell r="Q1224">
            <v>-191916.45</v>
          </cell>
          <cell r="R1224">
            <v>-246749.78</v>
          </cell>
          <cell r="S1224">
            <v>-301583.11</v>
          </cell>
          <cell r="T1224">
            <v>-27416.44</v>
          </cell>
          <cell r="AH1224">
            <v>-164499.80000000002</v>
          </cell>
          <cell r="AI1224">
            <v>-164499.79666666663</v>
          </cell>
          <cell r="AJ1224">
            <v>-164499.79333333331</v>
          </cell>
        </row>
        <row r="1225">
          <cell r="Q1225">
            <v>-42000</v>
          </cell>
          <cell r="R1225">
            <v>-54000</v>
          </cell>
          <cell r="S1225">
            <v>-66000</v>
          </cell>
          <cell r="T1225">
            <v>-6000</v>
          </cell>
          <cell r="AH1225">
            <v>-36000</v>
          </cell>
          <cell r="AI1225">
            <v>-36000</v>
          </cell>
          <cell r="AJ1225">
            <v>-36000</v>
          </cell>
        </row>
        <row r="1226">
          <cell r="Q1226">
            <v>-932707.49</v>
          </cell>
          <cell r="R1226">
            <v>-84790.82</v>
          </cell>
          <cell r="S1226">
            <v>-254374.15</v>
          </cell>
          <cell r="T1226">
            <v>-423957.48</v>
          </cell>
          <cell r="AH1226">
            <v>-508749.17333333334</v>
          </cell>
          <cell r="AI1226">
            <v>-508749.17</v>
          </cell>
          <cell r="AJ1226">
            <v>-508749.16666666674</v>
          </cell>
        </row>
        <row r="1227">
          <cell r="Q1227">
            <v>-3552082.53</v>
          </cell>
          <cell r="R1227">
            <v>-322915.86</v>
          </cell>
          <cell r="S1227">
            <v>-968749.19</v>
          </cell>
          <cell r="T1227">
            <v>-1614582.52</v>
          </cell>
          <cell r="AH1227">
            <v>-1937499.2133333331</v>
          </cell>
          <cell r="AI1227">
            <v>-1937499.21</v>
          </cell>
          <cell r="AJ1227">
            <v>-1937499.2066666668</v>
          </cell>
        </row>
        <row r="1228">
          <cell r="Q1228">
            <v>0</v>
          </cell>
          <cell r="R1228">
            <v>0</v>
          </cell>
          <cell r="S1228">
            <v>0</v>
          </cell>
          <cell r="T1228">
            <v>0</v>
          </cell>
          <cell r="AH1228">
            <v>-54432.344583333346</v>
          </cell>
          <cell r="AI1228">
            <v>-51449.82958333334</v>
          </cell>
          <cell r="AJ1228">
            <v>-45484.676249999997</v>
          </cell>
        </row>
        <row r="1229">
          <cell r="Q1229">
            <v>0</v>
          </cell>
          <cell r="R1229">
            <v>0</v>
          </cell>
          <cell r="S1229">
            <v>0</v>
          </cell>
          <cell r="T1229">
            <v>0</v>
          </cell>
          <cell r="AH1229">
            <v>-71458.333333333328</v>
          </cell>
          <cell r="AI1229">
            <v>-65625</v>
          </cell>
          <cell r="AJ1229">
            <v>-53958.333333333336</v>
          </cell>
        </row>
        <row r="1230">
          <cell r="Q1230">
            <v>0</v>
          </cell>
          <cell r="R1230">
            <v>0</v>
          </cell>
          <cell r="S1230">
            <v>0</v>
          </cell>
          <cell r="T1230">
            <v>0</v>
          </cell>
          <cell r="AH1230">
            <v>0</v>
          </cell>
          <cell r="AI1230">
            <v>0</v>
          </cell>
          <cell r="AJ1230">
            <v>0</v>
          </cell>
        </row>
        <row r="1231">
          <cell r="Q1231">
            <v>-1699316.75</v>
          </cell>
          <cell r="R1231">
            <v>-154483.42000000001</v>
          </cell>
          <cell r="S1231">
            <v>-463450.09</v>
          </cell>
          <cell r="T1231">
            <v>-772416.76</v>
          </cell>
          <cell r="AH1231">
            <v>-926900.08708333329</v>
          </cell>
          <cell r="AI1231">
            <v>-926900.08499999996</v>
          </cell>
          <cell r="AJ1231">
            <v>-926900.08375000011</v>
          </cell>
        </row>
        <row r="1232">
          <cell r="Q1232">
            <v>0</v>
          </cell>
          <cell r="R1232">
            <v>0</v>
          </cell>
          <cell r="S1232">
            <v>0</v>
          </cell>
          <cell r="T1232">
            <v>0</v>
          </cell>
          <cell r="AH1232">
            <v>0</v>
          </cell>
          <cell r="AI1232">
            <v>0</v>
          </cell>
          <cell r="AJ1232">
            <v>0</v>
          </cell>
        </row>
        <row r="1233">
          <cell r="Q1233">
            <v>0</v>
          </cell>
          <cell r="R1233">
            <v>0</v>
          </cell>
          <cell r="S1233">
            <v>0</v>
          </cell>
          <cell r="T1233">
            <v>0</v>
          </cell>
          <cell r="AH1233">
            <v>0</v>
          </cell>
          <cell r="AI1233">
            <v>0</v>
          </cell>
          <cell r="AJ1233">
            <v>0</v>
          </cell>
        </row>
        <row r="1234">
          <cell r="Q1234">
            <v>0</v>
          </cell>
          <cell r="R1234">
            <v>0</v>
          </cell>
          <cell r="S1234">
            <v>0</v>
          </cell>
          <cell r="T1234">
            <v>0</v>
          </cell>
          <cell r="AH1234">
            <v>0</v>
          </cell>
          <cell r="AI1234">
            <v>0</v>
          </cell>
          <cell r="AJ1234">
            <v>0</v>
          </cell>
        </row>
        <row r="1235">
          <cell r="Q1235">
            <v>0</v>
          </cell>
          <cell r="R1235">
            <v>0</v>
          </cell>
          <cell r="S1235">
            <v>0</v>
          </cell>
          <cell r="T1235">
            <v>0</v>
          </cell>
          <cell r="AH1235">
            <v>0</v>
          </cell>
          <cell r="AI1235">
            <v>0</v>
          </cell>
          <cell r="AJ1235">
            <v>0</v>
          </cell>
        </row>
        <row r="1236">
          <cell r="Q1236">
            <v>0</v>
          </cell>
          <cell r="R1236">
            <v>0</v>
          </cell>
          <cell r="S1236">
            <v>0</v>
          </cell>
          <cell r="T1236">
            <v>0</v>
          </cell>
          <cell r="AH1236">
            <v>0</v>
          </cell>
          <cell r="AI1236">
            <v>0</v>
          </cell>
          <cell r="AJ1236">
            <v>0</v>
          </cell>
        </row>
        <row r="1237">
          <cell r="Q1237">
            <v>0</v>
          </cell>
          <cell r="R1237">
            <v>0</v>
          </cell>
          <cell r="S1237">
            <v>0</v>
          </cell>
          <cell r="T1237">
            <v>0</v>
          </cell>
          <cell r="AH1237">
            <v>0</v>
          </cell>
          <cell r="AI1237">
            <v>0</v>
          </cell>
          <cell r="AJ1237">
            <v>0</v>
          </cell>
        </row>
        <row r="1238">
          <cell r="Q1238">
            <v>0</v>
          </cell>
          <cell r="R1238">
            <v>0</v>
          </cell>
          <cell r="S1238">
            <v>0</v>
          </cell>
          <cell r="T1238">
            <v>0</v>
          </cell>
          <cell r="AH1238">
            <v>-82729.81041666666</v>
          </cell>
          <cell r="AI1238">
            <v>-29782.911250000001</v>
          </cell>
          <cell r="AJ1238">
            <v>0</v>
          </cell>
        </row>
        <row r="1239">
          <cell r="Q1239">
            <v>-802132.01</v>
          </cell>
          <cell r="R1239">
            <v>-1122965.3400000001</v>
          </cell>
          <cell r="S1239">
            <v>-1443798.67</v>
          </cell>
          <cell r="T1239">
            <v>-1764632</v>
          </cell>
          <cell r="AH1239">
            <v>-962548.69333333324</v>
          </cell>
          <cell r="AI1239">
            <v>-962548.69</v>
          </cell>
          <cell r="AJ1239">
            <v>-962548.68666666653</v>
          </cell>
        </row>
        <row r="1240">
          <cell r="Q1240">
            <v>0</v>
          </cell>
          <cell r="R1240">
            <v>0</v>
          </cell>
          <cell r="S1240">
            <v>0</v>
          </cell>
          <cell r="T1240">
            <v>0</v>
          </cell>
          <cell r="AH1240">
            <v>-337395.83333333331</v>
          </cell>
          <cell r="AI1240">
            <v>-269062.5</v>
          </cell>
          <cell r="AJ1240">
            <v>-183645.83333333334</v>
          </cell>
        </row>
        <row r="1241">
          <cell r="Q1241">
            <v>0</v>
          </cell>
          <cell r="R1241">
            <v>0</v>
          </cell>
          <cell r="S1241">
            <v>0</v>
          </cell>
          <cell r="T1241">
            <v>0</v>
          </cell>
          <cell r="AH1241">
            <v>0</v>
          </cell>
          <cell r="AI1241">
            <v>0</v>
          </cell>
          <cell r="AJ1241">
            <v>0</v>
          </cell>
        </row>
        <row r="1242">
          <cell r="Q1242">
            <v>0</v>
          </cell>
          <cell r="R1242">
            <v>0</v>
          </cell>
          <cell r="S1242">
            <v>0</v>
          </cell>
          <cell r="T1242">
            <v>0</v>
          </cell>
          <cell r="AH1242">
            <v>-179156.25</v>
          </cell>
          <cell r="AI1242">
            <v>-120656.25</v>
          </cell>
          <cell r="AJ1242">
            <v>-47531.25</v>
          </cell>
        </row>
        <row r="1243">
          <cell r="Q1243">
            <v>-38750</v>
          </cell>
          <cell r="R1243">
            <v>-54250</v>
          </cell>
          <cell r="S1243">
            <v>-69750</v>
          </cell>
          <cell r="T1243">
            <v>0</v>
          </cell>
          <cell r="AH1243">
            <v>-46500</v>
          </cell>
          <cell r="AI1243">
            <v>-46500</v>
          </cell>
          <cell r="AJ1243">
            <v>-42947.916666666664</v>
          </cell>
        </row>
        <row r="1244">
          <cell r="Q1244">
            <v>-146626.66</v>
          </cell>
          <cell r="R1244">
            <v>-205293.32</v>
          </cell>
          <cell r="S1244">
            <v>-263959.98</v>
          </cell>
          <cell r="T1244">
            <v>0</v>
          </cell>
          <cell r="AH1244">
            <v>-175960.0266666667</v>
          </cell>
          <cell r="AI1244">
            <v>-175960.02000000002</v>
          </cell>
          <cell r="AJ1244">
            <v>-162517.23666666666</v>
          </cell>
        </row>
        <row r="1245">
          <cell r="Q1245">
            <v>-842187.5</v>
          </cell>
          <cell r="R1245">
            <v>-1179062.5</v>
          </cell>
          <cell r="S1245">
            <v>-1515937.5</v>
          </cell>
          <cell r="T1245">
            <v>-1852812.5</v>
          </cell>
          <cell r="AH1245">
            <v>-1010625</v>
          </cell>
          <cell r="AI1245">
            <v>-1010625</v>
          </cell>
          <cell r="AJ1245">
            <v>-1010625</v>
          </cell>
        </row>
        <row r="1246">
          <cell r="Q1246">
            <v>-487500</v>
          </cell>
          <cell r="R1246">
            <v>-682500</v>
          </cell>
          <cell r="S1246">
            <v>-877500</v>
          </cell>
          <cell r="T1246">
            <v>-1072500</v>
          </cell>
          <cell r="AH1246">
            <v>-585000</v>
          </cell>
          <cell r="AI1246">
            <v>-585000</v>
          </cell>
          <cell r="AJ1246">
            <v>-585000</v>
          </cell>
        </row>
        <row r="1247">
          <cell r="Q1247">
            <v>-2201792.52</v>
          </cell>
          <cell r="R1247">
            <v>-2752240.65</v>
          </cell>
          <cell r="S1247">
            <v>-3302688.78</v>
          </cell>
          <cell r="T1247">
            <v>-550448.16</v>
          </cell>
          <cell r="AH1247">
            <v>-2060155.3262500002</v>
          </cell>
          <cell r="AI1247">
            <v>-1998065.6066666667</v>
          </cell>
          <cell r="AJ1247">
            <v>-1958553.9783333335</v>
          </cell>
        </row>
        <row r="1248">
          <cell r="Q1248">
            <v>-1968.42</v>
          </cell>
          <cell r="R1248">
            <v>-81301.72</v>
          </cell>
          <cell r="S1248">
            <v>-128134.61</v>
          </cell>
          <cell r="T1248">
            <v>-193252.52</v>
          </cell>
          <cell r="AH1248">
            <v>-64910.628333333356</v>
          </cell>
          <cell r="AI1248">
            <v>-68714.197083333347</v>
          </cell>
          <cell r="AJ1248">
            <v>-78156.269166666665</v>
          </cell>
        </row>
        <row r="1249">
          <cell r="Q1249">
            <v>-128480.64</v>
          </cell>
          <cell r="R1249">
            <v>-22350.91</v>
          </cell>
          <cell r="S1249">
            <v>-44701.82</v>
          </cell>
          <cell r="T1249">
            <v>-67052.73</v>
          </cell>
          <cell r="AH1249">
            <v>-22344.727916666667</v>
          </cell>
          <cell r="AI1249">
            <v>-25138.59166666666</v>
          </cell>
          <cell r="AJ1249">
            <v>-29795.031249999996</v>
          </cell>
        </row>
        <row r="1250">
          <cell r="Q1250">
            <v>-11355.43</v>
          </cell>
          <cell r="R1250">
            <v>-18925.72</v>
          </cell>
          <cell r="S1250">
            <v>-3785.14</v>
          </cell>
          <cell r="T1250">
            <v>-11355.43</v>
          </cell>
          <cell r="AH1250">
            <v>-20845.205833333337</v>
          </cell>
          <cell r="AI1250">
            <v>-21791.491666666669</v>
          </cell>
          <cell r="AJ1250">
            <v>-22422.348750000005</v>
          </cell>
        </row>
        <row r="1251">
          <cell r="Q1251">
            <v>0</v>
          </cell>
          <cell r="R1251">
            <v>0</v>
          </cell>
          <cell r="S1251">
            <v>0</v>
          </cell>
          <cell r="T1251">
            <v>0</v>
          </cell>
          <cell r="AH1251">
            <v>-7028.3149999999996</v>
          </cell>
          <cell r="AI1251">
            <v>3350.8537499999998</v>
          </cell>
          <cell r="AJ1251">
            <v>7369.4920833333335</v>
          </cell>
        </row>
        <row r="1252">
          <cell r="Q1252">
            <v>0</v>
          </cell>
          <cell r="R1252">
            <v>0</v>
          </cell>
          <cell r="S1252">
            <v>0</v>
          </cell>
          <cell r="T1252">
            <v>0</v>
          </cell>
          <cell r="AH1252">
            <v>-32899.863333333335</v>
          </cell>
          <cell r="AI1252">
            <v>-25382.65625</v>
          </cell>
          <cell r="AJ1252">
            <v>-19995.236249999998</v>
          </cell>
        </row>
        <row r="1253">
          <cell r="Q1253">
            <v>-4441250</v>
          </cell>
          <cell r="R1253">
            <v>-403750</v>
          </cell>
          <cell r="S1253">
            <v>-1211250</v>
          </cell>
          <cell r="T1253">
            <v>-2018750</v>
          </cell>
          <cell r="AH1253">
            <v>-2422500</v>
          </cell>
          <cell r="AI1253">
            <v>-2422500</v>
          </cell>
          <cell r="AJ1253">
            <v>-2422500</v>
          </cell>
        </row>
        <row r="1254">
          <cell r="Q1254">
            <v>-3208333.15</v>
          </cell>
          <cell r="R1254">
            <v>-291666.48</v>
          </cell>
          <cell r="S1254">
            <v>-874999.81</v>
          </cell>
          <cell r="T1254">
            <v>-1458333.14</v>
          </cell>
          <cell r="AH1254">
            <v>-1749999.8333333333</v>
          </cell>
          <cell r="AI1254">
            <v>-1749999.83</v>
          </cell>
          <cell r="AJ1254">
            <v>-1749999.8266666664</v>
          </cell>
        </row>
        <row r="1255">
          <cell r="Q1255">
            <v>-16785.45</v>
          </cell>
          <cell r="R1255">
            <v>-21811.97</v>
          </cell>
          <cell r="S1255">
            <v>-27705.86</v>
          </cell>
          <cell r="T1255">
            <v>56687.97</v>
          </cell>
          <cell r="AH1255">
            <v>-3643.0712500000004</v>
          </cell>
          <cell r="AI1255">
            <v>-5706.314166666667</v>
          </cell>
          <cell r="AJ1255">
            <v>-4498.7262500000006</v>
          </cell>
        </row>
        <row r="1256">
          <cell r="Q1256">
            <v>-45879.18</v>
          </cell>
          <cell r="R1256">
            <v>-44448.160000000003</v>
          </cell>
          <cell r="S1256">
            <v>-43220.74</v>
          </cell>
          <cell r="T1256">
            <v>-8778.4</v>
          </cell>
          <cell r="AH1256">
            <v>-17716.624166666665</v>
          </cell>
          <cell r="AI1256">
            <v>-21369.494999999999</v>
          </cell>
          <cell r="AJ1256">
            <v>-23536.125833333335</v>
          </cell>
        </row>
        <row r="1257">
          <cell r="Q1257">
            <v>-561666.5</v>
          </cell>
          <cell r="R1257">
            <v>-1684999.83</v>
          </cell>
          <cell r="S1257">
            <v>-2808333.16</v>
          </cell>
          <cell r="T1257">
            <v>-3931666.49</v>
          </cell>
          <cell r="AH1257">
            <v>-3369999.85</v>
          </cell>
          <cell r="AI1257">
            <v>-3369999.8466666662</v>
          </cell>
          <cell r="AJ1257">
            <v>-3369999.8433333333</v>
          </cell>
        </row>
        <row r="1258">
          <cell r="Q1258">
            <v>-53523.61</v>
          </cell>
          <cell r="R1258">
            <v>-53523.61</v>
          </cell>
          <cell r="S1258">
            <v>-53523.61</v>
          </cell>
          <cell r="T1258">
            <v>-61504.03</v>
          </cell>
          <cell r="AH1258">
            <v>-20071.353749999998</v>
          </cell>
          <cell r="AI1258">
            <v>-24531.654583333333</v>
          </cell>
          <cell r="AJ1258">
            <v>-29324.472916666666</v>
          </cell>
        </row>
        <row r="1259">
          <cell r="Q1259">
            <v>-88660.63</v>
          </cell>
          <cell r="R1259">
            <v>-88660.63</v>
          </cell>
          <cell r="S1259">
            <v>-87313.61</v>
          </cell>
          <cell r="T1259">
            <v>-99566.01</v>
          </cell>
          <cell r="AH1259">
            <v>-71658.199166666658</v>
          </cell>
          <cell r="AI1259">
            <v>-74203.868333333332</v>
          </cell>
          <cell r="AJ1259">
            <v>-76964.37000000001</v>
          </cell>
        </row>
        <row r="1260">
          <cell r="Q1260">
            <v>-8208750</v>
          </cell>
          <cell r="R1260">
            <v>-746250</v>
          </cell>
          <cell r="S1260">
            <v>-2238750</v>
          </cell>
          <cell r="T1260">
            <v>-3731250</v>
          </cell>
          <cell r="AH1260">
            <v>-4477500</v>
          </cell>
          <cell r="AI1260">
            <v>-4477500</v>
          </cell>
          <cell r="AJ1260">
            <v>-4477500</v>
          </cell>
        </row>
        <row r="1261">
          <cell r="Q1261">
            <v>-871979.18</v>
          </cell>
          <cell r="R1261">
            <v>-79270.850000000006</v>
          </cell>
          <cell r="S1261">
            <v>-237812.52</v>
          </cell>
          <cell r="T1261">
            <v>-396354.19</v>
          </cell>
          <cell r="AH1261">
            <v>-480469.37833333336</v>
          </cell>
          <cell r="AI1261">
            <v>-479588.58499999996</v>
          </cell>
          <cell r="AJ1261">
            <v>-478707.79166666657</v>
          </cell>
        </row>
        <row r="1262">
          <cell r="Q1262">
            <v>0</v>
          </cell>
          <cell r="R1262">
            <v>0</v>
          </cell>
          <cell r="S1262">
            <v>0</v>
          </cell>
          <cell r="T1262">
            <v>0</v>
          </cell>
          <cell r="AH1262">
            <v>-2945.7937500000003</v>
          </cell>
          <cell r="AI1262">
            <v>-2291.1729166666664</v>
          </cell>
          <cell r="AJ1262">
            <v>-1636.5520833333333</v>
          </cell>
        </row>
        <row r="1263">
          <cell r="Q1263">
            <v>-877500</v>
          </cell>
          <cell r="R1263">
            <v>-2632500</v>
          </cell>
          <cell r="S1263">
            <v>-4387500</v>
          </cell>
          <cell r="T1263">
            <v>-6142500</v>
          </cell>
          <cell r="AH1263">
            <v>-5265000</v>
          </cell>
          <cell r="AI1263">
            <v>-5265000</v>
          </cell>
          <cell r="AJ1263">
            <v>-5265000</v>
          </cell>
        </row>
        <row r="1264">
          <cell r="Q1264">
            <v>0</v>
          </cell>
          <cell r="R1264">
            <v>0</v>
          </cell>
          <cell r="S1264">
            <v>0</v>
          </cell>
          <cell r="T1264">
            <v>0</v>
          </cell>
          <cell r="AH1264">
            <v>0</v>
          </cell>
          <cell r="AI1264">
            <v>0</v>
          </cell>
          <cell r="AJ1264">
            <v>0</v>
          </cell>
        </row>
        <row r="1265">
          <cell r="Q1265">
            <v>-7497750.0199999996</v>
          </cell>
          <cell r="R1265">
            <v>-9163916.6899999995</v>
          </cell>
          <cell r="S1265">
            <v>-833083.36</v>
          </cell>
          <cell r="T1265">
            <v>-2499250.0299999998</v>
          </cell>
          <cell r="AH1265">
            <v>-5023700.82</v>
          </cell>
          <cell r="AI1265">
            <v>-5019118.8566666665</v>
          </cell>
          <cell r="AJ1265">
            <v>-5014536.8933333335</v>
          </cell>
        </row>
        <row r="1266">
          <cell r="Q1266">
            <v>0</v>
          </cell>
          <cell r="R1266">
            <v>0</v>
          </cell>
          <cell r="S1266">
            <v>0</v>
          </cell>
          <cell r="T1266">
            <v>0</v>
          </cell>
          <cell r="AH1266">
            <v>0</v>
          </cell>
          <cell r="AI1266">
            <v>0</v>
          </cell>
          <cell r="AJ1266">
            <v>0</v>
          </cell>
        </row>
        <row r="1267">
          <cell r="Q1267">
            <v>0</v>
          </cell>
          <cell r="R1267">
            <v>-1400000</v>
          </cell>
          <cell r="S1267">
            <v>-2800000</v>
          </cell>
          <cell r="T1267">
            <v>0</v>
          </cell>
          <cell r="AH1267">
            <v>-1437280.8333333333</v>
          </cell>
          <cell r="AI1267">
            <v>-1430502.5</v>
          </cell>
          <cell r="AJ1267">
            <v>-1423724.1666666667</v>
          </cell>
        </row>
        <row r="1268">
          <cell r="Q1268">
            <v>-937499.98</v>
          </cell>
          <cell r="R1268">
            <v>-1145833.31</v>
          </cell>
          <cell r="S1268">
            <v>-104166.64</v>
          </cell>
          <cell r="T1268">
            <v>0</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H1269">
            <v>-1009604.1733333333</v>
          </cell>
          <cell r="AI1269">
            <v>-1129795.1479166667</v>
          </cell>
          <cell r="AJ1269">
            <v>-1298062.5116666665</v>
          </cell>
        </row>
        <row r="1270">
          <cell r="Q1270">
            <v>-99450</v>
          </cell>
          <cell r="R1270">
            <v>-198900</v>
          </cell>
          <cell r="S1270">
            <v>-298350</v>
          </cell>
          <cell r="T1270">
            <v>-397800</v>
          </cell>
          <cell r="AH1270">
            <v>-174037.5</v>
          </cell>
          <cell r="AI1270">
            <v>-194756.25</v>
          </cell>
          <cell r="AJ1270">
            <v>-223762.5</v>
          </cell>
        </row>
        <row r="1271">
          <cell r="AH1271">
            <v>0</v>
          </cell>
          <cell r="AI1271">
            <v>0</v>
          </cell>
          <cell r="AJ1271">
            <v>0</v>
          </cell>
        </row>
        <row r="1272">
          <cell r="Q1272">
            <v>2345.3200000000002</v>
          </cell>
          <cell r="R1272">
            <v>2345.3200000000002</v>
          </cell>
          <cell r="S1272">
            <v>2345.3200000000002</v>
          </cell>
          <cell r="T1272">
            <v>0</v>
          </cell>
          <cell r="AH1272">
            <v>-3334.4924999999998</v>
          </cell>
          <cell r="AI1272">
            <v>-3139.0491666666662</v>
          </cell>
          <cell r="AJ1272">
            <v>-3041.3274999999999</v>
          </cell>
        </row>
        <row r="1273">
          <cell r="Q1273">
            <v>-25878.49</v>
          </cell>
          <cell r="R1273">
            <v>-26043.200000000001</v>
          </cell>
          <cell r="S1273">
            <v>-19798.150000000001</v>
          </cell>
          <cell r="T1273">
            <v>0</v>
          </cell>
          <cell r="AH1273">
            <v>-16685.532499999998</v>
          </cell>
          <cell r="AI1273">
            <v>-18475.638750000002</v>
          </cell>
          <cell r="AJ1273">
            <v>-18211.62875</v>
          </cell>
        </row>
        <row r="1274">
          <cell r="Q1274">
            <v>-1639462.5</v>
          </cell>
          <cell r="R1274">
            <v>-2059837.5</v>
          </cell>
          <cell r="S1274">
            <v>-2480212.5</v>
          </cell>
          <cell r="T1274">
            <v>-420375</v>
          </cell>
          <cell r="AH1274">
            <v>-422126.5625</v>
          </cell>
          <cell r="AI1274">
            <v>-611295.3125</v>
          </cell>
          <cell r="AJ1274">
            <v>-732153.125</v>
          </cell>
        </row>
        <row r="1275">
          <cell r="Q1275">
            <v>0</v>
          </cell>
          <cell r="R1275">
            <v>0</v>
          </cell>
          <cell r="S1275">
            <v>0</v>
          </cell>
          <cell r="T1275">
            <v>0</v>
          </cell>
          <cell r="AH1275">
            <v>0</v>
          </cell>
          <cell r="AI1275">
            <v>0</v>
          </cell>
          <cell r="AJ1275">
            <v>0</v>
          </cell>
        </row>
        <row r="1276">
          <cell r="Q1276">
            <v>-1473607.13</v>
          </cell>
          <cell r="R1276">
            <v>0</v>
          </cell>
          <cell r="S1276">
            <v>0</v>
          </cell>
          <cell r="T1276">
            <v>0</v>
          </cell>
          <cell r="AH1276">
            <v>-1284158.7908333335</v>
          </cell>
          <cell r="AI1276">
            <v>-1156775.3800000001</v>
          </cell>
          <cell r="AJ1276">
            <v>-1064291.8404166666</v>
          </cell>
        </row>
        <row r="1277">
          <cell r="Q1277">
            <v>-914398.34</v>
          </cell>
          <cell r="R1277">
            <v>-371782.12</v>
          </cell>
          <cell r="S1277">
            <v>46918.06</v>
          </cell>
          <cell r="T1277">
            <v>26736.880000000001</v>
          </cell>
          <cell r="AH1277">
            <v>-189064.78958333333</v>
          </cell>
          <cell r="AI1277">
            <v>-199668.61833333338</v>
          </cell>
          <cell r="AJ1277">
            <v>-191356.60500000001</v>
          </cell>
        </row>
        <row r="1278">
          <cell r="Q1278">
            <v>-495678.29</v>
          </cell>
          <cell r="R1278">
            <v>-186025.63</v>
          </cell>
          <cell r="S1278">
            <v>26467.42</v>
          </cell>
          <cell r="T1278">
            <v>19822.240000000002</v>
          </cell>
          <cell r="AH1278">
            <v>-117203.72833333333</v>
          </cell>
          <cell r="AI1278">
            <v>-118586.17583333334</v>
          </cell>
          <cell r="AJ1278">
            <v>-111620.41833333333</v>
          </cell>
        </row>
        <row r="1279">
          <cell r="Q1279">
            <v>-21336.74</v>
          </cell>
          <cell r="R1279">
            <v>-68156.289999999994</v>
          </cell>
          <cell r="S1279">
            <v>-27492.53</v>
          </cell>
          <cell r="T1279">
            <v>-78660.91</v>
          </cell>
          <cell r="AH1279">
            <v>-10807.308333333334</v>
          </cell>
          <cell r="AI1279">
            <v>-16533.897499999999</v>
          </cell>
          <cell r="AJ1279">
            <v>-22453.91</v>
          </cell>
        </row>
        <row r="1280">
          <cell r="Q1280">
            <v>0</v>
          </cell>
          <cell r="R1280">
            <v>0</v>
          </cell>
          <cell r="S1280">
            <v>0</v>
          </cell>
          <cell r="T1280">
            <v>0</v>
          </cell>
          <cell r="AH1280">
            <v>0</v>
          </cell>
          <cell r="AI1280">
            <v>0</v>
          </cell>
          <cell r="AJ1280">
            <v>0</v>
          </cell>
        </row>
        <row r="1281">
          <cell r="Q1281">
            <v>0</v>
          </cell>
          <cell r="R1281">
            <v>0</v>
          </cell>
          <cell r="S1281">
            <v>0</v>
          </cell>
          <cell r="T1281">
            <v>0</v>
          </cell>
          <cell r="AH1281">
            <v>902.25916666666672</v>
          </cell>
          <cell r="AI1281">
            <v>902.25916666666672</v>
          </cell>
          <cell r="AJ1281">
            <v>902.25916666666672</v>
          </cell>
        </row>
        <row r="1282">
          <cell r="Q1282">
            <v>0</v>
          </cell>
          <cell r="R1282">
            <v>0</v>
          </cell>
          <cell r="S1282">
            <v>0</v>
          </cell>
          <cell r="T1282">
            <v>0</v>
          </cell>
          <cell r="AH1282">
            <v>0</v>
          </cell>
          <cell r="AI1282">
            <v>0</v>
          </cell>
          <cell r="AJ1282">
            <v>0</v>
          </cell>
        </row>
        <row r="1283">
          <cell r="Q1283">
            <v>0</v>
          </cell>
          <cell r="R1283">
            <v>0</v>
          </cell>
          <cell r="S1283">
            <v>0</v>
          </cell>
          <cell r="T1283">
            <v>0</v>
          </cell>
          <cell r="AH1283">
            <v>0</v>
          </cell>
          <cell r="AI1283">
            <v>0</v>
          </cell>
          <cell r="AJ1283">
            <v>0</v>
          </cell>
        </row>
        <row r="1284">
          <cell r="Q1284">
            <v>0</v>
          </cell>
          <cell r="R1284">
            <v>0</v>
          </cell>
          <cell r="S1284">
            <v>0</v>
          </cell>
          <cell r="T1284">
            <v>0</v>
          </cell>
          <cell r="AH1284">
            <v>0</v>
          </cell>
          <cell r="AI1284">
            <v>0</v>
          </cell>
          <cell r="AJ1284">
            <v>0</v>
          </cell>
        </row>
        <row r="1285">
          <cell r="AH1285">
            <v>0</v>
          </cell>
          <cell r="AI1285">
            <v>0</v>
          </cell>
          <cell r="AJ1285">
            <v>0</v>
          </cell>
        </row>
        <row r="1286">
          <cell r="AH1286">
            <v>0</v>
          </cell>
          <cell r="AI1286">
            <v>0</v>
          </cell>
          <cell r="AJ1286">
            <v>0</v>
          </cell>
        </row>
        <row r="1287">
          <cell r="AH1287">
            <v>0</v>
          </cell>
          <cell r="AI1287">
            <v>0</v>
          </cell>
          <cell r="AJ1287">
            <v>0</v>
          </cell>
        </row>
        <row r="1288">
          <cell r="R1288">
            <v>0</v>
          </cell>
          <cell r="S1288">
            <v>0</v>
          </cell>
          <cell r="T1288">
            <v>-130769.23</v>
          </cell>
          <cell r="AH1288">
            <v>0</v>
          </cell>
          <cell r="AI1288">
            <v>0</v>
          </cell>
          <cell r="AJ1288">
            <v>-5448.7179166666665</v>
          </cell>
        </row>
        <row r="1289">
          <cell r="Q1289">
            <v>0</v>
          </cell>
          <cell r="R1289">
            <v>0</v>
          </cell>
          <cell r="S1289">
            <v>0</v>
          </cell>
          <cell r="T1289">
            <v>0</v>
          </cell>
          <cell r="AH1289">
            <v>0</v>
          </cell>
          <cell r="AI1289">
            <v>0</v>
          </cell>
          <cell r="AJ1289">
            <v>0</v>
          </cell>
        </row>
        <row r="1290">
          <cell r="Q1290">
            <v>0</v>
          </cell>
          <cell r="R1290">
            <v>0</v>
          </cell>
          <cell r="S1290">
            <v>0</v>
          </cell>
          <cell r="T1290">
            <v>0</v>
          </cell>
          <cell r="AH1290">
            <v>0</v>
          </cell>
          <cell r="AI1290">
            <v>0</v>
          </cell>
          <cell r="AJ1290">
            <v>0</v>
          </cell>
        </row>
        <row r="1291">
          <cell r="Q1291">
            <v>0</v>
          </cell>
          <cell r="R1291">
            <v>0</v>
          </cell>
          <cell r="S1291">
            <v>0</v>
          </cell>
          <cell r="T1291">
            <v>0</v>
          </cell>
          <cell r="AH1291">
            <v>0</v>
          </cell>
          <cell r="AI1291">
            <v>0</v>
          </cell>
          <cell r="AJ1291">
            <v>0</v>
          </cell>
        </row>
        <row r="1292">
          <cell r="Q1292">
            <v>0</v>
          </cell>
          <cell r="R1292">
            <v>0</v>
          </cell>
          <cell r="S1292">
            <v>0</v>
          </cell>
          <cell r="T1292">
            <v>0</v>
          </cell>
          <cell r="AH1292">
            <v>0</v>
          </cell>
          <cell r="AI1292">
            <v>0</v>
          </cell>
          <cell r="AJ1292">
            <v>0</v>
          </cell>
        </row>
        <row r="1293">
          <cell r="Q1293">
            <v>-733011.79</v>
          </cell>
          <cell r="R1293">
            <v>-1099517.69</v>
          </cell>
          <cell r="S1293">
            <v>-1466023.59</v>
          </cell>
          <cell r="T1293">
            <v>-1832529.49</v>
          </cell>
          <cell r="AH1293">
            <v>-1280780.6045833335</v>
          </cell>
          <cell r="AI1293">
            <v>-1281076.9933333332</v>
          </cell>
          <cell r="AJ1293">
            <v>-1281458.0645833334</v>
          </cell>
        </row>
        <row r="1294">
          <cell r="Q1294">
            <v>-1792788</v>
          </cell>
          <cell r="R1294">
            <v>-1976845</v>
          </cell>
          <cell r="S1294">
            <v>-2192944</v>
          </cell>
          <cell r="T1294">
            <v>-2429690</v>
          </cell>
          <cell r="AH1294">
            <v>-2001591.2433333334</v>
          </cell>
          <cell r="AI1294">
            <v>-1989328.6600000001</v>
          </cell>
          <cell r="AJ1294">
            <v>-1976196.5350000001</v>
          </cell>
        </row>
        <row r="1295">
          <cell r="AH1295">
            <v>0</v>
          </cell>
          <cell r="AI1295">
            <v>0</v>
          </cell>
          <cell r="AJ1295">
            <v>0</v>
          </cell>
        </row>
        <row r="1296">
          <cell r="Q1296">
            <v>-40464.239999999998</v>
          </cell>
          <cell r="R1296">
            <v>-60696.36</v>
          </cell>
          <cell r="S1296">
            <v>-80928.479999999996</v>
          </cell>
          <cell r="T1296">
            <v>-101160.6</v>
          </cell>
          <cell r="AH1296">
            <v>-84336.357499999998</v>
          </cell>
          <cell r="AI1296">
            <v>-86582.66333333333</v>
          </cell>
          <cell r="AJ1296">
            <v>-89470.770833333328</v>
          </cell>
        </row>
        <row r="1297">
          <cell r="Q1297">
            <v>-40464.239999999998</v>
          </cell>
          <cell r="R1297">
            <v>-60696.36</v>
          </cell>
          <cell r="S1297">
            <v>-80928.479999999996</v>
          </cell>
          <cell r="T1297">
            <v>-101160.6</v>
          </cell>
          <cell r="AH1297">
            <v>-84336.357499999998</v>
          </cell>
          <cell r="AI1297">
            <v>-86582.66333333333</v>
          </cell>
          <cell r="AJ1297">
            <v>-89470.770833333328</v>
          </cell>
        </row>
        <row r="1298">
          <cell r="Q1298">
            <v>-6876.8</v>
          </cell>
          <cell r="R1298">
            <v>-10315.200000000001</v>
          </cell>
          <cell r="S1298">
            <v>-13753.6</v>
          </cell>
          <cell r="T1298">
            <v>-17192</v>
          </cell>
          <cell r="AH1298">
            <v>-55223.087500000001</v>
          </cell>
          <cell r="AI1298">
            <v>-53657.683333333342</v>
          </cell>
          <cell r="AJ1298">
            <v>-51645.020833333336</v>
          </cell>
        </row>
        <row r="1299">
          <cell r="Q1299">
            <v>-6876.8</v>
          </cell>
          <cell r="R1299">
            <v>-10315.200000000001</v>
          </cell>
          <cell r="S1299">
            <v>-13753.6</v>
          </cell>
          <cell r="T1299">
            <v>-17192</v>
          </cell>
          <cell r="AH1299">
            <v>-55223.087500000001</v>
          </cell>
          <cell r="AI1299">
            <v>-53657.683333333342</v>
          </cell>
          <cell r="AJ1299">
            <v>-51645.020833333336</v>
          </cell>
        </row>
        <row r="1300">
          <cell r="Q1300">
            <v>-14434.16</v>
          </cell>
          <cell r="R1300">
            <v>-21651.24</v>
          </cell>
          <cell r="S1300">
            <v>-28868.32</v>
          </cell>
          <cell r="T1300">
            <v>-36085.4</v>
          </cell>
          <cell r="AH1300">
            <v>-68850.28</v>
          </cell>
          <cell r="AI1300">
            <v>-67805.55333333333</v>
          </cell>
          <cell r="AJ1300">
            <v>-66462.333333333328</v>
          </cell>
        </row>
        <row r="1301">
          <cell r="Q1301">
            <v>0</v>
          </cell>
          <cell r="R1301">
            <v>0</v>
          </cell>
          <cell r="S1301">
            <v>0</v>
          </cell>
          <cell r="T1301">
            <v>0</v>
          </cell>
          <cell r="AH1301">
            <v>-895178.02625</v>
          </cell>
          <cell r="AI1301">
            <v>-778925.55125000002</v>
          </cell>
          <cell r="AJ1301">
            <v>-692040.90125</v>
          </cell>
        </row>
        <row r="1302">
          <cell r="Q1302">
            <v>-991249.05</v>
          </cell>
          <cell r="R1302">
            <v>-981185.82</v>
          </cell>
          <cell r="S1302">
            <v>-981185.82</v>
          </cell>
          <cell r="T1302">
            <v>-1156166.42</v>
          </cell>
          <cell r="AH1302">
            <v>-837546.30958333332</v>
          </cell>
          <cell r="AI1302">
            <v>-861072.92374999996</v>
          </cell>
          <cell r="AJ1302">
            <v>-887701.89124999987</v>
          </cell>
        </row>
        <row r="1303">
          <cell r="Q1303">
            <v>0</v>
          </cell>
          <cell r="R1303">
            <v>0</v>
          </cell>
          <cell r="S1303">
            <v>0</v>
          </cell>
          <cell r="T1303">
            <v>0</v>
          </cell>
          <cell r="AH1303">
            <v>0</v>
          </cell>
          <cell r="AI1303">
            <v>0</v>
          </cell>
          <cell r="AJ1303">
            <v>0</v>
          </cell>
        </row>
        <row r="1304">
          <cell r="Q1304">
            <v>0</v>
          </cell>
          <cell r="R1304">
            <v>0</v>
          </cell>
          <cell r="S1304">
            <v>0</v>
          </cell>
          <cell r="T1304">
            <v>0</v>
          </cell>
          <cell r="AH1304">
            <v>-2477.9149999999995</v>
          </cell>
          <cell r="AI1304">
            <v>-533.72000000000014</v>
          </cell>
          <cell r="AJ1304">
            <v>1426.4712499999998</v>
          </cell>
        </row>
        <row r="1305">
          <cell r="Q1305">
            <v>0</v>
          </cell>
          <cell r="R1305">
            <v>-33333</v>
          </cell>
          <cell r="S1305">
            <v>-66666</v>
          </cell>
          <cell r="T1305">
            <v>-99999</v>
          </cell>
          <cell r="AH1305">
            <v>-223885.18083333332</v>
          </cell>
          <cell r="AI1305">
            <v>-221801.80583333332</v>
          </cell>
          <cell r="AJ1305">
            <v>-219371.13916666666</v>
          </cell>
        </row>
        <row r="1306">
          <cell r="AH1306">
            <v>0</v>
          </cell>
          <cell r="AI1306">
            <v>0</v>
          </cell>
          <cell r="AJ1306">
            <v>0</v>
          </cell>
        </row>
        <row r="1307">
          <cell r="Q1307">
            <v>-755793</v>
          </cell>
          <cell r="R1307">
            <v>-819989</v>
          </cell>
          <cell r="S1307">
            <v>-957404</v>
          </cell>
          <cell r="T1307">
            <v>-1166935</v>
          </cell>
          <cell r="AH1307">
            <v>-1044869.9766666666</v>
          </cell>
          <cell r="AI1307">
            <v>-1013082.6016666666</v>
          </cell>
          <cell r="AJ1307">
            <v>-985980.85166666657</v>
          </cell>
        </row>
        <row r="1308">
          <cell r="Q1308">
            <v>-1141872.83</v>
          </cell>
          <cell r="R1308">
            <v>-1212878.25</v>
          </cell>
          <cell r="S1308">
            <v>-1285453.22</v>
          </cell>
          <cell r="T1308">
            <v>-1359785.96</v>
          </cell>
          <cell r="AH1308">
            <v>-920407.7300000001</v>
          </cell>
          <cell r="AI1308">
            <v>-934628.79083333339</v>
          </cell>
          <cell r="AJ1308">
            <v>-949485.35041666683</v>
          </cell>
        </row>
        <row r="1309">
          <cell r="AH1309">
            <v>0</v>
          </cell>
          <cell r="AI1309">
            <v>0</v>
          </cell>
          <cell r="AJ1309">
            <v>0</v>
          </cell>
        </row>
        <row r="1310">
          <cell r="Q1310">
            <v>-745021.63</v>
          </cell>
          <cell r="R1310">
            <v>-740895</v>
          </cell>
          <cell r="S1310">
            <v>-737773.73</v>
          </cell>
          <cell r="T1310">
            <v>-731890.17</v>
          </cell>
          <cell r="AH1310">
            <v>-769856.07833333348</v>
          </cell>
          <cell r="AI1310">
            <v>-764959.41166666674</v>
          </cell>
          <cell r="AJ1310">
            <v>-760111.6958333333</v>
          </cell>
        </row>
        <row r="1311">
          <cell r="Q1311">
            <v>-239434.99</v>
          </cell>
          <cell r="R1311">
            <v>-239434.99</v>
          </cell>
          <cell r="S1311">
            <v>-239434.99</v>
          </cell>
          <cell r="T1311">
            <v>-298241.32</v>
          </cell>
          <cell r="AH1311">
            <v>-288789.78625000006</v>
          </cell>
          <cell r="AI1311">
            <v>-273849.92041666672</v>
          </cell>
          <cell r="AJ1311">
            <v>-254247.5625</v>
          </cell>
        </row>
        <row r="1312">
          <cell r="Q1312">
            <v>0</v>
          </cell>
          <cell r="R1312">
            <v>0</v>
          </cell>
          <cell r="S1312">
            <v>0</v>
          </cell>
          <cell r="T1312">
            <v>0</v>
          </cell>
          <cell r="AH1312">
            <v>0</v>
          </cell>
          <cell r="AI1312">
            <v>0</v>
          </cell>
          <cell r="AJ1312">
            <v>0</v>
          </cell>
        </row>
        <row r="1313">
          <cell r="Q1313">
            <v>0</v>
          </cell>
          <cell r="R1313">
            <v>0</v>
          </cell>
          <cell r="S1313">
            <v>0</v>
          </cell>
          <cell r="T1313">
            <v>0</v>
          </cell>
          <cell r="AH1313">
            <v>-12500</v>
          </cell>
          <cell r="AI1313">
            <v>-4166.666666666667</v>
          </cell>
          <cell r="AJ1313">
            <v>0</v>
          </cell>
        </row>
        <row r="1314">
          <cell r="Q1314">
            <v>0</v>
          </cell>
          <cell r="R1314">
            <v>0</v>
          </cell>
          <cell r="S1314">
            <v>0</v>
          </cell>
          <cell r="T1314">
            <v>0</v>
          </cell>
          <cell r="AH1314">
            <v>0</v>
          </cell>
          <cell r="AI1314">
            <v>0</v>
          </cell>
          <cell r="AJ1314">
            <v>0</v>
          </cell>
        </row>
        <row r="1315">
          <cell r="Q1315">
            <v>0</v>
          </cell>
          <cell r="R1315">
            <v>0</v>
          </cell>
          <cell r="S1315">
            <v>0</v>
          </cell>
          <cell r="T1315">
            <v>0</v>
          </cell>
          <cell r="AH1315">
            <v>141.07041666666666</v>
          </cell>
          <cell r="AI1315">
            <v>100.76458333333333</v>
          </cell>
          <cell r="AJ1315">
            <v>80.611666666666665</v>
          </cell>
        </row>
        <row r="1316">
          <cell r="Q1316">
            <v>0</v>
          </cell>
          <cell r="R1316">
            <v>0</v>
          </cell>
          <cell r="S1316">
            <v>0</v>
          </cell>
          <cell r="T1316">
            <v>0</v>
          </cell>
          <cell r="AH1316">
            <v>-1200000</v>
          </cell>
          <cell r="AI1316">
            <v>-866666.66666666663</v>
          </cell>
          <cell r="AJ1316">
            <v>-616666.66666666663</v>
          </cell>
        </row>
        <row r="1317">
          <cell r="Q1317">
            <v>0</v>
          </cell>
          <cell r="R1317">
            <v>0</v>
          </cell>
          <cell r="S1317">
            <v>0</v>
          </cell>
          <cell r="T1317">
            <v>0</v>
          </cell>
          <cell r="AH1317">
            <v>0</v>
          </cell>
          <cell r="AI1317">
            <v>0</v>
          </cell>
          <cell r="AJ1317">
            <v>0</v>
          </cell>
        </row>
        <row r="1318">
          <cell r="R1318">
            <v>0</v>
          </cell>
          <cell r="S1318">
            <v>0</v>
          </cell>
          <cell r="T1318">
            <v>-385313</v>
          </cell>
          <cell r="AH1318">
            <v>0</v>
          </cell>
          <cell r="AI1318">
            <v>0</v>
          </cell>
          <cell r="AJ1318">
            <v>-16054.708333333334</v>
          </cell>
        </row>
        <row r="1319">
          <cell r="Q1319">
            <v>0</v>
          </cell>
          <cell r="R1319">
            <v>0</v>
          </cell>
          <cell r="S1319">
            <v>0</v>
          </cell>
          <cell r="T1319">
            <v>0</v>
          </cell>
          <cell r="AH1319">
            <v>-1122855</v>
          </cell>
          <cell r="AI1319">
            <v>-1122855</v>
          </cell>
          <cell r="AJ1319">
            <v>-1022437.0833333334</v>
          </cell>
        </row>
        <row r="1320">
          <cell r="T1320">
            <v>-3250409</v>
          </cell>
          <cell r="AH1320">
            <v>0</v>
          </cell>
          <cell r="AI1320">
            <v>0</v>
          </cell>
          <cell r="AJ1320">
            <v>-135433.70833333334</v>
          </cell>
        </row>
        <row r="1321">
          <cell r="AH1321">
            <v>0</v>
          </cell>
          <cell r="AI1321">
            <v>0</v>
          </cell>
          <cell r="AJ1321">
            <v>0</v>
          </cell>
        </row>
        <row r="1322">
          <cell r="AH1322">
            <v>0</v>
          </cell>
          <cell r="AI1322">
            <v>0</v>
          </cell>
          <cell r="AJ1322">
            <v>0</v>
          </cell>
        </row>
        <row r="1323">
          <cell r="Q1323">
            <v>-633689.44999999995</v>
          </cell>
          <cell r="R1323">
            <v>-633689.44999999995</v>
          </cell>
          <cell r="S1323">
            <v>-633689.44999999995</v>
          </cell>
          <cell r="T1323">
            <v>-633689.44999999995</v>
          </cell>
          <cell r="AH1323">
            <v>-676484.6987500001</v>
          </cell>
          <cell r="AI1323">
            <v>-657896.68000000005</v>
          </cell>
          <cell r="AJ1323">
            <v>-646790.05166666675</v>
          </cell>
        </row>
        <row r="1324">
          <cell r="Q1324">
            <v>-3306489.7</v>
          </cell>
          <cell r="R1324">
            <v>-3254591.93</v>
          </cell>
          <cell r="S1324">
            <v>-3252247.21</v>
          </cell>
          <cell r="T1324">
            <v>-1571118.16</v>
          </cell>
          <cell r="AH1324">
            <v>-4571534.2208333341</v>
          </cell>
          <cell r="AI1324">
            <v>-4413978.149583335</v>
          </cell>
          <cell r="AJ1324">
            <v>-4195858.4437500006</v>
          </cell>
        </row>
        <row r="1325">
          <cell r="Q1325">
            <v>-337286.52</v>
          </cell>
          <cell r="R1325">
            <v>-337286.52</v>
          </cell>
          <cell r="S1325">
            <v>-332898</v>
          </cell>
          <cell r="T1325">
            <v>-332898</v>
          </cell>
          <cell r="AH1325">
            <v>-343470.315</v>
          </cell>
          <cell r="AI1325">
            <v>-342676.17</v>
          </cell>
          <cell r="AJ1325">
            <v>-341699.17</v>
          </cell>
        </row>
        <row r="1326">
          <cell r="Q1326">
            <v>0</v>
          </cell>
          <cell r="R1326">
            <v>0</v>
          </cell>
          <cell r="S1326">
            <v>0</v>
          </cell>
          <cell r="T1326">
            <v>0</v>
          </cell>
          <cell r="AH1326">
            <v>0</v>
          </cell>
          <cell r="AI1326">
            <v>0</v>
          </cell>
          <cell r="AJ1326">
            <v>0</v>
          </cell>
        </row>
        <row r="1327">
          <cell r="Q1327">
            <v>0</v>
          </cell>
          <cell r="R1327">
            <v>0</v>
          </cell>
          <cell r="S1327">
            <v>0</v>
          </cell>
          <cell r="T1327">
            <v>0</v>
          </cell>
          <cell r="AH1327">
            <v>0</v>
          </cell>
          <cell r="AI1327">
            <v>0</v>
          </cell>
          <cell r="AJ1327">
            <v>0</v>
          </cell>
        </row>
        <row r="1328">
          <cell r="Q1328">
            <v>0</v>
          </cell>
          <cell r="R1328">
            <v>0</v>
          </cell>
          <cell r="S1328">
            <v>0</v>
          </cell>
          <cell r="T1328">
            <v>0</v>
          </cell>
          <cell r="AH1328">
            <v>0</v>
          </cell>
          <cell r="AI1328">
            <v>0</v>
          </cell>
          <cell r="AJ1328">
            <v>0</v>
          </cell>
        </row>
        <row r="1329">
          <cell r="Q1329">
            <v>0</v>
          </cell>
          <cell r="R1329">
            <v>0</v>
          </cell>
          <cell r="S1329">
            <v>0</v>
          </cell>
          <cell r="T1329">
            <v>0</v>
          </cell>
          <cell r="AH1329">
            <v>0</v>
          </cell>
          <cell r="AI1329">
            <v>0</v>
          </cell>
          <cell r="AJ1329">
            <v>0</v>
          </cell>
        </row>
        <row r="1330">
          <cell r="Q1330">
            <v>0</v>
          </cell>
          <cell r="R1330">
            <v>0</v>
          </cell>
          <cell r="S1330">
            <v>0</v>
          </cell>
          <cell r="T1330">
            <v>0</v>
          </cell>
          <cell r="AH1330">
            <v>0</v>
          </cell>
          <cell r="AI1330">
            <v>0</v>
          </cell>
          <cell r="AJ1330">
            <v>0</v>
          </cell>
        </row>
        <row r="1331">
          <cell r="Q1331">
            <v>0</v>
          </cell>
          <cell r="R1331">
            <v>0</v>
          </cell>
          <cell r="S1331">
            <v>0</v>
          </cell>
          <cell r="T1331">
            <v>0</v>
          </cell>
          <cell r="AH1331">
            <v>0</v>
          </cell>
          <cell r="AI1331">
            <v>0</v>
          </cell>
          <cell r="AJ1331">
            <v>0</v>
          </cell>
        </row>
        <row r="1332">
          <cell r="Q1332">
            <v>-3304.85</v>
          </cell>
          <cell r="R1332">
            <v>-3304.85</v>
          </cell>
          <cell r="S1332">
            <v>-3304.85</v>
          </cell>
          <cell r="T1332">
            <v>0</v>
          </cell>
          <cell r="AH1332">
            <v>-258107.38125000001</v>
          </cell>
          <cell r="AI1332">
            <v>-86010.751666666678</v>
          </cell>
          <cell r="AJ1332">
            <v>-1101.6166666666666</v>
          </cell>
        </row>
        <row r="1333">
          <cell r="Q1333">
            <v>-2555632.5299999998</v>
          </cell>
          <cell r="R1333">
            <v>-2524598.0499999998</v>
          </cell>
          <cell r="S1333">
            <v>-2524598.0499999998</v>
          </cell>
          <cell r="T1333">
            <v>0</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H1334">
            <v>-18623120.981666666</v>
          </cell>
          <cell r="AI1334">
            <v>-18680650.69875</v>
          </cell>
          <cell r="AJ1334">
            <v>-18697028.14875</v>
          </cell>
        </row>
        <row r="1335">
          <cell r="Q1335">
            <v>-12354716.17</v>
          </cell>
          <cell r="R1335">
            <v>-12395293.32</v>
          </cell>
          <cell r="S1335">
            <v>-12740467.49</v>
          </cell>
          <cell r="T1335">
            <v>-12572166.720000001</v>
          </cell>
          <cell r="AH1335">
            <v>-11112311.605416667</v>
          </cell>
          <cell r="AI1335">
            <v>-11336841.451666668</v>
          </cell>
          <cell r="AJ1335">
            <v>-11543551.073749999</v>
          </cell>
        </row>
        <row r="1336">
          <cell r="Q1336">
            <v>-464683.58</v>
          </cell>
          <cell r="R1336">
            <v>-448447.58</v>
          </cell>
          <cell r="S1336">
            <v>-459289.58</v>
          </cell>
          <cell r="T1336">
            <v>-448783.58</v>
          </cell>
          <cell r="AH1336">
            <v>-448650.88708333328</v>
          </cell>
          <cell r="AI1336">
            <v>-450603.84791666665</v>
          </cell>
          <cell r="AJ1336">
            <v>-452589.68375000003</v>
          </cell>
        </row>
        <row r="1337">
          <cell r="Q1337">
            <v>-10000</v>
          </cell>
          <cell r="R1337">
            <v>-10000</v>
          </cell>
          <cell r="S1337">
            <v>-10000</v>
          </cell>
          <cell r="T1337">
            <v>-10000</v>
          </cell>
          <cell r="AH1337">
            <v>-10000</v>
          </cell>
          <cell r="AI1337">
            <v>-10000</v>
          </cell>
          <cell r="AJ1337">
            <v>-10000</v>
          </cell>
        </row>
        <row r="1338">
          <cell r="Q1338">
            <v>-25524.85</v>
          </cell>
          <cell r="R1338">
            <v>-24066.26</v>
          </cell>
          <cell r="S1338">
            <v>-32580.98</v>
          </cell>
          <cell r="T1338">
            <v>-24591.59</v>
          </cell>
          <cell r="AH1338">
            <v>-21272.57</v>
          </cell>
          <cell r="AI1338">
            <v>-21500.908333333333</v>
          </cell>
          <cell r="AJ1338">
            <v>-21935.035833333339</v>
          </cell>
        </row>
        <row r="1339">
          <cell r="Q1339">
            <v>-42021.78</v>
          </cell>
          <cell r="R1339">
            <v>-41714.14</v>
          </cell>
          <cell r="S1339">
            <v>-64228.41</v>
          </cell>
          <cell r="T1339">
            <v>-64228.41</v>
          </cell>
          <cell r="AH1339">
            <v>-53942.474166666674</v>
          </cell>
          <cell r="AI1339">
            <v>-51847.07666666666</v>
          </cell>
          <cell r="AJ1339">
            <v>-51593.698333333341</v>
          </cell>
        </row>
        <row r="1340">
          <cell r="Q1340">
            <v>-652279.19999999995</v>
          </cell>
          <cell r="R1340">
            <v>-798080.24</v>
          </cell>
          <cell r="S1340">
            <v>-888659.9</v>
          </cell>
          <cell r="T1340">
            <v>-1021394.54</v>
          </cell>
          <cell r="AH1340">
            <v>-335600.39416666667</v>
          </cell>
          <cell r="AI1340">
            <v>-399029.6166666667</v>
          </cell>
          <cell r="AJ1340">
            <v>-468978.63125000009</v>
          </cell>
        </row>
        <row r="1341">
          <cell r="Q1341">
            <v>-2851582.64</v>
          </cell>
          <cell r="R1341">
            <v>-3642130.7</v>
          </cell>
          <cell r="S1341">
            <v>-4557336.57</v>
          </cell>
          <cell r="T1341">
            <v>-5010649.67</v>
          </cell>
          <cell r="AH1341">
            <v>-1010451.57625</v>
          </cell>
          <cell r="AI1341">
            <v>-1346807.3187500003</v>
          </cell>
          <cell r="AJ1341">
            <v>-1737149.3583333334</v>
          </cell>
        </row>
        <row r="1342">
          <cell r="Q1342">
            <v>-1589346.19</v>
          </cell>
          <cell r="R1342">
            <v>-1904263.28</v>
          </cell>
          <cell r="S1342">
            <v>-2008591.19</v>
          </cell>
          <cell r="T1342">
            <v>-1856903.08</v>
          </cell>
          <cell r="AH1342">
            <v>-819880.6366666666</v>
          </cell>
          <cell r="AI1342">
            <v>-965124.53874999995</v>
          </cell>
          <cell r="AJ1342">
            <v>-1103202.5545833332</v>
          </cell>
        </row>
        <row r="1343">
          <cell r="Q1343">
            <v>-1016768.79</v>
          </cell>
          <cell r="R1343">
            <v>-1016768.79</v>
          </cell>
          <cell r="S1343">
            <v>-1016768.79</v>
          </cell>
          <cell r="T1343">
            <v>-1659473.13</v>
          </cell>
          <cell r="AH1343">
            <v>-453990.98208333337</v>
          </cell>
          <cell r="AI1343">
            <v>-538721.71458333323</v>
          </cell>
          <cell r="AJ1343">
            <v>-637717.37958333327</v>
          </cell>
        </row>
        <row r="1344">
          <cell r="R1344">
            <v>0</v>
          </cell>
          <cell r="S1344">
            <v>0</v>
          </cell>
          <cell r="T1344">
            <v>-256699</v>
          </cell>
          <cell r="AH1344">
            <v>0</v>
          </cell>
          <cell r="AI1344">
            <v>0</v>
          </cell>
          <cell r="AJ1344">
            <v>-10695.791666666666</v>
          </cell>
        </row>
        <row r="1345">
          <cell r="Q1345">
            <v>0</v>
          </cell>
          <cell r="R1345">
            <v>0</v>
          </cell>
          <cell r="S1345">
            <v>0</v>
          </cell>
          <cell r="T1345">
            <v>0</v>
          </cell>
          <cell r="AH1345">
            <v>0</v>
          </cell>
          <cell r="AI1345">
            <v>0</v>
          </cell>
          <cell r="AJ1345">
            <v>0</v>
          </cell>
        </row>
        <row r="1346">
          <cell r="R1346">
            <v>0</v>
          </cell>
          <cell r="S1346">
            <v>0</v>
          </cell>
          <cell r="T1346">
            <v>-15482</v>
          </cell>
          <cell r="AH1346">
            <v>0</v>
          </cell>
          <cell r="AI1346">
            <v>0</v>
          </cell>
          <cell r="AJ1346">
            <v>-645.08333333333337</v>
          </cell>
        </row>
        <row r="1347">
          <cell r="Q1347">
            <v>0</v>
          </cell>
          <cell r="R1347">
            <v>0</v>
          </cell>
          <cell r="S1347">
            <v>0</v>
          </cell>
          <cell r="T1347">
            <v>0</v>
          </cell>
          <cell r="AH1347">
            <v>0</v>
          </cell>
          <cell r="AI1347">
            <v>0</v>
          </cell>
          <cell r="AJ1347">
            <v>0</v>
          </cell>
        </row>
        <row r="1348">
          <cell r="R1348">
            <v>0</v>
          </cell>
          <cell r="S1348">
            <v>0</v>
          </cell>
          <cell r="T1348">
            <v>-5353</v>
          </cell>
          <cell r="AH1348">
            <v>0</v>
          </cell>
          <cell r="AI1348">
            <v>0</v>
          </cell>
          <cell r="AJ1348">
            <v>-223.04166666666666</v>
          </cell>
        </row>
        <row r="1349">
          <cell r="AH1349">
            <v>0</v>
          </cell>
          <cell r="AI1349">
            <v>0</v>
          </cell>
          <cell r="AJ1349">
            <v>0</v>
          </cell>
        </row>
        <row r="1350">
          <cell r="Q1350">
            <v>-3089713.86</v>
          </cell>
          <cell r="R1350">
            <v>-3178321.44</v>
          </cell>
          <cell r="S1350">
            <v>-450988.29</v>
          </cell>
          <cell r="T1350">
            <v>-521234.38</v>
          </cell>
          <cell r="AH1350">
            <v>-2605610.4145833333</v>
          </cell>
          <cell r="AI1350">
            <v>-2626031.3375000004</v>
          </cell>
          <cell r="AJ1350">
            <v>-2500111.6</v>
          </cell>
        </row>
        <row r="1351">
          <cell r="Q1351">
            <v>0</v>
          </cell>
          <cell r="R1351">
            <v>0</v>
          </cell>
          <cell r="S1351">
            <v>0</v>
          </cell>
          <cell r="T1351">
            <v>0</v>
          </cell>
          <cell r="AH1351">
            <v>0</v>
          </cell>
          <cell r="AI1351">
            <v>0</v>
          </cell>
          <cell r="AJ1351">
            <v>0</v>
          </cell>
        </row>
        <row r="1352">
          <cell r="Q1352">
            <v>-5000</v>
          </cell>
          <cell r="R1352">
            <v>-5000</v>
          </cell>
          <cell r="S1352">
            <v>-5000</v>
          </cell>
          <cell r="T1352">
            <v>-5000</v>
          </cell>
          <cell r="AH1352">
            <v>-5000</v>
          </cell>
          <cell r="AI1352">
            <v>-5000</v>
          </cell>
          <cell r="AJ1352">
            <v>-5000</v>
          </cell>
        </row>
        <row r="1353">
          <cell r="Q1353">
            <v>0</v>
          </cell>
          <cell r="R1353">
            <v>0</v>
          </cell>
          <cell r="S1353">
            <v>0</v>
          </cell>
          <cell r="T1353">
            <v>0</v>
          </cell>
          <cell r="AH1353">
            <v>0</v>
          </cell>
          <cell r="AI1353">
            <v>0</v>
          </cell>
          <cell r="AJ1353">
            <v>0</v>
          </cell>
        </row>
        <row r="1354">
          <cell r="Q1354">
            <v>-26668727.57</v>
          </cell>
          <cell r="R1354">
            <v>-26609467.66</v>
          </cell>
          <cell r="S1354">
            <v>-26557967.809999999</v>
          </cell>
          <cell r="T1354">
            <v>-27795522.609999999</v>
          </cell>
          <cell r="AH1354">
            <v>-25149565.306666661</v>
          </cell>
          <cell r="AI1354">
            <v>-25466550.409166664</v>
          </cell>
          <cell r="AJ1354">
            <v>-25793579.436249997</v>
          </cell>
        </row>
        <row r="1355">
          <cell r="Q1355">
            <v>0</v>
          </cell>
          <cell r="R1355">
            <v>0</v>
          </cell>
          <cell r="S1355">
            <v>0</v>
          </cell>
          <cell r="T1355">
            <v>0</v>
          </cell>
          <cell r="AH1355">
            <v>0</v>
          </cell>
          <cell r="AI1355">
            <v>0</v>
          </cell>
          <cell r="AJ1355">
            <v>0</v>
          </cell>
        </row>
        <row r="1356">
          <cell r="Q1356">
            <v>0</v>
          </cell>
          <cell r="R1356">
            <v>0</v>
          </cell>
          <cell r="S1356">
            <v>0</v>
          </cell>
          <cell r="T1356">
            <v>0</v>
          </cell>
          <cell r="AH1356">
            <v>-808150</v>
          </cell>
          <cell r="AI1356">
            <v>-808150</v>
          </cell>
          <cell r="AJ1356">
            <v>-808150</v>
          </cell>
        </row>
        <row r="1357">
          <cell r="Q1357">
            <v>-2410058.23</v>
          </cell>
          <cell r="R1357">
            <v>-2193006.52</v>
          </cell>
          <cell r="S1357">
            <v>-1584592.72</v>
          </cell>
          <cell r="T1357">
            <v>-1337770.54</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H1358">
            <v>-10139004.51375</v>
          </cell>
          <cell r="AI1358">
            <v>-10135732.717916667</v>
          </cell>
          <cell r="AJ1358">
            <v>-10134938.937083334</v>
          </cell>
        </row>
        <row r="1359">
          <cell r="Q1359">
            <v>-2992.04</v>
          </cell>
          <cell r="R1359">
            <v>121480.78</v>
          </cell>
          <cell r="S1359">
            <v>-53288.59</v>
          </cell>
          <cell r="T1359">
            <v>-76485.03</v>
          </cell>
          <cell r="AH1359">
            <v>4750.9816666666666</v>
          </cell>
          <cell r="AI1359">
            <v>7592.322916666667</v>
          </cell>
          <cell r="AJ1359">
            <v>2185.0887500000003</v>
          </cell>
        </row>
        <row r="1360">
          <cell r="Q1360">
            <v>0</v>
          </cell>
          <cell r="R1360">
            <v>0</v>
          </cell>
          <cell r="S1360">
            <v>0</v>
          </cell>
          <cell r="T1360">
            <v>0</v>
          </cell>
          <cell r="AH1360">
            <v>0</v>
          </cell>
          <cell r="AI1360">
            <v>0</v>
          </cell>
          <cell r="AJ1360">
            <v>0</v>
          </cell>
        </row>
        <row r="1361">
          <cell r="Q1361">
            <v>-28224</v>
          </cell>
          <cell r="R1361">
            <v>-28224</v>
          </cell>
          <cell r="S1361">
            <v>-25849.83</v>
          </cell>
          <cell r="T1361">
            <v>-7248</v>
          </cell>
          <cell r="AH1361">
            <v>-15480</v>
          </cell>
          <cell r="AI1361">
            <v>-17733.076250000002</v>
          </cell>
          <cell r="AJ1361">
            <v>-18592.1525</v>
          </cell>
        </row>
        <row r="1362">
          <cell r="Q1362">
            <v>0</v>
          </cell>
          <cell r="R1362">
            <v>0</v>
          </cell>
          <cell r="S1362">
            <v>0</v>
          </cell>
          <cell r="T1362">
            <v>0</v>
          </cell>
          <cell r="AH1362">
            <v>0</v>
          </cell>
          <cell r="AI1362">
            <v>0</v>
          </cell>
          <cell r="AJ1362">
            <v>0</v>
          </cell>
        </row>
        <row r="1363">
          <cell r="Q1363">
            <v>0</v>
          </cell>
          <cell r="R1363">
            <v>0</v>
          </cell>
          <cell r="S1363">
            <v>0</v>
          </cell>
          <cell r="T1363">
            <v>0</v>
          </cell>
          <cell r="AH1363">
            <v>0</v>
          </cell>
          <cell r="AI1363">
            <v>0</v>
          </cell>
          <cell r="AJ1363">
            <v>0</v>
          </cell>
        </row>
        <row r="1364">
          <cell r="Q1364">
            <v>-2106234.98</v>
          </cell>
          <cell r="R1364">
            <v>-2118100.98</v>
          </cell>
          <cell r="S1364">
            <v>-2117341.98</v>
          </cell>
          <cell r="T1364">
            <v>-2163988</v>
          </cell>
          <cell r="AH1364">
            <v>-1839328.2891666666</v>
          </cell>
          <cell r="AI1364">
            <v>-1881791.8291666666</v>
          </cell>
          <cell r="AJ1364">
            <v>-1919680.62</v>
          </cell>
        </row>
        <row r="1365">
          <cell r="Q1365">
            <v>-17801000</v>
          </cell>
          <cell r="R1365">
            <v>-17801000</v>
          </cell>
          <cell r="S1365">
            <v>-17801000</v>
          </cell>
          <cell r="T1365">
            <v>-17411000</v>
          </cell>
          <cell r="AH1365">
            <v>-17458307.625</v>
          </cell>
          <cell r="AI1365">
            <v>-17686769.208333332</v>
          </cell>
          <cell r="AJ1365">
            <v>-17784750</v>
          </cell>
        </row>
        <row r="1366">
          <cell r="Q1366">
            <v>-58986.21</v>
          </cell>
          <cell r="R1366">
            <v>-58986.21</v>
          </cell>
          <cell r="S1366">
            <v>-58986.21</v>
          </cell>
          <cell r="T1366">
            <v>-40198.51</v>
          </cell>
          <cell r="AH1366">
            <v>-56969.80124999999</v>
          </cell>
          <cell r="AI1366">
            <v>-58803.990416666646</v>
          </cell>
          <cell r="AJ1366">
            <v>-59173.164999999986</v>
          </cell>
        </row>
        <row r="1367">
          <cell r="Q1367">
            <v>-8277452.4500000002</v>
          </cell>
          <cell r="R1367">
            <v>-8273285.7800000003</v>
          </cell>
          <cell r="S1367">
            <v>-8250942.4000000004</v>
          </cell>
          <cell r="T1367">
            <v>-8631142</v>
          </cell>
          <cell r="AH1367">
            <v>-6446678.7495833337</v>
          </cell>
          <cell r="AI1367">
            <v>-6701387.0174999991</v>
          </cell>
          <cell r="AJ1367">
            <v>-6913644.0783333331</v>
          </cell>
        </row>
        <row r="1368">
          <cell r="Q1368">
            <v>-39032.26</v>
          </cell>
          <cell r="R1368">
            <v>24177.73</v>
          </cell>
          <cell r="S1368">
            <v>24162.73</v>
          </cell>
          <cell r="T1368">
            <v>-66899.399999999994</v>
          </cell>
          <cell r="AH1368">
            <v>-19559.830833333333</v>
          </cell>
          <cell r="AI1368">
            <v>-17539.012083333331</v>
          </cell>
          <cell r="AJ1368">
            <v>-17882.338333333333</v>
          </cell>
        </row>
        <row r="1369">
          <cell r="Q1369">
            <v>0</v>
          </cell>
          <cell r="R1369">
            <v>0</v>
          </cell>
          <cell r="S1369">
            <v>0</v>
          </cell>
          <cell r="T1369">
            <v>0</v>
          </cell>
          <cell r="AH1369">
            <v>0</v>
          </cell>
          <cell r="AI1369">
            <v>0</v>
          </cell>
          <cell r="AJ1369">
            <v>0</v>
          </cell>
        </row>
        <row r="1370">
          <cell r="Q1370">
            <v>0</v>
          </cell>
          <cell r="R1370">
            <v>0</v>
          </cell>
          <cell r="S1370">
            <v>0</v>
          </cell>
          <cell r="T1370">
            <v>0</v>
          </cell>
          <cell r="AH1370">
            <v>0</v>
          </cell>
          <cell r="AI1370">
            <v>0</v>
          </cell>
          <cell r="AJ1370">
            <v>0</v>
          </cell>
        </row>
        <row r="1371">
          <cell r="Q1371">
            <v>-222809.33</v>
          </cell>
          <cell r="R1371">
            <v>-221663.5</v>
          </cell>
          <cell r="S1371">
            <v>-220517.67</v>
          </cell>
          <cell r="T1371">
            <v>-219371.84</v>
          </cell>
          <cell r="AH1371">
            <v>-228538.48</v>
          </cell>
          <cell r="AI1371">
            <v>-227392.65</v>
          </cell>
          <cell r="AJ1371">
            <v>-226246.81999999995</v>
          </cell>
        </row>
        <row r="1372">
          <cell r="Q1372">
            <v>0</v>
          </cell>
          <cell r="R1372">
            <v>0</v>
          </cell>
          <cell r="S1372">
            <v>0</v>
          </cell>
          <cell r="T1372">
            <v>-67293.86</v>
          </cell>
          <cell r="AH1372">
            <v>-2127799.8633333333</v>
          </cell>
          <cell r="AI1372">
            <v>-2127799.8633333333</v>
          </cell>
          <cell r="AJ1372">
            <v>-2129442.0083333333</v>
          </cell>
        </row>
        <row r="1373">
          <cell r="R1373">
            <v>0</v>
          </cell>
          <cell r="S1373">
            <v>0</v>
          </cell>
          <cell r="T1373">
            <v>-967879</v>
          </cell>
          <cell r="AH1373">
            <v>0</v>
          </cell>
          <cell r="AI1373">
            <v>0</v>
          </cell>
          <cell r="AJ1373">
            <v>-40328.291666666664</v>
          </cell>
        </row>
        <row r="1374">
          <cell r="Q1374">
            <v>0</v>
          </cell>
          <cell r="R1374">
            <v>0</v>
          </cell>
          <cell r="S1374">
            <v>0</v>
          </cell>
          <cell r="T1374">
            <v>0</v>
          </cell>
          <cell r="AH1374">
            <v>-68000.208333333328</v>
          </cell>
          <cell r="AI1374">
            <v>-60842.291666666664</v>
          </cell>
          <cell r="AJ1374">
            <v>-53684.375</v>
          </cell>
        </row>
        <row r="1375">
          <cell r="Q1375">
            <v>-250015</v>
          </cell>
          <cell r="R1375">
            <v>-250015</v>
          </cell>
          <cell r="S1375">
            <v>-250015</v>
          </cell>
          <cell r="T1375">
            <v>0</v>
          </cell>
          <cell r="AH1375">
            <v>-122926.04166666667</v>
          </cell>
          <cell r="AI1375">
            <v>-143760.625</v>
          </cell>
          <cell r="AJ1375">
            <v>-154177.91666666666</v>
          </cell>
        </row>
        <row r="1376">
          <cell r="Q1376">
            <v>0</v>
          </cell>
          <cell r="R1376">
            <v>0</v>
          </cell>
          <cell r="S1376">
            <v>0</v>
          </cell>
          <cell r="T1376">
            <v>0</v>
          </cell>
          <cell r="AH1376">
            <v>0</v>
          </cell>
          <cell r="AI1376">
            <v>0</v>
          </cell>
          <cell r="AJ1376">
            <v>0</v>
          </cell>
        </row>
        <row r="1377">
          <cell r="Q1377">
            <v>-13807132</v>
          </cell>
          <cell r="R1377">
            <v>-13661299</v>
          </cell>
          <cell r="S1377">
            <v>-13515466</v>
          </cell>
          <cell r="T1377">
            <v>-13369633</v>
          </cell>
          <cell r="AH1377">
            <v>-14536297</v>
          </cell>
          <cell r="AI1377">
            <v>-14390464</v>
          </cell>
          <cell r="AJ1377">
            <v>-14244631</v>
          </cell>
        </row>
        <row r="1378">
          <cell r="Q1378">
            <v>-8447.35</v>
          </cell>
          <cell r="R1378">
            <v>-37711.35</v>
          </cell>
          <cell r="S1378">
            <v>-10623.83</v>
          </cell>
          <cell r="T1378">
            <v>-3939.83</v>
          </cell>
          <cell r="AH1378">
            <v>-2585.9429166666664</v>
          </cell>
          <cell r="AI1378">
            <v>-4599.9087499999996</v>
          </cell>
          <cell r="AJ1378">
            <v>-5206.7279166666667</v>
          </cell>
        </row>
        <row r="1379">
          <cell r="Q1379">
            <v>0</v>
          </cell>
          <cell r="R1379">
            <v>0</v>
          </cell>
          <cell r="S1379">
            <v>0</v>
          </cell>
          <cell r="T1379">
            <v>0</v>
          </cell>
          <cell r="AH1379">
            <v>0</v>
          </cell>
          <cell r="AI1379">
            <v>0</v>
          </cell>
          <cell r="AJ1379">
            <v>0</v>
          </cell>
        </row>
        <row r="1380">
          <cell r="Q1380">
            <v>0</v>
          </cell>
          <cell r="R1380">
            <v>0</v>
          </cell>
          <cell r="S1380">
            <v>0</v>
          </cell>
          <cell r="T1380">
            <v>0</v>
          </cell>
          <cell r="AH1380">
            <v>0</v>
          </cell>
          <cell r="AI1380">
            <v>0</v>
          </cell>
          <cell r="AJ1380">
            <v>0</v>
          </cell>
        </row>
        <row r="1381">
          <cell r="Q1381">
            <v>0</v>
          </cell>
          <cell r="R1381">
            <v>0</v>
          </cell>
          <cell r="S1381">
            <v>0</v>
          </cell>
          <cell r="T1381">
            <v>0</v>
          </cell>
          <cell r="AH1381">
            <v>0</v>
          </cell>
          <cell r="AI1381">
            <v>0</v>
          </cell>
          <cell r="AJ1381">
            <v>0</v>
          </cell>
        </row>
        <row r="1382">
          <cell r="Q1382">
            <v>-2140.5700000000002</v>
          </cell>
          <cell r="R1382">
            <v>27518.13</v>
          </cell>
          <cell r="S1382">
            <v>27518.13</v>
          </cell>
          <cell r="T1382">
            <v>0</v>
          </cell>
          <cell r="AH1382">
            <v>7203.7949999999992</v>
          </cell>
          <cell r="AI1382">
            <v>3103.947083333333</v>
          </cell>
          <cell r="AJ1382">
            <v>4250.5358333333334</v>
          </cell>
        </row>
        <row r="1383">
          <cell r="Q1383">
            <v>0</v>
          </cell>
          <cell r="R1383">
            <v>0</v>
          </cell>
          <cell r="S1383">
            <v>0</v>
          </cell>
          <cell r="T1383">
            <v>0</v>
          </cell>
          <cell r="AH1383">
            <v>24.171250000000001</v>
          </cell>
          <cell r="AI1383">
            <v>8.0570833333333329</v>
          </cell>
          <cell r="AJ1383">
            <v>0</v>
          </cell>
        </row>
        <row r="1384">
          <cell r="AH1384">
            <v>0</v>
          </cell>
          <cell r="AI1384">
            <v>0</v>
          </cell>
          <cell r="AJ1384">
            <v>0</v>
          </cell>
        </row>
        <row r="1385">
          <cell r="Q1385">
            <v>-27312000</v>
          </cell>
          <cell r="R1385">
            <v>-25354000</v>
          </cell>
          <cell r="S1385">
            <v>-25354000</v>
          </cell>
          <cell r="T1385">
            <v>0</v>
          </cell>
          <cell r="AH1385">
            <v>-27017333.333333332</v>
          </cell>
          <cell r="AI1385">
            <v>-27587041.666666668</v>
          </cell>
          <cell r="AJ1385">
            <v>-26858041.666666668</v>
          </cell>
        </row>
        <row r="1386">
          <cell r="Q1386">
            <v>-8686177.8599999994</v>
          </cell>
          <cell r="R1386">
            <v>-10611582.27</v>
          </cell>
          <cell r="S1386">
            <v>-7180375.75</v>
          </cell>
          <cell r="T1386">
            <v>-1284031.29</v>
          </cell>
          <cell r="AH1386">
            <v>-15196029.645833334</v>
          </cell>
          <cell r="AI1386">
            <v>-13169429.251666667</v>
          </cell>
          <cell r="AJ1386">
            <v>-11047494.6175</v>
          </cell>
        </row>
        <row r="1387">
          <cell r="AH1387">
            <v>0</v>
          </cell>
          <cell r="AI1387">
            <v>0</v>
          </cell>
          <cell r="AJ1387">
            <v>0</v>
          </cell>
        </row>
        <row r="1388">
          <cell r="AH1388">
            <v>0</v>
          </cell>
          <cell r="AI1388">
            <v>0</v>
          </cell>
          <cell r="AJ1388">
            <v>0</v>
          </cell>
        </row>
        <row r="1389">
          <cell r="Q1389">
            <v>-19900488.379999999</v>
          </cell>
          <cell r="R1389">
            <v>-20301164.41</v>
          </cell>
          <cell r="S1389">
            <v>-20701840.440000001</v>
          </cell>
          <cell r="T1389">
            <v>-21102516.469999999</v>
          </cell>
          <cell r="AH1389">
            <v>-17816988.059583332</v>
          </cell>
          <cell r="AI1389">
            <v>-18175343.062083334</v>
          </cell>
          <cell r="AJ1389">
            <v>-18548340.589583334</v>
          </cell>
        </row>
        <row r="1390">
          <cell r="Q1390">
            <v>0</v>
          </cell>
          <cell r="R1390">
            <v>0</v>
          </cell>
          <cell r="S1390">
            <v>0</v>
          </cell>
          <cell r="T1390">
            <v>0</v>
          </cell>
          <cell r="AH1390">
            <v>0</v>
          </cell>
          <cell r="AI1390">
            <v>0</v>
          </cell>
          <cell r="AJ1390">
            <v>0</v>
          </cell>
        </row>
        <row r="1391">
          <cell r="Q1391">
            <v>0</v>
          </cell>
          <cell r="R1391">
            <v>0</v>
          </cell>
          <cell r="S1391">
            <v>0</v>
          </cell>
          <cell r="T1391">
            <v>0</v>
          </cell>
          <cell r="AH1391">
            <v>0</v>
          </cell>
          <cell r="AI1391">
            <v>0</v>
          </cell>
          <cell r="AJ1391">
            <v>0</v>
          </cell>
        </row>
        <row r="1392">
          <cell r="Q1392">
            <v>0</v>
          </cell>
          <cell r="R1392">
            <v>0</v>
          </cell>
          <cell r="S1392">
            <v>0</v>
          </cell>
          <cell r="T1392">
            <v>0</v>
          </cell>
          <cell r="AH1392">
            <v>0</v>
          </cell>
          <cell r="AI1392">
            <v>0</v>
          </cell>
          <cell r="AJ1392">
            <v>0</v>
          </cell>
        </row>
        <row r="1393">
          <cell r="Q1393">
            <v>0</v>
          </cell>
          <cell r="R1393">
            <v>0</v>
          </cell>
          <cell r="S1393">
            <v>0</v>
          </cell>
          <cell r="T1393">
            <v>0</v>
          </cell>
          <cell r="AH1393">
            <v>0</v>
          </cell>
          <cell r="AI1393">
            <v>0</v>
          </cell>
          <cell r="AJ1393">
            <v>0</v>
          </cell>
        </row>
        <row r="1394">
          <cell r="Q1394">
            <v>0</v>
          </cell>
          <cell r="R1394">
            <v>0</v>
          </cell>
          <cell r="S1394">
            <v>0</v>
          </cell>
          <cell r="T1394">
            <v>0</v>
          </cell>
          <cell r="AH1394">
            <v>-38766.375</v>
          </cell>
          <cell r="AI1394">
            <v>-12922.125</v>
          </cell>
          <cell r="AJ1394">
            <v>0</v>
          </cell>
        </row>
        <row r="1395">
          <cell r="Q1395">
            <v>0</v>
          </cell>
          <cell r="R1395">
            <v>0</v>
          </cell>
          <cell r="S1395">
            <v>0</v>
          </cell>
          <cell r="T1395">
            <v>0</v>
          </cell>
          <cell r="AH1395">
            <v>0</v>
          </cell>
          <cell r="AI1395">
            <v>0</v>
          </cell>
          <cell r="AJ1395">
            <v>0</v>
          </cell>
        </row>
        <row r="1396">
          <cell r="Q1396">
            <v>0</v>
          </cell>
          <cell r="R1396">
            <v>0</v>
          </cell>
          <cell r="S1396">
            <v>0</v>
          </cell>
          <cell r="T1396">
            <v>0</v>
          </cell>
          <cell r="AH1396">
            <v>0</v>
          </cell>
          <cell r="AI1396">
            <v>0</v>
          </cell>
          <cell r="AJ1396">
            <v>0</v>
          </cell>
        </row>
        <row r="1397">
          <cell r="Q1397">
            <v>0</v>
          </cell>
          <cell r="R1397">
            <v>0</v>
          </cell>
          <cell r="S1397">
            <v>0</v>
          </cell>
          <cell r="T1397">
            <v>0</v>
          </cell>
          <cell r="AH1397">
            <v>-291666.66666666669</v>
          </cell>
          <cell r="AI1397">
            <v>-291666.66666666669</v>
          </cell>
          <cell r="AJ1397">
            <v>-291666.66666666669</v>
          </cell>
        </row>
        <row r="1398">
          <cell r="Q1398">
            <v>0</v>
          </cell>
          <cell r="R1398">
            <v>0</v>
          </cell>
          <cell r="S1398">
            <v>0</v>
          </cell>
          <cell r="T1398">
            <v>0</v>
          </cell>
          <cell r="AH1398">
            <v>-337500</v>
          </cell>
          <cell r="AI1398">
            <v>-337500</v>
          </cell>
          <cell r="AJ1398">
            <v>-337500</v>
          </cell>
        </row>
        <row r="1399">
          <cell r="Q1399">
            <v>-513276.41</v>
          </cell>
          <cell r="R1399">
            <v>-511029.97</v>
          </cell>
          <cell r="S1399">
            <v>-508783.53</v>
          </cell>
          <cell r="T1399">
            <v>-506537.09</v>
          </cell>
          <cell r="AH1399">
            <v>-457447.4070833333</v>
          </cell>
          <cell r="AI1399">
            <v>-499939.63624999992</v>
          </cell>
          <cell r="AJ1399">
            <v>-520015.73</v>
          </cell>
        </row>
        <row r="1400">
          <cell r="R1400">
            <v>0</v>
          </cell>
          <cell r="S1400">
            <v>0</v>
          </cell>
          <cell r="T1400">
            <v>-97579</v>
          </cell>
          <cell r="AH1400">
            <v>0</v>
          </cell>
          <cell r="AI1400">
            <v>0</v>
          </cell>
          <cell r="AJ1400">
            <v>-4065.7916666666665</v>
          </cell>
        </row>
        <row r="1401">
          <cell r="Q1401">
            <v>-225000</v>
          </cell>
          <cell r="R1401">
            <v>-225000</v>
          </cell>
          <cell r="S1401">
            <v>-225000</v>
          </cell>
          <cell r="T1401">
            <v>-225000</v>
          </cell>
          <cell r="AH1401">
            <v>-195833.33333333334</v>
          </cell>
          <cell r="AI1401">
            <v>-204166.66666666666</v>
          </cell>
          <cell r="AJ1401">
            <v>-212500</v>
          </cell>
        </row>
        <row r="1402">
          <cell r="Q1402">
            <v>-1982106.78</v>
          </cell>
          <cell r="R1402">
            <v>-1982106.78</v>
          </cell>
          <cell r="S1402">
            <v>-1982106.78</v>
          </cell>
          <cell r="T1402">
            <v>0</v>
          </cell>
          <cell r="AH1402">
            <v>-985105.77499999991</v>
          </cell>
          <cell r="AI1402">
            <v>-1119031.3400000001</v>
          </cell>
          <cell r="AJ1402">
            <v>-1170369.1224999998</v>
          </cell>
        </row>
        <row r="1403">
          <cell r="Q1403">
            <v>0</v>
          </cell>
          <cell r="R1403">
            <v>0</v>
          </cell>
          <cell r="S1403">
            <v>0</v>
          </cell>
          <cell r="T1403">
            <v>0</v>
          </cell>
          <cell r="AH1403">
            <v>0</v>
          </cell>
          <cell r="AI1403">
            <v>0</v>
          </cell>
          <cell r="AJ1403">
            <v>0</v>
          </cell>
        </row>
        <row r="1404">
          <cell r="Q1404">
            <v>0</v>
          </cell>
          <cell r="R1404">
            <v>0</v>
          </cell>
          <cell r="S1404">
            <v>0</v>
          </cell>
          <cell r="T1404">
            <v>0</v>
          </cell>
          <cell r="AH1404">
            <v>0</v>
          </cell>
          <cell r="AI1404">
            <v>0</v>
          </cell>
          <cell r="AJ1404">
            <v>0</v>
          </cell>
        </row>
        <row r="1405">
          <cell r="Q1405">
            <v>0</v>
          </cell>
          <cell r="R1405">
            <v>0</v>
          </cell>
          <cell r="S1405">
            <v>0</v>
          </cell>
          <cell r="T1405">
            <v>0</v>
          </cell>
          <cell r="AH1405">
            <v>0</v>
          </cell>
          <cell r="AI1405">
            <v>0</v>
          </cell>
          <cell r="AJ1405">
            <v>0</v>
          </cell>
        </row>
        <row r="1406">
          <cell r="Q1406">
            <v>0</v>
          </cell>
          <cell r="R1406">
            <v>0</v>
          </cell>
          <cell r="S1406">
            <v>0</v>
          </cell>
          <cell r="T1406">
            <v>0</v>
          </cell>
          <cell r="AH1406">
            <v>0</v>
          </cell>
          <cell r="AI1406">
            <v>0</v>
          </cell>
          <cell r="AJ1406">
            <v>0</v>
          </cell>
        </row>
        <row r="1407">
          <cell r="Q1407">
            <v>0</v>
          </cell>
          <cell r="R1407">
            <v>0</v>
          </cell>
          <cell r="S1407">
            <v>0</v>
          </cell>
          <cell r="T1407">
            <v>0</v>
          </cell>
          <cell r="AH1407">
            <v>0</v>
          </cell>
          <cell r="AI1407">
            <v>0</v>
          </cell>
          <cell r="AJ1407">
            <v>0</v>
          </cell>
        </row>
        <row r="1408">
          <cell r="Q1408">
            <v>0</v>
          </cell>
          <cell r="R1408">
            <v>0</v>
          </cell>
          <cell r="S1408">
            <v>0</v>
          </cell>
          <cell r="T1408">
            <v>0</v>
          </cell>
          <cell r="AH1408">
            <v>0</v>
          </cell>
          <cell r="AI1408">
            <v>0</v>
          </cell>
          <cell r="AJ1408">
            <v>0</v>
          </cell>
        </row>
        <row r="1409">
          <cell r="Q1409">
            <v>-7416.29</v>
          </cell>
          <cell r="R1409">
            <v>-7416.29</v>
          </cell>
          <cell r="S1409">
            <v>-7416.29</v>
          </cell>
          <cell r="T1409">
            <v>-7416.29</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H1410">
            <v>-5140.3599999999997</v>
          </cell>
          <cell r="AI1410">
            <v>-5140.3599999999997</v>
          </cell>
          <cell r="AJ1410">
            <v>-5140.3599999999997</v>
          </cell>
        </row>
        <row r="1411">
          <cell r="Q1411">
            <v>-11459.63</v>
          </cell>
          <cell r="R1411">
            <v>-11459.63</v>
          </cell>
          <cell r="S1411">
            <v>-11459.63</v>
          </cell>
          <cell r="T1411">
            <v>-11459.63</v>
          </cell>
          <cell r="AH1411">
            <v>-11459.630000000003</v>
          </cell>
          <cell r="AI1411">
            <v>-11459.630000000003</v>
          </cell>
          <cell r="AJ1411">
            <v>-11459.630000000003</v>
          </cell>
        </row>
        <row r="1412">
          <cell r="Q1412">
            <v>-1479.6</v>
          </cell>
          <cell r="R1412">
            <v>-1479.6</v>
          </cell>
          <cell r="S1412">
            <v>-1479.6</v>
          </cell>
          <cell r="T1412">
            <v>-1479.6</v>
          </cell>
          <cell r="AH1412">
            <v>-1479.6000000000001</v>
          </cell>
          <cell r="AI1412">
            <v>-1479.6000000000001</v>
          </cell>
          <cell r="AJ1412">
            <v>-1479.6000000000001</v>
          </cell>
        </row>
        <row r="1413">
          <cell r="Q1413">
            <v>-959.98</v>
          </cell>
          <cell r="R1413">
            <v>-959.98</v>
          </cell>
          <cell r="S1413">
            <v>-959.98</v>
          </cell>
          <cell r="T1413">
            <v>-959.98</v>
          </cell>
          <cell r="AH1413">
            <v>-959.97999999999968</v>
          </cell>
          <cell r="AI1413">
            <v>-959.97999999999968</v>
          </cell>
          <cell r="AJ1413">
            <v>-959.97999999999968</v>
          </cell>
        </row>
        <row r="1414">
          <cell r="Q1414">
            <v>-876.25</v>
          </cell>
          <cell r="R1414">
            <v>-876.25</v>
          </cell>
          <cell r="S1414">
            <v>-876.25</v>
          </cell>
          <cell r="T1414">
            <v>-876.25</v>
          </cell>
          <cell r="AH1414">
            <v>-871.18791666666664</v>
          </cell>
          <cell r="AI1414">
            <v>-874.77333333333343</v>
          </cell>
          <cell r="AJ1414">
            <v>-876.25</v>
          </cell>
        </row>
        <row r="1415">
          <cell r="Q1415">
            <v>-912.01</v>
          </cell>
          <cell r="R1415">
            <v>-963.45</v>
          </cell>
          <cell r="S1415">
            <v>-999.59</v>
          </cell>
          <cell r="T1415">
            <v>-982.54</v>
          </cell>
          <cell r="AH1415">
            <v>-437.61958333333337</v>
          </cell>
          <cell r="AI1415">
            <v>-519.41291666666666</v>
          </cell>
          <cell r="AJ1415">
            <v>-602.00166666666667</v>
          </cell>
        </row>
        <row r="1416">
          <cell r="AH1416">
            <v>0</v>
          </cell>
          <cell r="AI1416">
            <v>0</v>
          </cell>
          <cell r="AJ1416">
            <v>0</v>
          </cell>
        </row>
        <row r="1417">
          <cell r="Q1417">
            <v>-12.55</v>
          </cell>
          <cell r="R1417">
            <v>-12.55</v>
          </cell>
          <cell r="S1417">
            <v>-12.55</v>
          </cell>
          <cell r="T1417">
            <v>-12.55</v>
          </cell>
          <cell r="AH1417">
            <v>-12.549999999999999</v>
          </cell>
          <cell r="AI1417">
            <v>-12.549999999999999</v>
          </cell>
          <cell r="AJ1417">
            <v>-12.549999999999999</v>
          </cell>
        </row>
        <row r="1418">
          <cell r="Q1418">
            <v>-598.99</v>
          </cell>
          <cell r="R1418">
            <v>-598.99</v>
          </cell>
          <cell r="S1418">
            <v>-598.99</v>
          </cell>
          <cell r="T1418">
            <v>-598.99</v>
          </cell>
          <cell r="AH1418">
            <v>-598.9899999999999</v>
          </cell>
          <cell r="AI1418">
            <v>-598.9899999999999</v>
          </cell>
          <cell r="AJ1418">
            <v>-598.9899999999999</v>
          </cell>
        </row>
        <row r="1419">
          <cell r="Q1419">
            <v>-168.86</v>
          </cell>
          <cell r="R1419">
            <v>-168.86</v>
          </cell>
          <cell r="S1419">
            <v>-168.86</v>
          </cell>
          <cell r="T1419">
            <v>-168.86</v>
          </cell>
          <cell r="AH1419">
            <v>-168.86000000000004</v>
          </cell>
          <cell r="AI1419">
            <v>-168.86000000000004</v>
          </cell>
          <cell r="AJ1419">
            <v>-168.86000000000004</v>
          </cell>
        </row>
        <row r="1420">
          <cell r="Q1420">
            <v>0</v>
          </cell>
          <cell r="R1420">
            <v>0</v>
          </cell>
          <cell r="S1420">
            <v>0</v>
          </cell>
          <cell r="T1420">
            <v>0</v>
          </cell>
          <cell r="AH1420">
            <v>8.9737500000000008</v>
          </cell>
          <cell r="AI1420">
            <v>2.9912500000000004</v>
          </cell>
          <cell r="AJ1420">
            <v>0</v>
          </cell>
        </row>
        <row r="1421">
          <cell r="Q1421">
            <v>-123.17</v>
          </cell>
          <cell r="R1421">
            <v>-123.17</v>
          </cell>
          <cell r="S1421">
            <v>-123.17</v>
          </cell>
          <cell r="T1421">
            <v>-123.17</v>
          </cell>
          <cell r="AH1421">
            <v>-208.72083333333333</v>
          </cell>
          <cell r="AI1421">
            <v>-218.93416666666667</v>
          </cell>
          <cell r="AJ1421">
            <v>-224.04083333333335</v>
          </cell>
        </row>
        <row r="1422">
          <cell r="Q1422">
            <v>-574.46</v>
          </cell>
          <cell r="R1422">
            <v>-574.46</v>
          </cell>
          <cell r="S1422">
            <v>-574.46</v>
          </cell>
          <cell r="T1422">
            <v>-574.46</v>
          </cell>
          <cell r="AH1422">
            <v>-71.807500000000005</v>
          </cell>
          <cell r="AI1422">
            <v>-119.67916666666667</v>
          </cell>
          <cell r="AJ1422">
            <v>-167.55083333333334</v>
          </cell>
        </row>
        <row r="1423">
          <cell r="Q1423">
            <v>0</v>
          </cell>
          <cell r="R1423">
            <v>0</v>
          </cell>
          <cell r="S1423">
            <v>0</v>
          </cell>
          <cell r="T1423">
            <v>0</v>
          </cell>
          <cell r="AH1423">
            <v>0</v>
          </cell>
          <cell r="AI1423">
            <v>0</v>
          </cell>
          <cell r="AJ1423">
            <v>0</v>
          </cell>
        </row>
        <row r="1424">
          <cell r="Q1424">
            <v>-5718285</v>
          </cell>
          <cell r="R1424">
            <v>-5910020</v>
          </cell>
          <cell r="S1424">
            <v>-3742205.18</v>
          </cell>
          <cell r="T1424">
            <v>-3095341.7</v>
          </cell>
          <cell r="AH1424">
            <v>-4705187.5</v>
          </cell>
          <cell r="AI1424">
            <v>-4819926.0491666673</v>
          </cell>
          <cell r="AJ1424">
            <v>-4796094.6691666665</v>
          </cell>
        </row>
        <row r="1425">
          <cell r="Q1425">
            <v>0</v>
          </cell>
          <cell r="R1425">
            <v>0</v>
          </cell>
          <cell r="S1425">
            <v>0</v>
          </cell>
          <cell r="T1425">
            <v>0</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H1426">
            <v>-4757318.1654166663</v>
          </cell>
          <cell r="AI1426">
            <v>-5248666.3395833336</v>
          </cell>
          <cell r="AJ1426">
            <v>-5696779.8783333329</v>
          </cell>
        </row>
        <row r="1427">
          <cell r="Q1427">
            <v>-2870186.23</v>
          </cell>
          <cell r="R1427">
            <v>-3051412.23</v>
          </cell>
          <cell r="S1427">
            <v>-3440051.23</v>
          </cell>
          <cell r="T1427">
            <v>-3236838.23</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H1428">
            <v>2235390.89</v>
          </cell>
          <cell r="AI1428">
            <v>2715690.137083333</v>
          </cell>
          <cell r="AJ1428">
            <v>3219850.4250000003</v>
          </cell>
        </row>
        <row r="1429">
          <cell r="Q1429">
            <v>1100761.99</v>
          </cell>
          <cell r="R1429">
            <v>1183385.24</v>
          </cell>
          <cell r="S1429">
            <v>1221429.51</v>
          </cell>
          <cell r="T1429">
            <v>1374229.18</v>
          </cell>
          <cell r="AH1429">
            <v>482200.97583333333</v>
          </cell>
          <cell r="AI1429">
            <v>582401.5904166667</v>
          </cell>
          <cell r="AJ1429">
            <v>685980.5083333333</v>
          </cell>
        </row>
        <row r="1430">
          <cell r="Q1430">
            <v>-27589.17</v>
          </cell>
          <cell r="R1430">
            <v>-30654.63</v>
          </cell>
          <cell r="S1430">
            <v>-33720.089999999997</v>
          </cell>
          <cell r="T1430">
            <v>-45158.6</v>
          </cell>
          <cell r="AH1430">
            <v>-8940.9362500000007</v>
          </cell>
          <cell r="AI1430">
            <v>-11623.216249999999</v>
          </cell>
          <cell r="AJ1430">
            <v>-14909.828333333333</v>
          </cell>
        </row>
        <row r="1431">
          <cell r="Q1431">
            <v>0</v>
          </cell>
          <cell r="R1431">
            <v>0</v>
          </cell>
          <cell r="S1431">
            <v>0</v>
          </cell>
          <cell r="T1431">
            <v>0</v>
          </cell>
          <cell r="AH1431">
            <v>0</v>
          </cell>
          <cell r="AI1431">
            <v>0</v>
          </cell>
          <cell r="AJ1431">
            <v>0</v>
          </cell>
        </row>
        <row r="1432">
          <cell r="Q1432">
            <v>0</v>
          </cell>
          <cell r="R1432">
            <v>0</v>
          </cell>
          <cell r="S1432">
            <v>0</v>
          </cell>
          <cell r="T1432">
            <v>0</v>
          </cell>
          <cell r="AH1432">
            <v>0</v>
          </cell>
          <cell r="AI1432">
            <v>0</v>
          </cell>
          <cell r="AJ1432">
            <v>0</v>
          </cell>
        </row>
        <row r="1433">
          <cell r="AH1433">
            <v>0</v>
          </cell>
          <cell r="AI1433">
            <v>0</v>
          </cell>
          <cell r="AJ1433">
            <v>0</v>
          </cell>
        </row>
        <row r="1434">
          <cell r="Q1434">
            <v>-1552657.3</v>
          </cell>
          <cell r="R1434">
            <v>-1535084.96</v>
          </cell>
          <cell r="S1434">
            <v>-1517512.62</v>
          </cell>
          <cell r="T1434">
            <v>-1499940.28</v>
          </cell>
          <cell r="AH1434">
            <v>-1648329.0266666666</v>
          </cell>
          <cell r="AI1434">
            <v>-1628926.2116666669</v>
          </cell>
          <cell r="AJ1434">
            <v>-1609767.4600000002</v>
          </cell>
        </row>
        <row r="1435">
          <cell r="Q1435">
            <v>-45410</v>
          </cell>
          <cell r="R1435">
            <v>-40869</v>
          </cell>
          <cell r="S1435">
            <v>-36328</v>
          </cell>
          <cell r="T1435">
            <v>-31787</v>
          </cell>
          <cell r="AH1435">
            <v>-68115</v>
          </cell>
          <cell r="AI1435">
            <v>-63574</v>
          </cell>
          <cell r="AJ1435">
            <v>-59033</v>
          </cell>
        </row>
        <row r="1436">
          <cell r="Q1436">
            <v>-30265.78</v>
          </cell>
          <cell r="R1436">
            <v>-29909.71</v>
          </cell>
          <cell r="S1436">
            <v>-29553.64</v>
          </cell>
          <cell r="T1436">
            <v>-29197.57</v>
          </cell>
          <cell r="AH1436">
            <v>-31912.581250000007</v>
          </cell>
          <cell r="AI1436">
            <v>-31645.533750000002</v>
          </cell>
          <cell r="AJ1436">
            <v>-31333.975833333334</v>
          </cell>
        </row>
        <row r="1437">
          <cell r="Q1437">
            <v>0</v>
          </cell>
          <cell r="R1437">
            <v>0</v>
          </cell>
          <cell r="S1437">
            <v>0</v>
          </cell>
          <cell r="T1437">
            <v>0</v>
          </cell>
          <cell r="AH1437">
            <v>0</v>
          </cell>
          <cell r="AI1437">
            <v>0</v>
          </cell>
          <cell r="AJ1437">
            <v>0</v>
          </cell>
        </row>
        <row r="1438">
          <cell r="Q1438">
            <v>0</v>
          </cell>
          <cell r="R1438">
            <v>0</v>
          </cell>
          <cell r="S1438">
            <v>0</v>
          </cell>
          <cell r="T1438">
            <v>0</v>
          </cell>
          <cell r="AH1438">
            <v>0</v>
          </cell>
          <cell r="AI1438">
            <v>0</v>
          </cell>
          <cell r="AJ1438">
            <v>0</v>
          </cell>
        </row>
        <row r="1439">
          <cell r="Q1439">
            <v>-2702244.02</v>
          </cell>
          <cell r="R1439">
            <v>-2671954.54</v>
          </cell>
          <cell r="S1439">
            <v>-2641665.06</v>
          </cell>
          <cell r="T1439">
            <v>-2611375.58</v>
          </cell>
          <cell r="AH1439">
            <v>-2827086.4520833329</v>
          </cell>
          <cell r="AI1439">
            <v>-2803735.6162499995</v>
          </cell>
          <cell r="AJ1439">
            <v>-2778103.3970833332</v>
          </cell>
        </row>
        <row r="1440">
          <cell r="Q1440">
            <v>-33762.980000000003</v>
          </cell>
          <cell r="R1440">
            <v>-33392.92</v>
          </cell>
          <cell r="S1440">
            <v>-33022.86</v>
          </cell>
          <cell r="T1440">
            <v>-32652.799999999999</v>
          </cell>
          <cell r="AH1440">
            <v>-31174.413749999996</v>
          </cell>
          <cell r="AI1440">
            <v>-31345.054166666669</v>
          </cell>
          <cell r="AJ1440">
            <v>-31511.419583333332</v>
          </cell>
        </row>
        <row r="1441">
          <cell r="Q1441">
            <v>0</v>
          </cell>
          <cell r="R1441">
            <v>0</v>
          </cell>
          <cell r="S1441">
            <v>0</v>
          </cell>
          <cell r="T1441">
            <v>0</v>
          </cell>
          <cell r="AH1441">
            <v>0</v>
          </cell>
          <cell r="AI1441">
            <v>0</v>
          </cell>
          <cell r="AJ1441">
            <v>0</v>
          </cell>
        </row>
        <row r="1442">
          <cell r="Q1442">
            <v>-92276.94</v>
          </cell>
          <cell r="R1442">
            <v>-91240.12</v>
          </cell>
          <cell r="S1442">
            <v>-90203.3</v>
          </cell>
          <cell r="T1442">
            <v>-89166.48</v>
          </cell>
          <cell r="AH1442">
            <v>-97461.037499999991</v>
          </cell>
          <cell r="AI1442">
            <v>-96424.219166666662</v>
          </cell>
          <cell r="AJ1442">
            <v>-95387.39999999998</v>
          </cell>
        </row>
        <row r="1443">
          <cell r="Q1443">
            <v>-8165809</v>
          </cell>
          <cell r="R1443">
            <v>-8165809</v>
          </cell>
          <cell r="S1443">
            <v>-8165809</v>
          </cell>
          <cell r="T1443">
            <v>-8165809</v>
          </cell>
          <cell r="AH1443">
            <v>-8165809</v>
          </cell>
          <cell r="AI1443">
            <v>-8165809</v>
          </cell>
          <cell r="AJ1443">
            <v>-8165809</v>
          </cell>
        </row>
        <row r="1444">
          <cell r="Q1444">
            <v>4614264</v>
          </cell>
          <cell r="R1444">
            <v>4667264</v>
          </cell>
          <cell r="S1444">
            <v>4719264</v>
          </cell>
          <cell r="T1444">
            <v>4778763</v>
          </cell>
          <cell r="AH1444">
            <v>4352798.125</v>
          </cell>
          <cell r="AI1444">
            <v>4405150.375</v>
          </cell>
          <cell r="AJ1444">
            <v>4457743.125</v>
          </cell>
        </row>
        <row r="1445">
          <cell r="Q1445">
            <v>-10135707.039999999</v>
          </cell>
          <cell r="R1445">
            <v>-9661376.1099999994</v>
          </cell>
          <cell r="S1445">
            <v>-9241170.2300000004</v>
          </cell>
          <cell r="T1445">
            <v>-10126911.07</v>
          </cell>
          <cell r="AH1445">
            <v>-12476150.602916665</v>
          </cell>
          <cell r="AI1445">
            <v>-12026705.808333332</v>
          </cell>
          <cell r="AJ1445">
            <v>-11622112.477499999</v>
          </cell>
        </row>
        <row r="1446">
          <cell r="AH1446">
            <v>0</v>
          </cell>
          <cell r="AI1446">
            <v>0</v>
          </cell>
          <cell r="AJ1446">
            <v>0</v>
          </cell>
        </row>
        <row r="1447">
          <cell r="Q1447">
            <v>-887313.59</v>
          </cell>
          <cell r="R1447">
            <v>-877230.48</v>
          </cell>
          <cell r="S1447">
            <v>-867147.37</v>
          </cell>
          <cell r="T1447">
            <v>-857064.26</v>
          </cell>
          <cell r="AH1447">
            <v>-937729.14</v>
          </cell>
          <cell r="AI1447">
            <v>-927646.02999999991</v>
          </cell>
          <cell r="AJ1447">
            <v>-917562.91999999993</v>
          </cell>
        </row>
        <row r="1448">
          <cell r="Q1448">
            <v>0</v>
          </cell>
          <cell r="R1448">
            <v>0</v>
          </cell>
          <cell r="S1448">
            <v>0</v>
          </cell>
          <cell r="T1448">
            <v>0</v>
          </cell>
          <cell r="AH1448">
            <v>-15818.82625</v>
          </cell>
          <cell r="AI1448">
            <v>-12274.253750000002</v>
          </cell>
          <cell r="AJ1448">
            <v>-8746.6812499999996</v>
          </cell>
        </row>
        <row r="1449">
          <cell r="Q1449">
            <v>-192765.41</v>
          </cell>
          <cell r="R1449">
            <v>-192089.04</v>
          </cell>
          <cell r="S1449">
            <v>-191412.67</v>
          </cell>
          <cell r="T1449">
            <v>-190736.3</v>
          </cell>
          <cell r="AH1449">
            <v>-138092.18</v>
          </cell>
          <cell r="AI1449">
            <v>-154071.41791666666</v>
          </cell>
          <cell r="AJ1449">
            <v>-169994.29166666666</v>
          </cell>
        </row>
        <row r="1450">
          <cell r="R1450">
            <v>0</v>
          </cell>
          <cell r="S1450">
            <v>0</v>
          </cell>
          <cell r="T1450">
            <v>-13468.61</v>
          </cell>
          <cell r="AH1450">
            <v>0</v>
          </cell>
          <cell r="AI1450">
            <v>0</v>
          </cell>
          <cell r="AJ1450">
            <v>-561.19208333333336</v>
          </cell>
        </row>
        <row r="1451">
          <cell r="Q1451">
            <v>-71851894.799999997</v>
          </cell>
          <cell r="R1451">
            <v>-71851894.799999997</v>
          </cell>
          <cell r="S1451">
            <v>-71851894.799999997</v>
          </cell>
          <cell r="T1451">
            <v>-71851894.799999997</v>
          </cell>
          <cell r="AH1451">
            <v>-71851894.799999982</v>
          </cell>
          <cell r="AI1451">
            <v>-71851894.799999982</v>
          </cell>
          <cell r="AJ1451">
            <v>-71851894.799999982</v>
          </cell>
        </row>
        <row r="1452">
          <cell r="Q1452">
            <v>-3497000</v>
          </cell>
          <cell r="R1452">
            <v>-3475000</v>
          </cell>
          <cell r="S1452">
            <v>-3453000</v>
          </cell>
          <cell r="T1452">
            <v>-3436000</v>
          </cell>
          <cell r="AH1452">
            <v>-3602333.3333333335</v>
          </cell>
          <cell r="AI1452">
            <v>-3581291.6666666665</v>
          </cell>
          <cell r="AJ1452">
            <v>-3560291.6666666665</v>
          </cell>
        </row>
        <row r="1453">
          <cell r="Q1453">
            <v>-647743</v>
          </cell>
          <cell r="R1453">
            <v>-647743</v>
          </cell>
          <cell r="S1453">
            <v>-449743</v>
          </cell>
          <cell r="T1453">
            <v>-351092</v>
          </cell>
          <cell r="AH1453">
            <v>-1170766.4166666667</v>
          </cell>
          <cell r="AI1453">
            <v>-1061486.9166666667</v>
          </cell>
          <cell r="AJ1453">
            <v>-956924.20833333337</v>
          </cell>
        </row>
        <row r="1454">
          <cell r="Q1454">
            <v>-337279618</v>
          </cell>
          <cell r="R1454">
            <v>-338717618</v>
          </cell>
          <cell r="S1454">
            <v>-340780618</v>
          </cell>
          <cell r="T1454">
            <v>-342703778</v>
          </cell>
          <cell r="AH1454">
            <v>-329851809.04166669</v>
          </cell>
          <cell r="AI1454">
            <v>-330967626.125</v>
          </cell>
          <cell r="AJ1454">
            <v>-332370749.66666669</v>
          </cell>
        </row>
        <row r="1455">
          <cell r="Q1455">
            <v>-939000</v>
          </cell>
          <cell r="R1455">
            <v>-938000</v>
          </cell>
          <cell r="S1455">
            <v>-937000</v>
          </cell>
          <cell r="T1455">
            <v>-939000</v>
          </cell>
          <cell r="AH1455">
            <v>-942041.66666666663</v>
          </cell>
          <cell r="AI1455">
            <v>-941416.66666666663</v>
          </cell>
          <cell r="AJ1455">
            <v>-940875</v>
          </cell>
        </row>
        <row r="1456">
          <cell r="Q1456">
            <v>-32874</v>
          </cell>
          <cell r="R1456">
            <v>-32874</v>
          </cell>
          <cell r="S1456">
            <v>-32874</v>
          </cell>
          <cell r="T1456">
            <v>-32874</v>
          </cell>
          <cell r="AH1456">
            <v>-32874</v>
          </cell>
          <cell r="AI1456">
            <v>-32874</v>
          </cell>
          <cell r="AJ1456">
            <v>-32874</v>
          </cell>
        </row>
        <row r="1457">
          <cell r="Q1457">
            <v>-55683000</v>
          </cell>
          <cell r="R1457">
            <v>-57597000</v>
          </cell>
          <cell r="S1457">
            <v>-58932000</v>
          </cell>
          <cell r="T1457">
            <v>-63753000</v>
          </cell>
          <cell r="AH1457">
            <v>-46975375</v>
          </cell>
          <cell r="AI1457">
            <v>-48516291.666666664</v>
          </cell>
          <cell r="AJ1457">
            <v>-50230458.333333336</v>
          </cell>
        </row>
        <row r="1458">
          <cell r="AH1458">
            <v>0</v>
          </cell>
          <cell r="AI1458">
            <v>0</v>
          </cell>
          <cell r="AJ1458">
            <v>0</v>
          </cell>
        </row>
        <row r="1459">
          <cell r="AH1459">
            <v>0</v>
          </cell>
          <cell r="AI1459">
            <v>0</v>
          </cell>
          <cell r="AJ1459">
            <v>0</v>
          </cell>
        </row>
        <row r="1460">
          <cell r="AH1460">
            <v>0</v>
          </cell>
          <cell r="AI1460">
            <v>0</v>
          </cell>
          <cell r="AJ1460">
            <v>0</v>
          </cell>
        </row>
        <row r="1461">
          <cell r="AH1461">
            <v>0</v>
          </cell>
          <cell r="AI1461">
            <v>0</v>
          </cell>
          <cell r="AJ1461">
            <v>0</v>
          </cell>
        </row>
        <row r="1462">
          <cell r="Q1462">
            <v>141000</v>
          </cell>
          <cell r="R1462">
            <v>141000</v>
          </cell>
          <cell r="S1462">
            <v>141000</v>
          </cell>
          <cell r="T1462">
            <v>141000</v>
          </cell>
          <cell r="AH1462">
            <v>5625</v>
          </cell>
          <cell r="AI1462">
            <v>17375</v>
          </cell>
          <cell r="AJ1462">
            <v>29125</v>
          </cell>
        </row>
        <row r="1463">
          <cell r="Q1463">
            <v>904152.97</v>
          </cell>
          <cell r="R1463">
            <v>904152.97</v>
          </cell>
          <cell r="S1463">
            <v>904152.97</v>
          </cell>
          <cell r="T1463">
            <v>904152.97</v>
          </cell>
          <cell r="AH1463">
            <v>904152.97000000009</v>
          </cell>
          <cell r="AI1463">
            <v>904152.97000000009</v>
          </cell>
          <cell r="AJ1463">
            <v>904152.97000000009</v>
          </cell>
        </row>
        <row r="1464">
          <cell r="Q1464">
            <v>-796000</v>
          </cell>
          <cell r="R1464">
            <v>-881000</v>
          </cell>
          <cell r="S1464">
            <v>-966000</v>
          </cell>
          <cell r="T1464">
            <v>-1047000</v>
          </cell>
          <cell r="AH1464">
            <v>-336291.66666666669</v>
          </cell>
          <cell r="AI1464">
            <v>-413250</v>
          </cell>
          <cell r="AJ1464">
            <v>-497125</v>
          </cell>
        </row>
        <row r="1465">
          <cell r="Q1465">
            <v>-27673328.77</v>
          </cell>
          <cell r="R1465">
            <v>-27673328.77</v>
          </cell>
          <cell r="S1465">
            <v>-27673328.77</v>
          </cell>
          <cell r="T1465">
            <v>-27673328.77</v>
          </cell>
          <cell r="AH1465">
            <v>-27673328.77</v>
          </cell>
          <cell r="AI1465">
            <v>-27673328.77</v>
          </cell>
          <cell r="AJ1465">
            <v>-27673328.77</v>
          </cell>
        </row>
        <row r="1466">
          <cell r="AH1466">
            <v>0</v>
          </cell>
          <cell r="AI1466">
            <v>0</v>
          </cell>
          <cell r="AJ1466">
            <v>0</v>
          </cell>
        </row>
        <row r="1467">
          <cell r="Q1467">
            <v>-4489581</v>
          </cell>
          <cell r="R1467">
            <v>-4489581</v>
          </cell>
          <cell r="S1467">
            <v>-4489581</v>
          </cell>
          <cell r="T1467">
            <v>-4489581</v>
          </cell>
          <cell r="AH1467">
            <v>-4489581</v>
          </cell>
          <cell r="AI1467">
            <v>-4489581</v>
          </cell>
          <cell r="AJ1467">
            <v>-4489581</v>
          </cell>
        </row>
        <row r="1468">
          <cell r="AH1468">
            <v>0</v>
          </cell>
          <cell r="AI1468">
            <v>0</v>
          </cell>
          <cell r="AJ1468">
            <v>0</v>
          </cell>
        </row>
        <row r="1469">
          <cell r="Q1469">
            <v>-269554.90999999997</v>
          </cell>
          <cell r="R1469">
            <v>-269554.90999999997</v>
          </cell>
          <cell r="S1469">
            <v>-269554.90999999997</v>
          </cell>
          <cell r="T1469">
            <v>-269554.90999999997</v>
          </cell>
          <cell r="AH1469">
            <v>-269554.91000000003</v>
          </cell>
          <cell r="AI1469">
            <v>-269554.91000000003</v>
          </cell>
          <cell r="AJ1469">
            <v>-269554.91000000003</v>
          </cell>
        </row>
        <row r="1470">
          <cell r="Q1470">
            <v>-443787.06</v>
          </cell>
          <cell r="R1470">
            <v>-443787.06</v>
          </cell>
          <cell r="S1470">
            <v>-443787.06</v>
          </cell>
          <cell r="T1470">
            <v>-443787.06</v>
          </cell>
          <cell r="AH1470">
            <v>-443787.05999999988</v>
          </cell>
          <cell r="AI1470">
            <v>-443787.05999999988</v>
          </cell>
          <cell r="AJ1470">
            <v>-443787.05999999988</v>
          </cell>
        </row>
        <row r="1471">
          <cell r="Q1471">
            <v>-1614.97</v>
          </cell>
          <cell r="R1471">
            <v>-1614.97</v>
          </cell>
          <cell r="S1471">
            <v>-1614.97</v>
          </cell>
          <cell r="T1471">
            <v>-1614.97</v>
          </cell>
          <cell r="AH1471">
            <v>-1614.97</v>
          </cell>
          <cell r="AI1471">
            <v>-1614.97</v>
          </cell>
          <cell r="AJ1471">
            <v>-1614.97</v>
          </cell>
        </row>
        <row r="1472">
          <cell r="Q1472">
            <v>-48687.62</v>
          </cell>
          <cell r="R1472">
            <v>-48687.62</v>
          </cell>
          <cell r="S1472">
            <v>-48687.62</v>
          </cell>
          <cell r="T1472">
            <v>-48687.62</v>
          </cell>
          <cell r="AH1472">
            <v>-48687.62</v>
          </cell>
          <cell r="AI1472">
            <v>-48687.62</v>
          </cell>
          <cell r="AJ1472">
            <v>-48687.62</v>
          </cell>
        </row>
        <row r="1473">
          <cell r="Q1473">
            <v>-76732.02</v>
          </cell>
          <cell r="R1473">
            <v>-76732.02</v>
          </cell>
          <cell r="S1473">
            <v>-76732.02</v>
          </cell>
          <cell r="T1473">
            <v>-76732.02</v>
          </cell>
          <cell r="AH1473">
            <v>-76732.02</v>
          </cell>
          <cell r="AI1473">
            <v>-76732.02</v>
          </cell>
          <cell r="AJ1473">
            <v>-76732.02</v>
          </cell>
        </row>
        <row r="1474">
          <cell r="Q1474">
            <v>-2475</v>
          </cell>
          <cell r="R1474">
            <v>-2475</v>
          </cell>
          <cell r="S1474">
            <v>-2475</v>
          </cell>
          <cell r="T1474">
            <v>-2475</v>
          </cell>
          <cell r="AH1474">
            <v>-2475</v>
          </cell>
          <cell r="AI1474">
            <v>-2475</v>
          </cell>
          <cell r="AJ1474">
            <v>-2475</v>
          </cell>
        </row>
        <row r="1475">
          <cell r="Q1475">
            <v>97405</v>
          </cell>
          <cell r="R1475">
            <v>97405</v>
          </cell>
          <cell r="S1475">
            <v>97405</v>
          </cell>
          <cell r="T1475">
            <v>97405</v>
          </cell>
          <cell r="AH1475">
            <v>97405</v>
          </cell>
          <cell r="AI1475">
            <v>97405</v>
          </cell>
          <cell r="AJ1475">
            <v>97405</v>
          </cell>
        </row>
        <row r="1476">
          <cell r="Q1476">
            <v>-4106</v>
          </cell>
          <cell r="R1476">
            <v>-4106</v>
          </cell>
          <cell r="S1476">
            <v>-4106</v>
          </cell>
          <cell r="T1476">
            <v>-4106</v>
          </cell>
          <cell r="AH1476">
            <v>-4106</v>
          </cell>
          <cell r="AI1476">
            <v>-4106</v>
          </cell>
          <cell r="AJ1476">
            <v>-4106</v>
          </cell>
        </row>
        <row r="1477">
          <cell r="Q1477">
            <v>-171529</v>
          </cell>
          <cell r="R1477">
            <v>-171529</v>
          </cell>
          <cell r="S1477">
            <v>-171529</v>
          </cell>
          <cell r="T1477">
            <v>-171529</v>
          </cell>
          <cell r="AH1477">
            <v>-171529</v>
          </cell>
          <cell r="AI1477">
            <v>-171529</v>
          </cell>
          <cell r="AJ1477">
            <v>-171529</v>
          </cell>
        </row>
        <row r="1478">
          <cell r="R1478">
            <v>0</v>
          </cell>
          <cell r="S1478">
            <v>0</v>
          </cell>
          <cell r="T1478">
            <v>8644960</v>
          </cell>
          <cell r="AH1478">
            <v>0</v>
          </cell>
          <cell r="AI1478">
            <v>0</v>
          </cell>
          <cell r="AJ1478">
            <v>360206.66666666669</v>
          </cell>
        </row>
        <row r="1479">
          <cell r="Q1479">
            <v>-152467</v>
          </cell>
          <cell r="R1479">
            <v>-152467</v>
          </cell>
          <cell r="S1479">
            <v>-152467</v>
          </cell>
          <cell r="T1479">
            <v>-152467</v>
          </cell>
          <cell r="AH1479">
            <v>-152467</v>
          </cell>
          <cell r="AI1479">
            <v>-152467</v>
          </cell>
          <cell r="AJ1479">
            <v>-152467</v>
          </cell>
        </row>
        <row r="1480">
          <cell r="Q1480">
            <v>1365117.79</v>
          </cell>
          <cell r="R1480">
            <v>1365117.79</v>
          </cell>
          <cell r="S1480">
            <v>1365117.79</v>
          </cell>
          <cell r="T1480">
            <v>1365117.79</v>
          </cell>
          <cell r="AH1480">
            <v>1365117.7899999998</v>
          </cell>
          <cell r="AI1480">
            <v>1365117.7899999998</v>
          </cell>
          <cell r="AJ1480">
            <v>1365117.7899999998</v>
          </cell>
        </row>
        <row r="1481">
          <cell r="Q1481">
            <v>0</v>
          </cell>
          <cell r="R1481">
            <v>0</v>
          </cell>
          <cell r="S1481">
            <v>0</v>
          </cell>
          <cell r="T1481">
            <v>0</v>
          </cell>
          <cell r="AH1481">
            <v>0</v>
          </cell>
          <cell r="AI1481">
            <v>0</v>
          </cell>
          <cell r="AJ1481">
            <v>0</v>
          </cell>
        </row>
        <row r="1482">
          <cell r="Q1482">
            <v>0</v>
          </cell>
          <cell r="R1482">
            <v>0</v>
          </cell>
          <cell r="S1482">
            <v>0</v>
          </cell>
          <cell r="T1482">
            <v>0</v>
          </cell>
          <cell r="AH1482">
            <v>0</v>
          </cell>
          <cell r="AI1482">
            <v>0</v>
          </cell>
          <cell r="AJ1482">
            <v>0</v>
          </cell>
        </row>
        <row r="1483">
          <cell r="Q1483">
            <v>-477999.57</v>
          </cell>
          <cell r="R1483">
            <v>-477999.57</v>
          </cell>
          <cell r="S1483">
            <v>-477999.57</v>
          </cell>
          <cell r="T1483">
            <v>-477999.57</v>
          </cell>
          <cell r="AH1483">
            <v>-477999.57000000007</v>
          </cell>
          <cell r="AI1483">
            <v>-477999.57000000007</v>
          </cell>
          <cell r="AJ1483">
            <v>-477999.57000000007</v>
          </cell>
        </row>
        <row r="1484">
          <cell r="Q1484">
            <v>-3665</v>
          </cell>
          <cell r="R1484">
            <v>-3665</v>
          </cell>
          <cell r="S1484">
            <v>-3665</v>
          </cell>
          <cell r="T1484">
            <v>-3665</v>
          </cell>
          <cell r="AH1484">
            <v>-3665</v>
          </cell>
          <cell r="AI1484">
            <v>-3665</v>
          </cell>
          <cell r="AJ1484">
            <v>-3665</v>
          </cell>
        </row>
        <row r="1485">
          <cell r="Q1485">
            <v>-7054000</v>
          </cell>
          <cell r="R1485">
            <v>-6931000</v>
          </cell>
          <cell r="S1485">
            <v>-6808000</v>
          </cell>
          <cell r="T1485">
            <v>-6685000</v>
          </cell>
          <cell r="AH1485">
            <v>-6600125</v>
          </cell>
          <cell r="AI1485">
            <v>-7172583.333333333</v>
          </cell>
          <cell r="AJ1485">
            <v>-7397458.333333333</v>
          </cell>
        </row>
        <row r="1486">
          <cell r="Q1486">
            <v>-947000</v>
          </cell>
          <cell r="R1486">
            <v>-947000</v>
          </cell>
          <cell r="S1486">
            <v>-947000</v>
          </cell>
          <cell r="T1486">
            <v>-947000</v>
          </cell>
          <cell r="AH1486">
            <v>-947000</v>
          </cell>
          <cell r="AI1486">
            <v>-947000</v>
          </cell>
          <cell r="AJ1486">
            <v>-947000</v>
          </cell>
        </row>
        <row r="1487">
          <cell r="Q1487">
            <v>-4409226</v>
          </cell>
          <cell r="R1487">
            <v>-4374226</v>
          </cell>
          <cell r="S1487">
            <v>-4339226</v>
          </cell>
          <cell r="T1487">
            <v>-4292226</v>
          </cell>
          <cell r="AH1487">
            <v>-3504361.5833333335</v>
          </cell>
          <cell r="AI1487">
            <v>-3671880.4166666665</v>
          </cell>
          <cell r="AJ1487">
            <v>-3838274.25</v>
          </cell>
        </row>
        <row r="1488">
          <cell r="Q1488">
            <v>0</v>
          </cell>
          <cell r="R1488">
            <v>0</v>
          </cell>
          <cell r="S1488">
            <v>0</v>
          </cell>
          <cell r="T1488">
            <v>0</v>
          </cell>
          <cell r="AH1488">
            <v>0</v>
          </cell>
          <cell r="AI1488">
            <v>0</v>
          </cell>
          <cell r="AJ1488">
            <v>0</v>
          </cell>
        </row>
        <row r="1489">
          <cell r="R1489">
            <v>0</v>
          </cell>
          <cell r="S1489">
            <v>0</v>
          </cell>
          <cell r="T1489">
            <v>-3551000</v>
          </cell>
          <cell r="AH1489">
            <v>0</v>
          </cell>
          <cell r="AI1489">
            <v>0</v>
          </cell>
          <cell r="AJ1489">
            <v>-147958.33333333334</v>
          </cell>
        </row>
        <row r="1490">
          <cell r="Q1490">
            <v>-68738.990000000005</v>
          </cell>
          <cell r="R1490">
            <v>-63587.75</v>
          </cell>
          <cell r="S1490">
            <v>-58436.51</v>
          </cell>
          <cell r="T1490">
            <v>-53285.27</v>
          </cell>
          <cell r="AH1490">
            <v>-126583.81791666668</v>
          </cell>
          <cell r="AI1490">
            <v>-115868.40833333333</v>
          </cell>
          <cell r="AJ1490">
            <v>-105680.22125</v>
          </cell>
        </row>
        <row r="1491">
          <cell r="Q1491">
            <v>16256</v>
          </cell>
          <cell r="R1491">
            <v>16256</v>
          </cell>
          <cell r="S1491">
            <v>16256</v>
          </cell>
          <cell r="T1491">
            <v>-53286</v>
          </cell>
          <cell r="AH1491">
            <v>16097.375</v>
          </cell>
          <cell r="AI1491">
            <v>16203.125</v>
          </cell>
          <cell r="AJ1491">
            <v>13358.416666666666</v>
          </cell>
        </row>
        <row r="1492">
          <cell r="Q1492">
            <v>-148493689</v>
          </cell>
          <cell r="R1492">
            <v>-148493689</v>
          </cell>
          <cell r="S1492">
            <v>-148493689</v>
          </cell>
          <cell r="T1492">
            <v>-132630689</v>
          </cell>
          <cell r="AH1492">
            <v>-159102314</v>
          </cell>
          <cell r="AI1492">
            <v>-157261564</v>
          </cell>
          <cell r="AJ1492">
            <v>-155009272.33333334</v>
          </cell>
        </row>
        <row r="1493">
          <cell r="AH1493">
            <v>0</v>
          </cell>
          <cell r="AI1493">
            <v>0</v>
          </cell>
          <cell r="AJ1493">
            <v>0</v>
          </cell>
        </row>
        <row r="1494">
          <cell r="Q1494">
            <v>353000</v>
          </cell>
          <cell r="R1494">
            <v>353000</v>
          </cell>
          <cell r="S1494">
            <v>353000</v>
          </cell>
          <cell r="T1494">
            <v>546000</v>
          </cell>
          <cell r="AH1494">
            <v>64000</v>
          </cell>
          <cell r="AI1494">
            <v>104166.66666666667</v>
          </cell>
          <cell r="AJ1494">
            <v>150208.33333333334</v>
          </cell>
        </row>
        <row r="1495">
          <cell r="Q1495">
            <v>0</v>
          </cell>
          <cell r="R1495">
            <v>0</v>
          </cell>
          <cell r="S1495">
            <v>0</v>
          </cell>
          <cell r="T1495">
            <v>0</v>
          </cell>
          <cell r="AH1495">
            <v>0</v>
          </cell>
          <cell r="AI1495">
            <v>0</v>
          </cell>
          <cell r="AJ1495">
            <v>0</v>
          </cell>
        </row>
        <row r="1496">
          <cell r="Q1496">
            <v>-3454000</v>
          </cell>
          <cell r="R1496">
            <v>-3279000</v>
          </cell>
          <cell r="S1496">
            <v>-3104000</v>
          </cell>
          <cell r="T1496">
            <v>-2929000</v>
          </cell>
          <cell r="AH1496">
            <v>-4329000</v>
          </cell>
          <cell r="AI1496">
            <v>-4154000</v>
          </cell>
          <cell r="AJ1496">
            <v>-3979000</v>
          </cell>
        </row>
        <row r="1497">
          <cell r="Q1497">
            <v>-1673000</v>
          </cell>
          <cell r="R1497">
            <v>-1673000</v>
          </cell>
          <cell r="S1497">
            <v>-1673000</v>
          </cell>
          <cell r="T1497">
            <v>-1673000</v>
          </cell>
          <cell r="AH1497">
            <v>-1673000</v>
          </cell>
          <cell r="AI1497">
            <v>-1673000</v>
          </cell>
          <cell r="AJ1497">
            <v>-1673000</v>
          </cell>
        </row>
        <row r="1498">
          <cell r="Q1498">
            <v>0</v>
          </cell>
          <cell r="R1498">
            <v>0</v>
          </cell>
          <cell r="S1498">
            <v>0</v>
          </cell>
          <cell r="T1498">
            <v>0</v>
          </cell>
          <cell r="AH1498">
            <v>0</v>
          </cell>
          <cell r="AI1498">
            <v>0</v>
          </cell>
          <cell r="AJ1498">
            <v>0</v>
          </cell>
        </row>
        <row r="1499">
          <cell r="Q1499">
            <v>-15485174</v>
          </cell>
          <cell r="R1499">
            <v>-15391174</v>
          </cell>
          <cell r="S1499">
            <v>-15297174</v>
          </cell>
          <cell r="T1499">
            <v>-15203956</v>
          </cell>
          <cell r="AH1499">
            <v>-15954701.25</v>
          </cell>
          <cell r="AI1499">
            <v>-15860849.75</v>
          </cell>
          <cell r="AJ1499">
            <v>-15766998.25</v>
          </cell>
        </row>
        <row r="1500">
          <cell r="Q1500">
            <v>-41303000</v>
          </cell>
          <cell r="R1500">
            <v>-41617000</v>
          </cell>
          <cell r="S1500">
            <v>-41940000</v>
          </cell>
          <cell r="T1500">
            <v>-43839000</v>
          </cell>
          <cell r="AH1500">
            <v>-37439791.666666664</v>
          </cell>
          <cell r="AI1500">
            <v>-38133625</v>
          </cell>
          <cell r="AJ1500">
            <v>-38845666.666666664</v>
          </cell>
        </row>
        <row r="1501">
          <cell r="Q1501">
            <v>-13198000</v>
          </cell>
          <cell r="R1501">
            <v>-13139000</v>
          </cell>
          <cell r="S1501">
            <v>-13080000</v>
          </cell>
          <cell r="T1501">
            <v>-12256000</v>
          </cell>
          <cell r="AH1501">
            <v>-13448333.333333334</v>
          </cell>
          <cell r="AI1501">
            <v>-13422833.333333334</v>
          </cell>
          <cell r="AJ1501">
            <v>-13343125</v>
          </cell>
        </row>
        <row r="1502">
          <cell r="Q1502">
            <v>1332692</v>
          </cell>
          <cell r="R1502">
            <v>1332692</v>
          </cell>
          <cell r="S1502">
            <v>1332692</v>
          </cell>
          <cell r="T1502">
            <v>1332692</v>
          </cell>
          <cell r="AH1502">
            <v>1332692</v>
          </cell>
          <cell r="AI1502">
            <v>1332692</v>
          </cell>
          <cell r="AJ1502">
            <v>1332692</v>
          </cell>
        </row>
        <row r="1503">
          <cell r="Q1503">
            <v>-3727000</v>
          </cell>
          <cell r="R1503">
            <v>-3679000</v>
          </cell>
          <cell r="S1503">
            <v>-3631000</v>
          </cell>
          <cell r="T1503">
            <v>-3503000</v>
          </cell>
          <cell r="AH1503">
            <v>-3962000</v>
          </cell>
          <cell r="AI1503">
            <v>-3916958.3333333335</v>
          </cell>
          <cell r="AJ1503">
            <v>-3866750</v>
          </cell>
        </row>
        <row r="1504">
          <cell r="Q1504">
            <v>5635154.54</v>
          </cell>
          <cell r="R1504">
            <v>5635154.54</v>
          </cell>
          <cell r="S1504">
            <v>5635154.54</v>
          </cell>
          <cell r="T1504">
            <v>5635154.54</v>
          </cell>
          <cell r="AH1504">
            <v>5635154.54</v>
          </cell>
          <cell r="AI1504">
            <v>5635154.54</v>
          </cell>
          <cell r="AJ1504">
            <v>5635154.54</v>
          </cell>
        </row>
        <row r="1505">
          <cell r="Q1505">
            <v>-10664000</v>
          </cell>
          <cell r="R1505">
            <v>-10845000</v>
          </cell>
          <cell r="S1505">
            <v>-10898000</v>
          </cell>
          <cell r="T1505">
            <v>-10961000</v>
          </cell>
          <cell r="AH1505">
            <v>-10360791.666666666</v>
          </cell>
          <cell r="AI1505">
            <v>-10433166.666666666</v>
          </cell>
          <cell r="AJ1505">
            <v>-10509458.333333334</v>
          </cell>
        </row>
        <row r="1506">
          <cell r="Q1506">
            <v>98028</v>
          </cell>
          <cell r="R1506">
            <v>69764</v>
          </cell>
          <cell r="S1506">
            <v>101684</v>
          </cell>
          <cell r="T1506">
            <v>879</v>
          </cell>
          <cell r="AH1506">
            <v>-96466.916666666672</v>
          </cell>
          <cell r="AI1506">
            <v>-78842.75</v>
          </cell>
          <cell r="AJ1506">
            <v>-68560.666666666672</v>
          </cell>
        </row>
        <row r="1507">
          <cell r="Q1507">
            <v>0</v>
          </cell>
          <cell r="R1507">
            <v>0</v>
          </cell>
          <cell r="S1507">
            <v>0</v>
          </cell>
          <cell r="T1507">
            <v>0</v>
          </cell>
          <cell r="AH1507">
            <v>-218750</v>
          </cell>
          <cell r="AI1507">
            <v>-72916.666666666672</v>
          </cell>
          <cell r="AJ1507">
            <v>0</v>
          </cell>
        </row>
        <row r="1508">
          <cell r="Q1508">
            <v>-33312000</v>
          </cell>
          <cell r="R1508">
            <v>-33312000</v>
          </cell>
          <cell r="S1508">
            <v>-33312000</v>
          </cell>
          <cell r="T1508">
            <v>-33312000</v>
          </cell>
          <cell r="AH1508">
            <v>-30724750</v>
          </cell>
          <cell r="AI1508">
            <v>-32463750</v>
          </cell>
          <cell r="AJ1508">
            <v>-33333250</v>
          </cell>
        </row>
        <row r="1509">
          <cell r="Q1509">
            <v>-1430000</v>
          </cell>
          <cell r="R1509">
            <v>-1430000</v>
          </cell>
          <cell r="S1509">
            <v>-1430000</v>
          </cell>
          <cell r="T1509">
            <v>-1243000</v>
          </cell>
          <cell r="AH1509">
            <v>-178750</v>
          </cell>
          <cell r="AI1509">
            <v>-297916.66666666669</v>
          </cell>
          <cell r="AJ1509">
            <v>-409291.66666666669</v>
          </cell>
        </row>
        <row r="1510">
          <cell r="Q1510">
            <v>-72564653</v>
          </cell>
          <cell r="R1510">
            <v>-72912653</v>
          </cell>
          <cell r="S1510">
            <v>-73260653</v>
          </cell>
          <cell r="T1510">
            <v>-70833653</v>
          </cell>
          <cell r="AH1510">
            <v>-73010696.375</v>
          </cell>
          <cell r="AI1510">
            <v>-73663167.458333328</v>
          </cell>
          <cell r="AJ1510">
            <v>-73938903</v>
          </cell>
        </row>
        <row r="1511">
          <cell r="Q1511">
            <v>12663.58</v>
          </cell>
          <cell r="R1511">
            <v>12663.58</v>
          </cell>
          <cell r="S1511">
            <v>12663.58</v>
          </cell>
          <cell r="T1511">
            <v>12663.58</v>
          </cell>
          <cell r="AH1511">
            <v>11713.808333333334</v>
          </cell>
          <cell r="AI1511">
            <v>11080.63</v>
          </cell>
          <cell r="AJ1511">
            <v>10447.451666666668</v>
          </cell>
        </row>
        <row r="1512">
          <cell r="Q1512">
            <v>44658.07</v>
          </cell>
          <cell r="R1512">
            <v>44658.07</v>
          </cell>
          <cell r="S1512">
            <v>44658.07</v>
          </cell>
          <cell r="T1512">
            <v>44658.07</v>
          </cell>
          <cell r="AH1512">
            <v>41394.930416666662</v>
          </cell>
          <cell r="AI1512">
            <v>39143.876250000001</v>
          </cell>
          <cell r="AJ1512">
            <v>36892.82208333334</v>
          </cell>
        </row>
        <row r="1513">
          <cell r="Q1513">
            <v>1780078.13</v>
          </cell>
          <cell r="R1513">
            <v>1780078.13</v>
          </cell>
          <cell r="S1513">
            <v>1780078.13</v>
          </cell>
          <cell r="T1513">
            <v>1780078.13</v>
          </cell>
          <cell r="AH1513">
            <v>1778564.4545833331</v>
          </cell>
          <cell r="AI1513">
            <v>1648388.6737499998</v>
          </cell>
          <cell r="AJ1513">
            <v>1518212.8929166663</v>
          </cell>
        </row>
        <row r="1514">
          <cell r="Q1514">
            <v>0</v>
          </cell>
          <cell r="R1514">
            <v>0</v>
          </cell>
          <cell r="S1514">
            <v>0</v>
          </cell>
          <cell r="T1514">
            <v>0</v>
          </cell>
          <cell r="AH1514">
            <v>0</v>
          </cell>
          <cell r="AI1514">
            <v>0</v>
          </cell>
          <cell r="AJ1514">
            <v>0</v>
          </cell>
        </row>
        <row r="1515">
          <cell r="Q1515">
            <v>3724980.33</v>
          </cell>
          <cell r="R1515">
            <v>3724980.44</v>
          </cell>
          <cell r="S1515">
            <v>3724980.44</v>
          </cell>
          <cell r="T1515">
            <v>3724980.44</v>
          </cell>
          <cell r="AH1515">
            <v>2793747.7604166665</v>
          </cell>
          <cell r="AI1515">
            <v>2731662.7662500003</v>
          </cell>
          <cell r="AJ1515">
            <v>2669577.7720833342</v>
          </cell>
        </row>
        <row r="1516">
          <cell r="Q1516">
            <v>0</v>
          </cell>
          <cell r="R1516">
            <v>0</v>
          </cell>
          <cell r="S1516">
            <v>0</v>
          </cell>
          <cell r="T1516">
            <v>0</v>
          </cell>
          <cell r="AH1516">
            <v>0</v>
          </cell>
          <cell r="AI1516">
            <v>0</v>
          </cell>
          <cell r="AJ1516">
            <v>0</v>
          </cell>
        </row>
        <row r="1517">
          <cell r="Q1517">
            <v>0</v>
          </cell>
          <cell r="R1517">
            <v>0</v>
          </cell>
          <cell r="S1517">
            <v>0</v>
          </cell>
          <cell r="T1517">
            <v>0</v>
          </cell>
          <cell r="AH1517">
            <v>0</v>
          </cell>
          <cell r="AI1517">
            <v>0</v>
          </cell>
          <cell r="AJ1517">
            <v>0</v>
          </cell>
        </row>
        <row r="1518">
          <cell r="Q1518">
            <v>60710442.049999997</v>
          </cell>
          <cell r="R1518">
            <v>60710442.049999997</v>
          </cell>
          <cell r="S1518">
            <v>81108562.739999995</v>
          </cell>
          <cell r="T1518">
            <v>81108562.739999995</v>
          </cell>
          <cell r="AH1518">
            <v>45646765.828333341</v>
          </cell>
          <cell r="AI1518">
            <v>44881609.965000004</v>
          </cell>
          <cell r="AJ1518">
            <v>44189249.208333336</v>
          </cell>
        </row>
        <row r="1519">
          <cell r="Q1519">
            <v>0</v>
          </cell>
          <cell r="R1519">
            <v>0</v>
          </cell>
          <cell r="S1519">
            <v>0</v>
          </cell>
          <cell r="T1519">
            <v>0</v>
          </cell>
          <cell r="AH1519">
            <v>0</v>
          </cell>
          <cell r="AI1519">
            <v>0</v>
          </cell>
          <cell r="AJ1519">
            <v>0</v>
          </cell>
        </row>
        <row r="1520">
          <cell r="Q1520">
            <v>-5176339752.4699955</v>
          </cell>
          <cell r="R1520">
            <v>-5103066150.0200014</v>
          </cell>
          <cell r="S1520">
            <v>-5248037725.6400032</v>
          </cell>
          <cell r="T1520">
            <v>-5202564468.2200012</v>
          </cell>
          <cell r="AH1520">
            <v>-5236581341.7175074</v>
          </cell>
          <cell r="AI1520">
            <v>-5237726315.5391712</v>
          </cell>
          <cell r="AJ1520">
            <v>-5235690841.9208345</v>
          </cell>
        </row>
        <row r="1521">
          <cell r="Q1521">
            <v>9.5367431640625E-6</v>
          </cell>
          <cell r="R1521">
            <v>0</v>
          </cell>
          <cell r="S1521">
            <v>0</v>
          </cell>
          <cell r="T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For Printing"/>
      <sheetName val="Input_Area"/>
      <sheetName val="Mthly"/>
      <sheetName val="QTD"/>
      <sheetName val="YTD"/>
      <sheetName val="12ME"/>
      <sheetName val="Budget"/>
      <sheetName val="OPSTATS-RELEASE "/>
      <sheetName val="Approval History"/>
    </sheetNames>
    <sheetDataSet>
      <sheetData sheetId="0" refreshError="1"/>
      <sheetData sheetId="1" refreshError="1"/>
      <sheetData sheetId="2" refreshError="1"/>
      <sheetData sheetId="3">
        <row r="11">
          <cell r="B11">
            <v>132465526</v>
          </cell>
          <cell r="D11">
            <v>123353000</v>
          </cell>
        </row>
        <row r="31">
          <cell r="B31">
            <v>7897841.8300000001</v>
          </cell>
          <cell r="D31">
            <v>7507369</v>
          </cell>
        </row>
      </sheetData>
      <sheetData sheetId="4" refreshError="1"/>
      <sheetData sheetId="5">
        <row r="13">
          <cell r="B13">
            <v>132465526</v>
          </cell>
          <cell r="D13">
            <v>235931000</v>
          </cell>
        </row>
        <row r="32">
          <cell r="B32">
            <v>71715878.549999997</v>
          </cell>
          <cell r="D32">
            <v>14665446</v>
          </cell>
        </row>
      </sheetData>
      <sheetData sheetId="6" refreshError="1"/>
      <sheetData sheetId="7" refreshError="1"/>
      <sheetData sheetId="8" refreshError="1"/>
      <sheetData sheetId="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model"/>
      <sheetName val="Revenue Requirement Adjustments"/>
      <sheetName val="Gas Matrix of Adjustments 9_04"/>
      <sheetName val="ROE matrix"/>
      <sheetName val="Rollforward"/>
      <sheetName val="PREVIOUS"/>
      <sheetName val="CHANGES"/>
      <sheetName val="GRB Detail"/>
      <sheetName val="Gas Unit cost"/>
      <sheetName val="Gas Unit Cost Summary "/>
      <sheetName val=" model at 1.30.03"/>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1.bin"/><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12.bin"/><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3.bin"/><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8.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4.bin"/><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5.bin"/><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customProperty" Target="../customProperty26.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customProperty" Target="../customProperty30.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customProperty" Target="../customProperty31.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32.bin"/><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customProperty" Target="../customProperty33.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customProperty" Target="../customProperty36.bin"/></Relationships>
</file>

<file path=xl/worksheets/_rels/sheet36.xml.rels><?xml version="1.0" encoding="UTF-8" standalone="yes"?>
<Relationships xmlns="http://schemas.openxmlformats.org/package/2006/relationships"><Relationship Id="rId1" Type="http://schemas.openxmlformats.org/officeDocument/2006/relationships/customProperty" Target="../customProperty37.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7.bin"/></Relationships>
</file>

<file path=xl/worksheets/_rels/sheet7.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customProperty" Target="../customProperty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W96"/>
  <sheetViews>
    <sheetView tabSelected="1" zoomScale="90" zoomScaleNormal="90" workbookViewId="0">
      <pane xSplit="5" ySplit="6" topLeftCell="F25" activePane="bottomRight" state="frozen"/>
      <selection pane="topRight" activeCell="F1" sqref="F1"/>
      <selection pane="bottomLeft" activeCell="A7" sqref="A7"/>
      <selection pane="bottomRight" activeCell="L29" sqref="L29"/>
    </sheetView>
  </sheetViews>
  <sheetFormatPr defaultRowHeight="12.75" x14ac:dyDescent="0.2"/>
  <cols>
    <col min="1" max="1" width="8.5703125" customWidth="1"/>
    <col min="2" max="2" width="44.7109375" customWidth="1"/>
    <col min="3" max="3" width="40.85546875" customWidth="1"/>
    <col min="4" max="5" width="10.42578125" customWidth="1"/>
    <col min="6" max="6" width="19.140625" style="3" bestFit="1" customWidth="1"/>
    <col min="7" max="7" width="16.5703125" style="3" bestFit="1" customWidth="1"/>
    <col min="8" max="8" width="18" style="3" bestFit="1" customWidth="1"/>
    <col min="9" max="9" width="11.85546875" bestFit="1" customWidth="1"/>
    <col min="10" max="10" width="17.42578125" style="3" customWidth="1"/>
    <col min="11" max="14" width="8.7109375" style="3"/>
    <col min="15" max="15" width="12.140625" style="3" bestFit="1" customWidth="1"/>
    <col min="16" max="21" width="8.7109375" style="3"/>
    <col min="22" max="22" width="9.140625" style="3"/>
  </cols>
  <sheetData>
    <row r="1" spans="1:23" ht="18" x14ac:dyDescent="0.25">
      <c r="A1" s="1" t="s">
        <v>0</v>
      </c>
      <c r="B1" s="2"/>
      <c r="C1" s="2"/>
      <c r="D1" s="2"/>
      <c r="E1" s="2"/>
      <c r="F1" s="2"/>
      <c r="G1" s="2"/>
      <c r="H1" s="2"/>
      <c r="I1" s="2"/>
    </row>
    <row r="2" spans="1:23" ht="18" x14ac:dyDescent="0.25">
      <c r="A2" s="1" t="s">
        <v>1</v>
      </c>
      <c r="B2" s="2"/>
      <c r="C2" s="2"/>
      <c r="D2" s="2"/>
      <c r="E2" s="2"/>
      <c r="F2" s="2"/>
      <c r="G2" s="2"/>
      <c r="H2" s="2"/>
      <c r="I2" s="2"/>
    </row>
    <row r="3" spans="1:23" ht="18" x14ac:dyDescent="0.25">
      <c r="A3" s="1" t="s">
        <v>2</v>
      </c>
      <c r="B3" s="4"/>
      <c r="C3" s="4"/>
      <c r="D3" s="4"/>
      <c r="E3" s="4"/>
      <c r="F3" s="4"/>
      <c r="G3" s="4"/>
      <c r="H3" s="4"/>
      <c r="I3" s="4"/>
    </row>
    <row r="4" spans="1:23" ht="18" x14ac:dyDescent="0.25">
      <c r="A4" s="1" t="s">
        <v>633</v>
      </c>
      <c r="B4" s="4"/>
      <c r="C4" s="4"/>
      <c r="D4" s="4"/>
      <c r="E4" s="4"/>
      <c r="F4" s="4"/>
      <c r="G4" s="4"/>
      <c r="H4" s="4"/>
      <c r="I4" s="4"/>
    </row>
    <row r="5" spans="1:23" s="6" customFormat="1" ht="17.25" customHeight="1" x14ac:dyDescent="0.25">
      <c r="A5" s="5"/>
      <c r="I5" s="11"/>
      <c r="J5" s="11"/>
      <c r="K5" s="11"/>
      <c r="L5" s="11"/>
      <c r="M5" s="11"/>
      <c r="N5" s="11"/>
      <c r="O5" s="11"/>
      <c r="P5" s="11"/>
      <c r="Q5" s="11"/>
      <c r="R5" s="11"/>
      <c r="S5" s="11"/>
      <c r="T5" s="11"/>
      <c r="U5" s="11"/>
      <c r="V5" s="11"/>
    </row>
    <row r="6" spans="1:23" ht="39.75" customHeight="1" thickBot="1" x14ac:dyDescent="0.25">
      <c r="A6" s="12" t="s">
        <v>4</v>
      </c>
      <c r="B6" s="13"/>
      <c r="C6" s="14"/>
      <c r="D6" s="15" t="s">
        <v>5</v>
      </c>
      <c r="E6" s="16" t="s">
        <v>6</v>
      </c>
      <c r="F6" s="17" t="s">
        <v>7</v>
      </c>
      <c r="G6" s="17" t="s">
        <v>8</v>
      </c>
      <c r="H6" s="17" t="s">
        <v>9</v>
      </c>
      <c r="I6" s="18" t="s">
        <v>10</v>
      </c>
    </row>
    <row r="7" spans="1:23" x14ac:dyDescent="0.2">
      <c r="A7" s="19" t="s">
        <v>11</v>
      </c>
      <c r="B7" s="20" t="s">
        <v>12</v>
      </c>
      <c r="C7" s="21" t="s">
        <v>13</v>
      </c>
      <c r="D7" s="21" t="s">
        <v>14</v>
      </c>
      <c r="E7" s="22" t="s">
        <v>15</v>
      </c>
      <c r="F7" s="23" t="s">
        <v>16</v>
      </c>
      <c r="G7" s="23" t="s">
        <v>17</v>
      </c>
      <c r="H7" s="23" t="s">
        <v>18</v>
      </c>
      <c r="I7" s="23" t="s">
        <v>19</v>
      </c>
    </row>
    <row r="8" spans="1:23" x14ac:dyDescent="0.2">
      <c r="A8" s="19"/>
      <c r="B8" s="20"/>
      <c r="C8" s="21"/>
      <c r="D8" s="21"/>
      <c r="E8" s="22"/>
      <c r="F8" s="24"/>
      <c r="G8" s="24"/>
      <c r="H8" s="24"/>
      <c r="I8" s="24"/>
    </row>
    <row r="9" spans="1:23" x14ac:dyDescent="0.2">
      <c r="A9" s="19">
        <f>ROW()</f>
        <v>9</v>
      </c>
      <c r="B9" s="25" t="s">
        <v>703</v>
      </c>
      <c r="C9" s="21"/>
      <c r="D9" s="39"/>
      <c r="E9" s="39"/>
      <c r="F9" s="603">
        <f>'Off Cycle. RR 2023-2024'!F13+'Subs. RR 2023-2024'!F14</f>
        <v>58075551.387308091</v>
      </c>
      <c r="G9" s="603">
        <f>'Off Cycle. RR 2023-2024'!G13+'Subs. RR 2023-2024'!G14</f>
        <v>15036084.65658378</v>
      </c>
      <c r="H9" s="603">
        <f>'Off Cycle. RR 2023-2024'!H13+'Subs. RR 2023-2024'!H14</f>
        <v>73111636.043891877</v>
      </c>
      <c r="I9" s="24"/>
    </row>
    <row r="10" spans="1:23" x14ac:dyDescent="0.2">
      <c r="A10" s="19">
        <f>ROW()</f>
        <v>10</v>
      </c>
      <c r="B10" s="25" t="s">
        <v>390</v>
      </c>
      <c r="C10" s="21"/>
      <c r="D10" s="481">
        <f>'BDJ-18 2022 GRC Compl Filing'!J11</f>
        <v>2.8620799928117547E-2</v>
      </c>
      <c r="E10" s="449">
        <f>'BDJ-18 2022 GRC Compl Filing'!J18</f>
        <v>3.3048826788958624E-2</v>
      </c>
      <c r="F10" s="34">
        <f>(F9*D10)</f>
        <v>1662168.7369712542</v>
      </c>
      <c r="G10" s="34">
        <f>(G9*E10)</f>
        <v>496924.95739955577</v>
      </c>
      <c r="H10" s="34">
        <f>F10+G10</f>
        <v>2159093.6943708099</v>
      </c>
      <c r="I10" s="541" t="s">
        <v>475</v>
      </c>
    </row>
    <row r="11" spans="1:23" x14ac:dyDescent="0.2">
      <c r="A11" s="19">
        <f>ROW()</f>
        <v>11</v>
      </c>
      <c r="B11" s="25" t="s">
        <v>574</v>
      </c>
      <c r="C11" s="21"/>
      <c r="D11" s="448">
        <f>'Elec Sch 142 05-2024'!N10</f>
        <v>5.5792927848306115E-3</v>
      </c>
      <c r="E11" s="449">
        <f>'Gas Sch 142 05-2024'!V11</f>
        <v>3.1429996836243472E-2</v>
      </c>
      <c r="F11" s="34">
        <f>IF(D11&lt;0,0,D11)*F9</f>
        <v>324020.50483026745</v>
      </c>
      <c r="G11" s="34">
        <f>IF(E11&lt;0,0,E11)*G9</f>
        <v>472584.09318591724</v>
      </c>
      <c r="H11" s="34">
        <f>F11+G11</f>
        <v>796604.59801618475</v>
      </c>
      <c r="I11" s="541"/>
      <c r="W11" s="3"/>
    </row>
    <row r="12" spans="1:23" x14ac:dyDescent="0.2">
      <c r="A12" s="19">
        <f>ROW()</f>
        <v>12</v>
      </c>
      <c r="B12" s="25" t="s">
        <v>632</v>
      </c>
      <c r="C12" s="21"/>
      <c r="D12" s="481"/>
      <c r="E12" s="449"/>
      <c r="F12" s="34">
        <f>'AMP Funding '!A3</f>
        <v>4393433</v>
      </c>
      <c r="G12" s="34">
        <f>'AMP Funding '!B3</f>
        <v>1961711</v>
      </c>
      <c r="H12" s="34">
        <f>F12+G12</f>
        <v>6355144</v>
      </c>
      <c r="I12" s="541"/>
      <c r="W12" s="3"/>
    </row>
    <row r="13" spans="1:23" x14ac:dyDescent="0.2">
      <c r="A13" s="19">
        <f>ROW()</f>
        <v>13</v>
      </c>
      <c r="B13" s="143" t="s">
        <v>724</v>
      </c>
      <c r="C13" s="21"/>
      <c r="D13" s="481"/>
      <c r="E13" s="448"/>
      <c r="F13" s="34">
        <f>F14-SUM(F9:F12)</f>
        <v>5603932.9567274228</v>
      </c>
      <c r="G13" s="34">
        <f>G14-SUM(G9:G12)</f>
        <v>-5603932.9567274228</v>
      </c>
      <c r="H13" s="34">
        <f>F13+G13</f>
        <v>0</v>
      </c>
      <c r="I13" s="541"/>
      <c r="W13" s="3"/>
    </row>
    <row r="14" spans="1:23" x14ac:dyDescent="0.2">
      <c r="A14" s="19">
        <f>ROW()</f>
        <v>14</v>
      </c>
      <c r="B14" s="25" t="s">
        <v>509</v>
      </c>
      <c r="C14" s="27"/>
      <c r="D14" s="932">
        <v>0.85</v>
      </c>
      <c r="E14" s="932">
        <v>0.15</v>
      </c>
      <c r="F14" s="923">
        <f>H14*D14</f>
        <v>70059106.585837036</v>
      </c>
      <c r="G14" s="923">
        <f>H14*E14</f>
        <v>12363371.750441831</v>
      </c>
      <c r="H14" s="543">
        <f>SUM(H9:H12)</f>
        <v>82422478.336278871</v>
      </c>
      <c r="I14" s="30"/>
      <c r="J14" s="31"/>
      <c r="L14" s="605"/>
      <c r="U14" s="1020" t="s">
        <v>498</v>
      </c>
      <c r="V14" s="1020"/>
      <c r="W14" s="1020"/>
    </row>
    <row r="15" spans="1:23" s="3" customFormat="1" x14ac:dyDescent="0.2">
      <c r="A15" s="19">
        <f>ROW()</f>
        <v>15</v>
      </c>
      <c r="B15" s="25"/>
      <c r="C15" s="27"/>
      <c r="D15" s="28"/>
      <c r="E15" s="29"/>
      <c r="F15" s="547">
        <f>F14/H14</f>
        <v>0.85</v>
      </c>
      <c r="G15" s="547">
        <f>G14/H14</f>
        <v>0.15</v>
      </c>
      <c r="H15" s="33"/>
      <c r="I15" s="30"/>
      <c r="U15" s="1020"/>
      <c r="V15" s="1020"/>
      <c r="W15" s="1020"/>
    </row>
    <row r="16" spans="1:23" ht="13.5" customHeight="1" x14ac:dyDescent="0.2">
      <c r="A16" s="19">
        <f>ROW()</f>
        <v>16</v>
      </c>
      <c r="B16" s="25" t="s">
        <v>732</v>
      </c>
      <c r="C16" s="27"/>
      <c r="D16" s="28"/>
      <c r="E16" s="29"/>
      <c r="F16" s="32">
        <f>'True-ups of Prior Estimates'!H36+'True-ups of Prior Estimates'!H57</f>
        <v>-528748.13824634906</v>
      </c>
      <c r="G16" s="32">
        <f>'True-ups of Prior Estimates'!H17</f>
        <v>79222.051113773283</v>
      </c>
      <c r="H16" s="34">
        <f>SUM(F16:G16)</f>
        <v>-449526.08713257581</v>
      </c>
      <c r="I16" s="30"/>
      <c r="W16" s="3"/>
    </row>
    <row r="17" spans="1:23" x14ac:dyDescent="0.2">
      <c r="A17" s="19">
        <f>ROW()</f>
        <v>17</v>
      </c>
      <c r="B17" s="36" t="s">
        <v>634</v>
      </c>
      <c r="C17" s="27"/>
      <c r="D17" s="27"/>
      <c r="E17" s="37"/>
      <c r="F17" s="34">
        <f>'Off Cycle. RR 2023-2024'!F29</f>
        <v>1378754.4707383141</v>
      </c>
      <c r="G17" s="34">
        <f>'Off Cycle. RR 2023-2024'!G29</f>
        <v>-2220990.2390735466</v>
      </c>
      <c r="H17" s="34">
        <f>SUM(F17:G17)</f>
        <v>-842235.76833523251</v>
      </c>
      <c r="I17" s="30"/>
      <c r="W17" s="3"/>
    </row>
    <row r="18" spans="1:23" s="3" customFormat="1" x14ac:dyDescent="0.2">
      <c r="A18" s="19">
        <f>ROW()</f>
        <v>18</v>
      </c>
      <c r="B18" s="25" t="s">
        <v>705</v>
      </c>
      <c r="C18" s="21"/>
      <c r="D18" s="39"/>
      <c r="E18" s="39"/>
      <c r="F18" s="542">
        <f>-'Subs. RR 2023-2024'!F18</f>
        <v>631125</v>
      </c>
      <c r="G18" s="542">
        <f>-'Subs. RR 2023-2024'!G18</f>
        <v>111375</v>
      </c>
      <c r="H18" s="542">
        <f>F18+G18</f>
        <v>742500</v>
      </c>
      <c r="I18" s="22"/>
    </row>
    <row r="19" spans="1:23" x14ac:dyDescent="0.2">
      <c r="A19" s="19">
        <f>ROW()</f>
        <v>19</v>
      </c>
      <c r="B19" s="38" t="s">
        <v>25</v>
      </c>
      <c r="C19" s="27"/>
      <c r="D19" s="39">
        <f>D14</f>
        <v>0.85</v>
      </c>
      <c r="E19" s="39">
        <f>E14</f>
        <v>0.15</v>
      </c>
      <c r="F19" s="40">
        <f>H19*D19</f>
        <v>-763816.61300000001</v>
      </c>
      <c r="G19" s="40">
        <f>H19*E19</f>
        <v>-134791.16699999999</v>
      </c>
      <c r="H19" s="41">
        <f>-'LIHEAP Credit'!A1</f>
        <v>-898607.78</v>
      </c>
      <c r="I19" s="30"/>
      <c r="W19" s="3"/>
    </row>
    <row r="20" spans="1:23" s="3" customFormat="1" x14ac:dyDescent="0.2">
      <c r="A20" s="19">
        <f>ROW()</f>
        <v>20</v>
      </c>
      <c r="B20" s="25"/>
      <c r="C20" s="27"/>
      <c r="D20" s="39"/>
      <c r="E20" s="42"/>
      <c r="F20" s="34"/>
      <c r="G20" s="34"/>
      <c r="H20" s="34"/>
      <c r="I20" s="30"/>
    </row>
    <row r="21" spans="1:23" s="3" customFormat="1" ht="14.1" customHeight="1" x14ac:dyDescent="0.2">
      <c r="A21" s="19">
        <f>ROW()</f>
        <v>21</v>
      </c>
      <c r="B21" s="36" t="s">
        <v>635</v>
      </c>
      <c r="C21" s="27"/>
      <c r="F21" s="43">
        <f>F14+SUM(F16:F19)</f>
        <v>70776421.305328995</v>
      </c>
      <c r="G21" s="43">
        <f>G14+SUM(G16:G19)</f>
        <v>10198187.395482058</v>
      </c>
      <c r="H21" s="43">
        <f>H14+SUM(H16:H19)</f>
        <v>80974608.700811058</v>
      </c>
      <c r="I21" s="30"/>
    </row>
    <row r="22" spans="1:23" s="3" customFormat="1" ht="14.1" customHeight="1" x14ac:dyDescent="0.2">
      <c r="A22" s="19">
        <f>ROW()</f>
        <v>22</v>
      </c>
      <c r="B22" s="38"/>
      <c r="C22" s="27"/>
      <c r="D22" s="27"/>
      <c r="E22" s="35"/>
      <c r="F22" s="44"/>
      <c r="G22" s="44"/>
      <c r="H22" s="44"/>
      <c r="I22" s="30"/>
    </row>
    <row r="23" spans="1:23" s="3" customFormat="1" ht="14.1" customHeight="1" x14ac:dyDescent="0.2">
      <c r="A23" s="19">
        <f>ROW()</f>
        <v>23</v>
      </c>
      <c r="B23" s="45" t="s">
        <v>27</v>
      </c>
      <c r="C23" s="27"/>
      <c r="D23" s="27"/>
      <c r="E23" s="35"/>
      <c r="F23" s="44"/>
      <c r="G23" s="44"/>
      <c r="H23" s="44"/>
      <c r="I23" s="30"/>
    </row>
    <row r="24" spans="1:23" s="3" customFormat="1" ht="14.1" customHeight="1" x14ac:dyDescent="0.2">
      <c r="A24" s="19">
        <f>ROW()</f>
        <v>24</v>
      </c>
      <c r="B24" s="38" t="s">
        <v>488</v>
      </c>
      <c r="C24" s="27"/>
      <c r="D24" s="27"/>
      <c r="E24" s="35"/>
      <c r="F24" s="46">
        <f>'E Conversion Factor'!E14</f>
        <v>7.1970000000000003E-3</v>
      </c>
      <c r="G24" s="46">
        <f>'G Conversion Factor'!E14</f>
        <v>4.1980000000000003E-3</v>
      </c>
      <c r="H24" s="44"/>
      <c r="I24" s="35"/>
    </row>
    <row r="25" spans="1:23" s="3" customFormat="1" ht="14.1" customHeight="1" x14ac:dyDescent="0.2">
      <c r="A25" s="19">
        <f>ROW()</f>
        <v>25</v>
      </c>
      <c r="B25" s="38" t="s">
        <v>29</v>
      </c>
      <c r="C25" s="27"/>
      <c r="D25" s="27"/>
      <c r="E25" s="35"/>
      <c r="F25" s="46">
        <f>'E Conversion Factor'!E15</f>
        <v>5.0000000000000001E-3</v>
      </c>
      <c r="G25" s="46">
        <f>'G Conversion Factor'!E15</f>
        <v>5.0000000000000001E-3</v>
      </c>
      <c r="H25" s="44"/>
      <c r="I25" s="35"/>
      <c r="M25" s="31"/>
    </row>
    <row r="26" spans="1:23" s="3" customFormat="1" ht="14.1" customHeight="1" x14ac:dyDescent="0.2">
      <c r="A26" s="19">
        <f>ROW()</f>
        <v>26</v>
      </c>
      <c r="B26" s="38" t="s">
        <v>30</v>
      </c>
      <c r="C26" s="27"/>
      <c r="D26" s="27"/>
      <c r="E26" s="35"/>
      <c r="F26" s="46">
        <f>'E Conversion Factor'!E16</f>
        <v>3.8455000000000003E-2</v>
      </c>
      <c r="G26" s="46">
        <f>'G Conversion Factor'!E16</f>
        <v>3.8358000000000003E-2</v>
      </c>
      <c r="H26" s="44"/>
      <c r="I26" s="35"/>
    </row>
    <row r="27" spans="1:23" s="3" customFormat="1" ht="14.1" customHeight="1" x14ac:dyDescent="0.2">
      <c r="A27" s="19">
        <f>ROW()</f>
        <v>27</v>
      </c>
      <c r="B27" s="38"/>
      <c r="C27" s="27"/>
      <c r="D27" s="27"/>
      <c r="E27" s="35"/>
      <c r="F27" s="47"/>
      <c r="G27" s="47"/>
      <c r="H27" s="44"/>
      <c r="I27" s="35"/>
    </row>
    <row r="28" spans="1:23" s="3" customFormat="1" ht="14.1" customHeight="1" x14ac:dyDescent="0.2">
      <c r="A28" s="19">
        <f>ROW()</f>
        <v>28</v>
      </c>
      <c r="B28" s="36" t="s">
        <v>31</v>
      </c>
      <c r="C28" s="27"/>
      <c r="D28" s="27"/>
      <c r="E28" s="35"/>
      <c r="F28" s="48">
        <f>1-SUM(F24:F26)</f>
        <v>0.94934799999999997</v>
      </c>
      <c r="G28" s="48">
        <f>1-SUM(G24:G26)</f>
        <v>0.95244399999999996</v>
      </c>
      <c r="H28" s="49"/>
      <c r="I28" s="35"/>
    </row>
    <row r="29" spans="1:23" s="3" customFormat="1" ht="14.1" customHeight="1" x14ac:dyDescent="0.2">
      <c r="A29" s="19">
        <f>ROW()</f>
        <v>29</v>
      </c>
      <c r="B29" s="38"/>
      <c r="C29" s="27"/>
      <c r="D29" s="27"/>
      <c r="E29" s="35"/>
      <c r="F29" s="44"/>
      <c r="G29" s="44"/>
      <c r="H29" s="44"/>
      <c r="I29" s="35"/>
    </row>
    <row r="30" spans="1:23" s="3" customFormat="1" ht="14.1" customHeight="1" thickBot="1" x14ac:dyDescent="0.25">
      <c r="A30" s="1010">
        <f>ROW()</f>
        <v>30</v>
      </c>
      <c r="B30" s="1006" t="s">
        <v>32</v>
      </c>
      <c r="C30" s="1007"/>
      <c r="D30" s="1007"/>
      <c r="E30" s="1008"/>
      <c r="F30" s="1009">
        <f>F21/F28</f>
        <v>74552662.780486181</v>
      </c>
      <c r="G30" s="1009">
        <f>G21/G28</f>
        <v>10707387.936174786</v>
      </c>
      <c r="H30" s="1009">
        <f>SUM(F30:G30)</f>
        <v>85260050.716660962</v>
      </c>
      <c r="I30" s="35"/>
    </row>
    <row r="31" spans="1:23" s="3" customFormat="1" ht="14.1" customHeight="1" thickTop="1" x14ac:dyDescent="0.2">
      <c r="A31" s="19">
        <f>ROW()</f>
        <v>31</v>
      </c>
      <c r="B31" s="38"/>
      <c r="C31" s="27"/>
      <c r="D31" s="27"/>
      <c r="E31" s="35"/>
      <c r="F31" s="50"/>
      <c r="G31" s="50"/>
      <c r="H31" s="50"/>
      <c r="I31" s="35"/>
    </row>
    <row r="32" spans="1:23" s="3" customFormat="1" ht="14.1" customHeight="1" x14ac:dyDescent="0.2">
      <c r="A32" s="19">
        <f>ROW()</f>
        <v>32</v>
      </c>
      <c r="B32" s="36" t="s">
        <v>734</v>
      </c>
      <c r="C32" s="27"/>
      <c r="D32" s="27"/>
      <c r="E32" s="27"/>
      <c r="F32" s="51">
        <f>'Org. RR 2023-2024'!F28+'Off Cycle. RR 2023-2024'!F22</f>
        <v>57446758.364430211</v>
      </c>
      <c r="G32" s="51">
        <f>'Org. RR 2023-2024'!G28+'Off Cycle. RR 2023-2024'!G22</f>
        <v>14986326.79216213</v>
      </c>
      <c r="H32" s="41">
        <f>SUM(F32:G32)</f>
        <v>72433085.156592339</v>
      </c>
      <c r="I32" s="35"/>
      <c r="Q32" s="605"/>
    </row>
    <row r="33" spans="1:15" s="3" customFormat="1" x14ac:dyDescent="0.2">
      <c r="A33" s="19">
        <f>ROW()</f>
        <v>33</v>
      </c>
      <c r="B33" s="52"/>
      <c r="C33" s="53"/>
      <c r="D33" s="53"/>
      <c r="E33" s="53"/>
      <c r="F33" s="54"/>
      <c r="G33" s="54"/>
      <c r="H33" s="54"/>
      <c r="I33" s="35"/>
    </row>
    <row r="34" spans="1:15" s="3" customFormat="1" ht="13.5" thickBot="1" x14ac:dyDescent="0.25">
      <c r="A34" s="19">
        <f>ROW()</f>
        <v>34</v>
      </c>
      <c r="B34" s="55" t="s">
        <v>33</v>
      </c>
      <c r="C34" s="56"/>
      <c r="D34" s="56"/>
      <c r="E34" s="57"/>
      <c r="F34" s="930">
        <f>F30-F32</f>
        <v>17105904.41605597</v>
      </c>
      <c r="G34" s="930">
        <f>G30-G32</f>
        <v>-4278938.8559873439</v>
      </c>
      <c r="H34" s="930">
        <f>H30-H32</f>
        <v>12826965.560068622</v>
      </c>
      <c r="I34" s="59"/>
    </row>
    <row r="35" spans="1:15" s="3" customFormat="1" ht="13.5" thickTop="1" x14ac:dyDescent="0.2">
      <c r="A35" s="19">
        <f>ROW()</f>
        <v>35</v>
      </c>
      <c r="B35" s="21"/>
      <c r="C35" s="27"/>
      <c r="D35" s="27"/>
      <c r="E35" s="27"/>
      <c r="F35" s="27"/>
      <c r="G35" s="27"/>
      <c r="H35" s="27"/>
    </row>
    <row r="36" spans="1:15" s="3" customFormat="1" ht="14.1" customHeight="1" x14ac:dyDescent="0.2">
      <c r="A36" s="19">
        <f>ROW()</f>
        <v>36</v>
      </c>
      <c r="B36" s="68" t="s">
        <v>505</v>
      </c>
      <c r="C36" s="27"/>
      <c r="D36" s="27"/>
      <c r="E36" s="27"/>
      <c r="F36" s="60"/>
      <c r="G36" s="60"/>
      <c r="H36" s="61"/>
    </row>
    <row r="37" spans="1:15" s="3" customFormat="1" ht="14.1" customHeight="1" x14ac:dyDescent="0.2">
      <c r="A37" s="19">
        <f>ROW()</f>
        <v>37</v>
      </c>
      <c r="B37" s="68" t="s">
        <v>506</v>
      </c>
      <c r="C37" s="27"/>
      <c r="D37" s="27"/>
      <c r="E37" s="27"/>
      <c r="F37" s="600">
        <f>'2021 &amp; 2022 SQI Penalty'!C2</f>
        <v>129808</v>
      </c>
      <c r="G37" s="600"/>
      <c r="H37" s="34">
        <f>F37+G37</f>
        <v>129808</v>
      </c>
    </row>
    <row r="38" spans="1:15" s="3" customFormat="1" ht="14.1" customHeight="1" x14ac:dyDescent="0.2">
      <c r="A38" s="19">
        <f>ROW()</f>
        <v>38</v>
      </c>
      <c r="B38" s="68" t="s">
        <v>507</v>
      </c>
      <c r="C38" s="27"/>
      <c r="D38" s="27"/>
      <c r="E38" s="27"/>
      <c r="F38" s="600">
        <f>'2021 &amp; 2022 SQI Penalty'!C3</f>
        <v>613636</v>
      </c>
      <c r="G38" s="600"/>
      <c r="H38" s="34">
        <f t="shared" ref="H38:H39" si="0">F38+G38</f>
        <v>613636</v>
      </c>
      <c r="O38" s="933"/>
    </row>
    <row r="39" spans="1:15" s="3" customFormat="1" ht="14.1" customHeight="1" x14ac:dyDescent="0.2">
      <c r="A39" s="19">
        <f>ROW()</f>
        <v>39</v>
      </c>
      <c r="B39" s="68" t="s">
        <v>508</v>
      </c>
      <c r="C39" s="27"/>
      <c r="D39" s="27"/>
      <c r="E39" s="27"/>
      <c r="F39" s="600">
        <f>'2021 &amp; 2022 SQI Penalty'!C4</f>
        <v>432092</v>
      </c>
      <c r="G39" s="600">
        <f>'2021 &amp; 2022 SQI Penalty'!D4</f>
        <v>310408</v>
      </c>
      <c r="H39" s="34">
        <f t="shared" si="0"/>
        <v>742500</v>
      </c>
    </row>
    <row r="40" spans="1:15" s="3" customFormat="1" ht="14.1" customHeight="1" x14ac:dyDescent="0.2">
      <c r="A40" s="19">
        <f>ROW()</f>
        <v>40</v>
      </c>
      <c r="B40" s="68"/>
      <c r="C40" s="27"/>
      <c r="D40" s="27"/>
      <c r="E40" s="27"/>
      <c r="F40" s="600"/>
      <c r="G40" s="600"/>
      <c r="H40" s="34"/>
    </row>
    <row r="41" spans="1:15" s="3" customFormat="1" ht="14.1" customHeight="1" x14ac:dyDescent="0.2">
      <c r="A41" s="19">
        <f>ROW()</f>
        <v>41</v>
      </c>
      <c r="B41" s="927" t="s">
        <v>707</v>
      </c>
      <c r="C41" s="27"/>
      <c r="D41" s="27"/>
      <c r="E41" s="27"/>
      <c r="F41" s="601">
        <f>F14+SUM(F37:F39)</f>
        <v>71234642.585837036</v>
      </c>
      <c r="G41" s="601">
        <f>G14+SUM(G37:G39)</f>
        <v>12673779.750441831</v>
      </c>
      <c r="H41" s="601">
        <f>H14+SUM(H37:H39)</f>
        <v>83908422.336278871</v>
      </c>
    </row>
    <row r="42" spans="1:15" s="3" customFormat="1" ht="14.1" customHeight="1" x14ac:dyDescent="0.2">
      <c r="A42" s="594"/>
      <c r="B42" s="52"/>
      <c r="C42" s="27"/>
      <c r="D42" s="27"/>
      <c r="E42" s="27"/>
      <c r="F42" s="602"/>
      <c r="G42" s="602"/>
      <c r="H42" s="602"/>
    </row>
    <row r="43" spans="1:15" s="3" customFormat="1" ht="14.1" customHeight="1" x14ac:dyDescent="0.2">
      <c r="A43" s="594"/>
      <c r="B43" s="52"/>
      <c r="C43" s="27"/>
      <c r="D43" s="27"/>
      <c r="E43" s="27"/>
      <c r="F43" s="60"/>
      <c r="G43" s="60"/>
      <c r="H43" s="61"/>
    </row>
    <row r="44" spans="1:15" s="3" customFormat="1" ht="14.1" customHeight="1" thickBot="1" x14ac:dyDescent="0.25">
      <c r="A44" s="63" t="s">
        <v>34</v>
      </c>
      <c r="C44" s="27"/>
      <c r="D44" s="27"/>
      <c r="E44" s="27"/>
      <c r="F44" s="928" t="s">
        <v>7</v>
      </c>
      <c r="G44" s="928" t="s">
        <v>8</v>
      </c>
      <c r="H44" s="929" t="s">
        <v>9</v>
      </c>
    </row>
    <row r="45" spans="1:15" s="3" customFormat="1" ht="14.1" customHeight="1" x14ac:dyDescent="0.2">
      <c r="A45" s="66"/>
      <c r="C45" s="27"/>
      <c r="D45" s="27"/>
      <c r="E45" s="27"/>
      <c r="F45" s="67"/>
      <c r="G45" s="67"/>
      <c r="H45" s="60"/>
    </row>
    <row r="46" spans="1:15" s="3" customFormat="1" x14ac:dyDescent="0.2">
      <c r="A46" s="920" t="s">
        <v>390</v>
      </c>
      <c r="B46" s="925"/>
      <c r="C46" s="925"/>
      <c r="D46" s="925"/>
      <c r="E46" s="925"/>
      <c r="F46" s="69">
        <f>'Summary of RR change'!G7</f>
        <v>1750852.9400928367</v>
      </c>
      <c r="G46" s="69">
        <f>'Summary of RR change'!H7</f>
        <v>521736.66630222439</v>
      </c>
      <c r="H46" s="69">
        <f t="shared" ref="H46:H54" si="1">SUM(F46:G46)</f>
        <v>2272589.6063950611</v>
      </c>
    </row>
    <row r="47" spans="1:15" s="3" customFormat="1" x14ac:dyDescent="0.2">
      <c r="A47" s="68" t="s">
        <v>731</v>
      </c>
      <c r="B47" s="925"/>
      <c r="C47" s="925"/>
      <c r="D47" s="925"/>
      <c r="E47" s="925"/>
      <c r="F47" s="69">
        <f>'Subs. RR 2023-2024'!F30-'Org. RR 2023-2024'!F28</f>
        <v>-295778.83089705184</v>
      </c>
      <c r="G47" s="69">
        <f>'Subs. RR 2023-2024'!G30-'Org. RR 2023-2024'!G28</f>
        <v>483037.88641306665</v>
      </c>
      <c r="H47" s="69">
        <f t="shared" si="1"/>
        <v>187259.05551601481</v>
      </c>
    </row>
    <row r="48" spans="1:15" s="3" customFormat="1" x14ac:dyDescent="0.2">
      <c r="A48" s="143" t="s">
        <v>574</v>
      </c>
      <c r="F48" s="69">
        <f>'Summary of RR change'!G9</f>
        <v>341308.46099667082</v>
      </c>
      <c r="G48" s="69">
        <f>'Summary of RR change'!H9</f>
        <v>496180.45069937682</v>
      </c>
      <c r="H48" s="69">
        <f t="shared" si="1"/>
        <v>837488.91169604764</v>
      </c>
    </row>
    <row r="49" spans="1:9" s="3" customFormat="1" x14ac:dyDescent="0.2">
      <c r="A49" s="143" t="s">
        <v>727</v>
      </c>
      <c r="F49" s="69">
        <f>'Summary of RR change'!G10</f>
        <v>4627842.4771527406</v>
      </c>
      <c r="G49" s="69">
        <f>'Summary of RR change'!H10</f>
        <v>2059660.2004947274</v>
      </c>
      <c r="H49" s="69">
        <f t="shared" si="1"/>
        <v>6687502.6776474677</v>
      </c>
    </row>
    <row r="50" spans="1:9" s="3" customFormat="1" x14ac:dyDescent="0.2">
      <c r="A50" s="143" t="s">
        <v>724</v>
      </c>
      <c r="F50" s="69">
        <f>'Summary of RR change'!G11</f>
        <v>5902928.0692932652</v>
      </c>
      <c r="G50" s="69">
        <f>'Summary of RR change'!H11</f>
        <v>-5883740.1009691097</v>
      </c>
      <c r="H50" s="69">
        <f t="shared" si="1"/>
        <v>19187.968324155547</v>
      </c>
    </row>
    <row r="51" spans="1:9" s="3" customFormat="1" x14ac:dyDescent="0.2">
      <c r="A51" s="143" t="s">
        <v>725</v>
      </c>
      <c r="F51" s="69">
        <f>'Summary of RR change'!G12</f>
        <v>3439100.7557990393</v>
      </c>
      <c r="G51" s="69">
        <f>'Summary of RR change'!H12</f>
        <v>-2196929.8718208387</v>
      </c>
      <c r="H51" s="69">
        <f t="shared" si="1"/>
        <v>1242170.8839782006</v>
      </c>
    </row>
    <row r="52" spans="1:9" s="3" customFormat="1" x14ac:dyDescent="0.2">
      <c r="A52" s="143" t="s">
        <v>726</v>
      </c>
      <c r="F52" s="69">
        <f>'Summary of RR change'!G13</f>
        <v>1328897.2022531526</v>
      </c>
      <c r="G52" s="69">
        <f>'Summary of RR change'!H13</f>
        <v>233749.37176051893</v>
      </c>
      <c r="H52" s="69">
        <f t="shared" si="1"/>
        <v>1562646.5740136716</v>
      </c>
    </row>
    <row r="53" spans="1:9" s="3" customFormat="1" x14ac:dyDescent="0.2">
      <c r="A53" s="143" t="s">
        <v>728</v>
      </c>
      <c r="F53" s="69">
        <f>'Summary of RR change'!G14</f>
        <v>-54101.911800983362</v>
      </c>
      <c r="G53" s="69">
        <f>'Summary of RR change'!H14</f>
        <v>-9515.9100656527153</v>
      </c>
      <c r="H53" s="69">
        <f t="shared" si="1"/>
        <v>-63617.821866636077</v>
      </c>
    </row>
    <row r="54" spans="1:9" s="3" customFormat="1" x14ac:dyDescent="0.2">
      <c r="A54" s="143" t="s">
        <v>729</v>
      </c>
      <c r="F54" s="69">
        <f>'Summary of RR change'!G15</f>
        <v>64855.253166299313</v>
      </c>
      <c r="G54" s="69">
        <f>'Summary of RR change'!H15</f>
        <v>16882.451198343188</v>
      </c>
      <c r="H54" s="69">
        <f t="shared" si="1"/>
        <v>81737.704364642501</v>
      </c>
    </row>
    <row r="55" spans="1:9" s="3" customFormat="1" x14ac:dyDescent="0.2">
      <c r="F55" s="69"/>
      <c r="G55" s="69"/>
      <c r="H55" s="70"/>
    </row>
    <row r="56" spans="1:9" s="3" customFormat="1" ht="13.5" thickBot="1" x14ac:dyDescent="0.25">
      <c r="A56" s="71" t="s">
        <v>37</v>
      </c>
      <c r="F56" s="931">
        <f>SUM(F46:F54)</f>
        <v>17105904.41605597</v>
      </c>
      <c r="G56" s="931">
        <f>SUM(G46:G54)</f>
        <v>-4278938.8559873439</v>
      </c>
      <c r="H56" s="931">
        <f>SUM(H46:H54)</f>
        <v>12826965.560068626</v>
      </c>
    </row>
    <row r="57" spans="1:9" s="3" customFormat="1" ht="13.5" thickTop="1" x14ac:dyDescent="0.2">
      <c r="A57"/>
      <c r="F57" s="922">
        <f>F56-F34</f>
        <v>0</v>
      </c>
      <c r="G57" s="922">
        <f>G56-G34</f>
        <v>0</v>
      </c>
      <c r="H57" s="922">
        <f>H56-H34</f>
        <v>0</v>
      </c>
    </row>
    <row r="58" spans="1:9" s="3" customFormat="1" x14ac:dyDescent="0.2"/>
    <row r="59" spans="1:9" s="3" customFormat="1" x14ac:dyDescent="0.2">
      <c r="A59" s="538" t="s">
        <v>477</v>
      </c>
      <c r="F59" s="73"/>
      <c r="G59" s="73"/>
      <c r="I59"/>
    </row>
    <row r="60" spans="1:9" s="3" customFormat="1" x14ac:dyDescent="0.2">
      <c r="F60" s="73"/>
      <c r="G60" s="73"/>
      <c r="I60"/>
    </row>
    <row r="61" spans="1:9" s="3" customFormat="1" x14ac:dyDescent="0.2">
      <c r="C61" s="74"/>
      <c r="D61" s="74"/>
      <c r="I61"/>
    </row>
    <row r="62" spans="1:9" s="3" customFormat="1" x14ac:dyDescent="0.2">
      <c r="I62"/>
    </row>
    <row r="63" spans="1:9" s="3" customFormat="1" x14ac:dyDescent="0.2">
      <c r="A63"/>
      <c r="B63"/>
      <c r="C63" s="75"/>
      <c r="D63" s="75"/>
      <c r="E63"/>
      <c r="I63"/>
    </row>
    <row r="64" spans="1:9" s="3" customFormat="1" x14ac:dyDescent="0.2">
      <c r="A64"/>
      <c r="B64"/>
      <c r="C64" s="76"/>
      <c r="D64" s="76"/>
      <c r="E64"/>
      <c r="I64"/>
    </row>
    <row r="96" spans="1:23" s="3" customFormat="1" x14ac:dyDescent="0.2">
      <c r="A96"/>
      <c r="B96"/>
      <c r="C96"/>
      <c r="D96"/>
      <c r="E96" t="s">
        <v>478</v>
      </c>
      <c r="I96"/>
      <c r="W96"/>
    </row>
  </sheetData>
  <mergeCells count="1">
    <mergeCell ref="U14:W15"/>
  </mergeCells>
  <pageMargins left="0.7" right="0.7" top="0.75" bottom="0.75" header="0.3" footer="0.3"/>
  <pageSetup orientation="portrait" r:id="rId1"/>
  <customProperties>
    <customPr name="_pios_id" r:id="rId2"/>
    <customPr name="Epm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8"/>
  <sheetViews>
    <sheetView zoomScale="80" zoomScaleNormal="80" workbookViewId="0">
      <selection activeCell="H36" sqref="H36"/>
    </sheetView>
  </sheetViews>
  <sheetFormatPr defaultColWidth="9.140625" defaultRowHeight="12.75" x14ac:dyDescent="0.2"/>
  <cols>
    <col min="1" max="1" width="10" style="633" bestFit="1" customWidth="1"/>
    <col min="2" max="2" width="14" style="633" bestFit="1" customWidth="1"/>
    <col min="3" max="3" width="10" style="633" bestFit="1" customWidth="1"/>
    <col min="4" max="4" width="22" style="633" bestFit="1" customWidth="1"/>
    <col min="5" max="5" width="28" style="633" bestFit="1" customWidth="1"/>
    <col min="6" max="6" width="37" style="633" bestFit="1" customWidth="1"/>
    <col min="7" max="7" width="14" style="633" bestFit="1" customWidth="1"/>
    <col min="8" max="8" width="17" style="633" bestFit="1" customWidth="1"/>
    <col min="9" max="16384" width="9.140625" style="633"/>
  </cols>
  <sheetData>
    <row r="1" spans="1:8" s="143" customFormat="1" x14ac:dyDescent="0.2">
      <c r="A1" s="916" t="s">
        <v>83</v>
      </c>
      <c r="B1" s="633"/>
      <c r="C1" s="633"/>
      <c r="D1" s="915"/>
      <c r="E1" s="915"/>
      <c r="F1" s="915"/>
      <c r="H1" s="633"/>
    </row>
    <row r="2" spans="1:8" s="143" customFormat="1" x14ac:dyDescent="0.2">
      <c r="A2" s="916" t="s">
        <v>84</v>
      </c>
      <c r="B2" s="633"/>
      <c r="C2" s="633"/>
      <c r="D2" s="915"/>
      <c r="E2" s="915"/>
      <c r="F2" s="915"/>
      <c r="H2" s="633"/>
    </row>
    <row r="3" spans="1:8" s="143" customFormat="1" x14ac:dyDescent="0.2">
      <c r="A3" s="916" t="s">
        <v>85</v>
      </c>
      <c r="B3" s="633"/>
      <c r="C3" s="633"/>
      <c r="D3" s="915"/>
      <c r="E3" s="915"/>
      <c r="F3" s="915"/>
      <c r="H3" s="633"/>
    </row>
    <row r="4" spans="1:8" s="143" customFormat="1" x14ac:dyDescent="0.2">
      <c r="A4" s="916"/>
      <c r="B4" s="633"/>
      <c r="C4" s="633"/>
      <c r="D4" s="915"/>
      <c r="E4" s="915"/>
      <c r="F4" s="915"/>
      <c r="H4" s="633"/>
    </row>
    <row r="5" spans="1:8" ht="25.5" x14ac:dyDescent="0.2">
      <c r="A5" s="653" t="s">
        <v>42</v>
      </c>
      <c r="B5" s="653" t="s">
        <v>43</v>
      </c>
      <c r="C5" s="654" t="s">
        <v>44</v>
      </c>
      <c r="D5" s="653" t="s">
        <v>45</v>
      </c>
      <c r="E5" s="653" t="s">
        <v>46</v>
      </c>
      <c r="F5" s="653" t="s">
        <v>47</v>
      </c>
      <c r="G5" s="653" t="s">
        <v>48</v>
      </c>
      <c r="H5" s="653" t="s">
        <v>49</v>
      </c>
    </row>
    <row r="6" spans="1:8" x14ac:dyDescent="0.2">
      <c r="A6" s="633" t="s">
        <v>87</v>
      </c>
      <c r="B6" s="633" t="s">
        <v>51</v>
      </c>
      <c r="C6" s="633" t="s">
        <v>88</v>
      </c>
      <c r="D6" s="633" t="s">
        <v>53</v>
      </c>
      <c r="E6" s="633" t="s">
        <v>90</v>
      </c>
      <c r="F6" s="633" t="s">
        <v>389</v>
      </c>
      <c r="G6" s="652">
        <v>45147</v>
      </c>
      <c r="H6" s="651">
        <v>-43054.32</v>
      </c>
    </row>
    <row r="7" spans="1:8" x14ac:dyDescent="0.2">
      <c r="A7" s="633" t="s">
        <v>87</v>
      </c>
      <c r="B7" s="633" t="s">
        <v>51</v>
      </c>
      <c r="C7" s="633" t="s">
        <v>88</v>
      </c>
      <c r="D7" s="633" t="s">
        <v>53</v>
      </c>
      <c r="E7" s="633" t="s">
        <v>90</v>
      </c>
      <c r="F7" s="633" t="s">
        <v>701</v>
      </c>
      <c r="G7" s="652">
        <v>45169</v>
      </c>
      <c r="H7" s="651">
        <v>41649.339999999997</v>
      </c>
    </row>
    <row r="8" spans="1:8" x14ac:dyDescent="0.2">
      <c r="A8" s="633" t="s">
        <v>87</v>
      </c>
      <c r="B8" s="633" t="s">
        <v>51</v>
      </c>
      <c r="C8" s="633" t="s">
        <v>88</v>
      </c>
      <c r="D8" s="633" t="s">
        <v>53</v>
      </c>
      <c r="E8" s="633" t="s">
        <v>90</v>
      </c>
      <c r="F8" s="633" t="s">
        <v>702</v>
      </c>
      <c r="G8" s="652">
        <v>45169</v>
      </c>
      <c r="H8" s="651">
        <v>70123.070000000007</v>
      </c>
    </row>
    <row r="9" spans="1:8" x14ac:dyDescent="0.2">
      <c r="A9" s="633" t="s">
        <v>87</v>
      </c>
      <c r="B9" s="633" t="s">
        <v>51</v>
      </c>
      <c r="C9" s="633" t="s">
        <v>88</v>
      </c>
      <c r="D9" s="633" t="s">
        <v>53</v>
      </c>
      <c r="E9" s="633" t="s">
        <v>90</v>
      </c>
      <c r="F9" s="633" t="s">
        <v>701</v>
      </c>
      <c r="G9" s="652">
        <v>45180</v>
      </c>
      <c r="H9" s="651">
        <v>-41649.339999999997</v>
      </c>
    </row>
    <row r="10" spans="1:8" x14ac:dyDescent="0.2">
      <c r="A10" s="633" t="s">
        <v>87</v>
      </c>
      <c r="B10" s="633" t="s">
        <v>51</v>
      </c>
      <c r="C10" s="633" t="s">
        <v>88</v>
      </c>
      <c r="D10" s="633" t="s">
        <v>53</v>
      </c>
      <c r="E10" s="633" t="s">
        <v>90</v>
      </c>
      <c r="F10" s="633" t="s">
        <v>554</v>
      </c>
      <c r="G10" s="652">
        <v>45199</v>
      </c>
      <c r="H10" s="651">
        <v>55766.68</v>
      </c>
    </row>
    <row r="11" spans="1:8" x14ac:dyDescent="0.2">
      <c r="A11" s="633" t="s">
        <v>87</v>
      </c>
      <c r="B11" s="633" t="s">
        <v>51</v>
      </c>
      <c r="C11" s="633" t="s">
        <v>88</v>
      </c>
      <c r="D11" s="633" t="s">
        <v>53</v>
      </c>
      <c r="E11" s="633" t="s">
        <v>90</v>
      </c>
      <c r="F11" s="633" t="s">
        <v>700</v>
      </c>
      <c r="G11" s="652">
        <v>45199</v>
      </c>
      <c r="H11" s="651">
        <v>77382.649999999994</v>
      </c>
    </row>
    <row r="12" spans="1:8" x14ac:dyDescent="0.2">
      <c r="A12" s="650" t="s">
        <v>89</v>
      </c>
      <c r="B12" s="650" t="s">
        <v>89</v>
      </c>
      <c r="C12" s="650" t="s">
        <v>89</v>
      </c>
      <c r="D12" s="650" t="s">
        <v>89</v>
      </c>
      <c r="E12" s="650" t="s">
        <v>89</v>
      </c>
      <c r="F12" s="650" t="s">
        <v>89</v>
      </c>
      <c r="G12" s="649"/>
      <c r="H12" s="648">
        <v>160218.07999999999</v>
      </c>
    </row>
    <row r="15" spans="1:8" x14ac:dyDescent="0.2">
      <c r="D15" s="142"/>
      <c r="E15" s="142"/>
      <c r="F15" s="142"/>
      <c r="G15" s="894" t="s">
        <v>699</v>
      </c>
      <c r="H15" s="583">
        <f>-H12</f>
        <v>-160218.07999999999</v>
      </c>
    </row>
    <row r="16" spans="1:8" x14ac:dyDescent="0.2">
      <c r="D16" s="142"/>
      <c r="E16" s="142"/>
      <c r="F16" s="142"/>
      <c r="G16" s="894" t="s">
        <v>698</v>
      </c>
      <c r="H16" s="917">
        <f>'2022-2023 G Rev Collected +Fcst'!G39</f>
        <v>239440.13111377327</v>
      </c>
    </row>
    <row r="17" spans="1:8" ht="13.5" thickBot="1" x14ac:dyDescent="0.25">
      <c r="D17" s="142"/>
      <c r="E17" s="142"/>
      <c r="F17" s="142"/>
      <c r="G17" s="894" t="s">
        <v>97</v>
      </c>
      <c r="H17" s="893">
        <f>SUM(H15:H16)</f>
        <v>79222.051113773283</v>
      </c>
    </row>
    <row r="18" spans="1:8" ht="13.5" thickTop="1" x14ac:dyDescent="0.2"/>
    <row r="19" spans="1:8" ht="13.5" thickBot="1" x14ac:dyDescent="0.25"/>
    <row r="20" spans="1:8" s="143" customFormat="1" x14ac:dyDescent="0.2">
      <c r="A20" s="914" t="s">
        <v>83</v>
      </c>
      <c r="B20" s="913"/>
      <c r="C20" s="913"/>
      <c r="D20" s="913"/>
      <c r="E20" s="913"/>
      <c r="F20" s="913"/>
      <c r="G20" s="912"/>
      <c r="H20" s="912"/>
    </row>
    <row r="21" spans="1:8" s="143" customFormat="1" x14ac:dyDescent="0.2">
      <c r="A21" s="911" t="s">
        <v>39</v>
      </c>
      <c r="B21" s="910"/>
      <c r="C21" s="910"/>
      <c r="D21" s="910"/>
      <c r="E21" s="910"/>
      <c r="F21" s="910"/>
      <c r="G21" s="591"/>
      <c r="H21" s="591"/>
    </row>
    <row r="22" spans="1:8" s="143" customFormat="1" x14ac:dyDescent="0.2">
      <c r="A22" s="916" t="s">
        <v>40</v>
      </c>
      <c r="B22" s="633"/>
      <c r="C22" s="633"/>
      <c r="D22" s="915"/>
      <c r="E22" s="915"/>
      <c r="F22" s="915"/>
      <c r="H22" s="915"/>
    </row>
    <row r="23" spans="1:8" s="143" customFormat="1" x14ac:dyDescent="0.2">
      <c r="A23" s="916"/>
      <c r="B23" s="633"/>
      <c r="C23" s="633"/>
      <c r="D23" s="915"/>
      <c r="E23" s="915"/>
      <c r="F23" s="915"/>
      <c r="H23" s="915"/>
    </row>
    <row r="24" spans="1:8" ht="25.5" x14ac:dyDescent="0.2">
      <c r="A24" s="653" t="s">
        <v>42</v>
      </c>
      <c r="B24" s="653" t="s">
        <v>43</v>
      </c>
      <c r="C24" s="654" t="s">
        <v>44</v>
      </c>
      <c r="D24" s="653" t="s">
        <v>45</v>
      </c>
      <c r="E24" s="653" t="s">
        <v>46</v>
      </c>
      <c r="F24" s="653" t="s">
        <v>47</v>
      </c>
      <c r="G24" s="653" t="s">
        <v>48</v>
      </c>
      <c r="H24" s="653" t="s">
        <v>49</v>
      </c>
    </row>
    <row r="25" spans="1:8" x14ac:dyDescent="0.2">
      <c r="A25" s="633" t="s">
        <v>50</v>
      </c>
      <c r="B25" s="633" t="s">
        <v>51</v>
      </c>
      <c r="C25" s="633" t="s">
        <v>52</v>
      </c>
      <c r="D25" s="633" t="s">
        <v>53</v>
      </c>
      <c r="E25" s="633" t="s">
        <v>54</v>
      </c>
      <c r="F25" s="633" t="s">
        <v>387</v>
      </c>
      <c r="G25" s="652">
        <v>45147</v>
      </c>
      <c r="H25" s="651">
        <v>-1278694.49</v>
      </c>
    </row>
    <row r="26" spans="1:8" x14ac:dyDescent="0.2">
      <c r="A26" s="633" t="s">
        <v>50</v>
      </c>
      <c r="B26" s="633" t="s">
        <v>51</v>
      </c>
      <c r="C26" s="633" t="s">
        <v>52</v>
      </c>
      <c r="D26" s="633" t="s">
        <v>53</v>
      </c>
      <c r="E26" s="633" t="s">
        <v>54</v>
      </c>
      <c r="F26" s="633" t="s">
        <v>697</v>
      </c>
      <c r="G26" s="652">
        <v>45169</v>
      </c>
      <c r="H26" s="651">
        <v>1937608.01</v>
      </c>
    </row>
    <row r="27" spans="1:8" x14ac:dyDescent="0.2">
      <c r="A27" s="633" t="s">
        <v>50</v>
      </c>
      <c r="B27" s="633" t="s">
        <v>51</v>
      </c>
      <c r="C27" s="633" t="s">
        <v>52</v>
      </c>
      <c r="D27" s="633" t="s">
        <v>53</v>
      </c>
      <c r="E27" s="633" t="s">
        <v>54</v>
      </c>
      <c r="F27" s="633" t="s">
        <v>696</v>
      </c>
      <c r="G27" s="652">
        <v>45169</v>
      </c>
      <c r="H27" s="651">
        <v>1242115.7</v>
      </c>
    </row>
    <row r="28" spans="1:8" x14ac:dyDescent="0.2">
      <c r="A28" s="633" t="s">
        <v>50</v>
      </c>
      <c r="B28" s="633" t="s">
        <v>51</v>
      </c>
      <c r="C28" s="633" t="s">
        <v>52</v>
      </c>
      <c r="D28" s="633" t="s">
        <v>53</v>
      </c>
      <c r="E28" s="633" t="s">
        <v>54</v>
      </c>
      <c r="F28" s="633" t="s">
        <v>696</v>
      </c>
      <c r="G28" s="652">
        <v>45180</v>
      </c>
      <c r="H28" s="651">
        <v>-1242115.7</v>
      </c>
    </row>
    <row r="29" spans="1:8" x14ac:dyDescent="0.2">
      <c r="A29" s="633" t="s">
        <v>50</v>
      </c>
      <c r="B29" s="633" t="s">
        <v>51</v>
      </c>
      <c r="C29" s="633" t="s">
        <v>52</v>
      </c>
      <c r="D29" s="633" t="s">
        <v>53</v>
      </c>
      <c r="E29" s="633" t="s">
        <v>54</v>
      </c>
      <c r="F29" s="633" t="s">
        <v>695</v>
      </c>
      <c r="G29" s="652">
        <v>45199</v>
      </c>
      <c r="H29" s="651">
        <v>1836542.22</v>
      </c>
    </row>
    <row r="30" spans="1:8" x14ac:dyDescent="0.2">
      <c r="A30" s="633" t="s">
        <v>50</v>
      </c>
      <c r="B30" s="633" t="s">
        <v>51</v>
      </c>
      <c r="C30" s="633" t="s">
        <v>52</v>
      </c>
      <c r="D30" s="633" t="s">
        <v>53</v>
      </c>
      <c r="E30" s="633" t="s">
        <v>54</v>
      </c>
      <c r="F30" s="633" t="s">
        <v>573</v>
      </c>
      <c r="G30" s="652">
        <v>45199</v>
      </c>
      <c r="H30" s="651">
        <v>1076985.8600000001</v>
      </c>
    </row>
    <row r="31" spans="1:8" x14ac:dyDescent="0.2">
      <c r="A31" s="650" t="s">
        <v>89</v>
      </c>
      <c r="B31" s="650" t="s">
        <v>89</v>
      </c>
      <c r="C31" s="650" t="s">
        <v>89</v>
      </c>
      <c r="D31" s="650" t="s">
        <v>89</v>
      </c>
      <c r="E31" s="650" t="s">
        <v>89</v>
      </c>
      <c r="F31" s="650" t="s">
        <v>89</v>
      </c>
      <c r="G31" s="649"/>
      <c r="H31" s="648">
        <v>3572441.6</v>
      </c>
    </row>
    <row r="34" spans="1:8" x14ac:dyDescent="0.2">
      <c r="D34" s="142"/>
      <c r="E34" s="142"/>
      <c r="F34" s="142"/>
      <c r="G34" s="896" t="s">
        <v>694</v>
      </c>
      <c r="H34" s="895">
        <f>-H31</f>
        <v>-3572441.6</v>
      </c>
    </row>
    <row r="35" spans="1:8" x14ac:dyDescent="0.2">
      <c r="D35" s="142"/>
      <c r="E35" s="142"/>
      <c r="F35" s="142"/>
      <c r="G35" s="894" t="s">
        <v>693</v>
      </c>
      <c r="H35" s="917">
        <f>'2022-2023 E Rev Collected+Fcst'!H39</f>
        <v>3330549.0724229324</v>
      </c>
    </row>
    <row r="36" spans="1:8" ht="13.5" thickBot="1" x14ac:dyDescent="0.25">
      <c r="D36" s="142"/>
      <c r="E36" s="142"/>
      <c r="F36" s="142"/>
      <c r="G36" s="894" t="s">
        <v>99</v>
      </c>
      <c r="H36" s="893">
        <f>SUM(H34:H35)</f>
        <v>-241892.52757706773</v>
      </c>
    </row>
    <row r="37" spans="1:8" ht="13.5" thickTop="1" x14ac:dyDescent="0.2"/>
    <row r="38" spans="1:8" ht="13.5" thickBot="1" x14ac:dyDescent="0.25"/>
    <row r="39" spans="1:8" x14ac:dyDescent="0.2">
      <c r="A39" s="914" t="s">
        <v>38</v>
      </c>
      <c r="B39" s="913"/>
      <c r="C39" s="913"/>
      <c r="D39" s="913"/>
      <c r="E39" s="913"/>
      <c r="F39" s="913"/>
      <c r="G39" s="912"/>
      <c r="H39" s="912"/>
    </row>
    <row r="40" spans="1:8" x14ac:dyDescent="0.2">
      <c r="A40" s="911" t="s">
        <v>451</v>
      </c>
      <c r="B40" s="910"/>
      <c r="C40" s="910"/>
      <c r="D40" s="910"/>
      <c r="E40" s="910"/>
      <c r="F40" s="910"/>
      <c r="G40" s="591"/>
      <c r="H40" s="591"/>
    </row>
    <row r="41" spans="1:8" x14ac:dyDescent="0.2">
      <c r="A41" s="911" t="s">
        <v>40</v>
      </c>
      <c r="B41" s="910"/>
      <c r="C41" s="910"/>
      <c r="D41" s="910"/>
      <c r="E41" s="910"/>
      <c r="F41" s="910"/>
      <c r="G41" s="591"/>
      <c r="H41" s="591"/>
    </row>
    <row r="42" spans="1:8" x14ac:dyDescent="0.2">
      <c r="A42" s="911"/>
      <c r="B42" s="910"/>
      <c r="C42" s="910"/>
      <c r="D42" s="910"/>
      <c r="E42" s="910"/>
      <c r="F42" s="910"/>
      <c r="G42" s="591"/>
      <c r="H42" s="591"/>
    </row>
    <row r="43" spans="1:8" x14ac:dyDescent="0.2">
      <c r="A43" s="909" t="s">
        <v>521</v>
      </c>
      <c r="B43" s="908"/>
      <c r="C43" s="908"/>
      <c r="D43" s="908"/>
      <c r="E43" s="908"/>
      <c r="F43" s="591"/>
      <c r="G43" s="591"/>
      <c r="H43" s="591"/>
    </row>
    <row r="44" spans="1:8" x14ac:dyDescent="0.2">
      <c r="A44" s="907"/>
      <c r="B44" s="591"/>
      <c r="C44" s="591"/>
      <c r="D44" s="591"/>
      <c r="E44" s="591"/>
      <c r="F44" s="591"/>
      <c r="G44" s="591"/>
      <c r="H44" s="591"/>
    </row>
    <row r="45" spans="1:8" x14ac:dyDescent="0.2">
      <c r="A45" s="906" t="s">
        <v>42</v>
      </c>
      <c r="B45" s="905" t="s">
        <v>43</v>
      </c>
      <c r="C45" s="905" t="s">
        <v>44</v>
      </c>
      <c r="D45" s="905" t="s">
        <v>45</v>
      </c>
      <c r="E45" s="905" t="s">
        <v>46</v>
      </c>
      <c r="F45" s="905" t="s">
        <v>47</v>
      </c>
      <c r="G45" s="905" t="s">
        <v>48</v>
      </c>
      <c r="H45" s="905" t="s">
        <v>49</v>
      </c>
    </row>
    <row r="46" spans="1:8" x14ac:dyDescent="0.2">
      <c r="A46" s="904" t="s">
        <v>429</v>
      </c>
      <c r="B46" s="903" t="s">
        <v>430</v>
      </c>
      <c r="C46" s="903" t="s">
        <v>52</v>
      </c>
      <c r="D46" s="903" t="s">
        <v>431</v>
      </c>
      <c r="E46" s="903" t="s">
        <v>54</v>
      </c>
      <c r="F46" s="903" t="s">
        <v>450</v>
      </c>
      <c r="G46" s="902">
        <v>45147</v>
      </c>
      <c r="H46" s="901">
        <v>-1385252.36</v>
      </c>
    </row>
    <row r="47" spans="1:8" x14ac:dyDescent="0.2">
      <c r="A47" s="904" t="s">
        <v>429</v>
      </c>
      <c r="B47" s="903" t="s">
        <v>430</v>
      </c>
      <c r="C47" s="903" t="s">
        <v>52</v>
      </c>
      <c r="D47" s="903" t="s">
        <v>431</v>
      </c>
      <c r="E47" s="903" t="s">
        <v>54</v>
      </c>
      <c r="F47" s="903" t="s">
        <v>517</v>
      </c>
      <c r="G47" s="902">
        <v>45169</v>
      </c>
      <c r="H47" s="901">
        <v>2099075.34</v>
      </c>
    </row>
    <row r="48" spans="1:8" x14ac:dyDescent="0.2">
      <c r="A48" s="904" t="s">
        <v>429</v>
      </c>
      <c r="B48" s="903" t="s">
        <v>430</v>
      </c>
      <c r="C48" s="903" t="s">
        <v>52</v>
      </c>
      <c r="D48" s="903" t="s">
        <v>431</v>
      </c>
      <c r="E48" s="903" t="s">
        <v>54</v>
      </c>
      <c r="F48" s="903" t="s">
        <v>518</v>
      </c>
      <c r="G48" s="902">
        <v>45169</v>
      </c>
      <c r="H48" s="901">
        <v>1345625.34</v>
      </c>
    </row>
    <row r="49" spans="1:8" x14ac:dyDescent="0.2">
      <c r="A49" s="904" t="s">
        <v>429</v>
      </c>
      <c r="B49" s="903" t="s">
        <v>430</v>
      </c>
      <c r="C49" s="903" t="s">
        <v>52</v>
      </c>
      <c r="D49" s="903" t="s">
        <v>431</v>
      </c>
      <c r="E49" s="903" t="s">
        <v>54</v>
      </c>
      <c r="F49" s="903" t="s">
        <v>518</v>
      </c>
      <c r="G49" s="902">
        <v>45180</v>
      </c>
      <c r="H49" s="901">
        <v>-1345625.34</v>
      </c>
    </row>
    <row r="50" spans="1:8" x14ac:dyDescent="0.2">
      <c r="A50" s="904" t="s">
        <v>429</v>
      </c>
      <c r="B50" s="903" t="s">
        <v>430</v>
      </c>
      <c r="C50" s="903" t="s">
        <v>52</v>
      </c>
      <c r="D50" s="903" t="s">
        <v>431</v>
      </c>
      <c r="E50" s="903" t="s">
        <v>54</v>
      </c>
      <c r="F50" s="903" t="s">
        <v>519</v>
      </c>
      <c r="G50" s="902">
        <v>45199</v>
      </c>
      <c r="H50" s="901">
        <v>1989587.41</v>
      </c>
    </row>
    <row r="51" spans="1:8" x14ac:dyDescent="0.2">
      <c r="A51" s="904" t="s">
        <v>429</v>
      </c>
      <c r="B51" s="903" t="s">
        <v>430</v>
      </c>
      <c r="C51" s="903" t="s">
        <v>52</v>
      </c>
      <c r="D51" s="903" t="s">
        <v>431</v>
      </c>
      <c r="E51" s="903" t="s">
        <v>54</v>
      </c>
      <c r="F51" s="903" t="s">
        <v>520</v>
      </c>
      <c r="G51" s="902">
        <v>45199</v>
      </c>
      <c r="H51" s="901">
        <v>1166734.69</v>
      </c>
    </row>
    <row r="52" spans="1:8" x14ac:dyDescent="0.2">
      <c r="A52" s="900"/>
      <c r="B52" s="899"/>
      <c r="C52" s="899"/>
      <c r="D52" s="899"/>
      <c r="E52" s="899"/>
      <c r="F52" s="899"/>
      <c r="G52" s="898"/>
      <c r="H52" s="897">
        <v>3870145.08</v>
      </c>
    </row>
    <row r="55" spans="1:8" x14ac:dyDescent="0.2">
      <c r="D55" s="142"/>
      <c r="E55" s="142"/>
      <c r="F55" s="142"/>
      <c r="G55" s="896" t="s">
        <v>692</v>
      </c>
      <c r="H55" s="895">
        <f>-H52</f>
        <v>-3870145.08</v>
      </c>
    </row>
    <row r="56" spans="1:8" x14ac:dyDescent="0.2">
      <c r="D56" s="142"/>
      <c r="E56" s="142"/>
      <c r="F56" s="142"/>
      <c r="G56" s="894" t="s">
        <v>691</v>
      </c>
      <c r="H56" s="917">
        <f>'CACAP-2 Recovery Collected'!H50</f>
        <v>3583289.4693307187</v>
      </c>
    </row>
    <row r="57" spans="1:8" ht="13.5" thickBot="1" x14ac:dyDescent="0.25">
      <c r="D57" s="142"/>
      <c r="E57" s="142"/>
      <c r="F57" s="142"/>
      <c r="G57" s="894" t="s">
        <v>690</v>
      </c>
      <c r="H57" s="893">
        <f>SUM(H55:H56)</f>
        <v>-286855.61066928133</v>
      </c>
    </row>
    <row r="58" spans="1:8" ht="13.5" thickTop="1" x14ac:dyDescent="0.2"/>
  </sheetData>
  <pageMargins left="0.75" right="0.75" top="1" bottom="1" header="0.5" footer="0.5"/>
  <pageSetup orientation="portrait" r:id="rId1"/>
  <headerFooter alignWithMargins="0"/>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workbookViewId="0">
      <pane ySplit="19" topLeftCell="A50" activePane="bottomLeft" state="frozen"/>
      <selection pane="bottomLeft" activeCell="K19" sqref="K19"/>
    </sheetView>
  </sheetViews>
  <sheetFormatPr defaultRowHeight="12.75" x14ac:dyDescent="0.2"/>
  <cols>
    <col min="1" max="1" width="10" bestFit="1" customWidth="1"/>
    <col min="2" max="2" width="14" bestFit="1" customWidth="1"/>
    <col min="3" max="3" width="10" bestFit="1" customWidth="1"/>
    <col min="4" max="4" width="22" bestFit="1" customWidth="1"/>
    <col min="5" max="5" width="28" bestFit="1" customWidth="1"/>
    <col min="6" max="6" width="37" bestFit="1" customWidth="1"/>
    <col min="7" max="7" width="14" bestFit="1" customWidth="1"/>
    <col min="8" max="8" width="17" bestFit="1" customWidth="1"/>
    <col min="9" max="9" width="6.5703125" customWidth="1"/>
    <col min="10" max="10" width="12.7109375" customWidth="1"/>
    <col min="11" max="11" width="24" customWidth="1"/>
    <col min="12" max="12" width="25.5703125" customWidth="1"/>
    <col min="13" max="13" width="24" customWidth="1"/>
    <col min="14" max="15" width="14" bestFit="1" customWidth="1"/>
  </cols>
  <sheetData>
    <row r="1" spans="1:13" x14ac:dyDescent="0.2">
      <c r="A1" s="612" t="s">
        <v>38</v>
      </c>
      <c r="B1" s="613"/>
      <c r="C1" s="613"/>
      <c r="D1" s="613"/>
      <c r="E1" s="613"/>
      <c r="F1" s="613"/>
      <c r="G1" s="614"/>
      <c r="H1" s="614"/>
      <c r="I1" s="614"/>
      <c r="J1" s="614"/>
      <c r="K1" s="614"/>
      <c r="L1" s="614"/>
      <c r="M1" s="617"/>
    </row>
    <row r="2" spans="1:13" x14ac:dyDescent="0.2">
      <c r="A2" s="615" t="s">
        <v>451</v>
      </c>
      <c r="B2" s="616"/>
      <c r="C2" s="616"/>
      <c r="D2" s="616"/>
      <c r="E2" s="616"/>
      <c r="F2" s="616"/>
      <c r="G2" s="617"/>
      <c r="H2" s="617"/>
      <c r="I2" s="617"/>
      <c r="J2" s="617"/>
      <c r="K2" s="617"/>
      <c r="L2" s="617"/>
      <c r="M2" s="617"/>
    </row>
    <row r="3" spans="1:13" x14ac:dyDescent="0.2">
      <c r="A3" s="615" t="s">
        <v>40</v>
      </c>
      <c r="B3" s="616"/>
      <c r="C3" s="616"/>
      <c r="D3" s="616"/>
      <c r="E3" s="616"/>
      <c r="F3" s="616"/>
      <c r="G3" s="617"/>
      <c r="H3" s="617"/>
      <c r="I3" s="617"/>
      <c r="J3" s="617"/>
      <c r="K3" s="617"/>
      <c r="L3" s="617"/>
      <c r="M3" s="617"/>
    </row>
    <row r="4" spans="1:13" x14ac:dyDescent="0.2">
      <c r="A4" s="615"/>
      <c r="B4" s="616"/>
      <c r="C4" s="616"/>
      <c r="D4" s="616"/>
      <c r="E4" s="616"/>
      <c r="F4" s="616"/>
      <c r="G4" s="617"/>
      <c r="H4" s="617"/>
      <c r="I4" s="617"/>
      <c r="J4" s="617"/>
      <c r="K4" s="617"/>
      <c r="L4" s="617"/>
      <c r="M4" s="617"/>
    </row>
    <row r="5" spans="1:13" x14ac:dyDescent="0.2">
      <c r="A5" s="629" t="s">
        <v>521</v>
      </c>
      <c r="B5" s="630"/>
      <c r="C5" s="630"/>
      <c r="D5" s="630"/>
      <c r="E5" s="630"/>
      <c r="F5" s="617"/>
      <c r="G5" s="617"/>
      <c r="H5" s="617"/>
      <c r="I5" s="617"/>
      <c r="J5" s="617"/>
      <c r="K5" s="617"/>
      <c r="L5" s="617"/>
      <c r="M5" s="627"/>
    </row>
    <row r="6" spans="1:13" x14ac:dyDescent="0.2">
      <c r="A6" s="618"/>
      <c r="B6" s="617"/>
      <c r="C6" s="617"/>
      <c r="D6" s="617"/>
      <c r="E6" s="617"/>
      <c r="F6" s="617"/>
      <c r="G6" s="617"/>
      <c r="H6" s="617"/>
      <c r="I6" s="617"/>
      <c r="J6" s="617"/>
      <c r="K6" s="617"/>
      <c r="L6" s="617"/>
      <c r="M6" s="617"/>
    </row>
    <row r="7" spans="1:13" x14ac:dyDescent="0.2">
      <c r="A7" s="619" t="s">
        <v>42</v>
      </c>
      <c r="B7" s="608" t="s">
        <v>43</v>
      </c>
      <c r="C7" s="608" t="s">
        <v>44</v>
      </c>
      <c r="D7" s="608" t="s">
        <v>45</v>
      </c>
      <c r="E7" s="608" t="s">
        <v>46</v>
      </c>
      <c r="F7" s="608" t="s">
        <v>47</v>
      </c>
      <c r="G7" s="608" t="s">
        <v>48</v>
      </c>
      <c r="H7" s="608" t="s">
        <v>49</v>
      </c>
      <c r="I7" s="617"/>
      <c r="J7" s="617"/>
      <c r="K7" s="617"/>
      <c r="L7" s="617"/>
      <c r="M7" s="617"/>
    </row>
    <row r="8" spans="1:13" x14ac:dyDescent="0.2">
      <c r="A8" s="620" t="s">
        <v>429</v>
      </c>
      <c r="B8" s="621" t="s">
        <v>430</v>
      </c>
      <c r="C8" s="621" t="s">
        <v>52</v>
      </c>
      <c r="D8" s="621" t="s">
        <v>431</v>
      </c>
      <c r="E8" s="621" t="s">
        <v>54</v>
      </c>
      <c r="F8" s="621" t="s">
        <v>450</v>
      </c>
      <c r="G8" s="622">
        <v>45147</v>
      </c>
      <c r="H8" s="623">
        <v>-1385252.36</v>
      </c>
      <c r="I8" s="617"/>
      <c r="J8" s="617"/>
      <c r="K8" s="617"/>
      <c r="L8" s="617"/>
      <c r="M8" s="617"/>
    </row>
    <row r="9" spans="1:13" x14ac:dyDescent="0.2">
      <c r="A9" s="620" t="s">
        <v>429</v>
      </c>
      <c r="B9" s="621" t="s">
        <v>430</v>
      </c>
      <c r="C9" s="621" t="s">
        <v>52</v>
      </c>
      <c r="D9" s="621" t="s">
        <v>431</v>
      </c>
      <c r="E9" s="621" t="s">
        <v>54</v>
      </c>
      <c r="F9" s="621" t="s">
        <v>517</v>
      </c>
      <c r="G9" s="622">
        <v>45169</v>
      </c>
      <c r="H9" s="623">
        <v>2099075.34</v>
      </c>
      <c r="I9" s="617"/>
      <c r="J9" s="617"/>
      <c r="K9" s="617"/>
      <c r="L9" s="617"/>
      <c r="M9" s="617"/>
    </row>
    <row r="10" spans="1:13" x14ac:dyDescent="0.2">
      <c r="A10" s="620" t="s">
        <v>429</v>
      </c>
      <c r="B10" s="621" t="s">
        <v>430</v>
      </c>
      <c r="C10" s="621" t="s">
        <v>52</v>
      </c>
      <c r="D10" s="621" t="s">
        <v>431</v>
      </c>
      <c r="E10" s="621" t="s">
        <v>54</v>
      </c>
      <c r="F10" s="621" t="s">
        <v>518</v>
      </c>
      <c r="G10" s="622">
        <v>45169</v>
      </c>
      <c r="H10" s="623">
        <v>1345625.34</v>
      </c>
      <c r="I10" s="617"/>
      <c r="J10" s="617"/>
      <c r="K10" s="617"/>
      <c r="L10" s="617"/>
      <c r="M10" s="617"/>
    </row>
    <row r="11" spans="1:13" x14ac:dyDescent="0.2">
      <c r="A11" s="620" t="s">
        <v>429</v>
      </c>
      <c r="B11" s="621" t="s">
        <v>430</v>
      </c>
      <c r="C11" s="621" t="s">
        <v>52</v>
      </c>
      <c r="D11" s="621" t="s">
        <v>431</v>
      </c>
      <c r="E11" s="621" t="s">
        <v>54</v>
      </c>
      <c r="F11" s="621" t="s">
        <v>518</v>
      </c>
      <c r="G11" s="622">
        <v>45180</v>
      </c>
      <c r="H11" s="623">
        <v>-1345625.34</v>
      </c>
      <c r="I11" s="617"/>
      <c r="J11" s="617"/>
      <c r="K11" s="617"/>
      <c r="L11" s="617"/>
      <c r="M11" s="617"/>
    </row>
    <row r="12" spans="1:13" x14ac:dyDescent="0.2">
      <c r="A12" s="620" t="s">
        <v>429</v>
      </c>
      <c r="B12" s="621" t="s">
        <v>430</v>
      </c>
      <c r="C12" s="621" t="s">
        <v>52</v>
      </c>
      <c r="D12" s="621" t="s">
        <v>431</v>
      </c>
      <c r="E12" s="621" t="s">
        <v>54</v>
      </c>
      <c r="F12" s="621" t="s">
        <v>519</v>
      </c>
      <c r="G12" s="622">
        <v>45199</v>
      </c>
      <c r="H12" s="623">
        <v>1989587.41</v>
      </c>
      <c r="I12" s="617"/>
      <c r="J12" s="617"/>
      <c r="K12" s="617"/>
      <c r="L12" s="617"/>
      <c r="M12" s="617"/>
    </row>
    <row r="13" spans="1:13" x14ac:dyDescent="0.2">
      <c r="A13" s="620" t="s">
        <v>429</v>
      </c>
      <c r="B13" s="621" t="s">
        <v>430</v>
      </c>
      <c r="C13" s="621" t="s">
        <v>52</v>
      </c>
      <c r="D13" s="621" t="s">
        <v>431</v>
      </c>
      <c r="E13" s="621" t="s">
        <v>54</v>
      </c>
      <c r="F13" s="621" t="s">
        <v>520</v>
      </c>
      <c r="G13" s="622">
        <v>45199</v>
      </c>
      <c r="H13" s="623">
        <v>1166734.69</v>
      </c>
      <c r="I13" s="617"/>
      <c r="J13" s="617"/>
      <c r="K13" s="617"/>
      <c r="L13" s="617"/>
      <c r="M13" s="617"/>
    </row>
    <row r="14" spans="1:13" x14ac:dyDescent="0.2">
      <c r="A14" s="624"/>
      <c r="B14" s="609"/>
      <c r="C14" s="609"/>
      <c r="D14" s="609"/>
      <c r="E14" s="609"/>
      <c r="F14" s="609"/>
      <c r="G14" s="610"/>
      <c r="H14" s="611">
        <v>3870145.08</v>
      </c>
      <c r="I14" s="617"/>
      <c r="J14" s="617"/>
      <c r="K14" s="617"/>
      <c r="L14" s="617"/>
      <c r="M14" s="617"/>
    </row>
    <row r="15" spans="1:13" ht="13.5" thickBot="1" x14ac:dyDescent="0.25">
      <c r="A15" s="625"/>
      <c r="B15" s="626"/>
      <c r="C15" s="626"/>
      <c r="D15" s="626"/>
      <c r="E15" s="626"/>
      <c r="F15" s="626"/>
      <c r="G15" s="626"/>
      <c r="H15" s="626"/>
      <c r="I15" s="626"/>
      <c r="J15" s="626"/>
      <c r="K15" s="626"/>
      <c r="L15" s="626"/>
      <c r="M15" s="626"/>
    </row>
    <row r="16" spans="1:13" x14ac:dyDescent="0.2">
      <c r="A16" s="926" t="s">
        <v>704</v>
      </c>
    </row>
    <row r="17" spans="1:8" x14ac:dyDescent="0.2">
      <c r="A17" s="628" t="s">
        <v>522</v>
      </c>
      <c r="B17" s="628"/>
      <c r="C17" s="628"/>
      <c r="D17" s="628"/>
      <c r="E17" s="628"/>
      <c r="F17" s="628"/>
    </row>
    <row r="19" spans="1:8" ht="25.5" x14ac:dyDescent="0.2">
      <c r="A19" s="80" t="s">
        <v>42</v>
      </c>
      <c r="B19" s="80" t="s">
        <v>43</v>
      </c>
      <c r="C19" s="81" t="s">
        <v>44</v>
      </c>
      <c r="D19" s="80" t="s">
        <v>45</v>
      </c>
      <c r="E19" s="80" t="s">
        <v>46</v>
      </c>
      <c r="F19" s="80" t="s">
        <v>47</v>
      </c>
      <c r="G19" s="80" t="s">
        <v>48</v>
      </c>
      <c r="H19" s="80" t="s">
        <v>49</v>
      </c>
    </row>
    <row r="20" spans="1:8" x14ac:dyDescent="0.2">
      <c r="A20" s="82" t="s">
        <v>429</v>
      </c>
      <c r="B20" s="82" t="s">
        <v>430</v>
      </c>
      <c r="C20" s="82" t="s">
        <v>430</v>
      </c>
      <c r="D20" s="82" t="s">
        <v>431</v>
      </c>
      <c r="E20" s="82" t="s">
        <v>431</v>
      </c>
      <c r="F20" s="82" t="s">
        <v>432</v>
      </c>
      <c r="G20" s="83">
        <v>44895</v>
      </c>
      <c r="H20" s="84">
        <v>1240495.82</v>
      </c>
    </row>
    <row r="21" spans="1:8" x14ac:dyDescent="0.2">
      <c r="A21" s="82" t="s">
        <v>429</v>
      </c>
      <c r="B21" s="82" t="s">
        <v>430</v>
      </c>
      <c r="C21" s="82" t="s">
        <v>52</v>
      </c>
      <c r="D21" s="82" t="s">
        <v>431</v>
      </c>
      <c r="E21" s="82" t="s">
        <v>54</v>
      </c>
      <c r="F21" s="82" t="s">
        <v>433</v>
      </c>
      <c r="G21" s="83">
        <v>44895</v>
      </c>
      <c r="H21" s="84">
        <v>2215540.39</v>
      </c>
    </row>
    <row r="22" spans="1:8" x14ac:dyDescent="0.2">
      <c r="A22" s="82" t="s">
        <v>429</v>
      </c>
      <c r="B22" s="82" t="s">
        <v>430</v>
      </c>
      <c r="C22" s="82" t="s">
        <v>52</v>
      </c>
      <c r="D22" s="82" t="s">
        <v>431</v>
      </c>
      <c r="E22" s="82" t="s">
        <v>54</v>
      </c>
      <c r="F22" s="82" t="s">
        <v>434</v>
      </c>
      <c r="G22" s="83">
        <v>44895</v>
      </c>
      <c r="H22" s="84">
        <v>1937580.33</v>
      </c>
    </row>
    <row r="23" spans="1:8" x14ac:dyDescent="0.2">
      <c r="A23" s="82" t="s">
        <v>429</v>
      </c>
      <c r="B23" s="82" t="s">
        <v>430</v>
      </c>
      <c r="C23" s="82" t="s">
        <v>52</v>
      </c>
      <c r="D23" s="82" t="s">
        <v>431</v>
      </c>
      <c r="E23" s="82" t="s">
        <v>54</v>
      </c>
      <c r="F23" s="82" t="s">
        <v>434</v>
      </c>
      <c r="G23" s="83">
        <v>44904</v>
      </c>
      <c r="H23" s="84">
        <v>-1937580.33</v>
      </c>
    </row>
    <row r="24" spans="1:8" x14ac:dyDescent="0.2">
      <c r="A24" s="82" t="s">
        <v>429</v>
      </c>
      <c r="B24" s="82" t="s">
        <v>430</v>
      </c>
      <c r="C24" s="82" t="s">
        <v>52</v>
      </c>
      <c r="D24" s="82" t="s">
        <v>431</v>
      </c>
      <c r="E24" s="82" t="s">
        <v>54</v>
      </c>
      <c r="F24" s="82" t="s">
        <v>435</v>
      </c>
      <c r="G24" s="83">
        <v>44926</v>
      </c>
      <c r="H24" s="84">
        <v>2731362.35</v>
      </c>
    </row>
    <row r="25" spans="1:8" x14ac:dyDescent="0.2">
      <c r="A25" s="82" t="s">
        <v>429</v>
      </c>
      <c r="B25" s="82" t="s">
        <v>430</v>
      </c>
      <c r="C25" s="82" t="s">
        <v>52</v>
      </c>
      <c r="D25" s="82" t="s">
        <v>431</v>
      </c>
      <c r="E25" s="82" t="s">
        <v>54</v>
      </c>
      <c r="F25" s="82" t="s">
        <v>436</v>
      </c>
      <c r="G25" s="83">
        <v>44926</v>
      </c>
      <c r="H25" s="84">
        <v>2052034.14</v>
      </c>
    </row>
    <row r="26" spans="1:8" x14ac:dyDescent="0.2">
      <c r="A26" s="82" t="s">
        <v>429</v>
      </c>
      <c r="B26" s="82" t="s">
        <v>430</v>
      </c>
      <c r="C26" s="82" t="s">
        <v>52</v>
      </c>
      <c r="D26" s="82" t="s">
        <v>431</v>
      </c>
      <c r="E26" s="82" t="s">
        <v>54</v>
      </c>
      <c r="F26" s="82" t="s">
        <v>436</v>
      </c>
      <c r="G26" s="83">
        <v>44938</v>
      </c>
      <c r="H26" s="84">
        <v>-2052034.14</v>
      </c>
    </row>
    <row r="27" spans="1:8" x14ac:dyDescent="0.2">
      <c r="A27" s="82" t="s">
        <v>429</v>
      </c>
      <c r="B27" s="82" t="s">
        <v>430</v>
      </c>
      <c r="C27" s="82" t="s">
        <v>52</v>
      </c>
      <c r="D27" s="82" t="s">
        <v>431</v>
      </c>
      <c r="E27" s="82" t="s">
        <v>54</v>
      </c>
      <c r="F27" s="82" t="s">
        <v>437</v>
      </c>
      <c r="G27" s="83">
        <v>44957</v>
      </c>
      <c r="H27" s="84">
        <v>2824726.1</v>
      </c>
    </row>
    <row r="28" spans="1:8" x14ac:dyDescent="0.2">
      <c r="A28" s="82" t="s">
        <v>429</v>
      </c>
      <c r="B28" s="82" t="s">
        <v>430</v>
      </c>
      <c r="C28" s="82" t="s">
        <v>52</v>
      </c>
      <c r="D28" s="82" t="s">
        <v>431</v>
      </c>
      <c r="E28" s="82" t="s">
        <v>54</v>
      </c>
      <c r="F28" s="82" t="s">
        <v>438</v>
      </c>
      <c r="G28" s="83">
        <v>44957</v>
      </c>
      <c r="H28" s="84">
        <v>1893780.77</v>
      </c>
    </row>
    <row r="29" spans="1:8" x14ac:dyDescent="0.2">
      <c r="A29" s="82" t="s">
        <v>429</v>
      </c>
      <c r="B29" s="82" t="s">
        <v>430</v>
      </c>
      <c r="C29" s="82" t="s">
        <v>52</v>
      </c>
      <c r="D29" s="82" t="s">
        <v>431</v>
      </c>
      <c r="E29" s="82" t="s">
        <v>54</v>
      </c>
      <c r="F29" s="82" t="s">
        <v>438</v>
      </c>
      <c r="G29" s="83">
        <v>44970</v>
      </c>
      <c r="H29" s="84">
        <v>-1893780.77</v>
      </c>
    </row>
    <row r="30" spans="1:8" x14ac:dyDescent="0.2">
      <c r="A30" s="82" t="s">
        <v>429</v>
      </c>
      <c r="B30" s="82" t="s">
        <v>430</v>
      </c>
      <c r="C30" s="82" t="s">
        <v>52</v>
      </c>
      <c r="D30" s="82" t="s">
        <v>431</v>
      </c>
      <c r="E30" s="82" t="s">
        <v>54</v>
      </c>
      <c r="F30" s="82" t="s">
        <v>439</v>
      </c>
      <c r="G30" s="83">
        <v>44985</v>
      </c>
      <c r="H30" s="84">
        <v>2597389.5499999998</v>
      </c>
    </row>
    <row r="31" spans="1:8" x14ac:dyDescent="0.2">
      <c r="A31" s="82" t="s">
        <v>429</v>
      </c>
      <c r="B31" s="82" t="s">
        <v>430</v>
      </c>
      <c r="C31" s="82" t="s">
        <v>52</v>
      </c>
      <c r="D31" s="82" t="s">
        <v>431</v>
      </c>
      <c r="E31" s="82" t="s">
        <v>54</v>
      </c>
      <c r="F31" s="82" t="s">
        <v>440</v>
      </c>
      <c r="G31" s="83">
        <v>44985</v>
      </c>
      <c r="H31" s="84">
        <v>1849364.11</v>
      </c>
    </row>
    <row r="32" spans="1:8" x14ac:dyDescent="0.2">
      <c r="A32" s="82" t="s">
        <v>429</v>
      </c>
      <c r="B32" s="82" t="s">
        <v>430</v>
      </c>
      <c r="C32" s="82" t="s">
        <v>52</v>
      </c>
      <c r="D32" s="82" t="s">
        <v>431</v>
      </c>
      <c r="E32" s="82" t="s">
        <v>54</v>
      </c>
      <c r="F32" s="82" t="s">
        <v>440</v>
      </c>
      <c r="G32" s="83">
        <v>44998</v>
      </c>
      <c r="H32" s="84">
        <v>-1849364.11</v>
      </c>
    </row>
    <row r="33" spans="1:13" x14ac:dyDescent="0.2">
      <c r="A33" s="82" t="s">
        <v>429</v>
      </c>
      <c r="B33" s="82" t="s">
        <v>430</v>
      </c>
      <c r="C33" s="82" t="s">
        <v>52</v>
      </c>
      <c r="D33" s="82" t="s">
        <v>431</v>
      </c>
      <c r="E33" s="82" t="s">
        <v>54</v>
      </c>
      <c r="F33" s="82" t="s">
        <v>441</v>
      </c>
      <c r="G33" s="83">
        <v>45016</v>
      </c>
      <c r="H33" s="84">
        <v>1770986.93</v>
      </c>
    </row>
    <row r="34" spans="1:13" x14ac:dyDescent="0.2">
      <c r="A34" s="82" t="s">
        <v>429</v>
      </c>
      <c r="B34" s="82" t="s">
        <v>430</v>
      </c>
      <c r="C34" s="82" t="s">
        <v>52</v>
      </c>
      <c r="D34" s="82" t="s">
        <v>431</v>
      </c>
      <c r="E34" s="82" t="s">
        <v>54</v>
      </c>
      <c r="F34" s="82" t="s">
        <v>442</v>
      </c>
      <c r="G34" s="83">
        <v>45016</v>
      </c>
      <c r="H34" s="84">
        <v>2619062.79</v>
      </c>
    </row>
    <row r="35" spans="1:13" x14ac:dyDescent="0.2">
      <c r="A35" s="82" t="s">
        <v>429</v>
      </c>
      <c r="B35" s="82" t="s">
        <v>430</v>
      </c>
      <c r="C35" s="82" t="s">
        <v>52</v>
      </c>
      <c r="D35" s="82" t="s">
        <v>431</v>
      </c>
      <c r="E35" s="82" t="s">
        <v>54</v>
      </c>
      <c r="F35" s="82" t="s">
        <v>441</v>
      </c>
      <c r="G35" s="83">
        <v>45028</v>
      </c>
      <c r="H35" s="84">
        <v>-1770986.93</v>
      </c>
    </row>
    <row r="36" spans="1:13" x14ac:dyDescent="0.2">
      <c r="A36" s="82" t="s">
        <v>429</v>
      </c>
      <c r="B36" s="82" t="s">
        <v>430</v>
      </c>
      <c r="C36" s="82" t="s">
        <v>52</v>
      </c>
      <c r="D36" s="82" t="s">
        <v>431</v>
      </c>
      <c r="E36" s="82" t="s">
        <v>54</v>
      </c>
      <c r="F36" s="82" t="s">
        <v>443</v>
      </c>
      <c r="G36" s="83">
        <v>45046</v>
      </c>
      <c r="H36" s="84">
        <v>2418998.25</v>
      </c>
    </row>
    <row r="37" spans="1:13" x14ac:dyDescent="0.2">
      <c r="A37" s="82" t="s">
        <v>429</v>
      </c>
      <c r="B37" s="82" t="s">
        <v>430</v>
      </c>
      <c r="C37" s="82" t="s">
        <v>52</v>
      </c>
      <c r="D37" s="82" t="s">
        <v>431</v>
      </c>
      <c r="E37" s="82" t="s">
        <v>54</v>
      </c>
      <c r="F37" s="82" t="s">
        <v>444</v>
      </c>
      <c r="G37" s="83">
        <v>45046</v>
      </c>
      <c r="H37" s="84">
        <v>1685800.27</v>
      </c>
    </row>
    <row r="38" spans="1:13" x14ac:dyDescent="0.2">
      <c r="A38" s="82" t="s">
        <v>429</v>
      </c>
      <c r="B38" s="82" t="s">
        <v>430</v>
      </c>
      <c r="C38" s="82" t="s">
        <v>52</v>
      </c>
      <c r="D38" s="82" t="s">
        <v>431</v>
      </c>
      <c r="E38" s="82" t="s">
        <v>54</v>
      </c>
      <c r="F38" s="82" t="s">
        <v>444</v>
      </c>
      <c r="G38" s="83">
        <v>45055</v>
      </c>
      <c r="H38" s="84">
        <v>-1685800.27</v>
      </c>
    </row>
    <row r="39" spans="1:13" x14ac:dyDescent="0.2">
      <c r="A39" s="82" t="s">
        <v>429</v>
      </c>
      <c r="B39" s="82" t="s">
        <v>430</v>
      </c>
      <c r="C39" s="82" t="s">
        <v>52</v>
      </c>
      <c r="D39" s="82" t="s">
        <v>431</v>
      </c>
      <c r="E39" s="82" t="s">
        <v>54</v>
      </c>
      <c r="F39" s="82" t="s">
        <v>445</v>
      </c>
      <c r="G39" s="83">
        <v>45077</v>
      </c>
      <c r="H39" s="84">
        <v>1957732.59</v>
      </c>
    </row>
    <row r="40" spans="1:13" x14ac:dyDescent="0.2">
      <c r="A40" s="82" t="s">
        <v>429</v>
      </c>
      <c r="B40" s="82" t="s">
        <v>430</v>
      </c>
      <c r="C40" s="82" t="s">
        <v>52</v>
      </c>
      <c r="D40" s="82" t="s">
        <v>431</v>
      </c>
      <c r="E40" s="82" t="s">
        <v>54</v>
      </c>
      <c r="F40" s="82" t="s">
        <v>446</v>
      </c>
      <c r="G40" s="83">
        <v>45077</v>
      </c>
      <c r="H40" s="84">
        <v>1624402.76</v>
      </c>
    </row>
    <row r="41" spans="1:13" x14ac:dyDescent="0.2">
      <c r="A41" s="82" t="s">
        <v>429</v>
      </c>
      <c r="B41" s="82" t="s">
        <v>430</v>
      </c>
      <c r="C41" s="82" t="s">
        <v>52</v>
      </c>
      <c r="D41" s="82" t="s">
        <v>431</v>
      </c>
      <c r="E41" s="82" t="s">
        <v>54</v>
      </c>
      <c r="F41" s="82" t="s">
        <v>446</v>
      </c>
      <c r="G41" s="83">
        <v>45085</v>
      </c>
      <c r="H41" s="84">
        <v>-1624402.76</v>
      </c>
    </row>
    <row r="42" spans="1:13" x14ac:dyDescent="0.2">
      <c r="A42" s="82" t="s">
        <v>429</v>
      </c>
      <c r="B42" s="82" t="s">
        <v>430</v>
      </c>
      <c r="C42" s="82" t="s">
        <v>52</v>
      </c>
      <c r="D42" s="82" t="s">
        <v>431</v>
      </c>
      <c r="E42" s="82" t="s">
        <v>54</v>
      </c>
      <c r="F42" s="82" t="s">
        <v>447</v>
      </c>
      <c r="G42" s="83">
        <v>45107</v>
      </c>
      <c r="H42" s="84">
        <v>1933148.05</v>
      </c>
    </row>
    <row r="43" spans="1:13" x14ac:dyDescent="0.2">
      <c r="A43" s="82" t="s">
        <v>429</v>
      </c>
      <c r="B43" s="82" t="s">
        <v>430</v>
      </c>
      <c r="C43" s="82" t="s">
        <v>52</v>
      </c>
      <c r="D43" s="82" t="s">
        <v>431</v>
      </c>
      <c r="E43" s="82" t="s">
        <v>54</v>
      </c>
      <c r="F43" s="82" t="s">
        <v>448</v>
      </c>
      <c r="G43" s="83">
        <v>45107</v>
      </c>
      <c r="H43" s="84">
        <v>1457048.98</v>
      </c>
    </row>
    <row r="44" spans="1:13" x14ac:dyDescent="0.2">
      <c r="A44" s="82" t="s">
        <v>429</v>
      </c>
      <c r="B44" s="82" t="s">
        <v>430</v>
      </c>
      <c r="C44" s="82" t="s">
        <v>52</v>
      </c>
      <c r="D44" s="82" t="s">
        <v>431</v>
      </c>
      <c r="E44" s="82" t="s">
        <v>54</v>
      </c>
      <c r="F44" s="82" t="s">
        <v>448</v>
      </c>
      <c r="G44" s="83">
        <v>45118</v>
      </c>
      <c r="H44" s="84">
        <v>-1457048.98</v>
      </c>
    </row>
    <row r="45" spans="1:13" x14ac:dyDescent="0.2">
      <c r="A45" s="82" t="s">
        <v>429</v>
      </c>
      <c r="B45" s="82" t="s">
        <v>430</v>
      </c>
      <c r="C45" s="82" t="s">
        <v>52</v>
      </c>
      <c r="D45" s="82" t="s">
        <v>431</v>
      </c>
      <c r="E45" s="82" t="s">
        <v>54</v>
      </c>
      <c r="F45" s="82" t="s">
        <v>449</v>
      </c>
      <c r="G45" s="83">
        <v>45138</v>
      </c>
      <c r="H45" s="84">
        <v>1930153.86</v>
      </c>
      <c r="J45" s="85" t="s">
        <v>495</v>
      </c>
      <c r="K45" s="85"/>
      <c r="L45" s="559"/>
      <c r="M45" s="560">
        <f>'Revenue Req 2022-2023'!F14</f>
        <v>25635146.539999999</v>
      </c>
    </row>
    <row r="46" spans="1:13" x14ac:dyDescent="0.2">
      <c r="A46" s="82" t="s">
        <v>429</v>
      </c>
      <c r="B46" s="82" t="s">
        <v>430</v>
      </c>
      <c r="C46" s="82" t="s">
        <v>52</v>
      </c>
      <c r="D46" s="82" t="s">
        <v>431</v>
      </c>
      <c r="E46" s="82" t="s">
        <v>54</v>
      </c>
      <c r="F46" s="82" t="s">
        <v>450</v>
      </c>
      <c r="G46" s="83">
        <v>45138</v>
      </c>
      <c r="H46" s="84">
        <v>1385252.36</v>
      </c>
      <c r="J46" s="85" t="s">
        <v>492</v>
      </c>
      <c r="K46" s="85"/>
      <c r="L46" s="85"/>
      <c r="M46" s="560">
        <f>'Revenue Req 2022-2023'!F18</f>
        <v>49462167.566623874</v>
      </c>
    </row>
    <row r="47" spans="1:13" x14ac:dyDescent="0.2">
      <c r="A47" s="534" t="s">
        <v>89</v>
      </c>
      <c r="B47" s="534" t="s">
        <v>89</v>
      </c>
      <c r="C47" s="534" t="s">
        <v>89</v>
      </c>
      <c r="D47" s="534" t="s">
        <v>89</v>
      </c>
      <c r="E47" s="534" t="s">
        <v>89</v>
      </c>
      <c r="F47" s="534" t="s">
        <v>89</v>
      </c>
      <c r="G47" s="535"/>
      <c r="H47" s="536">
        <v>23853862.109999999</v>
      </c>
      <c r="J47" s="85" t="s">
        <v>493</v>
      </c>
      <c r="K47" s="85"/>
      <c r="L47" s="85"/>
      <c r="M47" s="561">
        <f>M45/M46</f>
        <v>0.51827786369188777</v>
      </c>
    </row>
    <row r="49" spans="7:13" x14ac:dyDescent="0.2">
      <c r="G49" s="89" t="s">
        <v>452</v>
      </c>
      <c r="H49" s="90">
        <f>SUM(H3:H46)</f>
        <v>31594152.27</v>
      </c>
    </row>
    <row r="50" spans="7:13" x14ac:dyDescent="0.2">
      <c r="G50" s="92" t="s">
        <v>453</v>
      </c>
      <c r="H50" s="93">
        <f>M59</f>
        <v>3583289.4693307187</v>
      </c>
    </row>
    <row r="51" spans="7:13" x14ac:dyDescent="0.2">
      <c r="G51" s="92"/>
      <c r="H51" s="94"/>
      <c r="J51" s="85"/>
      <c r="K51" s="85"/>
      <c r="L51" s="85"/>
      <c r="M51" s="91" t="s">
        <v>5</v>
      </c>
    </row>
    <row r="52" spans="7:13" x14ac:dyDescent="0.2">
      <c r="G52" s="85"/>
      <c r="H52" s="96">
        <f>SUM(H49:H51)</f>
        <v>35177441.739330716</v>
      </c>
      <c r="J52" s="85"/>
      <c r="K52" s="91" t="s">
        <v>77</v>
      </c>
      <c r="L52" s="91" t="s">
        <v>77</v>
      </c>
      <c r="M52" s="91" t="s">
        <v>78</v>
      </c>
    </row>
    <row r="53" spans="7:13" x14ac:dyDescent="0.2">
      <c r="H53" s="90"/>
      <c r="J53" s="85"/>
      <c r="K53" s="95" t="s">
        <v>138</v>
      </c>
      <c r="L53" s="95" t="s">
        <v>139</v>
      </c>
      <c r="M53" s="91" t="s">
        <v>79</v>
      </c>
    </row>
    <row r="54" spans="7:13" ht="25.5" customHeight="1" x14ac:dyDescent="0.2">
      <c r="J54" s="85"/>
      <c r="K54" s="133">
        <f>'F23 Electric - Load '!$L$50</f>
        <v>1654178000</v>
      </c>
      <c r="L54" s="133">
        <f>'F23 Electric - Load '!$L$51</f>
        <v>1501457000</v>
      </c>
      <c r="M54" s="133"/>
    </row>
    <row r="55" spans="7:13" x14ac:dyDescent="0.2">
      <c r="H55" s="76"/>
      <c r="J55" s="91" t="s">
        <v>80</v>
      </c>
      <c r="K55" s="479">
        <f>'2022 E Rates'!$G$35*M47</f>
        <v>1.1963996900054648E-3</v>
      </c>
      <c r="L55" s="479">
        <f>K55</f>
        <v>1.1963996900054648E-3</v>
      </c>
      <c r="M55" s="85"/>
    </row>
    <row r="56" spans="7:13" x14ac:dyDescent="0.2">
      <c r="H56" s="562"/>
      <c r="J56" s="97" t="s">
        <v>81</v>
      </c>
      <c r="K56" s="85">
        <f>'Revenue Req 2022-2023'!$F$25</f>
        <v>0.94911500000000004</v>
      </c>
      <c r="L56" s="85">
        <f>K56</f>
        <v>0.94911500000000004</v>
      </c>
      <c r="M56" s="85"/>
    </row>
    <row r="57" spans="7:13" ht="25.5" x14ac:dyDescent="0.2">
      <c r="H57" s="562"/>
      <c r="J57" s="97" t="s">
        <v>82</v>
      </c>
      <c r="K57" s="137">
        <f>K55*K56</f>
        <v>1.1355208917795368E-3</v>
      </c>
      <c r="L57" s="137">
        <f>L55*L56</f>
        <v>1.1355208917795368E-3</v>
      </c>
      <c r="M57" s="85"/>
    </row>
    <row r="58" spans="7:13" x14ac:dyDescent="0.2">
      <c r="J58" s="85"/>
      <c r="K58" s="136">
        <f>K54*K57</f>
        <v>1878353.6777220906</v>
      </c>
      <c r="L58" s="136">
        <f>L54*L57</f>
        <v>1704935.7916086281</v>
      </c>
      <c r="M58" s="138"/>
    </row>
    <row r="59" spans="7:13" ht="13.5" thickBot="1" x14ac:dyDescent="0.25">
      <c r="H59" s="76"/>
      <c r="J59" s="85"/>
      <c r="K59" s="85"/>
      <c r="L59" s="85"/>
      <c r="M59" s="139">
        <f>SUM(K58:L58)</f>
        <v>3583289.4693307187</v>
      </c>
    </row>
    <row r="60" spans="7:13" ht="13.5" thickTop="1" x14ac:dyDescent="0.2"/>
  </sheetData>
  <pageMargins left="0.7" right="0.7" top="0.75" bottom="0.75" header="0.3" footer="0.3"/>
  <pageSetup orientation="portrait" r:id="rId1"/>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28"/>
  <sheetViews>
    <sheetView zoomScaleNormal="100" workbookViewId="0">
      <selection activeCell="M31" sqref="M31"/>
    </sheetView>
  </sheetViews>
  <sheetFormatPr defaultRowHeight="12.75" x14ac:dyDescent="0.2"/>
  <cols>
    <col min="1" max="1" width="14.140625" bestFit="1" customWidth="1"/>
  </cols>
  <sheetData>
    <row r="1" spans="1:9" x14ac:dyDescent="0.2">
      <c r="A1" s="934">
        <v>898607.78</v>
      </c>
    </row>
    <row r="5" spans="1:9" x14ac:dyDescent="0.2">
      <c r="F5" s="3"/>
      <c r="G5" s="3"/>
      <c r="H5" s="3"/>
      <c r="I5" s="3"/>
    </row>
    <row r="6" spans="1:9" x14ac:dyDescent="0.2">
      <c r="F6" s="3"/>
      <c r="G6" s="3"/>
      <c r="H6" s="3"/>
      <c r="I6" s="3"/>
    </row>
    <row r="7" spans="1:9" x14ac:dyDescent="0.2">
      <c r="F7" s="3"/>
      <c r="G7" s="3"/>
      <c r="H7" s="3"/>
      <c r="I7" s="3"/>
    </row>
    <row r="8" spans="1:9" x14ac:dyDescent="0.2">
      <c r="F8" s="3"/>
      <c r="G8" s="3"/>
      <c r="H8" s="3"/>
      <c r="I8" s="3"/>
    </row>
    <row r="9" spans="1:9" x14ac:dyDescent="0.2">
      <c r="F9" s="3"/>
      <c r="G9" s="3"/>
      <c r="H9" s="3"/>
      <c r="I9" s="3"/>
    </row>
    <row r="10" spans="1:9" x14ac:dyDescent="0.2">
      <c r="F10" s="3"/>
      <c r="G10" s="3"/>
      <c r="H10" s="3"/>
      <c r="I10" s="3"/>
    </row>
    <row r="11" spans="1:9" x14ac:dyDescent="0.2">
      <c r="F11" s="3"/>
      <c r="G11" s="3"/>
      <c r="H11" s="3"/>
      <c r="I11" s="3"/>
    </row>
    <row r="12" spans="1:9" x14ac:dyDescent="0.2">
      <c r="F12" s="3"/>
      <c r="G12" s="3"/>
      <c r="H12" s="3"/>
      <c r="I12" s="3"/>
    </row>
    <row r="13" spans="1:9" x14ac:dyDescent="0.2">
      <c r="F13" s="3"/>
      <c r="G13" s="3"/>
      <c r="H13" s="3"/>
      <c r="I13" s="3"/>
    </row>
    <row r="14" spans="1:9" x14ac:dyDescent="0.2">
      <c r="F14" s="3"/>
      <c r="G14" s="3"/>
      <c r="H14" s="3"/>
      <c r="I14" s="3"/>
    </row>
    <row r="15" spans="1:9" x14ac:dyDescent="0.2">
      <c r="F15" s="3"/>
      <c r="G15" s="3"/>
      <c r="H15" s="3"/>
      <c r="I15" s="3"/>
    </row>
    <row r="16" spans="1:9" x14ac:dyDescent="0.2">
      <c r="F16" s="3"/>
      <c r="G16" s="3"/>
      <c r="H16" s="3"/>
      <c r="I16" s="3"/>
    </row>
    <row r="17" spans="6:9" x14ac:dyDescent="0.2">
      <c r="F17" s="3"/>
      <c r="G17" s="3"/>
      <c r="H17" s="3"/>
      <c r="I17" s="3"/>
    </row>
    <row r="18" spans="6:9" x14ac:dyDescent="0.2">
      <c r="F18" s="3"/>
      <c r="G18" s="3"/>
      <c r="H18" s="3"/>
      <c r="I18" s="3"/>
    </row>
    <row r="19" spans="6:9" x14ac:dyDescent="0.2">
      <c r="F19" s="3"/>
      <c r="G19" s="3"/>
      <c r="H19" s="3"/>
      <c r="I19" s="3"/>
    </row>
    <row r="20" spans="6:9" x14ac:dyDescent="0.2">
      <c r="F20" s="3"/>
      <c r="G20" s="3"/>
      <c r="H20" s="3"/>
      <c r="I20" s="3"/>
    </row>
    <row r="21" spans="6:9" x14ac:dyDescent="0.2">
      <c r="F21" s="3"/>
      <c r="G21" s="3"/>
      <c r="H21" s="3"/>
      <c r="I21" s="3"/>
    </row>
    <row r="22" spans="6:9" x14ac:dyDescent="0.2">
      <c r="F22" s="3"/>
      <c r="G22" s="3"/>
      <c r="H22" s="3"/>
      <c r="I22" s="3"/>
    </row>
    <row r="23" spans="6:9" x14ac:dyDescent="0.2">
      <c r="F23" s="3"/>
      <c r="G23" s="3"/>
      <c r="H23" s="3"/>
      <c r="I23" s="3"/>
    </row>
    <row r="24" spans="6:9" x14ac:dyDescent="0.2">
      <c r="F24" s="3"/>
      <c r="G24" s="3"/>
      <c r="H24" s="3"/>
      <c r="I24" s="3"/>
    </row>
    <row r="25" spans="6:9" x14ac:dyDescent="0.2">
      <c r="F25" s="3"/>
      <c r="G25" s="3"/>
      <c r="H25" s="3"/>
      <c r="I25" s="3"/>
    </row>
    <row r="26" spans="6:9" x14ac:dyDescent="0.2">
      <c r="F26" s="3"/>
      <c r="G26" s="3"/>
      <c r="H26" s="3"/>
      <c r="I26" s="3"/>
    </row>
    <row r="27" spans="6:9" x14ac:dyDescent="0.2">
      <c r="F27" s="3"/>
      <c r="G27" s="3"/>
      <c r="H27" s="3"/>
      <c r="I27" s="3"/>
    </row>
    <row r="28" spans="6:9" x14ac:dyDescent="0.2">
      <c r="F28" s="3"/>
      <c r="G28" s="3"/>
      <c r="H28" s="3"/>
      <c r="I28" s="3"/>
    </row>
  </sheetData>
  <pageMargins left="0.7" right="0.7" top="0.75" bottom="0.75" header="0.3" footer="0.3"/>
  <pageSetup orientation="portrait" r:id="rId1"/>
  <customProperties>
    <customPr name="_pios_id" r:id="rId2"/>
  </customPropertie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2:E26"/>
  <sheetViews>
    <sheetView zoomScaleNormal="100" workbookViewId="0">
      <selection activeCell="E20" sqref="E20"/>
    </sheetView>
  </sheetViews>
  <sheetFormatPr defaultColWidth="9.140625" defaultRowHeight="12.75" x14ac:dyDescent="0.2"/>
  <cols>
    <col min="1" max="1" width="5.42578125" style="107" customWidth="1"/>
    <col min="2" max="2" width="63.140625" style="107" customWidth="1"/>
    <col min="3" max="3" width="3.42578125" style="107" customWidth="1"/>
    <col min="4" max="4" width="7.85546875" style="107" customWidth="1"/>
    <col min="5" max="5" width="15.42578125" style="107" customWidth="1"/>
    <col min="6" max="16384" width="9.140625" style="107"/>
  </cols>
  <sheetData>
    <row r="2" spans="1:5" ht="15" x14ac:dyDescent="0.25">
      <c r="A2" s="106" t="s">
        <v>100</v>
      </c>
      <c r="B2" s="106" t="s">
        <v>101</v>
      </c>
      <c r="C2" s="106"/>
      <c r="D2" s="106"/>
      <c r="E2" s="106"/>
    </row>
    <row r="3" spans="1:5" ht="15" x14ac:dyDescent="0.25">
      <c r="A3" s="108"/>
      <c r="B3" s="109"/>
      <c r="C3" s="109"/>
      <c r="D3" s="110"/>
      <c r="E3" s="110"/>
    </row>
    <row r="4" spans="1:5" x14ac:dyDescent="0.2">
      <c r="A4" s="111"/>
      <c r="B4" s="111" t="s">
        <v>102</v>
      </c>
      <c r="C4" s="111"/>
      <c r="D4" s="112"/>
      <c r="E4" s="112"/>
    </row>
    <row r="5" spans="1:5" x14ac:dyDescent="0.2">
      <c r="A5" s="111"/>
      <c r="B5" s="111" t="s">
        <v>103</v>
      </c>
      <c r="C5" s="111"/>
      <c r="D5" s="112"/>
      <c r="E5" s="112"/>
    </row>
    <row r="6" spans="1:5" x14ac:dyDescent="0.2">
      <c r="A6" s="111"/>
      <c r="B6" s="111" t="s">
        <v>104</v>
      </c>
      <c r="C6" s="111"/>
      <c r="D6" s="112"/>
      <c r="E6" s="112"/>
    </row>
    <row r="7" spans="1:5" x14ac:dyDescent="0.2">
      <c r="A7" s="111"/>
      <c r="B7" s="111" t="s">
        <v>105</v>
      </c>
      <c r="C7" s="111"/>
      <c r="D7" s="112"/>
      <c r="E7" s="112"/>
    </row>
    <row r="8" spans="1:5" x14ac:dyDescent="0.2">
      <c r="A8" s="111"/>
      <c r="B8" s="111" t="s">
        <v>106</v>
      </c>
      <c r="C8" s="111"/>
      <c r="D8" s="112"/>
      <c r="E8" s="112"/>
    </row>
    <row r="9" spans="1:5" x14ac:dyDescent="0.2">
      <c r="A9" s="113"/>
      <c r="B9" s="113" t="s">
        <v>107</v>
      </c>
      <c r="C9" s="113"/>
      <c r="D9" s="113"/>
      <c r="E9" s="113"/>
    </row>
    <row r="10" spans="1:5" x14ac:dyDescent="0.2">
      <c r="A10" s="108"/>
      <c r="B10" s="108"/>
      <c r="C10" s="108"/>
      <c r="D10" s="108"/>
      <c r="E10" s="108"/>
    </row>
    <row r="11" spans="1:5" x14ac:dyDescent="0.2">
      <c r="A11" s="114" t="s">
        <v>108</v>
      </c>
      <c r="B11" s="114"/>
      <c r="C11" s="114"/>
      <c r="D11" s="114"/>
      <c r="E11" s="114"/>
    </row>
    <row r="12" spans="1:5" x14ac:dyDescent="0.2">
      <c r="A12" s="115" t="s">
        <v>109</v>
      </c>
      <c r="B12" s="116" t="s">
        <v>110</v>
      </c>
      <c r="C12" s="115"/>
      <c r="D12" s="115" t="s">
        <v>111</v>
      </c>
      <c r="E12" s="115" t="s">
        <v>112</v>
      </c>
    </row>
    <row r="13" spans="1:5" x14ac:dyDescent="0.2">
      <c r="A13" s="117"/>
      <c r="B13" s="117"/>
      <c r="C13" s="117"/>
      <c r="D13" s="117"/>
      <c r="E13" s="118"/>
    </row>
    <row r="14" spans="1:5" x14ac:dyDescent="0.2">
      <c r="A14" s="118">
        <v>1</v>
      </c>
      <c r="B14" s="119" t="s">
        <v>113</v>
      </c>
      <c r="C14" s="117"/>
      <c r="D14" s="117"/>
      <c r="E14" s="120">
        <v>7.1970000000000003E-3</v>
      </c>
    </row>
    <row r="15" spans="1:5" ht="15" x14ac:dyDescent="0.25">
      <c r="A15" s="106">
        <v>2</v>
      </c>
      <c r="B15" s="121" t="s">
        <v>114</v>
      </c>
      <c r="C15" s="106"/>
      <c r="D15" s="106"/>
      <c r="E15" s="122">
        <v>5.0000000000000001E-3</v>
      </c>
    </row>
    <row r="16" spans="1:5" x14ac:dyDescent="0.2">
      <c r="A16" s="118">
        <v>3</v>
      </c>
      <c r="B16" s="119" t="str">
        <f>"STATE UTILITY TAX - NET OF BAD DEBTS ( "&amp;D16*100&amp;"% - ( LINE 1 * "&amp;D16*100&amp;"%) )"</f>
        <v>STATE UTILITY TAX - NET OF BAD DEBTS ( 3.8734% - ( LINE 1 * 3.8734%) )</v>
      </c>
      <c r="C16" s="117"/>
      <c r="D16" s="123">
        <v>3.8733999999999998E-2</v>
      </c>
      <c r="E16" s="124">
        <f>ROUND(D16-(D16*E14),6)</f>
        <v>3.8455000000000003E-2</v>
      </c>
    </row>
    <row r="17" spans="1:5" x14ac:dyDescent="0.2">
      <c r="A17" s="118">
        <v>4</v>
      </c>
      <c r="B17" s="119"/>
      <c r="C17" s="117"/>
      <c r="D17" s="118"/>
      <c r="E17" s="125"/>
    </row>
    <row r="18" spans="1:5" x14ac:dyDescent="0.2">
      <c r="A18" s="118">
        <v>5</v>
      </c>
      <c r="B18" s="119" t="s">
        <v>115</v>
      </c>
      <c r="C18" s="117"/>
      <c r="D18" s="118"/>
      <c r="E18" s="120">
        <f>ROUND(SUM(E14:E16),6)</f>
        <v>5.0652000000000003E-2</v>
      </c>
    </row>
    <row r="19" spans="1:5" x14ac:dyDescent="0.2">
      <c r="A19" s="118">
        <v>6</v>
      </c>
      <c r="B19" s="117"/>
      <c r="C19" s="117"/>
      <c r="D19" s="118"/>
      <c r="E19" s="120"/>
    </row>
    <row r="20" spans="1:5" x14ac:dyDescent="0.2">
      <c r="A20" s="118">
        <v>7</v>
      </c>
      <c r="B20" s="117" t="s">
        <v>116</v>
      </c>
      <c r="C20" s="117"/>
      <c r="D20" s="118"/>
      <c r="E20" s="120">
        <f>ROUND(1-E18,6)</f>
        <v>0.94934799999999997</v>
      </c>
    </row>
    <row r="21" spans="1:5" x14ac:dyDescent="0.2">
      <c r="A21" s="118">
        <v>8</v>
      </c>
      <c r="B21" s="119" t="s">
        <v>117</v>
      </c>
      <c r="C21" s="117"/>
      <c r="D21" s="126">
        <v>0.21</v>
      </c>
      <c r="E21" s="120">
        <f>ROUND((E20)*D21,6)</f>
        <v>0.19936300000000001</v>
      </c>
    </row>
    <row r="22" spans="1:5" x14ac:dyDescent="0.2">
      <c r="A22" s="118">
        <v>9</v>
      </c>
      <c r="B22" s="119" t="s">
        <v>118</v>
      </c>
      <c r="C22" s="117"/>
      <c r="D22" s="117"/>
      <c r="E22" s="127">
        <f>ROUND(1-E21-E18,6)</f>
        <v>0.74998500000000001</v>
      </c>
    </row>
    <row r="23" spans="1:5" x14ac:dyDescent="0.2">
      <c r="A23" s="117"/>
      <c r="B23" s="117"/>
      <c r="C23" s="117"/>
      <c r="D23" s="117"/>
      <c r="E23" s="118"/>
    </row>
    <row r="26" spans="1:5" x14ac:dyDescent="0.2">
      <c r="E26" s="128"/>
    </row>
  </sheetData>
  <printOptions horizontalCentered="1"/>
  <pageMargins left="0.68" right="0.56000000000000005" top="1" bottom="1" header="0.5" footer="0.5"/>
  <pageSetup scale="99" orientation="portrait" r:id="rId1"/>
  <headerFooter alignWithMargins="0"/>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E26"/>
  <sheetViews>
    <sheetView zoomScale="110" zoomScaleNormal="110" workbookViewId="0">
      <selection activeCell="E16" sqref="E16"/>
    </sheetView>
  </sheetViews>
  <sheetFormatPr defaultColWidth="9.140625" defaultRowHeight="12.75" x14ac:dyDescent="0.2"/>
  <cols>
    <col min="1" max="1" width="5.42578125" style="107" customWidth="1"/>
    <col min="2" max="2" width="63.28515625" style="107" bestFit="1" customWidth="1"/>
    <col min="3" max="3" width="3.42578125" style="107" customWidth="1"/>
    <col min="4" max="4" width="10" style="107" bestFit="1" customWidth="1"/>
    <col min="5" max="5" width="18.140625" style="107" customWidth="1"/>
    <col min="6" max="16384" width="9.140625" style="107"/>
  </cols>
  <sheetData>
    <row r="2" spans="1:5" ht="15" x14ac:dyDescent="0.25">
      <c r="A2" s="106" t="s">
        <v>100</v>
      </c>
      <c r="B2" s="106" t="s">
        <v>101</v>
      </c>
      <c r="C2" s="106"/>
      <c r="D2" s="106"/>
      <c r="E2" s="106"/>
    </row>
    <row r="3" spans="1:5" ht="15" x14ac:dyDescent="0.25">
      <c r="A3" s="108"/>
      <c r="B3" s="109"/>
      <c r="C3" s="109"/>
      <c r="D3" s="110"/>
      <c r="E3" s="110"/>
    </row>
    <row r="4" spans="1:5" x14ac:dyDescent="0.2">
      <c r="A4" s="111"/>
      <c r="B4" s="111" t="s">
        <v>102</v>
      </c>
      <c r="C4" s="111"/>
      <c r="D4" s="112"/>
      <c r="E4" s="112"/>
    </row>
    <row r="5" spans="1:5" x14ac:dyDescent="0.2">
      <c r="A5" s="111"/>
      <c r="B5" s="111" t="s">
        <v>103</v>
      </c>
      <c r="C5" s="111"/>
      <c r="D5" s="112"/>
      <c r="E5" s="112"/>
    </row>
    <row r="6" spans="1:5" x14ac:dyDescent="0.2">
      <c r="A6" s="111"/>
      <c r="B6" s="111" t="s">
        <v>104</v>
      </c>
      <c r="C6" s="111"/>
      <c r="D6" s="112"/>
      <c r="E6" s="112"/>
    </row>
    <row r="7" spans="1:5" x14ac:dyDescent="0.2">
      <c r="A7" s="111"/>
      <c r="B7" s="111" t="s">
        <v>105</v>
      </c>
      <c r="C7" s="111"/>
      <c r="D7" s="112"/>
      <c r="E7" s="112"/>
    </row>
    <row r="8" spans="1:5" x14ac:dyDescent="0.2">
      <c r="A8" s="111"/>
      <c r="B8" s="111" t="s">
        <v>106</v>
      </c>
      <c r="C8" s="111"/>
      <c r="D8" s="112"/>
      <c r="E8" s="112"/>
    </row>
    <row r="9" spans="1:5" x14ac:dyDescent="0.2">
      <c r="A9" s="113"/>
      <c r="B9" s="113" t="s">
        <v>107</v>
      </c>
      <c r="C9" s="113"/>
      <c r="D9" s="113"/>
      <c r="E9" s="113"/>
    </row>
    <row r="10" spans="1:5" x14ac:dyDescent="0.2">
      <c r="A10" s="113"/>
      <c r="B10" s="113"/>
      <c r="C10" s="113"/>
      <c r="D10" s="113"/>
      <c r="E10" s="113"/>
    </row>
    <row r="11" spans="1:5" x14ac:dyDescent="0.2">
      <c r="A11" s="114" t="s">
        <v>108</v>
      </c>
      <c r="B11" s="114"/>
      <c r="C11" s="114"/>
      <c r="D11" s="114"/>
      <c r="E11" s="114"/>
    </row>
    <row r="12" spans="1:5" x14ac:dyDescent="0.2">
      <c r="A12" s="115" t="s">
        <v>109</v>
      </c>
      <c r="B12" s="116" t="s">
        <v>110</v>
      </c>
      <c r="C12" s="115"/>
      <c r="D12" s="115" t="s">
        <v>111</v>
      </c>
      <c r="E12" s="115" t="s">
        <v>112</v>
      </c>
    </row>
    <row r="13" spans="1:5" x14ac:dyDescent="0.2">
      <c r="A13" s="117"/>
      <c r="B13" s="117"/>
      <c r="C13" s="117"/>
      <c r="D13" s="117"/>
      <c r="E13" s="118"/>
    </row>
    <row r="14" spans="1:5" x14ac:dyDescent="0.2">
      <c r="A14" s="118">
        <v>1</v>
      </c>
      <c r="B14" s="119" t="s">
        <v>113</v>
      </c>
      <c r="C14" s="117"/>
      <c r="D14" s="117"/>
      <c r="E14" s="120">
        <v>4.1980000000000003E-3</v>
      </c>
    </row>
    <row r="15" spans="1:5" ht="15" x14ac:dyDescent="0.25">
      <c r="A15" s="106">
        <v>2</v>
      </c>
      <c r="B15" s="121" t="s">
        <v>114</v>
      </c>
      <c r="C15" s="106"/>
      <c r="D15" s="106"/>
      <c r="E15" s="122">
        <v>5.0000000000000001E-3</v>
      </c>
    </row>
    <row r="16" spans="1:5" x14ac:dyDescent="0.2">
      <c r="A16" s="118">
        <v>3</v>
      </c>
      <c r="B16" s="119" t="str">
        <f>"STATE UTILITY TAX - NET OF BAD DEBTS ( "&amp;D16*100&amp;"% - ( LINE 1 * "&amp;D16*100&amp;"%) )"</f>
        <v>STATE UTILITY TAX - NET OF BAD DEBTS ( 3.852% - ( LINE 1 * 3.852%) )</v>
      </c>
      <c r="C16" s="117"/>
      <c r="D16" s="123">
        <v>3.8519999999999999E-2</v>
      </c>
      <c r="E16" s="124">
        <f>ROUND(D16-(D16*E14),6)</f>
        <v>3.8358000000000003E-2</v>
      </c>
    </row>
    <row r="17" spans="1:5" x14ac:dyDescent="0.2">
      <c r="A17" s="118">
        <v>4</v>
      </c>
      <c r="B17" s="119"/>
      <c r="C17" s="117"/>
      <c r="D17" s="118"/>
      <c r="E17" s="125"/>
    </row>
    <row r="18" spans="1:5" x14ac:dyDescent="0.2">
      <c r="A18" s="118">
        <v>5</v>
      </c>
      <c r="B18" s="119" t="s">
        <v>115</v>
      </c>
      <c r="C18" s="117"/>
      <c r="D18" s="118"/>
      <c r="E18" s="120">
        <f>ROUND(SUM(E14:E16),6)</f>
        <v>4.7556000000000001E-2</v>
      </c>
    </row>
    <row r="19" spans="1:5" x14ac:dyDescent="0.2">
      <c r="A19" s="118">
        <v>6</v>
      </c>
      <c r="B19" s="117"/>
      <c r="C19" s="117"/>
      <c r="D19" s="118"/>
      <c r="E19" s="120"/>
    </row>
    <row r="20" spans="1:5" x14ac:dyDescent="0.2">
      <c r="A20" s="118">
        <v>7</v>
      </c>
      <c r="B20" s="117" t="s">
        <v>116</v>
      </c>
      <c r="C20" s="117"/>
      <c r="D20" s="118"/>
      <c r="E20" s="120">
        <f>ROUND(1-E18,6)</f>
        <v>0.95244399999999996</v>
      </c>
    </row>
    <row r="21" spans="1:5" x14ac:dyDescent="0.2">
      <c r="A21" s="118">
        <v>8</v>
      </c>
      <c r="B21" s="119" t="s">
        <v>119</v>
      </c>
      <c r="C21" s="117"/>
      <c r="D21" s="126">
        <v>0.21</v>
      </c>
      <c r="E21" s="120">
        <f>ROUND((E20)*D21,6)</f>
        <v>0.200013</v>
      </c>
    </row>
    <row r="22" spans="1:5" x14ac:dyDescent="0.2">
      <c r="A22" s="118">
        <v>9</v>
      </c>
      <c r="B22" s="119" t="s">
        <v>118</v>
      </c>
      <c r="C22" s="117"/>
      <c r="D22" s="117"/>
      <c r="E22" s="127">
        <f>ROUND(1-E21-E18,6)</f>
        <v>0.75243099999999996</v>
      </c>
    </row>
    <row r="23" spans="1:5" x14ac:dyDescent="0.2">
      <c r="A23" s="117"/>
      <c r="B23" s="117"/>
      <c r="C23" s="117"/>
      <c r="D23" s="117"/>
      <c r="E23" s="118"/>
    </row>
    <row r="26" spans="1:5" x14ac:dyDescent="0.2">
      <c r="E26" s="128"/>
    </row>
  </sheetData>
  <printOptions horizontalCentered="1"/>
  <pageMargins left="0.68" right="0.56000000000000005" top="1" bottom="1" header="0.5" footer="0.5"/>
  <pageSetup orientation="portrait" r:id="rId1"/>
  <headerFooter alignWithMargins="0"/>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66"/>
  <sheetViews>
    <sheetView workbookViewId="0">
      <pane xSplit="4" ySplit="6" topLeftCell="E28" activePane="bottomRight" state="frozen"/>
      <selection pane="topRight" activeCell="E1" sqref="E1"/>
      <selection pane="bottomLeft" activeCell="A7" sqref="A7"/>
      <selection pane="bottomRight" activeCell="L51" sqref="L51"/>
    </sheetView>
  </sheetViews>
  <sheetFormatPr defaultColWidth="9.140625" defaultRowHeight="12.75" outlineLevelCol="1" x14ac:dyDescent="0.2"/>
  <cols>
    <col min="1" max="2" width="9.140625" style="791"/>
    <col min="3" max="3" width="10.28515625" style="791" hidden="1" customWidth="1" outlineLevel="1"/>
    <col min="4" max="4" width="2.7109375" style="791" customWidth="1" collapsed="1"/>
    <col min="5" max="6" width="12.42578125" style="791" bestFit="1" customWidth="1"/>
    <col min="7" max="7" width="11" style="791" bestFit="1" customWidth="1"/>
    <col min="8" max="8" width="10.5703125" style="791" bestFit="1" customWidth="1"/>
    <col min="9" max="9" width="10" style="791" bestFit="1" customWidth="1"/>
    <col min="10" max="10" width="14.7109375" style="791" bestFit="1" customWidth="1"/>
    <col min="11" max="11" width="18.28515625" style="791" bestFit="1" customWidth="1"/>
    <col min="12" max="12" width="15.28515625" style="791" customWidth="1"/>
    <col min="13" max="13" width="12.7109375" style="791" bestFit="1" customWidth="1"/>
    <col min="14" max="14" width="18.5703125" style="791" customWidth="1"/>
    <col min="15" max="15" width="14.28515625" style="791" customWidth="1"/>
    <col min="16" max="16" width="4.140625" style="791" customWidth="1"/>
    <col min="17" max="18" width="12.42578125" style="791" bestFit="1" customWidth="1"/>
    <col min="19" max="19" width="11" style="791" bestFit="1" customWidth="1"/>
    <col min="20" max="20" width="10.5703125" style="791" bestFit="1" customWidth="1"/>
    <col min="21" max="21" width="10" style="791" bestFit="1" customWidth="1"/>
    <col min="22" max="22" width="14.7109375" style="791" bestFit="1" customWidth="1"/>
    <col min="23" max="23" width="13.28515625" style="791" bestFit="1" customWidth="1"/>
    <col min="24" max="24" width="15.28515625" style="791" customWidth="1"/>
    <col min="25" max="25" width="12.7109375" style="791" bestFit="1" customWidth="1"/>
    <col min="26" max="26" width="18.5703125" style="791" customWidth="1"/>
    <col min="27" max="27" width="14.28515625" style="791" customWidth="1"/>
    <col min="28" max="28" width="9.140625" style="791"/>
    <col min="29" max="30" width="12.42578125" style="791" bestFit="1" customWidth="1"/>
    <col min="31" max="31" width="11" style="791" bestFit="1" customWidth="1"/>
    <col min="32" max="32" width="10.5703125" style="791" bestFit="1" customWidth="1"/>
    <col min="33" max="33" width="10" style="791" bestFit="1" customWidth="1"/>
    <col min="34" max="34" width="14.7109375" style="791" bestFit="1" customWidth="1"/>
    <col min="35" max="35" width="13.28515625" style="791" bestFit="1" customWidth="1"/>
    <col min="36" max="36" width="15.28515625" style="791" customWidth="1"/>
    <col min="37" max="37" width="12.7109375" style="791" bestFit="1" customWidth="1"/>
    <col min="38" max="38" width="18.5703125" style="791" customWidth="1"/>
    <col min="39" max="39" width="14.28515625" style="791" customWidth="1"/>
    <col min="40" max="16384" width="9.140625" style="791"/>
  </cols>
  <sheetData>
    <row r="1" spans="1:43" ht="31.5" x14ac:dyDescent="0.5">
      <c r="A1" s="790" t="str">
        <f>'[119]Electric - Sales'!A1</f>
        <v>F24 Final Electric Load Forecast</v>
      </c>
    </row>
    <row r="2" spans="1:43" ht="21" x14ac:dyDescent="0.35">
      <c r="A2" s="793" t="s">
        <v>352</v>
      </c>
    </row>
    <row r="3" spans="1:43" ht="13.5" thickBot="1" x14ac:dyDescent="0.25">
      <c r="A3" s="791" t="s">
        <v>637</v>
      </c>
    </row>
    <row r="4" spans="1:43" ht="12" customHeight="1" x14ac:dyDescent="0.2">
      <c r="E4" s="1029" t="s">
        <v>354</v>
      </c>
      <c r="F4" s="1030"/>
      <c r="G4" s="1030"/>
      <c r="H4" s="1030"/>
      <c r="I4" s="1030"/>
      <c r="J4" s="1030"/>
      <c r="K4" s="1030"/>
      <c r="L4" s="1030"/>
      <c r="M4" s="1030"/>
      <c r="N4" s="1030"/>
      <c r="O4" s="1031"/>
      <c r="Q4" s="1029" t="s">
        <v>355</v>
      </c>
      <c r="R4" s="1030"/>
      <c r="S4" s="1030"/>
      <c r="T4" s="1030"/>
      <c r="U4" s="1030"/>
      <c r="V4" s="1030"/>
      <c r="W4" s="1030"/>
      <c r="X4" s="1030"/>
      <c r="Y4" s="1030"/>
      <c r="Z4" s="1030"/>
      <c r="AA4" s="1031"/>
      <c r="AC4" s="1029" t="s">
        <v>638</v>
      </c>
      <c r="AD4" s="1030"/>
      <c r="AE4" s="1030"/>
      <c r="AF4" s="1030"/>
      <c r="AG4" s="1030"/>
      <c r="AH4" s="1030"/>
      <c r="AI4" s="1030"/>
      <c r="AJ4" s="1030"/>
      <c r="AK4" s="1030"/>
      <c r="AL4" s="1030"/>
      <c r="AM4" s="1031"/>
    </row>
    <row r="5" spans="1:43" x14ac:dyDescent="0.2">
      <c r="A5" s="794" t="s">
        <v>356</v>
      </c>
      <c r="B5" s="794" t="s">
        <v>357</v>
      </c>
      <c r="C5" s="794" t="s">
        <v>358</v>
      </c>
      <c r="E5" s="795" t="s">
        <v>175</v>
      </c>
      <c r="F5" s="796" t="s">
        <v>359</v>
      </c>
      <c r="G5" s="796" t="s">
        <v>360</v>
      </c>
      <c r="H5" s="796" t="s">
        <v>361</v>
      </c>
      <c r="I5" s="796" t="s">
        <v>362</v>
      </c>
      <c r="J5" s="796" t="s">
        <v>363</v>
      </c>
      <c r="K5" s="796" t="s">
        <v>364</v>
      </c>
      <c r="L5" s="796" t="s">
        <v>365</v>
      </c>
      <c r="M5" s="796" t="s">
        <v>366</v>
      </c>
      <c r="N5" s="796" t="s">
        <v>367</v>
      </c>
      <c r="O5" s="797" t="s">
        <v>368</v>
      </c>
      <c r="P5" s="796"/>
      <c r="Q5" s="795" t="s">
        <v>175</v>
      </c>
      <c r="R5" s="796" t="s">
        <v>359</v>
      </c>
      <c r="S5" s="796" t="s">
        <v>360</v>
      </c>
      <c r="T5" s="796" t="s">
        <v>361</v>
      </c>
      <c r="U5" s="796" t="s">
        <v>362</v>
      </c>
      <c r="V5" s="796" t="s">
        <v>363</v>
      </c>
      <c r="W5" s="796" t="s">
        <v>364</v>
      </c>
      <c r="X5" s="796" t="s">
        <v>365</v>
      </c>
      <c r="Y5" s="796" t="s">
        <v>366</v>
      </c>
      <c r="Z5" s="796" t="s">
        <v>367</v>
      </c>
      <c r="AA5" s="797" t="s">
        <v>368</v>
      </c>
      <c r="AC5" s="795" t="s">
        <v>175</v>
      </c>
      <c r="AD5" s="796" t="s">
        <v>359</v>
      </c>
      <c r="AE5" s="796" t="s">
        <v>360</v>
      </c>
      <c r="AF5" s="796" t="s">
        <v>361</v>
      </c>
      <c r="AG5" s="796" t="s">
        <v>362</v>
      </c>
      <c r="AH5" s="796" t="s">
        <v>363</v>
      </c>
      <c r="AI5" s="796" t="s">
        <v>364</v>
      </c>
      <c r="AJ5" s="796" t="s">
        <v>365</v>
      </c>
      <c r="AK5" s="796" t="s">
        <v>366</v>
      </c>
      <c r="AL5" s="796" t="s">
        <v>367</v>
      </c>
      <c r="AM5" s="797" t="s">
        <v>368</v>
      </c>
    </row>
    <row r="6" spans="1:43" ht="3" customHeight="1" thickBot="1" x14ac:dyDescent="0.25">
      <c r="E6" s="798"/>
      <c r="F6" s="792"/>
      <c r="G6" s="792"/>
      <c r="H6" s="792"/>
      <c r="I6" s="792"/>
      <c r="J6" s="792"/>
      <c r="K6" s="792"/>
      <c r="L6" s="792"/>
      <c r="M6" s="792"/>
      <c r="N6" s="792"/>
      <c r="O6" s="799"/>
      <c r="Q6" s="798"/>
      <c r="R6" s="792"/>
      <c r="S6" s="792"/>
      <c r="T6" s="792"/>
      <c r="U6" s="792"/>
      <c r="V6" s="792"/>
      <c r="W6" s="792"/>
      <c r="X6" s="792"/>
      <c r="Y6" s="792"/>
      <c r="Z6" s="792"/>
      <c r="AA6" s="799"/>
      <c r="AC6" s="798"/>
      <c r="AD6" s="792"/>
      <c r="AE6" s="792"/>
      <c r="AF6" s="792"/>
      <c r="AG6" s="792"/>
      <c r="AH6" s="792"/>
      <c r="AI6" s="792"/>
      <c r="AJ6" s="792"/>
      <c r="AK6" s="792"/>
      <c r="AL6" s="792"/>
      <c r="AM6" s="799"/>
    </row>
    <row r="7" spans="1:43" x14ac:dyDescent="0.2">
      <c r="A7" s="794">
        <v>2024</v>
      </c>
      <c r="B7" s="794"/>
      <c r="C7" s="800"/>
      <c r="E7" s="801">
        <f t="shared" ref="E7:O16" si="0">SUMIF($A$35:$A$366,$A7,E$35:E$366)</f>
        <v>11286453</v>
      </c>
      <c r="F7" s="802">
        <f t="shared" si="0"/>
        <v>8720420</v>
      </c>
      <c r="G7" s="802">
        <f t="shared" si="0"/>
        <v>1050930</v>
      </c>
      <c r="H7" s="802">
        <f t="shared" si="0"/>
        <v>68598</v>
      </c>
      <c r="I7" s="802">
        <f t="shared" si="0"/>
        <v>7472</v>
      </c>
      <c r="J7" s="802">
        <f t="shared" si="0"/>
        <v>21133873</v>
      </c>
      <c r="K7" s="802">
        <f t="shared" si="0"/>
        <v>1664263</v>
      </c>
      <c r="L7" s="802">
        <f t="shared" si="0"/>
        <v>22798136</v>
      </c>
      <c r="M7" s="802">
        <f t="shared" si="0"/>
        <v>23700</v>
      </c>
      <c r="N7" s="802">
        <f t="shared" si="0"/>
        <v>1865</v>
      </c>
      <c r="O7" s="803">
        <f t="shared" si="0"/>
        <v>22823701</v>
      </c>
      <c r="P7" s="813"/>
      <c r="Q7" s="801">
        <f t="shared" ref="Q7:AA16" si="1">SUMIF($A$35:$A$366,$A7,Q$35:Q$366)</f>
        <v>11224482.367324451</v>
      </c>
      <c r="R7" s="802">
        <f t="shared" si="1"/>
        <v>8670315.7549156956</v>
      </c>
      <c r="S7" s="802">
        <f t="shared" si="1"/>
        <v>1050930</v>
      </c>
      <c r="T7" s="802">
        <f t="shared" si="1"/>
        <v>68598</v>
      </c>
      <c r="U7" s="802">
        <f t="shared" si="1"/>
        <v>7472</v>
      </c>
      <c r="V7" s="802">
        <f t="shared" si="1"/>
        <v>21021798.122240148</v>
      </c>
      <c r="W7" s="802">
        <f t="shared" si="1"/>
        <v>1655439.8777598534</v>
      </c>
      <c r="X7" s="802">
        <f t="shared" si="1"/>
        <v>22677238</v>
      </c>
      <c r="Y7" s="802">
        <f t="shared" si="1"/>
        <v>23700</v>
      </c>
      <c r="Z7" s="802">
        <f t="shared" si="1"/>
        <v>1865</v>
      </c>
      <c r="AA7" s="803">
        <f t="shared" si="1"/>
        <v>22702803</v>
      </c>
      <c r="AC7" s="801">
        <f t="shared" ref="AC7:AM16" si="2">SUMIF($A$35:$A$366,$A7,AC$35:AC$366)</f>
        <v>11363060.778684704</v>
      </c>
      <c r="AD7" s="802">
        <f t="shared" si="2"/>
        <v>8786156.5702272449</v>
      </c>
      <c r="AE7" s="802">
        <f t="shared" si="2"/>
        <v>1054187.1322348765</v>
      </c>
      <c r="AF7" s="802">
        <f t="shared" si="2"/>
        <v>69718.996235551822</v>
      </c>
      <c r="AG7" s="802">
        <f t="shared" si="2"/>
        <v>7473.3189334029594</v>
      </c>
      <c r="AH7" s="802">
        <f t="shared" si="2"/>
        <v>21280596.796315782</v>
      </c>
      <c r="AI7" s="802">
        <f t="shared" si="2"/>
        <v>1675818.2036842199</v>
      </c>
      <c r="AJ7" s="802">
        <f t="shared" si="2"/>
        <v>22956415</v>
      </c>
      <c r="AK7" s="802">
        <f t="shared" si="2"/>
        <v>23700</v>
      </c>
      <c r="AL7" s="802">
        <f t="shared" si="2"/>
        <v>1865</v>
      </c>
      <c r="AM7" s="803">
        <f t="shared" si="2"/>
        <v>22981980</v>
      </c>
    </row>
    <row r="8" spans="1:43" x14ac:dyDescent="0.2">
      <c r="A8" s="794">
        <f t="shared" ref="A8:A33" si="3">A7+1</f>
        <v>2025</v>
      </c>
      <c r="B8" s="794"/>
      <c r="C8" s="800"/>
      <c r="E8" s="805">
        <f t="shared" si="0"/>
        <v>11321257</v>
      </c>
      <c r="F8" s="476">
        <f t="shared" si="0"/>
        <v>8796966</v>
      </c>
      <c r="G8" s="476">
        <f t="shared" si="0"/>
        <v>1033614</v>
      </c>
      <c r="H8" s="476">
        <f t="shared" si="0"/>
        <v>67178</v>
      </c>
      <c r="I8" s="476">
        <f t="shared" si="0"/>
        <v>7579</v>
      </c>
      <c r="J8" s="476">
        <f t="shared" si="0"/>
        <v>21226594</v>
      </c>
      <c r="K8" s="476">
        <f t="shared" si="0"/>
        <v>1671567</v>
      </c>
      <c r="L8" s="476">
        <f t="shared" si="0"/>
        <v>22898161</v>
      </c>
      <c r="M8" s="476">
        <f t="shared" si="0"/>
        <v>23700</v>
      </c>
      <c r="N8" s="476">
        <f t="shared" si="0"/>
        <v>1865</v>
      </c>
      <c r="O8" s="806">
        <f t="shared" si="0"/>
        <v>22923726</v>
      </c>
      <c r="P8" s="813"/>
      <c r="Q8" s="805">
        <f t="shared" si="1"/>
        <v>11190238.87255808</v>
      </c>
      <c r="R8" s="476">
        <f t="shared" si="1"/>
        <v>8672225.7118566614</v>
      </c>
      <c r="S8" s="476">
        <f t="shared" si="1"/>
        <v>1033614</v>
      </c>
      <c r="T8" s="476">
        <f t="shared" si="1"/>
        <v>67178</v>
      </c>
      <c r="U8" s="476">
        <f t="shared" si="1"/>
        <v>7579</v>
      </c>
      <c r="V8" s="476">
        <f t="shared" si="1"/>
        <v>20970835.584414743</v>
      </c>
      <c r="W8" s="476">
        <f t="shared" si="1"/>
        <v>1651424.4155852597</v>
      </c>
      <c r="X8" s="476">
        <f t="shared" si="1"/>
        <v>22622260</v>
      </c>
      <c r="Y8" s="476">
        <f t="shared" si="1"/>
        <v>23700</v>
      </c>
      <c r="Z8" s="476">
        <f t="shared" si="1"/>
        <v>1865</v>
      </c>
      <c r="AA8" s="806">
        <f t="shared" si="1"/>
        <v>22647825</v>
      </c>
      <c r="AB8" s="814"/>
      <c r="AC8" s="805">
        <f t="shared" si="2"/>
        <v>11561743.623634055</v>
      </c>
      <c r="AD8" s="476">
        <f t="shared" si="2"/>
        <v>9009572.6012071781</v>
      </c>
      <c r="AE8" s="476">
        <f t="shared" si="2"/>
        <v>1044115.7020390374</v>
      </c>
      <c r="AF8" s="476">
        <f t="shared" si="2"/>
        <v>70550.184983716084</v>
      </c>
      <c r="AG8" s="476">
        <f t="shared" si="2"/>
        <v>7578.9215862422679</v>
      </c>
      <c r="AH8" s="476">
        <f t="shared" si="2"/>
        <v>21693561.033450227</v>
      </c>
      <c r="AI8" s="476">
        <f t="shared" si="2"/>
        <v>1708337.96654977</v>
      </c>
      <c r="AJ8" s="476">
        <f t="shared" si="2"/>
        <v>23401899</v>
      </c>
      <c r="AK8" s="476">
        <f t="shared" si="2"/>
        <v>23700</v>
      </c>
      <c r="AL8" s="476">
        <f t="shared" si="2"/>
        <v>1865</v>
      </c>
      <c r="AM8" s="806">
        <f t="shared" si="2"/>
        <v>23427464</v>
      </c>
      <c r="AN8" s="814"/>
      <c r="AO8" s="814"/>
      <c r="AP8" s="814"/>
      <c r="AQ8" s="814"/>
    </row>
    <row r="9" spans="1:43" x14ac:dyDescent="0.2">
      <c r="A9" s="794">
        <f t="shared" si="3"/>
        <v>2026</v>
      </c>
      <c r="B9" s="794"/>
      <c r="C9" s="800"/>
      <c r="E9" s="805">
        <f t="shared" si="0"/>
        <v>11439340</v>
      </c>
      <c r="F9" s="476">
        <f t="shared" si="0"/>
        <v>8871029</v>
      </c>
      <c r="G9" s="476">
        <f t="shared" si="0"/>
        <v>1016670</v>
      </c>
      <c r="H9" s="476">
        <f t="shared" si="0"/>
        <v>65778</v>
      </c>
      <c r="I9" s="476">
        <f t="shared" si="0"/>
        <v>7575</v>
      </c>
      <c r="J9" s="476">
        <f t="shared" si="0"/>
        <v>21400392</v>
      </c>
      <c r="K9" s="476">
        <f t="shared" si="0"/>
        <v>1685253</v>
      </c>
      <c r="L9" s="476">
        <f t="shared" si="0"/>
        <v>23085645</v>
      </c>
      <c r="M9" s="476">
        <f t="shared" si="0"/>
        <v>23784</v>
      </c>
      <c r="N9" s="476">
        <f t="shared" si="0"/>
        <v>1872</v>
      </c>
      <c r="O9" s="806">
        <f t="shared" si="0"/>
        <v>23111301</v>
      </c>
      <c r="P9" s="813"/>
      <c r="Q9" s="805">
        <f t="shared" si="1"/>
        <v>11222452.054695562</v>
      </c>
      <c r="R9" s="476">
        <f t="shared" si="1"/>
        <v>8649437.4598976132</v>
      </c>
      <c r="S9" s="476">
        <f t="shared" si="1"/>
        <v>1016670</v>
      </c>
      <c r="T9" s="476">
        <f t="shared" si="1"/>
        <v>65778</v>
      </c>
      <c r="U9" s="476">
        <f t="shared" si="1"/>
        <v>7575</v>
      </c>
      <c r="V9" s="476">
        <f t="shared" si="1"/>
        <v>20961912.514593177</v>
      </c>
      <c r="W9" s="476">
        <f t="shared" si="1"/>
        <v>1650723.4854068274</v>
      </c>
      <c r="X9" s="476">
        <f t="shared" si="1"/>
        <v>22612636</v>
      </c>
      <c r="Y9" s="476">
        <f t="shared" si="1"/>
        <v>23784</v>
      </c>
      <c r="Z9" s="476">
        <f t="shared" si="1"/>
        <v>1872</v>
      </c>
      <c r="AA9" s="806">
        <f t="shared" si="1"/>
        <v>22638292</v>
      </c>
      <c r="AB9" s="814"/>
      <c r="AC9" s="805">
        <f t="shared" si="2"/>
        <v>11816434.673555708</v>
      </c>
      <c r="AD9" s="476">
        <f t="shared" si="2"/>
        <v>9228112.3502043299</v>
      </c>
      <c r="AE9" s="476">
        <f t="shared" si="2"/>
        <v>1036228.7630370273</v>
      </c>
      <c r="AF9" s="476">
        <f t="shared" si="2"/>
        <v>71330.868396898499</v>
      </c>
      <c r="AG9" s="476">
        <f t="shared" si="2"/>
        <v>7575.7171799834114</v>
      </c>
      <c r="AH9" s="476">
        <f t="shared" si="2"/>
        <v>22159682.372373946</v>
      </c>
      <c r="AI9" s="476">
        <f t="shared" si="2"/>
        <v>1745045.6276260538</v>
      </c>
      <c r="AJ9" s="476">
        <f t="shared" si="2"/>
        <v>23904728</v>
      </c>
      <c r="AK9" s="476">
        <f t="shared" si="2"/>
        <v>23784</v>
      </c>
      <c r="AL9" s="476">
        <f t="shared" si="2"/>
        <v>1872</v>
      </c>
      <c r="AM9" s="806">
        <f t="shared" si="2"/>
        <v>23930384</v>
      </c>
      <c r="AN9" s="814"/>
      <c r="AO9" s="814"/>
      <c r="AP9" s="814"/>
      <c r="AQ9" s="814"/>
    </row>
    <row r="10" spans="1:43" x14ac:dyDescent="0.2">
      <c r="A10" s="794">
        <f t="shared" si="3"/>
        <v>2027</v>
      </c>
      <c r="B10" s="794"/>
      <c r="C10" s="800"/>
      <c r="E10" s="805">
        <f t="shared" si="0"/>
        <v>11561674</v>
      </c>
      <c r="F10" s="476">
        <f t="shared" si="0"/>
        <v>8928739</v>
      </c>
      <c r="G10" s="476">
        <f t="shared" si="0"/>
        <v>995781</v>
      </c>
      <c r="H10" s="476">
        <f t="shared" si="0"/>
        <v>64468</v>
      </c>
      <c r="I10" s="476">
        <f t="shared" si="0"/>
        <v>7552</v>
      </c>
      <c r="J10" s="476">
        <f t="shared" si="0"/>
        <v>21558214</v>
      </c>
      <c r="K10" s="476">
        <f t="shared" si="0"/>
        <v>1697678</v>
      </c>
      <c r="L10" s="476">
        <f t="shared" si="0"/>
        <v>23255892</v>
      </c>
      <c r="M10" s="476">
        <f t="shared" si="0"/>
        <v>23700</v>
      </c>
      <c r="N10" s="476">
        <f t="shared" si="0"/>
        <v>1865</v>
      </c>
      <c r="O10" s="806">
        <f t="shared" si="0"/>
        <v>23281457</v>
      </c>
      <c r="P10" s="813"/>
      <c r="Q10" s="805">
        <f t="shared" si="1"/>
        <v>11248847.113500405</v>
      </c>
      <c r="R10" s="476">
        <f t="shared" si="1"/>
        <v>8597668.5494161081</v>
      </c>
      <c r="S10" s="476">
        <f t="shared" si="1"/>
        <v>995781</v>
      </c>
      <c r="T10" s="476">
        <f t="shared" si="1"/>
        <v>64468</v>
      </c>
      <c r="U10" s="476">
        <f t="shared" si="1"/>
        <v>7552</v>
      </c>
      <c r="V10" s="476">
        <f t="shared" si="1"/>
        <v>20914316.662916511</v>
      </c>
      <c r="W10" s="476">
        <f t="shared" si="1"/>
        <v>1646976.3370834906</v>
      </c>
      <c r="X10" s="476">
        <f t="shared" si="1"/>
        <v>22561293</v>
      </c>
      <c r="Y10" s="476">
        <f t="shared" si="1"/>
        <v>23700</v>
      </c>
      <c r="Z10" s="476">
        <f t="shared" si="1"/>
        <v>1865</v>
      </c>
      <c r="AA10" s="806">
        <f t="shared" si="1"/>
        <v>22586858</v>
      </c>
      <c r="AB10" s="814"/>
      <c r="AC10" s="805">
        <f t="shared" si="2"/>
        <v>12053733.651388647</v>
      </c>
      <c r="AD10" s="476">
        <f t="shared" si="2"/>
        <v>9429434.8428037781</v>
      </c>
      <c r="AE10" s="476">
        <f t="shared" si="2"/>
        <v>1028874.0262198207</v>
      </c>
      <c r="AF10" s="476">
        <f t="shared" si="2"/>
        <v>72202.140581640298</v>
      </c>
      <c r="AG10" s="476">
        <f t="shared" si="2"/>
        <v>7554.6420465117089</v>
      </c>
      <c r="AH10" s="476">
        <f t="shared" si="2"/>
        <v>22591799.3030404</v>
      </c>
      <c r="AI10" s="476">
        <f t="shared" si="2"/>
        <v>1779073.6969596012</v>
      </c>
      <c r="AJ10" s="476">
        <f t="shared" si="2"/>
        <v>24370873</v>
      </c>
      <c r="AK10" s="476">
        <f t="shared" si="2"/>
        <v>23700</v>
      </c>
      <c r="AL10" s="476">
        <f t="shared" si="2"/>
        <v>1865</v>
      </c>
      <c r="AM10" s="806">
        <f t="shared" si="2"/>
        <v>24396438</v>
      </c>
      <c r="AN10" s="814"/>
      <c r="AO10" s="814"/>
      <c r="AP10" s="814"/>
      <c r="AQ10" s="814"/>
    </row>
    <row r="11" spans="1:43" x14ac:dyDescent="0.2">
      <c r="A11" s="794">
        <f t="shared" si="3"/>
        <v>2028</v>
      </c>
      <c r="B11" s="794"/>
      <c r="C11" s="800"/>
      <c r="E11" s="805">
        <f t="shared" si="0"/>
        <v>11767124</v>
      </c>
      <c r="F11" s="476">
        <f t="shared" si="0"/>
        <v>9038190</v>
      </c>
      <c r="G11" s="476">
        <f t="shared" si="0"/>
        <v>977900</v>
      </c>
      <c r="H11" s="476">
        <f t="shared" si="0"/>
        <v>63294</v>
      </c>
      <c r="I11" s="476">
        <f t="shared" si="0"/>
        <v>7572</v>
      </c>
      <c r="J11" s="476">
        <f t="shared" si="0"/>
        <v>21854080</v>
      </c>
      <c r="K11" s="476">
        <f t="shared" si="0"/>
        <v>1720981</v>
      </c>
      <c r="L11" s="476">
        <f t="shared" si="0"/>
        <v>23575061</v>
      </c>
      <c r="M11" s="476">
        <f t="shared" si="0"/>
        <v>23700</v>
      </c>
      <c r="N11" s="476">
        <f t="shared" si="0"/>
        <v>1865</v>
      </c>
      <c r="O11" s="806">
        <f t="shared" si="0"/>
        <v>23600626</v>
      </c>
      <c r="P11" s="813"/>
      <c r="Q11" s="805">
        <f t="shared" si="1"/>
        <v>11351668.987719478</v>
      </c>
      <c r="R11" s="476">
        <f t="shared" si="1"/>
        <v>8581265.5440687891</v>
      </c>
      <c r="S11" s="476">
        <f t="shared" si="1"/>
        <v>977900</v>
      </c>
      <c r="T11" s="476">
        <f t="shared" si="1"/>
        <v>63294</v>
      </c>
      <c r="U11" s="476">
        <f t="shared" si="1"/>
        <v>7572</v>
      </c>
      <c r="V11" s="476">
        <f t="shared" si="1"/>
        <v>20981700.531788267</v>
      </c>
      <c r="W11" s="476">
        <f t="shared" si="1"/>
        <v>1652280.4682117337</v>
      </c>
      <c r="X11" s="476">
        <f t="shared" si="1"/>
        <v>22633981</v>
      </c>
      <c r="Y11" s="476">
        <f t="shared" si="1"/>
        <v>23700</v>
      </c>
      <c r="Z11" s="476">
        <f t="shared" si="1"/>
        <v>1865</v>
      </c>
      <c r="AA11" s="806">
        <f t="shared" si="1"/>
        <v>22659546</v>
      </c>
      <c r="AB11" s="814"/>
      <c r="AC11" s="805">
        <f t="shared" si="2"/>
        <v>12365248.741823558</v>
      </c>
      <c r="AD11" s="476">
        <f t="shared" si="2"/>
        <v>9670959.7912147641</v>
      </c>
      <c r="AE11" s="476">
        <f t="shared" si="2"/>
        <v>1024711.3562907791</v>
      </c>
      <c r="AF11" s="476">
        <f t="shared" si="2"/>
        <v>73208.299703750716</v>
      </c>
      <c r="AG11" s="476">
        <f t="shared" si="2"/>
        <v>7572.0007446734644</v>
      </c>
      <c r="AH11" s="476">
        <f t="shared" si="2"/>
        <v>23141700.189777527</v>
      </c>
      <c r="AI11" s="476">
        <f t="shared" si="2"/>
        <v>1822377.8102224725</v>
      </c>
      <c r="AJ11" s="476">
        <f t="shared" si="2"/>
        <v>24964078</v>
      </c>
      <c r="AK11" s="476">
        <f t="shared" si="2"/>
        <v>23700</v>
      </c>
      <c r="AL11" s="476">
        <f t="shared" si="2"/>
        <v>1865</v>
      </c>
      <c r="AM11" s="806">
        <f t="shared" si="2"/>
        <v>24989643</v>
      </c>
      <c r="AN11" s="814"/>
      <c r="AO11" s="814"/>
      <c r="AP11" s="814"/>
      <c r="AQ11" s="814"/>
    </row>
    <row r="12" spans="1:43" x14ac:dyDescent="0.2">
      <c r="A12" s="794">
        <f t="shared" si="3"/>
        <v>2029</v>
      </c>
      <c r="B12" s="794"/>
      <c r="C12" s="800"/>
      <c r="E12" s="805">
        <f t="shared" si="0"/>
        <v>11877551</v>
      </c>
      <c r="F12" s="476">
        <f t="shared" si="0"/>
        <v>9049425</v>
      </c>
      <c r="G12" s="476">
        <f t="shared" si="0"/>
        <v>954532</v>
      </c>
      <c r="H12" s="476">
        <f t="shared" si="0"/>
        <v>62162</v>
      </c>
      <c r="I12" s="476">
        <f t="shared" si="0"/>
        <v>7536</v>
      </c>
      <c r="J12" s="476">
        <f t="shared" si="0"/>
        <v>21951206</v>
      </c>
      <c r="K12" s="476">
        <f t="shared" si="0"/>
        <v>1728626</v>
      </c>
      <c r="L12" s="476">
        <f t="shared" si="0"/>
        <v>23679832</v>
      </c>
      <c r="M12" s="476">
        <f t="shared" si="0"/>
        <v>23700</v>
      </c>
      <c r="N12" s="476">
        <f t="shared" si="0"/>
        <v>1865</v>
      </c>
      <c r="O12" s="806">
        <f t="shared" si="0"/>
        <v>23705397</v>
      </c>
      <c r="P12" s="813"/>
      <c r="Q12" s="805">
        <f t="shared" si="1"/>
        <v>11359717.272150742</v>
      </c>
      <c r="R12" s="476">
        <f t="shared" si="1"/>
        <v>8461933.4619712457</v>
      </c>
      <c r="S12" s="476">
        <f t="shared" si="1"/>
        <v>954532</v>
      </c>
      <c r="T12" s="476">
        <f t="shared" si="1"/>
        <v>62162</v>
      </c>
      <c r="U12" s="476">
        <f t="shared" si="1"/>
        <v>7536</v>
      </c>
      <c r="V12" s="476">
        <f t="shared" si="1"/>
        <v>20845880.734121986</v>
      </c>
      <c r="W12" s="476">
        <f t="shared" si="1"/>
        <v>1641585.2658780122</v>
      </c>
      <c r="X12" s="476">
        <f t="shared" si="1"/>
        <v>22487466</v>
      </c>
      <c r="Y12" s="476">
        <f t="shared" si="1"/>
        <v>23700</v>
      </c>
      <c r="Z12" s="476">
        <f t="shared" si="1"/>
        <v>1865</v>
      </c>
      <c r="AA12" s="806">
        <f t="shared" si="1"/>
        <v>22513031</v>
      </c>
      <c r="AB12" s="814"/>
      <c r="AC12" s="805">
        <f t="shared" si="2"/>
        <v>12621609.685917398</v>
      </c>
      <c r="AD12" s="476">
        <f t="shared" si="2"/>
        <v>9856342.8089933526</v>
      </c>
      <c r="AE12" s="476">
        <f t="shared" si="2"/>
        <v>1014724.7151172055</v>
      </c>
      <c r="AF12" s="476">
        <f t="shared" si="2"/>
        <v>74257.825063381257</v>
      </c>
      <c r="AG12" s="476">
        <f t="shared" si="2"/>
        <v>7535.6621017477191</v>
      </c>
      <c r="AH12" s="476">
        <f t="shared" si="2"/>
        <v>23574470.697193082</v>
      </c>
      <c r="AI12" s="476">
        <f t="shared" si="2"/>
        <v>1856458.3028069159</v>
      </c>
      <c r="AJ12" s="476">
        <f t="shared" si="2"/>
        <v>25430929</v>
      </c>
      <c r="AK12" s="476">
        <f t="shared" si="2"/>
        <v>23700</v>
      </c>
      <c r="AL12" s="476">
        <f t="shared" si="2"/>
        <v>1865</v>
      </c>
      <c r="AM12" s="806">
        <f t="shared" si="2"/>
        <v>25456494</v>
      </c>
      <c r="AN12" s="814"/>
      <c r="AO12" s="814"/>
      <c r="AP12" s="814"/>
      <c r="AQ12" s="814"/>
    </row>
    <row r="13" spans="1:43" x14ac:dyDescent="0.2">
      <c r="A13" s="794">
        <f t="shared" si="3"/>
        <v>2030</v>
      </c>
      <c r="B13" s="794"/>
      <c r="C13" s="800"/>
      <c r="E13" s="805">
        <f t="shared" si="0"/>
        <v>12020927</v>
      </c>
      <c r="F13" s="476">
        <f t="shared" si="0"/>
        <v>9139233</v>
      </c>
      <c r="G13" s="476">
        <f t="shared" si="0"/>
        <v>933791</v>
      </c>
      <c r="H13" s="476">
        <f t="shared" si="0"/>
        <v>61023</v>
      </c>
      <c r="I13" s="476">
        <f t="shared" si="0"/>
        <v>7531</v>
      </c>
      <c r="J13" s="476">
        <f t="shared" si="0"/>
        <v>22162505</v>
      </c>
      <c r="K13" s="476">
        <f t="shared" si="0"/>
        <v>1745266</v>
      </c>
      <c r="L13" s="476">
        <f t="shared" si="0"/>
        <v>23907771</v>
      </c>
      <c r="M13" s="476">
        <f t="shared" si="0"/>
        <v>23784</v>
      </c>
      <c r="N13" s="476">
        <f t="shared" si="0"/>
        <v>1872</v>
      </c>
      <c r="O13" s="806">
        <f t="shared" si="0"/>
        <v>23933427</v>
      </c>
      <c r="P13" s="813"/>
      <c r="Q13" s="805">
        <f t="shared" si="1"/>
        <v>11390657.818870895</v>
      </c>
      <c r="R13" s="476">
        <f t="shared" si="1"/>
        <v>8356982.3824679609</v>
      </c>
      <c r="S13" s="476">
        <f t="shared" si="1"/>
        <v>933791</v>
      </c>
      <c r="T13" s="476">
        <f t="shared" si="1"/>
        <v>61023</v>
      </c>
      <c r="U13" s="476">
        <f t="shared" si="1"/>
        <v>7531</v>
      </c>
      <c r="V13" s="476">
        <f t="shared" si="1"/>
        <v>20749985.201338854</v>
      </c>
      <c r="W13" s="476">
        <f t="shared" si="1"/>
        <v>1634033.7986611447</v>
      </c>
      <c r="X13" s="476">
        <f t="shared" si="1"/>
        <v>22384019</v>
      </c>
      <c r="Y13" s="476">
        <f t="shared" si="1"/>
        <v>23784</v>
      </c>
      <c r="Z13" s="476">
        <f t="shared" si="1"/>
        <v>1872</v>
      </c>
      <c r="AA13" s="806">
        <f t="shared" si="1"/>
        <v>22409675</v>
      </c>
      <c r="AB13" s="814"/>
      <c r="AC13" s="805">
        <f t="shared" si="2"/>
        <v>12928473.439681083</v>
      </c>
      <c r="AD13" s="476">
        <f t="shared" si="2"/>
        <v>10143480.105029402</v>
      </c>
      <c r="AE13" s="476">
        <f t="shared" si="2"/>
        <v>1007528.4659284096</v>
      </c>
      <c r="AF13" s="476">
        <f t="shared" si="2"/>
        <v>75297.510762145554</v>
      </c>
      <c r="AG13" s="476">
        <f t="shared" si="2"/>
        <v>7531.5949707268637</v>
      </c>
      <c r="AH13" s="476">
        <f t="shared" si="2"/>
        <v>24162311.116371766</v>
      </c>
      <c r="AI13" s="476">
        <f t="shared" si="2"/>
        <v>1902748.8836282347</v>
      </c>
      <c r="AJ13" s="476">
        <f t="shared" si="2"/>
        <v>26065060</v>
      </c>
      <c r="AK13" s="476">
        <f t="shared" si="2"/>
        <v>23784</v>
      </c>
      <c r="AL13" s="476">
        <f t="shared" si="2"/>
        <v>1872</v>
      </c>
      <c r="AM13" s="806">
        <f t="shared" si="2"/>
        <v>26090716</v>
      </c>
      <c r="AN13" s="814"/>
      <c r="AO13" s="814"/>
      <c r="AP13" s="814"/>
      <c r="AQ13" s="814"/>
    </row>
    <row r="14" spans="1:43" x14ac:dyDescent="0.2">
      <c r="A14" s="794">
        <f t="shared" si="3"/>
        <v>2031</v>
      </c>
      <c r="B14" s="794"/>
      <c r="C14" s="800"/>
      <c r="E14" s="805">
        <f t="shared" si="0"/>
        <v>12224642</v>
      </c>
      <c r="F14" s="476">
        <f t="shared" si="0"/>
        <v>9266032</v>
      </c>
      <c r="G14" s="476">
        <f t="shared" si="0"/>
        <v>912480</v>
      </c>
      <c r="H14" s="476">
        <f t="shared" si="0"/>
        <v>59889</v>
      </c>
      <c r="I14" s="476">
        <f t="shared" si="0"/>
        <v>7531</v>
      </c>
      <c r="J14" s="476">
        <f t="shared" si="0"/>
        <v>22470574</v>
      </c>
      <c r="K14" s="476">
        <f t="shared" si="0"/>
        <v>1769526</v>
      </c>
      <c r="L14" s="476">
        <f t="shared" si="0"/>
        <v>24240100</v>
      </c>
      <c r="M14" s="476">
        <f t="shared" si="0"/>
        <v>24561</v>
      </c>
      <c r="N14" s="476">
        <f t="shared" si="0"/>
        <v>1934</v>
      </c>
      <c r="O14" s="806">
        <f t="shared" si="0"/>
        <v>24266595</v>
      </c>
      <c r="P14" s="813"/>
      <c r="Q14" s="805">
        <f t="shared" si="1"/>
        <v>11444125.771094715</v>
      </c>
      <c r="R14" s="476">
        <f t="shared" si="1"/>
        <v>8284655.0107129645</v>
      </c>
      <c r="S14" s="476">
        <f t="shared" si="1"/>
        <v>912480</v>
      </c>
      <c r="T14" s="476">
        <f t="shared" si="1"/>
        <v>59889</v>
      </c>
      <c r="U14" s="476">
        <f t="shared" si="1"/>
        <v>7531</v>
      </c>
      <c r="V14" s="476">
        <f t="shared" si="1"/>
        <v>20708680.781807676</v>
      </c>
      <c r="W14" s="476">
        <f t="shared" si="1"/>
        <v>1630781.2181923205</v>
      </c>
      <c r="X14" s="476">
        <f t="shared" si="1"/>
        <v>22339462</v>
      </c>
      <c r="Y14" s="476">
        <f t="shared" si="1"/>
        <v>24561</v>
      </c>
      <c r="Z14" s="476">
        <f t="shared" si="1"/>
        <v>1934</v>
      </c>
      <c r="AA14" s="806">
        <f t="shared" si="1"/>
        <v>22365957</v>
      </c>
      <c r="AB14" s="814"/>
      <c r="AC14" s="805">
        <f t="shared" si="2"/>
        <v>13271745.070441281</v>
      </c>
      <c r="AD14" s="476">
        <f t="shared" si="2"/>
        <v>10433331.828724181</v>
      </c>
      <c r="AE14" s="476">
        <f t="shared" si="2"/>
        <v>999748.10812607198</v>
      </c>
      <c r="AF14" s="476">
        <f t="shared" si="2"/>
        <v>76343.773741916084</v>
      </c>
      <c r="AG14" s="476">
        <f t="shared" si="2"/>
        <v>7531.3484779377213</v>
      </c>
      <c r="AH14" s="476">
        <f t="shared" si="2"/>
        <v>24788700.12951139</v>
      </c>
      <c r="AI14" s="476">
        <f t="shared" si="2"/>
        <v>1952076.8704886143</v>
      </c>
      <c r="AJ14" s="476">
        <f t="shared" si="2"/>
        <v>26740777</v>
      </c>
      <c r="AK14" s="476">
        <f t="shared" si="2"/>
        <v>24561</v>
      </c>
      <c r="AL14" s="476">
        <f t="shared" si="2"/>
        <v>1934</v>
      </c>
      <c r="AM14" s="806">
        <f t="shared" si="2"/>
        <v>26767272</v>
      </c>
      <c r="AN14" s="814"/>
      <c r="AO14" s="814"/>
      <c r="AP14" s="814"/>
      <c r="AQ14" s="814"/>
    </row>
    <row r="15" spans="1:43" x14ac:dyDescent="0.2">
      <c r="A15" s="794">
        <f t="shared" si="3"/>
        <v>2032</v>
      </c>
      <c r="B15" s="794"/>
      <c r="C15" s="800"/>
      <c r="E15" s="805">
        <f t="shared" si="0"/>
        <v>12414867</v>
      </c>
      <c r="F15" s="476">
        <f t="shared" si="0"/>
        <v>9398629</v>
      </c>
      <c r="G15" s="476">
        <f t="shared" si="0"/>
        <v>894450</v>
      </c>
      <c r="H15" s="476">
        <f t="shared" si="0"/>
        <v>58729</v>
      </c>
      <c r="I15" s="476">
        <f t="shared" si="0"/>
        <v>7556</v>
      </c>
      <c r="J15" s="476">
        <f t="shared" si="0"/>
        <v>22774231</v>
      </c>
      <c r="K15" s="476">
        <f t="shared" si="0"/>
        <v>1793438</v>
      </c>
      <c r="L15" s="476">
        <f t="shared" si="0"/>
        <v>24567669</v>
      </c>
      <c r="M15" s="476">
        <f t="shared" si="0"/>
        <v>24561</v>
      </c>
      <c r="N15" s="476">
        <f t="shared" si="0"/>
        <v>1934</v>
      </c>
      <c r="O15" s="806">
        <f t="shared" si="0"/>
        <v>24594164</v>
      </c>
      <c r="P15" s="813"/>
      <c r="Q15" s="805">
        <f t="shared" si="1"/>
        <v>11473254.256152587</v>
      </c>
      <c r="R15" s="476">
        <f t="shared" si="1"/>
        <v>8189811.8661143333</v>
      </c>
      <c r="S15" s="476">
        <f t="shared" si="1"/>
        <v>894450</v>
      </c>
      <c r="T15" s="476">
        <f t="shared" si="1"/>
        <v>58729</v>
      </c>
      <c r="U15" s="476">
        <f t="shared" si="1"/>
        <v>7556</v>
      </c>
      <c r="V15" s="476">
        <f t="shared" si="1"/>
        <v>20623801.122266922</v>
      </c>
      <c r="W15" s="476">
        <f t="shared" si="1"/>
        <v>1624095.8777330788</v>
      </c>
      <c r="X15" s="476">
        <f t="shared" si="1"/>
        <v>22247897</v>
      </c>
      <c r="Y15" s="476">
        <f t="shared" si="1"/>
        <v>24561</v>
      </c>
      <c r="Z15" s="476">
        <f t="shared" si="1"/>
        <v>1934</v>
      </c>
      <c r="AA15" s="806">
        <f t="shared" si="1"/>
        <v>22274392</v>
      </c>
      <c r="AB15" s="814"/>
      <c r="AC15" s="805">
        <f t="shared" si="2"/>
        <v>13662194.06231101</v>
      </c>
      <c r="AD15" s="476">
        <f t="shared" si="2"/>
        <v>10785295.955340343</v>
      </c>
      <c r="AE15" s="476">
        <f t="shared" si="2"/>
        <v>995575.95948644972</v>
      </c>
      <c r="AF15" s="476">
        <f t="shared" si="2"/>
        <v>77366.059761920711</v>
      </c>
      <c r="AG15" s="476">
        <f t="shared" si="2"/>
        <v>7556.7798149439013</v>
      </c>
      <c r="AH15" s="476">
        <f t="shared" si="2"/>
        <v>25527988.816714667</v>
      </c>
      <c r="AI15" s="476">
        <f t="shared" si="2"/>
        <v>2010294.1832853341</v>
      </c>
      <c r="AJ15" s="476">
        <f t="shared" si="2"/>
        <v>27538283</v>
      </c>
      <c r="AK15" s="476">
        <f t="shared" si="2"/>
        <v>24561</v>
      </c>
      <c r="AL15" s="476">
        <f t="shared" si="2"/>
        <v>1934</v>
      </c>
      <c r="AM15" s="806">
        <f t="shared" si="2"/>
        <v>27564778</v>
      </c>
      <c r="AN15" s="814"/>
      <c r="AO15" s="814"/>
      <c r="AP15" s="814"/>
      <c r="AQ15" s="814"/>
    </row>
    <row r="16" spans="1:43" x14ac:dyDescent="0.2">
      <c r="A16" s="794">
        <f t="shared" si="3"/>
        <v>2033</v>
      </c>
      <c r="B16" s="794"/>
      <c r="C16" s="800"/>
      <c r="E16" s="805">
        <f t="shared" si="0"/>
        <v>12493998</v>
      </c>
      <c r="F16" s="476">
        <f t="shared" si="0"/>
        <v>9494402</v>
      </c>
      <c r="G16" s="476">
        <f t="shared" si="0"/>
        <v>871480</v>
      </c>
      <c r="H16" s="476">
        <f t="shared" si="0"/>
        <v>57569</v>
      </c>
      <c r="I16" s="476">
        <f t="shared" si="0"/>
        <v>7504</v>
      </c>
      <c r="J16" s="476">
        <f t="shared" si="0"/>
        <v>22924953</v>
      </c>
      <c r="K16" s="476">
        <f t="shared" si="0"/>
        <v>1805309</v>
      </c>
      <c r="L16" s="476">
        <f t="shared" si="0"/>
        <v>24730262</v>
      </c>
      <c r="M16" s="476">
        <f t="shared" si="0"/>
        <v>24561</v>
      </c>
      <c r="N16" s="476">
        <f t="shared" si="0"/>
        <v>1934</v>
      </c>
      <c r="O16" s="806">
        <f t="shared" si="0"/>
        <v>24756757</v>
      </c>
      <c r="P16" s="813"/>
      <c r="Q16" s="805">
        <f t="shared" si="1"/>
        <v>11394171.439523498</v>
      </c>
      <c r="R16" s="476">
        <f t="shared" si="1"/>
        <v>8039687.3092807829</v>
      </c>
      <c r="S16" s="476">
        <f t="shared" si="1"/>
        <v>871480</v>
      </c>
      <c r="T16" s="476">
        <f t="shared" si="1"/>
        <v>57569</v>
      </c>
      <c r="U16" s="476">
        <f t="shared" si="1"/>
        <v>7504</v>
      </c>
      <c r="V16" s="476">
        <f t="shared" si="1"/>
        <v>20370411.748804279</v>
      </c>
      <c r="W16" s="476">
        <f t="shared" si="1"/>
        <v>1604142.251195719</v>
      </c>
      <c r="X16" s="476">
        <f t="shared" si="1"/>
        <v>21974554</v>
      </c>
      <c r="Y16" s="476">
        <f t="shared" si="1"/>
        <v>24561</v>
      </c>
      <c r="Z16" s="476">
        <f t="shared" si="1"/>
        <v>1934</v>
      </c>
      <c r="AA16" s="806">
        <f t="shared" si="1"/>
        <v>22001049</v>
      </c>
      <c r="AB16" s="814"/>
      <c r="AC16" s="805">
        <f t="shared" si="2"/>
        <v>13937467.675733507</v>
      </c>
      <c r="AD16" s="476">
        <f t="shared" si="2"/>
        <v>11109576.900457321</v>
      </c>
      <c r="AE16" s="476">
        <f t="shared" si="2"/>
        <v>985810.14094689279</v>
      </c>
      <c r="AF16" s="476">
        <f t="shared" si="2"/>
        <v>78377.067913143081</v>
      </c>
      <c r="AG16" s="476">
        <f t="shared" si="2"/>
        <v>7505.9597206560211</v>
      </c>
      <c r="AH16" s="476">
        <f t="shared" si="2"/>
        <v>26118737.744771514</v>
      </c>
      <c r="AI16" s="476">
        <f t="shared" si="2"/>
        <v>2056816.2552284847</v>
      </c>
      <c r="AJ16" s="476">
        <f t="shared" si="2"/>
        <v>28175554</v>
      </c>
      <c r="AK16" s="476">
        <f t="shared" si="2"/>
        <v>24561</v>
      </c>
      <c r="AL16" s="476">
        <f t="shared" si="2"/>
        <v>1934</v>
      </c>
      <c r="AM16" s="806">
        <f t="shared" si="2"/>
        <v>28202049</v>
      </c>
      <c r="AN16" s="814"/>
      <c r="AO16" s="814"/>
      <c r="AP16" s="814"/>
      <c r="AQ16" s="814"/>
    </row>
    <row r="17" spans="1:43" x14ac:dyDescent="0.2">
      <c r="A17" s="794">
        <f t="shared" si="3"/>
        <v>2034</v>
      </c>
      <c r="B17" s="794"/>
      <c r="C17" s="800"/>
      <c r="E17" s="805">
        <f t="shared" ref="E17:O26" si="4">SUMIF($A$35:$A$366,$A17,E$35:E$366)</f>
        <v>12711335</v>
      </c>
      <c r="F17" s="476">
        <f t="shared" si="4"/>
        <v>9708506</v>
      </c>
      <c r="G17" s="476">
        <f t="shared" si="4"/>
        <v>856906</v>
      </c>
      <c r="H17" s="476">
        <f t="shared" si="4"/>
        <v>57608</v>
      </c>
      <c r="I17" s="476">
        <f t="shared" si="4"/>
        <v>7502</v>
      </c>
      <c r="J17" s="476">
        <f t="shared" si="4"/>
        <v>23341857</v>
      </c>
      <c r="K17" s="476">
        <f t="shared" si="4"/>
        <v>1838140</v>
      </c>
      <c r="L17" s="476">
        <f t="shared" si="4"/>
        <v>25179997</v>
      </c>
      <c r="M17" s="476">
        <f t="shared" si="4"/>
        <v>24648</v>
      </c>
      <c r="N17" s="476">
        <f t="shared" si="4"/>
        <v>1940</v>
      </c>
      <c r="O17" s="806">
        <f t="shared" si="4"/>
        <v>25206585</v>
      </c>
      <c r="P17" s="813"/>
      <c r="Q17" s="805">
        <f t="shared" ref="Q17:AA26" si="5">SUMIF($A$35:$A$366,$A17,Q$35:Q$366)</f>
        <v>11453785.167137217</v>
      </c>
      <c r="R17" s="476">
        <f t="shared" si="5"/>
        <v>7983627.8410855625</v>
      </c>
      <c r="S17" s="476">
        <f t="shared" si="5"/>
        <v>856906</v>
      </c>
      <c r="T17" s="476">
        <f t="shared" si="5"/>
        <v>57608</v>
      </c>
      <c r="U17" s="476">
        <f t="shared" si="5"/>
        <v>7502</v>
      </c>
      <c r="V17" s="476">
        <f t="shared" si="5"/>
        <v>20359429.008222781</v>
      </c>
      <c r="W17" s="476">
        <f t="shared" si="5"/>
        <v>1603276.9917772198</v>
      </c>
      <c r="X17" s="476">
        <f t="shared" si="5"/>
        <v>21962706</v>
      </c>
      <c r="Y17" s="476">
        <f t="shared" si="5"/>
        <v>24648</v>
      </c>
      <c r="Z17" s="476">
        <f t="shared" si="5"/>
        <v>1940</v>
      </c>
      <c r="AA17" s="806">
        <f t="shared" si="5"/>
        <v>21989294</v>
      </c>
      <c r="AB17" s="814"/>
      <c r="AC17" s="805">
        <f t="shared" ref="AC17:AM26" si="6">SUMIF($A$35:$A$366,$A17,AC$35:AC$366)</f>
        <v>14287362.834946355</v>
      </c>
      <c r="AD17" s="476">
        <f t="shared" si="6"/>
        <v>11465133.806304652</v>
      </c>
      <c r="AE17" s="476">
        <f t="shared" si="6"/>
        <v>978739.85720373888</v>
      </c>
      <c r="AF17" s="476">
        <f t="shared" si="6"/>
        <v>79410.065491427507</v>
      </c>
      <c r="AG17" s="476">
        <f t="shared" si="6"/>
        <v>7501.6460968460224</v>
      </c>
      <c r="AH17" s="476">
        <f t="shared" si="6"/>
        <v>26818148.210043017</v>
      </c>
      <c r="AI17" s="476">
        <f t="shared" si="6"/>
        <v>2111893.7899569795</v>
      </c>
      <c r="AJ17" s="476">
        <f t="shared" si="6"/>
        <v>28930042</v>
      </c>
      <c r="AK17" s="476">
        <f t="shared" si="6"/>
        <v>24648</v>
      </c>
      <c r="AL17" s="476">
        <f t="shared" si="6"/>
        <v>1940</v>
      </c>
      <c r="AM17" s="806">
        <f t="shared" si="6"/>
        <v>28956630</v>
      </c>
      <c r="AN17" s="814"/>
      <c r="AO17" s="814"/>
      <c r="AP17" s="814"/>
      <c r="AQ17" s="814"/>
    </row>
    <row r="18" spans="1:43" x14ac:dyDescent="0.2">
      <c r="A18" s="794">
        <f t="shared" si="3"/>
        <v>2035</v>
      </c>
      <c r="B18" s="794"/>
      <c r="C18" s="800"/>
      <c r="E18" s="805">
        <f t="shared" si="4"/>
        <v>12925321</v>
      </c>
      <c r="F18" s="476">
        <f t="shared" si="4"/>
        <v>9994312</v>
      </c>
      <c r="G18" s="476">
        <f t="shared" si="4"/>
        <v>849669</v>
      </c>
      <c r="H18" s="476">
        <f t="shared" si="4"/>
        <v>58659</v>
      </c>
      <c r="I18" s="476">
        <f t="shared" si="4"/>
        <v>7492</v>
      </c>
      <c r="J18" s="476">
        <f t="shared" si="4"/>
        <v>23835453</v>
      </c>
      <c r="K18" s="476">
        <f t="shared" si="4"/>
        <v>1877010</v>
      </c>
      <c r="L18" s="476">
        <f t="shared" si="4"/>
        <v>25712463</v>
      </c>
      <c r="M18" s="476">
        <f t="shared" si="4"/>
        <v>24561</v>
      </c>
      <c r="N18" s="476">
        <f t="shared" si="4"/>
        <v>1934</v>
      </c>
      <c r="O18" s="806">
        <f t="shared" si="4"/>
        <v>25738958</v>
      </c>
      <c r="P18" s="813"/>
      <c r="Q18" s="805">
        <f t="shared" si="5"/>
        <v>11515386.559920149</v>
      </c>
      <c r="R18" s="476">
        <f t="shared" si="5"/>
        <v>7970673.7884087469</v>
      </c>
      <c r="S18" s="476">
        <f t="shared" si="5"/>
        <v>849669</v>
      </c>
      <c r="T18" s="476">
        <f t="shared" si="5"/>
        <v>58659</v>
      </c>
      <c r="U18" s="476">
        <f t="shared" si="5"/>
        <v>7492</v>
      </c>
      <c r="V18" s="476">
        <f t="shared" si="5"/>
        <v>20401880.348328896</v>
      </c>
      <c r="W18" s="476">
        <f t="shared" si="5"/>
        <v>1606619.651671106</v>
      </c>
      <c r="X18" s="476">
        <f t="shared" si="5"/>
        <v>22008500</v>
      </c>
      <c r="Y18" s="476">
        <f t="shared" si="5"/>
        <v>24561</v>
      </c>
      <c r="Z18" s="476">
        <f t="shared" si="5"/>
        <v>1934</v>
      </c>
      <c r="AA18" s="806">
        <f t="shared" si="5"/>
        <v>22034995</v>
      </c>
      <c r="AB18" s="814"/>
      <c r="AC18" s="805">
        <f t="shared" si="6"/>
        <v>14622942.324117545</v>
      </c>
      <c r="AD18" s="476">
        <f t="shared" si="6"/>
        <v>11854589.969579132</v>
      </c>
      <c r="AE18" s="476">
        <f t="shared" si="6"/>
        <v>971730.4264006241</v>
      </c>
      <c r="AF18" s="476">
        <f t="shared" si="6"/>
        <v>80461.253157014507</v>
      </c>
      <c r="AG18" s="476">
        <f t="shared" si="6"/>
        <v>7493.2653420151719</v>
      </c>
      <c r="AH18" s="476">
        <f t="shared" si="6"/>
        <v>27537217.238596335</v>
      </c>
      <c r="AI18" s="476">
        <f t="shared" si="6"/>
        <v>2168519.7614036682</v>
      </c>
      <c r="AJ18" s="476">
        <f t="shared" si="6"/>
        <v>29705737</v>
      </c>
      <c r="AK18" s="476">
        <f t="shared" si="6"/>
        <v>24561</v>
      </c>
      <c r="AL18" s="476">
        <f t="shared" si="6"/>
        <v>1934</v>
      </c>
      <c r="AM18" s="806">
        <f t="shared" si="6"/>
        <v>29732232</v>
      </c>
      <c r="AN18" s="814"/>
      <c r="AO18" s="814"/>
      <c r="AP18" s="814"/>
      <c r="AQ18" s="814"/>
    </row>
    <row r="19" spans="1:43" x14ac:dyDescent="0.2">
      <c r="A19" s="794">
        <f t="shared" si="3"/>
        <v>2036</v>
      </c>
      <c r="B19" s="794"/>
      <c r="C19" s="800"/>
      <c r="E19" s="805">
        <f t="shared" si="4"/>
        <v>13168417</v>
      </c>
      <c r="F19" s="476">
        <f t="shared" si="4"/>
        <v>10325985</v>
      </c>
      <c r="G19" s="476">
        <f t="shared" si="4"/>
        <v>845029</v>
      </c>
      <c r="H19" s="476">
        <f t="shared" si="4"/>
        <v>59703</v>
      </c>
      <c r="I19" s="476">
        <f t="shared" si="4"/>
        <v>7519</v>
      </c>
      <c r="J19" s="476">
        <f t="shared" si="4"/>
        <v>24406653</v>
      </c>
      <c r="K19" s="476">
        <f t="shared" si="4"/>
        <v>1921992</v>
      </c>
      <c r="L19" s="476">
        <f t="shared" si="4"/>
        <v>26328645</v>
      </c>
      <c r="M19" s="476">
        <f t="shared" si="4"/>
        <v>24561</v>
      </c>
      <c r="N19" s="476">
        <f t="shared" si="4"/>
        <v>1934</v>
      </c>
      <c r="O19" s="806">
        <f t="shared" si="4"/>
        <v>26355140</v>
      </c>
      <c r="P19" s="813"/>
      <c r="Q19" s="805">
        <f t="shared" si="5"/>
        <v>11614907.173813574</v>
      </c>
      <c r="R19" s="476">
        <f t="shared" si="5"/>
        <v>7976836.3088548379</v>
      </c>
      <c r="S19" s="476">
        <f t="shared" si="5"/>
        <v>845029</v>
      </c>
      <c r="T19" s="476">
        <f t="shared" si="5"/>
        <v>59703</v>
      </c>
      <c r="U19" s="476">
        <f t="shared" si="5"/>
        <v>7519</v>
      </c>
      <c r="V19" s="476">
        <f t="shared" si="5"/>
        <v>20503994.482668411</v>
      </c>
      <c r="W19" s="476">
        <f t="shared" si="5"/>
        <v>1614660.5173315892</v>
      </c>
      <c r="X19" s="476">
        <f t="shared" si="5"/>
        <v>22118655</v>
      </c>
      <c r="Y19" s="476">
        <f t="shared" si="5"/>
        <v>24561</v>
      </c>
      <c r="Z19" s="476">
        <f t="shared" si="5"/>
        <v>1934</v>
      </c>
      <c r="AA19" s="806">
        <f t="shared" si="5"/>
        <v>22145150</v>
      </c>
      <c r="AB19" s="814"/>
      <c r="AC19" s="805">
        <f t="shared" si="6"/>
        <v>15000464.835799603</v>
      </c>
      <c r="AD19" s="476">
        <f t="shared" si="6"/>
        <v>12293594.561491864</v>
      </c>
      <c r="AE19" s="476">
        <f t="shared" si="6"/>
        <v>967704.7660087893</v>
      </c>
      <c r="AF19" s="476">
        <f t="shared" si="6"/>
        <v>81503.476926750605</v>
      </c>
      <c r="AG19" s="476">
        <f t="shared" si="6"/>
        <v>7520.1140125589227</v>
      </c>
      <c r="AH19" s="476">
        <f t="shared" si="6"/>
        <v>28350787.75423957</v>
      </c>
      <c r="AI19" s="476">
        <f t="shared" si="6"/>
        <v>2232586.2457604306</v>
      </c>
      <c r="AJ19" s="476">
        <f t="shared" si="6"/>
        <v>30583374</v>
      </c>
      <c r="AK19" s="476">
        <f t="shared" si="6"/>
        <v>24561</v>
      </c>
      <c r="AL19" s="476">
        <f t="shared" si="6"/>
        <v>1934</v>
      </c>
      <c r="AM19" s="806">
        <f t="shared" si="6"/>
        <v>30609869</v>
      </c>
      <c r="AN19" s="814"/>
      <c r="AO19" s="814"/>
      <c r="AP19" s="814"/>
      <c r="AQ19" s="814"/>
    </row>
    <row r="20" spans="1:43" x14ac:dyDescent="0.2">
      <c r="A20" s="794">
        <f t="shared" si="3"/>
        <v>2037</v>
      </c>
      <c r="B20" s="794"/>
      <c r="C20" s="800"/>
      <c r="E20" s="805">
        <f t="shared" si="4"/>
        <v>13285367</v>
      </c>
      <c r="F20" s="476">
        <f t="shared" si="4"/>
        <v>10606882</v>
      </c>
      <c r="G20" s="476">
        <f t="shared" si="4"/>
        <v>835683</v>
      </c>
      <c r="H20" s="476">
        <f t="shared" si="4"/>
        <v>60739</v>
      </c>
      <c r="I20" s="476">
        <f t="shared" si="4"/>
        <v>7474</v>
      </c>
      <c r="J20" s="476">
        <f t="shared" si="4"/>
        <v>24796145</v>
      </c>
      <c r="K20" s="476">
        <f t="shared" si="4"/>
        <v>1952663</v>
      </c>
      <c r="L20" s="476">
        <f t="shared" si="4"/>
        <v>26748808</v>
      </c>
      <c r="M20" s="476">
        <f t="shared" si="4"/>
        <v>24561</v>
      </c>
      <c r="N20" s="476">
        <f t="shared" si="4"/>
        <v>1934</v>
      </c>
      <c r="O20" s="806">
        <f t="shared" si="4"/>
        <v>26775303</v>
      </c>
      <c r="P20" s="813"/>
      <c r="Q20" s="805">
        <f t="shared" si="5"/>
        <v>11619048.762270214</v>
      </c>
      <c r="R20" s="476">
        <f t="shared" si="5"/>
        <v>7932512.5512195444</v>
      </c>
      <c r="S20" s="476">
        <f t="shared" si="5"/>
        <v>835683</v>
      </c>
      <c r="T20" s="476">
        <f t="shared" si="5"/>
        <v>60739</v>
      </c>
      <c r="U20" s="476">
        <f t="shared" si="5"/>
        <v>7474</v>
      </c>
      <c r="V20" s="476">
        <f t="shared" si="5"/>
        <v>20455457.313489754</v>
      </c>
      <c r="W20" s="476">
        <f t="shared" si="5"/>
        <v>1610839.6865102437</v>
      </c>
      <c r="X20" s="476">
        <f t="shared" si="5"/>
        <v>22066297</v>
      </c>
      <c r="Y20" s="476">
        <f t="shared" si="5"/>
        <v>24561</v>
      </c>
      <c r="Z20" s="476">
        <f t="shared" si="5"/>
        <v>1934</v>
      </c>
      <c r="AA20" s="806">
        <f t="shared" si="5"/>
        <v>22092792</v>
      </c>
      <c r="AB20" s="814"/>
      <c r="AC20" s="805">
        <f t="shared" si="6"/>
        <v>15254613.98151901</v>
      </c>
      <c r="AD20" s="476">
        <f t="shared" si="6"/>
        <v>12675598.236176539</v>
      </c>
      <c r="AE20" s="476">
        <f t="shared" si="6"/>
        <v>958129.4192778453</v>
      </c>
      <c r="AF20" s="476">
        <f t="shared" si="6"/>
        <v>82541.289371928913</v>
      </c>
      <c r="AG20" s="476">
        <f t="shared" si="6"/>
        <v>7474.9016292240367</v>
      </c>
      <c r="AH20" s="476">
        <f t="shared" si="6"/>
        <v>28978357.827974539</v>
      </c>
      <c r="AI20" s="476">
        <f t="shared" si="6"/>
        <v>2282006.1720254524</v>
      </c>
      <c r="AJ20" s="476">
        <f t="shared" si="6"/>
        <v>31260364</v>
      </c>
      <c r="AK20" s="476">
        <f t="shared" si="6"/>
        <v>24561</v>
      </c>
      <c r="AL20" s="476">
        <f t="shared" si="6"/>
        <v>1934</v>
      </c>
      <c r="AM20" s="806">
        <f t="shared" si="6"/>
        <v>31286859</v>
      </c>
      <c r="AN20" s="814"/>
      <c r="AO20" s="814"/>
      <c r="AP20" s="814"/>
      <c r="AQ20" s="814"/>
    </row>
    <row r="21" spans="1:43" x14ac:dyDescent="0.2">
      <c r="A21" s="794">
        <f t="shared" si="3"/>
        <v>2038</v>
      </c>
      <c r="B21" s="794"/>
      <c r="C21" s="800"/>
      <c r="E21" s="805">
        <f t="shared" si="4"/>
        <v>13399628</v>
      </c>
      <c r="F21" s="476">
        <f t="shared" si="4"/>
        <v>10919179</v>
      </c>
      <c r="G21" s="476">
        <f t="shared" si="4"/>
        <v>828377</v>
      </c>
      <c r="H21" s="476">
        <f t="shared" si="4"/>
        <v>61775</v>
      </c>
      <c r="I21" s="476">
        <f t="shared" si="4"/>
        <v>7452</v>
      </c>
      <c r="J21" s="476">
        <f t="shared" si="4"/>
        <v>25216411</v>
      </c>
      <c r="K21" s="476">
        <f t="shared" si="4"/>
        <v>1985759</v>
      </c>
      <c r="L21" s="476">
        <f t="shared" si="4"/>
        <v>27202170</v>
      </c>
      <c r="M21" s="476">
        <f t="shared" si="4"/>
        <v>24561</v>
      </c>
      <c r="N21" s="476">
        <f t="shared" si="4"/>
        <v>1934</v>
      </c>
      <c r="O21" s="806">
        <f t="shared" si="4"/>
        <v>27228665</v>
      </c>
      <c r="P21" s="813"/>
      <c r="Q21" s="805">
        <f t="shared" si="5"/>
        <v>11638487.878376603</v>
      </c>
      <c r="R21" s="476">
        <f t="shared" si="5"/>
        <v>7901679.8877354218</v>
      </c>
      <c r="S21" s="476">
        <f t="shared" si="5"/>
        <v>828377</v>
      </c>
      <c r="T21" s="476">
        <f t="shared" si="5"/>
        <v>61775</v>
      </c>
      <c r="U21" s="476">
        <f t="shared" si="5"/>
        <v>7452</v>
      </c>
      <c r="V21" s="476">
        <f t="shared" si="5"/>
        <v>20437771.766112026</v>
      </c>
      <c r="W21" s="476">
        <f t="shared" si="5"/>
        <v>1609447.2338879753</v>
      </c>
      <c r="X21" s="476">
        <f t="shared" si="5"/>
        <v>22047219</v>
      </c>
      <c r="Y21" s="476">
        <f t="shared" si="5"/>
        <v>24561</v>
      </c>
      <c r="Z21" s="476">
        <f t="shared" si="5"/>
        <v>1934</v>
      </c>
      <c r="AA21" s="806">
        <f t="shared" si="5"/>
        <v>22073714</v>
      </c>
      <c r="AB21" s="814"/>
      <c r="AC21" s="805">
        <f t="shared" si="6"/>
        <v>15515393.90721399</v>
      </c>
      <c r="AD21" s="476">
        <f t="shared" si="6"/>
        <v>13093091.507702118</v>
      </c>
      <c r="AE21" s="476">
        <f t="shared" si="6"/>
        <v>951012.37208980147</v>
      </c>
      <c r="AF21" s="476">
        <f t="shared" si="6"/>
        <v>83578.671682698638</v>
      </c>
      <c r="AG21" s="476">
        <f t="shared" si="6"/>
        <v>7451.60806065005</v>
      </c>
      <c r="AH21" s="476">
        <f t="shared" si="6"/>
        <v>29650528.06674926</v>
      </c>
      <c r="AI21" s="476">
        <f t="shared" si="6"/>
        <v>2334938.9332507397</v>
      </c>
      <c r="AJ21" s="476">
        <f t="shared" si="6"/>
        <v>31985467</v>
      </c>
      <c r="AK21" s="476">
        <f t="shared" si="6"/>
        <v>24561</v>
      </c>
      <c r="AL21" s="476">
        <f t="shared" si="6"/>
        <v>1934</v>
      </c>
      <c r="AM21" s="806">
        <f t="shared" si="6"/>
        <v>32011962</v>
      </c>
      <c r="AN21" s="814"/>
      <c r="AO21" s="814"/>
      <c r="AP21" s="814"/>
      <c r="AQ21" s="814"/>
    </row>
    <row r="22" spans="1:43" x14ac:dyDescent="0.2">
      <c r="A22" s="794">
        <f t="shared" si="3"/>
        <v>2039</v>
      </c>
      <c r="B22" s="794"/>
      <c r="C22" s="800"/>
      <c r="E22" s="805">
        <f t="shared" si="4"/>
        <v>13513175</v>
      </c>
      <c r="F22" s="476">
        <f t="shared" si="4"/>
        <v>11252314</v>
      </c>
      <c r="G22" s="476">
        <f t="shared" si="4"/>
        <v>821692</v>
      </c>
      <c r="H22" s="476">
        <f t="shared" si="4"/>
        <v>62806</v>
      </c>
      <c r="I22" s="476">
        <f t="shared" si="4"/>
        <v>7440</v>
      </c>
      <c r="J22" s="476">
        <f t="shared" si="4"/>
        <v>25657427</v>
      </c>
      <c r="K22" s="476">
        <f t="shared" si="4"/>
        <v>2020489</v>
      </c>
      <c r="L22" s="476">
        <f t="shared" si="4"/>
        <v>27677916</v>
      </c>
      <c r="M22" s="476">
        <f t="shared" si="4"/>
        <v>24561</v>
      </c>
      <c r="N22" s="476">
        <f t="shared" si="4"/>
        <v>1934</v>
      </c>
      <c r="O22" s="806">
        <f t="shared" si="4"/>
        <v>27704411</v>
      </c>
      <c r="P22" s="813"/>
      <c r="Q22" s="805">
        <f t="shared" si="5"/>
        <v>11679324.39367488</v>
      </c>
      <c r="R22" s="476">
        <f t="shared" si="5"/>
        <v>7873335.6929750433</v>
      </c>
      <c r="S22" s="476">
        <f t="shared" si="5"/>
        <v>821692</v>
      </c>
      <c r="T22" s="476">
        <f t="shared" si="5"/>
        <v>62806</v>
      </c>
      <c r="U22" s="476">
        <f t="shared" si="5"/>
        <v>7440</v>
      </c>
      <c r="V22" s="476">
        <f t="shared" si="5"/>
        <v>20444598.086649917</v>
      </c>
      <c r="W22" s="476">
        <f t="shared" si="5"/>
        <v>1609984.9133500808</v>
      </c>
      <c r="X22" s="476">
        <f t="shared" si="5"/>
        <v>22054583</v>
      </c>
      <c r="Y22" s="476">
        <f t="shared" si="5"/>
        <v>24561</v>
      </c>
      <c r="Z22" s="476">
        <f t="shared" si="5"/>
        <v>1934</v>
      </c>
      <c r="AA22" s="806">
        <f t="shared" si="5"/>
        <v>22081078</v>
      </c>
      <c r="AB22" s="814"/>
      <c r="AC22" s="805">
        <f t="shared" si="6"/>
        <v>15780038.251714783</v>
      </c>
      <c r="AD22" s="476">
        <f t="shared" si="6"/>
        <v>13532869.27088326</v>
      </c>
      <c r="AE22" s="476">
        <f t="shared" si="6"/>
        <v>944536.507000654</v>
      </c>
      <c r="AF22" s="476">
        <f t="shared" si="6"/>
        <v>84607.257060049204</v>
      </c>
      <c r="AG22" s="476">
        <f t="shared" si="6"/>
        <v>7440.8856243223418</v>
      </c>
      <c r="AH22" s="476">
        <f t="shared" si="6"/>
        <v>30349492.172283068</v>
      </c>
      <c r="AI22" s="476">
        <f t="shared" si="6"/>
        <v>2389983.8277169308</v>
      </c>
      <c r="AJ22" s="476">
        <f t="shared" si="6"/>
        <v>32739476</v>
      </c>
      <c r="AK22" s="476">
        <f t="shared" si="6"/>
        <v>24561</v>
      </c>
      <c r="AL22" s="476">
        <f t="shared" si="6"/>
        <v>1934</v>
      </c>
      <c r="AM22" s="806">
        <f t="shared" si="6"/>
        <v>32765971</v>
      </c>
      <c r="AN22" s="814"/>
      <c r="AO22" s="814"/>
      <c r="AP22" s="814"/>
      <c r="AQ22" s="814"/>
    </row>
    <row r="23" spans="1:43" x14ac:dyDescent="0.2">
      <c r="A23" s="794">
        <f t="shared" si="3"/>
        <v>2040</v>
      </c>
      <c r="B23" s="794"/>
      <c r="C23" s="800"/>
      <c r="E23" s="805">
        <f t="shared" si="4"/>
        <v>13648659</v>
      </c>
      <c r="F23" s="476">
        <f t="shared" si="4"/>
        <v>11626787</v>
      </c>
      <c r="G23" s="476">
        <f t="shared" si="4"/>
        <v>816798</v>
      </c>
      <c r="H23" s="476">
        <f t="shared" si="4"/>
        <v>63830</v>
      </c>
      <c r="I23" s="476">
        <f t="shared" si="4"/>
        <v>7463</v>
      </c>
      <c r="J23" s="476">
        <f t="shared" si="4"/>
        <v>26163537</v>
      </c>
      <c r="K23" s="476">
        <f t="shared" si="4"/>
        <v>2060343</v>
      </c>
      <c r="L23" s="476">
        <f t="shared" si="4"/>
        <v>28223880</v>
      </c>
      <c r="M23" s="476">
        <f t="shared" si="4"/>
        <v>24561</v>
      </c>
      <c r="N23" s="476">
        <f t="shared" si="4"/>
        <v>1934</v>
      </c>
      <c r="O23" s="806">
        <f t="shared" si="4"/>
        <v>28250375</v>
      </c>
      <c r="P23" s="813"/>
      <c r="Q23" s="805">
        <f t="shared" si="5"/>
        <v>11761152.731371248</v>
      </c>
      <c r="R23" s="476">
        <f t="shared" si="5"/>
        <v>7864888.6770784603</v>
      </c>
      <c r="S23" s="476">
        <f t="shared" si="5"/>
        <v>816798</v>
      </c>
      <c r="T23" s="476">
        <f t="shared" si="5"/>
        <v>63830</v>
      </c>
      <c r="U23" s="476">
        <f t="shared" si="5"/>
        <v>7463</v>
      </c>
      <c r="V23" s="476">
        <f t="shared" si="5"/>
        <v>20514132.408449709</v>
      </c>
      <c r="W23" s="476">
        <f t="shared" si="5"/>
        <v>1615461.5915502911</v>
      </c>
      <c r="X23" s="476">
        <f t="shared" si="5"/>
        <v>22129594</v>
      </c>
      <c r="Y23" s="476">
        <f t="shared" si="5"/>
        <v>24561</v>
      </c>
      <c r="Z23" s="476">
        <f t="shared" si="5"/>
        <v>1934</v>
      </c>
      <c r="AA23" s="806">
        <f t="shared" si="5"/>
        <v>22156089</v>
      </c>
      <c r="AB23" s="814"/>
      <c r="AC23" s="805">
        <f t="shared" si="6"/>
        <v>16073098.235600572</v>
      </c>
      <c r="AD23" s="476">
        <f t="shared" si="6"/>
        <v>14022686.401109137</v>
      </c>
      <c r="AE23" s="476">
        <f t="shared" si="6"/>
        <v>940294.82919131953</v>
      </c>
      <c r="AF23" s="476">
        <f t="shared" si="6"/>
        <v>85630.991986106121</v>
      </c>
      <c r="AG23" s="476">
        <f t="shared" si="6"/>
        <v>7464.406642212668</v>
      </c>
      <c r="AH23" s="476">
        <f t="shared" si="6"/>
        <v>31129174.864529349</v>
      </c>
      <c r="AI23" s="476">
        <f t="shared" si="6"/>
        <v>2451380.135470653</v>
      </c>
      <c r="AJ23" s="476">
        <f t="shared" si="6"/>
        <v>33580555</v>
      </c>
      <c r="AK23" s="476">
        <f t="shared" si="6"/>
        <v>24561</v>
      </c>
      <c r="AL23" s="476">
        <f t="shared" si="6"/>
        <v>1934</v>
      </c>
      <c r="AM23" s="806">
        <f t="shared" si="6"/>
        <v>33607050</v>
      </c>
      <c r="AN23" s="814"/>
      <c r="AO23" s="814"/>
      <c r="AP23" s="814"/>
      <c r="AQ23" s="814"/>
    </row>
    <row r="24" spans="1:43" x14ac:dyDescent="0.2">
      <c r="A24" s="794">
        <f t="shared" si="3"/>
        <v>2041</v>
      </c>
      <c r="B24" s="794"/>
      <c r="C24" s="800"/>
      <c r="E24" s="805">
        <f t="shared" si="4"/>
        <v>13689107</v>
      </c>
      <c r="F24" s="476">
        <f t="shared" si="4"/>
        <v>11947861</v>
      </c>
      <c r="G24" s="476">
        <f t="shared" si="4"/>
        <v>807523</v>
      </c>
      <c r="H24" s="476">
        <f t="shared" si="4"/>
        <v>64859</v>
      </c>
      <c r="I24" s="476">
        <f t="shared" si="4"/>
        <v>7428</v>
      </c>
      <c r="J24" s="476">
        <f t="shared" si="4"/>
        <v>26516778</v>
      </c>
      <c r="K24" s="476">
        <f t="shared" si="4"/>
        <v>2088160</v>
      </c>
      <c r="L24" s="476">
        <f t="shared" si="4"/>
        <v>28604938</v>
      </c>
      <c r="M24" s="476">
        <f t="shared" si="4"/>
        <v>24561</v>
      </c>
      <c r="N24" s="476">
        <f t="shared" si="4"/>
        <v>1934</v>
      </c>
      <c r="O24" s="806">
        <f t="shared" si="4"/>
        <v>28631433</v>
      </c>
      <c r="P24" s="813"/>
      <c r="Q24" s="805">
        <f t="shared" si="5"/>
        <v>11786500.691103907</v>
      </c>
      <c r="R24" s="476">
        <f t="shared" si="5"/>
        <v>7811591.9831019044</v>
      </c>
      <c r="S24" s="476">
        <f t="shared" si="5"/>
        <v>807523</v>
      </c>
      <c r="T24" s="476">
        <f t="shared" si="5"/>
        <v>64859</v>
      </c>
      <c r="U24" s="476">
        <f t="shared" si="5"/>
        <v>7428</v>
      </c>
      <c r="V24" s="476">
        <f t="shared" si="5"/>
        <v>20477902.674205814</v>
      </c>
      <c r="W24" s="476">
        <f t="shared" si="5"/>
        <v>1612607.3257941862</v>
      </c>
      <c r="X24" s="476">
        <f t="shared" si="5"/>
        <v>22090510</v>
      </c>
      <c r="Y24" s="476">
        <f t="shared" si="5"/>
        <v>24561</v>
      </c>
      <c r="Z24" s="476">
        <f t="shared" si="5"/>
        <v>1934</v>
      </c>
      <c r="AA24" s="806">
        <f t="shared" si="5"/>
        <v>22117005</v>
      </c>
      <c r="AB24" s="814"/>
      <c r="AC24" s="805">
        <f t="shared" si="6"/>
        <v>16246774.325788543</v>
      </c>
      <c r="AD24" s="476">
        <f t="shared" si="6"/>
        <v>14448182.89094143</v>
      </c>
      <c r="AE24" s="476">
        <f t="shared" si="6"/>
        <v>930810.95943543816</v>
      </c>
      <c r="AF24" s="476">
        <f t="shared" si="6"/>
        <v>86659.932464539161</v>
      </c>
      <c r="AG24" s="476">
        <f t="shared" si="6"/>
        <v>7427.9447528923502</v>
      </c>
      <c r="AH24" s="476">
        <f t="shared" si="6"/>
        <v>31719856.053382851</v>
      </c>
      <c r="AI24" s="476">
        <f t="shared" si="6"/>
        <v>2497895.9466171544</v>
      </c>
      <c r="AJ24" s="476">
        <f t="shared" si="6"/>
        <v>34217752</v>
      </c>
      <c r="AK24" s="476">
        <f t="shared" si="6"/>
        <v>24561</v>
      </c>
      <c r="AL24" s="476">
        <f t="shared" si="6"/>
        <v>1934</v>
      </c>
      <c r="AM24" s="806">
        <f t="shared" si="6"/>
        <v>34244247</v>
      </c>
      <c r="AN24" s="814"/>
      <c r="AO24" s="814"/>
      <c r="AP24" s="814"/>
      <c r="AQ24" s="814"/>
    </row>
    <row r="25" spans="1:43" x14ac:dyDescent="0.2">
      <c r="A25" s="794">
        <f t="shared" si="3"/>
        <v>2042</v>
      </c>
      <c r="B25" s="794"/>
      <c r="C25" s="800"/>
      <c r="E25" s="805">
        <f t="shared" si="4"/>
        <v>13792776</v>
      </c>
      <c r="F25" s="476">
        <f t="shared" si="4"/>
        <v>12284791</v>
      </c>
      <c r="G25" s="476">
        <f t="shared" si="4"/>
        <v>800987</v>
      </c>
      <c r="H25" s="476">
        <f t="shared" si="4"/>
        <v>65884</v>
      </c>
      <c r="I25" s="476">
        <f t="shared" si="4"/>
        <v>7429</v>
      </c>
      <c r="J25" s="476">
        <f t="shared" si="4"/>
        <v>26951867</v>
      </c>
      <c r="K25" s="476">
        <f t="shared" si="4"/>
        <v>2122422</v>
      </c>
      <c r="L25" s="476">
        <f t="shared" si="4"/>
        <v>29074289</v>
      </c>
      <c r="M25" s="476">
        <f t="shared" si="4"/>
        <v>24561</v>
      </c>
      <c r="N25" s="476">
        <f t="shared" si="4"/>
        <v>1934</v>
      </c>
      <c r="O25" s="806">
        <f t="shared" si="4"/>
        <v>29100784</v>
      </c>
      <c r="P25" s="813"/>
      <c r="Q25" s="805">
        <f t="shared" si="5"/>
        <v>11855096.719195545</v>
      </c>
      <c r="R25" s="476">
        <f t="shared" si="5"/>
        <v>7786044.0632195948</v>
      </c>
      <c r="S25" s="476">
        <f t="shared" si="5"/>
        <v>800987</v>
      </c>
      <c r="T25" s="476">
        <f t="shared" si="5"/>
        <v>65884</v>
      </c>
      <c r="U25" s="476">
        <f t="shared" si="5"/>
        <v>7429</v>
      </c>
      <c r="V25" s="476">
        <f t="shared" si="5"/>
        <v>20515440.782415137</v>
      </c>
      <c r="W25" s="476">
        <f t="shared" si="5"/>
        <v>1615564.2175848621</v>
      </c>
      <c r="X25" s="476">
        <f t="shared" si="5"/>
        <v>22131005</v>
      </c>
      <c r="Y25" s="476">
        <f t="shared" si="5"/>
        <v>24561</v>
      </c>
      <c r="Z25" s="476">
        <f t="shared" si="5"/>
        <v>1934</v>
      </c>
      <c r="AA25" s="806">
        <f t="shared" si="5"/>
        <v>22157500</v>
      </c>
      <c r="AB25" s="814"/>
      <c r="AC25" s="805">
        <f t="shared" si="6"/>
        <v>16498462.938584702</v>
      </c>
      <c r="AD25" s="476">
        <f t="shared" si="6"/>
        <v>14892864.616452074</v>
      </c>
      <c r="AE25" s="476">
        <f t="shared" si="6"/>
        <v>924460.73429315677</v>
      </c>
      <c r="AF25" s="476">
        <f t="shared" si="6"/>
        <v>87686.984565853549</v>
      </c>
      <c r="AG25" s="476">
        <f t="shared" si="6"/>
        <v>7428.8691008516325</v>
      </c>
      <c r="AH25" s="476">
        <f t="shared" si="6"/>
        <v>32410904.142996643</v>
      </c>
      <c r="AI25" s="476">
        <f t="shared" si="6"/>
        <v>2552314.8570033605</v>
      </c>
      <c r="AJ25" s="476">
        <f t="shared" si="6"/>
        <v>34963219</v>
      </c>
      <c r="AK25" s="476">
        <f t="shared" si="6"/>
        <v>24561</v>
      </c>
      <c r="AL25" s="476">
        <f t="shared" si="6"/>
        <v>1934</v>
      </c>
      <c r="AM25" s="806">
        <f t="shared" si="6"/>
        <v>34989714</v>
      </c>
      <c r="AN25" s="814"/>
      <c r="AO25" s="814"/>
      <c r="AP25" s="814"/>
      <c r="AQ25" s="814"/>
    </row>
    <row r="26" spans="1:43" x14ac:dyDescent="0.2">
      <c r="A26" s="794">
        <f t="shared" si="3"/>
        <v>2043</v>
      </c>
      <c r="B26" s="794"/>
      <c r="C26" s="800"/>
      <c r="E26" s="805">
        <f t="shared" si="4"/>
        <v>13829538</v>
      </c>
      <c r="F26" s="476">
        <f t="shared" si="4"/>
        <v>12610749</v>
      </c>
      <c r="G26" s="476">
        <f t="shared" si="4"/>
        <v>794373</v>
      </c>
      <c r="H26" s="476">
        <f t="shared" si="4"/>
        <v>66908</v>
      </c>
      <c r="I26" s="476">
        <f t="shared" si="4"/>
        <v>7413</v>
      </c>
      <c r="J26" s="476">
        <f t="shared" si="4"/>
        <v>27308981</v>
      </c>
      <c r="K26" s="476">
        <f t="shared" si="4"/>
        <v>2150546</v>
      </c>
      <c r="L26" s="476">
        <f t="shared" si="4"/>
        <v>29459527</v>
      </c>
      <c r="M26" s="476">
        <f t="shared" si="4"/>
        <v>24561</v>
      </c>
      <c r="N26" s="476">
        <f t="shared" si="4"/>
        <v>1934</v>
      </c>
      <c r="O26" s="806">
        <f t="shared" si="4"/>
        <v>29486022</v>
      </c>
      <c r="P26" s="813"/>
      <c r="Q26" s="805">
        <f t="shared" si="5"/>
        <v>11869515.191336077</v>
      </c>
      <c r="R26" s="476">
        <f t="shared" si="5"/>
        <v>7751221.7083652914</v>
      </c>
      <c r="S26" s="476">
        <f t="shared" si="5"/>
        <v>794373</v>
      </c>
      <c r="T26" s="476">
        <f t="shared" si="5"/>
        <v>66908</v>
      </c>
      <c r="U26" s="476">
        <f t="shared" si="5"/>
        <v>7413</v>
      </c>
      <c r="V26" s="476">
        <f t="shared" si="5"/>
        <v>20489430.899701372</v>
      </c>
      <c r="W26" s="476">
        <f t="shared" si="5"/>
        <v>1613515.1002986301</v>
      </c>
      <c r="X26" s="476">
        <f t="shared" si="5"/>
        <v>22102946</v>
      </c>
      <c r="Y26" s="476">
        <f t="shared" si="5"/>
        <v>24561</v>
      </c>
      <c r="Z26" s="476">
        <f t="shared" si="5"/>
        <v>1934</v>
      </c>
      <c r="AA26" s="806">
        <f t="shared" si="5"/>
        <v>22129441</v>
      </c>
      <c r="AB26" s="814"/>
      <c r="AC26" s="805">
        <f t="shared" si="6"/>
        <v>16701867.801637089</v>
      </c>
      <c r="AD26" s="476">
        <f t="shared" si="6"/>
        <v>15328726.906507848</v>
      </c>
      <c r="AE26" s="476">
        <f t="shared" si="6"/>
        <v>918039.28535362834</v>
      </c>
      <c r="AF26" s="476">
        <f t="shared" si="6"/>
        <v>88710.225296164965</v>
      </c>
      <c r="AG26" s="476">
        <f t="shared" si="6"/>
        <v>7412.6005767682145</v>
      </c>
      <c r="AH26" s="476">
        <f t="shared" si="6"/>
        <v>33044756.819371499</v>
      </c>
      <c r="AI26" s="476">
        <f t="shared" si="6"/>
        <v>2602230.1806285023</v>
      </c>
      <c r="AJ26" s="476">
        <f t="shared" si="6"/>
        <v>35646987</v>
      </c>
      <c r="AK26" s="476">
        <f t="shared" si="6"/>
        <v>24561</v>
      </c>
      <c r="AL26" s="476">
        <f t="shared" si="6"/>
        <v>1934</v>
      </c>
      <c r="AM26" s="806">
        <f t="shared" si="6"/>
        <v>35673482</v>
      </c>
      <c r="AN26" s="814"/>
      <c r="AO26" s="814"/>
      <c r="AP26" s="814"/>
      <c r="AQ26" s="814"/>
    </row>
    <row r="27" spans="1:43" x14ac:dyDescent="0.2">
      <c r="A27" s="794">
        <f t="shared" si="3"/>
        <v>2044</v>
      </c>
      <c r="B27" s="794"/>
      <c r="C27" s="800"/>
      <c r="E27" s="805">
        <f t="shared" ref="E27:O33" si="7">SUMIF($A$35:$A$366,$A27,E$35:E$366)</f>
        <v>13889025</v>
      </c>
      <c r="F27" s="476">
        <f t="shared" si="7"/>
        <v>12968757</v>
      </c>
      <c r="G27" s="476">
        <f t="shared" si="7"/>
        <v>789812</v>
      </c>
      <c r="H27" s="476">
        <f t="shared" si="7"/>
        <v>67938</v>
      </c>
      <c r="I27" s="476">
        <f t="shared" si="7"/>
        <v>7426</v>
      </c>
      <c r="J27" s="476">
        <f t="shared" si="7"/>
        <v>27722958</v>
      </c>
      <c r="K27" s="476">
        <f t="shared" si="7"/>
        <v>2183147</v>
      </c>
      <c r="L27" s="476">
        <f t="shared" si="7"/>
        <v>29906105</v>
      </c>
      <c r="M27" s="476">
        <f t="shared" si="7"/>
        <v>24561</v>
      </c>
      <c r="N27" s="476">
        <f t="shared" si="7"/>
        <v>1934</v>
      </c>
      <c r="O27" s="806">
        <f t="shared" si="7"/>
        <v>29932600</v>
      </c>
      <c r="P27" s="813"/>
      <c r="Q27" s="805">
        <f t="shared" ref="Q27:AA33" si="8">SUMIF($A$35:$A$366,$A27,Q$35:Q$366)</f>
        <v>11912616.110884644</v>
      </c>
      <c r="R27" s="476">
        <f t="shared" si="8"/>
        <v>7738539.7203847989</v>
      </c>
      <c r="S27" s="476">
        <f t="shared" si="8"/>
        <v>789812</v>
      </c>
      <c r="T27" s="476">
        <f t="shared" si="8"/>
        <v>67938</v>
      </c>
      <c r="U27" s="476">
        <f t="shared" si="8"/>
        <v>7426</v>
      </c>
      <c r="V27" s="476">
        <f t="shared" si="8"/>
        <v>20516331.831269443</v>
      </c>
      <c r="W27" s="476">
        <f t="shared" si="8"/>
        <v>1615634.1687305572</v>
      </c>
      <c r="X27" s="476">
        <f t="shared" si="8"/>
        <v>22131966</v>
      </c>
      <c r="Y27" s="476">
        <f t="shared" si="8"/>
        <v>24561</v>
      </c>
      <c r="Z27" s="476">
        <f t="shared" si="8"/>
        <v>1934</v>
      </c>
      <c r="AA27" s="806">
        <f t="shared" si="8"/>
        <v>22158461</v>
      </c>
      <c r="AB27" s="814"/>
      <c r="AC27" s="805">
        <f t="shared" ref="AC27:AM33" si="9">SUMIF($A$35:$A$366,$A27,AC$35:AC$366)</f>
        <v>16937520.666190621</v>
      </c>
      <c r="AD27" s="476">
        <f t="shared" si="9"/>
        <v>15803511.722140431</v>
      </c>
      <c r="AE27" s="476">
        <f t="shared" si="9"/>
        <v>914010.38154947781</v>
      </c>
      <c r="AF27" s="476">
        <f t="shared" si="9"/>
        <v>89741.488024033722</v>
      </c>
      <c r="AG27" s="476">
        <f t="shared" si="9"/>
        <v>7427.1246078548293</v>
      </c>
      <c r="AH27" s="476">
        <f t="shared" si="9"/>
        <v>33752211.38251242</v>
      </c>
      <c r="AI27" s="476">
        <f t="shared" si="9"/>
        <v>2657941.6174875791</v>
      </c>
      <c r="AJ27" s="476">
        <f t="shared" si="9"/>
        <v>36410153</v>
      </c>
      <c r="AK27" s="476">
        <f t="shared" si="9"/>
        <v>24561</v>
      </c>
      <c r="AL27" s="476">
        <f t="shared" si="9"/>
        <v>1934</v>
      </c>
      <c r="AM27" s="806">
        <f t="shared" si="9"/>
        <v>36436648</v>
      </c>
      <c r="AN27" s="814"/>
      <c r="AO27" s="814"/>
      <c r="AP27" s="814"/>
      <c r="AQ27" s="814"/>
    </row>
    <row r="28" spans="1:43" x14ac:dyDescent="0.2">
      <c r="A28" s="794">
        <f t="shared" si="3"/>
        <v>2045</v>
      </c>
      <c r="B28" s="794"/>
      <c r="C28" s="800"/>
      <c r="E28" s="805">
        <f t="shared" si="7"/>
        <v>13899872</v>
      </c>
      <c r="F28" s="476">
        <f t="shared" si="7"/>
        <v>13253887</v>
      </c>
      <c r="G28" s="476">
        <f t="shared" si="7"/>
        <v>781619</v>
      </c>
      <c r="H28" s="476">
        <f t="shared" si="7"/>
        <v>68982</v>
      </c>
      <c r="I28" s="476">
        <f t="shared" si="7"/>
        <v>7389</v>
      </c>
      <c r="J28" s="476">
        <f t="shared" si="7"/>
        <v>28011749</v>
      </c>
      <c r="K28" s="476">
        <f t="shared" si="7"/>
        <v>2205886</v>
      </c>
      <c r="L28" s="476">
        <f t="shared" si="7"/>
        <v>30217635</v>
      </c>
      <c r="M28" s="476">
        <f t="shared" si="7"/>
        <v>24561</v>
      </c>
      <c r="N28" s="476">
        <f t="shared" si="7"/>
        <v>1934</v>
      </c>
      <c r="O28" s="806">
        <f t="shared" si="7"/>
        <v>30244130</v>
      </c>
      <c r="P28" s="813"/>
      <c r="Q28" s="805">
        <f t="shared" si="8"/>
        <v>11929389.457312407</v>
      </c>
      <c r="R28" s="476">
        <f t="shared" si="8"/>
        <v>7686567.277478436</v>
      </c>
      <c r="S28" s="476">
        <f t="shared" si="8"/>
        <v>781619</v>
      </c>
      <c r="T28" s="476">
        <f t="shared" si="8"/>
        <v>68982</v>
      </c>
      <c r="U28" s="476">
        <f t="shared" si="8"/>
        <v>7389</v>
      </c>
      <c r="V28" s="476">
        <f t="shared" si="8"/>
        <v>20473946.734790847</v>
      </c>
      <c r="W28" s="476">
        <f t="shared" si="8"/>
        <v>1612295.2652091568</v>
      </c>
      <c r="X28" s="476">
        <f t="shared" si="8"/>
        <v>22086242</v>
      </c>
      <c r="Y28" s="476">
        <f t="shared" si="8"/>
        <v>24561</v>
      </c>
      <c r="Z28" s="476">
        <f t="shared" si="8"/>
        <v>1934</v>
      </c>
      <c r="AA28" s="806">
        <f t="shared" si="8"/>
        <v>22112737</v>
      </c>
      <c r="AB28" s="814"/>
      <c r="AC28" s="805">
        <f t="shared" si="9"/>
        <v>17093105.290807724</v>
      </c>
      <c r="AD28" s="476">
        <f t="shared" si="9"/>
        <v>16194497.488206616</v>
      </c>
      <c r="AE28" s="476">
        <f t="shared" si="9"/>
        <v>905437.06668716494</v>
      </c>
      <c r="AF28" s="476">
        <f t="shared" si="9"/>
        <v>90783.510156404183</v>
      </c>
      <c r="AG28" s="476">
        <f t="shared" si="9"/>
        <v>7388.9372690105138</v>
      </c>
      <c r="AH28" s="476">
        <f t="shared" si="9"/>
        <v>34291212.293126911</v>
      </c>
      <c r="AI28" s="476">
        <f t="shared" si="9"/>
        <v>2700387.7068730849</v>
      </c>
      <c r="AJ28" s="476">
        <f t="shared" si="9"/>
        <v>36991600</v>
      </c>
      <c r="AK28" s="476">
        <f t="shared" si="9"/>
        <v>24561</v>
      </c>
      <c r="AL28" s="476">
        <f t="shared" si="9"/>
        <v>1934</v>
      </c>
      <c r="AM28" s="806">
        <f t="shared" si="9"/>
        <v>37018095</v>
      </c>
      <c r="AN28" s="814"/>
      <c r="AO28" s="814"/>
      <c r="AP28" s="814"/>
      <c r="AQ28" s="814"/>
    </row>
    <row r="29" spans="1:43" x14ac:dyDescent="0.2">
      <c r="A29" s="794">
        <f t="shared" si="3"/>
        <v>2046</v>
      </c>
      <c r="B29" s="794"/>
      <c r="C29" s="800"/>
      <c r="E29" s="805">
        <f t="shared" si="7"/>
        <v>13981315</v>
      </c>
      <c r="F29" s="476">
        <f t="shared" si="7"/>
        <v>13542565</v>
      </c>
      <c r="G29" s="476">
        <f t="shared" si="7"/>
        <v>774786</v>
      </c>
      <c r="H29" s="476">
        <f t="shared" si="7"/>
        <v>70027</v>
      </c>
      <c r="I29" s="476">
        <f t="shared" si="7"/>
        <v>7385</v>
      </c>
      <c r="J29" s="476">
        <f t="shared" si="7"/>
        <v>28376078</v>
      </c>
      <c r="K29" s="476">
        <f t="shared" si="7"/>
        <v>2234578</v>
      </c>
      <c r="L29" s="476">
        <f t="shared" si="7"/>
        <v>30610656</v>
      </c>
      <c r="M29" s="476">
        <f t="shared" si="7"/>
        <v>24561</v>
      </c>
      <c r="N29" s="476">
        <f t="shared" si="7"/>
        <v>1934</v>
      </c>
      <c r="O29" s="806">
        <f t="shared" si="7"/>
        <v>30637151</v>
      </c>
      <c r="P29" s="813"/>
      <c r="Q29" s="805">
        <f t="shared" si="8"/>
        <v>12001477.204356026</v>
      </c>
      <c r="R29" s="476">
        <f t="shared" si="8"/>
        <v>7654048.2737083314</v>
      </c>
      <c r="S29" s="476">
        <f t="shared" si="8"/>
        <v>774786</v>
      </c>
      <c r="T29" s="476">
        <f t="shared" si="8"/>
        <v>70027</v>
      </c>
      <c r="U29" s="476">
        <f t="shared" si="8"/>
        <v>7385</v>
      </c>
      <c r="V29" s="476">
        <f t="shared" si="8"/>
        <v>20507723.478064358</v>
      </c>
      <c r="W29" s="476">
        <f t="shared" si="8"/>
        <v>1614955.5219356436</v>
      </c>
      <c r="X29" s="476">
        <f t="shared" si="8"/>
        <v>22122679</v>
      </c>
      <c r="Y29" s="476">
        <f t="shared" si="8"/>
        <v>24561</v>
      </c>
      <c r="Z29" s="476">
        <f t="shared" si="8"/>
        <v>1934</v>
      </c>
      <c r="AA29" s="806">
        <f t="shared" si="8"/>
        <v>22149174</v>
      </c>
      <c r="AB29" s="814"/>
      <c r="AC29" s="805">
        <f t="shared" si="9"/>
        <v>17323770.574669391</v>
      </c>
      <c r="AD29" s="476">
        <f t="shared" si="9"/>
        <v>16598851.816234022</v>
      </c>
      <c r="AE29" s="476">
        <f t="shared" si="9"/>
        <v>898655.27836381597</v>
      </c>
      <c r="AF29" s="476">
        <f t="shared" si="9"/>
        <v>91829.324070015675</v>
      </c>
      <c r="AG29" s="476">
        <f t="shared" si="9"/>
        <v>7384.6852683978013</v>
      </c>
      <c r="AH29" s="476">
        <f t="shared" si="9"/>
        <v>34920491.678605646</v>
      </c>
      <c r="AI29" s="476">
        <f t="shared" si="9"/>
        <v>2749942.3213943574</v>
      </c>
      <c r="AJ29" s="476">
        <f t="shared" si="9"/>
        <v>37670434</v>
      </c>
      <c r="AK29" s="476">
        <f t="shared" si="9"/>
        <v>24561</v>
      </c>
      <c r="AL29" s="476">
        <f t="shared" si="9"/>
        <v>1934</v>
      </c>
      <c r="AM29" s="806">
        <f t="shared" si="9"/>
        <v>37696929</v>
      </c>
      <c r="AN29" s="814"/>
      <c r="AO29" s="814"/>
      <c r="AP29" s="814"/>
      <c r="AQ29" s="814"/>
    </row>
    <row r="30" spans="1:43" x14ac:dyDescent="0.2">
      <c r="A30" s="794">
        <f t="shared" si="3"/>
        <v>2047</v>
      </c>
      <c r="B30" s="794"/>
      <c r="C30" s="800"/>
      <c r="E30" s="805">
        <f t="shared" si="7"/>
        <v>14046913</v>
      </c>
      <c r="F30" s="476">
        <f t="shared" si="7"/>
        <v>13812817</v>
      </c>
      <c r="G30" s="476">
        <f t="shared" si="7"/>
        <v>770195</v>
      </c>
      <c r="H30" s="476">
        <f t="shared" si="7"/>
        <v>71077</v>
      </c>
      <c r="I30" s="476">
        <f t="shared" si="7"/>
        <v>7379</v>
      </c>
      <c r="J30" s="476">
        <f t="shared" si="7"/>
        <v>28708381</v>
      </c>
      <c r="K30" s="476">
        <f t="shared" si="7"/>
        <v>2260745</v>
      </c>
      <c r="L30" s="476">
        <f t="shared" si="7"/>
        <v>30969126</v>
      </c>
      <c r="M30" s="476">
        <f t="shared" si="7"/>
        <v>24561</v>
      </c>
      <c r="N30" s="476">
        <f t="shared" si="7"/>
        <v>1934</v>
      </c>
      <c r="O30" s="806">
        <f t="shared" si="7"/>
        <v>30995621</v>
      </c>
      <c r="P30" s="813"/>
      <c r="Q30" s="805">
        <f t="shared" si="8"/>
        <v>12067079.463360086</v>
      </c>
      <c r="R30" s="476">
        <f t="shared" si="8"/>
        <v>7617032.538571612</v>
      </c>
      <c r="S30" s="476">
        <f t="shared" si="8"/>
        <v>770195</v>
      </c>
      <c r="T30" s="476">
        <f t="shared" si="8"/>
        <v>71077</v>
      </c>
      <c r="U30" s="476">
        <f t="shared" si="8"/>
        <v>7379</v>
      </c>
      <c r="V30" s="476">
        <f t="shared" si="8"/>
        <v>20532763.001931701</v>
      </c>
      <c r="W30" s="476">
        <f t="shared" si="8"/>
        <v>1616925.9980683012</v>
      </c>
      <c r="X30" s="476">
        <f t="shared" si="8"/>
        <v>22149689</v>
      </c>
      <c r="Y30" s="476">
        <f t="shared" si="8"/>
        <v>24561</v>
      </c>
      <c r="Z30" s="476">
        <f t="shared" si="8"/>
        <v>1934</v>
      </c>
      <c r="AA30" s="806">
        <f t="shared" si="8"/>
        <v>22176184</v>
      </c>
      <c r="AB30" s="814"/>
      <c r="AC30" s="805">
        <f t="shared" si="9"/>
        <v>17535562.354667485</v>
      </c>
      <c r="AD30" s="476">
        <f t="shared" si="9"/>
        <v>16986896.453226913</v>
      </c>
      <c r="AE30" s="476">
        <f t="shared" si="9"/>
        <v>894099.59701579157</v>
      </c>
      <c r="AF30" s="476">
        <f t="shared" si="9"/>
        <v>92879.820091489397</v>
      </c>
      <c r="AG30" s="476">
        <f t="shared" si="9"/>
        <v>7379.1391806420907</v>
      </c>
      <c r="AH30" s="476">
        <f t="shared" si="9"/>
        <v>35516817.364182323</v>
      </c>
      <c r="AI30" s="476">
        <f t="shared" si="9"/>
        <v>2796899.6358176786</v>
      </c>
      <c r="AJ30" s="476">
        <f t="shared" si="9"/>
        <v>38313717</v>
      </c>
      <c r="AK30" s="476">
        <f t="shared" si="9"/>
        <v>24561</v>
      </c>
      <c r="AL30" s="476">
        <f t="shared" si="9"/>
        <v>1934</v>
      </c>
      <c r="AM30" s="806">
        <f t="shared" si="9"/>
        <v>38340212</v>
      </c>
      <c r="AN30" s="814"/>
      <c r="AO30" s="814"/>
      <c r="AP30" s="814"/>
      <c r="AQ30" s="814"/>
    </row>
    <row r="31" spans="1:43" x14ac:dyDescent="0.2">
      <c r="A31" s="794">
        <f t="shared" si="3"/>
        <v>2048</v>
      </c>
      <c r="B31" s="794"/>
      <c r="C31" s="800"/>
      <c r="E31" s="805">
        <f t="shared" si="7"/>
        <v>14124809</v>
      </c>
      <c r="F31" s="476">
        <f t="shared" si="7"/>
        <v>14106576</v>
      </c>
      <c r="G31" s="476">
        <f t="shared" si="7"/>
        <v>765878</v>
      </c>
      <c r="H31" s="476">
        <f t="shared" si="7"/>
        <v>72144</v>
      </c>
      <c r="I31" s="476">
        <f t="shared" si="7"/>
        <v>7393</v>
      </c>
      <c r="J31" s="476">
        <f t="shared" si="7"/>
        <v>29076800</v>
      </c>
      <c r="K31" s="476">
        <f t="shared" si="7"/>
        <v>2289761</v>
      </c>
      <c r="L31" s="476">
        <f t="shared" si="7"/>
        <v>31366561</v>
      </c>
      <c r="M31" s="476">
        <f t="shared" si="7"/>
        <v>24561</v>
      </c>
      <c r="N31" s="476">
        <f t="shared" si="7"/>
        <v>1934</v>
      </c>
      <c r="O31" s="806">
        <f t="shared" si="7"/>
        <v>31393056</v>
      </c>
      <c r="P31" s="813"/>
      <c r="Q31" s="805">
        <f t="shared" si="8"/>
        <v>12147427.718850881</v>
      </c>
      <c r="R31" s="476">
        <f t="shared" si="8"/>
        <v>7593514.3951155422</v>
      </c>
      <c r="S31" s="476">
        <f t="shared" si="8"/>
        <v>765878</v>
      </c>
      <c r="T31" s="476">
        <f t="shared" si="8"/>
        <v>72144</v>
      </c>
      <c r="U31" s="476">
        <f t="shared" si="8"/>
        <v>7393</v>
      </c>
      <c r="V31" s="476">
        <f t="shared" si="8"/>
        <v>20586357.113966428</v>
      </c>
      <c r="W31" s="476">
        <f t="shared" si="8"/>
        <v>1621145.8860335751</v>
      </c>
      <c r="X31" s="476">
        <f t="shared" si="8"/>
        <v>22207503</v>
      </c>
      <c r="Y31" s="476">
        <f t="shared" si="8"/>
        <v>24561</v>
      </c>
      <c r="Z31" s="476">
        <f t="shared" si="8"/>
        <v>1934</v>
      </c>
      <c r="AA31" s="806">
        <f t="shared" si="8"/>
        <v>22233998</v>
      </c>
      <c r="AC31" s="805">
        <f t="shared" si="9"/>
        <v>17768858.246911891</v>
      </c>
      <c r="AD31" s="476">
        <f t="shared" si="9"/>
        <v>17407878.847334493</v>
      </c>
      <c r="AE31" s="476">
        <f t="shared" si="9"/>
        <v>890204.8248734324</v>
      </c>
      <c r="AF31" s="476">
        <f t="shared" si="9"/>
        <v>93945.571300132724</v>
      </c>
      <c r="AG31" s="476">
        <f t="shared" si="9"/>
        <v>7393.8480813205633</v>
      </c>
      <c r="AH31" s="476">
        <f t="shared" si="9"/>
        <v>36168281.338501267</v>
      </c>
      <c r="AI31" s="476">
        <f t="shared" si="9"/>
        <v>2848202.6614987324</v>
      </c>
      <c r="AJ31" s="476">
        <f t="shared" si="9"/>
        <v>39016484</v>
      </c>
      <c r="AK31" s="476">
        <f t="shared" si="9"/>
        <v>24561</v>
      </c>
      <c r="AL31" s="476">
        <f t="shared" si="9"/>
        <v>1934</v>
      </c>
      <c r="AM31" s="806">
        <f t="shared" si="9"/>
        <v>39042979</v>
      </c>
    </row>
    <row r="32" spans="1:43" x14ac:dyDescent="0.2">
      <c r="A32" s="794">
        <f t="shared" si="3"/>
        <v>2049</v>
      </c>
      <c r="B32" s="794"/>
      <c r="C32" s="800"/>
      <c r="E32" s="805">
        <f t="shared" si="7"/>
        <v>14141464</v>
      </c>
      <c r="F32" s="476">
        <f t="shared" si="7"/>
        <v>14321225</v>
      </c>
      <c r="G32" s="476">
        <f t="shared" si="7"/>
        <v>757327</v>
      </c>
      <c r="H32" s="476">
        <f t="shared" si="7"/>
        <v>73103</v>
      </c>
      <c r="I32" s="476">
        <f t="shared" si="7"/>
        <v>7358</v>
      </c>
      <c r="J32" s="476">
        <f t="shared" si="7"/>
        <v>29300477</v>
      </c>
      <c r="K32" s="476">
        <f t="shared" si="7"/>
        <v>2307373</v>
      </c>
      <c r="L32" s="476">
        <f t="shared" si="7"/>
        <v>31607850</v>
      </c>
      <c r="M32" s="476">
        <f t="shared" si="7"/>
        <v>24561</v>
      </c>
      <c r="N32" s="476">
        <f t="shared" si="7"/>
        <v>1934</v>
      </c>
      <c r="O32" s="806">
        <f t="shared" si="7"/>
        <v>31634345</v>
      </c>
      <c r="P32" s="813"/>
      <c r="Q32" s="805">
        <f t="shared" si="8"/>
        <v>12185697.95773074</v>
      </c>
      <c r="R32" s="476">
        <f t="shared" si="8"/>
        <v>7535752.5000263015</v>
      </c>
      <c r="S32" s="476">
        <f t="shared" si="8"/>
        <v>757327</v>
      </c>
      <c r="T32" s="476">
        <f t="shared" si="8"/>
        <v>73103</v>
      </c>
      <c r="U32" s="476">
        <f t="shared" si="8"/>
        <v>7358</v>
      </c>
      <c r="V32" s="476">
        <f t="shared" si="8"/>
        <v>20559238.457757037</v>
      </c>
      <c r="W32" s="476">
        <f t="shared" si="8"/>
        <v>1619011.542242961</v>
      </c>
      <c r="X32" s="476">
        <f t="shared" si="8"/>
        <v>22178250</v>
      </c>
      <c r="Y32" s="476">
        <f t="shared" si="8"/>
        <v>24561</v>
      </c>
      <c r="Z32" s="476">
        <f t="shared" si="8"/>
        <v>1934</v>
      </c>
      <c r="AA32" s="806">
        <f t="shared" si="8"/>
        <v>22204745</v>
      </c>
      <c r="AC32" s="805">
        <f t="shared" si="9"/>
        <v>17919219.196039207</v>
      </c>
      <c r="AD32" s="476">
        <f t="shared" si="9"/>
        <v>17732392.647517849</v>
      </c>
      <c r="AE32" s="476">
        <f t="shared" si="9"/>
        <v>881244.26944897836</v>
      </c>
      <c r="AF32" s="476">
        <f t="shared" si="9"/>
        <v>94904.000267401672</v>
      </c>
      <c r="AG32" s="476">
        <f t="shared" si="9"/>
        <v>7357.8791775785285</v>
      </c>
      <c r="AH32" s="476">
        <f t="shared" si="9"/>
        <v>36635117.992451012</v>
      </c>
      <c r="AI32" s="476">
        <f t="shared" si="9"/>
        <v>2884966.0075489832</v>
      </c>
      <c r="AJ32" s="476">
        <f t="shared" si="9"/>
        <v>39520084</v>
      </c>
      <c r="AK32" s="476">
        <f t="shared" si="9"/>
        <v>24561</v>
      </c>
      <c r="AL32" s="476">
        <f t="shared" si="9"/>
        <v>1934</v>
      </c>
      <c r="AM32" s="806">
        <f t="shared" si="9"/>
        <v>39546579</v>
      </c>
    </row>
    <row r="33" spans="1:49" ht="13.5" thickBot="1" x14ac:dyDescent="0.25">
      <c r="A33" s="794">
        <f t="shared" si="3"/>
        <v>2050</v>
      </c>
      <c r="B33" s="794"/>
      <c r="C33" s="800"/>
      <c r="E33" s="810">
        <f t="shared" si="7"/>
        <v>14195651</v>
      </c>
      <c r="F33" s="811">
        <f t="shared" si="7"/>
        <v>14581008</v>
      </c>
      <c r="G33" s="811">
        <f t="shared" si="7"/>
        <v>750171</v>
      </c>
      <c r="H33" s="811">
        <f t="shared" si="7"/>
        <v>72079</v>
      </c>
      <c r="I33" s="811">
        <f t="shared" si="7"/>
        <v>7358</v>
      </c>
      <c r="J33" s="811">
        <f t="shared" si="7"/>
        <v>29606267</v>
      </c>
      <c r="K33" s="811">
        <f t="shared" si="7"/>
        <v>2331453</v>
      </c>
      <c r="L33" s="811">
        <f t="shared" si="7"/>
        <v>31937720</v>
      </c>
      <c r="M33" s="811">
        <f t="shared" si="7"/>
        <v>24561</v>
      </c>
      <c r="N33" s="811">
        <f t="shared" si="7"/>
        <v>1934</v>
      </c>
      <c r="O33" s="812">
        <f t="shared" si="7"/>
        <v>31964215</v>
      </c>
      <c r="P33" s="813"/>
      <c r="Q33" s="810">
        <f t="shared" si="8"/>
        <v>12262492.310986878</v>
      </c>
      <c r="R33" s="811">
        <f t="shared" si="8"/>
        <v>7501735.5432125591</v>
      </c>
      <c r="S33" s="811">
        <f t="shared" si="8"/>
        <v>750171</v>
      </c>
      <c r="T33" s="811">
        <f t="shared" si="8"/>
        <v>72079</v>
      </c>
      <c r="U33" s="811">
        <f t="shared" si="8"/>
        <v>7358</v>
      </c>
      <c r="V33" s="811">
        <f t="shared" si="8"/>
        <v>20593835.854199443</v>
      </c>
      <c r="W33" s="811">
        <f t="shared" si="8"/>
        <v>1621737.1458005616</v>
      </c>
      <c r="X33" s="811">
        <f t="shared" si="8"/>
        <v>22215573</v>
      </c>
      <c r="Y33" s="811">
        <f t="shared" si="8"/>
        <v>24561</v>
      </c>
      <c r="Z33" s="811">
        <f t="shared" si="8"/>
        <v>1934</v>
      </c>
      <c r="AA33" s="812">
        <f t="shared" si="8"/>
        <v>22242068</v>
      </c>
      <c r="AC33" s="810">
        <f t="shared" si="9"/>
        <v>18112902.208401393</v>
      </c>
      <c r="AD33" s="811">
        <f t="shared" si="9"/>
        <v>18109467.700561307</v>
      </c>
      <c r="AE33" s="811">
        <f t="shared" si="9"/>
        <v>874121.58875248232</v>
      </c>
      <c r="AF33" s="811">
        <f t="shared" si="9"/>
        <v>93880.465523690975</v>
      </c>
      <c r="AG33" s="811">
        <f t="shared" si="9"/>
        <v>7357.8791775785285</v>
      </c>
      <c r="AH33" s="811">
        <f t="shared" si="9"/>
        <v>37197729.842416458</v>
      </c>
      <c r="AI33" s="811">
        <f t="shared" si="9"/>
        <v>2929271.1575835464</v>
      </c>
      <c r="AJ33" s="811">
        <f t="shared" si="9"/>
        <v>40127001</v>
      </c>
      <c r="AK33" s="811">
        <f t="shared" si="9"/>
        <v>24561</v>
      </c>
      <c r="AL33" s="811">
        <f t="shared" si="9"/>
        <v>1934</v>
      </c>
      <c r="AM33" s="812">
        <f t="shared" si="9"/>
        <v>40153496</v>
      </c>
    </row>
    <row r="34" spans="1:49" ht="3" customHeight="1" thickBot="1" x14ac:dyDescent="0.25">
      <c r="P34" s="813"/>
    </row>
    <row r="35" spans="1:49" x14ac:dyDescent="0.2">
      <c r="A35" s="794">
        <v>2024</v>
      </c>
      <c r="B35" s="794">
        <v>1</v>
      </c>
      <c r="C35" s="800">
        <f t="shared" ref="C35:C106" si="10">DATE(A35,B35,1)</f>
        <v>45292</v>
      </c>
      <c r="E35" s="801">
        <v>1283961</v>
      </c>
      <c r="F35" s="802">
        <v>851129</v>
      </c>
      <c r="G35" s="802">
        <v>94557</v>
      </c>
      <c r="H35" s="802">
        <v>6113</v>
      </c>
      <c r="I35" s="802">
        <v>975</v>
      </c>
      <c r="J35" s="802">
        <f>SUM(E35:I35)</f>
        <v>2236735</v>
      </c>
      <c r="K35" s="802">
        <f>L35-J35</f>
        <v>176140</v>
      </c>
      <c r="L35" s="802">
        <f>ROUND(J35/(1-0.073), 0)</f>
        <v>2412875</v>
      </c>
      <c r="M35" s="802">
        <v>2243</v>
      </c>
      <c r="N35" s="802">
        <f>ROUND(M35/(1-0.073)-M35, 0)</f>
        <v>177</v>
      </c>
      <c r="O35" s="803">
        <f t="shared" ref="O35:O106" si="11">SUM(L35:N35)</f>
        <v>2415295</v>
      </c>
      <c r="P35" s="813"/>
      <c r="Q35" s="801">
        <f>E35-'[119]Electric Assumptions'!V35</f>
        <v>1281440.5856226641</v>
      </c>
      <c r="R35" s="802">
        <f>F35-'[119]Electric Assumptions'!W35</f>
        <v>849009.2618880918</v>
      </c>
      <c r="S35" s="802">
        <f t="shared" ref="S35:U58" si="12">G35</f>
        <v>94557</v>
      </c>
      <c r="T35" s="802">
        <f t="shared" si="12"/>
        <v>6113</v>
      </c>
      <c r="U35" s="802">
        <f t="shared" si="12"/>
        <v>975</v>
      </c>
      <c r="V35" s="802">
        <f>SUM(Q35:U35)</f>
        <v>2232094.847510756</v>
      </c>
      <c r="W35" s="802">
        <f>X35-V35</f>
        <v>175774.15248924401</v>
      </c>
      <c r="X35" s="802">
        <f>ROUND(V35/(1-0.073), 0)</f>
        <v>2407869</v>
      </c>
      <c r="Y35" s="802">
        <f>M35</f>
        <v>2243</v>
      </c>
      <c r="Z35" s="802">
        <f>ROUND(Y35/(1-0.073)-Y35, 0)</f>
        <v>177</v>
      </c>
      <c r="AA35" s="803">
        <f t="shared" ref="AA35:AA106" si="13">SUM(X35:Z35)</f>
        <v>2410289</v>
      </c>
      <c r="AC35" s="801">
        <v>1283961.144003425</v>
      </c>
      <c r="AD35" s="802">
        <v>851129.13137764076</v>
      </c>
      <c r="AE35" s="802">
        <v>94582.762117146805</v>
      </c>
      <c r="AF35" s="802">
        <v>6112.5716483055385</v>
      </c>
      <c r="AG35" s="802">
        <v>974.62</v>
      </c>
      <c r="AH35" s="802">
        <f>SUM(AC35:AG35)</f>
        <v>2236760.2291465187</v>
      </c>
      <c r="AI35" s="802">
        <f>AJ35-AH35</f>
        <v>176141.77085348126</v>
      </c>
      <c r="AJ35" s="802">
        <f>ROUND(AH35/(1-0.073), 0)</f>
        <v>2412902</v>
      </c>
      <c r="AK35" s="802">
        <f>M35</f>
        <v>2243</v>
      </c>
      <c r="AL35" s="802">
        <f>ROUND(AK35/(1-0.073)-AK35, 0)</f>
        <v>177</v>
      </c>
      <c r="AM35" s="803">
        <f t="shared" ref="AM35:AM106" si="14">SUM(AJ35:AL35)</f>
        <v>2415322</v>
      </c>
      <c r="AR35" s="813"/>
      <c r="AS35" s="813"/>
      <c r="AT35" s="813"/>
      <c r="AU35" s="813"/>
      <c r="AV35" s="813"/>
      <c r="AW35" s="813"/>
    </row>
    <row r="36" spans="1:49" x14ac:dyDescent="0.2">
      <c r="A36" s="794">
        <f>A35</f>
        <v>2024</v>
      </c>
      <c r="B36" s="794">
        <v>2</v>
      </c>
      <c r="C36" s="800">
        <f t="shared" si="10"/>
        <v>45323</v>
      </c>
      <c r="E36" s="805">
        <v>1096256</v>
      </c>
      <c r="F36" s="476">
        <v>683575</v>
      </c>
      <c r="G36" s="476">
        <v>89108</v>
      </c>
      <c r="H36" s="476">
        <v>5458</v>
      </c>
      <c r="I36" s="476">
        <v>857</v>
      </c>
      <c r="J36" s="476">
        <f t="shared" ref="J36:J107" si="15">SUM(E36:I36)</f>
        <v>1875254</v>
      </c>
      <c r="K36" s="476">
        <f t="shared" ref="K36:K107" si="16">L36-J36</f>
        <v>147674</v>
      </c>
      <c r="L36" s="476">
        <f t="shared" ref="L36:L107" si="17">ROUND(J36/(1-0.073), 0)</f>
        <v>2022928</v>
      </c>
      <c r="M36" s="476">
        <v>2355</v>
      </c>
      <c r="N36" s="476">
        <f t="shared" ref="N36:N107" si="18">ROUND(M36/(1-0.073)-M36, 0)</f>
        <v>185</v>
      </c>
      <c r="O36" s="806">
        <f t="shared" si="11"/>
        <v>2025468</v>
      </c>
      <c r="P36" s="813"/>
      <c r="Q36" s="805">
        <f>E36-'[119]Electric Assumptions'!V36</f>
        <v>1094029.375965181</v>
      </c>
      <c r="R36" s="476">
        <f>F36-'[119]Electric Assumptions'!W36</f>
        <v>681371.37048014801</v>
      </c>
      <c r="S36" s="476">
        <f t="shared" si="12"/>
        <v>89108</v>
      </c>
      <c r="T36" s="476">
        <f t="shared" si="12"/>
        <v>5458</v>
      </c>
      <c r="U36" s="476">
        <f t="shared" si="12"/>
        <v>857</v>
      </c>
      <c r="V36" s="476">
        <f t="shared" ref="V36:V107" si="19">SUM(Q36:U36)</f>
        <v>1870823.7464453289</v>
      </c>
      <c r="W36" s="476">
        <f t="shared" ref="W36:W107" si="20">X36-V36</f>
        <v>147325.25355467107</v>
      </c>
      <c r="X36" s="476">
        <f t="shared" ref="X36:X107" si="21">ROUND(V36/(1-0.073), 0)</f>
        <v>2018149</v>
      </c>
      <c r="Y36" s="476">
        <f t="shared" ref="Y36:Y107" si="22">M36</f>
        <v>2355</v>
      </c>
      <c r="Z36" s="476">
        <f t="shared" ref="Z36:Z107" si="23">ROUND(Y36/(1-0.073)-Y36, 0)</f>
        <v>185</v>
      </c>
      <c r="AA36" s="806">
        <f t="shared" si="13"/>
        <v>2020689</v>
      </c>
      <c r="AC36" s="805">
        <v>1096255.57102961</v>
      </c>
      <c r="AD36" s="476">
        <v>683575.11466404027</v>
      </c>
      <c r="AE36" s="476">
        <v>89158.25798017456</v>
      </c>
      <c r="AF36" s="476">
        <v>5458.2985849866463</v>
      </c>
      <c r="AG36" s="476">
        <v>856.71</v>
      </c>
      <c r="AH36" s="476">
        <f t="shared" ref="AH36:AH107" si="24">SUM(AC36:AG36)</f>
        <v>1875303.9522588116</v>
      </c>
      <c r="AI36" s="476">
        <f t="shared" ref="AI36:AI107" si="25">AJ36-AH36</f>
        <v>147678.04774118843</v>
      </c>
      <c r="AJ36" s="476">
        <f t="shared" ref="AJ36:AJ107" si="26">ROUND(AH36/(1-0.073), 0)</f>
        <v>2022982</v>
      </c>
      <c r="AK36" s="476">
        <f t="shared" ref="AK36:AK107" si="27">M36</f>
        <v>2355</v>
      </c>
      <c r="AL36" s="476">
        <f t="shared" ref="AL36:AL107" si="28">ROUND(AK36/(1-0.073)-AK36, 0)</f>
        <v>185</v>
      </c>
      <c r="AM36" s="806">
        <f t="shared" si="14"/>
        <v>2025522</v>
      </c>
      <c r="AR36" s="813"/>
      <c r="AS36" s="813"/>
      <c r="AT36" s="813"/>
      <c r="AU36" s="813"/>
      <c r="AV36" s="813"/>
      <c r="AW36" s="813"/>
    </row>
    <row r="37" spans="1:49" x14ac:dyDescent="0.2">
      <c r="A37" s="794">
        <f t="shared" ref="A37:A46" si="29">A36</f>
        <v>2024</v>
      </c>
      <c r="B37" s="794">
        <v>3</v>
      </c>
      <c r="C37" s="800">
        <f t="shared" si="10"/>
        <v>45352</v>
      </c>
      <c r="E37" s="805">
        <v>1082913</v>
      </c>
      <c r="F37" s="476">
        <v>718757</v>
      </c>
      <c r="G37" s="476">
        <v>81749</v>
      </c>
      <c r="H37" s="476">
        <v>6659</v>
      </c>
      <c r="I37" s="476">
        <v>863</v>
      </c>
      <c r="J37" s="476">
        <f t="shared" si="15"/>
        <v>1890941</v>
      </c>
      <c r="K37" s="476">
        <f t="shared" si="16"/>
        <v>148909</v>
      </c>
      <c r="L37" s="476">
        <f t="shared" si="17"/>
        <v>2039850</v>
      </c>
      <c r="M37" s="476">
        <v>2263</v>
      </c>
      <c r="N37" s="476">
        <f t="shared" si="18"/>
        <v>178</v>
      </c>
      <c r="O37" s="806">
        <f t="shared" si="11"/>
        <v>2042291</v>
      </c>
      <c r="P37" s="813"/>
      <c r="Q37" s="805">
        <f>E37-'[119]Electric Assumptions'!V37</f>
        <v>1078645.1404163761</v>
      </c>
      <c r="R37" s="476">
        <f>F37-'[119]Electric Assumptions'!W37</f>
        <v>715645.10647876409</v>
      </c>
      <c r="S37" s="476">
        <f t="shared" si="12"/>
        <v>81749</v>
      </c>
      <c r="T37" s="476">
        <f t="shared" si="12"/>
        <v>6659</v>
      </c>
      <c r="U37" s="476">
        <f t="shared" si="12"/>
        <v>863</v>
      </c>
      <c r="V37" s="476">
        <f t="shared" si="19"/>
        <v>1883561.24689514</v>
      </c>
      <c r="W37" s="476">
        <f t="shared" si="20"/>
        <v>148327.75310485996</v>
      </c>
      <c r="X37" s="476">
        <f t="shared" si="21"/>
        <v>2031889</v>
      </c>
      <c r="Y37" s="476">
        <f t="shared" si="22"/>
        <v>2263</v>
      </c>
      <c r="Z37" s="476">
        <f t="shared" si="23"/>
        <v>178</v>
      </c>
      <c r="AA37" s="806">
        <f t="shared" si="13"/>
        <v>2034330</v>
      </c>
      <c r="AC37" s="805">
        <v>1082912.863857249</v>
      </c>
      <c r="AD37" s="476">
        <v>718757.14753734425</v>
      </c>
      <c r="AE37" s="476">
        <v>81838.493407893387</v>
      </c>
      <c r="AF37" s="476">
        <v>6658.8028112168167</v>
      </c>
      <c r="AG37" s="476">
        <v>863.21</v>
      </c>
      <c r="AH37" s="476">
        <f t="shared" si="24"/>
        <v>1891030.5176137036</v>
      </c>
      <c r="AI37" s="476">
        <f t="shared" si="25"/>
        <v>148916.48238629638</v>
      </c>
      <c r="AJ37" s="476">
        <f t="shared" si="26"/>
        <v>2039947</v>
      </c>
      <c r="AK37" s="476">
        <f t="shared" si="27"/>
        <v>2263</v>
      </c>
      <c r="AL37" s="476">
        <f t="shared" si="28"/>
        <v>178</v>
      </c>
      <c r="AM37" s="806">
        <f t="shared" si="14"/>
        <v>2042388</v>
      </c>
      <c r="AR37" s="813"/>
      <c r="AS37" s="813"/>
      <c r="AT37" s="813"/>
      <c r="AU37" s="813"/>
      <c r="AV37" s="813"/>
      <c r="AW37" s="813"/>
    </row>
    <row r="38" spans="1:49" x14ac:dyDescent="0.2">
      <c r="A38" s="794">
        <f t="shared" si="29"/>
        <v>2024</v>
      </c>
      <c r="B38" s="794">
        <v>4</v>
      </c>
      <c r="C38" s="800">
        <f t="shared" si="10"/>
        <v>45383</v>
      </c>
      <c r="E38" s="805">
        <v>874694</v>
      </c>
      <c r="F38" s="476">
        <v>686999</v>
      </c>
      <c r="G38" s="476">
        <v>85598</v>
      </c>
      <c r="H38" s="476">
        <v>5486</v>
      </c>
      <c r="I38" s="476">
        <v>733</v>
      </c>
      <c r="J38" s="476">
        <f t="shared" si="15"/>
        <v>1653510</v>
      </c>
      <c r="K38" s="476">
        <f t="shared" si="16"/>
        <v>130212</v>
      </c>
      <c r="L38" s="476">
        <f t="shared" si="17"/>
        <v>1783722</v>
      </c>
      <c r="M38" s="476">
        <v>2101</v>
      </c>
      <c r="N38" s="476">
        <f t="shared" si="18"/>
        <v>165</v>
      </c>
      <c r="O38" s="806">
        <f t="shared" si="11"/>
        <v>1785988</v>
      </c>
      <c r="P38" s="813"/>
      <c r="Q38" s="805">
        <f>E38-'[119]Electric Assumptions'!V38</f>
        <v>870434.24442580866</v>
      </c>
      <c r="R38" s="476">
        <f>F38-'[119]Electric Assumptions'!W38</f>
        <v>683757.48595567071</v>
      </c>
      <c r="S38" s="476">
        <f t="shared" si="12"/>
        <v>85598</v>
      </c>
      <c r="T38" s="476">
        <f t="shared" si="12"/>
        <v>5486</v>
      </c>
      <c r="U38" s="476">
        <f t="shared" si="12"/>
        <v>733</v>
      </c>
      <c r="V38" s="476">
        <f t="shared" si="19"/>
        <v>1646008.7303814795</v>
      </c>
      <c r="W38" s="476">
        <f t="shared" si="20"/>
        <v>129621.26961852051</v>
      </c>
      <c r="X38" s="476">
        <f t="shared" si="21"/>
        <v>1775630</v>
      </c>
      <c r="Y38" s="476">
        <f t="shared" si="22"/>
        <v>2101</v>
      </c>
      <c r="Z38" s="476">
        <f t="shared" si="23"/>
        <v>165</v>
      </c>
      <c r="AA38" s="806">
        <f t="shared" si="13"/>
        <v>1777896</v>
      </c>
      <c r="AC38" s="805">
        <v>877870.43818316201</v>
      </c>
      <c r="AD38" s="476">
        <v>689793.37996372546</v>
      </c>
      <c r="AE38" s="476">
        <v>85718.912952330385</v>
      </c>
      <c r="AF38" s="476">
        <v>5525.0848408906559</v>
      </c>
      <c r="AG38" s="476">
        <v>732.87520419868406</v>
      </c>
      <c r="AH38" s="476">
        <f t="shared" si="24"/>
        <v>1659640.6911443074</v>
      </c>
      <c r="AI38" s="476">
        <f t="shared" si="25"/>
        <v>130694.30885569262</v>
      </c>
      <c r="AJ38" s="476">
        <f t="shared" si="26"/>
        <v>1790335</v>
      </c>
      <c r="AK38" s="476">
        <f t="shared" si="27"/>
        <v>2101</v>
      </c>
      <c r="AL38" s="476">
        <f t="shared" si="28"/>
        <v>165</v>
      </c>
      <c r="AM38" s="806">
        <f t="shared" si="14"/>
        <v>1792601</v>
      </c>
      <c r="AR38" s="813"/>
      <c r="AS38" s="813"/>
      <c r="AT38" s="813"/>
      <c r="AU38" s="813"/>
      <c r="AV38" s="813"/>
      <c r="AW38" s="813"/>
    </row>
    <row r="39" spans="1:49" x14ac:dyDescent="0.2">
      <c r="A39" s="794">
        <f t="shared" si="29"/>
        <v>2024</v>
      </c>
      <c r="B39" s="794">
        <v>5</v>
      </c>
      <c r="C39" s="800">
        <f t="shared" si="10"/>
        <v>45413</v>
      </c>
      <c r="E39" s="805">
        <v>759558</v>
      </c>
      <c r="F39" s="476">
        <v>688231</v>
      </c>
      <c r="G39" s="476">
        <v>82196</v>
      </c>
      <c r="H39" s="476">
        <v>5361</v>
      </c>
      <c r="I39" s="476">
        <v>566</v>
      </c>
      <c r="J39" s="476">
        <f t="shared" si="15"/>
        <v>1535912</v>
      </c>
      <c r="K39" s="476">
        <f t="shared" si="16"/>
        <v>120951</v>
      </c>
      <c r="L39" s="476">
        <f t="shared" si="17"/>
        <v>1656863</v>
      </c>
      <c r="M39" s="476">
        <v>2097</v>
      </c>
      <c r="N39" s="476">
        <f t="shared" si="18"/>
        <v>165</v>
      </c>
      <c r="O39" s="806">
        <f t="shared" si="11"/>
        <v>1659125</v>
      </c>
      <c r="P39" s="813"/>
      <c r="Q39" s="805">
        <f>E39-'[119]Electric Assumptions'!V39</f>
        <v>755253.36307660199</v>
      </c>
      <c r="R39" s="476">
        <f>F39-'[119]Electric Assumptions'!W39</f>
        <v>684788.75836688641</v>
      </c>
      <c r="S39" s="476">
        <f t="shared" si="12"/>
        <v>82196</v>
      </c>
      <c r="T39" s="476">
        <f t="shared" si="12"/>
        <v>5361</v>
      </c>
      <c r="U39" s="476">
        <f t="shared" si="12"/>
        <v>566</v>
      </c>
      <c r="V39" s="476">
        <f t="shared" si="19"/>
        <v>1528165.1214434884</v>
      </c>
      <c r="W39" s="476">
        <f t="shared" si="20"/>
        <v>120340.8785565116</v>
      </c>
      <c r="X39" s="476">
        <f t="shared" si="21"/>
        <v>1648506</v>
      </c>
      <c r="Y39" s="476">
        <f t="shared" si="22"/>
        <v>2097</v>
      </c>
      <c r="Z39" s="476">
        <f t="shared" si="23"/>
        <v>165</v>
      </c>
      <c r="AA39" s="806">
        <f t="shared" si="13"/>
        <v>1650768</v>
      </c>
      <c r="AC39" s="805">
        <v>763297.37880104093</v>
      </c>
      <c r="AD39" s="476">
        <v>692285.71164870448</v>
      </c>
      <c r="AE39" s="476">
        <v>82367.553786224627</v>
      </c>
      <c r="AF39" s="476">
        <v>5406.6991464686253</v>
      </c>
      <c r="AG39" s="476">
        <v>566.49699093233392</v>
      </c>
      <c r="AH39" s="476">
        <f t="shared" si="24"/>
        <v>1543923.840373371</v>
      </c>
      <c r="AI39" s="476">
        <f t="shared" si="25"/>
        <v>121582.15962662897</v>
      </c>
      <c r="AJ39" s="476">
        <f t="shared" si="26"/>
        <v>1665506</v>
      </c>
      <c r="AK39" s="476">
        <f t="shared" si="27"/>
        <v>2097</v>
      </c>
      <c r="AL39" s="476">
        <f t="shared" si="28"/>
        <v>165</v>
      </c>
      <c r="AM39" s="806">
        <f t="shared" si="14"/>
        <v>1667768</v>
      </c>
      <c r="AR39" s="813"/>
      <c r="AS39" s="813"/>
      <c r="AT39" s="813"/>
      <c r="AU39" s="813"/>
      <c r="AV39" s="813"/>
      <c r="AW39" s="813"/>
    </row>
    <row r="40" spans="1:49" x14ac:dyDescent="0.2">
      <c r="A40" s="794">
        <f t="shared" si="29"/>
        <v>2024</v>
      </c>
      <c r="B40" s="794">
        <v>6</v>
      </c>
      <c r="C40" s="800">
        <f t="shared" si="10"/>
        <v>45444</v>
      </c>
      <c r="E40" s="805">
        <v>692704</v>
      </c>
      <c r="F40" s="476">
        <v>677853</v>
      </c>
      <c r="G40" s="476">
        <v>89667</v>
      </c>
      <c r="H40" s="476">
        <v>4807</v>
      </c>
      <c r="I40" s="476">
        <v>431</v>
      </c>
      <c r="J40" s="476">
        <f t="shared" si="15"/>
        <v>1465462</v>
      </c>
      <c r="K40" s="476">
        <f t="shared" si="16"/>
        <v>115403</v>
      </c>
      <c r="L40" s="476">
        <f t="shared" si="17"/>
        <v>1580865</v>
      </c>
      <c r="M40" s="476">
        <v>1727</v>
      </c>
      <c r="N40" s="476">
        <f t="shared" si="18"/>
        <v>136</v>
      </c>
      <c r="O40" s="806">
        <f t="shared" si="11"/>
        <v>1582728</v>
      </c>
      <c r="P40" s="813"/>
      <c r="Q40" s="805">
        <f>E40-'[119]Electric Assumptions'!V40</f>
        <v>688454.80903088604</v>
      </c>
      <c r="R40" s="476">
        <f>F40-'[119]Electric Assumptions'!W40</f>
        <v>674299.03287090955</v>
      </c>
      <c r="S40" s="476">
        <f t="shared" si="12"/>
        <v>89667</v>
      </c>
      <c r="T40" s="476">
        <f t="shared" si="12"/>
        <v>4807</v>
      </c>
      <c r="U40" s="476">
        <f t="shared" si="12"/>
        <v>431</v>
      </c>
      <c r="V40" s="476">
        <f t="shared" si="19"/>
        <v>1457658.8419017955</v>
      </c>
      <c r="W40" s="476">
        <f t="shared" si="20"/>
        <v>114789.15809820453</v>
      </c>
      <c r="X40" s="476">
        <f t="shared" si="21"/>
        <v>1572448</v>
      </c>
      <c r="Y40" s="476">
        <f t="shared" si="22"/>
        <v>1727</v>
      </c>
      <c r="Z40" s="476">
        <f t="shared" si="23"/>
        <v>136</v>
      </c>
      <c r="AA40" s="806">
        <f t="shared" si="13"/>
        <v>1574311</v>
      </c>
      <c r="AC40" s="805">
        <v>697482.57799454487</v>
      </c>
      <c r="AD40" s="476">
        <v>683281.32906087034</v>
      </c>
      <c r="AE40" s="476">
        <v>89885.139750273302</v>
      </c>
      <c r="AF40" s="476">
        <v>4862.1666001079275</v>
      </c>
      <c r="AG40" s="476">
        <v>430.68121518929706</v>
      </c>
      <c r="AH40" s="476">
        <f t="shared" si="24"/>
        <v>1475941.8946209857</v>
      </c>
      <c r="AI40" s="476">
        <f t="shared" si="25"/>
        <v>116228.10537901428</v>
      </c>
      <c r="AJ40" s="476">
        <f t="shared" si="26"/>
        <v>1592170</v>
      </c>
      <c r="AK40" s="476">
        <f t="shared" si="27"/>
        <v>1727</v>
      </c>
      <c r="AL40" s="476">
        <f t="shared" si="28"/>
        <v>136</v>
      </c>
      <c r="AM40" s="806">
        <f t="shared" si="14"/>
        <v>1594033</v>
      </c>
      <c r="AR40" s="813"/>
      <c r="AS40" s="813"/>
      <c r="AT40" s="813"/>
      <c r="AU40" s="813"/>
      <c r="AV40" s="813"/>
      <c r="AW40" s="813"/>
    </row>
    <row r="41" spans="1:49" x14ac:dyDescent="0.2">
      <c r="A41" s="794">
        <f t="shared" si="29"/>
        <v>2024</v>
      </c>
      <c r="B41" s="794">
        <v>7</v>
      </c>
      <c r="C41" s="800">
        <f t="shared" si="10"/>
        <v>45474</v>
      </c>
      <c r="E41" s="805">
        <v>785730</v>
      </c>
      <c r="F41" s="476">
        <v>753952</v>
      </c>
      <c r="G41" s="476">
        <v>92067</v>
      </c>
      <c r="H41" s="476">
        <v>5717</v>
      </c>
      <c r="I41" s="476">
        <v>291</v>
      </c>
      <c r="J41" s="476">
        <f t="shared" si="15"/>
        <v>1637757</v>
      </c>
      <c r="K41" s="476">
        <f t="shared" si="16"/>
        <v>128971</v>
      </c>
      <c r="L41" s="476">
        <f t="shared" si="17"/>
        <v>1766728</v>
      </c>
      <c r="M41" s="476">
        <v>2779</v>
      </c>
      <c r="N41" s="476">
        <f t="shared" si="18"/>
        <v>219</v>
      </c>
      <c r="O41" s="806">
        <f t="shared" si="11"/>
        <v>1769726</v>
      </c>
      <c r="P41" s="813"/>
      <c r="Q41" s="805">
        <f>E41-'[119]Electric Assumptions'!V41</f>
        <v>780899.43224012095</v>
      </c>
      <c r="R41" s="476">
        <f>F41-'[119]Electric Assumptions'!W41</f>
        <v>749967.5164174306</v>
      </c>
      <c r="S41" s="476">
        <f t="shared" si="12"/>
        <v>92067</v>
      </c>
      <c r="T41" s="476">
        <f t="shared" si="12"/>
        <v>5717</v>
      </c>
      <c r="U41" s="476">
        <f t="shared" si="12"/>
        <v>291</v>
      </c>
      <c r="V41" s="476">
        <f t="shared" si="19"/>
        <v>1628941.9486575515</v>
      </c>
      <c r="W41" s="476">
        <f t="shared" si="20"/>
        <v>128277.05134244845</v>
      </c>
      <c r="X41" s="476">
        <f t="shared" si="21"/>
        <v>1757219</v>
      </c>
      <c r="Y41" s="476">
        <f t="shared" si="22"/>
        <v>2779</v>
      </c>
      <c r="Z41" s="476">
        <f t="shared" si="23"/>
        <v>219</v>
      </c>
      <c r="AA41" s="806">
        <f t="shared" si="13"/>
        <v>1760217</v>
      </c>
      <c r="AC41" s="805">
        <v>792948.19357117126</v>
      </c>
      <c r="AD41" s="476">
        <v>760835.9642915132</v>
      </c>
      <c r="AE41" s="476">
        <v>92353.874761383559</v>
      </c>
      <c r="AF41" s="476">
        <v>5804.7498556667051</v>
      </c>
      <c r="AG41" s="476">
        <v>291.14757483456242</v>
      </c>
      <c r="AH41" s="476">
        <f t="shared" si="24"/>
        <v>1652233.9300545692</v>
      </c>
      <c r="AI41" s="476">
        <f t="shared" si="25"/>
        <v>130111.06994543085</v>
      </c>
      <c r="AJ41" s="476">
        <f t="shared" si="26"/>
        <v>1782345</v>
      </c>
      <c r="AK41" s="476">
        <f t="shared" si="27"/>
        <v>2779</v>
      </c>
      <c r="AL41" s="476">
        <f t="shared" si="28"/>
        <v>219</v>
      </c>
      <c r="AM41" s="806">
        <f t="shared" si="14"/>
        <v>1785343</v>
      </c>
      <c r="AR41" s="813"/>
      <c r="AS41" s="813"/>
      <c r="AT41" s="813"/>
      <c r="AU41" s="813"/>
      <c r="AV41" s="813"/>
      <c r="AW41" s="813"/>
    </row>
    <row r="42" spans="1:49" x14ac:dyDescent="0.2">
      <c r="A42" s="794">
        <f t="shared" si="29"/>
        <v>2024</v>
      </c>
      <c r="B42" s="794">
        <v>8</v>
      </c>
      <c r="C42" s="800">
        <f t="shared" si="10"/>
        <v>45505</v>
      </c>
      <c r="E42" s="805">
        <v>789832</v>
      </c>
      <c r="F42" s="476">
        <v>757359</v>
      </c>
      <c r="G42" s="476">
        <v>92700</v>
      </c>
      <c r="H42" s="476">
        <v>5311</v>
      </c>
      <c r="I42" s="476">
        <v>290</v>
      </c>
      <c r="J42" s="476">
        <f t="shared" si="15"/>
        <v>1645492</v>
      </c>
      <c r="K42" s="476">
        <f t="shared" si="16"/>
        <v>129580</v>
      </c>
      <c r="L42" s="476">
        <f t="shared" si="17"/>
        <v>1775072</v>
      </c>
      <c r="M42" s="476">
        <v>1579</v>
      </c>
      <c r="N42" s="476">
        <f t="shared" si="18"/>
        <v>124</v>
      </c>
      <c r="O42" s="806">
        <f t="shared" si="11"/>
        <v>1776775</v>
      </c>
      <c r="P42" s="813"/>
      <c r="Q42" s="805">
        <f>E42-'[119]Electric Assumptions'!V42</f>
        <v>784535.65553203505</v>
      </c>
      <c r="R42" s="476">
        <f>F42-'[119]Electric Assumptions'!W42</f>
        <v>752958.86328398844</v>
      </c>
      <c r="S42" s="476">
        <f t="shared" si="12"/>
        <v>92700</v>
      </c>
      <c r="T42" s="476">
        <f t="shared" si="12"/>
        <v>5311</v>
      </c>
      <c r="U42" s="476">
        <f t="shared" si="12"/>
        <v>290</v>
      </c>
      <c r="V42" s="476">
        <f t="shared" si="19"/>
        <v>1635795.5188160236</v>
      </c>
      <c r="W42" s="476">
        <f t="shared" si="20"/>
        <v>128816.4811839764</v>
      </c>
      <c r="X42" s="476">
        <f t="shared" si="21"/>
        <v>1764612</v>
      </c>
      <c r="Y42" s="476">
        <f t="shared" si="22"/>
        <v>1579</v>
      </c>
      <c r="Z42" s="476">
        <f t="shared" si="23"/>
        <v>124</v>
      </c>
      <c r="AA42" s="806">
        <f t="shared" si="13"/>
        <v>1766315</v>
      </c>
      <c r="AC42" s="805">
        <v>797994.9622833716</v>
      </c>
      <c r="AD42" s="476">
        <v>765804.08634181134</v>
      </c>
      <c r="AE42" s="476">
        <v>93058.819139201878</v>
      </c>
      <c r="AF42" s="476">
        <v>5411.8614680930577</v>
      </c>
      <c r="AG42" s="476">
        <v>290.29550054884817</v>
      </c>
      <c r="AH42" s="476">
        <f t="shared" si="24"/>
        <v>1662560.0247330265</v>
      </c>
      <c r="AI42" s="476">
        <f t="shared" si="25"/>
        <v>130923.97526697349</v>
      </c>
      <c r="AJ42" s="476">
        <f t="shared" si="26"/>
        <v>1793484</v>
      </c>
      <c r="AK42" s="476">
        <f t="shared" si="27"/>
        <v>1579</v>
      </c>
      <c r="AL42" s="476">
        <f t="shared" si="28"/>
        <v>124</v>
      </c>
      <c r="AM42" s="806">
        <f t="shared" si="14"/>
        <v>1795187</v>
      </c>
      <c r="AR42" s="813"/>
      <c r="AS42" s="813"/>
      <c r="AT42" s="813"/>
      <c r="AU42" s="813"/>
      <c r="AV42" s="813"/>
      <c r="AW42" s="813"/>
    </row>
    <row r="43" spans="1:49" x14ac:dyDescent="0.2">
      <c r="A43" s="794">
        <f t="shared" si="29"/>
        <v>2024</v>
      </c>
      <c r="B43" s="794">
        <v>9</v>
      </c>
      <c r="C43" s="800">
        <f t="shared" si="10"/>
        <v>45536</v>
      </c>
      <c r="E43" s="805">
        <v>721272</v>
      </c>
      <c r="F43" s="476">
        <v>683005</v>
      </c>
      <c r="G43" s="476">
        <v>87293</v>
      </c>
      <c r="H43" s="476">
        <v>5501</v>
      </c>
      <c r="I43" s="476">
        <v>319</v>
      </c>
      <c r="J43" s="476">
        <f t="shared" si="15"/>
        <v>1497390</v>
      </c>
      <c r="K43" s="476">
        <f t="shared" si="16"/>
        <v>117917</v>
      </c>
      <c r="L43" s="476">
        <f t="shared" si="17"/>
        <v>1615307</v>
      </c>
      <c r="M43" s="476">
        <v>1377</v>
      </c>
      <c r="N43" s="476">
        <f t="shared" si="18"/>
        <v>108</v>
      </c>
      <c r="O43" s="806">
        <f t="shared" si="11"/>
        <v>1616792</v>
      </c>
      <c r="P43" s="813"/>
      <c r="Q43" s="805">
        <f>E43-'[119]Electric Assumptions'!V43</f>
        <v>716505.07682278915</v>
      </c>
      <c r="R43" s="476">
        <f>F43-'[119]Electric Assumptions'!W43</f>
        <v>678540.99247433839</v>
      </c>
      <c r="S43" s="476">
        <f t="shared" si="12"/>
        <v>87293</v>
      </c>
      <c r="T43" s="476">
        <f t="shared" si="12"/>
        <v>5501</v>
      </c>
      <c r="U43" s="476">
        <f t="shared" si="12"/>
        <v>319</v>
      </c>
      <c r="V43" s="476">
        <f t="shared" si="19"/>
        <v>1488159.0692971274</v>
      </c>
      <c r="W43" s="476">
        <f t="shared" si="20"/>
        <v>117190.93070287257</v>
      </c>
      <c r="X43" s="476">
        <f t="shared" si="21"/>
        <v>1605350</v>
      </c>
      <c r="Y43" s="476">
        <f t="shared" si="22"/>
        <v>1377</v>
      </c>
      <c r="Z43" s="476">
        <f t="shared" si="23"/>
        <v>108</v>
      </c>
      <c r="AA43" s="806">
        <f t="shared" si="13"/>
        <v>1606835</v>
      </c>
      <c r="AC43" s="805">
        <v>728547.28053335601</v>
      </c>
      <c r="AD43" s="476">
        <v>691794.281961011</v>
      </c>
      <c r="AE43" s="476">
        <v>87691.851400477448</v>
      </c>
      <c r="AF43" s="476">
        <v>5632.7156585578969</v>
      </c>
      <c r="AG43" s="476">
        <v>319.47670502891458</v>
      </c>
      <c r="AH43" s="476">
        <f t="shared" si="24"/>
        <v>1513985.606258431</v>
      </c>
      <c r="AI43" s="476">
        <f t="shared" si="25"/>
        <v>119224.39374156902</v>
      </c>
      <c r="AJ43" s="476">
        <f t="shared" si="26"/>
        <v>1633210</v>
      </c>
      <c r="AK43" s="476">
        <f t="shared" si="27"/>
        <v>1377</v>
      </c>
      <c r="AL43" s="476">
        <f t="shared" si="28"/>
        <v>108</v>
      </c>
      <c r="AM43" s="806">
        <f t="shared" si="14"/>
        <v>1634695</v>
      </c>
      <c r="AR43" s="813"/>
      <c r="AS43" s="813"/>
      <c r="AT43" s="813"/>
      <c r="AU43" s="813"/>
      <c r="AV43" s="813"/>
      <c r="AW43" s="813"/>
    </row>
    <row r="44" spans="1:49" x14ac:dyDescent="0.2">
      <c r="A44" s="794">
        <f t="shared" si="29"/>
        <v>2024</v>
      </c>
      <c r="B44" s="794">
        <v>10</v>
      </c>
      <c r="C44" s="800">
        <f t="shared" si="10"/>
        <v>45566</v>
      </c>
      <c r="E44" s="805">
        <v>851944</v>
      </c>
      <c r="F44" s="476">
        <v>690863</v>
      </c>
      <c r="G44" s="476">
        <v>87021</v>
      </c>
      <c r="H44" s="476">
        <v>6390</v>
      </c>
      <c r="I44" s="476">
        <v>509</v>
      </c>
      <c r="J44" s="476">
        <f t="shared" si="15"/>
        <v>1636727</v>
      </c>
      <c r="K44" s="476">
        <f t="shared" si="16"/>
        <v>128890</v>
      </c>
      <c r="L44" s="476">
        <f t="shared" si="17"/>
        <v>1765617</v>
      </c>
      <c r="M44" s="476">
        <v>1767</v>
      </c>
      <c r="N44" s="476">
        <f t="shared" si="18"/>
        <v>139</v>
      </c>
      <c r="O44" s="806">
        <f t="shared" si="11"/>
        <v>1767523</v>
      </c>
      <c r="P44" s="813"/>
      <c r="Q44" s="805">
        <f>E44-'[119]Electric Assumptions'!V44</f>
        <v>844487.70566636138</v>
      </c>
      <c r="R44" s="476">
        <f>F44-'[119]Electric Assumptions'!W44</f>
        <v>685091.60341051861</v>
      </c>
      <c r="S44" s="476">
        <f t="shared" si="12"/>
        <v>87021</v>
      </c>
      <c r="T44" s="476">
        <f t="shared" si="12"/>
        <v>6390</v>
      </c>
      <c r="U44" s="476">
        <f t="shared" si="12"/>
        <v>509</v>
      </c>
      <c r="V44" s="476">
        <f t="shared" si="19"/>
        <v>1623499.3090768801</v>
      </c>
      <c r="W44" s="476">
        <f t="shared" si="20"/>
        <v>127848.6909231199</v>
      </c>
      <c r="X44" s="476">
        <f t="shared" si="21"/>
        <v>1751348</v>
      </c>
      <c r="Y44" s="476">
        <f t="shared" si="22"/>
        <v>1767</v>
      </c>
      <c r="Z44" s="476">
        <f t="shared" si="23"/>
        <v>139</v>
      </c>
      <c r="AA44" s="806">
        <f t="shared" si="13"/>
        <v>1753254</v>
      </c>
      <c r="AC44" s="805">
        <v>861170.22158190224</v>
      </c>
      <c r="AD44" s="476">
        <v>700281.81869553181</v>
      </c>
      <c r="AE44" s="476">
        <v>87479.827876046518</v>
      </c>
      <c r="AF44" s="476">
        <v>6590.2357513727184</v>
      </c>
      <c r="AG44" s="476">
        <v>509.44272752470175</v>
      </c>
      <c r="AH44" s="476">
        <f t="shared" si="24"/>
        <v>1656031.5466323781</v>
      </c>
      <c r="AI44" s="476">
        <f t="shared" si="25"/>
        <v>130410.45336762187</v>
      </c>
      <c r="AJ44" s="476">
        <f t="shared" si="26"/>
        <v>1786442</v>
      </c>
      <c r="AK44" s="476">
        <f t="shared" si="27"/>
        <v>1767</v>
      </c>
      <c r="AL44" s="476">
        <f t="shared" si="28"/>
        <v>139</v>
      </c>
      <c r="AM44" s="806">
        <f t="shared" si="14"/>
        <v>1788348</v>
      </c>
      <c r="AR44" s="813"/>
      <c r="AS44" s="813"/>
      <c r="AT44" s="813"/>
      <c r="AU44" s="813"/>
      <c r="AV44" s="813"/>
      <c r="AW44" s="813"/>
    </row>
    <row r="45" spans="1:49" x14ac:dyDescent="0.2">
      <c r="A45" s="794">
        <f t="shared" si="29"/>
        <v>2024</v>
      </c>
      <c r="B45" s="794">
        <v>11</v>
      </c>
      <c r="C45" s="800">
        <f t="shared" si="10"/>
        <v>45597</v>
      </c>
      <c r="E45" s="805">
        <v>1045776</v>
      </c>
      <c r="F45" s="476">
        <v>716511</v>
      </c>
      <c r="G45" s="476">
        <v>83187</v>
      </c>
      <c r="H45" s="476">
        <v>5558</v>
      </c>
      <c r="I45" s="476">
        <v>712</v>
      </c>
      <c r="J45" s="476">
        <f t="shared" si="15"/>
        <v>1851744</v>
      </c>
      <c r="K45" s="476">
        <f t="shared" si="16"/>
        <v>145822</v>
      </c>
      <c r="L45" s="476">
        <f t="shared" si="17"/>
        <v>1997566</v>
      </c>
      <c r="M45" s="476">
        <v>1763</v>
      </c>
      <c r="N45" s="476">
        <f t="shared" si="18"/>
        <v>139</v>
      </c>
      <c r="O45" s="806">
        <f t="shared" si="11"/>
        <v>1999468</v>
      </c>
      <c r="P45" s="813"/>
      <c r="Q45" s="805">
        <f>E45-'[119]Electric Assumptions'!V45</f>
        <v>1037806.708244864</v>
      </c>
      <c r="R45" s="476">
        <f>F45-'[119]Electric Assumptions'!W45</f>
        <v>710201.21665794239</v>
      </c>
      <c r="S45" s="476">
        <f t="shared" si="12"/>
        <v>83187</v>
      </c>
      <c r="T45" s="476">
        <f t="shared" si="12"/>
        <v>5558</v>
      </c>
      <c r="U45" s="476">
        <f t="shared" si="12"/>
        <v>712</v>
      </c>
      <c r="V45" s="476">
        <f t="shared" si="19"/>
        <v>1837464.9249028065</v>
      </c>
      <c r="W45" s="476">
        <f t="shared" si="20"/>
        <v>144698.07509719348</v>
      </c>
      <c r="X45" s="476">
        <f t="shared" si="21"/>
        <v>1982163</v>
      </c>
      <c r="Y45" s="476">
        <f t="shared" si="22"/>
        <v>1763</v>
      </c>
      <c r="Z45" s="476">
        <f t="shared" si="23"/>
        <v>139</v>
      </c>
      <c r="AA45" s="806">
        <f t="shared" si="13"/>
        <v>1984065</v>
      </c>
      <c r="AC45" s="805">
        <v>1059968.2418642258</v>
      </c>
      <c r="AD45" s="476">
        <v>725920.4978701378</v>
      </c>
      <c r="AE45" s="476">
        <v>83683.762494937051</v>
      </c>
      <c r="AF45" s="476">
        <v>5772.5044269330228</v>
      </c>
      <c r="AG45" s="476">
        <v>712.2340793212586</v>
      </c>
      <c r="AH45" s="476">
        <f t="shared" si="24"/>
        <v>1876057.2407355551</v>
      </c>
      <c r="AI45" s="476">
        <f t="shared" si="25"/>
        <v>147736.75926444493</v>
      </c>
      <c r="AJ45" s="476">
        <f t="shared" si="26"/>
        <v>2023794</v>
      </c>
      <c r="AK45" s="476">
        <f t="shared" si="27"/>
        <v>1763</v>
      </c>
      <c r="AL45" s="476">
        <f t="shared" si="28"/>
        <v>139</v>
      </c>
      <c r="AM45" s="806">
        <f t="shared" si="14"/>
        <v>2025696</v>
      </c>
      <c r="AR45" s="813"/>
      <c r="AS45" s="813"/>
      <c r="AT45" s="813"/>
      <c r="AU45" s="813"/>
      <c r="AV45" s="813"/>
      <c r="AW45" s="813"/>
    </row>
    <row r="46" spans="1:49" x14ac:dyDescent="0.2">
      <c r="A46" s="794">
        <f t="shared" si="29"/>
        <v>2024</v>
      </c>
      <c r="B46" s="794">
        <v>12</v>
      </c>
      <c r="C46" s="800">
        <f t="shared" si="10"/>
        <v>45627</v>
      </c>
      <c r="E46" s="805">
        <v>1301813</v>
      </c>
      <c r="F46" s="476">
        <v>812186</v>
      </c>
      <c r="G46" s="476">
        <v>85787</v>
      </c>
      <c r="H46" s="476">
        <v>6237</v>
      </c>
      <c r="I46" s="476">
        <v>926</v>
      </c>
      <c r="J46" s="476">
        <f t="shared" si="15"/>
        <v>2206949</v>
      </c>
      <c r="K46" s="476">
        <f t="shared" si="16"/>
        <v>173794</v>
      </c>
      <c r="L46" s="476">
        <f t="shared" si="17"/>
        <v>2380743</v>
      </c>
      <c r="M46" s="476">
        <v>1649</v>
      </c>
      <c r="N46" s="476">
        <f t="shared" si="18"/>
        <v>130</v>
      </c>
      <c r="O46" s="806">
        <f t="shared" si="11"/>
        <v>2382522</v>
      </c>
      <c r="P46" s="813"/>
      <c r="Q46" s="805">
        <f>E46-'[119]Electric Assumptions'!V46</f>
        <v>1291990.2702807612</v>
      </c>
      <c r="R46" s="476">
        <f>F46-'[119]Electric Assumptions'!W46</f>
        <v>804684.54663100804</v>
      </c>
      <c r="S46" s="476">
        <f t="shared" si="12"/>
        <v>85787</v>
      </c>
      <c r="T46" s="476">
        <f t="shared" si="12"/>
        <v>6237</v>
      </c>
      <c r="U46" s="476">
        <f t="shared" si="12"/>
        <v>926</v>
      </c>
      <c r="V46" s="476">
        <f t="shared" si="19"/>
        <v>2189624.8169117691</v>
      </c>
      <c r="W46" s="476">
        <f t="shared" si="20"/>
        <v>172430.1830882309</v>
      </c>
      <c r="X46" s="476">
        <f t="shared" si="21"/>
        <v>2362055</v>
      </c>
      <c r="Y46" s="476">
        <f t="shared" si="22"/>
        <v>1649</v>
      </c>
      <c r="Z46" s="476">
        <f t="shared" si="23"/>
        <v>130</v>
      </c>
      <c r="AA46" s="806">
        <f t="shared" si="13"/>
        <v>2363834</v>
      </c>
      <c r="AC46" s="805">
        <v>1320651.9049816446</v>
      </c>
      <c r="AD46" s="476">
        <v>822698.10681491438</v>
      </c>
      <c r="AE46" s="476">
        <v>86367.876568786844</v>
      </c>
      <c r="AF46" s="476">
        <v>6483.3054429522026</v>
      </c>
      <c r="AG46" s="476">
        <v>926.12893582435777</v>
      </c>
      <c r="AH46" s="476">
        <f t="shared" si="24"/>
        <v>2237127.3227441222</v>
      </c>
      <c r="AI46" s="476">
        <f t="shared" si="25"/>
        <v>176170.67725587776</v>
      </c>
      <c r="AJ46" s="476">
        <f t="shared" si="26"/>
        <v>2413298</v>
      </c>
      <c r="AK46" s="476">
        <f t="shared" si="27"/>
        <v>1649</v>
      </c>
      <c r="AL46" s="476">
        <f t="shared" si="28"/>
        <v>130</v>
      </c>
      <c r="AM46" s="806">
        <f t="shared" si="14"/>
        <v>2415077</v>
      </c>
      <c r="AR46" s="813"/>
      <c r="AS46" s="813"/>
      <c r="AT46" s="813"/>
      <c r="AU46" s="813"/>
      <c r="AV46" s="813"/>
      <c r="AW46" s="813"/>
    </row>
    <row r="47" spans="1:49" x14ac:dyDescent="0.2">
      <c r="A47" s="794"/>
      <c r="B47" s="794"/>
      <c r="C47" s="800"/>
      <c r="E47" s="805"/>
      <c r="F47" s="476"/>
      <c r="G47" s="476"/>
      <c r="H47" s="476"/>
      <c r="I47" s="476"/>
      <c r="J47" s="476"/>
      <c r="K47" s="476"/>
      <c r="L47" s="476"/>
      <c r="M47" s="476"/>
      <c r="N47" s="476"/>
      <c r="O47" s="806"/>
      <c r="P47" s="813"/>
      <c r="Q47" s="805"/>
      <c r="R47" s="476"/>
      <c r="S47" s="476"/>
      <c r="T47" s="476"/>
      <c r="U47" s="476"/>
      <c r="V47" s="476"/>
      <c r="W47" s="476"/>
      <c r="X47" s="476"/>
      <c r="Y47" s="476"/>
      <c r="Z47" s="476"/>
      <c r="AA47" s="806"/>
      <c r="AC47" s="805"/>
      <c r="AD47" s="476"/>
      <c r="AE47" s="476"/>
      <c r="AF47" s="476"/>
      <c r="AG47" s="476"/>
      <c r="AH47" s="476"/>
      <c r="AI47" s="476"/>
      <c r="AJ47" s="476"/>
      <c r="AK47" s="476"/>
      <c r="AL47" s="476"/>
      <c r="AM47" s="806"/>
      <c r="AR47" s="813"/>
      <c r="AS47" s="813"/>
      <c r="AT47" s="813"/>
      <c r="AU47" s="813"/>
      <c r="AV47" s="813"/>
      <c r="AW47" s="813"/>
    </row>
    <row r="48" spans="1:49" x14ac:dyDescent="0.2">
      <c r="A48" s="794"/>
      <c r="B48" s="794"/>
      <c r="C48" s="800"/>
      <c r="E48" s="805"/>
      <c r="F48" s="476"/>
      <c r="G48" s="473"/>
      <c r="H48" s="473"/>
      <c r="I48" s="473"/>
      <c r="J48" s="474" t="s">
        <v>379</v>
      </c>
      <c r="K48" s="475" t="s">
        <v>380</v>
      </c>
      <c r="L48" s="474" t="s">
        <v>381</v>
      </c>
      <c r="M48" s="476"/>
      <c r="N48" s="476"/>
      <c r="O48" s="806"/>
      <c r="P48" s="813"/>
      <c r="Q48" s="805"/>
      <c r="R48" s="476"/>
      <c r="S48" s="476"/>
      <c r="T48" s="476"/>
      <c r="U48" s="476"/>
      <c r="V48" s="476"/>
      <c r="W48" s="476"/>
      <c r="X48" s="476"/>
      <c r="Y48" s="476"/>
      <c r="Z48" s="476"/>
      <c r="AA48" s="806"/>
      <c r="AC48" s="805"/>
      <c r="AD48" s="476"/>
      <c r="AE48" s="476"/>
      <c r="AF48" s="476"/>
      <c r="AG48" s="476"/>
      <c r="AH48" s="476"/>
      <c r="AI48" s="476"/>
      <c r="AJ48" s="476"/>
      <c r="AK48" s="476"/>
      <c r="AL48" s="476"/>
      <c r="AM48" s="806"/>
      <c r="AR48" s="813"/>
      <c r="AS48" s="813"/>
      <c r="AT48" s="813"/>
      <c r="AU48" s="813"/>
      <c r="AV48" s="813"/>
      <c r="AW48" s="813"/>
    </row>
    <row r="49" spans="1:49" x14ac:dyDescent="0.2">
      <c r="A49" s="794"/>
      <c r="B49" s="794"/>
      <c r="C49" s="800"/>
      <c r="E49" s="805"/>
      <c r="F49" s="476"/>
      <c r="G49" s="473"/>
      <c r="H49" s="473"/>
      <c r="I49" s="477" t="s">
        <v>687</v>
      </c>
      <c r="J49" s="478">
        <f t="shared" ref="J49:J50" si="30">J41</f>
        <v>1637757</v>
      </c>
      <c r="K49" s="478">
        <f t="shared" ref="K49:K50" si="31">-I41</f>
        <v>-291</v>
      </c>
      <c r="L49" s="478">
        <f t="shared" ref="L49:L50" si="32">SUM(J49:K49)*1000</f>
        <v>1637466000</v>
      </c>
      <c r="M49" s="476"/>
      <c r="N49" s="476"/>
      <c r="O49" s="806"/>
      <c r="P49" s="813"/>
      <c r="Q49" s="805"/>
      <c r="R49" s="476"/>
      <c r="S49" s="476"/>
      <c r="T49" s="476"/>
      <c r="U49" s="476"/>
      <c r="V49" s="476"/>
      <c r="W49" s="476"/>
      <c r="X49" s="476"/>
      <c r="Y49" s="476"/>
      <c r="Z49" s="476"/>
      <c r="AA49" s="806"/>
      <c r="AC49" s="805"/>
      <c r="AD49" s="476"/>
      <c r="AE49" s="476"/>
      <c r="AF49" s="476"/>
      <c r="AG49" s="476"/>
      <c r="AH49" s="476"/>
      <c r="AI49" s="476"/>
      <c r="AJ49" s="476"/>
      <c r="AK49" s="476"/>
      <c r="AL49" s="476"/>
      <c r="AM49" s="806"/>
      <c r="AR49" s="813"/>
      <c r="AS49" s="813"/>
      <c r="AT49" s="813"/>
      <c r="AU49" s="813"/>
      <c r="AV49" s="813"/>
      <c r="AW49" s="813"/>
    </row>
    <row r="50" spans="1:49" x14ac:dyDescent="0.2">
      <c r="A50" s="794"/>
      <c r="B50" s="794"/>
      <c r="C50" s="800"/>
      <c r="E50" s="805"/>
      <c r="F50" s="476"/>
      <c r="G50" s="473"/>
      <c r="H50" s="473"/>
      <c r="I50" s="477" t="s">
        <v>688</v>
      </c>
      <c r="J50" s="478">
        <f t="shared" si="30"/>
        <v>1645492</v>
      </c>
      <c r="K50" s="478">
        <f t="shared" si="31"/>
        <v>-290</v>
      </c>
      <c r="L50" s="478">
        <f t="shared" si="32"/>
        <v>1645202000</v>
      </c>
      <c r="M50" s="476"/>
      <c r="N50" s="476"/>
      <c r="O50" s="806"/>
      <c r="P50" s="813"/>
      <c r="Q50" s="805"/>
      <c r="R50" s="476"/>
      <c r="S50" s="476"/>
      <c r="T50" s="476"/>
      <c r="U50" s="476"/>
      <c r="V50" s="476"/>
      <c r="W50" s="476"/>
      <c r="X50" s="476"/>
      <c r="Y50" s="476"/>
      <c r="Z50" s="476"/>
      <c r="AA50" s="806"/>
      <c r="AC50" s="805"/>
      <c r="AD50" s="476"/>
      <c r="AE50" s="476"/>
      <c r="AF50" s="476"/>
      <c r="AG50" s="476"/>
      <c r="AH50" s="476"/>
      <c r="AI50" s="476"/>
      <c r="AJ50" s="476"/>
      <c r="AK50" s="476"/>
      <c r="AL50" s="476"/>
      <c r="AM50" s="806"/>
      <c r="AR50" s="813"/>
      <c r="AS50" s="813"/>
      <c r="AT50" s="813"/>
      <c r="AU50" s="813"/>
      <c r="AV50" s="813"/>
      <c r="AW50" s="813"/>
    </row>
    <row r="51" spans="1:49" x14ac:dyDescent="0.2">
      <c r="A51" s="794"/>
      <c r="B51" s="794"/>
      <c r="C51" s="800"/>
      <c r="E51" s="805"/>
      <c r="F51" s="476"/>
      <c r="G51" s="473"/>
      <c r="H51" s="473"/>
      <c r="I51" s="477" t="s">
        <v>689</v>
      </c>
      <c r="J51" s="478">
        <f>J43</f>
        <v>1497390</v>
      </c>
      <c r="K51" s="478">
        <f>-I43</f>
        <v>-319</v>
      </c>
      <c r="L51" s="478">
        <f>SUM(J51:K51)*1000</f>
        <v>1497071000</v>
      </c>
      <c r="M51" s="476"/>
      <c r="N51" s="476"/>
      <c r="O51" s="806"/>
      <c r="P51" s="813"/>
      <c r="Q51" s="805"/>
      <c r="R51" s="476"/>
      <c r="S51" s="476"/>
      <c r="T51" s="476"/>
      <c r="U51" s="476"/>
      <c r="V51" s="476"/>
      <c r="W51" s="476"/>
      <c r="X51" s="476"/>
      <c r="Y51" s="476"/>
      <c r="Z51" s="476"/>
      <c r="AA51" s="806"/>
      <c r="AC51" s="805"/>
      <c r="AD51" s="476"/>
      <c r="AE51" s="476"/>
      <c r="AF51" s="476"/>
      <c r="AG51" s="476"/>
      <c r="AH51" s="476"/>
      <c r="AI51" s="476"/>
      <c r="AJ51" s="476"/>
      <c r="AK51" s="476"/>
      <c r="AL51" s="476"/>
      <c r="AM51" s="806"/>
      <c r="AR51" s="813"/>
      <c r="AS51" s="813"/>
      <c r="AT51" s="813"/>
      <c r="AU51" s="813"/>
      <c r="AV51" s="813"/>
      <c r="AW51" s="813"/>
    </row>
    <row r="52" spans="1:49" x14ac:dyDescent="0.2">
      <c r="A52" s="794"/>
      <c r="B52" s="794"/>
      <c r="C52" s="800"/>
      <c r="E52" s="805"/>
      <c r="F52" s="476"/>
      <c r="G52" s="476"/>
      <c r="H52" s="476"/>
      <c r="I52" s="476"/>
      <c r="J52" s="476"/>
      <c r="K52" s="476"/>
      <c r="L52" s="476"/>
      <c r="M52" s="476"/>
      <c r="N52" s="476"/>
      <c r="O52" s="806"/>
      <c r="P52" s="813"/>
      <c r="Q52" s="805"/>
      <c r="R52" s="476"/>
      <c r="S52" s="476"/>
      <c r="T52" s="476"/>
      <c r="U52" s="476"/>
      <c r="V52" s="476"/>
      <c r="W52" s="476"/>
      <c r="X52" s="476"/>
      <c r="Y52" s="476"/>
      <c r="Z52" s="476"/>
      <c r="AA52" s="806"/>
      <c r="AC52" s="805"/>
      <c r="AD52" s="476"/>
      <c r="AE52" s="476"/>
      <c r="AF52" s="476"/>
      <c r="AG52" s="476"/>
      <c r="AH52" s="476"/>
      <c r="AI52" s="476"/>
      <c r="AJ52" s="476"/>
      <c r="AK52" s="476"/>
      <c r="AL52" s="476"/>
      <c r="AM52" s="806"/>
      <c r="AR52" s="813"/>
      <c r="AS52" s="813"/>
      <c r="AT52" s="813"/>
      <c r="AU52" s="813"/>
      <c r="AV52" s="813"/>
      <c r="AW52" s="813"/>
    </row>
    <row r="53" spans="1:49" x14ac:dyDescent="0.2">
      <c r="A53" s="794"/>
      <c r="B53" s="794"/>
      <c r="C53" s="800"/>
      <c r="E53" s="805"/>
      <c r="F53" s="476"/>
      <c r="G53" s="476"/>
      <c r="H53" s="476"/>
      <c r="I53" s="476"/>
      <c r="J53" s="476"/>
      <c r="K53" s="476"/>
      <c r="L53" s="476"/>
      <c r="M53" s="476"/>
      <c r="N53" s="476"/>
      <c r="O53" s="806"/>
      <c r="P53" s="813"/>
      <c r="Q53" s="805"/>
      <c r="R53" s="476"/>
      <c r="S53" s="476"/>
      <c r="T53" s="476"/>
      <c r="U53" s="476"/>
      <c r="V53" s="476"/>
      <c r="W53" s="476"/>
      <c r="X53" s="476"/>
      <c r="Y53" s="476"/>
      <c r="Z53" s="476"/>
      <c r="AA53" s="806"/>
      <c r="AC53" s="805"/>
      <c r="AD53" s="476"/>
      <c r="AE53" s="476"/>
      <c r="AF53" s="476"/>
      <c r="AG53" s="476"/>
      <c r="AH53" s="476"/>
      <c r="AI53" s="476"/>
      <c r="AJ53" s="476"/>
      <c r="AK53" s="476"/>
      <c r="AL53" s="476"/>
      <c r="AM53" s="806"/>
      <c r="AR53" s="813"/>
      <c r="AS53" s="813"/>
      <c r="AT53" s="813"/>
      <c r="AU53" s="813"/>
      <c r="AV53" s="813"/>
      <c r="AW53" s="813"/>
    </row>
    <row r="54" spans="1:49" x14ac:dyDescent="0.2">
      <c r="A54" s="794"/>
      <c r="B54" s="794"/>
      <c r="C54" s="800"/>
      <c r="E54" s="805"/>
      <c r="F54" s="476"/>
      <c r="G54" s="476"/>
      <c r="H54" s="476"/>
      <c r="I54" s="476"/>
      <c r="J54" s="476"/>
      <c r="K54" s="476"/>
      <c r="L54" s="476"/>
      <c r="M54" s="476"/>
      <c r="N54" s="476"/>
      <c r="O54" s="806"/>
      <c r="P54" s="813"/>
      <c r="Q54" s="805"/>
      <c r="R54" s="476"/>
      <c r="S54" s="476"/>
      <c r="T54" s="476"/>
      <c r="U54" s="476"/>
      <c r="V54" s="476"/>
      <c r="W54" s="476"/>
      <c r="X54" s="476"/>
      <c r="Y54" s="476"/>
      <c r="Z54" s="476"/>
      <c r="AA54" s="806"/>
      <c r="AC54" s="805"/>
      <c r="AD54" s="476"/>
      <c r="AE54" s="476"/>
      <c r="AF54" s="476"/>
      <c r="AG54" s="476"/>
      <c r="AH54" s="476"/>
      <c r="AI54" s="476"/>
      <c r="AJ54" s="476"/>
      <c r="AK54" s="476"/>
      <c r="AL54" s="476"/>
      <c r="AM54" s="806"/>
      <c r="AR54" s="813"/>
      <c r="AS54" s="813"/>
      <c r="AT54" s="813"/>
      <c r="AU54" s="813"/>
      <c r="AV54" s="813"/>
      <c r="AW54" s="813"/>
    </row>
    <row r="55" spans="1:49" x14ac:dyDescent="0.2">
      <c r="A55" s="794">
        <f t="shared" ref="A55:A66" si="33">A35+1</f>
        <v>2025</v>
      </c>
      <c r="B55" s="794">
        <f t="shared" ref="B55:B66" si="34">B35</f>
        <v>1</v>
      </c>
      <c r="C55" s="800">
        <f t="shared" si="10"/>
        <v>45658</v>
      </c>
      <c r="E55" s="805">
        <v>1262518</v>
      </c>
      <c r="F55" s="476">
        <v>803160</v>
      </c>
      <c r="G55" s="476">
        <v>89089</v>
      </c>
      <c r="H55" s="476">
        <v>6168</v>
      </c>
      <c r="I55" s="476">
        <v>1011</v>
      </c>
      <c r="J55" s="476">
        <f t="shared" si="15"/>
        <v>2161946</v>
      </c>
      <c r="K55" s="476">
        <f t="shared" si="16"/>
        <v>170250</v>
      </c>
      <c r="L55" s="476">
        <f t="shared" si="17"/>
        <v>2332196</v>
      </c>
      <c r="M55" s="476">
        <v>2243</v>
      </c>
      <c r="N55" s="476">
        <f t="shared" si="18"/>
        <v>177</v>
      </c>
      <c r="O55" s="806">
        <f t="shared" si="11"/>
        <v>2334616</v>
      </c>
      <c r="P55" s="813"/>
      <c r="Q55" s="805">
        <f>E55-'[119]Electric Assumptions'!V47</f>
        <v>1254840.1036289071</v>
      </c>
      <c r="R55" s="476">
        <f>F55-'[119]Electric Assumptions'!W47</f>
        <v>795226.54766020109</v>
      </c>
      <c r="S55" s="476">
        <f t="shared" si="12"/>
        <v>89089</v>
      </c>
      <c r="T55" s="476">
        <f t="shared" si="12"/>
        <v>6168</v>
      </c>
      <c r="U55" s="476">
        <f t="shared" si="12"/>
        <v>1011</v>
      </c>
      <c r="V55" s="476">
        <f t="shared" si="19"/>
        <v>2146334.6512891082</v>
      </c>
      <c r="W55" s="476">
        <f t="shared" si="20"/>
        <v>169021.34871089179</v>
      </c>
      <c r="X55" s="476">
        <f t="shared" si="21"/>
        <v>2315356</v>
      </c>
      <c r="Y55" s="476">
        <f t="shared" si="22"/>
        <v>2243</v>
      </c>
      <c r="Z55" s="476">
        <f t="shared" si="23"/>
        <v>177</v>
      </c>
      <c r="AA55" s="806">
        <f t="shared" si="13"/>
        <v>2317776</v>
      </c>
      <c r="AC55" s="805">
        <v>1283316.5942696156</v>
      </c>
      <c r="AD55" s="476">
        <v>814641.05347359739</v>
      </c>
      <c r="AE55" s="476">
        <v>89712.821134130179</v>
      </c>
      <c r="AF55" s="476">
        <v>6382.1320269085072</v>
      </c>
      <c r="AG55" s="476">
        <v>1011.0776821820759</v>
      </c>
      <c r="AH55" s="476">
        <f t="shared" si="24"/>
        <v>2195063.6785864336</v>
      </c>
      <c r="AI55" s="476">
        <f t="shared" si="25"/>
        <v>172858.32141356636</v>
      </c>
      <c r="AJ55" s="476">
        <f t="shared" si="26"/>
        <v>2367922</v>
      </c>
      <c r="AK55" s="476">
        <f t="shared" si="27"/>
        <v>2243</v>
      </c>
      <c r="AL55" s="476">
        <f t="shared" si="28"/>
        <v>177</v>
      </c>
      <c r="AM55" s="806">
        <f t="shared" si="14"/>
        <v>2370342</v>
      </c>
      <c r="AR55" s="813"/>
      <c r="AS55" s="813"/>
      <c r="AT55" s="813"/>
      <c r="AU55" s="813"/>
      <c r="AV55" s="813"/>
      <c r="AW55" s="813"/>
    </row>
    <row r="56" spans="1:49" x14ac:dyDescent="0.2">
      <c r="A56" s="794">
        <f t="shared" si="33"/>
        <v>2025</v>
      </c>
      <c r="B56" s="794">
        <f t="shared" si="34"/>
        <v>2</v>
      </c>
      <c r="C56" s="800">
        <f t="shared" si="10"/>
        <v>45689</v>
      </c>
      <c r="E56" s="805">
        <v>1098018</v>
      </c>
      <c r="F56" s="476">
        <v>717133</v>
      </c>
      <c r="G56" s="476">
        <v>81296</v>
      </c>
      <c r="H56" s="476">
        <v>5287</v>
      </c>
      <c r="I56" s="476">
        <v>909</v>
      </c>
      <c r="J56" s="476">
        <f t="shared" si="15"/>
        <v>1902643</v>
      </c>
      <c r="K56" s="476">
        <f t="shared" si="16"/>
        <v>149831</v>
      </c>
      <c r="L56" s="476">
        <f t="shared" si="17"/>
        <v>2052474</v>
      </c>
      <c r="M56" s="476">
        <v>2355</v>
      </c>
      <c r="N56" s="476">
        <f t="shared" si="18"/>
        <v>185</v>
      </c>
      <c r="O56" s="806">
        <f t="shared" si="11"/>
        <v>2055014</v>
      </c>
      <c r="P56" s="813"/>
      <c r="Q56" s="805">
        <f>E56-'[119]Electric Assumptions'!V48</f>
        <v>1091455.1044293325</v>
      </c>
      <c r="R56" s="476">
        <f>F56-'[119]Electric Assumptions'!W48</f>
        <v>709816.47287998698</v>
      </c>
      <c r="S56" s="476">
        <f t="shared" si="12"/>
        <v>81296</v>
      </c>
      <c r="T56" s="476">
        <f t="shared" si="12"/>
        <v>5287</v>
      </c>
      <c r="U56" s="476">
        <f t="shared" si="12"/>
        <v>909</v>
      </c>
      <c r="V56" s="476">
        <f t="shared" si="19"/>
        <v>1888763.5773093195</v>
      </c>
      <c r="W56" s="476">
        <f t="shared" si="20"/>
        <v>148737.42269068048</v>
      </c>
      <c r="X56" s="476">
        <f t="shared" si="21"/>
        <v>2037501</v>
      </c>
      <c r="Y56" s="476">
        <f t="shared" si="22"/>
        <v>2355</v>
      </c>
      <c r="Z56" s="476">
        <f t="shared" si="23"/>
        <v>185</v>
      </c>
      <c r="AA56" s="806">
        <f t="shared" si="13"/>
        <v>2040041</v>
      </c>
      <c r="AC56" s="805">
        <v>1115328.3245340544</v>
      </c>
      <c r="AD56" s="476">
        <v>728553.83442109451</v>
      </c>
      <c r="AE56" s="476">
        <v>81884.395116231084</v>
      </c>
      <c r="AF56" s="476">
        <v>5475.6725629667199</v>
      </c>
      <c r="AG56" s="476">
        <v>909.33329068454543</v>
      </c>
      <c r="AH56" s="476">
        <f t="shared" si="24"/>
        <v>1932151.5599250314</v>
      </c>
      <c r="AI56" s="476">
        <f t="shared" si="25"/>
        <v>152154.44007496862</v>
      </c>
      <c r="AJ56" s="476">
        <f t="shared" si="26"/>
        <v>2084306</v>
      </c>
      <c r="AK56" s="476">
        <f t="shared" si="27"/>
        <v>2355</v>
      </c>
      <c r="AL56" s="476">
        <f t="shared" si="28"/>
        <v>185</v>
      </c>
      <c r="AM56" s="806">
        <f t="shared" si="14"/>
        <v>2086846</v>
      </c>
      <c r="AR56" s="813"/>
      <c r="AS56" s="813"/>
      <c r="AT56" s="813"/>
      <c r="AU56" s="813"/>
      <c r="AV56" s="813"/>
      <c r="AW56" s="813"/>
    </row>
    <row r="57" spans="1:49" x14ac:dyDescent="0.2">
      <c r="A57" s="794">
        <f t="shared" si="33"/>
        <v>2025</v>
      </c>
      <c r="B57" s="794">
        <f t="shared" si="34"/>
        <v>3</v>
      </c>
      <c r="C57" s="800">
        <f t="shared" si="10"/>
        <v>45717</v>
      </c>
      <c r="E57" s="805">
        <v>1091784</v>
      </c>
      <c r="F57" s="476">
        <v>776307</v>
      </c>
      <c r="G57" s="476">
        <v>89988</v>
      </c>
      <c r="H57" s="476">
        <v>6188</v>
      </c>
      <c r="I57" s="476">
        <v>892</v>
      </c>
      <c r="J57" s="476">
        <f t="shared" si="15"/>
        <v>1965159</v>
      </c>
      <c r="K57" s="476">
        <f t="shared" si="16"/>
        <v>154754</v>
      </c>
      <c r="L57" s="476">
        <f t="shared" si="17"/>
        <v>2119913</v>
      </c>
      <c r="M57" s="476">
        <v>2263</v>
      </c>
      <c r="N57" s="476">
        <f t="shared" si="18"/>
        <v>178</v>
      </c>
      <c r="O57" s="806">
        <f t="shared" si="11"/>
        <v>2122354</v>
      </c>
      <c r="P57" s="813"/>
      <c r="Q57" s="805">
        <f>E57-'[119]Electric Assumptions'!V49</f>
        <v>1081852.102226323</v>
      </c>
      <c r="R57" s="476">
        <f>F57-'[119]Electric Assumptions'!W49</f>
        <v>767152.97638266219</v>
      </c>
      <c r="S57" s="476">
        <f t="shared" si="12"/>
        <v>89988</v>
      </c>
      <c r="T57" s="476">
        <f t="shared" si="12"/>
        <v>6188</v>
      </c>
      <c r="U57" s="476">
        <f t="shared" si="12"/>
        <v>892</v>
      </c>
      <c r="V57" s="476">
        <f t="shared" si="19"/>
        <v>1946073.0786089851</v>
      </c>
      <c r="W57" s="476">
        <f t="shared" si="20"/>
        <v>153250.92139101494</v>
      </c>
      <c r="X57" s="476">
        <f t="shared" si="21"/>
        <v>2099324</v>
      </c>
      <c r="Y57" s="476">
        <f t="shared" si="22"/>
        <v>2263</v>
      </c>
      <c r="Z57" s="476">
        <f t="shared" si="23"/>
        <v>178</v>
      </c>
      <c r="AA57" s="806">
        <f t="shared" si="13"/>
        <v>2101765</v>
      </c>
      <c r="AC57" s="805">
        <v>1108633.6518126244</v>
      </c>
      <c r="AD57" s="476">
        <v>789744.44550392916</v>
      </c>
      <c r="AE57" s="476">
        <v>90672.925618482317</v>
      </c>
      <c r="AF57" s="476">
        <v>6403.3953174386988</v>
      </c>
      <c r="AG57" s="476">
        <v>891.62495704882303</v>
      </c>
      <c r="AH57" s="476">
        <f t="shared" si="24"/>
        <v>1996346.0432095234</v>
      </c>
      <c r="AI57" s="476">
        <f t="shared" si="25"/>
        <v>157209.95679047657</v>
      </c>
      <c r="AJ57" s="476">
        <f t="shared" si="26"/>
        <v>2153556</v>
      </c>
      <c r="AK57" s="476">
        <f t="shared" si="27"/>
        <v>2263</v>
      </c>
      <c r="AL57" s="476">
        <f t="shared" si="28"/>
        <v>178</v>
      </c>
      <c r="AM57" s="806">
        <f t="shared" si="14"/>
        <v>2155997</v>
      </c>
      <c r="AR57" s="813"/>
      <c r="AS57" s="813"/>
      <c r="AT57" s="813"/>
      <c r="AU57" s="813"/>
      <c r="AV57" s="813"/>
      <c r="AW57" s="813"/>
    </row>
    <row r="58" spans="1:49" x14ac:dyDescent="0.2">
      <c r="A58" s="794">
        <f t="shared" si="33"/>
        <v>2025</v>
      </c>
      <c r="B58" s="794">
        <f t="shared" si="34"/>
        <v>4</v>
      </c>
      <c r="C58" s="800">
        <f t="shared" si="10"/>
        <v>45748</v>
      </c>
      <c r="E58" s="805">
        <v>876898</v>
      </c>
      <c r="F58" s="476">
        <v>688353</v>
      </c>
      <c r="G58" s="476">
        <v>84404</v>
      </c>
      <c r="H58" s="476">
        <v>5464</v>
      </c>
      <c r="I58" s="476">
        <v>730</v>
      </c>
      <c r="J58" s="476">
        <f t="shared" si="15"/>
        <v>1655849</v>
      </c>
      <c r="K58" s="476">
        <f t="shared" si="16"/>
        <v>130396</v>
      </c>
      <c r="L58" s="476">
        <f t="shared" si="17"/>
        <v>1786245</v>
      </c>
      <c r="M58" s="476">
        <v>2101</v>
      </c>
      <c r="N58" s="476">
        <f t="shared" si="18"/>
        <v>165</v>
      </c>
      <c r="O58" s="806">
        <f t="shared" si="11"/>
        <v>1788511</v>
      </c>
      <c r="P58" s="813"/>
      <c r="Q58" s="805">
        <f>E58-'[119]Electric Assumptions'!V50</f>
        <v>867024.16858425213</v>
      </c>
      <c r="R58" s="476">
        <f>F58-'[119]Electric Assumptions'!W50</f>
        <v>679247.67707051313</v>
      </c>
      <c r="S58" s="476">
        <f t="shared" si="12"/>
        <v>84404</v>
      </c>
      <c r="T58" s="476">
        <f t="shared" si="12"/>
        <v>5464</v>
      </c>
      <c r="U58" s="476">
        <f t="shared" si="12"/>
        <v>730</v>
      </c>
      <c r="V58" s="476">
        <f t="shared" si="19"/>
        <v>1636869.8456547651</v>
      </c>
      <c r="W58" s="476">
        <f t="shared" si="20"/>
        <v>128901.15434523486</v>
      </c>
      <c r="X58" s="476">
        <f t="shared" si="21"/>
        <v>1765771</v>
      </c>
      <c r="Y58" s="476">
        <f t="shared" si="22"/>
        <v>2101</v>
      </c>
      <c r="Z58" s="476">
        <f t="shared" si="23"/>
        <v>165</v>
      </c>
      <c r="AA58" s="806">
        <f t="shared" si="13"/>
        <v>1768037</v>
      </c>
      <c r="AC58" s="805">
        <v>891109.08796274429</v>
      </c>
      <c r="AD58" s="476">
        <v>703093.81911401881</v>
      </c>
      <c r="AE58" s="476">
        <v>85091.765380391444</v>
      </c>
      <c r="AF58" s="476">
        <v>5651.5007037937175</v>
      </c>
      <c r="AG58" s="476">
        <v>730.41027630725694</v>
      </c>
      <c r="AH58" s="476">
        <f t="shared" si="24"/>
        <v>1685676.5834372554</v>
      </c>
      <c r="AI58" s="476">
        <f t="shared" si="25"/>
        <v>132744.41656274465</v>
      </c>
      <c r="AJ58" s="476">
        <f t="shared" si="26"/>
        <v>1818421</v>
      </c>
      <c r="AK58" s="476">
        <f t="shared" si="27"/>
        <v>2101</v>
      </c>
      <c r="AL58" s="476">
        <f t="shared" si="28"/>
        <v>165</v>
      </c>
      <c r="AM58" s="806">
        <f t="shared" si="14"/>
        <v>1820687</v>
      </c>
      <c r="AR58" s="813"/>
      <c r="AS58" s="813"/>
      <c r="AT58" s="813"/>
      <c r="AU58" s="813"/>
      <c r="AV58" s="813"/>
      <c r="AW58" s="813"/>
    </row>
    <row r="59" spans="1:49" x14ac:dyDescent="0.2">
      <c r="A59" s="794">
        <f t="shared" si="33"/>
        <v>2025</v>
      </c>
      <c r="B59" s="794">
        <f t="shared" si="34"/>
        <v>5</v>
      </c>
      <c r="C59" s="800">
        <f t="shared" si="10"/>
        <v>45778</v>
      </c>
      <c r="E59" s="805">
        <v>763256</v>
      </c>
      <c r="F59" s="476">
        <v>692160</v>
      </c>
      <c r="G59" s="476">
        <v>80950</v>
      </c>
      <c r="H59" s="476">
        <v>5337</v>
      </c>
      <c r="I59" s="476">
        <v>566</v>
      </c>
      <c r="J59" s="476">
        <f t="shared" si="15"/>
        <v>1542269</v>
      </c>
      <c r="K59" s="476">
        <f t="shared" si="16"/>
        <v>121452</v>
      </c>
      <c r="L59" s="476">
        <f t="shared" si="17"/>
        <v>1663721</v>
      </c>
      <c r="M59" s="476">
        <v>2097</v>
      </c>
      <c r="N59" s="476">
        <f t="shared" si="18"/>
        <v>165</v>
      </c>
      <c r="O59" s="806">
        <f t="shared" si="11"/>
        <v>1665983</v>
      </c>
      <c r="P59" s="813"/>
      <c r="Q59" s="805">
        <f>E59-'[119]Electric Assumptions'!V51</f>
        <v>753366.34684577829</v>
      </c>
      <c r="R59" s="476">
        <f>F59-'[119]Electric Assumptions'!W51</f>
        <v>682870.45266720688</v>
      </c>
      <c r="S59" s="476">
        <f t="shared" ref="S59:U122" si="35">G59</f>
        <v>80950</v>
      </c>
      <c r="T59" s="476">
        <f t="shared" si="35"/>
        <v>5337</v>
      </c>
      <c r="U59" s="476">
        <f t="shared" si="35"/>
        <v>566</v>
      </c>
      <c r="V59" s="476">
        <f t="shared" si="19"/>
        <v>1523089.7995129852</v>
      </c>
      <c r="W59" s="476">
        <f t="shared" si="20"/>
        <v>119941.20048701484</v>
      </c>
      <c r="X59" s="476">
        <f t="shared" si="21"/>
        <v>1643031</v>
      </c>
      <c r="Y59" s="476">
        <f t="shared" si="22"/>
        <v>2097</v>
      </c>
      <c r="Z59" s="476">
        <f t="shared" si="23"/>
        <v>165</v>
      </c>
      <c r="AA59" s="806">
        <f t="shared" si="13"/>
        <v>1645293</v>
      </c>
      <c r="AC59" s="805">
        <v>776972.86418082623</v>
      </c>
      <c r="AD59" s="476">
        <v>709169.49249996594</v>
      </c>
      <c r="AE59" s="476">
        <v>81723.913289918331</v>
      </c>
      <c r="AF59" s="476">
        <v>5516.2114160103738</v>
      </c>
      <c r="AG59" s="476">
        <v>565.51101977576297</v>
      </c>
      <c r="AH59" s="476">
        <f t="shared" si="24"/>
        <v>1573947.9924064968</v>
      </c>
      <c r="AI59" s="476">
        <f t="shared" si="25"/>
        <v>123946.00759350322</v>
      </c>
      <c r="AJ59" s="476">
        <f t="shared" si="26"/>
        <v>1697894</v>
      </c>
      <c r="AK59" s="476">
        <f t="shared" si="27"/>
        <v>2097</v>
      </c>
      <c r="AL59" s="476">
        <f t="shared" si="28"/>
        <v>165</v>
      </c>
      <c r="AM59" s="806">
        <f t="shared" si="14"/>
        <v>1700156</v>
      </c>
      <c r="AR59" s="813"/>
      <c r="AS59" s="813"/>
      <c r="AT59" s="813"/>
      <c r="AU59" s="813"/>
      <c r="AV59" s="813"/>
      <c r="AW59" s="813"/>
    </row>
    <row r="60" spans="1:49" x14ac:dyDescent="0.2">
      <c r="A60" s="794">
        <f t="shared" si="33"/>
        <v>2025</v>
      </c>
      <c r="B60" s="794">
        <f t="shared" si="34"/>
        <v>6</v>
      </c>
      <c r="C60" s="800">
        <f t="shared" si="10"/>
        <v>45809</v>
      </c>
      <c r="E60" s="805">
        <v>700055</v>
      </c>
      <c r="F60" s="476">
        <v>684246</v>
      </c>
      <c r="G60" s="476">
        <v>88150</v>
      </c>
      <c r="H60" s="476">
        <v>4766</v>
      </c>
      <c r="I60" s="476">
        <v>431</v>
      </c>
      <c r="J60" s="476">
        <f t="shared" si="15"/>
        <v>1477648</v>
      </c>
      <c r="K60" s="476">
        <f t="shared" si="16"/>
        <v>116363</v>
      </c>
      <c r="L60" s="476">
        <f t="shared" si="17"/>
        <v>1594011</v>
      </c>
      <c r="M60" s="476">
        <v>1727</v>
      </c>
      <c r="N60" s="476">
        <f t="shared" si="18"/>
        <v>136</v>
      </c>
      <c r="O60" s="806">
        <f t="shared" si="11"/>
        <v>1595874</v>
      </c>
      <c r="P60" s="813"/>
      <c r="Q60" s="805">
        <f>E60-'[119]Electric Assumptions'!V52</f>
        <v>690281.03193503933</v>
      </c>
      <c r="R60" s="476">
        <f>F60-'[119]Electric Assumptions'!W52</f>
        <v>674980.13872966787</v>
      </c>
      <c r="S60" s="476">
        <f t="shared" si="35"/>
        <v>88150</v>
      </c>
      <c r="T60" s="476">
        <f t="shared" si="35"/>
        <v>4766</v>
      </c>
      <c r="U60" s="476">
        <f t="shared" si="35"/>
        <v>431</v>
      </c>
      <c r="V60" s="476">
        <f t="shared" si="19"/>
        <v>1458608.1706647072</v>
      </c>
      <c r="W60" s="476">
        <f t="shared" si="20"/>
        <v>114863.8293352928</v>
      </c>
      <c r="X60" s="476">
        <f t="shared" si="21"/>
        <v>1573472</v>
      </c>
      <c r="Y60" s="476">
        <f t="shared" si="22"/>
        <v>1727</v>
      </c>
      <c r="Z60" s="476">
        <f t="shared" si="23"/>
        <v>136</v>
      </c>
      <c r="AA60" s="806">
        <f t="shared" si="13"/>
        <v>1575335</v>
      </c>
      <c r="AC60" s="805">
        <v>715038.66552568926</v>
      </c>
      <c r="AD60" s="476">
        <v>703154.16226926469</v>
      </c>
      <c r="AE60" s="476">
        <v>88969.093891020559</v>
      </c>
      <c r="AF60" s="476">
        <v>4949.4447647777915</v>
      </c>
      <c r="AG60" s="476">
        <v>430.68121518929706</v>
      </c>
      <c r="AH60" s="476">
        <f t="shared" si="24"/>
        <v>1512542.0476659418</v>
      </c>
      <c r="AI60" s="476">
        <f t="shared" si="25"/>
        <v>119110.95233405824</v>
      </c>
      <c r="AJ60" s="476">
        <f t="shared" si="26"/>
        <v>1631653</v>
      </c>
      <c r="AK60" s="476">
        <f t="shared" si="27"/>
        <v>1727</v>
      </c>
      <c r="AL60" s="476">
        <f t="shared" si="28"/>
        <v>136</v>
      </c>
      <c r="AM60" s="806">
        <f t="shared" si="14"/>
        <v>1633516</v>
      </c>
      <c r="AR60" s="813"/>
      <c r="AS60" s="813"/>
      <c r="AT60" s="813"/>
      <c r="AU60" s="813"/>
      <c r="AV60" s="813"/>
      <c r="AW60" s="813"/>
    </row>
    <row r="61" spans="1:49" x14ac:dyDescent="0.2">
      <c r="A61" s="794">
        <f t="shared" si="33"/>
        <v>2025</v>
      </c>
      <c r="B61" s="794">
        <f t="shared" si="34"/>
        <v>7</v>
      </c>
      <c r="C61" s="800">
        <f t="shared" si="10"/>
        <v>45839</v>
      </c>
      <c r="E61" s="805">
        <v>793443</v>
      </c>
      <c r="F61" s="476">
        <v>755932</v>
      </c>
      <c r="G61" s="476">
        <v>90507</v>
      </c>
      <c r="H61" s="476">
        <v>5640</v>
      </c>
      <c r="I61" s="476">
        <v>291</v>
      </c>
      <c r="J61" s="476">
        <f t="shared" si="15"/>
        <v>1645813</v>
      </c>
      <c r="K61" s="476">
        <f t="shared" si="16"/>
        <v>129606</v>
      </c>
      <c r="L61" s="476">
        <f t="shared" si="17"/>
        <v>1775419</v>
      </c>
      <c r="M61" s="476">
        <v>2779</v>
      </c>
      <c r="N61" s="476">
        <f t="shared" si="18"/>
        <v>219</v>
      </c>
      <c r="O61" s="806">
        <f t="shared" si="11"/>
        <v>1778417</v>
      </c>
      <c r="P61" s="813"/>
      <c r="Q61" s="805">
        <f>E61-'[119]Electric Assumptions'!V53</f>
        <v>782933.1479485929</v>
      </c>
      <c r="R61" s="476">
        <f>F61-'[119]Electric Assumptions'!W53</f>
        <v>746019.64289308235</v>
      </c>
      <c r="S61" s="476">
        <f t="shared" si="35"/>
        <v>90507</v>
      </c>
      <c r="T61" s="476">
        <f t="shared" si="35"/>
        <v>5640</v>
      </c>
      <c r="U61" s="476">
        <f t="shared" si="35"/>
        <v>291</v>
      </c>
      <c r="V61" s="476">
        <f t="shared" si="19"/>
        <v>1625390.7908416754</v>
      </c>
      <c r="W61" s="476">
        <f t="shared" si="20"/>
        <v>127997.20915832464</v>
      </c>
      <c r="X61" s="476">
        <f t="shared" si="21"/>
        <v>1753388</v>
      </c>
      <c r="Y61" s="476">
        <f t="shared" si="22"/>
        <v>2779</v>
      </c>
      <c r="Z61" s="476">
        <f t="shared" si="23"/>
        <v>219</v>
      </c>
      <c r="AA61" s="806">
        <f t="shared" si="13"/>
        <v>1756386</v>
      </c>
      <c r="AC61" s="805">
        <v>813477.78883850388</v>
      </c>
      <c r="AD61" s="476">
        <v>776544.54536441015</v>
      </c>
      <c r="AE61" s="476">
        <v>91434.298255637303</v>
      </c>
      <c r="AF61" s="476">
        <v>5897.8342698401739</v>
      </c>
      <c r="AG61" s="476">
        <v>291.14757483456242</v>
      </c>
      <c r="AH61" s="476">
        <f t="shared" si="24"/>
        <v>1687645.6143032261</v>
      </c>
      <c r="AI61" s="476">
        <f t="shared" si="25"/>
        <v>132899.38569677388</v>
      </c>
      <c r="AJ61" s="476">
        <f t="shared" si="26"/>
        <v>1820545</v>
      </c>
      <c r="AK61" s="476">
        <f t="shared" si="27"/>
        <v>2779</v>
      </c>
      <c r="AL61" s="476">
        <f t="shared" si="28"/>
        <v>219</v>
      </c>
      <c r="AM61" s="806">
        <f t="shared" si="14"/>
        <v>1823543</v>
      </c>
      <c r="AR61" s="813"/>
      <c r="AS61" s="813"/>
      <c r="AT61" s="813"/>
      <c r="AU61" s="813"/>
      <c r="AV61" s="813"/>
      <c r="AW61" s="813"/>
    </row>
    <row r="62" spans="1:49" x14ac:dyDescent="0.2">
      <c r="A62" s="794">
        <f t="shared" si="33"/>
        <v>2025</v>
      </c>
      <c r="B62" s="794">
        <f t="shared" si="34"/>
        <v>8</v>
      </c>
      <c r="C62" s="800">
        <f t="shared" si="10"/>
        <v>45870</v>
      </c>
      <c r="E62" s="805">
        <v>799801</v>
      </c>
      <c r="F62" s="476">
        <v>759621</v>
      </c>
      <c r="G62" s="476">
        <v>91131</v>
      </c>
      <c r="H62" s="476">
        <v>5224</v>
      </c>
      <c r="I62" s="476">
        <v>290</v>
      </c>
      <c r="J62" s="476">
        <f t="shared" si="15"/>
        <v>1656067</v>
      </c>
      <c r="K62" s="476">
        <f t="shared" si="16"/>
        <v>130413</v>
      </c>
      <c r="L62" s="476">
        <f t="shared" si="17"/>
        <v>1786480</v>
      </c>
      <c r="M62" s="476">
        <v>1579</v>
      </c>
      <c r="N62" s="476">
        <f t="shared" si="18"/>
        <v>124</v>
      </c>
      <c r="O62" s="806">
        <f t="shared" si="11"/>
        <v>1788183</v>
      </c>
      <c r="P62" s="813"/>
      <c r="Q62" s="805">
        <f>E62-'[119]Electric Assumptions'!V54</f>
        <v>788709.45459311362</v>
      </c>
      <c r="R62" s="476">
        <f>F62-'[119]Electric Assumptions'!W54</f>
        <v>749110.91285462142</v>
      </c>
      <c r="S62" s="476">
        <f t="shared" si="35"/>
        <v>91131</v>
      </c>
      <c r="T62" s="476">
        <f t="shared" si="35"/>
        <v>5224</v>
      </c>
      <c r="U62" s="476">
        <f t="shared" si="35"/>
        <v>290</v>
      </c>
      <c r="V62" s="476">
        <f t="shared" si="19"/>
        <v>1634465.367447735</v>
      </c>
      <c r="W62" s="476">
        <f t="shared" si="20"/>
        <v>128711.63255226496</v>
      </c>
      <c r="X62" s="476">
        <f t="shared" si="21"/>
        <v>1763177</v>
      </c>
      <c r="Y62" s="476">
        <f t="shared" si="22"/>
        <v>1579</v>
      </c>
      <c r="Z62" s="476">
        <f t="shared" si="23"/>
        <v>124</v>
      </c>
      <c r="AA62" s="806">
        <f t="shared" si="13"/>
        <v>1764880</v>
      </c>
      <c r="AC62" s="805">
        <v>820249.18982424005</v>
      </c>
      <c r="AD62" s="476">
        <v>781953.79984068766</v>
      </c>
      <c r="AE62" s="476">
        <v>92154.947316242789</v>
      </c>
      <c r="AF62" s="476">
        <v>5490.6164116701511</v>
      </c>
      <c r="AG62" s="476">
        <v>290.29550054884817</v>
      </c>
      <c r="AH62" s="476">
        <f t="shared" si="24"/>
        <v>1700138.8488933893</v>
      </c>
      <c r="AI62" s="476">
        <f t="shared" si="25"/>
        <v>133883.15110661066</v>
      </c>
      <c r="AJ62" s="476">
        <f t="shared" si="26"/>
        <v>1834022</v>
      </c>
      <c r="AK62" s="476">
        <f t="shared" si="27"/>
        <v>1579</v>
      </c>
      <c r="AL62" s="476">
        <f t="shared" si="28"/>
        <v>124</v>
      </c>
      <c r="AM62" s="806">
        <f t="shared" si="14"/>
        <v>1835725</v>
      </c>
      <c r="AR62" s="813"/>
      <c r="AS62" s="813"/>
      <c r="AT62" s="813"/>
      <c r="AU62" s="813"/>
      <c r="AV62" s="813"/>
      <c r="AW62" s="813"/>
    </row>
    <row r="63" spans="1:49" x14ac:dyDescent="0.2">
      <c r="A63" s="794">
        <f t="shared" si="33"/>
        <v>2025</v>
      </c>
      <c r="B63" s="794">
        <f t="shared" si="34"/>
        <v>9</v>
      </c>
      <c r="C63" s="800">
        <f t="shared" si="10"/>
        <v>45901</v>
      </c>
      <c r="E63" s="805">
        <v>728083</v>
      </c>
      <c r="F63" s="476">
        <v>685295</v>
      </c>
      <c r="G63" s="476">
        <v>85824</v>
      </c>
      <c r="H63" s="476">
        <v>5393</v>
      </c>
      <c r="I63" s="476">
        <v>319</v>
      </c>
      <c r="J63" s="476">
        <f t="shared" si="15"/>
        <v>1504914</v>
      </c>
      <c r="K63" s="476">
        <f t="shared" si="16"/>
        <v>118510</v>
      </c>
      <c r="L63" s="476">
        <f t="shared" si="17"/>
        <v>1623424</v>
      </c>
      <c r="M63" s="476">
        <v>1377</v>
      </c>
      <c r="N63" s="476">
        <f t="shared" si="18"/>
        <v>108</v>
      </c>
      <c r="O63" s="806">
        <f t="shared" si="11"/>
        <v>1624909</v>
      </c>
      <c r="P63" s="813"/>
      <c r="Q63" s="805">
        <f>E63-'[119]Electric Assumptions'!V55</f>
        <v>717731.82331743301</v>
      </c>
      <c r="R63" s="476">
        <f>F63-'[119]Electric Assumptions'!W55</f>
        <v>674759.68214753817</v>
      </c>
      <c r="S63" s="476">
        <f t="shared" si="35"/>
        <v>85824</v>
      </c>
      <c r="T63" s="476">
        <f t="shared" si="35"/>
        <v>5393</v>
      </c>
      <c r="U63" s="476">
        <f t="shared" si="35"/>
        <v>319</v>
      </c>
      <c r="V63" s="476">
        <f t="shared" si="19"/>
        <v>1484027.5054649711</v>
      </c>
      <c r="W63" s="476">
        <f t="shared" si="20"/>
        <v>116865.49453502893</v>
      </c>
      <c r="X63" s="476">
        <f t="shared" si="21"/>
        <v>1600893</v>
      </c>
      <c r="Y63" s="476">
        <f t="shared" si="22"/>
        <v>1377</v>
      </c>
      <c r="Z63" s="476">
        <f t="shared" si="23"/>
        <v>108</v>
      </c>
      <c r="AA63" s="806">
        <f t="shared" si="13"/>
        <v>1602378</v>
      </c>
      <c r="AC63" s="805">
        <v>744725.11049507465</v>
      </c>
      <c r="AD63" s="476">
        <v>706462.5524610345</v>
      </c>
      <c r="AE63" s="476">
        <v>86850.708820789034</v>
      </c>
      <c r="AF63" s="476">
        <v>5708.6248726788026</v>
      </c>
      <c r="AG63" s="476">
        <v>319.2918354370575</v>
      </c>
      <c r="AH63" s="476">
        <f t="shared" si="24"/>
        <v>1544066.2884850143</v>
      </c>
      <c r="AI63" s="476">
        <f t="shared" si="25"/>
        <v>121592.71151498565</v>
      </c>
      <c r="AJ63" s="476">
        <f t="shared" si="26"/>
        <v>1665659</v>
      </c>
      <c r="AK63" s="476">
        <f t="shared" si="27"/>
        <v>1377</v>
      </c>
      <c r="AL63" s="476">
        <f t="shared" si="28"/>
        <v>108</v>
      </c>
      <c r="AM63" s="806">
        <f t="shared" si="14"/>
        <v>1667144</v>
      </c>
      <c r="AR63" s="813"/>
      <c r="AS63" s="813"/>
      <c r="AT63" s="813"/>
      <c r="AU63" s="813"/>
      <c r="AV63" s="813"/>
      <c r="AW63" s="813"/>
    </row>
    <row r="64" spans="1:49" x14ac:dyDescent="0.2">
      <c r="A64" s="794">
        <f t="shared" si="33"/>
        <v>2025</v>
      </c>
      <c r="B64" s="794">
        <f t="shared" si="34"/>
        <v>10</v>
      </c>
      <c r="C64" s="800">
        <f t="shared" si="10"/>
        <v>45931</v>
      </c>
      <c r="E64" s="805">
        <v>857008</v>
      </c>
      <c r="F64" s="476">
        <v>694844</v>
      </c>
      <c r="G64" s="476">
        <v>85578</v>
      </c>
      <c r="H64" s="476">
        <v>6234</v>
      </c>
      <c r="I64" s="476">
        <v>509</v>
      </c>
      <c r="J64" s="476">
        <f t="shared" si="15"/>
        <v>1644173</v>
      </c>
      <c r="K64" s="476">
        <f t="shared" si="16"/>
        <v>129476</v>
      </c>
      <c r="L64" s="476">
        <f t="shared" si="17"/>
        <v>1773649</v>
      </c>
      <c r="M64" s="476">
        <v>1767</v>
      </c>
      <c r="N64" s="476">
        <f t="shared" si="18"/>
        <v>139</v>
      </c>
      <c r="O64" s="806">
        <f t="shared" si="11"/>
        <v>1775555</v>
      </c>
      <c r="P64" s="813"/>
      <c r="Q64" s="805">
        <f>E64-'[119]Electric Assumptions'!V56</f>
        <v>843123.01280689205</v>
      </c>
      <c r="R64" s="476">
        <f>F64-'[119]Electric Assumptions'!W56</f>
        <v>682154.72316153825</v>
      </c>
      <c r="S64" s="476">
        <f t="shared" si="35"/>
        <v>85578</v>
      </c>
      <c r="T64" s="476">
        <f t="shared" si="35"/>
        <v>6234</v>
      </c>
      <c r="U64" s="476">
        <f t="shared" si="35"/>
        <v>509</v>
      </c>
      <c r="V64" s="476">
        <f t="shared" si="19"/>
        <v>1617598.7359684303</v>
      </c>
      <c r="W64" s="476">
        <f t="shared" si="20"/>
        <v>127383.26403156971</v>
      </c>
      <c r="X64" s="476">
        <f t="shared" si="21"/>
        <v>1744982</v>
      </c>
      <c r="Y64" s="476">
        <f t="shared" si="22"/>
        <v>1767</v>
      </c>
      <c r="Z64" s="476">
        <f t="shared" si="23"/>
        <v>139</v>
      </c>
      <c r="AA64" s="806">
        <f t="shared" si="13"/>
        <v>1746888</v>
      </c>
      <c r="AC64" s="805">
        <v>876930.79994392302</v>
      </c>
      <c r="AD64" s="476">
        <v>715889.48990261415</v>
      </c>
      <c r="AE64" s="476">
        <v>86656.765866393907</v>
      </c>
      <c r="AF64" s="476">
        <v>6673.5339626716896</v>
      </c>
      <c r="AG64" s="476">
        <v>508.51837956541647</v>
      </c>
      <c r="AH64" s="476">
        <f t="shared" si="24"/>
        <v>1686659.1080551681</v>
      </c>
      <c r="AI64" s="476">
        <f t="shared" si="25"/>
        <v>132821.89194483194</v>
      </c>
      <c r="AJ64" s="476">
        <f t="shared" si="26"/>
        <v>1819481</v>
      </c>
      <c r="AK64" s="476">
        <f t="shared" si="27"/>
        <v>1767</v>
      </c>
      <c r="AL64" s="476">
        <f t="shared" si="28"/>
        <v>139</v>
      </c>
      <c r="AM64" s="806">
        <f t="shared" si="14"/>
        <v>1821387</v>
      </c>
      <c r="AR64" s="813"/>
      <c r="AS64" s="813"/>
      <c r="AT64" s="813"/>
      <c r="AU64" s="813"/>
      <c r="AV64" s="813"/>
      <c r="AW64" s="813"/>
    </row>
    <row r="65" spans="1:49" x14ac:dyDescent="0.2">
      <c r="A65" s="794">
        <f t="shared" si="33"/>
        <v>2025</v>
      </c>
      <c r="B65" s="794">
        <f t="shared" si="34"/>
        <v>11</v>
      </c>
      <c r="C65" s="800">
        <f t="shared" si="10"/>
        <v>45962</v>
      </c>
      <c r="E65" s="805">
        <v>1047620</v>
      </c>
      <c r="F65" s="476">
        <v>721532</v>
      </c>
      <c r="G65" s="476">
        <v>82067</v>
      </c>
      <c r="H65" s="476">
        <v>5405</v>
      </c>
      <c r="I65" s="476">
        <v>710</v>
      </c>
      <c r="J65" s="476">
        <f t="shared" si="15"/>
        <v>1857334</v>
      </c>
      <c r="K65" s="476">
        <f t="shared" si="16"/>
        <v>146263</v>
      </c>
      <c r="L65" s="476">
        <f t="shared" si="17"/>
        <v>2003597</v>
      </c>
      <c r="M65" s="476">
        <v>1763</v>
      </c>
      <c r="N65" s="476">
        <f t="shared" si="18"/>
        <v>139</v>
      </c>
      <c r="O65" s="806">
        <f t="shared" si="11"/>
        <v>2005499</v>
      </c>
      <c r="P65" s="813"/>
      <c r="Q65" s="805">
        <f>E65-'[119]Electric Assumptions'!V57</f>
        <v>1033092.652381956</v>
      </c>
      <c r="R65" s="476">
        <f>F65-'[119]Electric Assumptions'!W57</f>
        <v>707998.96048742905</v>
      </c>
      <c r="S65" s="476">
        <f t="shared" si="35"/>
        <v>82067</v>
      </c>
      <c r="T65" s="476">
        <f t="shared" si="35"/>
        <v>5405</v>
      </c>
      <c r="U65" s="476">
        <f t="shared" si="35"/>
        <v>710</v>
      </c>
      <c r="V65" s="476">
        <f t="shared" si="19"/>
        <v>1829273.6128693852</v>
      </c>
      <c r="W65" s="476">
        <f t="shared" si="20"/>
        <v>144052.38713061484</v>
      </c>
      <c r="X65" s="476">
        <f t="shared" si="21"/>
        <v>1973326</v>
      </c>
      <c r="Y65" s="476">
        <f t="shared" si="22"/>
        <v>1763</v>
      </c>
      <c r="Z65" s="476">
        <f t="shared" si="23"/>
        <v>139</v>
      </c>
      <c r="AA65" s="806">
        <f t="shared" si="13"/>
        <v>1975228</v>
      </c>
      <c r="AC65" s="805">
        <v>1076689.7598906807</v>
      </c>
      <c r="AD65" s="476">
        <v>741215.26471283101</v>
      </c>
      <c r="AE65" s="476">
        <v>83149.531947065028</v>
      </c>
      <c r="AF65" s="476">
        <v>5842.1427048915975</v>
      </c>
      <c r="AG65" s="476">
        <v>709.58428183797423</v>
      </c>
      <c r="AH65" s="476">
        <f t="shared" si="24"/>
        <v>1907606.2835373064</v>
      </c>
      <c r="AI65" s="476">
        <f t="shared" si="25"/>
        <v>150221.71646269364</v>
      </c>
      <c r="AJ65" s="476">
        <f t="shared" si="26"/>
        <v>2057828</v>
      </c>
      <c r="AK65" s="476">
        <f t="shared" si="27"/>
        <v>1763</v>
      </c>
      <c r="AL65" s="476">
        <f t="shared" si="28"/>
        <v>139</v>
      </c>
      <c r="AM65" s="806">
        <f t="shared" si="14"/>
        <v>2059730</v>
      </c>
      <c r="AR65" s="813"/>
      <c r="AS65" s="813"/>
      <c r="AT65" s="813"/>
      <c r="AU65" s="813"/>
      <c r="AV65" s="813"/>
      <c r="AW65" s="813"/>
    </row>
    <row r="66" spans="1:49" x14ac:dyDescent="0.2">
      <c r="A66" s="794">
        <f t="shared" si="33"/>
        <v>2025</v>
      </c>
      <c r="B66" s="794">
        <f t="shared" si="34"/>
        <v>12</v>
      </c>
      <c r="C66" s="800">
        <f t="shared" si="10"/>
        <v>45992</v>
      </c>
      <c r="E66" s="805">
        <v>1302773</v>
      </c>
      <c r="F66" s="476">
        <v>818383</v>
      </c>
      <c r="G66" s="476">
        <v>84630</v>
      </c>
      <c r="H66" s="476">
        <v>6072</v>
      </c>
      <c r="I66" s="476">
        <v>921</v>
      </c>
      <c r="J66" s="476">
        <f t="shared" si="15"/>
        <v>2212779</v>
      </c>
      <c r="K66" s="476">
        <f t="shared" si="16"/>
        <v>174253</v>
      </c>
      <c r="L66" s="476">
        <f t="shared" si="17"/>
        <v>2387032</v>
      </c>
      <c r="M66" s="476">
        <v>1649</v>
      </c>
      <c r="N66" s="476">
        <f t="shared" si="18"/>
        <v>130</v>
      </c>
      <c r="O66" s="806">
        <f t="shared" si="11"/>
        <v>2388811</v>
      </c>
      <c r="P66" s="813"/>
      <c r="Q66" s="805">
        <f>E66-'[119]Electric Assumptions'!V58</f>
        <v>1285829.9238604587</v>
      </c>
      <c r="R66" s="476">
        <f>F66-'[119]Electric Assumptions'!W58</f>
        <v>802887.52492221445</v>
      </c>
      <c r="S66" s="476">
        <f t="shared" si="35"/>
        <v>84630</v>
      </c>
      <c r="T66" s="476">
        <f t="shared" si="35"/>
        <v>6072</v>
      </c>
      <c r="U66" s="476">
        <f t="shared" si="35"/>
        <v>921</v>
      </c>
      <c r="V66" s="476">
        <f t="shared" si="19"/>
        <v>2180340.4487826731</v>
      </c>
      <c r="W66" s="476">
        <f t="shared" si="20"/>
        <v>171698.55121732689</v>
      </c>
      <c r="X66" s="476">
        <f t="shared" si="21"/>
        <v>2352039</v>
      </c>
      <c r="Y66" s="476">
        <f t="shared" si="22"/>
        <v>1649</v>
      </c>
      <c r="Z66" s="476">
        <f t="shared" si="23"/>
        <v>130</v>
      </c>
      <c r="AA66" s="806">
        <f t="shared" si="13"/>
        <v>2353818</v>
      </c>
      <c r="AC66" s="805">
        <v>1339271.7863560789</v>
      </c>
      <c r="AD66" s="476">
        <v>839150.14164373034</v>
      </c>
      <c r="AE66" s="476">
        <v>85814.535402735506</v>
      </c>
      <c r="AF66" s="476">
        <v>6559.0759700678555</v>
      </c>
      <c r="AG66" s="476">
        <v>921.44557283064614</v>
      </c>
      <c r="AH66" s="476">
        <f t="shared" si="24"/>
        <v>2271716.9849454435</v>
      </c>
      <c r="AI66" s="476">
        <f t="shared" si="25"/>
        <v>178895.01505455654</v>
      </c>
      <c r="AJ66" s="476">
        <f t="shared" si="26"/>
        <v>2450612</v>
      </c>
      <c r="AK66" s="476">
        <f t="shared" si="27"/>
        <v>1649</v>
      </c>
      <c r="AL66" s="476">
        <f t="shared" si="28"/>
        <v>130</v>
      </c>
      <c r="AM66" s="806">
        <f t="shared" si="14"/>
        <v>2452391</v>
      </c>
      <c r="AR66" s="813"/>
      <c r="AS66" s="813"/>
      <c r="AT66" s="813"/>
      <c r="AU66" s="813"/>
      <c r="AV66" s="813"/>
      <c r="AW66" s="813"/>
    </row>
    <row r="67" spans="1:49" x14ac:dyDescent="0.2">
      <c r="A67" s="794">
        <f t="shared" ref="A67:A119" si="36">A55+1</f>
        <v>2026</v>
      </c>
      <c r="B67" s="794">
        <f t="shared" ref="B67:B119" si="37">B55</f>
        <v>1</v>
      </c>
      <c r="C67" s="800">
        <f t="shared" si="10"/>
        <v>46023</v>
      </c>
      <c r="E67" s="805">
        <v>1277994</v>
      </c>
      <c r="F67" s="476">
        <v>813368</v>
      </c>
      <c r="G67" s="476">
        <v>87695</v>
      </c>
      <c r="H67" s="476">
        <v>6041</v>
      </c>
      <c r="I67" s="476">
        <v>1014</v>
      </c>
      <c r="J67" s="476">
        <f t="shared" si="15"/>
        <v>2186112</v>
      </c>
      <c r="K67" s="476">
        <f t="shared" si="16"/>
        <v>172153</v>
      </c>
      <c r="L67" s="476">
        <f t="shared" si="17"/>
        <v>2358265</v>
      </c>
      <c r="M67" s="476">
        <v>2243</v>
      </c>
      <c r="N67" s="476">
        <f t="shared" si="18"/>
        <v>177</v>
      </c>
      <c r="O67" s="806">
        <f t="shared" si="11"/>
        <v>2360685</v>
      </c>
      <c r="P67" s="813"/>
      <c r="Q67" s="805">
        <f>E67-'[119]Electric Assumptions'!V59</f>
        <v>1263772.4158091582</v>
      </c>
      <c r="R67" s="476">
        <f>F67-'[119]Electric Assumptions'!W59</f>
        <v>797580.92682501255</v>
      </c>
      <c r="S67" s="476">
        <f t="shared" si="35"/>
        <v>87695</v>
      </c>
      <c r="T67" s="476">
        <f t="shared" si="35"/>
        <v>6041</v>
      </c>
      <c r="U67" s="476">
        <f t="shared" si="35"/>
        <v>1014</v>
      </c>
      <c r="V67" s="476">
        <f t="shared" si="19"/>
        <v>2156103.3426341708</v>
      </c>
      <c r="W67" s="476">
        <f t="shared" si="20"/>
        <v>169790.65736582922</v>
      </c>
      <c r="X67" s="476">
        <f t="shared" si="21"/>
        <v>2325894</v>
      </c>
      <c r="Y67" s="476">
        <f t="shared" si="22"/>
        <v>2243</v>
      </c>
      <c r="Z67" s="476">
        <f t="shared" si="23"/>
        <v>177</v>
      </c>
      <c r="AA67" s="806">
        <f t="shared" si="13"/>
        <v>2328314</v>
      </c>
      <c r="AC67" s="805">
        <v>1317336.3805703979</v>
      </c>
      <c r="AD67" s="476">
        <v>835686.94917794084</v>
      </c>
      <c r="AE67" s="476">
        <v>88937.478634052473</v>
      </c>
      <c r="AF67" s="476">
        <v>6454.7908292793736</v>
      </c>
      <c r="AG67" s="476">
        <v>1014.4669580327883</v>
      </c>
      <c r="AH67" s="476">
        <f t="shared" si="24"/>
        <v>2249430.0661697038</v>
      </c>
      <c r="AI67" s="476">
        <f t="shared" si="25"/>
        <v>177139.93383029616</v>
      </c>
      <c r="AJ67" s="476">
        <f t="shared" si="26"/>
        <v>2426570</v>
      </c>
      <c r="AK67" s="476">
        <f t="shared" si="27"/>
        <v>2243</v>
      </c>
      <c r="AL67" s="476">
        <f t="shared" si="28"/>
        <v>177</v>
      </c>
      <c r="AM67" s="806">
        <f t="shared" si="14"/>
        <v>2428990</v>
      </c>
      <c r="AR67" s="813"/>
      <c r="AS67" s="813"/>
      <c r="AT67" s="813"/>
      <c r="AU67" s="813"/>
      <c r="AV67" s="813"/>
      <c r="AW67" s="813"/>
    </row>
    <row r="68" spans="1:49" x14ac:dyDescent="0.2">
      <c r="A68" s="794">
        <f t="shared" si="36"/>
        <v>2026</v>
      </c>
      <c r="B68" s="794">
        <f t="shared" si="37"/>
        <v>2</v>
      </c>
      <c r="C68" s="800">
        <f t="shared" si="10"/>
        <v>46054</v>
      </c>
      <c r="E68" s="805">
        <v>1107050</v>
      </c>
      <c r="F68" s="476">
        <v>724524</v>
      </c>
      <c r="G68" s="476">
        <v>80081</v>
      </c>
      <c r="H68" s="476">
        <v>5183</v>
      </c>
      <c r="I68" s="476">
        <v>910</v>
      </c>
      <c r="J68" s="476">
        <f t="shared" si="15"/>
        <v>1917748</v>
      </c>
      <c r="K68" s="476">
        <f t="shared" si="16"/>
        <v>151020</v>
      </c>
      <c r="L68" s="476">
        <f t="shared" si="17"/>
        <v>2068768</v>
      </c>
      <c r="M68" s="476">
        <v>2439</v>
      </c>
      <c r="N68" s="476">
        <f t="shared" si="18"/>
        <v>192</v>
      </c>
      <c r="O68" s="806">
        <f t="shared" si="11"/>
        <v>2071399</v>
      </c>
      <c r="P68" s="813"/>
      <c r="Q68" s="805">
        <f>E68-'[119]Electric Assumptions'!V60</f>
        <v>1094386.1782546395</v>
      </c>
      <c r="R68" s="476">
        <f>F68-'[119]Electric Assumptions'!W60</f>
        <v>710102.72503972566</v>
      </c>
      <c r="S68" s="476">
        <f t="shared" si="35"/>
        <v>80081</v>
      </c>
      <c r="T68" s="476">
        <f t="shared" si="35"/>
        <v>5183</v>
      </c>
      <c r="U68" s="476">
        <f t="shared" si="35"/>
        <v>910</v>
      </c>
      <c r="V68" s="476">
        <f t="shared" si="19"/>
        <v>1890662.9032943652</v>
      </c>
      <c r="W68" s="476">
        <f t="shared" si="20"/>
        <v>148887.09670563485</v>
      </c>
      <c r="X68" s="476">
        <f t="shared" si="21"/>
        <v>2039550</v>
      </c>
      <c r="Y68" s="476">
        <f t="shared" si="22"/>
        <v>2439</v>
      </c>
      <c r="Z68" s="476">
        <f t="shared" si="23"/>
        <v>192</v>
      </c>
      <c r="AA68" s="806">
        <f t="shared" si="13"/>
        <v>2042181</v>
      </c>
      <c r="AC68" s="805">
        <v>1138540.8310925232</v>
      </c>
      <c r="AD68" s="476">
        <v>746086.43136863736</v>
      </c>
      <c r="AE68" s="476">
        <v>81174.454389429098</v>
      </c>
      <c r="AF68" s="476">
        <v>5537.1047973493205</v>
      </c>
      <c r="AG68" s="476">
        <v>909.57978347368817</v>
      </c>
      <c r="AH68" s="476">
        <f t="shared" si="24"/>
        <v>1972248.4014314127</v>
      </c>
      <c r="AI68" s="476">
        <f t="shared" si="25"/>
        <v>155311.59856858733</v>
      </c>
      <c r="AJ68" s="476">
        <f t="shared" si="26"/>
        <v>2127560</v>
      </c>
      <c r="AK68" s="476">
        <f t="shared" si="27"/>
        <v>2439</v>
      </c>
      <c r="AL68" s="476">
        <f t="shared" si="28"/>
        <v>192</v>
      </c>
      <c r="AM68" s="806">
        <f t="shared" si="14"/>
        <v>2130191</v>
      </c>
      <c r="AR68" s="813"/>
      <c r="AS68" s="813"/>
      <c r="AT68" s="813"/>
      <c r="AU68" s="813"/>
      <c r="AV68" s="813"/>
      <c r="AW68" s="813"/>
    </row>
    <row r="69" spans="1:49" x14ac:dyDescent="0.2">
      <c r="A69" s="794">
        <f t="shared" si="36"/>
        <v>2026</v>
      </c>
      <c r="B69" s="794">
        <f t="shared" si="37"/>
        <v>3</v>
      </c>
      <c r="C69" s="800">
        <f t="shared" si="10"/>
        <v>46082</v>
      </c>
      <c r="E69" s="805">
        <v>1101749</v>
      </c>
      <c r="F69" s="476">
        <v>783754</v>
      </c>
      <c r="G69" s="476">
        <v>88471</v>
      </c>
      <c r="H69" s="476">
        <v>6078</v>
      </c>
      <c r="I69" s="476">
        <v>892</v>
      </c>
      <c r="J69" s="476">
        <f t="shared" si="15"/>
        <v>1980944</v>
      </c>
      <c r="K69" s="476">
        <f t="shared" si="16"/>
        <v>155997</v>
      </c>
      <c r="L69" s="476">
        <f t="shared" si="17"/>
        <v>2136941</v>
      </c>
      <c r="M69" s="476">
        <v>2263</v>
      </c>
      <c r="N69" s="476">
        <f t="shared" si="18"/>
        <v>178</v>
      </c>
      <c r="O69" s="806">
        <f t="shared" si="11"/>
        <v>2139382</v>
      </c>
      <c r="P69" s="813"/>
      <c r="Q69" s="805">
        <f>E69-'[119]Electric Assumptions'!V61</f>
        <v>1084706.5589598471</v>
      </c>
      <c r="R69" s="476">
        <f>F69-'[119]Electric Assumptions'!W61</f>
        <v>766579.74580865866</v>
      </c>
      <c r="S69" s="476">
        <f t="shared" si="35"/>
        <v>88471</v>
      </c>
      <c r="T69" s="476">
        <f t="shared" si="35"/>
        <v>6078</v>
      </c>
      <c r="U69" s="476">
        <f t="shared" si="35"/>
        <v>892</v>
      </c>
      <c r="V69" s="476">
        <f t="shared" si="19"/>
        <v>1946727.3047685057</v>
      </c>
      <c r="W69" s="476">
        <f t="shared" si="20"/>
        <v>153301.69523149426</v>
      </c>
      <c r="X69" s="476">
        <f t="shared" si="21"/>
        <v>2100029</v>
      </c>
      <c r="Y69" s="476">
        <f t="shared" si="22"/>
        <v>2263</v>
      </c>
      <c r="Z69" s="476">
        <f t="shared" si="23"/>
        <v>178</v>
      </c>
      <c r="AA69" s="806">
        <f t="shared" si="13"/>
        <v>2102470</v>
      </c>
      <c r="AC69" s="805">
        <v>1131347.5924628889</v>
      </c>
      <c r="AD69" s="476">
        <v>808489.32864238264</v>
      </c>
      <c r="AE69" s="476">
        <v>89900.221269654037</v>
      </c>
      <c r="AF69" s="476">
        <v>6474.746087920129</v>
      </c>
      <c r="AG69" s="476">
        <v>891.74820344339423</v>
      </c>
      <c r="AH69" s="476">
        <f t="shared" si="24"/>
        <v>2037103.6366662893</v>
      </c>
      <c r="AI69" s="476">
        <f t="shared" si="25"/>
        <v>160419.3633337107</v>
      </c>
      <c r="AJ69" s="476">
        <f t="shared" si="26"/>
        <v>2197523</v>
      </c>
      <c r="AK69" s="476">
        <f t="shared" si="27"/>
        <v>2263</v>
      </c>
      <c r="AL69" s="476">
        <f t="shared" si="28"/>
        <v>178</v>
      </c>
      <c r="AM69" s="806">
        <f t="shared" si="14"/>
        <v>2199964</v>
      </c>
      <c r="AR69" s="813"/>
      <c r="AS69" s="813"/>
      <c r="AT69" s="813"/>
      <c r="AU69" s="813"/>
      <c r="AV69" s="813"/>
      <c r="AW69" s="813"/>
    </row>
    <row r="70" spans="1:49" x14ac:dyDescent="0.2">
      <c r="A70" s="794">
        <f t="shared" si="36"/>
        <v>2026</v>
      </c>
      <c r="B70" s="794">
        <f t="shared" si="37"/>
        <v>4</v>
      </c>
      <c r="C70" s="800">
        <f t="shared" si="10"/>
        <v>46113</v>
      </c>
      <c r="E70" s="805">
        <v>883393</v>
      </c>
      <c r="F70" s="476">
        <v>693390</v>
      </c>
      <c r="G70" s="476">
        <v>82939</v>
      </c>
      <c r="H70" s="476">
        <v>5380</v>
      </c>
      <c r="I70" s="476">
        <v>729</v>
      </c>
      <c r="J70" s="476">
        <f t="shared" si="15"/>
        <v>1665831</v>
      </c>
      <c r="K70" s="476">
        <f t="shared" si="16"/>
        <v>131182</v>
      </c>
      <c r="L70" s="476">
        <f t="shared" si="17"/>
        <v>1797013</v>
      </c>
      <c r="M70" s="476">
        <v>2101</v>
      </c>
      <c r="N70" s="476">
        <f t="shared" si="18"/>
        <v>165</v>
      </c>
      <c r="O70" s="806">
        <f t="shared" si="11"/>
        <v>1799279</v>
      </c>
      <c r="P70" s="813"/>
      <c r="Q70" s="805">
        <f>E70-'[119]Electric Assumptions'!V62</f>
        <v>866506.20610543143</v>
      </c>
      <c r="R70" s="476">
        <f>F70-'[119]Electric Assumptions'!W62</f>
        <v>676566.33074113145</v>
      </c>
      <c r="S70" s="476">
        <f t="shared" si="35"/>
        <v>82939</v>
      </c>
      <c r="T70" s="476">
        <f t="shared" si="35"/>
        <v>5380</v>
      </c>
      <c r="U70" s="476">
        <f t="shared" si="35"/>
        <v>729</v>
      </c>
      <c r="V70" s="476">
        <f t="shared" si="19"/>
        <v>1632120.5368465628</v>
      </c>
      <c r="W70" s="476">
        <f t="shared" si="20"/>
        <v>128527.46315343725</v>
      </c>
      <c r="X70" s="476">
        <f t="shared" si="21"/>
        <v>1760648</v>
      </c>
      <c r="Y70" s="476">
        <f t="shared" si="22"/>
        <v>2101</v>
      </c>
      <c r="Z70" s="476">
        <f t="shared" si="23"/>
        <v>165</v>
      </c>
      <c r="AA70" s="806">
        <f t="shared" si="13"/>
        <v>1762914</v>
      </c>
      <c r="AC70" s="805">
        <v>907367.37825521419</v>
      </c>
      <c r="AD70" s="476">
        <v>719477.29901022685</v>
      </c>
      <c r="AE70" s="476">
        <v>84365.714692237219</v>
      </c>
      <c r="AF70" s="476">
        <v>5714.277548919943</v>
      </c>
      <c r="AG70" s="476">
        <v>728.99294276968624</v>
      </c>
      <c r="AH70" s="476">
        <f t="shared" si="24"/>
        <v>1717653.662449368</v>
      </c>
      <c r="AI70" s="476">
        <f t="shared" si="25"/>
        <v>135263.33755063196</v>
      </c>
      <c r="AJ70" s="476">
        <f t="shared" si="26"/>
        <v>1852917</v>
      </c>
      <c r="AK70" s="476">
        <f t="shared" si="27"/>
        <v>2101</v>
      </c>
      <c r="AL70" s="476">
        <f t="shared" si="28"/>
        <v>165</v>
      </c>
      <c r="AM70" s="806">
        <f t="shared" si="14"/>
        <v>1855183</v>
      </c>
      <c r="AR70" s="813"/>
      <c r="AS70" s="813"/>
      <c r="AT70" s="813"/>
      <c r="AU70" s="813"/>
      <c r="AV70" s="813"/>
      <c r="AW70" s="813"/>
    </row>
    <row r="71" spans="1:49" x14ac:dyDescent="0.2">
      <c r="A71" s="794">
        <f t="shared" si="36"/>
        <v>2026</v>
      </c>
      <c r="B71" s="794">
        <f t="shared" si="37"/>
        <v>5</v>
      </c>
      <c r="C71" s="800">
        <f t="shared" si="10"/>
        <v>46143</v>
      </c>
      <c r="E71" s="805">
        <v>768801</v>
      </c>
      <c r="F71" s="476">
        <v>695930</v>
      </c>
      <c r="G71" s="476">
        <v>79543</v>
      </c>
      <c r="H71" s="476">
        <v>5264</v>
      </c>
      <c r="I71" s="476">
        <v>564</v>
      </c>
      <c r="J71" s="476">
        <f t="shared" si="15"/>
        <v>1550102</v>
      </c>
      <c r="K71" s="476">
        <f t="shared" si="16"/>
        <v>122068</v>
      </c>
      <c r="L71" s="476">
        <f t="shared" si="17"/>
        <v>1672170</v>
      </c>
      <c r="M71" s="476">
        <v>2097</v>
      </c>
      <c r="N71" s="476">
        <f t="shared" si="18"/>
        <v>165</v>
      </c>
      <c r="O71" s="806">
        <f t="shared" si="11"/>
        <v>1674432</v>
      </c>
      <c r="P71" s="813"/>
      <c r="Q71" s="805">
        <f>E71-'[119]Electric Assumptions'!V63</f>
        <v>751967.722847834</v>
      </c>
      <c r="R71" s="476">
        <f>F71-'[119]Electric Assumptions'!W63</f>
        <v>679003.07628350693</v>
      </c>
      <c r="S71" s="476">
        <f t="shared" si="35"/>
        <v>79543</v>
      </c>
      <c r="T71" s="476">
        <f t="shared" si="35"/>
        <v>5264</v>
      </c>
      <c r="U71" s="476">
        <f t="shared" si="35"/>
        <v>564</v>
      </c>
      <c r="V71" s="476">
        <f t="shared" si="19"/>
        <v>1516341.7991313408</v>
      </c>
      <c r="W71" s="476">
        <f t="shared" si="20"/>
        <v>119410.20086865919</v>
      </c>
      <c r="X71" s="476">
        <f t="shared" si="21"/>
        <v>1635752</v>
      </c>
      <c r="Y71" s="476">
        <f t="shared" si="22"/>
        <v>2097</v>
      </c>
      <c r="Z71" s="476">
        <f t="shared" si="23"/>
        <v>165</v>
      </c>
      <c r="AA71" s="806">
        <f t="shared" si="13"/>
        <v>1638014</v>
      </c>
      <c r="AC71" s="805">
        <v>790986.1484517277</v>
      </c>
      <c r="AD71" s="476">
        <v>725213.52315328165</v>
      </c>
      <c r="AE71" s="476">
        <v>81050.885214496753</v>
      </c>
      <c r="AF71" s="476">
        <v>5576.632737792419</v>
      </c>
      <c r="AG71" s="476">
        <v>564.09368623819228</v>
      </c>
      <c r="AH71" s="476">
        <f t="shared" si="24"/>
        <v>1603391.2832435365</v>
      </c>
      <c r="AI71" s="476">
        <f t="shared" si="25"/>
        <v>126264.71675646352</v>
      </c>
      <c r="AJ71" s="476">
        <f t="shared" si="26"/>
        <v>1729656</v>
      </c>
      <c r="AK71" s="476">
        <f t="shared" si="27"/>
        <v>2097</v>
      </c>
      <c r="AL71" s="476">
        <f t="shared" si="28"/>
        <v>165</v>
      </c>
      <c r="AM71" s="806">
        <f t="shared" si="14"/>
        <v>1731918</v>
      </c>
      <c r="AR71" s="813"/>
      <c r="AS71" s="813"/>
      <c r="AT71" s="813"/>
      <c r="AU71" s="813"/>
      <c r="AV71" s="813"/>
      <c r="AW71" s="813"/>
    </row>
    <row r="72" spans="1:49" x14ac:dyDescent="0.2">
      <c r="A72" s="794">
        <f t="shared" si="36"/>
        <v>2026</v>
      </c>
      <c r="B72" s="794">
        <f t="shared" si="37"/>
        <v>6</v>
      </c>
      <c r="C72" s="800">
        <f t="shared" si="10"/>
        <v>46174</v>
      </c>
      <c r="E72" s="805">
        <v>708709</v>
      </c>
      <c r="F72" s="476">
        <v>688099</v>
      </c>
      <c r="G72" s="476">
        <v>87018</v>
      </c>
      <c r="H72" s="476">
        <v>4691</v>
      </c>
      <c r="I72" s="476">
        <v>430</v>
      </c>
      <c r="J72" s="476">
        <f t="shared" si="15"/>
        <v>1488947</v>
      </c>
      <c r="K72" s="476">
        <f t="shared" si="16"/>
        <v>117253</v>
      </c>
      <c r="L72" s="476">
        <f t="shared" si="17"/>
        <v>1606200</v>
      </c>
      <c r="M72" s="476">
        <v>1727</v>
      </c>
      <c r="N72" s="476">
        <f t="shared" si="18"/>
        <v>136</v>
      </c>
      <c r="O72" s="806">
        <f t="shared" si="11"/>
        <v>1608063</v>
      </c>
      <c r="P72" s="813"/>
      <c r="Q72" s="805">
        <f>E72-'[119]Electric Assumptions'!V64</f>
        <v>692097.47212379985</v>
      </c>
      <c r="R72" s="476">
        <f>F72-'[119]Electric Assumptions'!W64</f>
        <v>671423.07085335825</v>
      </c>
      <c r="S72" s="476">
        <f t="shared" si="35"/>
        <v>87018</v>
      </c>
      <c r="T72" s="476">
        <f t="shared" si="35"/>
        <v>4691</v>
      </c>
      <c r="U72" s="476">
        <f t="shared" si="35"/>
        <v>430</v>
      </c>
      <c r="V72" s="476">
        <f t="shared" si="19"/>
        <v>1455659.542977158</v>
      </c>
      <c r="W72" s="476">
        <f t="shared" si="20"/>
        <v>114631.45702284202</v>
      </c>
      <c r="X72" s="476">
        <f t="shared" si="21"/>
        <v>1570291</v>
      </c>
      <c r="Y72" s="476">
        <f t="shared" si="22"/>
        <v>1727</v>
      </c>
      <c r="Z72" s="476">
        <f t="shared" si="23"/>
        <v>136</v>
      </c>
      <c r="AA72" s="806">
        <f t="shared" si="13"/>
        <v>1572154</v>
      </c>
      <c r="AC72" s="805">
        <v>732041.82680004172</v>
      </c>
      <c r="AD72" s="476">
        <v>720326.63761090033</v>
      </c>
      <c r="AE72" s="476">
        <v>88538.420212541096</v>
      </c>
      <c r="AF72" s="476">
        <v>5003.3829599769551</v>
      </c>
      <c r="AG72" s="476">
        <v>430.49634559744015</v>
      </c>
      <c r="AH72" s="476">
        <f t="shared" si="24"/>
        <v>1546340.7639290576</v>
      </c>
      <c r="AI72" s="476">
        <f t="shared" si="25"/>
        <v>121772.23607094237</v>
      </c>
      <c r="AJ72" s="476">
        <f t="shared" si="26"/>
        <v>1668113</v>
      </c>
      <c r="AK72" s="476">
        <f t="shared" si="27"/>
        <v>1727</v>
      </c>
      <c r="AL72" s="476">
        <f t="shared" si="28"/>
        <v>136</v>
      </c>
      <c r="AM72" s="806">
        <f t="shared" si="14"/>
        <v>1669976</v>
      </c>
      <c r="AR72" s="813"/>
      <c r="AS72" s="813"/>
      <c r="AT72" s="813"/>
      <c r="AU72" s="813"/>
      <c r="AV72" s="813"/>
      <c r="AW72" s="813"/>
    </row>
    <row r="73" spans="1:49" x14ac:dyDescent="0.2">
      <c r="A73" s="794">
        <f t="shared" si="36"/>
        <v>2026</v>
      </c>
      <c r="B73" s="794">
        <f t="shared" si="37"/>
        <v>7</v>
      </c>
      <c r="C73" s="800">
        <f t="shared" si="10"/>
        <v>46204</v>
      </c>
      <c r="E73" s="805">
        <v>805215</v>
      </c>
      <c r="F73" s="476">
        <v>761072</v>
      </c>
      <c r="G73" s="476">
        <v>89449</v>
      </c>
      <c r="H73" s="476">
        <v>5533</v>
      </c>
      <c r="I73" s="476">
        <v>291</v>
      </c>
      <c r="J73" s="476">
        <f t="shared" si="15"/>
        <v>1661560</v>
      </c>
      <c r="K73" s="476">
        <f t="shared" si="16"/>
        <v>130846</v>
      </c>
      <c r="L73" s="476">
        <f t="shared" si="17"/>
        <v>1792406</v>
      </c>
      <c r="M73" s="476">
        <v>2779</v>
      </c>
      <c r="N73" s="476">
        <f t="shared" si="18"/>
        <v>219</v>
      </c>
      <c r="O73" s="806">
        <f t="shared" si="11"/>
        <v>1795404</v>
      </c>
      <c r="P73" s="813"/>
      <c r="Q73" s="805">
        <f>E73-'[119]Electric Assumptions'!V65</f>
        <v>787706.96307846881</v>
      </c>
      <c r="R73" s="476">
        <f>F73-'[119]Electric Assumptions'!W65</f>
        <v>743520.29580981261</v>
      </c>
      <c r="S73" s="476">
        <f t="shared" si="35"/>
        <v>89449</v>
      </c>
      <c r="T73" s="476">
        <f t="shared" si="35"/>
        <v>5533</v>
      </c>
      <c r="U73" s="476">
        <f t="shared" si="35"/>
        <v>291</v>
      </c>
      <c r="V73" s="476">
        <f t="shared" si="19"/>
        <v>1626500.2588882814</v>
      </c>
      <c r="W73" s="476">
        <f t="shared" si="20"/>
        <v>128084.74111171858</v>
      </c>
      <c r="X73" s="476">
        <f t="shared" si="21"/>
        <v>1754585</v>
      </c>
      <c r="Y73" s="476">
        <f t="shared" si="22"/>
        <v>2779</v>
      </c>
      <c r="Z73" s="476">
        <f t="shared" si="23"/>
        <v>219</v>
      </c>
      <c r="AA73" s="806">
        <f t="shared" si="13"/>
        <v>1757583</v>
      </c>
      <c r="AC73" s="805">
        <v>835840.23666110286</v>
      </c>
      <c r="AD73" s="476">
        <v>795184.10243579233</v>
      </c>
      <c r="AE73" s="476">
        <v>91012.301673821436</v>
      </c>
      <c r="AF73" s="476">
        <v>5962.3195514968011</v>
      </c>
      <c r="AG73" s="476">
        <v>291.14757483456242</v>
      </c>
      <c r="AH73" s="476">
        <f t="shared" si="24"/>
        <v>1728290.1078970479</v>
      </c>
      <c r="AI73" s="476">
        <f t="shared" si="25"/>
        <v>136100.89210295212</v>
      </c>
      <c r="AJ73" s="476">
        <f t="shared" si="26"/>
        <v>1864391</v>
      </c>
      <c r="AK73" s="476">
        <f t="shared" si="27"/>
        <v>2779</v>
      </c>
      <c r="AL73" s="476">
        <f t="shared" si="28"/>
        <v>219</v>
      </c>
      <c r="AM73" s="806">
        <f t="shared" si="14"/>
        <v>1867389</v>
      </c>
      <c r="AR73" s="813"/>
      <c r="AS73" s="813"/>
      <c r="AT73" s="813"/>
      <c r="AU73" s="813"/>
      <c r="AV73" s="813"/>
      <c r="AW73" s="813"/>
    </row>
    <row r="74" spans="1:49" x14ac:dyDescent="0.2">
      <c r="A74" s="794">
        <f t="shared" si="36"/>
        <v>2026</v>
      </c>
      <c r="B74" s="794">
        <f t="shared" si="37"/>
        <v>8</v>
      </c>
      <c r="C74" s="800">
        <f t="shared" si="10"/>
        <v>46235</v>
      </c>
      <c r="E74" s="805">
        <v>812791</v>
      </c>
      <c r="F74" s="476">
        <v>764274</v>
      </c>
      <c r="G74" s="476">
        <v>89690</v>
      </c>
      <c r="H74" s="476">
        <v>5118</v>
      </c>
      <c r="I74" s="476">
        <v>290</v>
      </c>
      <c r="J74" s="476">
        <f t="shared" si="15"/>
        <v>1672163</v>
      </c>
      <c r="K74" s="476">
        <f t="shared" si="16"/>
        <v>131681</v>
      </c>
      <c r="L74" s="476">
        <f t="shared" si="17"/>
        <v>1803844</v>
      </c>
      <c r="M74" s="476">
        <v>1579</v>
      </c>
      <c r="N74" s="476">
        <f t="shared" si="18"/>
        <v>124</v>
      </c>
      <c r="O74" s="806">
        <f t="shared" si="11"/>
        <v>1805547</v>
      </c>
      <c r="P74" s="813"/>
      <c r="Q74" s="805">
        <f>E74-'[119]Electric Assumptions'!V66</f>
        <v>794588.27491352102</v>
      </c>
      <c r="R74" s="476">
        <f>F74-'[119]Electric Assumptions'!W66</f>
        <v>745933.79731868405</v>
      </c>
      <c r="S74" s="476">
        <f t="shared" si="35"/>
        <v>89690</v>
      </c>
      <c r="T74" s="476">
        <f t="shared" si="35"/>
        <v>5118</v>
      </c>
      <c r="U74" s="476">
        <f t="shared" si="35"/>
        <v>290</v>
      </c>
      <c r="V74" s="476">
        <f t="shared" si="19"/>
        <v>1635620.072232205</v>
      </c>
      <c r="W74" s="476">
        <f t="shared" si="20"/>
        <v>128802.92776779504</v>
      </c>
      <c r="X74" s="476">
        <f t="shared" si="21"/>
        <v>1764423</v>
      </c>
      <c r="Y74" s="476">
        <f t="shared" si="22"/>
        <v>1579</v>
      </c>
      <c r="Z74" s="476">
        <f t="shared" si="23"/>
        <v>124</v>
      </c>
      <c r="AA74" s="806">
        <f t="shared" si="13"/>
        <v>1766126</v>
      </c>
      <c r="AC74" s="805">
        <v>843222.64656022133</v>
      </c>
      <c r="AD74" s="476">
        <v>800685.39494230133</v>
      </c>
      <c r="AE74" s="476">
        <v>91424.988172089477</v>
      </c>
      <c r="AF74" s="476">
        <v>5550.582726870558</v>
      </c>
      <c r="AG74" s="476">
        <v>290.29550054884817</v>
      </c>
      <c r="AH74" s="476">
        <f t="shared" si="24"/>
        <v>1741173.9079020317</v>
      </c>
      <c r="AI74" s="476">
        <f t="shared" si="25"/>
        <v>137115.09209796833</v>
      </c>
      <c r="AJ74" s="476">
        <f t="shared" si="26"/>
        <v>1878289</v>
      </c>
      <c r="AK74" s="476">
        <f t="shared" si="27"/>
        <v>1579</v>
      </c>
      <c r="AL74" s="476">
        <f t="shared" si="28"/>
        <v>124</v>
      </c>
      <c r="AM74" s="806">
        <f t="shared" si="14"/>
        <v>1879992</v>
      </c>
      <c r="AR74" s="813"/>
      <c r="AS74" s="813"/>
      <c r="AT74" s="813"/>
      <c r="AU74" s="813"/>
      <c r="AV74" s="813"/>
      <c r="AW74" s="813"/>
    </row>
    <row r="75" spans="1:49" x14ac:dyDescent="0.2">
      <c r="A75" s="794">
        <f t="shared" si="36"/>
        <v>2026</v>
      </c>
      <c r="B75" s="794">
        <f t="shared" si="37"/>
        <v>9</v>
      </c>
      <c r="C75" s="800">
        <f t="shared" si="10"/>
        <v>46266</v>
      </c>
      <c r="E75" s="805">
        <v>739196</v>
      </c>
      <c r="F75" s="476">
        <v>689650</v>
      </c>
      <c r="G75" s="476">
        <v>84463</v>
      </c>
      <c r="H75" s="476">
        <v>5271</v>
      </c>
      <c r="I75" s="476">
        <v>319</v>
      </c>
      <c r="J75" s="476">
        <f t="shared" si="15"/>
        <v>1518899</v>
      </c>
      <c r="K75" s="476">
        <f t="shared" si="16"/>
        <v>119611</v>
      </c>
      <c r="L75" s="476">
        <f t="shared" si="17"/>
        <v>1638510</v>
      </c>
      <c r="M75" s="476">
        <v>1377</v>
      </c>
      <c r="N75" s="476">
        <f t="shared" si="18"/>
        <v>108</v>
      </c>
      <c r="O75" s="806">
        <f t="shared" si="11"/>
        <v>1639995</v>
      </c>
      <c r="P75" s="813"/>
      <c r="Q75" s="805">
        <f>E75-'[119]Electric Assumptions'!V67</f>
        <v>722020.00543090305</v>
      </c>
      <c r="R75" s="476">
        <f>F75-'[119]Electric Assumptions'!W67</f>
        <v>671377.80224883032</v>
      </c>
      <c r="S75" s="476">
        <f t="shared" si="35"/>
        <v>84463</v>
      </c>
      <c r="T75" s="476">
        <f t="shared" si="35"/>
        <v>5271</v>
      </c>
      <c r="U75" s="476">
        <f t="shared" si="35"/>
        <v>319</v>
      </c>
      <c r="V75" s="476">
        <f t="shared" si="19"/>
        <v>1483450.8076797333</v>
      </c>
      <c r="W75" s="476">
        <f t="shared" si="20"/>
        <v>116820.19232026674</v>
      </c>
      <c r="X75" s="476">
        <f t="shared" si="21"/>
        <v>1600271</v>
      </c>
      <c r="Y75" s="476">
        <f t="shared" si="22"/>
        <v>1377</v>
      </c>
      <c r="Z75" s="476">
        <f t="shared" si="23"/>
        <v>108</v>
      </c>
      <c r="AA75" s="806">
        <f t="shared" si="13"/>
        <v>1601756</v>
      </c>
      <c r="AC75" s="805">
        <v>763169.9388215848</v>
      </c>
      <c r="AD75" s="476">
        <v>723652.60638656153</v>
      </c>
      <c r="AE75" s="476">
        <v>86174.100862587075</v>
      </c>
      <c r="AF75" s="476">
        <v>5771.0691635532403</v>
      </c>
      <c r="AG75" s="476">
        <v>319.35345863434316</v>
      </c>
      <c r="AH75" s="476">
        <f t="shared" si="24"/>
        <v>1579087.068692921</v>
      </c>
      <c r="AI75" s="476">
        <f t="shared" si="25"/>
        <v>124350.93130707904</v>
      </c>
      <c r="AJ75" s="476">
        <f t="shared" si="26"/>
        <v>1703438</v>
      </c>
      <c r="AK75" s="476">
        <f t="shared" si="27"/>
        <v>1377</v>
      </c>
      <c r="AL75" s="476">
        <f t="shared" si="28"/>
        <v>108</v>
      </c>
      <c r="AM75" s="806">
        <f t="shared" si="14"/>
        <v>1704923</v>
      </c>
      <c r="AR75" s="813"/>
      <c r="AS75" s="813"/>
      <c r="AT75" s="813"/>
      <c r="AU75" s="813"/>
      <c r="AV75" s="813"/>
      <c r="AW75" s="813"/>
    </row>
    <row r="76" spans="1:49" x14ac:dyDescent="0.2">
      <c r="A76" s="794">
        <f t="shared" si="36"/>
        <v>2026</v>
      </c>
      <c r="B76" s="794">
        <f t="shared" si="37"/>
        <v>10</v>
      </c>
      <c r="C76" s="800">
        <f t="shared" si="10"/>
        <v>46296</v>
      </c>
      <c r="E76" s="805">
        <v>865581</v>
      </c>
      <c r="F76" s="476">
        <v>699701</v>
      </c>
      <c r="G76" s="476">
        <v>83909</v>
      </c>
      <c r="H76" s="476">
        <v>6068</v>
      </c>
      <c r="I76" s="476">
        <v>508</v>
      </c>
      <c r="J76" s="476">
        <f t="shared" si="15"/>
        <v>1655767</v>
      </c>
      <c r="K76" s="476">
        <f t="shared" si="16"/>
        <v>130389</v>
      </c>
      <c r="L76" s="476">
        <f t="shared" si="17"/>
        <v>1786156</v>
      </c>
      <c r="M76" s="476">
        <v>1767</v>
      </c>
      <c r="N76" s="476">
        <f t="shared" si="18"/>
        <v>139</v>
      </c>
      <c r="O76" s="806">
        <f t="shared" si="11"/>
        <v>1788062</v>
      </c>
      <c r="P76" s="813"/>
      <c r="Q76" s="805">
        <f>E76-'[119]Electric Assumptions'!V68</f>
        <v>843869.49273799674</v>
      </c>
      <c r="R76" s="476">
        <f>F76-'[119]Electric Assumptions'!W68</f>
        <v>678250.08324742445</v>
      </c>
      <c r="S76" s="476">
        <f t="shared" si="35"/>
        <v>83909</v>
      </c>
      <c r="T76" s="476">
        <f t="shared" si="35"/>
        <v>6068</v>
      </c>
      <c r="U76" s="476">
        <f t="shared" si="35"/>
        <v>508</v>
      </c>
      <c r="V76" s="476">
        <f t="shared" si="19"/>
        <v>1612604.5759854212</v>
      </c>
      <c r="W76" s="476">
        <f t="shared" si="20"/>
        <v>126990.42401457881</v>
      </c>
      <c r="X76" s="476">
        <f t="shared" si="21"/>
        <v>1739595</v>
      </c>
      <c r="Y76" s="476">
        <f t="shared" si="22"/>
        <v>1767</v>
      </c>
      <c r="Z76" s="476">
        <f t="shared" si="23"/>
        <v>139</v>
      </c>
      <c r="AA76" s="806">
        <f t="shared" si="13"/>
        <v>1741501</v>
      </c>
      <c r="AC76" s="805">
        <v>894784.94199871668</v>
      </c>
      <c r="AD76" s="476">
        <v>733607.05774220184</v>
      </c>
      <c r="AE76" s="476">
        <v>85988.635465043539</v>
      </c>
      <c r="AF76" s="476">
        <v>6747.0734589804561</v>
      </c>
      <c r="AG76" s="476">
        <v>507.9637707898454</v>
      </c>
      <c r="AH76" s="476">
        <f t="shared" si="24"/>
        <v>1721635.6724357326</v>
      </c>
      <c r="AI76" s="476">
        <f t="shared" si="25"/>
        <v>135576.32756426744</v>
      </c>
      <c r="AJ76" s="476">
        <f t="shared" si="26"/>
        <v>1857212</v>
      </c>
      <c r="AK76" s="476">
        <f t="shared" si="27"/>
        <v>1767</v>
      </c>
      <c r="AL76" s="476">
        <f t="shared" si="28"/>
        <v>139</v>
      </c>
      <c r="AM76" s="806">
        <f t="shared" si="14"/>
        <v>1859118</v>
      </c>
      <c r="AR76" s="813"/>
      <c r="AS76" s="813"/>
      <c r="AT76" s="813"/>
      <c r="AU76" s="813"/>
      <c r="AV76" s="813"/>
      <c r="AW76" s="813"/>
    </row>
    <row r="77" spans="1:49" x14ac:dyDescent="0.2">
      <c r="A77" s="794">
        <f t="shared" si="36"/>
        <v>2026</v>
      </c>
      <c r="B77" s="794">
        <f t="shared" si="37"/>
        <v>11</v>
      </c>
      <c r="C77" s="800">
        <f t="shared" si="10"/>
        <v>46327</v>
      </c>
      <c r="E77" s="805">
        <v>1055172</v>
      </c>
      <c r="F77" s="476">
        <v>728184</v>
      </c>
      <c r="G77" s="476">
        <v>80469</v>
      </c>
      <c r="H77" s="476">
        <v>5246</v>
      </c>
      <c r="I77" s="476">
        <v>708</v>
      </c>
      <c r="J77" s="476">
        <f t="shared" si="15"/>
        <v>1869779</v>
      </c>
      <c r="K77" s="476">
        <f t="shared" si="16"/>
        <v>147243</v>
      </c>
      <c r="L77" s="476">
        <f t="shared" si="17"/>
        <v>2017022</v>
      </c>
      <c r="M77" s="476">
        <v>1763</v>
      </c>
      <c r="N77" s="476">
        <f t="shared" si="18"/>
        <v>139</v>
      </c>
      <c r="O77" s="806">
        <f t="shared" si="11"/>
        <v>2018924</v>
      </c>
      <c r="P77" s="813"/>
      <c r="Q77" s="805">
        <f>E77-'[119]Electric Assumptions'!V69</f>
        <v>1032690.302470369</v>
      </c>
      <c r="R77" s="476">
        <f>F77-'[119]Electric Assumptions'!W69</f>
        <v>705540.73830588604</v>
      </c>
      <c r="S77" s="476">
        <f t="shared" si="35"/>
        <v>80469</v>
      </c>
      <c r="T77" s="476">
        <f t="shared" si="35"/>
        <v>5246</v>
      </c>
      <c r="U77" s="476">
        <f t="shared" si="35"/>
        <v>708</v>
      </c>
      <c r="V77" s="476">
        <f t="shared" si="19"/>
        <v>1824654.0407762551</v>
      </c>
      <c r="W77" s="476">
        <f t="shared" si="20"/>
        <v>143688.95922374493</v>
      </c>
      <c r="X77" s="476">
        <f t="shared" si="21"/>
        <v>1968343</v>
      </c>
      <c r="Y77" s="476">
        <f t="shared" si="22"/>
        <v>1763</v>
      </c>
      <c r="Z77" s="476">
        <f t="shared" si="23"/>
        <v>139</v>
      </c>
      <c r="AA77" s="806">
        <f t="shared" si="13"/>
        <v>1970245</v>
      </c>
      <c r="AC77" s="805">
        <v>1096549.6864796819</v>
      </c>
      <c r="AD77" s="476">
        <v>759592.81661232607</v>
      </c>
      <c r="AE77" s="476">
        <v>82510.045862929808</v>
      </c>
      <c r="AF77" s="476">
        <v>5906.5990056885867</v>
      </c>
      <c r="AG77" s="476">
        <v>707.79720911668949</v>
      </c>
      <c r="AH77" s="476">
        <f t="shared" si="24"/>
        <v>1945266.9451697432</v>
      </c>
      <c r="AI77" s="476">
        <f t="shared" si="25"/>
        <v>153187.05483025685</v>
      </c>
      <c r="AJ77" s="476">
        <f t="shared" si="26"/>
        <v>2098454</v>
      </c>
      <c r="AK77" s="476">
        <f t="shared" si="27"/>
        <v>1763</v>
      </c>
      <c r="AL77" s="476">
        <f t="shared" si="28"/>
        <v>139</v>
      </c>
      <c r="AM77" s="806">
        <f t="shared" si="14"/>
        <v>2100356</v>
      </c>
      <c r="AR77" s="813"/>
      <c r="AS77" s="813"/>
      <c r="AT77" s="813"/>
      <c r="AU77" s="813"/>
      <c r="AV77" s="813"/>
      <c r="AW77" s="813"/>
    </row>
    <row r="78" spans="1:49" x14ac:dyDescent="0.2">
      <c r="A78" s="794">
        <f t="shared" si="36"/>
        <v>2026</v>
      </c>
      <c r="B78" s="794">
        <f t="shared" si="37"/>
        <v>12</v>
      </c>
      <c r="C78" s="800">
        <f t="shared" si="10"/>
        <v>46357</v>
      </c>
      <c r="E78" s="805">
        <v>1313689</v>
      </c>
      <c r="F78" s="476">
        <v>829083</v>
      </c>
      <c r="G78" s="476">
        <v>82943</v>
      </c>
      <c r="H78" s="476">
        <v>5905</v>
      </c>
      <c r="I78" s="476">
        <v>920</v>
      </c>
      <c r="J78" s="476">
        <f t="shared" si="15"/>
        <v>2232540</v>
      </c>
      <c r="K78" s="476">
        <f t="shared" si="16"/>
        <v>175810</v>
      </c>
      <c r="L78" s="476">
        <f t="shared" si="17"/>
        <v>2408350</v>
      </c>
      <c r="M78" s="476">
        <v>1649</v>
      </c>
      <c r="N78" s="476">
        <f t="shared" si="18"/>
        <v>130</v>
      </c>
      <c r="O78" s="806">
        <f t="shared" si="11"/>
        <v>2410129</v>
      </c>
      <c r="P78" s="813"/>
      <c r="Q78" s="805">
        <f>E78-'[119]Electric Assumptions'!V70</f>
        <v>1288140.4619635898</v>
      </c>
      <c r="R78" s="476">
        <f>F78-'[119]Electric Assumptions'!W70</f>
        <v>803558.86741558358</v>
      </c>
      <c r="S78" s="476">
        <f t="shared" si="35"/>
        <v>82943</v>
      </c>
      <c r="T78" s="476">
        <f t="shared" si="35"/>
        <v>5905</v>
      </c>
      <c r="U78" s="476">
        <f t="shared" si="35"/>
        <v>920</v>
      </c>
      <c r="V78" s="476">
        <f t="shared" si="19"/>
        <v>2181467.3293791735</v>
      </c>
      <c r="W78" s="476">
        <f t="shared" si="20"/>
        <v>171787.67062082654</v>
      </c>
      <c r="X78" s="476">
        <f t="shared" si="21"/>
        <v>2353255</v>
      </c>
      <c r="Y78" s="476">
        <f t="shared" si="22"/>
        <v>1649</v>
      </c>
      <c r="Z78" s="476">
        <f t="shared" si="23"/>
        <v>130</v>
      </c>
      <c r="AA78" s="806">
        <f t="shared" si="13"/>
        <v>2355034</v>
      </c>
      <c r="AC78" s="805">
        <v>1365247.065401607</v>
      </c>
      <c r="AD78" s="476">
        <v>860110.20312177495</v>
      </c>
      <c r="AE78" s="476">
        <v>85151.516588145241</v>
      </c>
      <c r="AF78" s="476">
        <v>6632.2895290707274</v>
      </c>
      <c r="AG78" s="476">
        <v>919.78174650393271</v>
      </c>
      <c r="AH78" s="476">
        <f t="shared" si="24"/>
        <v>2318060.856387102</v>
      </c>
      <c r="AI78" s="476">
        <f t="shared" si="25"/>
        <v>182544.14361289795</v>
      </c>
      <c r="AJ78" s="476">
        <f t="shared" si="26"/>
        <v>2500605</v>
      </c>
      <c r="AK78" s="476">
        <f t="shared" si="27"/>
        <v>1649</v>
      </c>
      <c r="AL78" s="476">
        <f t="shared" si="28"/>
        <v>130</v>
      </c>
      <c r="AM78" s="806">
        <f t="shared" si="14"/>
        <v>2502384</v>
      </c>
      <c r="AR78" s="813"/>
      <c r="AS78" s="813"/>
      <c r="AT78" s="813"/>
      <c r="AU78" s="813"/>
      <c r="AV78" s="813"/>
      <c r="AW78" s="813"/>
    </row>
    <row r="79" spans="1:49" x14ac:dyDescent="0.2">
      <c r="A79" s="794">
        <f t="shared" si="36"/>
        <v>2027</v>
      </c>
      <c r="B79" s="794">
        <f t="shared" si="37"/>
        <v>1</v>
      </c>
      <c r="C79" s="800">
        <f t="shared" si="10"/>
        <v>46388</v>
      </c>
      <c r="E79" s="805">
        <v>1287531</v>
      </c>
      <c r="F79" s="476">
        <v>819529</v>
      </c>
      <c r="G79" s="476">
        <v>86134</v>
      </c>
      <c r="H79" s="476">
        <v>5915</v>
      </c>
      <c r="I79" s="476">
        <v>1014</v>
      </c>
      <c r="J79" s="476">
        <f t="shared" si="15"/>
        <v>2200123</v>
      </c>
      <c r="K79" s="476">
        <f t="shared" si="16"/>
        <v>173257</v>
      </c>
      <c r="L79" s="476">
        <f t="shared" si="17"/>
        <v>2373380</v>
      </c>
      <c r="M79" s="476">
        <v>2243</v>
      </c>
      <c r="N79" s="476">
        <f t="shared" si="18"/>
        <v>177</v>
      </c>
      <c r="O79" s="806">
        <f t="shared" si="11"/>
        <v>2375800</v>
      </c>
      <c r="P79" s="813"/>
      <c r="Q79" s="805">
        <f>E79-'[119]Electric Assumptions'!V71</f>
        <v>1265766.7758917953</v>
      </c>
      <c r="R79" s="476">
        <f>F79-'[119]Electric Assumptions'!W71</f>
        <v>794182.95227516955</v>
      </c>
      <c r="S79" s="476">
        <f t="shared" si="35"/>
        <v>86134</v>
      </c>
      <c r="T79" s="476">
        <f t="shared" si="35"/>
        <v>5915</v>
      </c>
      <c r="U79" s="476">
        <f t="shared" si="35"/>
        <v>1014</v>
      </c>
      <c r="V79" s="476">
        <f t="shared" si="19"/>
        <v>2153012.7281669648</v>
      </c>
      <c r="W79" s="476">
        <f t="shared" si="20"/>
        <v>169547.27183303516</v>
      </c>
      <c r="X79" s="476">
        <f t="shared" si="21"/>
        <v>2322560</v>
      </c>
      <c r="Y79" s="476">
        <f t="shared" si="22"/>
        <v>2243</v>
      </c>
      <c r="Z79" s="476">
        <f t="shared" si="23"/>
        <v>177</v>
      </c>
      <c r="AA79" s="806">
        <f t="shared" si="13"/>
        <v>2324980</v>
      </c>
      <c r="AC79" s="805">
        <v>1343812.9813941466</v>
      </c>
      <c r="AD79" s="476">
        <v>853383.69471031905</v>
      </c>
      <c r="AE79" s="476">
        <v>88543.298212543232</v>
      </c>
      <c r="AF79" s="476">
        <v>6528.2877219096754</v>
      </c>
      <c r="AG79" s="476">
        <v>1013.7891028626459</v>
      </c>
      <c r="AH79" s="476">
        <f t="shared" si="24"/>
        <v>2293282.0511417808</v>
      </c>
      <c r="AI79" s="476">
        <f t="shared" si="25"/>
        <v>180592.9488582192</v>
      </c>
      <c r="AJ79" s="476">
        <f t="shared" si="26"/>
        <v>2473875</v>
      </c>
      <c r="AK79" s="476">
        <f t="shared" si="27"/>
        <v>2243</v>
      </c>
      <c r="AL79" s="476">
        <f t="shared" si="28"/>
        <v>177</v>
      </c>
      <c r="AM79" s="806">
        <f t="shared" si="14"/>
        <v>2476295</v>
      </c>
      <c r="AR79" s="813"/>
      <c r="AS79" s="813"/>
      <c r="AT79" s="813"/>
      <c r="AU79" s="813"/>
      <c r="AV79" s="813"/>
      <c r="AW79" s="813"/>
    </row>
    <row r="80" spans="1:49" x14ac:dyDescent="0.2">
      <c r="A80" s="794">
        <f t="shared" si="36"/>
        <v>2027</v>
      </c>
      <c r="B80" s="794">
        <f t="shared" si="37"/>
        <v>2</v>
      </c>
      <c r="C80" s="800">
        <f t="shared" si="10"/>
        <v>46419</v>
      </c>
      <c r="E80" s="805">
        <v>1108432</v>
      </c>
      <c r="F80" s="476">
        <v>727654</v>
      </c>
      <c r="G80" s="476">
        <v>78416</v>
      </c>
      <c r="H80" s="476">
        <v>5081</v>
      </c>
      <c r="I80" s="476">
        <v>904</v>
      </c>
      <c r="J80" s="476">
        <f t="shared" si="15"/>
        <v>1920487</v>
      </c>
      <c r="K80" s="476">
        <f t="shared" si="16"/>
        <v>151236</v>
      </c>
      <c r="L80" s="476">
        <f t="shared" si="17"/>
        <v>2071723</v>
      </c>
      <c r="M80" s="476">
        <v>2355</v>
      </c>
      <c r="N80" s="476">
        <f t="shared" si="18"/>
        <v>185</v>
      </c>
      <c r="O80" s="806">
        <f t="shared" si="11"/>
        <v>2074263</v>
      </c>
      <c r="P80" s="813"/>
      <c r="Q80" s="805">
        <f>E80-'[119]Electric Assumptions'!V72</f>
        <v>1088778.4977122913</v>
      </c>
      <c r="R80" s="476">
        <f>F80-'[119]Electric Assumptions'!W72</f>
        <v>704697.17722392315</v>
      </c>
      <c r="S80" s="476">
        <f t="shared" si="35"/>
        <v>78416</v>
      </c>
      <c r="T80" s="476">
        <f t="shared" si="35"/>
        <v>5081</v>
      </c>
      <c r="U80" s="476">
        <f t="shared" si="35"/>
        <v>904</v>
      </c>
      <c r="V80" s="476">
        <f t="shared" si="19"/>
        <v>1877876.6749362145</v>
      </c>
      <c r="W80" s="476">
        <f t="shared" si="20"/>
        <v>147880.32506378554</v>
      </c>
      <c r="X80" s="476">
        <f t="shared" si="21"/>
        <v>2025757</v>
      </c>
      <c r="Y80" s="476">
        <f t="shared" si="22"/>
        <v>2355</v>
      </c>
      <c r="Z80" s="476">
        <f t="shared" si="23"/>
        <v>185</v>
      </c>
      <c r="AA80" s="806">
        <f t="shared" si="13"/>
        <v>2028297</v>
      </c>
      <c r="AC80" s="805">
        <v>1151906.6794184605</v>
      </c>
      <c r="AD80" s="476">
        <v>760072.5051635165</v>
      </c>
      <c r="AE80" s="476">
        <v>80523.760554275184</v>
      </c>
      <c r="AF80" s="476">
        <v>5600.9200894269288</v>
      </c>
      <c r="AG80" s="476">
        <v>904.34181170440525</v>
      </c>
      <c r="AH80" s="476">
        <f t="shared" si="24"/>
        <v>1999008.2070373835</v>
      </c>
      <c r="AI80" s="476">
        <f t="shared" si="25"/>
        <v>157418.79296261654</v>
      </c>
      <c r="AJ80" s="476">
        <f t="shared" si="26"/>
        <v>2156427</v>
      </c>
      <c r="AK80" s="476">
        <f t="shared" si="27"/>
        <v>2355</v>
      </c>
      <c r="AL80" s="476">
        <f t="shared" si="28"/>
        <v>185</v>
      </c>
      <c r="AM80" s="806">
        <f t="shared" si="14"/>
        <v>2158967</v>
      </c>
      <c r="AR80" s="813"/>
      <c r="AS80" s="813"/>
      <c r="AT80" s="813"/>
      <c r="AU80" s="813"/>
      <c r="AV80" s="813"/>
      <c r="AW80" s="813"/>
    </row>
    <row r="81" spans="1:49" x14ac:dyDescent="0.2">
      <c r="A81" s="794">
        <f t="shared" si="36"/>
        <v>2027</v>
      </c>
      <c r="B81" s="794">
        <f t="shared" si="37"/>
        <v>3</v>
      </c>
      <c r="C81" s="800">
        <f t="shared" si="10"/>
        <v>46447</v>
      </c>
      <c r="E81" s="805">
        <v>1109092</v>
      </c>
      <c r="F81" s="476">
        <v>787882</v>
      </c>
      <c r="G81" s="476">
        <v>86577</v>
      </c>
      <c r="H81" s="476">
        <v>5973</v>
      </c>
      <c r="I81" s="476">
        <v>889</v>
      </c>
      <c r="J81" s="476">
        <f t="shared" si="15"/>
        <v>1990413</v>
      </c>
      <c r="K81" s="476">
        <f t="shared" si="16"/>
        <v>156742</v>
      </c>
      <c r="L81" s="476">
        <f t="shared" si="17"/>
        <v>2147155</v>
      </c>
      <c r="M81" s="476">
        <v>2263</v>
      </c>
      <c r="N81" s="476">
        <f t="shared" si="18"/>
        <v>178</v>
      </c>
      <c r="O81" s="806">
        <f t="shared" si="11"/>
        <v>2149596</v>
      </c>
      <c r="P81" s="813"/>
      <c r="Q81" s="805">
        <f>E81-'[119]Electric Assumptions'!V73</f>
        <v>1083950.8797273997</v>
      </c>
      <c r="R81" s="476">
        <f>F81-'[119]Electric Assumptions'!W73</f>
        <v>761189.40908125206</v>
      </c>
      <c r="S81" s="476">
        <f t="shared" si="35"/>
        <v>86577</v>
      </c>
      <c r="T81" s="476">
        <f t="shared" si="35"/>
        <v>5973</v>
      </c>
      <c r="U81" s="476">
        <f t="shared" si="35"/>
        <v>889</v>
      </c>
      <c r="V81" s="476">
        <f t="shared" si="19"/>
        <v>1938579.2888086517</v>
      </c>
      <c r="W81" s="476">
        <f t="shared" si="20"/>
        <v>152660.71119134827</v>
      </c>
      <c r="X81" s="476">
        <f t="shared" si="21"/>
        <v>2091240</v>
      </c>
      <c r="Y81" s="476">
        <f t="shared" si="22"/>
        <v>2263</v>
      </c>
      <c r="Z81" s="476">
        <f t="shared" si="23"/>
        <v>178</v>
      </c>
      <c r="AA81" s="806">
        <f t="shared" si="13"/>
        <v>2093681</v>
      </c>
      <c r="AC81" s="805">
        <v>1149746.2410891927</v>
      </c>
      <c r="AD81" s="476">
        <v>824951.05028635124</v>
      </c>
      <c r="AE81" s="476">
        <v>89198.446155479236</v>
      </c>
      <c r="AF81" s="476">
        <v>6550.0018285001279</v>
      </c>
      <c r="AG81" s="476">
        <v>889.16002915739568</v>
      </c>
      <c r="AH81" s="476">
        <f t="shared" si="24"/>
        <v>2071334.8993886805</v>
      </c>
      <c r="AI81" s="476">
        <f t="shared" si="25"/>
        <v>163115.10061131953</v>
      </c>
      <c r="AJ81" s="476">
        <f t="shared" si="26"/>
        <v>2234450</v>
      </c>
      <c r="AK81" s="476">
        <f t="shared" si="27"/>
        <v>2263</v>
      </c>
      <c r="AL81" s="476">
        <f t="shared" si="28"/>
        <v>178</v>
      </c>
      <c r="AM81" s="806">
        <f t="shared" si="14"/>
        <v>2236891</v>
      </c>
      <c r="AR81" s="813"/>
      <c r="AS81" s="813"/>
      <c r="AT81" s="813"/>
      <c r="AU81" s="813"/>
      <c r="AV81" s="813"/>
      <c r="AW81" s="813"/>
    </row>
    <row r="82" spans="1:49" x14ac:dyDescent="0.2">
      <c r="A82" s="794">
        <f t="shared" si="36"/>
        <v>2027</v>
      </c>
      <c r="B82" s="794">
        <f t="shared" si="37"/>
        <v>4</v>
      </c>
      <c r="C82" s="800">
        <f t="shared" si="10"/>
        <v>46478</v>
      </c>
      <c r="E82" s="805">
        <v>888537</v>
      </c>
      <c r="F82" s="476">
        <v>696245</v>
      </c>
      <c r="G82" s="476">
        <v>81138</v>
      </c>
      <c r="H82" s="476">
        <v>5299</v>
      </c>
      <c r="I82" s="476">
        <v>725</v>
      </c>
      <c r="J82" s="476">
        <f t="shared" si="15"/>
        <v>1671944</v>
      </c>
      <c r="K82" s="476">
        <f t="shared" si="16"/>
        <v>131663</v>
      </c>
      <c r="L82" s="476">
        <f t="shared" si="17"/>
        <v>1803607</v>
      </c>
      <c r="M82" s="476">
        <v>2101</v>
      </c>
      <c r="N82" s="476">
        <f t="shared" si="18"/>
        <v>165</v>
      </c>
      <c r="O82" s="806">
        <f t="shared" si="11"/>
        <v>1805873</v>
      </c>
      <c r="P82" s="813"/>
      <c r="Q82" s="805">
        <f>E82-'[119]Electric Assumptions'!V74</f>
        <v>863707.88555770915</v>
      </c>
      <c r="R82" s="476">
        <f>F82-'[119]Electric Assumptions'!W74</f>
        <v>670375.75385109149</v>
      </c>
      <c r="S82" s="476">
        <f t="shared" si="35"/>
        <v>81138</v>
      </c>
      <c r="T82" s="476">
        <f t="shared" si="35"/>
        <v>5299</v>
      </c>
      <c r="U82" s="476">
        <f t="shared" si="35"/>
        <v>725</v>
      </c>
      <c r="V82" s="476">
        <f t="shared" si="19"/>
        <v>1621245.6394088008</v>
      </c>
      <c r="W82" s="476">
        <f t="shared" si="20"/>
        <v>127671.36059119925</v>
      </c>
      <c r="X82" s="476">
        <f t="shared" si="21"/>
        <v>1748917</v>
      </c>
      <c r="Y82" s="476">
        <f t="shared" si="22"/>
        <v>2101</v>
      </c>
      <c r="Z82" s="476">
        <f t="shared" si="23"/>
        <v>165</v>
      </c>
      <c r="AA82" s="806">
        <f t="shared" si="13"/>
        <v>1751183</v>
      </c>
      <c r="AC82" s="805">
        <v>920892.33799154998</v>
      </c>
      <c r="AD82" s="476">
        <v>734491.09228451538</v>
      </c>
      <c r="AE82" s="476">
        <v>83691.975971967942</v>
      </c>
      <c r="AF82" s="476">
        <v>5781.3067451431598</v>
      </c>
      <c r="AG82" s="476">
        <v>725.48042052440246</v>
      </c>
      <c r="AH82" s="476">
        <f t="shared" si="24"/>
        <v>1745582.1934137009</v>
      </c>
      <c r="AI82" s="476">
        <f t="shared" si="25"/>
        <v>137461.80658629909</v>
      </c>
      <c r="AJ82" s="476">
        <f t="shared" si="26"/>
        <v>1883044</v>
      </c>
      <c r="AK82" s="476">
        <f t="shared" si="27"/>
        <v>2101</v>
      </c>
      <c r="AL82" s="476">
        <f t="shared" si="28"/>
        <v>165</v>
      </c>
      <c r="AM82" s="806">
        <f t="shared" si="14"/>
        <v>1885310</v>
      </c>
      <c r="AR82" s="813"/>
      <c r="AS82" s="813"/>
      <c r="AT82" s="813"/>
      <c r="AU82" s="813"/>
      <c r="AV82" s="813"/>
      <c r="AW82" s="813"/>
    </row>
    <row r="83" spans="1:49" x14ac:dyDescent="0.2">
      <c r="A83" s="794">
        <f t="shared" si="36"/>
        <v>2027</v>
      </c>
      <c r="B83" s="794">
        <f t="shared" si="37"/>
        <v>5</v>
      </c>
      <c r="C83" s="800">
        <f t="shared" si="10"/>
        <v>46508</v>
      </c>
      <c r="E83" s="805">
        <v>776913</v>
      </c>
      <c r="F83" s="476">
        <v>699082</v>
      </c>
      <c r="G83" s="476">
        <v>77769</v>
      </c>
      <c r="H83" s="476">
        <v>5197</v>
      </c>
      <c r="I83" s="476">
        <v>562</v>
      </c>
      <c r="J83" s="476">
        <f t="shared" si="15"/>
        <v>1559523</v>
      </c>
      <c r="K83" s="476">
        <f t="shared" si="16"/>
        <v>122810</v>
      </c>
      <c r="L83" s="476">
        <f t="shared" si="17"/>
        <v>1682333</v>
      </c>
      <c r="M83" s="476">
        <v>2097</v>
      </c>
      <c r="N83" s="476">
        <f t="shared" si="18"/>
        <v>165</v>
      </c>
      <c r="O83" s="806">
        <f t="shared" si="11"/>
        <v>1684595</v>
      </c>
      <c r="P83" s="813"/>
      <c r="Q83" s="805">
        <f>E83-'[119]Electric Assumptions'!V75</f>
        <v>752258.99785805691</v>
      </c>
      <c r="R83" s="476">
        <f>F83-'[119]Electric Assumptions'!W75</f>
        <v>673329.07222384354</v>
      </c>
      <c r="S83" s="476">
        <f t="shared" si="35"/>
        <v>77769</v>
      </c>
      <c r="T83" s="476">
        <f t="shared" si="35"/>
        <v>5197</v>
      </c>
      <c r="U83" s="476">
        <f t="shared" si="35"/>
        <v>562</v>
      </c>
      <c r="V83" s="476">
        <f t="shared" si="19"/>
        <v>1509116.0700819003</v>
      </c>
      <c r="W83" s="476">
        <f t="shared" si="20"/>
        <v>118840.92991809966</v>
      </c>
      <c r="X83" s="476">
        <f t="shared" si="21"/>
        <v>1627957</v>
      </c>
      <c r="Y83" s="476">
        <f t="shared" si="22"/>
        <v>2097</v>
      </c>
      <c r="Z83" s="476">
        <f t="shared" si="23"/>
        <v>165</v>
      </c>
      <c r="AA83" s="806">
        <f t="shared" si="13"/>
        <v>1630219</v>
      </c>
      <c r="AC83" s="805">
        <v>806018.8186116959</v>
      </c>
      <c r="AD83" s="476">
        <v>741175.61692344141</v>
      </c>
      <c r="AE83" s="476">
        <v>80433.802592785258</v>
      </c>
      <c r="AF83" s="476">
        <v>5643.5107483199827</v>
      </c>
      <c r="AG83" s="476">
        <v>562.36823671419336</v>
      </c>
      <c r="AH83" s="476">
        <f t="shared" si="24"/>
        <v>1633834.1171129569</v>
      </c>
      <c r="AI83" s="476">
        <f t="shared" si="25"/>
        <v>128661.88288704306</v>
      </c>
      <c r="AJ83" s="476">
        <f t="shared" si="26"/>
        <v>1762496</v>
      </c>
      <c r="AK83" s="476">
        <f t="shared" si="27"/>
        <v>2097</v>
      </c>
      <c r="AL83" s="476">
        <f t="shared" si="28"/>
        <v>165</v>
      </c>
      <c r="AM83" s="806">
        <f t="shared" si="14"/>
        <v>1764758</v>
      </c>
      <c r="AR83" s="813"/>
      <c r="AS83" s="813"/>
      <c r="AT83" s="813"/>
      <c r="AU83" s="813"/>
      <c r="AV83" s="813"/>
      <c r="AW83" s="813"/>
    </row>
    <row r="84" spans="1:49" x14ac:dyDescent="0.2">
      <c r="A84" s="794">
        <f t="shared" si="36"/>
        <v>2027</v>
      </c>
      <c r="B84" s="794">
        <f t="shared" si="37"/>
        <v>6</v>
      </c>
      <c r="C84" s="800">
        <f t="shared" si="10"/>
        <v>46539</v>
      </c>
      <c r="E84" s="805">
        <v>720628</v>
      </c>
      <c r="F84" s="476">
        <v>691401</v>
      </c>
      <c r="G84" s="476">
        <v>85217</v>
      </c>
      <c r="H84" s="476">
        <v>4623</v>
      </c>
      <c r="I84" s="476">
        <v>430</v>
      </c>
      <c r="J84" s="476">
        <f t="shared" si="15"/>
        <v>1502299</v>
      </c>
      <c r="K84" s="476">
        <f t="shared" si="16"/>
        <v>118304</v>
      </c>
      <c r="L84" s="476">
        <f t="shared" si="17"/>
        <v>1620603</v>
      </c>
      <c r="M84" s="476">
        <v>1727</v>
      </c>
      <c r="N84" s="476">
        <f t="shared" si="18"/>
        <v>136</v>
      </c>
      <c r="O84" s="806">
        <f t="shared" si="11"/>
        <v>1622466</v>
      </c>
      <c r="P84" s="813"/>
      <c r="Q84" s="805">
        <f>E84-'[119]Electric Assumptions'!V76</f>
        <v>696356.03741802287</v>
      </c>
      <c r="R84" s="476">
        <f>F84-'[119]Electric Assumptions'!W76</f>
        <v>666256.76008069713</v>
      </c>
      <c r="S84" s="476">
        <f t="shared" si="35"/>
        <v>85217</v>
      </c>
      <c r="T84" s="476">
        <f t="shared" si="35"/>
        <v>4623</v>
      </c>
      <c r="U84" s="476">
        <f t="shared" si="35"/>
        <v>430</v>
      </c>
      <c r="V84" s="476">
        <f t="shared" si="19"/>
        <v>1452882.79749872</v>
      </c>
      <c r="W84" s="476">
        <f t="shared" si="20"/>
        <v>114412.20250128</v>
      </c>
      <c r="X84" s="476">
        <f t="shared" si="21"/>
        <v>1567295</v>
      </c>
      <c r="Y84" s="476">
        <f t="shared" si="22"/>
        <v>1727</v>
      </c>
      <c r="Z84" s="476">
        <f t="shared" si="23"/>
        <v>136</v>
      </c>
      <c r="AA84" s="806">
        <f t="shared" si="13"/>
        <v>1569158</v>
      </c>
      <c r="AC84" s="805">
        <v>750581.5922765272</v>
      </c>
      <c r="AD84" s="476">
        <v>737382.79426268942</v>
      </c>
      <c r="AE84" s="476">
        <v>87860.074277009437</v>
      </c>
      <c r="AF84" s="476">
        <v>5064.2640409836677</v>
      </c>
      <c r="AG84" s="476">
        <v>430.43472240015444</v>
      </c>
      <c r="AH84" s="476">
        <f t="shared" si="24"/>
        <v>1581319.15957961</v>
      </c>
      <c r="AI84" s="476">
        <f t="shared" si="25"/>
        <v>124526.84042039001</v>
      </c>
      <c r="AJ84" s="476">
        <f t="shared" si="26"/>
        <v>1705846</v>
      </c>
      <c r="AK84" s="476">
        <f t="shared" si="27"/>
        <v>1727</v>
      </c>
      <c r="AL84" s="476">
        <f t="shared" si="28"/>
        <v>136</v>
      </c>
      <c r="AM84" s="806">
        <f t="shared" si="14"/>
        <v>1707709</v>
      </c>
      <c r="AR84" s="813"/>
      <c r="AS84" s="813"/>
      <c r="AT84" s="813"/>
      <c r="AU84" s="813"/>
      <c r="AV84" s="813"/>
      <c r="AW84" s="813"/>
    </row>
    <row r="85" spans="1:49" x14ac:dyDescent="0.2">
      <c r="A85" s="794">
        <f t="shared" si="36"/>
        <v>2027</v>
      </c>
      <c r="B85" s="794">
        <f t="shared" si="37"/>
        <v>7</v>
      </c>
      <c r="C85" s="800">
        <f t="shared" si="10"/>
        <v>46569</v>
      </c>
      <c r="E85" s="805">
        <v>822168</v>
      </c>
      <c r="F85" s="476">
        <v>766910</v>
      </c>
      <c r="G85" s="476">
        <v>87639</v>
      </c>
      <c r="H85" s="476">
        <v>5435</v>
      </c>
      <c r="I85" s="476">
        <v>291</v>
      </c>
      <c r="J85" s="476">
        <f t="shared" si="15"/>
        <v>1682443</v>
      </c>
      <c r="K85" s="476">
        <f t="shared" si="16"/>
        <v>132490</v>
      </c>
      <c r="L85" s="476">
        <f t="shared" si="17"/>
        <v>1814933</v>
      </c>
      <c r="M85" s="476">
        <v>2779</v>
      </c>
      <c r="N85" s="476">
        <f t="shared" si="18"/>
        <v>219</v>
      </c>
      <c r="O85" s="806">
        <f t="shared" si="11"/>
        <v>1817931</v>
      </c>
      <c r="P85" s="813"/>
      <c r="Q85" s="805">
        <f>E85-'[119]Electric Assumptions'!V77</f>
        <v>796859.82980164886</v>
      </c>
      <c r="R85" s="476">
        <f>F85-'[119]Electric Assumptions'!W77</f>
        <v>740751.59489947639</v>
      </c>
      <c r="S85" s="476">
        <f t="shared" si="35"/>
        <v>87639</v>
      </c>
      <c r="T85" s="476">
        <f t="shared" si="35"/>
        <v>5435</v>
      </c>
      <c r="U85" s="476">
        <f t="shared" si="35"/>
        <v>291</v>
      </c>
      <c r="V85" s="476">
        <f t="shared" si="19"/>
        <v>1630976.4247011254</v>
      </c>
      <c r="W85" s="476">
        <f t="shared" si="20"/>
        <v>128437.57529887464</v>
      </c>
      <c r="X85" s="476">
        <f t="shared" si="21"/>
        <v>1759414</v>
      </c>
      <c r="Y85" s="476">
        <f t="shared" si="22"/>
        <v>2779</v>
      </c>
      <c r="Z85" s="476">
        <f t="shared" si="23"/>
        <v>219</v>
      </c>
      <c r="AA85" s="806">
        <f t="shared" si="13"/>
        <v>1762412</v>
      </c>
      <c r="AC85" s="805">
        <v>861462.75547987502</v>
      </c>
      <c r="AD85" s="476">
        <v>814325.93966546259</v>
      </c>
      <c r="AE85" s="476">
        <v>90328.894207542908</v>
      </c>
      <c r="AF85" s="476">
        <v>6035.4512238576845</v>
      </c>
      <c r="AG85" s="476">
        <v>291.14757483456242</v>
      </c>
      <c r="AH85" s="476">
        <f t="shared" si="24"/>
        <v>1772444.1881515728</v>
      </c>
      <c r="AI85" s="476">
        <f t="shared" si="25"/>
        <v>139577.81184842717</v>
      </c>
      <c r="AJ85" s="476">
        <f t="shared" si="26"/>
        <v>1912022</v>
      </c>
      <c r="AK85" s="476">
        <f t="shared" si="27"/>
        <v>2779</v>
      </c>
      <c r="AL85" s="476">
        <f t="shared" si="28"/>
        <v>219</v>
      </c>
      <c r="AM85" s="806">
        <f t="shared" si="14"/>
        <v>1915020</v>
      </c>
      <c r="AR85" s="813"/>
      <c r="AS85" s="813"/>
      <c r="AT85" s="813"/>
      <c r="AU85" s="813"/>
      <c r="AV85" s="813"/>
      <c r="AW85" s="813"/>
    </row>
    <row r="86" spans="1:49" x14ac:dyDescent="0.2">
      <c r="A86" s="794">
        <f t="shared" si="36"/>
        <v>2027</v>
      </c>
      <c r="B86" s="794">
        <f t="shared" si="37"/>
        <v>8</v>
      </c>
      <c r="C86" s="800">
        <f t="shared" si="10"/>
        <v>46600</v>
      </c>
      <c r="E86" s="805">
        <v>831863</v>
      </c>
      <c r="F86" s="476">
        <v>769868</v>
      </c>
      <c r="G86" s="476">
        <v>88129</v>
      </c>
      <c r="H86" s="476">
        <v>5021</v>
      </c>
      <c r="I86" s="476">
        <v>290</v>
      </c>
      <c r="J86" s="476">
        <f t="shared" si="15"/>
        <v>1695171</v>
      </c>
      <c r="K86" s="476">
        <f t="shared" si="16"/>
        <v>133492</v>
      </c>
      <c r="L86" s="476">
        <f t="shared" si="17"/>
        <v>1828663</v>
      </c>
      <c r="M86" s="476">
        <v>1579</v>
      </c>
      <c r="N86" s="476">
        <f t="shared" si="18"/>
        <v>124</v>
      </c>
      <c r="O86" s="806">
        <f t="shared" si="11"/>
        <v>1830366</v>
      </c>
      <c r="P86" s="813"/>
      <c r="Q86" s="805">
        <f>E86-'[119]Electric Assumptions'!V78</f>
        <v>805773.63428040571</v>
      </c>
      <c r="R86" s="476">
        <f>F86-'[119]Electric Assumptions'!W78</f>
        <v>742805.71843927063</v>
      </c>
      <c r="S86" s="476">
        <f t="shared" si="35"/>
        <v>88129</v>
      </c>
      <c r="T86" s="476">
        <f t="shared" si="35"/>
        <v>5021</v>
      </c>
      <c r="U86" s="476">
        <f t="shared" si="35"/>
        <v>290</v>
      </c>
      <c r="V86" s="476">
        <f t="shared" si="19"/>
        <v>1642019.3527196762</v>
      </c>
      <c r="W86" s="476">
        <f t="shared" si="20"/>
        <v>129306.64728032378</v>
      </c>
      <c r="X86" s="476">
        <f t="shared" si="21"/>
        <v>1771326</v>
      </c>
      <c r="Y86" s="476">
        <f t="shared" si="22"/>
        <v>1579</v>
      </c>
      <c r="Z86" s="476">
        <f t="shared" si="23"/>
        <v>124</v>
      </c>
      <c r="AA86" s="806">
        <f t="shared" si="13"/>
        <v>1773029</v>
      </c>
      <c r="AC86" s="805">
        <v>870491.00889200345</v>
      </c>
      <c r="AD86" s="476">
        <v>820205.0500485833</v>
      </c>
      <c r="AE86" s="476">
        <v>91039.463886114332</v>
      </c>
      <c r="AF86" s="476">
        <v>5619.6382677418796</v>
      </c>
      <c r="AG86" s="476">
        <v>290.29550054884817</v>
      </c>
      <c r="AH86" s="476">
        <f t="shared" si="24"/>
        <v>1787645.4565949915</v>
      </c>
      <c r="AI86" s="476">
        <f t="shared" si="25"/>
        <v>140774.5434050085</v>
      </c>
      <c r="AJ86" s="476">
        <f t="shared" si="26"/>
        <v>1928420</v>
      </c>
      <c r="AK86" s="476">
        <f t="shared" si="27"/>
        <v>1579</v>
      </c>
      <c r="AL86" s="476">
        <f t="shared" si="28"/>
        <v>124</v>
      </c>
      <c r="AM86" s="806">
        <f t="shared" si="14"/>
        <v>1930123</v>
      </c>
      <c r="AR86" s="813"/>
      <c r="AS86" s="813"/>
      <c r="AT86" s="813"/>
      <c r="AU86" s="813"/>
      <c r="AV86" s="813"/>
      <c r="AW86" s="813"/>
    </row>
    <row r="87" spans="1:49" x14ac:dyDescent="0.2">
      <c r="A87" s="794">
        <f t="shared" si="36"/>
        <v>2027</v>
      </c>
      <c r="B87" s="794">
        <f t="shared" si="37"/>
        <v>9</v>
      </c>
      <c r="C87" s="800">
        <f t="shared" si="10"/>
        <v>46631</v>
      </c>
      <c r="E87" s="805">
        <v>751734</v>
      </c>
      <c r="F87" s="476">
        <v>693053</v>
      </c>
      <c r="G87" s="476">
        <v>82728</v>
      </c>
      <c r="H87" s="476">
        <v>5160</v>
      </c>
      <c r="I87" s="476">
        <v>319</v>
      </c>
      <c r="J87" s="476">
        <f t="shared" si="15"/>
        <v>1532994</v>
      </c>
      <c r="K87" s="476">
        <f t="shared" si="16"/>
        <v>120721</v>
      </c>
      <c r="L87" s="476">
        <f t="shared" si="17"/>
        <v>1653715</v>
      </c>
      <c r="M87" s="476">
        <v>1377</v>
      </c>
      <c r="N87" s="476">
        <f t="shared" si="18"/>
        <v>108</v>
      </c>
      <c r="O87" s="806">
        <f t="shared" si="11"/>
        <v>1655200</v>
      </c>
      <c r="P87" s="813"/>
      <c r="Q87" s="805">
        <f>E87-'[119]Electric Assumptions'!V79</f>
        <v>727025.46461072366</v>
      </c>
      <c r="R87" s="476">
        <f>F87-'[119]Electric Assumptions'!W79</f>
        <v>666291.99734043656</v>
      </c>
      <c r="S87" s="476">
        <f t="shared" si="35"/>
        <v>82728</v>
      </c>
      <c r="T87" s="476">
        <f t="shared" si="35"/>
        <v>5160</v>
      </c>
      <c r="U87" s="476">
        <f t="shared" si="35"/>
        <v>319</v>
      </c>
      <c r="V87" s="476">
        <f t="shared" si="19"/>
        <v>1481524.4619511603</v>
      </c>
      <c r="W87" s="476">
        <f t="shared" si="20"/>
        <v>116668.53804883966</v>
      </c>
      <c r="X87" s="476">
        <f t="shared" si="21"/>
        <v>1598193</v>
      </c>
      <c r="Y87" s="476">
        <f t="shared" si="22"/>
        <v>1377</v>
      </c>
      <c r="Z87" s="476">
        <f t="shared" si="23"/>
        <v>108</v>
      </c>
      <c r="AA87" s="806">
        <f t="shared" si="13"/>
        <v>1599678</v>
      </c>
      <c r="AC87" s="805">
        <v>781651.61289493425</v>
      </c>
      <c r="AD87" s="476">
        <v>739200.50208712462</v>
      </c>
      <c r="AE87" s="476">
        <v>85528.86384297043</v>
      </c>
      <c r="AF87" s="476">
        <v>5843.7491243073127</v>
      </c>
      <c r="AG87" s="476">
        <v>319.41508183162887</v>
      </c>
      <c r="AH87" s="476">
        <f t="shared" si="24"/>
        <v>1612544.1430311683</v>
      </c>
      <c r="AI87" s="476">
        <f t="shared" si="25"/>
        <v>126985.85696883174</v>
      </c>
      <c r="AJ87" s="476">
        <f t="shared" si="26"/>
        <v>1739530</v>
      </c>
      <c r="AK87" s="476">
        <f t="shared" si="27"/>
        <v>1377</v>
      </c>
      <c r="AL87" s="476">
        <f t="shared" si="28"/>
        <v>108</v>
      </c>
      <c r="AM87" s="806">
        <f t="shared" si="14"/>
        <v>1741015</v>
      </c>
      <c r="AR87" s="813"/>
      <c r="AS87" s="813"/>
      <c r="AT87" s="813"/>
      <c r="AU87" s="813"/>
      <c r="AV87" s="813"/>
      <c r="AW87" s="813"/>
    </row>
    <row r="88" spans="1:49" x14ac:dyDescent="0.2">
      <c r="A88" s="794">
        <f t="shared" si="36"/>
        <v>2027</v>
      </c>
      <c r="B88" s="794">
        <f t="shared" si="37"/>
        <v>10</v>
      </c>
      <c r="C88" s="800">
        <f t="shared" si="10"/>
        <v>46661</v>
      </c>
      <c r="E88" s="805">
        <v>876254</v>
      </c>
      <c r="F88" s="476">
        <v>704832</v>
      </c>
      <c r="G88" s="476">
        <v>82102</v>
      </c>
      <c r="H88" s="476">
        <v>5913</v>
      </c>
      <c r="I88" s="476">
        <v>507</v>
      </c>
      <c r="J88" s="476">
        <f t="shared" si="15"/>
        <v>1669608</v>
      </c>
      <c r="K88" s="476">
        <f t="shared" si="16"/>
        <v>131479</v>
      </c>
      <c r="L88" s="476">
        <f t="shared" si="17"/>
        <v>1801087</v>
      </c>
      <c r="M88" s="476">
        <v>1767</v>
      </c>
      <c r="N88" s="476">
        <f t="shared" si="18"/>
        <v>139</v>
      </c>
      <c r="O88" s="806">
        <f t="shared" si="11"/>
        <v>1802993</v>
      </c>
      <c r="P88" s="813"/>
      <c r="Q88" s="805">
        <f>E88-'[119]Electric Assumptions'!V80</f>
        <v>845944.79089405725</v>
      </c>
      <c r="R88" s="476">
        <f>F88-'[119]Electric Assumptions'!W80</f>
        <v>673871.64749988122</v>
      </c>
      <c r="S88" s="476">
        <f t="shared" si="35"/>
        <v>82102</v>
      </c>
      <c r="T88" s="476">
        <f t="shared" si="35"/>
        <v>5913</v>
      </c>
      <c r="U88" s="476">
        <f t="shared" si="35"/>
        <v>507</v>
      </c>
      <c r="V88" s="476">
        <f t="shared" si="19"/>
        <v>1608338.4383939384</v>
      </c>
      <c r="W88" s="476">
        <f t="shared" si="20"/>
        <v>126654.56160606164</v>
      </c>
      <c r="X88" s="476">
        <f t="shared" si="21"/>
        <v>1734993</v>
      </c>
      <c r="Y88" s="476">
        <f t="shared" si="22"/>
        <v>1767</v>
      </c>
      <c r="Z88" s="476">
        <f t="shared" si="23"/>
        <v>139</v>
      </c>
      <c r="AA88" s="806">
        <f t="shared" si="13"/>
        <v>1736899</v>
      </c>
      <c r="AC88" s="805">
        <v>913243.04935988679</v>
      </c>
      <c r="AD88" s="476">
        <v>750437.89872731548</v>
      </c>
      <c r="AE88" s="476">
        <v>85348.30175325957</v>
      </c>
      <c r="AF88" s="476">
        <v>6832.7802060782769</v>
      </c>
      <c r="AG88" s="476">
        <v>507.28591561970296</v>
      </c>
      <c r="AH88" s="476">
        <f t="shared" si="24"/>
        <v>1756369.3159621598</v>
      </c>
      <c r="AI88" s="476">
        <f t="shared" si="25"/>
        <v>138311.68403784023</v>
      </c>
      <c r="AJ88" s="476">
        <f t="shared" si="26"/>
        <v>1894681</v>
      </c>
      <c r="AK88" s="476">
        <f t="shared" si="27"/>
        <v>1767</v>
      </c>
      <c r="AL88" s="476">
        <f t="shared" si="28"/>
        <v>139</v>
      </c>
      <c r="AM88" s="806">
        <f t="shared" si="14"/>
        <v>1896587</v>
      </c>
      <c r="AR88" s="813"/>
      <c r="AS88" s="813"/>
      <c r="AT88" s="813"/>
      <c r="AU88" s="813"/>
      <c r="AV88" s="813"/>
      <c r="AW88" s="813"/>
    </row>
    <row r="89" spans="1:49" x14ac:dyDescent="0.2">
      <c r="A89" s="794">
        <f t="shared" si="36"/>
        <v>2027</v>
      </c>
      <c r="B89" s="794">
        <f t="shared" si="37"/>
        <v>11</v>
      </c>
      <c r="C89" s="800">
        <f t="shared" si="10"/>
        <v>46692</v>
      </c>
      <c r="E89" s="805">
        <v>1062264</v>
      </c>
      <c r="F89" s="476">
        <v>733745</v>
      </c>
      <c r="G89" s="476">
        <v>78744</v>
      </c>
      <c r="H89" s="476">
        <v>5099</v>
      </c>
      <c r="I89" s="476">
        <v>704</v>
      </c>
      <c r="J89" s="476">
        <f t="shared" si="15"/>
        <v>1880556</v>
      </c>
      <c r="K89" s="476">
        <f t="shared" si="16"/>
        <v>148091</v>
      </c>
      <c r="L89" s="476">
        <f t="shared" si="17"/>
        <v>2028647</v>
      </c>
      <c r="M89" s="476">
        <v>1763</v>
      </c>
      <c r="N89" s="476">
        <f t="shared" si="18"/>
        <v>139</v>
      </c>
      <c r="O89" s="806">
        <f t="shared" si="11"/>
        <v>2030549</v>
      </c>
      <c r="P89" s="813"/>
      <c r="Q89" s="805">
        <f>E89-'[119]Electric Assumptions'!V81</f>
        <v>1031083.8497265605</v>
      </c>
      <c r="R89" s="476">
        <f>F89-'[119]Electric Assumptions'!W81</f>
        <v>701349.41812063451</v>
      </c>
      <c r="S89" s="476">
        <f t="shared" si="35"/>
        <v>78744</v>
      </c>
      <c r="T89" s="476">
        <f t="shared" si="35"/>
        <v>5099</v>
      </c>
      <c r="U89" s="476">
        <f t="shared" si="35"/>
        <v>704</v>
      </c>
      <c r="V89" s="476">
        <f t="shared" si="19"/>
        <v>1816980.267847195</v>
      </c>
      <c r="W89" s="476">
        <f t="shared" si="20"/>
        <v>143084.73215280497</v>
      </c>
      <c r="X89" s="476">
        <f t="shared" si="21"/>
        <v>1960065</v>
      </c>
      <c r="Y89" s="476">
        <f t="shared" si="22"/>
        <v>1763</v>
      </c>
      <c r="Z89" s="476">
        <f t="shared" si="23"/>
        <v>139</v>
      </c>
      <c r="AA89" s="806">
        <f t="shared" si="13"/>
        <v>1961967</v>
      </c>
      <c r="AC89" s="805">
        <v>1113734.4162118821</v>
      </c>
      <c r="AD89" s="476">
        <v>775652.3065470634</v>
      </c>
      <c r="AE89" s="476">
        <v>81873.163331903765</v>
      </c>
      <c r="AF89" s="476">
        <v>5983.213294492798</v>
      </c>
      <c r="AG89" s="476">
        <v>704.09981727954846</v>
      </c>
      <c r="AH89" s="476">
        <f t="shared" si="24"/>
        <v>1977947.1992026216</v>
      </c>
      <c r="AI89" s="476">
        <f t="shared" si="25"/>
        <v>155760.80079737841</v>
      </c>
      <c r="AJ89" s="476">
        <f t="shared" si="26"/>
        <v>2133708</v>
      </c>
      <c r="AK89" s="476">
        <f t="shared" si="27"/>
        <v>1763</v>
      </c>
      <c r="AL89" s="476">
        <f t="shared" si="28"/>
        <v>139</v>
      </c>
      <c r="AM89" s="806">
        <f t="shared" si="14"/>
        <v>2135610</v>
      </c>
      <c r="AR89" s="813"/>
      <c r="AS89" s="813"/>
      <c r="AT89" s="813"/>
      <c r="AU89" s="813"/>
      <c r="AV89" s="813"/>
      <c r="AW89" s="813"/>
    </row>
    <row r="90" spans="1:49" x14ac:dyDescent="0.2">
      <c r="A90" s="794">
        <f t="shared" si="36"/>
        <v>2027</v>
      </c>
      <c r="B90" s="794">
        <f t="shared" si="37"/>
        <v>12</v>
      </c>
      <c r="C90" s="800">
        <f t="shared" si="10"/>
        <v>46722</v>
      </c>
      <c r="E90" s="805">
        <v>1326258</v>
      </c>
      <c r="F90" s="476">
        <v>838538</v>
      </c>
      <c r="G90" s="476">
        <v>81188</v>
      </c>
      <c r="H90" s="476">
        <v>5752</v>
      </c>
      <c r="I90" s="476">
        <v>917</v>
      </c>
      <c r="J90" s="476">
        <f t="shared" si="15"/>
        <v>2252653</v>
      </c>
      <c r="K90" s="476">
        <f t="shared" si="16"/>
        <v>177393</v>
      </c>
      <c r="L90" s="476">
        <f t="shared" si="17"/>
        <v>2430046</v>
      </c>
      <c r="M90" s="476">
        <v>1649</v>
      </c>
      <c r="N90" s="476">
        <f t="shared" si="18"/>
        <v>130</v>
      </c>
      <c r="O90" s="806">
        <f t="shared" si="11"/>
        <v>2431825</v>
      </c>
      <c r="P90" s="813"/>
      <c r="Q90" s="805">
        <f>E90-'[119]Electric Assumptions'!V82</f>
        <v>1291340.4700217317</v>
      </c>
      <c r="R90" s="476">
        <f>F90-'[119]Electric Assumptions'!W82</f>
        <v>802567.04838043021</v>
      </c>
      <c r="S90" s="476">
        <f t="shared" si="35"/>
        <v>81188</v>
      </c>
      <c r="T90" s="476">
        <f t="shared" si="35"/>
        <v>5752</v>
      </c>
      <c r="U90" s="476">
        <f t="shared" si="35"/>
        <v>917</v>
      </c>
      <c r="V90" s="476">
        <f t="shared" si="19"/>
        <v>2181764.518402162</v>
      </c>
      <c r="W90" s="476">
        <f t="shared" si="20"/>
        <v>171811.48159783799</v>
      </c>
      <c r="X90" s="476">
        <f t="shared" si="21"/>
        <v>2353576</v>
      </c>
      <c r="Y90" s="476">
        <f t="shared" si="22"/>
        <v>1649</v>
      </c>
      <c r="Z90" s="476">
        <f t="shared" si="23"/>
        <v>130</v>
      </c>
      <c r="AA90" s="806">
        <f t="shared" si="13"/>
        <v>2355355</v>
      </c>
      <c r="AC90" s="805">
        <v>1390192.1577684931</v>
      </c>
      <c r="AD90" s="476">
        <v>878156.39209739654</v>
      </c>
      <c r="AE90" s="476">
        <v>84503.981433969486</v>
      </c>
      <c r="AF90" s="476">
        <v>6719.0172908788136</v>
      </c>
      <c r="AG90" s="476">
        <v>916.82383303422</v>
      </c>
      <c r="AH90" s="476">
        <f t="shared" si="24"/>
        <v>2360488.3724237722</v>
      </c>
      <c r="AI90" s="476">
        <f t="shared" si="25"/>
        <v>185885.62757622777</v>
      </c>
      <c r="AJ90" s="476">
        <f t="shared" si="26"/>
        <v>2546374</v>
      </c>
      <c r="AK90" s="476">
        <f t="shared" si="27"/>
        <v>1649</v>
      </c>
      <c r="AL90" s="476">
        <f t="shared" si="28"/>
        <v>130</v>
      </c>
      <c r="AM90" s="806">
        <f t="shared" si="14"/>
        <v>2548153</v>
      </c>
      <c r="AR90" s="813"/>
      <c r="AS90" s="813"/>
      <c r="AT90" s="813"/>
      <c r="AU90" s="813"/>
      <c r="AV90" s="813"/>
      <c r="AW90" s="813"/>
    </row>
    <row r="91" spans="1:49" x14ac:dyDescent="0.2">
      <c r="A91" s="794">
        <f t="shared" si="36"/>
        <v>2028</v>
      </c>
      <c r="B91" s="794">
        <f t="shared" si="37"/>
        <v>1</v>
      </c>
      <c r="C91" s="800">
        <f t="shared" si="10"/>
        <v>46753</v>
      </c>
      <c r="E91" s="805">
        <v>1299457</v>
      </c>
      <c r="F91" s="476">
        <v>827703</v>
      </c>
      <c r="G91" s="476">
        <v>84290</v>
      </c>
      <c r="H91" s="476">
        <v>5802</v>
      </c>
      <c r="I91" s="476">
        <v>1011</v>
      </c>
      <c r="J91" s="476">
        <f t="shared" si="15"/>
        <v>2218263</v>
      </c>
      <c r="K91" s="476">
        <f t="shared" si="16"/>
        <v>174685</v>
      </c>
      <c r="L91" s="476">
        <f t="shared" si="17"/>
        <v>2392948</v>
      </c>
      <c r="M91" s="476">
        <v>2243</v>
      </c>
      <c r="N91" s="476">
        <f t="shared" si="18"/>
        <v>177</v>
      </c>
      <c r="O91" s="806">
        <f t="shared" si="11"/>
        <v>2395368</v>
      </c>
      <c r="P91" s="813"/>
      <c r="Q91" s="805">
        <f>E91-'[119]Electric Assumptions'!V83</f>
        <v>1269548.7771108386</v>
      </c>
      <c r="R91" s="476">
        <f>F91-'[119]Electric Assumptions'!W83</f>
        <v>791470.06127557147</v>
      </c>
      <c r="S91" s="476">
        <f t="shared" si="35"/>
        <v>84290</v>
      </c>
      <c r="T91" s="476">
        <f t="shared" si="35"/>
        <v>5802</v>
      </c>
      <c r="U91" s="476">
        <f t="shared" si="35"/>
        <v>1011</v>
      </c>
      <c r="V91" s="476">
        <f t="shared" si="19"/>
        <v>2152121.8383864099</v>
      </c>
      <c r="W91" s="476">
        <f t="shared" si="20"/>
        <v>169477.16161359008</v>
      </c>
      <c r="X91" s="476">
        <f t="shared" si="21"/>
        <v>2321599</v>
      </c>
      <c r="Y91" s="476">
        <f t="shared" si="22"/>
        <v>2243</v>
      </c>
      <c r="Z91" s="476">
        <f t="shared" si="23"/>
        <v>177</v>
      </c>
      <c r="AA91" s="806">
        <f t="shared" si="13"/>
        <v>2324019</v>
      </c>
      <c r="AC91" s="805">
        <v>1369541.5022131703</v>
      </c>
      <c r="AD91" s="476">
        <v>871261.98140660778</v>
      </c>
      <c r="AE91" s="476">
        <v>87867.665590421733</v>
      </c>
      <c r="AF91" s="476">
        <v>6614.0858562615131</v>
      </c>
      <c r="AG91" s="476">
        <v>1011.1393053793615</v>
      </c>
      <c r="AH91" s="476">
        <f t="shared" si="24"/>
        <v>2336296.3743718406</v>
      </c>
      <c r="AI91" s="476">
        <f t="shared" si="25"/>
        <v>183980.62562815938</v>
      </c>
      <c r="AJ91" s="476">
        <f t="shared" si="26"/>
        <v>2520277</v>
      </c>
      <c r="AK91" s="476">
        <f t="shared" si="27"/>
        <v>2243</v>
      </c>
      <c r="AL91" s="476">
        <f t="shared" si="28"/>
        <v>177</v>
      </c>
      <c r="AM91" s="806">
        <f t="shared" si="14"/>
        <v>2522697</v>
      </c>
      <c r="AR91" s="813"/>
      <c r="AS91" s="813"/>
      <c r="AT91" s="813"/>
      <c r="AU91" s="813"/>
      <c r="AV91" s="813"/>
      <c r="AW91" s="813"/>
    </row>
    <row r="92" spans="1:49" x14ac:dyDescent="0.2">
      <c r="A92" s="794">
        <f t="shared" si="36"/>
        <v>2028</v>
      </c>
      <c r="B92" s="794">
        <f t="shared" si="37"/>
        <v>2</v>
      </c>
      <c r="C92" s="800">
        <f t="shared" si="10"/>
        <v>46784</v>
      </c>
      <c r="E92" s="805">
        <v>1156838</v>
      </c>
      <c r="F92" s="476">
        <v>760005</v>
      </c>
      <c r="G92" s="476">
        <v>79728</v>
      </c>
      <c r="H92" s="476">
        <v>4990</v>
      </c>
      <c r="I92" s="476">
        <v>933</v>
      </c>
      <c r="J92" s="476">
        <f t="shared" si="15"/>
        <v>2002494</v>
      </c>
      <c r="K92" s="476">
        <f t="shared" si="16"/>
        <v>157694</v>
      </c>
      <c r="L92" s="476">
        <f t="shared" si="17"/>
        <v>2160188</v>
      </c>
      <c r="M92" s="476">
        <v>2355</v>
      </c>
      <c r="N92" s="476">
        <f t="shared" si="18"/>
        <v>185</v>
      </c>
      <c r="O92" s="806">
        <f t="shared" si="11"/>
        <v>2162728</v>
      </c>
      <c r="P92" s="813"/>
      <c r="Q92" s="805">
        <f>E92-'[119]Electric Assumptions'!V84</f>
        <v>1128263.7741482027</v>
      </c>
      <c r="R92" s="476">
        <f>F92-'[119]Electric Assumptions'!W84</f>
        <v>726122.73912902328</v>
      </c>
      <c r="S92" s="476">
        <f t="shared" si="35"/>
        <v>79728</v>
      </c>
      <c r="T92" s="476">
        <f t="shared" si="35"/>
        <v>4990</v>
      </c>
      <c r="U92" s="476">
        <f t="shared" si="35"/>
        <v>933</v>
      </c>
      <c r="V92" s="476">
        <f t="shared" si="19"/>
        <v>1940037.5132772261</v>
      </c>
      <c r="W92" s="476">
        <f t="shared" si="20"/>
        <v>152775.48672277387</v>
      </c>
      <c r="X92" s="476">
        <f t="shared" si="21"/>
        <v>2092813</v>
      </c>
      <c r="Y92" s="476">
        <f t="shared" si="22"/>
        <v>2355</v>
      </c>
      <c r="Z92" s="476">
        <f t="shared" si="23"/>
        <v>185</v>
      </c>
      <c r="AA92" s="806">
        <f t="shared" si="13"/>
        <v>2095353</v>
      </c>
      <c r="AC92" s="805">
        <v>1211679.6223034179</v>
      </c>
      <c r="AD92" s="476">
        <v>802974.36026299512</v>
      </c>
      <c r="AE92" s="476">
        <v>83020.876932072439</v>
      </c>
      <c r="AF92" s="476">
        <v>5675.5833516047724</v>
      </c>
      <c r="AG92" s="476">
        <v>933.03917816672777</v>
      </c>
      <c r="AH92" s="476">
        <f t="shared" si="24"/>
        <v>2104283.4820282566</v>
      </c>
      <c r="AI92" s="476">
        <f t="shared" si="25"/>
        <v>165709.51797174336</v>
      </c>
      <c r="AJ92" s="476">
        <f t="shared" si="26"/>
        <v>2269993</v>
      </c>
      <c r="AK92" s="476">
        <f t="shared" si="27"/>
        <v>2355</v>
      </c>
      <c r="AL92" s="476">
        <f t="shared" si="28"/>
        <v>185</v>
      </c>
      <c r="AM92" s="806">
        <f t="shared" si="14"/>
        <v>2272533</v>
      </c>
      <c r="AR92" s="813"/>
      <c r="AS92" s="813"/>
      <c r="AT92" s="813"/>
      <c r="AU92" s="813"/>
      <c r="AV92" s="813"/>
      <c r="AW92" s="813"/>
    </row>
    <row r="93" spans="1:49" x14ac:dyDescent="0.2">
      <c r="A93" s="794">
        <f t="shared" si="36"/>
        <v>2028</v>
      </c>
      <c r="B93" s="794">
        <f t="shared" si="37"/>
        <v>3</v>
      </c>
      <c r="C93" s="800">
        <f t="shared" si="10"/>
        <v>46813</v>
      </c>
      <c r="E93" s="805">
        <v>1119135</v>
      </c>
      <c r="F93" s="476">
        <v>794589</v>
      </c>
      <c r="G93" s="476">
        <v>84980</v>
      </c>
      <c r="H93" s="476">
        <v>5880</v>
      </c>
      <c r="I93" s="476">
        <v>886</v>
      </c>
      <c r="J93" s="476">
        <f t="shared" si="15"/>
        <v>2005470</v>
      </c>
      <c r="K93" s="476">
        <f t="shared" si="16"/>
        <v>157928</v>
      </c>
      <c r="L93" s="476">
        <f t="shared" si="17"/>
        <v>2163398</v>
      </c>
      <c r="M93" s="476">
        <v>2263</v>
      </c>
      <c r="N93" s="476">
        <f t="shared" si="18"/>
        <v>178</v>
      </c>
      <c r="O93" s="806">
        <f t="shared" si="11"/>
        <v>2165839</v>
      </c>
      <c r="P93" s="813"/>
      <c r="Q93" s="805">
        <f>E93-'[119]Electric Assumptions'!V85</f>
        <v>1085325.310527307</v>
      </c>
      <c r="R93" s="476">
        <f>F93-'[119]Electric Assumptions'!W85</f>
        <v>757159.03574185527</v>
      </c>
      <c r="S93" s="476">
        <f t="shared" si="35"/>
        <v>84980</v>
      </c>
      <c r="T93" s="476">
        <f t="shared" si="35"/>
        <v>5880</v>
      </c>
      <c r="U93" s="476">
        <f t="shared" si="35"/>
        <v>886</v>
      </c>
      <c r="V93" s="476">
        <f t="shared" si="19"/>
        <v>1934230.3462691624</v>
      </c>
      <c r="W93" s="476">
        <f t="shared" si="20"/>
        <v>152317.65373083763</v>
      </c>
      <c r="X93" s="476">
        <f t="shared" si="21"/>
        <v>2086548</v>
      </c>
      <c r="Y93" s="476">
        <f t="shared" si="22"/>
        <v>2263</v>
      </c>
      <c r="Z93" s="476">
        <f t="shared" si="23"/>
        <v>178</v>
      </c>
      <c r="AA93" s="806">
        <f t="shared" si="13"/>
        <v>2088989</v>
      </c>
      <c r="AC93" s="805">
        <v>1169032.319364215</v>
      </c>
      <c r="AD93" s="476">
        <v>842309.1357509559</v>
      </c>
      <c r="AE93" s="476">
        <v>88795.482232890354</v>
      </c>
      <c r="AF93" s="476">
        <v>6638.1965742078646</v>
      </c>
      <c r="AG93" s="476">
        <v>885.83237650396893</v>
      </c>
      <c r="AH93" s="476">
        <f t="shared" si="24"/>
        <v>2107660.966298773</v>
      </c>
      <c r="AI93" s="476">
        <f t="shared" si="25"/>
        <v>165975.03370122705</v>
      </c>
      <c r="AJ93" s="476">
        <f t="shared" si="26"/>
        <v>2273636</v>
      </c>
      <c r="AK93" s="476">
        <f t="shared" si="27"/>
        <v>2263</v>
      </c>
      <c r="AL93" s="476">
        <f t="shared" si="28"/>
        <v>178</v>
      </c>
      <c r="AM93" s="806">
        <f t="shared" si="14"/>
        <v>2276077</v>
      </c>
      <c r="AR93" s="813"/>
      <c r="AS93" s="813"/>
      <c r="AT93" s="813"/>
      <c r="AU93" s="813"/>
      <c r="AV93" s="813"/>
      <c r="AW93" s="813"/>
    </row>
    <row r="94" spans="1:49" x14ac:dyDescent="0.2">
      <c r="A94" s="794">
        <f t="shared" si="36"/>
        <v>2028</v>
      </c>
      <c r="B94" s="794">
        <f t="shared" si="37"/>
        <v>4</v>
      </c>
      <c r="C94" s="800">
        <f t="shared" si="10"/>
        <v>46844</v>
      </c>
      <c r="E94" s="805">
        <v>899772</v>
      </c>
      <c r="F94" s="476">
        <v>702715</v>
      </c>
      <c r="G94" s="476">
        <v>79373</v>
      </c>
      <c r="H94" s="476">
        <v>5230</v>
      </c>
      <c r="I94" s="476">
        <v>724</v>
      </c>
      <c r="J94" s="476">
        <f t="shared" si="15"/>
        <v>1687814</v>
      </c>
      <c r="K94" s="476">
        <f t="shared" si="16"/>
        <v>132913</v>
      </c>
      <c r="L94" s="476">
        <f t="shared" si="17"/>
        <v>1820727</v>
      </c>
      <c r="M94" s="476">
        <v>2101</v>
      </c>
      <c r="N94" s="476">
        <f t="shared" si="18"/>
        <v>165</v>
      </c>
      <c r="O94" s="806">
        <f t="shared" si="11"/>
        <v>1822993</v>
      </c>
      <c r="P94" s="813"/>
      <c r="Q94" s="805">
        <f>E94-'[119]Electric Assumptions'!V86</f>
        <v>866477.3084286215</v>
      </c>
      <c r="R94" s="476">
        <f>F94-'[119]Electric Assumptions'!W86</f>
        <v>666616.90218674636</v>
      </c>
      <c r="S94" s="476">
        <f t="shared" si="35"/>
        <v>79373</v>
      </c>
      <c r="T94" s="476">
        <f t="shared" si="35"/>
        <v>5230</v>
      </c>
      <c r="U94" s="476">
        <f t="shared" si="35"/>
        <v>724</v>
      </c>
      <c r="V94" s="476">
        <f t="shared" si="19"/>
        <v>1618421.2106153679</v>
      </c>
      <c r="W94" s="476">
        <f t="shared" si="20"/>
        <v>127448.78938463214</v>
      </c>
      <c r="X94" s="476">
        <f t="shared" si="21"/>
        <v>1745870</v>
      </c>
      <c r="Y94" s="476">
        <f t="shared" si="22"/>
        <v>2101</v>
      </c>
      <c r="Z94" s="476">
        <f t="shared" si="23"/>
        <v>165</v>
      </c>
      <c r="AA94" s="806">
        <f t="shared" si="13"/>
        <v>1748136</v>
      </c>
      <c r="AC94" s="805">
        <v>939241.39414789621</v>
      </c>
      <c r="AD94" s="476">
        <v>751050.87009299756</v>
      </c>
      <c r="AE94" s="476">
        <v>83042.875901955354</v>
      </c>
      <c r="AF94" s="476">
        <v>5860.2603745412343</v>
      </c>
      <c r="AG94" s="476">
        <v>723.81659419768903</v>
      </c>
      <c r="AH94" s="476">
        <f t="shared" si="24"/>
        <v>1779919.217111588</v>
      </c>
      <c r="AI94" s="476">
        <f t="shared" si="25"/>
        <v>140165.78288841201</v>
      </c>
      <c r="AJ94" s="476">
        <f t="shared" si="26"/>
        <v>1920085</v>
      </c>
      <c r="AK94" s="476">
        <f t="shared" si="27"/>
        <v>2101</v>
      </c>
      <c r="AL94" s="476">
        <f t="shared" si="28"/>
        <v>165</v>
      </c>
      <c r="AM94" s="806">
        <f t="shared" si="14"/>
        <v>1922351</v>
      </c>
      <c r="AR94" s="813"/>
      <c r="AS94" s="813"/>
      <c r="AT94" s="813"/>
      <c r="AU94" s="813"/>
      <c r="AV94" s="813"/>
      <c r="AW94" s="813"/>
    </row>
    <row r="95" spans="1:49" x14ac:dyDescent="0.2">
      <c r="A95" s="794">
        <f t="shared" si="36"/>
        <v>2028</v>
      </c>
      <c r="B95" s="794">
        <f t="shared" si="37"/>
        <v>5</v>
      </c>
      <c r="C95" s="800">
        <f t="shared" si="10"/>
        <v>46874</v>
      </c>
      <c r="E95" s="805">
        <v>788935</v>
      </c>
      <c r="F95" s="476">
        <v>703919</v>
      </c>
      <c r="G95" s="476">
        <v>75999</v>
      </c>
      <c r="H95" s="476">
        <v>5140</v>
      </c>
      <c r="I95" s="476">
        <v>562</v>
      </c>
      <c r="J95" s="476">
        <f t="shared" si="15"/>
        <v>1574555</v>
      </c>
      <c r="K95" s="476">
        <f t="shared" si="16"/>
        <v>123994</v>
      </c>
      <c r="L95" s="476">
        <f t="shared" si="17"/>
        <v>1698549</v>
      </c>
      <c r="M95" s="476">
        <v>2097</v>
      </c>
      <c r="N95" s="476">
        <f t="shared" si="18"/>
        <v>165</v>
      </c>
      <c r="O95" s="806">
        <f t="shared" si="11"/>
        <v>1700811</v>
      </c>
      <c r="P95" s="813"/>
      <c r="Q95" s="805">
        <f>E95-'[119]Electric Assumptions'!V87</f>
        <v>755979.15779568092</v>
      </c>
      <c r="R95" s="476">
        <f>F95-'[119]Electric Assumptions'!W87</f>
        <v>668170.48440663738</v>
      </c>
      <c r="S95" s="476">
        <f t="shared" si="35"/>
        <v>75999</v>
      </c>
      <c r="T95" s="476">
        <f t="shared" si="35"/>
        <v>5140</v>
      </c>
      <c r="U95" s="476">
        <f t="shared" si="35"/>
        <v>562</v>
      </c>
      <c r="V95" s="476">
        <f t="shared" si="19"/>
        <v>1505850.6422023182</v>
      </c>
      <c r="W95" s="476">
        <f t="shared" si="20"/>
        <v>118583.35779768182</v>
      </c>
      <c r="X95" s="476">
        <f t="shared" si="21"/>
        <v>1624434</v>
      </c>
      <c r="Y95" s="476">
        <f t="shared" si="22"/>
        <v>2097</v>
      </c>
      <c r="Z95" s="476">
        <f t="shared" si="23"/>
        <v>165</v>
      </c>
      <c r="AA95" s="806">
        <f t="shared" si="13"/>
        <v>1626696</v>
      </c>
      <c r="AC95" s="805">
        <v>824163.98108600127</v>
      </c>
      <c r="AD95" s="476">
        <v>757927.91895957547</v>
      </c>
      <c r="AE95" s="476">
        <v>79832.748502886796</v>
      </c>
      <c r="AF95" s="476">
        <v>5720.8687095688401</v>
      </c>
      <c r="AG95" s="476">
        <v>561.56713514947933</v>
      </c>
      <c r="AH95" s="476">
        <f t="shared" si="24"/>
        <v>1668207.0843931818</v>
      </c>
      <c r="AI95" s="476">
        <f t="shared" si="25"/>
        <v>131368.91560681816</v>
      </c>
      <c r="AJ95" s="476">
        <f t="shared" si="26"/>
        <v>1799576</v>
      </c>
      <c r="AK95" s="476">
        <f t="shared" si="27"/>
        <v>2097</v>
      </c>
      <c r="AL95" s="476">
        <f t="shared" si="28"/>
        <v>165</v>
      </c>
      <c r="AM95" s="806">
        <f t="shared" si="14"/>
        <v>1801838</v>
      </c>
      <c r="AR95" s="813"/>
      <c r="AS95" s="813"/>
      <c r="AT95" s="813"/>
      <c r="AU95" s="813"/>
      <c r="AV95" s="813"/>
      <c r="AW95" s="813"/>
    </row>
    <row r="96" spans="1:49" x14ac:dyDescent="0.2">
      <c r="A96" s="794">
        <f t="shared" si="36"/>
        <v>2028</v>
      </c>
      <c r="B96" s="794">
        <f t="shared" si="37"/>
        <v>6</v>
      </c>
      <c r="C96" s="800">
        <f t="shared" si="10"/>
        <v>46905</v>
      </c>
      <c r="E96" s="805">
        <v>734653</v>
      </c>
      <c r="F96" s="476">
        <v>697326</v>
      </c>
      <c r="G96" s="476">
        <v>83416</v>
      </c>
      <c r="H96" s="476">
        <v>4564</v>
      </c>
      <c r="I96" s="476">
        <v>430</v>
      </c>
      <c r="J96" s="476">
        <f t="shared" si="15"/>
        <v>1520389</v>
      </c>
      <c r="K96" s="476">
        <f t="shared" si="16"/>
        <v>119729</v>
      </c>
      <c r="L96" s="476">
        <f t="shared" si="17"/>
        <v>1640118</v>
      </c>
      <c r="M96" s="476">
        <v>1727</v>
      </c>
      <c r="N96" s="476">
        <f t="shared" si="18"/>
        <v>136</v>
      </c>
      <c r="O96" s="806">
        <f t="shared" si="11"/>
        <v>1641981</v>
      </c>
      <c r="P96" s="813"/>
      <c r="Q96" s="805">
        <f>E96-'[119]Electric Assumptions'!V88</f>
        <v>702281.88194919354</v>
      </c>
      <c r="R96" s="476">
        <f>F96-'[119]Electric Assumptions'!W88</f>
        <v>662575.77318717493</v>
      </c>
      <c r="S96" s="476">
        <f t="shared" si="35"/>
        <v>83416</v>
      </c>
      <c r="T96" s="476">
        <f t="shared" si="35"/>
        <v>4564</v>
      </c>
      <c r="U96" s="476">
        <f t="shared" si="35"/>
        <v>430</v>
      </c>
      <c r="V96" s="476">
        <f t="shared" si="19"/>
        <v>1453267.6551363685</v>
      </c>
      <c r="W96" s="476">
        <f t="shared" si="20"/>
        <v>114443.34486363153</v>
      </c>
      <c r="X96" s="476">
        <f t="shared" si="21"/>
        <v>1567711</v>
      </c>
      <c r="Y96" s="476">
        <f t="shared" si="22"/>
        <v>1727</v>
      </c>
      <c r="Z96" s="476">
        <f t="shared" si="23"/>
        <v>136</v>
      </c>
      <c r="AA96" s="806">
        <f t="shared" si="13"/>
        <v>1569574</v>
      </c>
      <c r="AC96" s="805">
        <v>770828.28023394151</v>
      </c>
      <c r="AD96" s="476">
        <v>755750.84716754919</v>
      </c>
      <c r="AE96" s="476">
        <v>87180.028513785612</v>
      </c>
      <c r="AF96" s="476">
        <v>5134.3651359413852</v>
      </c>
      <c r="AG96" s="476">
        <v>430.06498321644034</v>
      </c>
      <c r="AH96" s="476">
        <f t="shared" si="24"/>
        <v>1619323.5860344341</v>
      </c>
      <c r="AI96" s="476">
        <f t="shared" si="25"/>
        <v>127519.41396556585</v>
      </c>
      <c r="AJ96" s="476">
        <f t="shared" si="26"/>
        <v>1746843</v>
      </c>
      <c r="AK96" s="476">
        <f t="shared" si="27"/>
        <v>1727</v>
      </c>
      <c r="AL96" s="476">
        <f t="shared" si="28"/>
        <v>136</v>
      </c>
      <c r="AM96" s="806">
        <f t="shared" si="14"/>
        <v>1748706</v>
      </c>
      <c r="AR96" s="813"/>
      <c r="AS96" s="813"/>
      <c r="AT96" s="813"/>
      <c r="AU96" s="813"/>
      <c r="AV96" s="813"/>
      <c r="AW96" s="813"/>
    </row>
    <row r="97" spans="1:49" x14ac:dyDescent="0.2">
      <c r="A97" s="794">
        <f t="shared" si="36"/>
        <v>2028</v>
      </c>
      <c r="B97" s="794">
        <f t="shared" si="37"/>
        <v>7</v>
      </c>
      <c r="C97" s="800">
        <f t="shared" si="10"/>
        <v>46935</v>
      </c>
      <c r="E97" s="805">
        <v>841353</v>
      </c>
      <c r="F97" s="476">
        <v>774851</v>
      </c>
      <c r="G97" s="476">
        <v>85843</v>
      </c>
      <c r="H97" s="476">
        <v>5349</v>
      </c>
      <c r="I97" s="476">
        <v>291</v>
      </c>
      <c r="J97" s="476">
        <f t="shared" si="15"/>
        <v>1707687</v>
      </c>
      <c r="K97" s="476">
        <f t="shared" si="16"/>
        <v>134478</v>
      </c>
      <c r="L97" s="476">
        <f t="shared" si="17"/>
        <v>1842165</v>
      </c>
      <c r="M97" s="476">
        <v>2779</v>
      </c>
      <c r="N97" s="476">
        <f t="shared" si="18"/>
        <v>219</v>
      </c>
      <c r="O97" s="806">
        <f t="shared" si="11"/>
        <v>1845163</v>
      </c>
      <c r="P97" s="813"/>
      <c r="Q97" s="805">
        <f>E97-'[119]Electric Assumptions'!V89</f>
        <v>807830.22446179658</v>
      </c>
      <c r="R97" s="476">
        <f>F97-'[119]Electric Assumptions'!W89</f>
        <v>738928.90425094555</v>
      </c>
      <c r="S97" s="476">
        <f t="shared" si="35"/>
        <v>85843</v>
      </c>
      <c r="T97" s="476">
        <f t="shared" si="35"/>
        <v>5349</v>
      </c>
      <c r="U97" s="476">
        <f t="shared" si="35"/>
        <v>291</v>
      </c>
      <c r="V97" s="476">
        <f t="shared" si="19"/>
        <v>1638242.1287127421</v>
      </c>
      <c r="W97" s="476">
        <f t="shared" si="20"/>
        <v>129008.87128725788</v>
      </c>
      <c r="X97" s="476">
        <f t="shared" si="21"/>
        <v>1767251</v>
      </c>
      <c r="Y97" s="476">
        <f t="shared" si="22"/>
        <v>2779</v>
      </c>
      <c r="Z97" s="476">
        <f t="shared" si="23"/>
        <v>219</v>
      </c>
      <c r="AA97" s="806">
        <f t="shared" si="13"/>
        <v>1770249</v>
      </c>
      <c r="AC97" s="805">
        <v>888855.11644930951</v>
      </c>
      <c r="AD97" s="476">
        <v>834175.2393888128</v>
      </c>
      <c r="AE97" s="476">
        <v>89654.800506807238</v>
      </c>
      <c r="AF97" s="476">
        <v>6119.8292427733204</v>
      </c>
      <c r="AG97" s="476">
        <v>291.14757483456242</v>
      </c>
      <c r="AH97" s="476">
        <f t="shared" si="24"/>
        <v>1819096.1331625374</v>
      </c>
      <c r="AI97" s="476">
        <f t="shared" si="25"/>
        <v>143251.86683746264</v>
      </c>
      <c r="AJ97" s="476">
        <f t="shared" si="26"/>
        <v>1962348</v>
      </c>
      <c r="AK97" s="476">
        <f t="shared" si="27"/>
        <v>2779</v>
      </c>
      <c r="AL97" s="476">
        <f t="shared" si="28"/>
        <v>219</v>
      </c>
      <c r="AM97" s="806">
        <f t="shared" si="14"/>
        <v>1965346</v>
      </c>
      <c r="AR97" s="813"/>
      <c r="AS97" s="813"/>
      <c r="AT97" s="813"/>
      <c r="AU97" s="813"/>
      <c r="AV97" s="813"/>
      <c r="AW97" s="813"/>
    </row>
    <row r="98" spans="1:49" x14ac:dyDescent="0.2">
      <c r="A98" s="794">
        <f t="shared" si="36"/>
        <v>2028</v>
      </c>
      <c r="B98" s="794">
        <f t="shared" si="37"/>
        <v>8</v>
      </c>
      <c r="C98" s="800">
        <f t="shared" si="10"/>
        <v>46966</v>
      </c>
      <c r="E98" s="805">
        <v>851254</v>
      </c>
      <c r="F98" s="476">
        <v>774934</v>
      </c>
      <c r="G98" s="476">
        <v>86256</v>
      </c>
      <c r="H98" s="476">
        <v>4935</v>
      </c>
      <c r="I98" s="476">
        <v>290</v>
      </c>
      <c r="J98" s="476">
        <f t="shared" si="15"/>
        <v>1717669</v>
      </c>
      <c r="K98" s="476">
        <f t="shared" si="16"/>
        <v>135264</v>
      </c>
      <c r="L98" s="476">
        <f t="shared" si="17"/>
        <v>1852933</v>
      </c>
      <c r="M98" s="476">
        <v>1579</v>
      </c>
      <c r="N98" s="476">
        <f t="shared" si="18"/>
        <v>124</v>
      </c>
      <c r="O98" s="806">
        <f t="shared" si="11"/>
        <v>1854636</v>
      </c>
      <c r="P98" s="813"/>
      <c r="Q98" s="805">
        <f>E98-'[119]Electric Assumptions'!V90</f>
        <v>816890.67948621977</v>
      </c>
      <c r="R98" s="476">
        <f>F98-'[119]Electric Assumptions'!W90</f>
        <v>737960.39879365161</v>
      </c>
      <c r="S98" s="476">
        <f t="shared" si="35"/>
        <v>86256</v>
      </c>
      <c r="T98" s="476">
        <f t="shared" si="35"/>
        <v>4935</v>
      </c>
      <c r="U98" s="476">
        <f t="shared" si="35"/>
        <v>290</v>
      </c>
      <c r="V98" s="476">
        <f t="shared" si="19"/>
        <v>1646332.0782798715</v>
      </c>
      <c r="W98" s="476">
        <f t="shared" si="20"/>
        <v>129646.92172012851</v>
      </c>
      <c r="X98" s="476">
        <f t="shared" si="21"/>
        <v>1775979</v>
      </c>
      <c r="Y98" s="476">
        <f t="shared" si="22"/>
        <v>1579</v>
      </c>
      <c r="Z98" s="476">
        <f t="shared" si="23"/>
        <v>124</v>
      </c>
      <c r="AA98" s="806">
        <f t="shared" si="13"/>
        <v>1777682</v>
      </c>
      <c r="AC98" s="805">
        <v>897338.51136995328</v>
      </c>
      <c r="AD98" s="476">
        <v>838728.59776256431</v>
      </c>
      <c r="AE98" s="476">
        <v>90345.807870513498</v>
      </c>
      <c r="AF98" s="476">
        <v>5699.1642542168429</v>
      </c>
      <c r="AG98" s="476">
        <v>290.29550054884817</v>
      </c>
      <c r="AH98" s="476">
        <f t="shared" si="24"/>
        <v>1832402.3767577969</v>
      </c>
      <c r="AI98" s="476">
        <f t="shared" si="25"/>
        <v>144299.62324220315</v>
      </c>
      <c r="AJ98" s="476">
        <f t="shared" si="26"/>
        <v>1976702</v>
      </c>
      <c r="AK98" s="476">
        <f t="shared" si="27"/>
        <v>1579</v>
      </c>
      <c r="AL98" s="476">
        <f t="shared" si="28"/>
        <v>124</v>
      </c>
      <c r="AM98" s="806">
        <f t="shared" si="14"/>
        <v>1978405</v>
      </c>
      <c r="AR98" s="813"/>
      <c r="AS98" s="813"/>
      <c r="AT98" s="813"/>
      <c r="AU98" s="813"/>
      <c r="AV98" s="813"/>
      <c r="AW98" s="813"/>
    </row>
    <row r="99" spans="1:49" x14ac:dyDescent="0.2">
      <c r="A99" s="794">
        <f t="shared" si="36"/>
        <v>2028</v>
      </c>
      <c r="B99" s="794">
        <f t="shared" si="37"/>
        <v>9</v>
      </c>
      <c r="C99" s="800">
        <f t="shared" si="10"/>
        <v>46997</v>
      </c>
      <c r="E99" s="805">
        <v>767235</v>
      </c>
      <c r="F99" s="476">
        <v>699324</v>
      </c>
      <c r="G99" s="476">
        <v>81278</v>
      </c>
      <c r="H99" s="476">
        <v>5060</v>
      </c>
      <c r="I99" s="476">
        <v>319</v>
      </c>
      <c r="J99" s="476">
        <f t="shared" si="15"/>
        <v>1553216</v>
      </c>
      <c r="K99" s="476">
        <f t="shared" si="16"/>
        <v>122314</v>
      </c>
      <c r="L99" s="476">
        <f t="shared" si="17"/>
        <v>1675530</v>
      </c>
      <c r="M99" s="476">
        <v>1377</v>
      </c>
      <c r="N99" s="476">
        <f t="shared" si="18"/>
        <v>108</v>
      </c>
      <c r="O99" s="806">
        <f t="shared" si="11"/>
        <v>1677015</v>
      </c>
      <c r="P99" s="813"/>
      <c r="Q99" s="805">
        <f>E99-'[119]Electric Assumptions'!V91</f>
        <v>734653.54574260314</v>
      </c>
      <c r="R99" s="476">
        <f>F99-'[119]Electric Assumptions'!W91</f>
        <v>662924.37758074107</v>
      </c>
      <c r="S99" s="476">
        <f t="shared" si="35"/>
        <v>81278</v>
      </c>
      <c r="T99" s="476">
        <f t="shared" si="35"/>
        <v>5060</v>
      </c>
      <c r="U99" s="476">
        <f t="shared" si="35"/>
        <v>319</v>
      </c>
      <c r="V99" s="476">
        <f t="shared" si="19"/>
        <v>1484234.9233233442</v>
      </c>
      <c r="W99" s="476">
        <f t="shared" si="20"/>
        <v>116881.07667665579</v>
      </c>
      <c r="X99" s="476">
        <f t="shared" si="21"/>
        <v>1601116</v>
      </c>
      <c r="Y99" s="476">
        <f t="shared" si="22"/>
        <v>1377</v>
      </c>
      <c r="Z99" s="476">
        <f t="shared" si="23"/>
        <v>108</v>
      </c>
      <c r="AA99" s="806">
        <f t="shared" si="13"/>
        <v>1602601</v>
      </c>
      <c r="AC99" s="805">
        <v>802899.28204764507</v>
      </c>
      <c r="AD99" s="476">
        <v>756749.16726236232</v>
      </c>
      <c r="AE99" s="476">
        <v>85166.590710906617</v>
      </c>
      <c r="AF99" s="476">
        <v>5927.313902392737</v>
      </c>
      <c r="AG99" s="476">
        <v>319.47670502891458</v>
      </c>
      <c r="AH99" s="476">
        <f t="shared" si="24"/>
        <v>1651061.8306283357</v>
      </c>
      <c r="AI99" s="476">
        <f t="shared" si="25"/>
        <v>130019.16937166429</v>
      </c>
      <c r="AJ99" s="476">
        <f t="shared" si="26"/>
        <v>1781081</v>
      </c>
      <c r="AK99" s="476">
        <f t="shared" si="27"/>
        <v>1377</v>
      </c>
      <c r="AL99" s="476">
        <f t="shared" si="28"/>
        <v>108</v>
      </c>
      <c r="AM99" s="806">
        <f t="shared" si="14"/>
        <v>1782566</v>
      </c>
      <c r="AR99" s="813"/>
      <c r="AS99" s="813"/>
      <c r="AT99" s="813"/>
      <c r="AU99" s="813"/>
      <c r="AV99" s="813"/>
      <c r="AW99" s="813"/>
    </row>
    <row r="100" spans="1:49" x14ac:dyDescent="0.2">
      <c r="A100" s="794">
        <f t="shared" si="36"/>
        <v>2028</v>
      </c>
      <c r="B100" s="794">
        <f t="shared" si="37"/>
        <v>10</v>
      </c>
      <c r="C100" s="800">
        <f t="shared" si="10"/>
        <v>47027</v>
      </c>
      <c r="E100" s="805">
        <v>889645</v>
      </c>
      <c r="F100" s="476">
        <v>711042</v>
      </c>
      <c r="G100" s="476">
        <v>80283</v>
      </c>
      <c r="H100" s="476">
        <v>5772</v>
      </c>
      <c r="I100" s="476">
        <v>507</v>
      </c>
      <c r="J100" s="476">
        <f t="shared" si="15"/>
        <v>1687249</v>
      </c>
      <c r="K100" s="476">
        <f t="shared" si="16"/>
        <v>132869</v>
      </c>
      <c r="L100" s="476">
        <f t="shared" si="17"/>
        <v>1820118</v>
      </c>
      <c r="M100" s="476">
        <v>1767</v>
      </c>
      <c r="N100" s="476">
        <f t="shared" si="18"/>
        <v>139</v>
      </c>
      <c r="O100" s="806">
        <f t="shared" si="11"/>
        <v>1822024</v>
      </c>
      <c r="P100" s="813"/>
      <c r="Q100" s="805">
        <f>E100-'[119]Electric Assumptions'!V92</f>
        <v>850382.44394916983</v>
      </c>
      <c r="R100" s="476">
        <f>F100-'[119]Electric Assumptions'!W92</f>
        <v>669253.97240081895</v>
      </c>
      <c r="S100" s="476">
        <f t="shared" si="35"/>
        <v>80283</v>
      </c>
      <c r="T100" s="476">
        <f t="shared" si="35"/>
        <v>5772</v>
      </c>
      <c r="U100" s="476">
        <f t="shared" si="35"/>
        <v>507</v>
      </c>
      <c r="V100" s="476">
        <f t="shared" si="19"/>
        <v>1606198.4163499889</v>
      </c>
      <c r="W100" s="476">
        <f t="shared" si="20"/>
        <v>126485.5836500111</v>
      </c>
      <c r="X100" s="476">
        <f t="shared" si="21"/>
        <v>1732684</v>
      </c>
      <c r="Y100" s="476">
        <f t="shared" si="22"/>
        <v>1767</v>
      </c>
      <c r="Z100" s="476">
        <f t="shared" si="23"/>
        <v>139</v>
      </c>
      <c r="AA100" s="806">
        <f t="shared" si="13"/>
        <v>1734590</v>
      </c>
      <c r="AC100" s="805">
        <v>934185.84268449969</v>
      </c>
      <c r="AD100" s="476">
        <v>768256.36383937707</v>
      </c>
      <c r="AE100" s="476">
        <v>84703.367237404629</v>
      </c>
      <c r="AF100" s="476">
        <v>6931.686672852964</v>
      </c>
      <c r="AG100" s="476">
        <v>506.91617643598892</v>
      </c>
      <c r="AH100" s="476">
        <f t="shared" si="24"/>
        <v>1794584.1766105704</v>
      </c>
      <c r="AI100" s="476">
        <f t="shared" si="25"/>
        <v>141320.8233894296</v>
      </c>
      <c r="AJ100" s="476">
        <f t="shared" si="26"/>
        <v>1935905</v>
      </c>
      <c r="AK100" s="476">
        <f t="shared" si="27"/>
        <v>1767</v>
      </c>
      <c r="AL100" s="476">
        <f t="shared" si="28"/>
        <v>139</v>
      </c>
      <c r="AM100" s="806">
        <f t="shared" si="14"/>
        <v>1937811</v>
      </c>
      <c r="AR100" s="813"/>
      <c r="AS100" s="813"/>
      <c r="AT100" s="813"/>
      <c r="AU100" s="813"/>
      <c r="AV100" s="813"/>
      <c r="AW100" s="813"/>
    </row>
    <row r="101" spans="1:49" x14ac:dyDescent="0.2">
      <c r="A101" s="794">
        <f t="shared" si="36"/>
        <v>2028</v>
      </c>
      <c r="B101" s="794">
        <f t="shared" si="37"/>
        <v>11</v>
      </c>
      <c r="C101" s="800">
        <f t="shared" si="10"/>
        <v>47058</v>
      </c>
      <c r="E101" s="805">
        <v>1076716</v>
      </c>
      <c r="F101" s="476">
        <v>741968</v>
      </c>
      <c r="G101" s="476">
        <v>77035</v>
      </c>
      <c r="H101" s="476">
        <v>4963</v>
      </c>
      <c r="I101" s="476">
        <v>704</v>
      </c>
      <c r="J101" s="476">
        <f t="shared" si="15"/>
        <v>1901386</v>
      </c>
      <c r="K101" s="476">
        <f t="shared" si="16"/>
        <v>149732</v>
      </c>
      <c r="L101" s="476">
        <f t="shared" si="17"/>
        <v>2051118</v>
      </c>
      <c r="M101" s="476">
        <v>1763</v>
      </c>
      <c r="N101" s="476">
        <f t="shared" si="18"/>
        <v>139</v>
      </c>
      <c r="O101" s="806">
        <f t="shared" si="11"/>
        <v>2053020</v>
      </c>
      <c r="P101" s="813"/>
      <c r="Q101" s="805">
        <f>E101-'[119]Electric Assumptions'!V93</f>
        <v>1036509.9980855054</v>
      </c>
      <c r="R101" s="476">
        <f>F101-'[119]Electric Assumptions'!W93</f>
        <v>698481.37433509075</v>
      </c>
      <c r="S101" s="476">
        <f t="shared" si="35"/>
        <v>77035</v>
      </c>
      <c r="T101" s="476">
        <f t="shared" si="35"/>
        <v>4963</v>
      </c>
      <c r="U101" s="476">
        <f t="shared" si="35"/>
        <v>704</v>
      </c>
      <c r="V101" s="476">
        <f t="shared" si="19"/>
        <v>1817693.3724205962</v>
      </c>
      <c r="W101" s="476">
        <f t="shared" si="20"/>
        <v>143140.62757940381</v>
      </c>
      <c r="X101" s="476">
        <f t="shared" si="21"/>
        <v>1960834</v>
      </c>
      <c r="Y101" s="476">
        <f t="shared" si="22"/>
        <v>1763</v>
      </c>
      <c r="Z101" s="476">
        <f t="shared" si="23"/>
        <v>139</v>
      </c>
      <c r="AA101" s="806">
        <f t="shared" si="13"/>
        <v>1962736</v>
      </c>
      <c r="AC101" s="805">
        <v>1138709.5052335847</v>
      </c>
      <c r="AD101" s="476">
        <v>793967.69005299697</v>
      </c>
      <c r="AE101" s="476">
        <v>81253.180555453437</v>
      </c>
      <c r="AF101" s="476">
        <v>6070.2741785479402</v>
      </c>
      <c r="AG101" s="476">
        <v>703.66845489854882</v>
      </c>
      <c r="AH101" s="476">
        <f t="shared" si="24"/>
        <v>2020704.3184754818</v>
      </c>
      <c r="AI101" s="476">
        <f t="shared" si="25"/>
        <v>159127.68152451818</v>
      </c>
      <c r="AJ101" s="476">
        <f t="shared" si="26"/>
        <v>2179832</v>
      </c>
      <c r="AK101" s="476">
        <f t="shared" si="27"/>
        <v>1763</v>
      </c>
      <c r="AL101" s="476">
        <f t="shared" si="28"/>
        <v>139</v>
      </c>
      <c r="AM101" s="806">
        <f t="shared" si="14"/>
        <v>2181734</v>
      </c>
      <c r="AR101" s="813"/>
      <c r="AS101" s="813"/>
      <c r="AT101" s="813"/>
      <c r="AU101" s="813"/>
      <c r="AV101" s="813"/>
      <c r="AW101" s="813"/>
    </row>
    <row r="102" spans="1:49" x14ac:dyDescent="0.2">
      <c r="A102" s="794">
        <f t="shared" si="36"/>
        <v>2028</v>
      </c>
      <c r="B102" s="794">
        <f t="shared" si="37"/>
        <v>12</v>
      </c>
      <c r="C102" s="800">
        <f t="shared" si="10"/>
        <v>47088</v>
      </c>
      <c r="E102" s="805">
        <v>1342131</v>
      </c>
      <c r="F102" s="476">
        <v>849814</v>
      </c>
      <c r="G102" s="476">
        <v>79419</v>
      </c>
      <c r="H102" s="476">
        <v>5609</v>
      </c>
      <c r="I102" s="476">
        <v>915</v>
      </c>
      <c r="J102" s="476">
        <f t="shared" si="15"/>
        <v>2277888</v>
      </c>
      <c r="K102" s="476">
        <f t="shared" si="16"/>
        <v>179381</v>
      </c>
      <c r="L102" s="476">
        <f t="shared" si="17"/>
        <v>2457269</v>
      </c>
      <c r="M102" s="476">
        <v>1649</v>
      </c>
      <c r="N102" s="476">
        <f t="shared" si="18"/>
        <v>130</v>
      </c>
      <c r="O102" s="806">
        <f t="shared" si="11"/>
        <v>2459048</v>
      </c>
      <c r="P102" s="813"/>
      <c r="Q102" s="805">
        <f>E102-'[119]Electric Assumptions'!V94</f>
        <v>1297525.8860343383</v>
      </c>
      <c r="R102" s="476">
        <f>F102-'[119]Electric Assumptions'!W94</f>
        <v>801601.52078053216</v>
      </c>
      <c r="S102" s="476">
        <f t="shared" si="35"/>
        <v>79419</v>
      </c>
      <c r="T102" s="476">
        <f t="shared" si="35"/>
        <v>5609</v>
      </c>
      <c r="U102" s="476">
        <f t="shared" si="35"/>
        <v>915</v>
      </c>
      <c r="V102" s="476">
        <f t="shared" si="19"/>
        <v>2185070.4068148704</v>
      </c>
      <c r="W102" s="476">
        <f t="shared" si="20"/>
        <v>172071.59318512958</v>
      </c>
      <c r="X102" s="476">
        <f t="shared" si="21"/>
        <v>2357142</v>
      </c>
      <c r="Y102" s="476">
        <f t="shared" si="22"/>
        <v>1649</v>
      </c>
      <c r="Z102" s="476">
        <f t="shared" si="23"/>
        <v>130</v>
      </c>
      <c r="AA102" s="806">
        <f t="shared" si="13"/>
        <v>2358921</v>
      </c>
      <c r="AC102" s="805">
        <v>1418773.384689925</v>
      </c>
      <c r="AD102" s="476">
        <v>897807.61926797067</v>
      </c>
      <c r="AE102" s="476">
        <v>83847.931735681239</v>
      </c>
      <c r="AF102" s="476">
        <v>6816.6714508413033</v>
      </c>
      <c r="AG102" s="476">
        <v>915.03676031293526</v>
      </c>
      <c r="AH102" s="476">
        <f t="shared" si="24"/>
        <v>2408160.6439047311</v>
      </c>
      <c r="AI102" s="476">
        <f t="shared" si="25"/>
        <v>189639.35609526886</v>
      </c>
      <c r="AJ102" s="476">
        <f t="shared" si="26"/>
        <v>2597800</v>
      </c>
      <c r="AK102" s="476">
        <f t="shared" si="27"/>
        <v>1649</v>
      </c>
      <c r="AL102" s="476">
        <f t="shared" si="28"/>
        <v>130</v>
      </c>
      <c r="AM102" s="806">
        <f t="shared" si="14"/>
        <v>2599579</v>
      </c>
      <c r="AR102" s="813"/>
      <c r="AS102" s="813"/>
      <c r="AT102" s="813"/>
      <c r="AU102" s="813"/>
      <c r="AV102" s="813"/>
      <c r="AW102" s="813"/>
    </row>
    <row r="103" spans="1:49" x14ac:dyDescent="0.2">
      <c r="A103" s="794">
        <f t="shared" si="36"/>
        <v>2029</v>
      </c>
      <c r="B103" s="794">
        <f t="shared" si="37"/>
        <v>1</v>
      </c>
      <c r="C103" s="800">
        <f t="shared" si="10"/>
        <v>47119</v>
      </c>
      <c r="E103" s="805">
        <v>1312303</v>
      </c>
      <c r="F103" s="476">
        <v>834378</v>
      </c>
      <c r="G103" s="476">
        <v>82428</v>
      </c>
      <c r="H103" s="476">
        <v>5699</v>
      </c>
      <c r="I103" s="476">
        <v>1009</v>
      </c>
      <c r="J103" s="476">
        <f t="shared" si="15"/>
        <v>2235817</v>
      </c>
      <c r="K103" s="476">
        <f t="shared" si="16"/>
        <v>176068</v>
      </c>
      <c r="L103" s="476">
        <f t="shared" si="17"/>
        <v>2411885</v>
      </c>
      <c r="M103" s="476">
        <v>2243</v>
      </c>
      <c r="N103" s="476">
        <f t="shared" si="18"/>
        <v>177</v>
      </c>
      <c r="O103" s="806">
        <f t="shared" si="11"/>
        <v>2414305</v>
      </c>
      <c r="P103" s="813"/>
      <c r="Q103" s="805">
        <f>E103-'[119]Electric Assumptions'!V95</f>
        <v>1274044.8145545463</v>
      </c>
      <c r="R103" s="476">
        <f>F103-'[119]Electric Assumptions'!W95</f>
        <v>787014.78981316951</v>
      </c>
      <c r="S103" s="476">
        <f t="shared" si="35"/>
        <v>82428</v>
      </c>
      <c r="T103" s="476">
        <f t="shared" si="35"/>
        <v>5699</v>
      </c>
      <c r="U103" s="476">
        <f t="shared" si="35"/>
        <v>1009</v>
      </c>
      <c r="V103" s="476">
        <f t="shared" si="19"/>
        <v>2150195.6043677158</v>
      </c>
      <c r="W103" s="476">
        <f t="shared" si="20"/>
        <v>169325.39563228423</v>
      </c>
      <c r="X103" s="476">
        <f t="shared" si="21"/>
        <v>2319521</v>
      </c>
      <c r="Y103" s="476">
        <f t="shared" si="22"/>
        <v>2243</v>
      </c>
      <c r="Z103" s="476">
        <f t="shared" si="23"/>
        <v>177</v>
      </c>
      <c r="AA103" s="806">
        <f t="shared" si="13"/>
        <v>2321941</v>
      </c>
      <c r="AC103" s="805">
        <v>1396547.3529604669</v>
      </c>
      <c r="AD103" s="476">
        <v>888641.46471346065</v>
      </c>
      <c r="AE103" s="476">
        <v>87173.026725375108</v>
      </c>
      <c r="AF103" s="476">
        <v>6710.6294061361205</v>
      </c>
      <c r="AG103" s="476">
        <v>1008.6127542906487</v>
      </c>
      <c r="AH103" s="476">
        <f t="shared" si="24"/>
        <v>2380081.0865597292</v>
      </c>
      <c r="AI103" s="476">
        <f t="shared" si="25"/>
        <v>187427.91344027082</v>
      </c>
      <c r="AJ103" s="476">
        <f t="shared" si="26"/>
        <v>2567509</v>
      </c>
      <c r="AK103" s="476">
        <f t="shared" si="27"/>
        <v>2243</v>
      </c>
      <c r="AL103" s="476">
        <f t="shared" si="28"/>
        <v>177</v>
      </c>
      <c r="AM103" s="806">
        <f t="shared" si="14"/>
        <v>2569929</v>
      </c>
      <c r="AR103" s="813"/>
      <c r="AS103" s="813"/>
      <c r="AT103" s="813"/>
      <c r="AU103" s="813"/>
      <c r="AV103" s="813"/>
      <c r="AW103" s="813"/>
    </row>
    <row r="104" spans="1:49" x14ac:dyDescent="0.2">
      <c r="A104" s="794">
        <f t="shared" si="36"/>
        <v>2029</v>
      </c>
      <c r="B104" s="794">
        <f t="shared" si="37"/>
        <v>2</v>
      </c>
      <c r="C104" s="800">
        <f t="shared" si="10"/>
        <v>47150</v>
      </c>
      <c r="E104" s="805">
        <v>1134152</v>
      </c>
      <c r="F104" s="476">
        <v>741041</v>
      </c>
      <c r="G104" s="476">
        <v>75426</v>
      </c>
      <c r="H104" s="476">
        <v>4906</v>
      </c>
      <c r="I104" s="476">
        <v>902</v>
      </c>
      <c r="J104" s="476">
        <f t="shared" si="15"/>
        <v>1956427</v>
      </c>
      <c r="K104" s="476">
        <f t="shared" si="16"/>
        <v>154066</v>
      </c>
      <c r="L104" s="476">
        <f t="shared" si="17"/>
        <v>2110493</v>
      </c>
      <c r="M104" s="476">
        <v>2355</v>
      </c>
      <c r="N104" s="476">
        <f t="shared" si="18"/>
        <v>185</v>
      </c>
      <c r="O104" s="806">
        <f t="shared" si="11"/>
        <v>2113033</v>
      </c>
      <c r="P104" s="813"/>
      <c r="Q104" s="805">
        <f>E104-'[119]Electric Assumptions'!V96</f>
        <v>1099280.8508961259</v>
      </c>
      <c r="R104" s="476">
        <f>F104-'[119]Electric Assumptions'!W96</f>
        <v>698349.48578015564</v>
      </c>
      <c r="S104" s="476">
        <f t="shared" si="35"/>
        <v>75426</v>
      </c>
      <c r="T104" s="476">
        <f t="shared" si="35"/>
        <v>4906</v>
      </c>
      <c r="U104" s="476">
        <f t="shared" si="35"/>
        <v>902</v>
      </c>
      <c r="V104" s="476">
        <f t="shared" si="19"/>
        <v>1878864.3366762814</v>
      </c>
      <c r="W104" s="476">
        <f t="shared" si="20"/>
        <v>147957.66332371859</v>
      </c>
      <c r="X104" s="476">
        <f t="shared" si="21"/>
        <v>2026822</v>
      </c>
      <c r="Y104" s="476">
        <f t="shared" si="22"/>
        <v>2355</v>
      </c>
      <c r="Z104" s="476">
        <f t="shared" si="23"/>
        <v>185</v>
      </c>
      <c r="AA104" s="806">
        <f t="shared" si="13"/>
        <v>2029362</v>
      </c>
      <c r="AC104" s="805">
        <v>1198669.9384810387</v>
      </c>
      <c r="AD104" s="476">
        <v>792627.5058027982</v>
      </c>
      <c r="AE104" s="476">
        <v>79562.522896614901</v>
      </c>
      <c r="AF104" s="476">
        <v>5758.0626076732151</v>
      </c>
      <c r="AG104" s="476">
        <v>901.93850701026383</v>
      </c>
      <c r="AH104" s="476">
        <f t="shared" si="24"/>
        <v>2077519.9682951353</v>
      </c>
      <c r="AI104" s="476">
        <f t="shared" si="25"/>
        <v>163602.0317048647</v>
      </c>
      <c r="AJ104" s="476">
        <f t="shared" si="26"/>
        <v>2241122</v>
      </c>
      <c r="AK104" s="476">
        <f t="shared" si="27"/>
        <v>2355</v>
      </c>
      <c r="AL104" s="476">
        <f t="shared" si="28"/>
        <v>185</v>
      </c>
      <c r="AM104" s="806">
        <f t="shared" si="14"/>
        <v>2243662</v>
      </c>
      <c r="AR104" s="813"/>
      <c r="AS104" s="813"/>
      <c r="AT104" s="813"/>
      <c r="AU104" s="813"/>
      <c r="AV104" s="813"/>
      <c r="AW104" s="813"/>
    </row>
    <row r="105" spans="1:49" x14ac:dyDescent="0.2">
      <c r="A105" s="794">
        <f t="shared" si="36"/>
        <v>2029</v>
      </c>
      <c r="B105" s="794">
        <f t="shared" si="37"/>
        <v>3</v>
      </c>
      <c r="C105" s="800">
        <f t="shared" si="10"/>
        <v>47178</v>
      </c>
      <c r="E105" s="805">
        <v>1136799</v>
      </c>
      <c r="F105" s="476">
        <v>801708</v>
      </c>
      <c r="G105" s="476">
        <v>83114</v>
      </c>
      <c r="H105" s="476">
        <v>5796</v>
      </c>
      <c r="I105" s="476">
        <v>887</v>
      </c>
      <c r="J105" s="476">
        <f t="shared" si="15"/>
        <v>2028304</v>
      </c>
      <c r="K105" s="476">
        <f t="shared" si="16"/>
        <v>159726</v>
      </c>
      <c r="L105" s="476">
        <f t="shared" si="17"/>
        <v>2188030</v>
      </c>
      <c r="M105" s="476">
        <v>2263</v>
      </c>
      <c r="N105" s="476">
        <f t="shared" si="18"/>
        <v>178</v>
      </c>
      <c r="O105" s="806">
        <f t="shared" si="11"/>
        <v>2190471</v>
      </c>
      <c r="P105" s="813"/>
      <c r="Q105" s="805">
        <f>E105-'[119]Electric Assumptions'!V97</f>
        <v>1094101.364657124</v>
      </c>
      <c r="R105" s="476">
        <f>F105-'[119]Electric Assumptions'!W97</f>
        <v>752888.21511934942</v>
      </c>
      <c r="S105" s="476">
        <f t="shared" si="35"/>
        <v>83114</v>
      </c>
      <c r="T105" s="476">
        <f t="shared" si="35"/>
        <v>5796</v>
      </c>
      <c r="U105" s="476">
        <f t="shared" si="35"/>
        <v>887</v>
      </c>
      <c r="V105" s="476">
        <f t="shared" si="19"/>
        <v>1936786.5797764733</v>
      </c>
      <c r="W105" s="476">
        <f t="shared" si="20"/>
        <v>152519.42022352666</v>
      </c>
      <c r="X105" s="476">
        <f t="shared" si="21"/>
        <v>2089306</v>
      </c>
      <c r="Y105" s="476">
        <f t="shared" si="22"/>
        <v>2263</v>
      </c>
      <c r="Z105" s="476">
        <f t="shared" si="23"/>
        <v>178</v>
      </c>
      <c r="AA105" s="806">
        <f t="shared" si="13"/>
        <v>2091747</v>
      </c>
      <c r="AC105" s="805">
        <v>1197720.6012850443</v>
      </c>
      <c r="AD105" s="476">
        <v>861106.41385623475</v>
      </c>
      <c r="AE105" s="476">
        <v>88118.833296139725</v>
      </c>
      <c r="AF105" s="476">
        <v>6734.3273314260132</v>
      </c>
      <c r="AG105" s="476">
        <v>887.00321725239689</v>
      </c>
      <c r="AH105" s="476">
        <f t="shared" si="24"/>
        <v>2154567.1789860972</v>
      </c>
      <c r="AI105" s="476">
        <f t="shared" si="25"/>
        <v>169668.82101390278</v>
      </c>
      <c r="AJ105" s="476">
        <f t="shared" si="26"/>
        <v>2324236</v>
      </c>
      <c r="AK105" s="476">
        <f t="shared" si="27"/>
        <v>2263</v>
      </c>
      <c r="AL105" s="476">
        <f t="shared" si="28"/>
        <v>178</v>
      </c>
      <c r="AM105" s="806">
        <f t="shared" si="14"/>
        <v>2326677</v>
      </c>
      <c r="AR105" s="813"/>
      <c r="AS105" s="813"/>
      <c r="AT105" s="813"/>
      <c r="AU105" s="813"/>
      <c r="AV105" s="813"/>
      <c r="AW105" s="813"/>
    </row>
    <row r="106" spans="1:49" x14ac:dyDescent="0.2">
      <c r="A106" s="794">
        <f t="shared" si="36"/>
        <v>2029</v>
      </c>
      <c r="B106" s="794">
        <f t="shared" si="37"/>
        <v>4</v>
      </c>
      <c r="C106" s="800">
        <f t="shared" si="10"/>
        <v>47209</v>
      </c>
      <c r="E106" s="805">
        <v>912484</v>
      </c>
      <c r="F106" s="476">
        <v>706929</v>
      </c>
      <c r="G106" s="476">
        <v>77865</v>
      </c>
      <c r="H106" s="476">
        <v>5167</v>
      </c>
      <c r="I106" s="476">
        <v>724</v>
      </c>
      <c r="J106" s="476">
        <f t="shared" si="15"/>
        <v>1703169</v>
      </c>
      <c r="K106" s="476">
        <f t="shared" si="16"/>
        <v>134122</v>
      </c>
      <c r="L106" s="476">
        <f t="shared" si="17"/>
        <v>1837291</v>
      </c>
      <c r="M106" s="476">
        <v>2101</v>
      </c>
      <c r="N106" s="476">
        <f t="shared" si="18"/>
        <v>165</v>
      </c>
      <c r="O106" s="806">
        <f t="shared" si="11"/>
        <v>1839557</v>
      </c>
      <c r="P106" s="813"/>
      <c r="Q106" s="805">
        <f>E106-'[119]Electric Assumptions'!V98</f>
        <v>870509.42237036396</v>
      </c>
      <c r="R106" s="476">
        <f>F106-'[119]Electric Assumptions'!W98</f>
        <v>659959.30319693813</v>
      </c>
      <c r="S106" s="476">
        <f t="shared" si="35"/>
        <v>77865</v>
      </c>
      <c r="T106" s="476">
        <f t="shared" si="35"/>
        <v>5167</v>
      </c>
      <c r="U106" s="476">
        <f t="shared" si="35"/>
        <v>724</v>
      </c>
      <c r="V106" s="476">
        <f t="shared" si="19"/>
        <v>1614224.7255673022</v>
      </c>
      <c r="W106" s="476">
        <f t="shared" si="20"/>
        <v>127118.2744326978</v>
      </c>
      <c r="X106" s="476">
        <f t="shared" si="21"/>
        <v>1741343</v>
      </c>
      <c r="Y106" s="476">
        <f t="shared" si="22"/>
        <v>2101</v>
      </c>
      <c r="Z106" s="476">
        <f t="shared" si="23"/>
        <v>165</v>
      </c>
      <c r="AA106" s="806">
        <f t="shared" si="13"/>
        <v>1743609</v>
      </c>
      <c r="AC106" s="805">
        <v>961083.95021849254</v>
      </c>
      <c r="AD106" s="476">
        <v>768072.60216910718</v>
      </c>
      <c r="AE106" s="476">
        <v>82666.855936810432</v>
      </c>
      <c r="AF106" s="476">
        <v>5944.5280689030396</v>
      </c>
      <c r="AG106" s="476">
        <v>723.63172460583201</v>
      </c>
      <c r="AH106" s="476">
        <f t="shared" si="24"/>
        <v>1818491.5681179191</v>
      </c>
      <c r="AI106" s="476">
        <f t="shared" si="25"/>
        <v>143203.43188208085</v>
      </c>
      <c r="AJ106" s="476">
        <f t="shared" si="26"/>
        <v>1961695</v>
      </c>
      <c r="AK106" s="476">
        <f t="shared" si="27"/>
        <v>2101</v>
      </c>
      <c r="AL106" s="476">
        <f t="shared" si="28"/>
        <v>165</v>
      </c>
      <c r="AM106" s="806">
        <f t="shared" si="14"/>
        <v>1963961</v>
      </c>
      <c r="AR106" s="813"/>
      <c r="AS106" s="813"/>
      <c r="AT106" s="813"/>
      <c r="AU106" s="813"/>
      <c r="AV106" s="813"/>
      <c r="AW106" s="813"/>
    </row>
    <row r="107" spans="1:49" x14ac:dyDescent="0.2">
      <c r="A107" s="794">
        <f t="shared" si="36"/>
        <v>2029</v>
      </c>
      <c r="B107" s="794">
        <f t="shared" si="37"/>
        <v>5</v>
      </c>
      <c r="C107" s="800">
        <f t="shared" ref="C107:C170" si="38">DATE(A107,B107,1)</f>
        <v>47239</v>
      </c>
      <c r="E107" s="805">
        <v>800893</v>
      </c>
      <c r="F107" s="476">
        <v>706551</v>
      </c>
      <c r="G107" s="476">
        <v>74225</v>
      </c>
      <c r="H107" s="476">
        <v>5089</v>
      </c>
      <c r="I107" s="476">
        <v>562</v>
      </c>
      <c r="J107" s="476">
        <f t="shared" si="15"/>
        <v>1587320</v>
      </c>
      <c r="K107" s="476">
        <f t="shared" si="16"/>
        <v>124999</v>
      </c>
      <c r="L107" s="476">
        <f t="shared" si="17"/>
        <v>1712319</v>
      </c>
      <c r="M107" s="476">
        <v>2097</v>
      </c>
      <c r="N107" s="476">
        <f t="shared" si="18"/>
        <v>165</v>
      </c>
      <c r="O107" s="806">
        <f t="shared" ref="O107:O170" si="39">SUM(L107:N107)</f>
        <v>1714581</v>
      </c>
      <c r="P107" s="813"/>
      <c r="Q107" s="805">
        <f>E107-'[119]Electric Assumptions'!V99</f>
        <v>759425.08709813911</v>
      </c>
      <c r="R107" s="476">
        <f>F107-'[119]Electric Assumptions'!W99</f>
        <v>660191.83626410947</v>
      </c>
      <c r="S107" s="476">
        <f t="shared" si="35"/>
        <v>74225</v>
      </c>
      <c r="T107" s="476">
        <f t="shared" si="35"/>
        <v>5089</v>
      </c>
      <c r="U107" s="476">
        <f t="shared" si="35"/>
        <v>562</v>
      </c>
      <c r="V107" s="476">
        <f t="shared" si="19"/>
        <v>1499492.9233622486</v>
      </c>
      <c r="W107" s="476">
        <f t="shared" si="20"/>
        <v>118083.07663775142</v>
      </c>
      <c r="X107" s="476">
        <f t="shared" si="21"/>
        <v>1617576</v>
      </c>
      <c r="Y107" s="476">
        <f t="shared" si="22"/>
        <v>2097</v>
      </c>
      <c r="Z107" s="476">
        <f t="shared" si="23"/>
        <v>165</v>
      </c>
      <c r="AA107" s="806">
        <f t="shared" ref="AA107:AA170" si="40">SUM(X107:Z107)</f>
        <v>1619838</v>
      </c>
      <c r="AC107" s="805">
        <v>844651.77323045419</v>
      </c>
      <c r="AD107" s="476">
        <v>774848.3888890692</v>
      </c>
      <c r="AE107" s="476">
        <v>79221.317605364078</v>
      </c>
      <c r="AF107" s="476">
        <v>5803.3026971316413</v>
      </c>
      <c r="AG107" s="476">
        <v>561.69038154405075</v>
      </c>
      <c r="AH107" s="476">
        <f t="shared" si="24"/>
        <v>1705086.4728035631</v>
      </c>
      <c r="AI107" s="476">
        <f t="shared" si="25"/>
        <v>134273.52719643689</v>
      </c>
      <c r="AJ107" s="476">
        <f t="shared" si="26"/>
        <v>1839360</v>
      </c>
      <c r="AK107" s="476">
        <f t="shared" si="27"/>
        <v>2097</v>
      </c>
      <c r="AL107" s="476">
        <f t="shared" si="28"/>
        <v>165</v>
      </c>
      <c r="AM107" s="806">
        <f t="shared" ref="AM107:AM170" si="41">SUM(AJ107:AL107)</f>
        <v>1841622</v>
      </c>
      <c r="AR107" s="813"/>
      <c r="AS107" s="813"/>
      <c r="AT107" s="813"/>
      <c r="AU107" s="813"/>
      <c r="AV107" s="813"/>
      <c r="AW107" s="813"/>
    </row>
    <row r="108" spans="1:49" x14ac:dyDescent="0.2">
      <c r="A108" s="794">
        <f t="shared" si="36"/>
        <v>2029</v>
      </c>
      <c r="B108" s="794">
        <f t="shared" si="37"/>
        <v>6</v>
      </c>
      <c r="C108" s="800">
        <f t="shared" si="38"/>
        <v>47270</v>
      </c>
      <c r="E108" s="805">
        <v>747795</v>
      </c>
      <c r="F108" s="476">
        <v>698197</v>
      </c>
      <c r="G108" s="476">
        <v>81605</v>
      </c>
      <c r="H108" s="476">
        <v>4509</v>
      </c>
      <c r="I108" s="476">
        <v>430</v>
      </c>
      <c r="J108" s="476">
        <f t="shared" ref="J108:J171" si="42">SUM(E108:I108)</f>
        <v>1532536</v>
      </c>
      <c r="K108" s="476">
        <f t="shared" ref="K108:K171" si="43">L108-J108</f>
        <v>120685</v>
      </c>
      <c r="L108" s="476">
        <f t="shared" ref="L108:L171" si="44">ROUND(J108/(1-0.073), 0)</f>
        <v>1653221</v>
      </c>
      <c r="M108" s="476">
        <v>1727</v>
      </c>
      <c r="N108" s="476">
        <f t="shared" ref="N108:N171" si="45">ROUND(M108/(1-0.073)-M108, 0)</f>
        <v>136</v>
      </c>
      <c r="O108" s="806">
        <f t="shared" si="39"/>
        <v>1655084</v>
      </c>
      <c r="P108" s="813"/>
      <c r="Q108" s="805">
        <f>E108-'[119]Electric Assumptions'!V100</f>
        <v>707119.56460123125</v>
      </c>
      <c r="R108" s="476">
        <f>F108-'[119]Electric Assumptions'!W100</f>
        <v>653220.40365741448</v>
      </c>
      <c r="S108" s="476">
        <f t="shared" si="35"/>
        <v>81605</v>
      </c>
      <c r="T108" s="476">
        <f t="shared" si="35"/>
        <v>4509</v>
      </c>
      <c r="U108" s="476">
        <f t="shared" si="35"/>
        <v>430</v>
      </c>
      <c r="V108" s="476">
        <f t="shared" ref="V108:V171" si="46">SUM(Q108:U108)</f>
        <v>1446883.9682586459</v>
      </c>
      <c r="W108" s="476">
        <f t="shared" ref="W108:W171" si="47">X108-V108</f>
        <v>113940.03174135415</v>
      </c>
      <c r="X108" s="476">
        <f t="shared" ref="X108:X171" si="48">ROUND(V108/(1-0.073), 0)</f>
        <v>1560824</v>
      </c>
      <c r="Y108" s="476">
        <f t="shared" ref="Y108:Y171" si="49">M108</f>
        <v>1727</v>
      </c>
      <c r="Z108" s="476">
        <f t="shared" ref="Z108:Z171" si="50">ROUND(Y108/(1-0.073)-Y108, 0)</f>
        <v>136</v>
      </c>
      <c r="AA108" s="806">
        <f t="shared" si="40"/>
        <v>1562687</v>
      </c>
      <c r="AC108" s="805">
        <v>792880.38726918993</v>
      </c>
      <c r="AD108" s="476">
        <v>772160.95423493732</v>
      </c>
      <c r="AE108" s="476">
        <v>86486.683412129147</v>
      </c>
      <c r="AF108" s="476">
        <v>5208.0716477098204</v>
      </c>
      <c r="AG108" s="476">
        <v>430.18822961101171</v>
      </c>
      <c r="AH108" s="476">
        <f t="shared" ref="AH108:AH171" si="51">SUM(AC108:AG108)</f>
        <v>1657166.2847935772</v>
      </c>
      <c r="AI108" s="476">
        <f t="shared" ref="AI108:AI171" si="52">AJ108-AH108</f>
        <v>130499.71520642284</v>
      </c>
      <c r="AJ108" s="476">
        <f t="shared" ref="AJ108:AJ171" si="53">ROUND(AH108/(1-0.073), 0)</f>
        <v>1787666</v>
      </c>
      <c r="AK108" s="476">
        <f t="shared" ref="AK108:AK171" si="54">M108</f>
        <v>1727</v>
      </c>
      <c r="AL108" s="476">
        <f t="shared" ref="AL108:AL171" si="55">ROUND(AK108/(1-0.073)-AK108, 0)</f>
        <v>136</v>
      </c>
      <c r="AM108" s="806">
        <f t="shared" si="41"/>
        <v>1789529</v>
      </c>
      <c r="AR108" s="813"/>
      <c r="AS108" s="813"/>
      <c r="AT108" s="813"/>
      <c r="AU108" s="813"/>
      <c r="AV108" s="813"/>
      <c r="AW108" s="813"/>
    </row>
    <row r="109" spans="1:49" x14ac:dyDescent="0.2">
      <c r="A109" s="794">
        <f t="shared" si="36"/>
        <v>2029</v>
      </c>
      <c r="B109" s="794">
        <f t="shared" si="37"/>
        <v>7</v>
      </c>
      <c r="C109" s="800">
        <f t="shared" si="38"/>
        <v>47300</v>
      </c>
      <c r="E109" s="805">
        <v>858229</v>
      </c>
      <c r="F109" s="476">
        <v>777057</v>
      </c>
      <c r="G109" s="476">
        <v>84014</v>
      </c>
      <c r="H109" s="476">
        <v>5265</v>
      </c>
      <c r="I109" s="476">
        <v>291</v>
      </c>
      <c r="J109" s="476">
        <f t="shared" si="42"/>
        <v>1724856</v>
      </c>
      <c r="K109" s="476">
        <f t="shared" si="43"/>
        <v>135830</v>
      </c>
      <c r="L109" s="476">
        <f t="shared" si="44"/>
        <v>1860686</v>
      </c>
      <c r="M109" s="476">
        <v>2779</v>
      </c>
      <c r="N109" s="476">
        <f t="shared" si="45"/>
        <v>219</v>
      </c>
      <c r="O109" s="806">
        <f t="shared" si="39"/>
        <v>1863684</v>
      </c>
      <c r="P109" s="813"/>
      <c r="Q109" s="805">
        <f>E109-'[119]Electric Assumptions'!V101</f>
        <v>816283.46915237489</v>
      </c>
      <c r="R109" s="476">
        <f>F109-'[119]Electric Assumptions'!W101</f>
        <v>730743.21603011759</v>
      </c>
      <c r="S109" s="476">
        <f t="shared" si="35"/>
        <v>84014</v>
      </c>
      <c r="T109" s="476">
        <f t="shared" si="35"/>
        <v>5265</v>
      </c>
      <c r="U109" s="476">
        <f t="shared" si="35"/>
        <v>291</v>
      </c>
      <c r="V109" s="476">
        <f t="shared" si="46"/>
        <v>1636596.6851824925</v>
      </c>
      <c r="W109" s="476">
        <f t="shared" si="47"/>
        <v>128879.31481750752</v>
      </c>
      <c r="X109" s="476">
        <f t="shared" si="48"/>
        <v>1765476</v>
      </c>
      <c r="Y109" s="476">
        <f t="shared" si="49"/>
        <v>2779</v>
      </c>
      <c r="Z109" s="476">
        <f t="shared" si="50"/>
        <v>219</v>
      </c>
      <c r="AA109" s="806">
        <f t="shared" si="40"/>
        <v>1768474</v>
      </c>
      <c r="AC109" s="805">
        <v>917546.98957608209</v>
      </c>
      <c r="AD109" s="476">
        <v>853278.16931340273</v>
      </c>
      <c r="AE109" s="476">
        <v>88957.950963549476</v>
      </c>
      <c r="AF109" s="476">
        <v>6207.3285788232697</v>
      </c>
      <c r="AG109" s="476">
        <v>291.14757483456242</v>
      </c>
      <c r="AH109" s="476">
        <f t="shared" si="51"/>
        <v>1866281.5860066921</v>
      </c>
      <c r="AI109" s="476">
        <f t="shared" si="52"/>
        <v>146967.41399330785</v>
      </c>
      <c r="AJ109" s="476">
        <f t="shared" si="53"/>
        <v>2013249</v>
      </c>
      <c r="AK109" s="476">
        <f t="shared" si="54"/>
        <v>2779</v>
      </c>
      <c r="AL109" s="476">
        <f t="shared" si="55"/>
        <v>219</v>
      </c>
      <c r="AM109" s="806">
        <f t="shared" si="41"/>
        <v>2016247</v>
      </c>
      <c r="AR109" s="813"/>
      <c r="AS109" s="813"/>
      <c r="AT109" s="813"/>
      <c r="AU109" s="813"/>
      <c r="AV109" s="813"/>
      <c r="AW109" s="813"/>
    </row>
    <row r="110" spans="1:49" x14ac:dyDescent="0.2">
      <c r="A110" s="794">
        <f t="shared" si="36"/>
        <v>2029</v>
      </c>
      <c r="B110" s="794">
        <f t="shared" si="37"/>
        <v>8</v>
      </c>
      <c r="C110" s="800">
        <f t="shared" si="38"/>
        <v>47331</v>
      </c>
      <c r="E110" s="805">
        <v>868148</v>
      </c>
      <c r="F110" s="476">
        <v>775614</v>
      </c>
      <c r="G110" s="476">
        <v>84377</v>
      </c>
      <c r="H110" s="476">
        <v>4850</v>
      </c>
      <c r="I110" s="476">
        <v>290</v>
      </c>
      <c r="J110" s="476">
        <f t="shared" si="42"/>
        <v>1733279</v>
      </c>
      <c r="K110" s="476">
        <f t="shared" si="43"/>
        <v>136493</v>
      </c>
      <c r="L110" s="476">
        <f t="shared" si="44"/>
        <v>1869772</v>
      </c>
      <c r="M110" s="476">
        <v>1579</v>
      </c>
      <c r="N110" s="476">
        <f t="shared" si="45"/>
        <v>124</v>
      </c>
      <c r="O110" s="806">
        <f t="shared" si="39"/>
        <v>1871475</v>
      </c>
      <c r="P110" s="813"/>
      <c r="Q110" s="805">
        <f>E110-'[119]Electric Assumptions'!V102</f>
        <v>825301.0079971255</v>
      </c>
      <c r="R110" s="476">
        <f>F110-'[119]Electric Assumptions'!W102</f>
        <v>728094.57755933946</v>
      </c>
      <c r="S110" s="476">
        <f t="shared" si="35"/>
        <v>84377</v>
      </c>
      <c r="T110" s="476">
        <f t="shared" si="35"/>
        <v>4850</v>
      </c>
      <c r="U110" s="476">
        <f t="shared" si="35"/>
        <v>290</v>
      </c>
      <c r="V110" s="476">
        <f t="shared" si="46"/>
        <v>1642912.585556465</v>
      </c>
      <c r="W110" s="476">
        <f t="shared" si="47"/>
        <v>129377.41444353503</v>
      </c>
      <c r="X110" s="476">
        <f t="shared" si="48"/>
        <v>1772290</v>
      </c>
      <c r="Y110" s="476">
        <f t="shared" si="49"/>
        <v>1579</v>
      </c>
      <c r="Z110" s="476">
        <f t="shared" si="50"/>
        <v>124</v>
      </c>
      <c r="AA110" s="806">
        <f t="shared" si="40"/>
        <v>1773993</v>
      </c>
      <c r="AC110" s="805">
        <v>925717.09706435807</v>
      </c>
      <c r="AD110" s="476">
        <v>857438.89719894424</v>
      </c>
      <c r="AE110" s="476">
        <v>89641.384825140762</v>
      </c>
      <c r="AF110" s="476">
        <v>5780.548905948569</v>
      </c>
      <c r="AG110" s="476">
        <v>290.29550054884817</v>
      </c>
      <c r="AH110" s="476">
        <f t="shared" si="51"/>
        <v>1878868.2234949404</v>
      </c>
      <c r="AI110" s="476">
        <f t="shared" si="52"/>
        <v>147958.77650505956</v>
      </c>
      <c r="AJ110" s="476">
        <f t="shared" si="53"/>
        <v>2026827</v>
      </c>
      <c r="AK110" s="476">
        <f t="shared" si="54"/>
        <v>1579</v>
      </c>
      <c r="AL110" s="476">
        <f t="shared" si="55"/>
        <v>124</v>
      </c>
      <c r="AM110" s="806">
        <f t="shared" si="41"/>
        <v>2028530</v>
      </c>
      <c r="AR110" s="813"/>
      <c r="AS110" s="813"/>
      <c r="AT110" s="813"/>
      <c r="AU110" s="813"/>
      <c r="AV110" s="813"/>
      <c r="AW110" s="813"/>
    </row>
    <row r="111" spans="1:49" x14ac:dyDescent="0.2">
      <c r="A111" s="794">
        <f t="shared" si="36"/>
        <v>2029</v>
      </c>
      <c r="B111" s="794">
        <f t="shared" si="37"/>
        <v>9</v>
      </c>
      <c r="C111" s="800">
        <f t="shared" si="38"/>
        <v>47362</v>
      </c>
      <c r="E111" s="805">
        <v>777606</v>
      </c>
      <c r="F111" s="476">
        <v>699384</v>
      </c>
      <c r="G111" s="476">
        <v>79533</v>
      </c>
      <c r="H111" s="476">
        <v>4960</v>
      </c>
      <c r="I111" s="476">
        <v>319</v>
      </c>
      <c r="J111" s="476">
        <f t="shared" si="42"/>
        <v>1561802</v>
      </c>
      <c r="K111" s="476">
        <f t="shared" si="43"/>
        <v>122990</v>
      </c>
      <c r="L111" s="476">
        <f t="shared" si="44"/>
        <v>1684792</v>
      </c>
      <c r="M111" s="476">
        <v>1377</v>
      </c>
      <c r="N111" s="476">
        <f t="shared" si="45"/>
        <v>108</v>
      </c>
      <c r="O111" s="806">
        <f t="shared" si="39"/>
        <v>1686277</v>
      </c>
      <c r="P111" s="813"/>
      <c r="Q111" s="805">
        <f>E111-'[119]Electric Assumptions'!V103</f>
        <v>736952.01635912142</v>
      </c>
      <c r="R111" s="476">
        <f>F111-'[119]Electric Assumptions'!W103</f>
        <v>652759.06080811331</v>
      </c>
      <c r="S111" s="476">
        <f t="shared" si="35"/>
        <v>79533</v>
      </c>
      <c r="T111" s="476">
        <f t="shared" si="35"/>
        <v>4960</v>
      </c>
      <c r="U111" s="476">
        <f t="shared" si="35"/>
        <v>319</v>
      </c>
      <c r="V111" s="476">
        <f t="shared" si="46"/>
        <v>1474523.0771672348</v>
      </c>
      <c r="W111" s="476">
        <f t="shared" si="47"/>
        <v>116116.92283276515</v>
      </c>
      <c r="X111" s="476">
        <f t="shared" si="48"/>
        <v>1590640</v>
      </c>
      <c r="Y111" s="476">
        <f t="shared" si="49"/>
        <v>1377</v>
      </c>
      <c r="Z111" s="476">
        <f t="shared" si="50"/>
        <v>108</v>
      </c>
      <c r="AA111" s="806">
        <f t="shared" si="40"/>
        <v>1592125</v>
      </c>
      <c r="AC111" s="805">
        <v>823077.26306536514</v>
      </c>
      <c r="AD111" s="476">
        <v>773166.04833665397</v>
      </c>
      <c r="AE111" s="476">
        <v>84507.787891218919</v>
      </c>
      <c r="AF111" s="476">
        <v>6011.8570115298426</v>
      </c>
      <c r="AG111" s="476">
        <v>319.41508183162887</v>
      </c>
      <c r="AH111" s="476">
        <f t="shared" si="51"/>
        <v>1687082.3713865995</v>
      </c>
      <c r="AI111" s="476">
        <f t="shared" si="52"/>
        <v>132855.62861340051</v>
      </c>
      <c r="AJ111" s="476">
        <f t="shared" si="53"/>
        <v>1819938</v>
      </c>
      <c r="AK111" s="476">
        <f t="shared" si="54"/>
        <v>1377</v>
      </c>
      <c r="AL111" s="476">
        <f t="shared" si="55"/>
        <v>108</v>
      </c>
      <c r="AM111" s="806">
        <f t="shared" si="41"/>
        <v>1821423</v>
      </c>
      <c r="AR111" s="813"/>
      <c r="AS111" s="813"/>
      <c r="AT111" s="813"/>
      <c r="AU111" s="813"/>
      <c r="AV111" s="813"/>
      <c r="AW111" s="813"/>
    </row>
    <row r="112" spans="1:49" x14ac:dyDescent="0.2">
      <c r="A112" s="794">
        <f t="shared" si="36"/>
        <v>2029</v>
      </c>
      <c r="B112" s="794">
        <f t="shared" si="37"/>
        <v>10</v>
      </c>
      <c r="C112" s="800">
        <f t="shared" si="38"/>
        <v>47392</v>
      </c>
      <c r="E112" s="805">
        <v>895460</v>
      </c>
      <c r="F112" s="476">
        <v>710346</v>
      </c>
      <c r="G112" s="476">
        <v>78721</v>
      </c>
      <c r="H112" s="476">
        <v>5631</v>
      </c>
      <c r="I112" s="476">
        <v>505</v>
      </c>
      <c r="J112" s="476">
        <f t="shared" si="42"/>
        <v>1690663</v>
      </c>
      <c r="K112" s="476">
        <f t="shared" si="43"/>
        <v>133137</v>
      </c>
      <c r="L112" s="476">
        <f t="shared" si="44"/>
        <v>1823800</v>
      </c>
      <c r="M112" s="476">
        <v>1767</v>
      </c>
      <c r="N112" s="476">
        <f t="shared" si="45"/>
        <v>139</v>
      </c>
      <c r="O112" s="806">
        <f t="shared" si="39"/>
        <v>1825706</v>
      </c>
      <c r="P112" s="813"/>
      <c r="Q112" s="805">
        <f>E112-'[119]Electric Assumptions'!V104</f>
        <v>847017.02768031636</v>
      </c>
      <c r="R112" s="476">
        <f>F112-'[119]Electric Assumptions'!W104</f>
        <v>657052.17011743202</v>
      </c>
      <c r="S112" s="476">
        <f t="shared" si="35"/>
        <v>78721</v>
      </c>
      <c r="T112" s="476">
        <f t="shared" si="35"/>
        <v>5631</v>
      </c>
      <c r="U112" s="476">
        <f t="shared" si="35"/>
        <v>505</v>
      </c>
      <c r="V112" s="476">
        <f t="shared" si="46"/>
        <v>1588926.1977977483</v>
      </c>
      <c r="W112" s="476">
        <f t="shared" si="47"/>
        <v>125125.80220225174</v>
      </c>
      <c r="X112" s="476">
        <f t="shared" si="48"/>
        <v>1714052</v>
      </c>
      <c r="Y112" s="476">
        <f t="shared" si="49"/>
        <v>1767</v>
      </c>
      <c r="Z112" s="476">
        <f t="shared" si="50"/>
        <v>139</v>
      </c>
      <c r="AA112" s="806">
        <f t="shared" si="40"/>
        <v>1715958</v>
      </c>
      <c r="AC112" s="805">
        <v>952900.77517892024</v>
      </c>
      <c r="AD112" s="476">
        <v>785545.16081559064</v>
      </c>
      <c r="AE112" s="476">
        <v>84321.486637355716</v>
      </c>
      <c r="AF112" s="476">
        <v>7029.951769053554</v>
      </c>
      <c r="AG112" s="476">
        <v>505.43721970113256</v>
      </c>
      <c r="AH112" s="476">
        <f t="shared" si="51"/>
        <v>1830302.8116206215</v>
      </c>
      <c r="AI112" s="476">
        <f t="shared" si="52"/>
        <v>144134.18837937852</v>
      </c>
      <c r="AJ112" s="476">
        <f t="shared" si="53"/>
        <v>1974437</v>
      </c>
      <c r="AK112" s="476">
        <f t="shared" si="54"/>
        <v>1767</v>
      </c>
      <c r="AL112" s="476">
        <f t="shared" si="55"/>
        <v>139</v>
      </c>
      <c r="AM112" s="806">
        <f t="shared" si="41"/>
        <v>1976343</v>
      </c>
      <c r="AR112" s="813"/>
      <c r="AS112" s="813"/>
      <c r="AT112" s="813"/>
      <c r="AU112" s="813"/>
      <c r="AV112" s="813"/>
      <c r="AW112" s="813"/>
    </row>
    <row r="113" spans="1:49" x14ac:dyDescent="0.2">
      <c r="A113" s="794">
        <f t="shared" si="36"/>
        <v>2029</v>
      </c>
      <c r="B113" s="794">
        <f t="shared" si="37"/>
        <v>11</v>
      </c>
      <c r="C113" s="800">
        <f t="shared" si="38"/>
        <v>47423</v>
      </c>
      <c r="E113" s="805">
        <v>1085902</v>
      </c>
      <c r="F113" s="476">
        <v>744133</v>
      </c>
      <c r="G113" s="476">
        <v>75586</v>
      </c>
      <c r="H113" s="476">
        <v>4825</v>
      </c>
      <c r="I113" s="476">
        <v>704</v>
      </c>
      <c r="J113" s="476">
        <f t="shared" si="42"/>
        <v>1911150</v>
      </c>
      <c r="K113" s="476">
        <f t="shared" si="43"/>
        <v>150500</v>
      </c>
      <c r="L113" s="476">
        <f t="shared" si="44"/>
        <v>2061650</v>
      </c>
      <c r="M113" s="476">
        <v>1763</v>
      </c>
      <c r="N113" s="476">
        <f t="shared" si="45"/>
        <v>139</v>
      </c>
      <c r="O113" s="806">
        <f t="shared" si="39"/>
        <v>2063552</v>
      </c>
      <c r="P113" s="813"/>
      <c r="Q113" s="805">
        <f>E113-'[119]Electric Assumptions'!V105</f>
        <v>1036441.1734012342</v>
      </c>
      <c r="R113" s="476">
        <f>F113-'[119]Electric Assumptions'!W105</f>
        <v>688597.805169089</v>
      </c>
      <c r="S113" s="476">
        <f t="shared" si="35"/>
        <v>75586</v>
      </c>
      <c r="T113" s="476">
        <f t="shared" si="35"/>
        <v>4825</v>
      </c>
      <c r="U113" s="476">
        <f t="shared" si="35"/>
        <v>704</v>
      </c>
      <c r="V113" s="476">
        <f t="shared" si="46"/>
        <v>1806153.9785703232</v>
      </c>
      <c r="W113" s="476">
        <f t="shared" si="47"/>
        <v>142232.0214296768</v>
      </c>
      <c r="X113" s="476">
        <f t="shared" si="48"/>
        <v>1948386</v>
      </c>
      <c r="Y113" s="476">
        <f t="shared" si="49"/>
        <v>1763</v>
      </c>
      <c r="Z113" s="476">
        <f t="shared" si="50"/>
        <v>139</v>
      </c>
      <c r="AA113" s="806">
        <f t="shared" si="40"/>
        <v>1950288</v>
      </c>
      <c r="AC113" s="805">
        <v>1164816.899436241</v>
      </c>
      <c r="AD113" s="476">
        <v>812431.73018645321</v>
      </c>
      <c r="AE113" s="476">
        <v>80891.322648575981</v>
      </c>
      <c r="AF113" s="476">
        <v>6155.9416307165748</v>
      </c>
      <c r="AG113" s="476">
        <v>703.79170129312024</v>
      </c>
      <c r="AH113" s="476">
        <f t="shared" si="51"/>
        <v>2064999.6856032799</v>
      </c>
      <c r="AI113" s="476">
        <f t="shared" si="52"/>
        <v>162616.31439672015</v>
      </c>
      <c r="AJ113" s="476">
        <f t="shared" si="53"/>
        <v>2227616</v>
      </c>
      <c r="AK113" s="476">
        <f t="shared" si="54"/>
        <v>1763</v>
      </c>
      <c r="AL113" s="476">
        <f t="shared" si="55"/>
        <v>139</v>
      </c>
      <c r="AM113" s="806">
        <f t="shared" si="41"/>
        <v>2229518</v>
      </c>
      <c r="AR113" s="813"/>
      <c r="AS113" s="813"/>
      <c r="AT113" s="813"/>
      <c r="AU113" s="813"/>
      <c r="AV113" s="813"/>
      <c r="AW113" s="813"/>
    </row>
    <row r="114" spans="1:49" x14ac:dyDescent="0.2">
      <c r="A114" s="794">
        <f t="shared" si="36"/>
        <v>2029</v>
      </c>
      <c r="B114" s="794">
        <f t="shared" si="37"/>
        <v>12</v>
      </c>
      <c r="C114" s="800">
        <f t="shared" si="38"/>
        <v>47453</v>
      </c>
      <c r="E114" s="805">
        <v>1347780</v>
      </c>
      <c r="F114" s="476">
        <v>854087</v>
      </c>
      <c r="G114" s="476">
        <v>77638</v>
      </c>
      <c r="H114" s="476">
        <v>5465</v>
      </c>
      <c r="I114" s="476">
        <v>913</v>
      </c>
      <c r="J114" s="476">
        <f t="shared" si="42"/>
        <v>2285883</v>
      </c>
      <c r="K114" s="476">
        <f t="shared" si="43"/>
        <v>180010</v>
      </c>
      <c r="L114" s="476">
        <f t="shared" si="44"/>
        <v>2465893</v>
      </c>
      <c r="M114" s="476">
        <v>1649</v>
      </c>
      <c r="N114" s="476">
        <f t="shared" si="45"/>
        <v>130</v>
      </c>
      <c r="O114" s="806">
        <f t="shared" si="39"/>
        <v>2467672</v>
      </c>
      <c r="P114" s="813"/>
      <c r="Q114" s="805">
        <f>E114-'[119]Electric Assumptions'!V106</f>
        <v>1293241.4733830381</v>
      </c>
      <c r="R114" s="476">
        <f>F114-'[119]Electric Assumptions'!W106</f>
        <v>793062.5984560186</v>
      </c>
      <c r="S114" s="476">
        <f t="shared" si="35"/>
        <v>77638</v>
      </c>
      <c r="T114" s="476">
        <f t="shared" si="35"/>
        <v>5465</v>
      </c>
      <c r="U114" s="476">
        <f t="shared" si="35"/>
        <v>913</v>
      </c>
      <c r="V114" s="476">
        <f t="shared" si="46"/>
        <v>2170320.0718390569</v>
      </c>
      <c r="W114" s="476">
        <f t="shared" si="47"/>
        <v>170909.92816094309</v>
      </c>
      <c r="X114" s="476">
        <f t="shared" si="48"/>
        <v>2341230</v>
      </c>
      <c r="Y114" s="476">
        <f t="shared" si="49"/>
        <v>1649</v>
      </c>
      <c r="Z114" s="476">
        <f t="shared" si="50"/>
        <v>130</v>
      </c>
      <c r="AA114" s="806">
        <f t="shared" si="40"/>
        <v>2343009</v>
      </c>
      <c r="AC114" s="805">
        <v>1445996.6581517465</v>
      </c>
      <c r="AD114" s="476">
        <v>917025.47347669816</v>
      </c>
      <c r="AE114" s="476">
        <v>83175.542278931389</v>
      </c>
      <c r="AF114" s="476">
        <v>6913.2754083295931</v>
      </c>
      <c r="AG114" s="476">
        <v>912.51020922422231</v>
      </c>
      <c r="AH114" s="476">
        <f t="shared" si="51"/>
        <v>2454023.4595249295</v>
      </c>
      <c r="AI114" s="476">
        <f t="shared" si="52"/>
        <v>193250.54047507048</v>
      </c>
      <c r="AJ114" s="476">
        <f t="shared" si="53"/>
        <v>2647274</v>
      </c>
      <c r="AK114" s="476">
        <f t="shared" si="54"/>
        <v>1649</v>
      </c>
      <c r="AL114" s="476">
        <f t="shared" si="55"/>
        <v>130</v>
      </c>
      <c r="AM114" s="806">
        <f t="shared" si="41"/>
        <v>2649053</v>
      </c>
      <c r="AR114" s="813"/>
      <c r="AS114" s="813"/>
      <c r="AT114" s="813"/>
      <c r="AU114" s="813"/>
      <c r="AV114" s="813"/>
      <c r="AW114" s="813"/>
    </row>
    <row r="115" spans="1:49" x14ac:dyDescent="0.2">
      <c r="A115" s="794">
        <f t="shared" si="36"/>
        <v>2030</v>
      </c>
      <c r="B115" s="794">
        <f t="shared" si="37"/>
        <v>1</v>
      </c>
      <c r="C115" s="800">
        <f t="shared" si="38"/>
        <v>47484</v>
      </c>
      <c r="E115" s="805">
        <v>1319872</v>
      </c>
      <c r="F115" s="476">
        <v>842093</v>
      </c>
      <c r="G115" s="476">
        <v>80568</v>
      </c>
      <c r="H115" s="476">
        <v>5594</v>
      </c>
      <c r="I115" s="476">
        <v>1008</v>
      </c>
      <c r="J115" s="476">
        <f t="shared" si="42"/>
        <v>2249135</v>
      </c>
      <c r="K115" s="476">
        <f t="shared" si="43"/>
        <v>177116</v>
      </c>
      <c r="L115" s="476">
        <f t="shared" si="44"/>
        <v>2426251</v>
      </c>
      <c r="M115" s="476">
        <v>2243</v>
      </c>
      <c r="N115" s="476">
        <f t="shared" si="45"/>
        <v>177</v>
      </c>
      <c r="O115" s="806">
        <f t="shared" si="39"/>
        <v>2428671</v>
      </c>
      <c r="P115" s="813"/>
      <c r="Q115" s="805">
        <f>E115-'[119]Electric Assumptions'!V107</f>
        <v>1272505.2175043235</v>
      </c>
      <c r="R115" s="476">
        <f>F115-'[119]Electric Assumptions'!W107</f>
        <v>777954.99421730952</v>
      </c>
      <c r="S115" s="476">
        <f t="shared" si="35"/>
        <v>80568</v>
      </c>
      <c r="T115" s="476">
        <f t="shared" si="35"/>
        <v>5594</v>
      </c>
      <c r="U115" s="476">
        <f t="shared" si="35"/>
        <v>1008</v>
      </c>
      <c r="V115" s="476">
        <f t="shared" si="46"/>
        <v>2137630.2117216331</v>
      </c>
      <c r="W115" s="476">
        <f t="shared" si="47"/>
        <v>168335.7882783669</v>
      </c>
      <c r="X115" s="476">
        <f t="shared" si="48"/>
        <v>2305966</v>
      </c>
      <c r="Y115" s="476">
        <f t="shared" si="49"/>
        <v>2243</v>
      </c>
      <c r="Z115" s="476">
        <f t="shared" si="50"/>
        <v>177</v>
      </c>
      <c r="AA115" s="806">
        <f t="shared" si="40"/>
        <v>2308386</v>
      </c>
      <c r="AC115" s="805">
        <v>1426891.9675943051</v>
      </c>
      <c r="AD115" s="476">
        <v>913256.62608184549</v>
      </c>
      <c r="AE115" s="476">
        <v>86480.563711114519</v>
      </c>
      <c r="AF115" s="476">
        <v>6805.3446318780507</v>
      </c>
      <c r="AG115" s="476">
        <v>1007.5035367395064</v>
      </c>
      <c r="AH115" s="476">
        <f t="shared" si="51"/>
        <v>2434442.005555883</v>
      </c>
      <c r="AI115" s="476">
        <f t="shared" si="52"/>
        <v>191708.99444411695</v>
      </c>
      <c r="AJ115" s="476">
        <f t="shared" si="53"/>
        <v>2626151</v>
      </c>
      <c r="AK115" s="476">
        <f t="shared" si="54"/>
        <v>2243</v>
      </c>
      <c r="AL115" s="476">
        <f t="shared" si="55"/>
        <v>177</v>
      </c>
      <c r="AM115" s="806">
        <f t="shared" si="41"/>
        <v>2628571</v>
      </c>
      <c r="AR115" s="813"/>
      <c r="AS115" s="813"/>
      <c r="AT115" s="813"/>
      <c r="AU115" s="813"/>
      <c r="AV115" s="813"/>
      <c r="AW115" s="813"/>
    </row>
    <row r="116" spans="1:49" x14ac:dyDescent="0.2">
      <c r="A116" s="794">
        <f t="shared" si="36"/>
        <v>2030</v>
      </c>
      <c r="B116" s="794">
        <f t="shared" si="37"/>
        <v>2</v>
      </c>
      <c r="C116" s="800">
        <f t="shared" si="38"/>
        <v>47515</v>
      </c>
      <c r="E116" s="805">
        <v>1137936</v>
      </c>
      <c r="F116" s="476">
        <v>746423</v>
      </c>
      <c r="G116" s="476">
        <v>73768</v>
      </c>
      <c r="H116" s="476">
        <v>4822</v>
      </c>
      <c r="I116" s="476">
        <v>899</v>
      </c>
      <c r="J116" s="476">
        <f t="shared" si="42"/>
        <v>1963848</v>
      </c>
      <c r="K116" s="476">
        <f t="shared" si="43"/>
        <v>154650</v>
      </c>
      <c r="L116" s="476">
        <f t="shared" si="44"/>
        <v>2118498</v>
      </c>
      <c r="M116" s="476">
        <v>2439</v>
      </c>
      <c r="N116" s="476">
        <f t="shared" si="45"/>
        <v>192</v>
      </c>
      <c r="O116" s="806">
        <f t="shared" si="39"/>
        <v>2121129</v>
      </c>
      <c r="P116" s="813"/>
      <c r="Q116" s="805">
        <f>E116-'[119]Electric Assumptions'!V108</f>
        <v>1094671.9770555655</v>
      </c>
      <c r="R116" s="476">
        <f>F116-'[119]Electric Assumptions'!W108</f>
        <v>688719.59517593775</v>
      </c>
      <c r="S116" s="476">
        <f t="shared" si="35"/>
        <v>73768</v>
      </c>
      <c r="T116" s="476">
        <f t="shared" si="35"/>
        <v>4822</v>
      </c>
      <c r="U116" s="476">
        <f t="shared" si="35"/>
        <v>899</v>
      </c>
      <c r="V116" s="476">
        <f t="shared" si="46"/>
        <v>1862880.5722315032</v>
      </c>
      <c r="W116" s="476">
        <f t="shared" si="47"/>
        <v>146699.4277684968</v>
      </c>
      <c r="X116" s="476">
        <f t="shared" si="48"/>
        <v>2009580</v>
      </c>
      <c r="Y116" s="476">
        <f t="shared" si="49"/>
        <v>2439</v>
      </c>
      <c r="Z116" s="476">
        <f t="shared" si="50"/>
        <v>192</v>
      </c>
      <c r="AA116" s="806">
        <f t="shared" si="40"/>
        <v>2012211</v>
      </c>
      <c r="AC116" s="805">
        <v>1219331.4034706953</v>
      </c>
      <c r="AD116" s="476">
        <v>813709.71688753669</v>
      </c>
      <c r="AE116" s="476">
        <v>78918.786463888755</v>
      </c>
      <c r="AF116" s="476">
        <v>5839.0317091294582</v>
      </c>
      <c r="AG116" s="476">
        <v>898.67247755412268</v>
      </c>
      <c r="AH116" s="476">
        <f t="shared" si="51"/>
        <v>2118697.6110088043</v>
      </c>
      <c r="AI116" s="476">
        <f t="shared" si="52"/>
        <v>166844.38899119571</v>
      </c>
      <c r="AJ116" s="476">
        <f t="shared" si="53"/>
        <v>2285542</v>
      </c>
      <c r="AK116" s="476">
        <f t="shared" si="54"/>
        <v>2439</v>
      </c>
      <c r="AL116" s="476">
        <f t="shared" si="55"/>
        <v>192</v>
      </c>
      <c r="AM116" s="806">
        <f t="shared" si="41"/>
        <v>2288173</v>
      </c>
      <c r="AR116" s="813"/>
      <c r="AS116" s="813"/>
      <c r="AT116" s="813"/>
      <c r="AU116" s="813"/>
      <c r="AV116" s="813"/>
      <c r="AW116" s="813"/>
    </row>
    <row r="117" spans="1:49" x14ac:dyDescent="0.2">
      <c r="A117" s="794">
        <f t="shared" si="36"/>
        <v>2030</v>
      </c>
      <c r="B117" s="794">
        <f t="shared" si="37"/>
        <v>3</v>
      </c>
      <c r="C117" s="800">
        <f t="shared" si="38"/>
        <v>47543</v>
      </c>
      <c r="E117" s="805">
        <v>1148487</v>
      </c>
      <c r="F117" s="476">
        <v>809815</v>
      </c>
      <c r="G117" s="476">
        <v>81242</v>
      </c>
      <c r="H117" s="476">
        <v>5710</v>
      </c>
      <c r="I117" s="476">
        <v>887</v>
      </c>
      <c r="J117" s="476">
        <f t="shared" si="42"/>
        <v>2046141</v>
      </c>
      <c r="K117" s="476">
        <f t="shared" si="43"/>
        <v>161131</v>
      </c>
      <c r="L117" s="476">
        <f t="shared" si="44"/>
        <v>2207272</v>
      </c>
      <c r="M117" s="476">
        <v>2263</v>
      </c>
      <c r="N117" s="476">
        <f t="shared" si="45"/>
        <v>178</v>
      </c>
      <c r="O117" s="806">
        <f t="shared" si="39"/>
        <v>2209713</v>
      </c>
      <c r="P117" s="813"/>
      <c r="Q117" s="805">
        <f>E117-'[119]Electric Assumptions'!V109</f>
        <v>1096118.8753816688</v>
      </c>
      <c r="R117" s="476">
        <f>F117-'[119]Electric Assumptions'!W109</f>
        <v>744210.29333116114</v>
      </c>
      <c r="S117" s="476">
        <f t="shared" si="35"/>
        <v>81242</v>
      </c>
      <c r="T117" s="476">
        <f t="shared" si="35"/>
        <v>5710</v>
      </c>
      <c r="U117" s="476">
        <f t="shared" si="35"/>
        <v>887</v>
      </c>
      <c r="V117" s="476">
        <f t="shared" si="46"/>
        <v>1928168.1687128299</v>
      </c>
      <c r="W117" s="476">
        <f t="shared" si="47"/>
        <v>151840.83128717006</v>
      </c>
      <c r="X117" s="476">
        <f t="shared" si="48"/>
        <v>2080009</v>
      </c>
      <c r="Y117" s="476">
        <f t="shared" si="49"/>
        <v>2263</v>
      </c>
      <c r="Z117" s="476">
        <f t="shared" si="50"/>
        <v>178</v>
      </c>
      <c r="AA117" s="806">
        <f t="shared" si="40"/>
        <v>2082450</v>
      </c>
      <c r="AC117" s="805">
        <v>1225464.8950792756</v>
      </c>
      <c r="AD117" s="476">
        <v>886260.18925567297</v>
      </c>
      <c r="AE117" s="476">
        <v>87434.510290238177</v>
      </c>
      <c r="AF117" s="476">
        <v>6828.9198279455095</v>
      </c>
      <c r="AG117" s="476">
        <v>887.37295643611094</v>
      </c>
      <c r="AH117" s="476">
        <f t="shared" si="51"/>
        <v>2206875.8874095683</v>
      </c>
      <c r="AI117" s="476">
        <f t="shared" si="52"/>
        <v>173788.1125904317</v>
      </c>
      <c r="AJ117" s="476">
        <f t="shared" si="53"/>
        <v>2380664</v>
      </c>
      <c r="AK117" s="476">
        <f t="shared" si="54"/>
        <v>2263</v>
      </c>
      <c r="AL117" s="476">
        <f t="shared" si="55"/>
        <v>178</v>
      </c>
      <c r="AM117" s="806">
        <f t="shared" si="41"/>
        <v>2383105</v>
      </c>
      <c r="AR117" s="813"/>
      <c r="AS117" s="813"/>
      <c r="AT117" s="813"/>
      <c r="AU117" s="813"/>
      <c r="AV117" s="813"/>
      <c r="AW117" s="813"/>
    </row>
    <row r="118" spans="1:49" x14ac:dyDescent="0.2">
      <c r="A118" s="794">
        <f t="shared" si="36"/>
        <v>2030</v>
      </c>
      <c r="B118" s="794">
        <f t="shared" si="37"/>
        <v>4</v>
      </c>
      <c r="C118" s="800">
        <f t="shared" si="38"/>
        <v>47574</v>
      </c>
      <c r="E118" s="805">
        <v>921481</v>
      </c>
      <c r="F118" s="476">
        <v>711857</v>
      </c>
      <c r="G118" s="476">
        <v>76072</v>
      </c>
      <c r="H118" s="476">
        <v>5103</v>
      </c>
      <c r="I118" s="476">
        <v>723</v>
      </c>
      <c r="J118" s="476">
        <f t="shared" si="42"/>
        <v>1715236</v>
      </c>
      <c r="K118" s="476">
        <f t="shared" si="43"/>
        <v>135073</v>
      </c>
      <c r="L118" s="476">
        <f t="shared" si="44"/>
        <v>1850309</v>
      </c>
      <c r="M118" s="476">
        <v>2101</v>
      </c>
      <c r="N118" s="476">
        <f t="shared" si="45"/>
        <v>165</v>
      </c>
      <c r="O118" s="806">
        <f t="shared" si="39"/>
        <v>1852575</v>
      </c>
      <c r="P118" s="813"/>
      <c r="Q118" s="805">
        <f>E118-'[119]Electric Assumptions'!V110</f>
        <v>870074.15115502174</v>
      </c>
      <c r="R118" s="476">
        <f>F118-'[119]Electric Assumptions'!W110</f>
        <v>648898.93984306813</v>
      </c>
      <c r="S118" s="476">
        <f t="shared" si="35"/>
        <v>76072</v>
      </c>
      <c r="T118" s="476">
        <f t="shared" si="35"/>
        <v>5103</v>
      </c>
      <c r="U118" s="476">
        <f t="shared" si="35"/>
        <v>723</v>
      </c>
      <c r="V118" s="476">
        <f t="shared" si="46"/>
        <v>1600871.0909980899</v>
      </c>
      <c r="W118" s="476">
        <f t="shared" si="47"/>
        <v>126066.90900191013</v>
      </c>
      <c r="X118" s="476">
        <f t="shared" si="48"/>
        <v>1726938</v>
      </c>
      <c r="Y118" s="476">
        <f t="shared" si="49"/>
        <v>2101</v>
      </c>
      <c r="Z118" s="476">
        <f t="shared" si="50"/>
        <v>165</v>
      </c>
      <c r="AA118" s="806">
        <f t="shared" si="40"/>
        <v>1729204</v>
      </c>
      <c r="AC118" s="805">
        <v>983131.21221943072</v>
      </c>
      <c r="AD118" s="476">
        <v>791184.03090307489</v>
      </c>
      <c r="AE118" s="476">
        <v>82009.760530565953</v>
      </c>
      <c r="AF118" s="476">
        <v>6028.4149980270849</v>
      </c>
      <c r="AG118" s="476">
        <v>723.13873902754665</v>
      </c>
      <c r="AH118" s="476">
        <f t="shared" si="51"/>
        <v>1863076.5573901259</v>
      </c>
      <c r="AI118" s="476">
        <f t="shared" si="52"/>
        <v>146714.44260987407</v>
      </c>
      <c r="AJ118" s="476">
        <f t="shared" si="53"/>
        <v>2009791</v>
      </c>
      <c r="AK118" s="476">
        <f t="shared" si="54"/>
        <v>2101</v>
      </c>
      <c r="AL118" s="476">
        <f t="shared" si="55"/>
        <v>165</v>
      </c>
      <c r="AM118" s="806">
        <f t="shared" si="41"/>
        <v>2012057</v>
      </c>
      <c r="AR118" s="813"/>
      <c r="AS118" s="813"/>
      <c r="AT118" s="813"/>
      <c r="AU118" s="813"/>
      <c r="AV118" s="813"/>
      <c r="AW118" s="813"/>
    </row>
    <row r="119" spans="1:49" x14ac:dyDescent="0.2">
      <c r="A119" s="794">
        <f t="shared" si="36"/>
        <v>2030</v>
      </c>
      <c r="B119" s="794">
        <f t="shared" si="37"/>
        <v>5</v>
      </c>
      <c r="C119" s="800">
        <f t="shared" si="38"/>
        <v>47604</v>
      </c>
      <c r="E119" s="805">
        <v>810524</v>
      </c>
      <c r="F119" s="476">
        <v>710276</v>
      </c>
      <c r="G119" s="476">
        <v>72707</v>
      </c>
      <c r="H119" s="476">
        <v>5037</v>
      </c>
      <c r="I119" s="476">
        <v>562</v>
      </c>
      <c r="J119" s="476">
        <f t="shared" si="42"/>
        <v>1599106</v>
      </c>
      <c r="K119" s="476">
        <f t="shared" si="43"/>
        <v>125927</v>
      </c>
      <c r="L119" s="476">
        <f t="shared" si="44"/>
        <v>1725033</v>
      </c>
      <c r="M119" s="476">
        <v>2097</v>
      </c>
      <c r="N119" s="476">
        <f t="shared" si="45"/>
        <v>165</v>
      </c>
      <c r="O119" s="806">
        <f t="shared" si="39"/>
        <v>1727295</v>
      </c>
      <c r="P119" s="813"/>
      <c r="Q119" s="805">
        <f>E119-'[119]Electric Assumptions'!V111</f>
        <v>759817.56641018426</v>
      </c>
      <c r="R119" s="476">
        <f>F119-'[119]Electric Assumptions'!W111</f>
        <v>648274.17535920022</v>
      </c>
      <c r="S119" s="476">
        <f t="shared" si="35"/>
        <v>72707</v>
      </c>
      <c r="T119" s="476">
        <f t="shared" si="35"/>
        <v>5037</v>
      </c>
      <c r="U119" s="476">
        <f t="shared" si="35"/>
        <v>562</v>
      </c>
      <c r="V119" s="476">
        <f t="shared" si="46"/>
        <v>1486397.7417693846</v>
      </c>
      <c r="W119" s="476">
        <f t="shared" si="47"/>
        <v>117052.25823061541</v>
      </c>
      <c r="X119" s="476">
        <f t="shared" si="48"/>
        <v>1603450</v>
      </c>
      <c r="Y119" s="476">
        <f t="shared" si="49"/>
        <v>2097</v>
      </c>
      <c r="Z119" s="476">
        <f t="shared" si="50"/>
        <v>165</v>
      </c>
      <c r="AA119" s="806">
        <f t="shared" si="40"/>
        <v>1605712</v>
      </c>
      <c r="AC119" s="805">
        <v>865611.85234666162</v>
      </c>
      <c r="AD119" s="476">
        <v>797263.3317723074</v>
      </c>
      <c r="AE119" s="476">
        <v>78863.994537965293</v>
      </c>
      <c r="AF119" s="476">
        <v>5884.8357778669906</v>
      </c>
      <c r="AG119" s="476">
        <v>561.56713514947933</v>
      </c>
      <c r="AH119" s="476">
        <f t="shared" si="51"/>
        <v>1748185.5815699506</v>
      </c>
      <c r="AI119" s="476">
        <f t="shared" si="52"/>
        <v>137667.41843004944</v>
      </c>
      <c r="AJ119" s="476">
        <f t="shared" si="53"/>
        <v>1885853</v>
      </c>
      <c r="AK119" s="476">
        <f t="shared" si="54"/>
        <v>2097</v>
      </c>
      <c r="AL119" s="476">
        <f t="shared" si="55"/>
        <v>165</v>
      </c>
      <c r="AM119" s="806">
        <f t="shared" si="41"/>
        <v>1888115</v>
      </c>
      <c r="AR119" s="813"/>
      <c r="AS119" s="813"/>
      <c r="AT119" s="813"/>
      <c r="AU119" s="813"/>
      <c r="AV119" s="813"/>
      <c r="AW119" s="813"/>
    </row>
    <row r="120" spans="1:49" x14ac:dyDescent="0.2">
      <c r="A120" s="794">
        <f t="shared" ref="A120:A183" si="56">A108+1</f>
        <v>2030</v>
      </c>
      <c r="B120" s="794">
        <f t="shared" ref="B120:B183" si="57">B108</f>
        <v>6</v>
      </c>
      <c r="C120" s="800">
        <f t="shared" si="38"/>
        <v>47635</v>
      </c>
      <c r="E120" s="805">
        <v>759173</v>
      </c>
      <c r="F120" s="476">
        <v>702516</v>
      </c>
      <c r="G120" s="476">
        <v>80092</v>
      </c>
      <c r="H120" s="476">
        <v>4454</v>
      </c>
      <c r="I120" s="476">
        <v>430</v>
      </c>
      <c r="J120" s="476">
        <f t="shared" si="42"/>
        <v>1546665</v>
      </c>
      <c r="K120" s="476">
        <f t="shared" si="43"/>
        <v>121798</v>
      </c>
      <c r="L120" s="476">
        <f t="shared" si="44"/>
        <v>1668463</v>
      </c>
      <c r="M120" s="476">
        <v>1727</v>
      </c>
      <c r="N120" s="476">
        <f t="shared" si="45"/>
        <v>136</v>
      </c>
      <c r="O120" s="806">
        <f t="shared" si="39"/>
        <v>1670326</v>
      </c>
      <c r="P120" s="813"/>
      <c r="Q120" s="805">
        <f>E120-'[119]Electric Assumptions'!V112</f>
        <v>709495.42801981</v>
      </c>
      <c r="R120" s="476">
        <f>F120-'[119]Electric Assumptions'!W112</f>
        <v>642504.95774889644</v>
      </c>
      <c r="S120" s="476">
        <f t="shared" si="35"/>
        <v>80092</v>
      </c>
      <c r="T120" s="476">
        <f t="shared" si="35"/>
        <v>4454</v>
      </c>
      <c r="U120" s="476">
        <f t="shared" si="35"/>
        <v>430</v>
      </c>
      <c r="V120" s="476">
        <f t="shared" si="46"/>
        <v>1436976.3857687064</v>
      </c>
      <c r="W120" s="476">
        <f t="shared" si="47"/>
        <v>113159.61423129356</v>
      </c>
      <c r="X120" s="476">
        <f t="shared" si="48"/>
        <v>1550136</v>
      </c>
      <c r="Y120" s="476">
        <f t="shared" si="49"/>
        <v>1727</v>
      </c>
      <c r="Z120" s="476">
        <f t="shared" si="50"/>
        <v>136</v>
      </c>
      <c r="AA120" s="806">
        <f t="shared" si="40"/>
        <v>1551999</v>
      </c>
      <c r="AC120" s="805">
        <v>815131.30467804207</v>
      </c>
      <c r="AD120" s="476">
        <v>794949.39294798847</v>
      </c>
      <c r="AE120" s="476">
        <v>86086.055132490699</v>
      </c>
      <c r="AF120" s="476">
        <v>5280.9708369166738</v>
      </c>
      <c r="AG120" s="476">
        <v>430.18822961101171</v>
      </c>
      <c r="AH120" s="476">
        <f t="shared" si="51"/>
        <v>1701877.9118250487</v>
      </c>
      <c r="AI120" s="476">
        <f t="shared" si="52"/>
        <v>134021.08817495126</v>
      </c>
      <c r="AJ120" s="476">
        <f t="shared" si="53"/>
        <v>1835899</v>
      </c>
      <c r="AK120" s="476">
        <f t="shared" si="54"/>
        <v>1727</v>
      </c>
      <c r="AL120" s="476">
        <f t="shared" si="55"/>
        <v>136</v>
      </c>
      <c r="AM120" s="806">
        <f t="shared" si="41"/>
        <v>1837762</v>
      </c>
      <c r="AR120" s="813"/>
      <c r="AS120" s="813"/>
      <c r="AT120" s="813"/>
      <c r="AU120" s="813"/>
      <c r="AV120" s="813"/>
      <c r="AW120" s="813"/>
    </row>
    <row r="121" spans="1:49" x14ac:dyDescent="0.2">
      <c r="A121" s="794">
        <f t="shared" si="56"/>
        <v>2030</v>
      </c>
      <c r="B121" s="794">
        <f t="shared" si="57"/>
        <v>7</v>
      </c>
      <c r="C121" s="800">
        <f t="shared" si="38"/>
        <v>47665</v>
      </c>
      <c r="E121" s="805">
        <v>872975</v>
      </c>
      <c r="F121" s="476">
        <v>781343</v>
      </c>
      <c r="G121" s="476">
        <v>82171</v>
      </c>
      <c r="H121" s="476">
        <v>5181</v>
      </c>
      <c r="I121" s="476">
        <v>291</v>
      </c>
      <c r="J121" s="476">
        <f t="shared" si="42"/>
        <v>1741961</v>
      </c>
      <c r="K121" s="476">
        <f t="shared" si="43"/>
        <v>137177</v>
      </c>
      <c r="L121" s="476">
        <f t="shared" si="44"/>
        <v>1879138</v>
      </c>
      <c r="M121" s="476">
        <v>2779</v>
      </c>
      <c r="N121" s="476">
        <f t="shared" si="45"/>
        <v>219</v>
      </c>
      <c r="O121" s="806">
        <f t="shared" si="39"/>
        <v>1882136</v>
      </c>
      <c r="P121" s="813"/>
      <c r="Q121" s="805">
        <f>E121-'[119]Electric Assumptions'!V113</f>
        <v>821909.79061675991</v>
      </c>
      <c r="R121" s="476">
        <f>F121-'[119]Electric Assumptions'!W113</f>
        <v>719698.63387723686</v>
      </c>
      <c r="S121" s="476">
        <f t="shared" si="35"/>
        <v>82171</v>
      </c>
      <c r="T121" s="476">
        <f t="shared" si="35"/>
        <v>5181</v>
      </c>
      <c r="U121" s="476">
        <f t="shared" si="35"/>
        <v>291</v>
      </c>
      <c r="V121" s="476">
        <f t="shared" si="46"/>
        <v>1629251.4244939969</v>
      </c>
      <c r="W121" s="476">
        <f t="shared" si="47"/>
        <v>128301.57550600311</v>
      </c>
      <c r="X121" s="476">
        <f t="shared" si="48"/>
        <v>1757553</v>
      </c>
      <c r="Y121" s="476">
        <f t="shared" si="49"/>
        <v>2779</v>
      </c>
      <c r="Z121" s="476">
        <f t="shared" si="50"/>
        <v>219</v>
      </c>
      <c r="AA121" s="806">
        <f t="shared" si="40"/>
        <v>1760551</v>
      </c>
      <c r="AC121" s="805">
        <v>945184.97248749412</v>
      </c>
      <c r="AD121" s="476">
        <v>877047.38723758084</v>
      </c>
      <c r="AE121" s="476">
        <v>88253.975132136038</v>
      </c>
      <c r="AF121" s="476">
        <v>6294.1222196399112</v>
      </c>
      <c r="AG121" s="476">
        <v>291.14757483456242</v>
      </c>
      <c r="AH121" s="476">
        <f t="shared" si="51"/>
        <v>1917071.6046516853</v>
      </c>
      <c r="AI121" s="476">
        <f t="shared" si="52"/>
        <v>150966.39534831466</v>
      </c>
      <c r="AJ121" s="476">
        <f t="shared" si="53"/>
        <v>2068038</v>
      </c>
      <c r="AK121" s="476">
        <f t="shared" si="54"/>
        <v>2779</v>
      </c>
      <c r="AL121" s="476">
        <f t="shared" si="55"/>
        <v>219</v>
      </c>
      <c r="AM121" s="806">
        <f t="shared" si="41"/>
        <v>2071036</v>
      </c>
      <c r="AR121" s="813"/>
      <c r="AS121" s="813"/>
      <c r="AT121" s="813"/>
      <c r="AU121" s="813"/>
      <c r="AV121" s="813"/>
      <c r="AW121" s="813"/>
    </row>
    <row r="122" spans="1:49" x14ac:dyDescent="0.2">
      <c r="A122" s="794">
        <f t="shared" si="56"/>
        <v>2030</v>
      </c>
      <c r="B122" s="794">
        <f t="shared" si="57"/>
        <v>8</v>
      </c>
      <c r="C122" s="800">
        <f t="shared" si="38"/>
        <v>47696</v>
      </c>
      <c r="E122" s="805">
        <v>884921</v>
      </c>
      <c r="F122" s="476">
        <v>781538</v>
      </c>
      <c r="G122" s="476">
        <v>82490</v>
      </c>
      <c r="H122" s="476">
        <v>4765</v>
      </c>
      <c r="I122" s="476">
        <v>290</v>
      </c>
      <c r="J122" s="476">
        <f t="shared" si="42"/>
        <v>1754004</v>
      </c>
      <c r="K122" s="476">
        <f t="shared" si="43"/>
        <v>138125</v>
      </c>
      <c r="L122" s="476">
        <f t="shared" si="44"/>
        <v>1892129</v>
      </c>
      <c r="M122" s="476">
        <v>1579</v>
      </c>
      <c r="N122" s="476">
        <f t="shared" si="45"/>
        <v>124</v>
      </c>
      <c r="O122" s="806">
        <f t="shared" si="39"/>
        <v>1893832</v>
      </c>
      <c r="P122" s="813"/>
      <c r="Q122" s="805">
        <f>E122-'[119]Electric Assumptions'!V114</f>
        <v>832899.09677247482</v>
      </c>
      <c r="R122" s="476">
        <f>F122-'[119]Electric Assumptions'!W114</f>
        <v>718459.72086603346</v>
      </c>
      <c r="S122" s="476">
        <f t="shared" si="35"/>
        <v>82490</v>
      </c>
      <c r="T122" s="476">
        <f t="shared" si="35"/>
        <v>4765</v>
      </c>
      <c r="U122" s="476">
        <f t="shared" si="35"/>
        <v>290</v>
      </c>
      <c r="V122" s="476">
        <f t="shared" si="46"/>
        <v>1638903.8176385083</v>
      </c>
      <c r="W122" s="476">
        <f t="shared" si="47"/>
        <v>129061.18236149172</v>
      </c>
      <c r="X122" s="476">
        <f t="shared" si="48"/>
        <v>1767965</v>
      </c>
      <c r="Y122" s="476">
        <f t="shared" si="49"/>
        <v>1579</v>
      </c>
      <c r="Z122" s="476">
        <f t="shared" si="50"/>
        <v>124</v>
      </c>
      <c r="AA122" s="806">
        <f t="shared" si="40"/>
        <v>1769668</v>
      </c>
      <c r="AC122" s="805">
        <v>954372.75087298022</v>
      </c>
      <c r="AD122" s="476">
        <v>881648.07058194152</v>
      </c>
      <c r="AE122" s="476">
        <v>88924.102721264877</v>
      </c>
      <c r="AF122" s="476">
        <v>5861.2771909353032</v>
      </c>
      <c r="AG122" s="476">
        <v>290.29550054884817</v>
      </c>
      <c r="AH122" s="476">
        <f t="shared" si="51"/>
        <v>1931096.4968676707</v>
      </c>
      <c r="AI122" s="476">
        <f t="shared" si="52"/>
        <v>152071.50313232932</v>
      </c>
      <c r="AJ122" s="476">
        <f t="shared" si="53"/>
        <v>2083168</v>
      </c>
      <c r="AK122" s="476">
        <f t="shared" si="54"/>
        <v>1579</v>
      </c>
      <c r="AL122" s="476">
        <f t="shared" si="55"/>
        <v>124</v>
      </c>
      <c r="AM122" s="806">
        <f t="shared" si="41"/>
        <v>2084871</v>
      </c>
      <c r="AR122" s="813"/>
      <c r="AS122" s="813"/>
      <c r="AT122" s="813"/>
      <c r="AU122" s="813"/>
      <c r="AV122" s="813"/>
      <c r="AW122" s="813"/>
    </row>
    <row r="123" spans="1:49" x14ac:dyDescent="0.2">
      <c r="A123" s="794">
        <f t="shared" si="56"/>
        <v>2030</v>
      </c>
      <c r="B123" s="794">
        <f t="shared" si="57"/>
        <v>9</v>
      </c>
      <c r="C123" s="800">
        <f t="shared" si="38"/>
        <v>47727</v>
      </c>
      <c r="E123" s="805">
        <v>790993</v>
      </c>
      <c r="F123" s="476">
        <v>705875</v>
      </c>
      <c r="G123" s="476">
        <v>77771</v>
      </c>
      <c r="H123" s="476">
        <v>4860</v>
      </c>
      <c r="I123" s="476">
        <v>319</v>
      </c>
      <c r="J123" s="476">
        <f t="shared" si="42"/>
        <v>1579818</v>
      </c>
      <c r="K123" s="476">
        <f t="shared" si="43"/>
        <v>124409</v>
      </c>
      <c r="L123" s="476">
        <f t="shared" si="44"/>
        <v>1704227</v>
      </c>
      <c r="M123" s="476">
        <v>1377</v>
      </c>
      <c r="N123" s="476">
        <f t="shared" si="45"/>
        <v>108</v>
      </c>
      <c r="O123" s="806">
        <f t="shared" si="39"/>
        <v>1705712</v>
      </c>
      <c r="P123" s="813"/>
      <c r="Q123" s="805">
        <f>E123-'[119]Electric Assumptions'!V115</f>
        <v>741618.76291956974</v>
      </c>
      <c r="R123" s="476">
        <f>F123-'[119]Electric Assumptions'!W115</f>
        <v>644051.69632533717</v>
      </c>
      <c r="S123" s="476">
        <f t="shared" ref="S123:U186" si="58">G123</f>
        <v>77771</v>
      </c>
      <c r="T123" s="476">
        <f t="shared" si="58"/>
        <v>4860</v>
      </c>
      <c r="U123" s="476">
        <f t="shared" si="58"/>
        <v>319</v>
      </c>
      <c r="V123" s="476">
        <f t="shared" si="46"/>
        <v>1468620.4592449069</v>
      </c>
      <c r="W123" s="476">
        <f t="shared" si="47"/>
        <v>115651.5407550931</v>
      </c>
      <c r="X123" s="476">
        <f t="shared" si="48"/>
        <v>1584272</v>
      </c>
      <c r="Y123" s="476">
        <f t="shared" si="49"/>
        <v>1377</v>
      </c>
      <c r="Z123" s="476">
        <f t="shared" si="50"/>
        <v>108</v>
      </c>
      <c r="AA123" s="806">
        <f t="shared" si="40"/>
        <v>1585757</v>
      </c>
      <c r="AC123" s="805">
        <v>845569.015703885</v>
      </c>
      <c r="AD123" s="476">
        <v>795930.48037724907</v>
      </c>
      <c r="AE123" s="476">
        <v>83836.827974751403</v>
      </c>
      <c r="AF123" s="476">
        <v>6095.7182911080517</v>
      </c>
      <c r="AG123" s="476">
        <v>319.41508183162887</v>
      </c>
      <c r="AH123" s="476">
        <f t="shared" si="51"/>
        <v>1731751.4574288251</v>
      </c>
      <c r="AI123" s="476">
        <f t="shared" si="52"/>
        <v>136373.54257117491</v>
      </c>
      <c r="AJ123" s="476">
        <f t="shared" si="53"/>
        <v>1868125</v>
      </c>
      <c r="AK123" s="476">
        <f t="shared" si="54"/>
        <v>1377</v>
      </c>
      <c r="AL123" s="476">
        <f t="shared" si="55"/>
        <v>108</v>
      </c>
      <c r="AM123" s="806">
        <f t="shared" si="41"/>
        <v>1869610</v>
      </c>
      <c r="AR123" s="813"/>
      <c r="AS123" s="813"/>
      <c r="AT123" s="813"/>
      <c r="AU123" s="813"/>
      <c r="AV123" s="813"/>
      <c r="AW123" s="813"/>
    </row>
    <row r="124" spans="1:49" x14ac:dyDescent="0.2">
      <c r="A124" s="794">
        <f t="shared" si="56"/>
        <v>2030</v>
      </c>
      <c r="B124" s="794">
        <f t="shared" si="57"/>
        <v>10</v>
      </c>
      <c r="C124" s="800">
        <f t="shared" si="38"/>
        <v>47757</v>
      </c>
      <c r="E124" s="805">
        <v>910122</v>
      </c>
      <c r="F124" s="476">
        <v>719901</v>
      </c>
      <c r="G124" s="476">
        <v>76893</v>
      </c>
      <c r="H124" s="476">
        <v>5489</v>
      </c>
      <c r="I124" s="476">
        <v>506</v>
      </c>
      <c r="J124" s="476">
        <f t="shared" si="42"/>
        <v>1712911</v>
      </c>
      <c r="K124" s="476">
        <f t="shared" si="43"/>
        <v>134889</v>
      </c>
      <c r="L124" s="476">
        <f t="shared" si="44"/>
        <v>1847800</v>
      </c>
      <c r="M124" s="476">
        <v>1767</v>
      </c>
      <c r="N124" s="476">
        <f t="shared" si="45"/>
        <v>139</v>
      </c>
      <c r="O124" s="806">
        <f t="shared" si="39"/>
        <v>1849706</v>
      </c>
      <c r="P124" s="813"/>
      <c r="Q124" s="805">
        <f>E124-'[119]Electric Assumptions'!V116</f>
        <v>851773.17581165396</v>
      </c>
      <c r="R124" s="476">
        <f>F124-'[119]Electric Assumptions'!W116</f>
        <v>649546.64499169751</v>
      </c>
      <c r="S124" s="476">
        <f t="shared" si="58"/>
        <v>76893</v>
      </c>
      <c r="T124" s="476">
        <f t="shared" si="58"/>
        <v>5489</v>
      </c>
      <c r="U124" s="476">
        <f t="shared" si="58"/>
        <v>506</v>
      </c>
      <c r="V124" s="476">
        <f t="shared" si="46"/>
        <v>1584207.8208033515</v>
      </c>
      <c r="W124" s="476">
        <f t="shared" si="47"/>
        <v>124754.17919664853</v>
      </c>
      <c r="X124" s="476">
        <f t="shared" si="48"/>
        <v>1708962</v>
      </c>
      <c r="Y124" s="476">
        <f t="shared" si="49"/>
        <v>1767</v>
      </c>
      <c r="Z124" s="476">
        <f t="shared" si="50"/>
        <v>139</v>
      </c>
      <c r="AA124" s="806">
        <f t="shared" si="40"/>
        <v>1710868</v>
      </c>
      <c r="AC124" s="805">
        <v>978341.40362174786</v>
      </c>
      <c r="AD124" s="476">
        <v>810465.72123649449</v>
      </c>
      <c r="AE124" s="476">
        <v>83666.777442426042</v>
      </c>
      <c r="AF124" s="476">
        <v>7127.8995043469104</v>
      </c>
      <c r="AG124" s="476">
        <v>506.48481405498899</v>
      </c>
      <c r="AH124" s="476">
        <f t="shared" si="51"/>
        <v>1880108.2866190705</v>
      </c>
      <c r="AI124" s="476">
        <f t="shared" si="52"/>
        <v>148055.71338092955</v>
      </c>
      <c r="AJ124" s="476">
        <f t="shared" si="53"/>
        <v>2028164</v>
      </c>
      <c r="AK124" s="476">
        <f t="shared" si="54"/>
        <v>1767</v>
      </c>
      <c r="AL124" s="476">
        <f t="shared" si="55"/>
        <v>139</v>
      </c>
      <c r="AM124" s="806">
        <f t="shared" si="41"/>
        <v>2030070</v>
      </c>
      <c r="AR124" s="813"/>
      <c r="AS124" s="813"/>
      <c r="AT124" s="813"/>
      <c r="AU124" s="813"/>
      <c r="AV124" s="813"/>
      <c r="AW124" s="813"/>
    </row>
    <row r="125" spans="1:49" x14ac:dyDescent="0.2">
      <c r="A125" s="794">
        <f t="shared" si="56"/>
        <v>2030</v>
      </c>
      <c r="B125" s="794">
        <f t="shared" si="57"/>
        <v>11</v>
      </c>
      <c r="C125" s="800">
        <f t="shared" si="38"/>
        <v>47788</v>
      </c>
      <c r="E125" s="805">
        <v>1096322</v>
      </c>
      <c r="F125" s="476">
        <v>755810</v>
      </c>
      <c r="G125" s="476">
        <v>73853</v>
      </c>
      <c r="H125" s="476">
        <v>4687</v>
      </c>
      <c r="I125" s="476">
        <v>702</v>
      </c>
      <c r="J125" s="476">
        <f t="shared" si="42"/>
        <v>1931374</v>
      </c>
      <c r="K125" s="476">
        <f t="shared" si="43"/>
        <v>152093</v>
      </c>
      <c r="L125" s="476">
        <f t="shared" si="44"/>
        <v>2083467</v>
      </c>
      <c r="M125" s="476">
        <v>1763</v>
      </c>
      <c r="N125" s="476">
        <f t="shared" si="45"/>
        <v>139</v>
      </c>
      <c r="O125" s="806">
        <f t="shared" si="39"/>
        <v>2085369</v>
      </c>
      <c r="P125" s="813"/>
      <c r="Q125" s="805">
        <f>E125-'[119]Electric Assumptions'!V117</f>
        <v>1036886.1033495574</v>
      </c>
      <c r="R125" s="476">
        <f>F125-'[119]Electric Assumptions'!W117</f>
        <v>683046.64440332656</v>
      </c>
      <c r="S125" s="476">
        <f t="shared" si="58"/>
        <v>73853</v>
      </c>
      <c r="T125" s="476">
        <f t="shared" si="58"/>
        <v>4687</v>
      </c>
      <c r="U125" s="476">
        <f t="shared" si="58"/>
        <v>702</v>
      </c>
      <c r="V125" s="476">
        <f t="shared" si="46"/>
        <v>1799174.7477528839</v>
      </c>
      <c r="W125" s="476">
        <f t="shared" si="47"/>
        <v>141682.25224711606</v>
      </c>
      <c r="X125" s="476">
        <f t="shared" si="48"/>
        <v>1940857</v>
      </c>
      <c r="Y125" s="476">
        <f t="shared" si="49"/>
        <v>1763</v>
      </c>
      <c r="Z125" s="476">
        <f t="shared" si="50"/>
        <v>139</v>
      </c>
      <c r="AA125" s="806">
        <f t="shared" si="40"/>
        <v>1942759</v>
      </c>
      <c r="AC125" s="805">
        <v>1188280.014780506</v>
      </c>
      <c r="AD125" s="476">
        <v>836651.73791357817</v>
      </c>
      <c r="AE125" s="476">
        <v>80247.044634188511</v>
      </c>
      <c r="AF125" s="476">
        <v>6241.6090662477836</v>
      </c>
      <c r="AG125" s="476">
        <v>702.00462857183561</v>
      </c>
      <c r="AH125" s="476">
        <f t="shared" si="51"/>
        <v>2112122.4110230925</v>
      </c>
      <c r="AI125" s="476">
        <f t="shared" si="52"/>
        <v>166326.58897690754</v>
      </c>
      <c r="AJ125" s="476">
        <f t="shared" si="53"/>
        <v>2278449</v>
      </c>
      <c r="AK125" s="476">
        <f t="shared" si="54"/>
        <v>1763</v>
      </c>
      <c r="AL125" s="476">
        <f t="shared" si="55"/>
        <v>139</v>
      </c>
      <c r="AM125" s="806">
        <f t="shared" si="41"/>
        <v>2280351</v>
      </c>
      <c r="AR125" s="813"/>
      <c r="AS125" s="813"/>
      <c r="AT125" s="813"/>
      <c r="AU125" s="813"/>
      <c r="AV125" s="813"/>
      <c r="AW125" s="813"/>
    </row>
    <row r="126" spans="1:49" x14ac:dyDescent="0.2">
      <c r="A126" s="794">
        <f t="shared" si="56"/>
        <v>2030</v>
      </c>
      <c r="B126" s="794">
        <f t="shared" si="57"/>
        <v>12</v>
      </c>
      <c r="C126" s="800">
        <f t="shared" si="38"/>
        <v>47818</v>
      </c>
      <c r="E126" s="805">
        <v>1368121</v>
      </c>
      <c r="F126" s="476">
        <v>871786</v>
      </c>
      <c r="G126" s="476">
        <v>76164</v>
      </c>
      <c r="H126" s="476">
        <v>5321</v>
      </c>
      <c r="I126" s="476">
        <v>914</v>
      </c>
      <c r="J126" s="476">
        <f t="shared" si="42"/>
        <v>2322306</v>
      </c>
      <c r="K126" s="476">
        <f t="shared" si="43"/>
        <v>182878</v>
      </c>
      <c r="L126" s="476">
        <f t="shared" si="44"/>
        <v>2505184</v>
      </c>
      <c r="M126" s="476">
        <v>1649</v>
      </c>
      <c r="N126" s="476">
        <f t="shared" si="45"/>
        <v>130</v>
      </c>
      <c r="O126" s="806">
        <f t="shared" si="39"/>
        <v>2506963</v>
      </c>
      <c r="P126" s="813"/>
      <c r="Q126" s="805">
        <f>E126-'[119]Electric Assumptions'!V118</f>
        <v>1302887.6738743053</v>
      </c>
      <c r="R126" s="476">
        <f>F126-'[119]Electric Assumptions'!W118</f>
        <v>791616.0863287556</v>
      </c>
      <c r="S126" s="476">
        <f t="shared" si="58"/>
        <v>76164</v>
      </c>
      <c r="T126" s="476">
        <f t="shared" si="58"/>
        <v>5321</v>
      </c>
      <c r="U126" s="476">
        <f t="shared" si="58"/>
        <v>914</v>
      </c>
      <c r="V126" s="476">
        <f t="shared" si="46"/>
        <v>2176902.7602030607</v>
      </c>
      <c r="W126" s="476">
        <f t="shared" si="47"/>
        <v>171428.23979693931</v>
      </c>
      <c r="X126" s="476">
        <f t="shared" si="48"/>
        <v>2348331</v>
      </c>
      <c r="Y126" s="476">
        <f t="shared" si="49"/>
        <v>1649</v>
      </c>
      <c r="Z126" s="476">
        <f t="shared" si="50"/>
        <v>130</v>
      </c>
      <c r="AA126" s="806">
        <f t="shared" si="40"/>
        <v>2350110</v>
      </c>
      <c r="AC126" s="805">
        <v>1481162.6468260586</v>
      </c>
      <c r="AD126" s="476">
        <v>945113.41983413079</v>
      </c>
      <c r="AE126" s="476">
        <v>82806.067357379245</v>
      </c>
      <c r="AF126" s="476">
        <v>7009.3667081038275</v>
      </c>
      <c r="AG126" s="476">
        <v>913.80429636722147</v>
      </c>
      <c r="AH126" s="476">
        <f t="shared" si="51"/>
        <v>2517005.3050220404</v>
      </c>
      <c r="AI126" s="476">
        <f t="shared" si="52"/>
        <v>198210.69497795962</v>
      </c>
      <c r="AJ126" s="476">
        <f t="shared" si="53"/>
        <v>2715216</v>
      </c>
      <c r="AK126" s="476">
        <f t="shared" si="54"/>
        <v>1649</v>
      </c>
      <c r="AL126" s="476">
        <f t="shared" si="55"/>
        <v>130</v>
      </c>
      <c r="AM126" s="806">
        <f t="shared" si="41"/>
        <v>2716995</v>
      </c>
      <c r="AR126" s="813"/>
      <c r="AS126" s="813"/>
      <c r="AT126" s="813"/>
      <c r="AU126" s="813"/>
      <c r="AV126" s="813"/>
      <c r="AW126" s="813"/>
    </row>
    <row r="127" spans="1:49" x14ac:dyDescent="0.2">
      <c r="A127" s="794">
        <f t="shared" si="56"/>
        <v>2031</v>
      </c>
      <c r="B127" s="794">
        <f t="shared" si="57"/>
        <v>1</v>
      </c>
      <c r="C127" s="800">
        <f t="shared" si="38"/>
        <v>47849</v>
      </c>
      <c r="E127" s="805">
        <v>1339100</v>
      </c>
      <c r="F127" s="476">
        <v>855793</v>
      </c>
      <c r="G127" s="476">
        <v>78710</v>
      </c>
      <c r="H127" s="476">
        <v>5489</v>
      </c>
      <c r="I127" s="476">
        <v>1008</v>
      </c>
      <c r="J127" s="476">
        <f t="shared" si="42"/>
        <v>2280100</v>
      </c>
      <c r="K127" s="476">
        <f t="shared" si="43"/>
        <v>179555</v>
      </c>
      <c r="L127" s="476">
        <f t="shared" si="44"/>
        <v>2459655</v>
      </c>
      <c r="M127" s="476">
        <v>2325</v>
      </c>
      <c r="N127" s="476">
        <f t="shared" si="45"/>
        <v>183</v>
      </c>
      <c r="O127" s="806">
        <f t="shared" si="39"/>
        <v>2462163</v>
      </c>
      <c r="P127" s="813"/>
      <c r="Q127" s="805">
        <f>E127-'[119]Electric Assumptions'!V119</f>
        <v>1279612.7852484083</v>
      </c>
      <c r="R127" s="476">
        <f>F127-'[119]Electric Assumptions'!W119</f>
        <v>774701.80843158613</v>
      </c>
      <c r="S127" s="476">
        <f t="shared" si="58"/>
        <v>78710</v>
      </c>
      <c r="T127" s="476">
        <f t="shared" si="58"/>
        <v>5489</v>
      </c>
      <c r="U127" s="476">
        <f t="shared" si="58"/>
        <v>1008</v>
      </c>
      <c r="V127" s="476">
        <f t="shared" si="46"/>
        <v>2139521.5936799943</v>
      </c>
      <c r="W127" s="476">
        <f t="shared" si="47"/>
        <v>168484.40632000566</v>
      </c>
      <c r="X127" s="476">
        <f t="shared" si="48"/>
        <v>2308006</v>
      </c>
      <c r="Y127" s="476">
        <f t="shared" si="49"/>
        <v>2325</v>
      </c>
      <c r="Z127" s="476">
        <f t="shared" si="50"/>
        <v>183</v>
      </c>
      <c r="AA127" s="806">
        <f t="shared" si="40"/>
        <v>2310514</v>
      </c>
      <c r="AC127" s="805">
        <v>1462583.8801907399</v>
      </c>
      <c r="AD127" s="476">
        <v>938783.94459018332</v>
      </c>
      <c r="AE127" s="476">
        <v>85790.743312477905</v>
      </c>
      <c r="AF127" s="476">
        <v>6899.8217059043391</v>
      </c>
      <c r="AG127" s="476">
        <v>1007.7500295286493</v>
      </c>
      <c r="AH127" s="476">
        <f t="shared" si="51"/>
        <v>2495066.1398288342</v>
      </c>
      <c r="AI127" s="476">
        <f t="shared" si="52"/>
        <v>196482.86017116578</v>
      </c>
      <c r="AJ127" s="476">
        <f t="shared" si="53"/>
        <v>2691549</v>
      </c>
      <c r="AK127" s="476">
        <f t="shared" si="54"/>
        <v>2325</v>
      </c>
      <c r="AL127" s="476">
        <f t="shared" si="55"/>
        <v>183</v>
      </c>
      <c r="AM127" s="806">
        <f t="shared" si="41"/>
        <v>2694057</v>
      </c>
      <c r="AR127" s="813"/>
      <c r="AS127" s="813"/>
      <c r="AT127" s="813"/>
      <c r="AU127" s="813"/>
      <c r="AV127" s="813"/>
      <c r="AW127" s="813"/>
    </row>
    <row r="128" spans="1:49" x14ac:dyDescent="0.2">
      <c r="A128" s="794">
        <f t="shared" si="56"/>
        <v>2031</v>
      </c>
      <c r="B128" s="794">
        <f t="shared" si="57"/>
        <v>2</v>
      </c>
      <c r="C128" s="800">
        <f t="shared" si="38"/>
        <v>47880</v>
      </c>
      <c r="E128" s="805">
        <v>1158273</v>
      </c>
      <c r="F128" s="476">
        <v>758635</v>
      </c>
      <c r="G128" s="476">
        <v>72143</v>
      </c>
      <c r="H128" s="476">
        <v>4737</v>
      </c>
      <c r="I128" s="476">
        <v>901</v>
      </c>
      <c r="J128" s="476">
        <f t="shared" si="42"/>
        <v>1994689</v>
      </c>
      <c r="K128" s="476">
        <f t="shared" si="43"/>
        <v>157079</v>
      </c>
      <c r="L128" s="476">
        <f t="shared" si="44"/>
        <v>2151768</v>
      </c>
      <c r="M128" s="476">
        <v>2433</v>
      </c>
      <c r="N128" s="476">
        <f t="shared" si="45"/>
        <v>192</v>
      </c>
      <c r="O128" s="806">
        <f t="shared" si="39"/>
        <v>2154393</v>
      </c>
      <c r="P128" s="813"/>
      <c r="Q128" s="805">
        <f>E128-'[119]Electric Assumptions'!V120</f>
        <v>1103832.0434170568</v>
      </c>
      <c r="R128" s="476">
        <f>F128-'[119]Electric Assumptions'!W120</f>
        <v>685658.95748790307</v>
      </c>
      <c r="S128" s="476">
        <f t="shared" si="58"/>
        <v>72143</v>
      </c>
      <c r="T128" s="476">
        <f t="shared" si="58"/>
        <v>4737</v>
      </c>
      <c r="U128" s="476">
        <f t="shared" si="58"/>
        <v>901</v>
      </c>
      <c r="V128" s="476">
        <f t="shared" si="46"/>
        <v>1867272.0009049599</v>
      </c>
      <c r="W128" s="476">
        <f t="shared" si="47"/>
        <v>147044.99909504014</v>
      </c>
      <c r="X128" s="476">
        <f t="shared" si="48"/>
        <v>2014317</v>
      </c>
      <c r="Y128" s="476">
        <f t="shared" si="49"/>
        <v>2433</v>
      </c>
      <c r="Z128" s="476">
        <f t="shared" si="50"/>
        <v>192</v>
      </c>
      <c r="AA128" s="806">
        <f t="shared" si="40"/>
        <v>2016942</v>
      </c>
      <c r="AC128" s="805">
        <v>1252248.7806439658</v>
      </c>
      <c r="AD128" s="476">
        <v>837260.85217552178</v>
      </c>
      <c r="AE128" s="476">
        <v>78308.443722242868</v>
      </c>
      <c r="AF128" s="476">
        <v>5920.4656952609384</v>
      </c>
      <c r="AG128" s="476">
        <v>900.52117347269302</v>
      </c>
      <c r="AH128" s="476">
        <f t="shared" si="51"/>
        <v>2174639.0634104642</v>
      </c>
      <c r="AI128" s="476">
        <f t="shared" si="52"/>
        <v>171249.93658953579</v>
      </c>
      <c r="AJ128" s="476">
        <f t="shared" si="53"/>
        <v>2345889</v>
      </c>
      <c r="AK128" s="476">
        <f t="shared" si="54"/>
        <v>2433</v>
      </c>
      <c r="AL128" s="476">
        <f t="shared" si="55"/>
        <v>192</v>
      </c>
      <c r="AM128" s="806">
        <f t="shared" si="41"/>
        <v>2348514</v>
      </c>
      <c r="AR128" s="813"/>
      <c r="AS128" s="813"/>
      <c r="AT128" s="813"/>
      <c r="AU128" s="813"/>
      <c r="AV128" s="813"/>
      <c r="AW128" s="813"/>
    </row>
    <row r="129" spans="1:49" x14ac:dyDescent="0.2">
      <c r="A129" s="794">
        <f t="shared" si="56"/>
        <v>2031</v>
      </c>
      <c r="B129" s="794">
        <f t="shared" si="57"/>
        <v>3</v>
      </c>
      <c r="C129" s="800">
        <f t="shared" si="38"/>
        <v>47908</v>
      </c>
      <c r="E129" s="805">
        <v>1168089</v>
      </c>
      <c r="F129" s="476">
        <v>822525</v>
      </c>
      <c r="G129" s="476">
        <v>79359</v>
      </c>
      <c r="H129" s="476">
        <v>5624</v>
      </c>
      <c r="I129" s="476">
        <v>888</v>
      </c>
      <c r="J129" s="476">
        <f t="shared" si="42"/>
        <v>2076485</v>
      </c>
      <c r="K129" s="476">
        <f t="shared" si="43"/>
        <v>163520</v>
      </c>
      <c r="L129" s="476">
        <f t="shared" si="44"/>
        <v>2240005</v>
      </c>
      <c r="M129" s="476">
        <v>2339</v>
      </c>
      <c r="N129" s="476">
        <f t="shared" si="45"/>
        <v>184</v>
      </c>
      <c r="O129" s="806">
        <f t="shared" si="39"/>
        <v>2242528</v>
      </c>
      <c r="P129" s="813"/>
      <c r="Q129" s="805">
        <f>E129-'[119]Electric Assumptions'!V121</f>
        <v>1102832.4559581759</v>
      </c>
      <c r="R129" s="476">
        <f>F129-'[119]Electric Assumptions'!W121</f>
        <v>739710.91087881476</v>
      </c>
      <c r="S129" s="476">
        <f t="shared" si="58"/>
        <v>79359</v>
      </c>
      <c r="T129" s="476">
        <f t="shared" si="58"/>
        <v>5624</v>
      </c>
      <c r="U129" s="476">
        <f t="shared" si="58"/>
        <v>888</v>
      </c>
      <c r="V129" s="476">
        <f t="shared" si="46"/>
        <v>1928414.3668369907</v>
      </c>
      <c r="W129" s="476">
        <f t="shared" si="47"/>
        <v>151859.6331630093</v>
      </c>
      <c r="X129" s="476">
        <f t="shared" si="48"/>
        <v>2080274</v>
      </c>
      <c r="Y129" s="476">
        <f t="shared" si="49"/>
        <v>2339</v>
      </c>
      <c r="Z129" s="476">
        <f t="shared" si="50"/>
        <v>184</v>
      </c>
      <c r="AA129" s="806">
        <f t="shared" si="40"/>
        <v>2082797</v>
      </c>
      <c r="AC129" s="805">
        <v>1257516.4060859082</v>
      </c>
      <c r="AD129" s="476">
        <v>911838.83531929215</v>
      </c>
      <c r="AE129" s="476">
        <v>86739.51080834333</v>
      </c>
      <c r="AF129" s="476">
        <v>6924.2813629734665</v>
      </c>
      <c r="AG129" s="476">
        <v>888.23568119811057</v>
      </c>
      <c r="AH129" s="476">
        <f t="shared" si="51"/>
        <v>2263907.2692577154</v>
      </c>
      <c r="AI129" s="476">
        <f t="shared" si="52"/>
        <v>178279.73074228456</v>
      </c>
      <c r="AJ129" s="476">
        <f t="shared" si="53"/>
        <v>2442187</v>
      </c>
      <c r="AK129" s="476">
        <f t="shared" si="54"/>
        <v>2339</v>
      </c>
      <c r="AL129" s="476">
        <f t="shared" si="55"/>
        <v>184</v>
      </c>
      <c r="AM129" s="806">
        <f t="shared" si="41"/>
        <v>2444710</v>
      </c>
      <c r="AR129" s="813"/>
      <c r="AS129" s="813"/>
      <c r="AT129" s="813"/>
      <c r="AU129" s="813"/>
      <c r="AV129" s="813"/>
      <c r="AW129" s="813"/>
    </row>
    <row r="130" spans="1:49" x14ac:dyDescent="0.2">
      <c r="A130" s="794">
        <f t="shared" si="56"/>
        <v>2031</v>
      </c>
      <c r="B130" s="794">
        <f t="shared" si="57"/>
        <v>4</v>
      </c>
      <c r="C130" s="800">
        <f t="shared" si="38"/>
        <v>47939</v>
      </c>
      <c r="E130" s="805">
        <v>935425</v>
      </c>
      <c r="F130" s="476">
        <v>721363</v>
      </c>
      <c r="G130" s="476">
        <v>74270</v>
      </c>
      <c r="H130" s="476">
        <v>5039</v>
      </c>
      <c r="I130" s="476">
        <v>722</v>
      </c>
      <c r="J130" s="476">
        <f t="shared" si="42"/>
        <v>1736819</v>
      </c>
      <c r="K130" s="476">
        <f t="shared" si="43"/>
        <v>136772</v>
      </c>
      <c r="L130" s="476">
        <f t="shared" si="44"/>
        <v>1873591</v>
      </c>
      <c r="M130" s="476">
        <v>2172</v>
      </c>
      <c r="N130" s="476">
        <f t="shared" si="45"/>
        <v>171</v>
      </c>
      <c r="O130" s="806">
        <f t="shared" si="39"/>
        <v>1875934</v>
      </c>
      <c r="P130" s="813"/>
      <c r="Q130" s="805">
        <f>E130-'[119]Electric Assumptions'!V122</f>
        <v>871437.56816230179</v>
      </c>
      <c r="R130" s="476">
        <f>F130-'[119]Electric Assumptions'!W122</f>
        <v>641945.35268311645</v>
      </c>
      <c r="S130" s="476">
        <f t="shared" si="58"/>
        <v>74270</v>
      </c>
      <c r="T130" s="476">
        <f t="shared" si="58"/>
        <v>5039</v>
      </c>
      <c r="U130" s="476">
        <f t="shared" si="58"/>
        <v>722</v>
      </c>
      <c r="V130" s="476">
        <f t="shared" si="46"/>
        <v>1593413.9208454182</v>
      </c>
      <c r="W130" s="476">
        <f t="shared" si="47"/>
        <v>125479.07915458176</v>
      </c>
      <c r="X130" s="476">
        <f t="shared" si="48"/>
        <v>1718893</v>
      </c>
      <c r="Y130" s="476">
        <f t="shared" si="49"/>
        <v>2172</v>
      </c>
      <c r="Z130" s="476">
        <f t="shared" si="50"/>
        <v>171</v>
      </c>
      <c r="AA130" s="806">
        <f t="shared" si="40"/>
        <v>1721236</v>
      </c>
      <c r="AC130" s="805">
        <v>1007655.2063147095</v>
      </c>
      <c r="AD130" s="476">
        <v>814408.30226675142</v>
      </c>
      <c r="AE130" s="476">
        <v>81336.52434779855</v>
      </c>
      <c r="AF130" s="476">
        <v>6112.0045314209738</v>
      </c>
      <c r="AG130" s="476">
        <v>722.33763746283284</v>
      </c>
      <c r="AH130" s="476">
        <f t="shared" si="51"/>
        <v>1910234.3750981432</v>
      </c>
      <c r="AI130" s="476">
        <f t="shared" si="52"/>
        <v>150428.62490185676</v>
      </c>
      <c r="AJ130" s="476">
        <f t="shared" si="53"/>
        <v>2060663</v>
      </c>
      <c r="AK130" s="476">
        <f t="shared" si="54"/>
        <v>2172</v>
      </c>
      <c r="AL130" s="476">
        <f t="shared" si="55"/>
        <v>171</v>
      </c>
      <c r="AM130" s="806">
        <f t="shared" si="41"/>
        <v>2063006</v>
      </c>
      <c r="AR130" s="813"/>
      <c r="AS130" s="813"/>
      <c r="AT130" s="813"/>
      <c r="AU130" s="813"/>
      <c r="AV130" s="813"/>
      <c r="AW130" s="813"/>
    </row>
    <row r="131" spans="1:49" x14ac:dyDescent="0.2">
      <c r="A131" s="794">
        <f t="shared" si="56"/>
        <v>2031</v>
      </c>
      <c r="B131" s="794">
        <f t="shared" si="57"/>
        <v>5</v>
      </c>
      <c r="C131" s="800">
        <f t="shared" si="38"/>
        <v>47969</v>
      </c>
      <c r="E131" s="805">
        <v>826205</v>
      </c>
      <c r="F131" s="476">
        <v>719260</v>
      </c>
      <c r="G131" s="476">
        <v>70932</v>
      </c>
      <c r="H131" s="476">
        <v>4985</v>
      </c>
      <c r="I131" s="476">
        <v>562</v>
      </c>
      <c r="J131" s="476">
        <f t="shared" si="42"/>
        <v>1621944</v>
      </c>
      <c r="K131" s="476">
        <f t="shared" si="43"/>
        <v>127726</v>
      </c>
      <c r="L131" s="476">
        <f t="shared" si="44"/>
        <v>1749670</v>
      </c>
      <c r="M131" s="476">
        <v>2174</v>
      </c>
      <c r="N131" s="476">
        <f t="shared" si="45"/>
        <v>171</v>
      </c>
      <c r="O131" s="806">
        <f t="shared" si="39"/>
        <v>1752015</v>
      </c>
      <c r="P131" s="813"/>
      <c r="Q131" s="805">
        <f>E131-'[119]Electric Assumptions'!V123</f>
        <v>763167.10946357623</v>
      </c>
      <c r="R131" s="476">
        <f>F131-'[119]Electric Assumptions'!W123</f>
        <v>641210.38319562317</v>
      </c>
      <c r="S131" s="476">
        <f t="shared" si="58"/>
        <v>70932</v>
      </c>
      <c r="T131" s="476">
        <f t="shared" si="58"/>
        <v>4985</v>
      </c>
      <c r="U131" s="476">
        <f t="shared" si="58"/>
        <v>562</v>
      </c>
      <c r="V131" s="476">
        <f t="shared" si="46"/>
        <v>1480856.4926591995</v>
      </c>
      <c r="W131" s="476">
        <f t="shared" si="47"/>
        <v>116615.50734080048</v>
      </c>
      <c r="X131" s="476">
        <f t="shared" si="48"/>
        <v>1597472</v>
      </c>
      <c r="Y131" s="476">
        <f t="shared" si="49"/>
        <v>2174</v>
      </c>
      <c r="Z131" s="476">
        <f t="shared" si="50"/>
        <v>171</v>
      </c>
      <c r="AA131" s="806">
        <f t="shared" si="40"/>
        <v>1599817</v>
      </c>
      <c r="AC131" s="805">
        <v>890555.02604210947</v>
      </c>
      <c r="AD131" s="476">
        <v>820745.70765239443</v>
      </c>
      <c r="AE131" s="476">
        <v>78239.41591617724</v>
      </c>
      <c r="AF131" s="476">
        <v>5966.6085164481656</v>
      </c>
      <c r="AG131" s="476">
        <v>561.81362793862206</v>
      </c>
      <c r="AH131" s="476">
        <f t="shared" si="51"/>
        <v>1796068.5717550679</v>
      </c>
      <c r="AI131" s="476">
        <f t="shared" si="52"/>
        <v>141438.42824493209</v>
      </c>
      <c r="AJ131" s="476">
        <f t="shared" si="53"/>
        <v>1937507</v>
      </c>
      <c r="AK131" s="476">
        <f t="shared" si="54"/>
        <v>2174</v>
      </c>
      <c r="AL131" s="476">
        <f t="shared" si="55"/>
        <v>171</v>
      </c>
      <c r="AM131" s="806">
        <f t="shared" si="41"/>
        <v>1939852</v>
      </c>
      <c r="AR131" s="813"/>
      <c r="AS131" s="813"/>
      <c r="AT131" s="813"/>
      <c r="AU131" s="813"/>
      <c r="AV131" s="813"/>
      <c r="AW131" s="813"/>
    </row>
    <row r="132" spans="1:49" x14ac:dyDescent="0.2">
      <c r="A132" s="794">
        <f t="shared" si="56"/>
        <v>2031</v>
      </c>
      <c r="B132" s="794">
        <f t="shared" si="57"/>
        <v>6</v>
      </c>
      <c r="C132" s="800">
        <f t="shared" si="38"/>
        <v>48000</v>
      </c>
      <c r="E132" s="805">
        <v>773625</v>
      </c>
      <c r="F132" s="476">
        <v>707782</v>
      </c>
      <c r="G132" s="476">
        <v>78264</v>
      </c>
      <c r="H132" s="476">
        <v>4398</v>
      </c>
      <c r="I132" s="476">
        <v>430</v>
      </c>
      <c r="J132" s="476">
        <f t="shared" si="42"/>
        <v>1564499</v>
      </c>
      <c r="K132" s="476">
        <f t="shared" si="43"/>
        <v>123202</v>
      </c>
      <c r="L132" s="476">
        <f t="shared" si="44"/>
        <v>1687701</v>
      </c>
      <c r="M132" s="476">
        <v>1787</v>
      </c>
      <c r="N132" s="476">
        <f t="shared" si="45"/>
        <v>141</v>
      </c>
      <c r="O132" s="806">
        <f t="shared" si="39"/>
        <v>1689629</v>
      </c>
      <c r="P132" s="813"/>
      <c r="Q132" s="805">
        <f>E132-'[119]Electric Assumptions'!V124</f>
        <v>711922.58637006453</v>
      </c>
      <c r="R132" s="476">
        <f>F132-'[119]Electric Assumptions'!W124</f>
        <v>632264.663622475</v>
      </c>
      <c r="S132" s="476">
        <f t="shared" si="58"/>
        <v>78264</v>
      </c>
      <c r="T132" s="476">
        <f t="shared" si="58"/>
        <v>4398</v>
      </c>
      <c r="U132" s="476">
        <f t="shared" si="58"/>
        <v>430</v>
      </c>
      <c r="V132" s="476">
        <f t="shared" si="46"/>
        <v>1427279.2499925396</v>
      </c>
      <c r="W132" s="476">
        <f t="shared" si="47"/>
        <v>112396.75000746036</v>
      </c>
      <c r="X132" s="476">
        <f t="shared" si="48"/>
        <v>1539676</v>
      </c>
      <c r="Y132" s="476">
        <f t="shared" si="49"/>
        <v>1787</v>
      </c>
      <c r="Z132" s="476">
        <f t="shared" si="50"/>
        <v>141</v>
      </c>
      <c r="AA132" s="806">
        <f t="shared" si="40"/>
        <v>1541604</v>
      </c>
      <c r="AC132" s="805">
        <v>838670.99551626435</v>
      </c>
      <c r="AD132" s="476">
        <v>816078.67332488613</v>
      </c>
      <c r="AE132" s="476">
        <v>85384.89211560988</v>
      </c>
      <c r="AF132" s="476">
        <v>5354.4627002456045</v>
      </c>
      <c r="AG132" s="476">
        <v>430.24985280829731</v>
      </c>
      <c r="AH132" s="476">
        <f t="shared" si="51"/>
        <v>1745919.2735098144</v>
      </c>
      <c r="AI132" s="476">
        <f t="shared" si="52"/>
        <v>137488.7264901856</v>
      </c>
      <c r="AJ132" s="476">
        <f t="shared" si="53"/>
        <v>1883408</v>
      </c>
      <c r="AK132" s="476">
        <f t="shared" si="54"/>
        <v>1787</v>
      </c>
      <c r="AL132" s="476">
        <f t="shared" si="55"/>
        <v>141</v>
      </c>
      <c r="AM132" s="806">
        <f t="shared" si="41"/>
        <v>1885336</v>
      </c>
      <c r="AR132" s="813"/>
      <c r="AS132" s="813"/>
      <c r="AT132" s="813"/>
      <c r="AU132" s="813"/>
      <c r="AV132" s="813"/>
      <c r="AW132" s="813"/>
    </row>
    <row r="133" spans="1:49" x14ac:dyDescent="0.2">
      <c r="A133" s="794">
        <f t="shared" si="56"/>
        <v>2031</v>
      </c>
      <c r="B133" s="794">
        <f t="shared" si="57"/>
        <v>7</v>
      </c>
      <c r="C133" s="800">
        <f t="shared" si="38"/>
        <v>48030</v>
      </c>
      <c r="E133" s="805">
        <v>889734</v>
      </c>
      <c r="F133" s="476">
        <v>788020</v>
      </c>
      <c r="G133" s="476">
        <v>80637</v>
      </c>
      <c r="H133" s="476">
        <v>5098</v>
      </c>
      <c r="I133" s="476">
        <v>291</v>
      </c>
      <c r="J133" s="476">
        <f t="shared" si="42"/>
        <v>1763780</v>
      </c>
      <c r="K133" s="476">
        <f t="shared" si="43"/>
        <v>138895</v>
      </c>
      <c r="L133" s="476">
        <f t="shared" si="44"/>
        <v>1902675</v>
      </c>
      <c r="M133" s="476">
        <v>2889</v>
      </c>
      <c r="N133" s="476">
        <f t="shared" si="45"/>
        <v>228</v>
      </c>
      <c r="O133" s="806">
        <f t="shared" si="39"/>
        <v>1905792</v>
      </c>
      <c r="P133" s="813"/>
      <c r="Q133" s="805">
        <f>E133-'[119]Electric Assumptions'!V125</f>
        <v>826478.06374861125</v>
      </c>
      <c r="R133" s="476">
        <f>F133-'[119]Electric Assumptions'!W125</f>
        <v>710638.25875306851</v>
      </c>
      <c r="S133" s="476">
        <f t="shared" si="58"/>
        <v>80637</v>
      </c>
      <c r="T133" s="476">
        <f t="shared" si="58"/>
        <v>5098</v>
      </c>
      <c r="U133" s="476">
        <f t="shared" si="58"/>
        <v>291</v>
      </c>
      <c r="V133" s="476">
        <f t="shared" si="46"/>
        <v>1623142.3225016799</v>
      </c>
      <c r="W133" s="476">
        <f t="shared" si="47"/>
        <v>127820.67749832012</v>
      </c>
      <c r="X133" s="476">
        <f t="shared" si="48"/>
        <v>1750963</v>
      </c>
      <c r="Y133" s="476">
        <f t="shared" si="49"/>
        <v>2889</v>
      </c>
      <c r="Z133" s="476">
        <f t="shared" si="50"/>
        <v>228</v>
      </c>
      <c r="AA133" s="806">
        <f t="shared" si="40"/>
        <v>1754080</v>
      </c>
      <c r="AC133" s="805">
        <v>973320.83818716952</v>
      </c>
      <c r="AD133" s="476">
        <v>899784.59576007642</v>
      </c>
      <c r="AE133" s="476">
        <v>87851.73148427374</v>
      </c>
      <c r="AF133" s="476">
        <v>6381.6214977986074</v>
      </c>
      <c r="AG133" s="476">
        <v>291.14757483456242</v>
      </c>
      <c r="AH133" s="476">
        <f t="shared" si="51"/>
        <v>1967629.934504153</v>
      </c>
      <c r="AI133" s="476">
        <f t="shared" si="52"/>
        <v>154948.06549584703</v>
      </c>
      <c r="AJ133" s="476">
        <f t="shared" si="53"/>
        <v>2122578</v>
      </c>
      <c r="AK133" s="476">
        <f t="shared" si="54"/>
        <v>2889</v>
      </c>
      <c r="AL133" s="476">
        <f t="shared" si="55"/>
        <v>228</v>
      </c>
      <c r="AM133" s="806">
        <f t="shared" si="41"/>
        <v>2125695</v>
      </c>
      <c r="AR133" s="813"/>
      <c r="AS133" s="813"/>
      <c r="AT133" s="813"/>
      <c r="AU133" s="813"/>
      <c r="AV133" s="813"/>
      <c r="AW133" s="813"/>
    </row>
    <row r="134" spans="1:49" x14ac:dyDescent="0.2">
      <c r="A134" s="794">
        <f t="shared" si="56"/>
        <v>2031</v>
      </c>
      <c r="B134" s="794">
        <f t="shared" si="57"/>
        <v>8</v>
      </c>
      <c r="C134" s="800">
        <f t="shared" si="38"/>
        <v>48061</v>
      </c>
      <c r="E134" s="805">
        <v>904287</v>
      </c>
      <c r="F134" s="476">
        <v>790635</v>
      </c>
      <c r="G134" s="476">
        <v>80610</v>
      </c>
      <c r="H134" s="476">
        <v>4681</v>
      </c>
      <c r="I134" s="476">
        <v>290</v>
      </c>
      <c r="J134" s="476">
        <f t="shared" si="42"/>
        <v>1780503</v>
      </c>
      <c r="K134" s="476">
        <f t="shared" si="43"/>
        <v>140212</v>
      </c>
      <c r="L134" s="476">
        <f t="shared" si="44"/>
        <v>1920715</v>
      </c>
      <c r="M134" s="476">
        <v>1634</v>
      </c>
      <c r="N134" s="476">
        <f t="shared" si="45"/>
        <v>129</v>
      </c>
      <c r="O134" s="806">
        <f t="shared" si="39"/>
        <v>1922478</v>
      </c>
      <c r="P134" s="813"/>
      <c r="Q134" s="805">
        <f>E134-'[119]Electric Assumptions'!V126</f>
        <v>839991.75366725819</v>
      </c>
      <c r="R134" s="476">
        <f>F134-'[119]Electric Assumptions'!W126</f>
        <v>711578.05680402589</v>
      </c>
      <c r="S134" s="476">
        <f t="shared" si="58"/>
        <v>80610</v>
      </c>
      <c r="T134" s="476">
        <f t="shared" si="58"/>
        <v>4681</v>
      </c>
      <c r="U134" s="476">
        <f t="shared" si="58"/>
        <v>290</v>
      </c>
      <c r="V134" s="476">
        <f t="shared" si="46"/>
        <v>1637150.8104712842</v>
      </c>
      <c r="W134" s="476">
        <f t="shared" si="47"/>
        <v>128923.1895287158</v>
      </c>
      <c r="X134" s="476">
        <f t="shared" si="48"/>
        <v>1766074</v>
      </c>
      <c r="Y134" s="476">
        <f t="shared" si="49"/>
        <v>1634</v>
      </c>
      <c r="Z134" s="476">
        <f t="shared" si="50"/>
        <v>129</v>
      </c>
      <c r="AA134" s="806">
        <f t="shared" si="40"/>
        <v>1767837</v>
      </c>
      <c r="AC134" s="805">
        <v>984580.27756632457</v>
      </c>
      <c r="AD134" s="476">
        <v>906029.33141820447</v>
      </c>
      <c r="AE134" s="476">
        <v>88207.565707463538</v>
      </c>
      <c r="AF134" s="476">
        <v>5942.6618020283595</v>
      </c>
      <c r="AG134" s="476">
        <v>290.29550054884817</v>
      </c>
      <c r="AH134" s="476">
        <f t="shared" si="51"/>
        <v>1985050.1319945697</v>
      </c>
      <c r="AI134" s="476">
        <f t="shared" si="52"/>
        <v>156319.86800543033</v>
      </c>
      <c r="AJ134" s="476">
        <f t="shared" si="53"/>
        <v>2141370</v>
      </c>
      <c r="AK134" s="476">
        <f t="shared" si="54"/>
        <v>1634</v>
      </c>
      <c r="AL134" s="476">
        <f t="shared" si="55"/>
        <v>129</v>
      </c>
      <c r="AM134" s="806">
        <f t="shared" si="41"/>
        <v>2143133</v>
      </c>
      <c r="AR134" s="813"/>
      <c r="AS134" s="813"/>
      <c r="AT134" s="813"/>
      <c r="AU134" s="813"/>
      <c r="AV134" s="813"/>
      <c r="AW134" s="813"/>
    </row>
    <row r="135" spans="1:49" x14ac:dyDescent="0.2">
      <c r="A135" s="794">
        <f t="shared" si="56"/>
        <v>2031</v>
      </c>
      <c r="B135" s="794">
        <f t="shared" si="57"/>
        <v>9</v>
      </c>
      <c r="C135" s="800">
        <f t="shared" si="38"/>
        <v>48092</v>
      </c>
      <c r="E135" s="805">
        <v>806768</v>
      </c>
      <c r="F135" s="476">
        <v>714476</v>
      </c>
      <c r="G135" s="476">
        <v>76001</v>
      </c>
      <c r="H135" s="476">
        <v>4761</v>
      </c>
      <c r="I135" s="476">
        <v>319</v>
      </c>
      <c r="J135" s="476">
        <f t="shared" si="42"/>
        <v>1602325</v>
      </c>
      <c r="K135" s="476">
        <f t="shared" si="43"/>
        <v>126181</v>
      </c>
      <c r="L135" s="476">
        <f t="shared" si="44"/>
        <v>1728506</v>
      </c>
      <c r="M135" s="476">
        <v>1428</v>
      </c>
      <c r="N135" s="476">
        <f t="shared" si="45"/>
        <v>112</v>
      </c>
      <c r="O135" s="806">
        <f t="shared" si="39"/>
        <v>1730046</v>
      </c>
      <c r="P135" s="813"/>
      <c r="Q135" s="805">
        <f>E135-'[119]Electric Assumptions'!V127</f>
        <v>745720.40475031955</v>
      </c>
      <c r="R135" s="476">
        <f>F135-'[119]Electric Assumptions'!W127</f>
        <v>637175.97466932854</v>
      </c>
      <c r="S135" s="476">
        <f t="shared" si="58"/>
        <v>76001</v>
      </c>
      <c r="T135" s="476">
        <f t="shared" si="58"/>
        <v>4761</v>
      </c>
      <c r="U135" s="476">
        <f t="shared" si="58"/>
        <v>319</v>
      </c>
      <c r="V135" s="476">
        <f t="shared" si="46"/>
        <v>1463977.3794196481</v>
      </c>
      <c r="W135" s="476">
        <f t="shared" si="47"/>
        <v>115286.62058035191</v>
      </c>
      <c r="X135" s="476">
        <f t="shared" si="48"/>
        <v>1579264</v>
      </c>
      <c r="Y135" s="476">
        <f t="shared" si="49"/>
        <v>1428</v>
      </c>
      <c r="Z135" s="476">
        <f t="shared" si="50"/>
        <v>112</v>
      </c>
      <c r="AA135" s="806">
        <f t="shared" si="40"/>
        <v>1580804</v>
      </c>
      <c r="AC135" s="805">
        <v>869658.30920590193</v>
      </c>
      <c r="AD135" s="476">
        <v>819588.12150553591</v>
      </c>
      <c r="AE135" s="476">
        <v>83161.238966877499</v>
      </c>
      <c r="AF135" s="476">
        <v>6180.2613686064706</v>
      </c>
      <c r="AG135" s="476">
        <v>319.35345863434316</v>
      </c>
      <c r="AH135" s="476">
        <f t="shared" si="51"/>
        <v>1778907.2845055563</v>
      </c>
      <c r="AI135" s="476">
        <f t="shared" si="52"/>
        <v>140086.71549444366</v>
      </c>
      <c r="AJ135" s="476">
        <f t="shared" si="53"/>
        <v>1918994</v>
      </c>
      <c r="AK135" s="476">
        <f t="shared" si="54"/>
        <v>1428</v>
      </c>
      <c r="AL135" s="476">
        <f t="shared" si="55"/>
        <v>112</v>
      </c>
      <c r="AM135" s="806">
        <f t="shared" si="41"/>
        <v>1920534</v>
      </c>
      <c r="AR135" s="813"/>
      <c r="AS135" s="813"/>
      <c r="AT135" s="813"/>
      <c r="AU135" s="813"/>
      <c r="AV135" s="813"/>
      <c r="AW135" s="813"/>
    </row>
    <row r="136" spans="1:49" x14ac:dyDescent="0.2">
      <c r="A136" s="794">
        <f t="shared" si="56"/>
        <v>2031</v>
      </c>
      <c r="B136" s="794">
        <f t="shared" si="57"/>
        <v>10</v>
      </c>
      <c r="C136" s="800">
        <f t="shared" si="38"/>
        <v>48122</v>
      </c>
      <c r="E136" s="805">
        <v>928646</v>
      </c>
      <c r="F136" s="476">
        <v>731189</v>
      </c>
      <c r="G136" s="476">
        <v>75064</v>
      </c>
      <c r="H136" s="476">
        <v>5348</v>
      </c>
      <c r="I136" s="476">
        <v>508</v>
      </c>
      <c r="J136" s="476">
        <f t="shared" si="42"/>
        <v>1740755</v>
      </c>
      <c r="K136" s="476">
        <f t="shared" si="43"/>
        <v>137082</v>
      </c>
      <c r="L136" s="476">
        <f t="shared" si="44"/>
        <v>1877837</v>
      </c>
      <c r="M136" s="476">
        <v>1830</v>
      </c>
      <c r="N136" s="476">
        <f t="shared" si="45"/>
        <v>144</v>
      </c>
      <c r="O136" s="806">
        <f t="shared" si="39"/>
        <v>1879811</v>
      </c>
      <c r="P136" s="813"/>
      <c r="Q136" s="805">
        <f>E136-'[119]Electric Assumptions'!V128</f>
        <v>857027.53614904173</v>
      </c>
      <c r="R136" s="476">
        <f>F136-'[119]Electric Assumptions'!W128</f>
        <v>643432.58125224605</v>
      </c>
      <c r="S136" s="476">
        <f t="shared" si="58"/>
        <v>75064</v>
      </c>
      <c r="T136" s="476">
        <f t="shared" si="58"/>
        <v>5348</v>
      </c>
      <c r="U136" s="476">
        <f t="shared" si="58"/>
        <v>508</v>
      </c>
      <c r="V136" s="476">
        <f t="shared" si="46"/>
        <v>1581380.1174012879</v>
      </c>
      <c r="W136" s="476">
        <f t="shared" si="47"/>
        <v>124531.88259871211</v>
      </c>
      <c r="X136" s="476">
        <f t="shared" si="48"/>
        <v>1705912</v>
      </c>
      <c r="Y136" s="476">
        <f t="shared" si="49"/>
        <v>1830</v>
      </c>
      <c r="Z136" s="476">
        <f t="shared" si="50"/>
        <v>144</v>
      </c>
      <c r="AA136" s="806">
        <f t="shared" si="40"/>
        <v>1707886</v>
      </c>
      <c r="AC136" s="805">
        <v>1007263.2087560629</v>
      </c>
      <c r="AD136" s="476">
        <v>835924.23001791071</v>
      </c>
      <c r="AE136" s="476">
        <v>83009.39617704296</v>
      </c>
      <c r="AF136" s="476">
        <v>7226.6435617525985</v>
      </c>
      <c r="AG136" s="476">
        <v>507.71727800070266</v>
      </c>
      <c r="AH136" s="476">
        <f t="shared" si="51"/>
        <v>1933931.1957907698</v>
      </c>
      <c r="AI136" s="476">
        <f t="shared" si="52"/>
        <v>152294.80420923023</v>
      </c>
      <c r="AJ136" s="476">
        <f t="shared" si="53"/>
        <v>2086226</v>
      </c>
      <c r="AK136" s="476">
        <f t="shared" si="54"/>
        <v>1830</v>
      </c>
      <c r="AL136" s="476">
        <f t="shared" si="55"/>
        <v>144</v>
      </c>
      <c r="AM136" s="806">
        <f t="shared" si="41"/>
        <v>2088200</v>
      </c>
      <c r="AR136" s="813"/>
      <c r="AS136" s="813"/>
      <c r="AT136" s="813"/>
      <c r="AU136" s="813"/>
      <c r="AV136" s="813"/>
      <c r="AW136" s="813"/>
    </row>
    <row r="137" spans="1:49" x14ac:dyDescent="0.2">
      <c r="A137" s="794">
        <f t="shared" si="56"/>
        <v>2031</v>
      </c>
      <c r="B137" s="794">
        <f t="shared" si="57"/>
        <v>11</v>
      </c>
      <c r="C137" s="800">
        <f t="shared" si="38"/>
        <v>48153</v>
      </c>
      <c r="E137" s="805">
        <v>1108283</v>
      </c>
      <c r="F137" s="476">
        <v>768185</v>
      </c>
      <c r="G137" s="476">
        <v>72105</v>
      </c>
      <c r="H137" s="476">
        <v>4551</v>
      </c>
      <c r="I137" s="476">
        <v>699</v>
      </c>
      <c r="J137" s="476">
        <f t="shared" si="42"/>
        <v>1953823</v>
      </c>
      <c r="K137" s="476">
        <f t="shared" si="43"/>
        <v>153861</v>
      </c>
      <c r="L137" s="476">
        <f t="shared" si="44"/>
        <v>2107684</v>
      </c>
      <c r="M137" s="476">
        <v>1832</v>
      </c>
      <c r="N137" s="476">
        <f t="shared" si="45"/>
        <v>144</v>
      </c>
      <c r="O137" s="806">
        <f t="shared" si="39"/>
        <v>2109660</v>
      </c>
      <c r="P137" s="813"/>
      <c r="Q137" s="805">
        <f>E137-'[119]Electric Assumptions'!V129</f>
        <v>1035475.6419393175</v>
      </c>
      <c r="R137" s="476">
        <f>F137-'[119]Electric Assumptions'!W129</f>
        <v>677697.67390550184</v>
      </c>
      <c r="S137" s="476">
        <f t="shared" si="58"/>
        <v>72105</v>
      </c>
      <c r="T137" s="476">
        <f t="shared" si="58"/>
        <v>4551</v>
      </c>
      <c r="U137" s="476">
        <f t="shared" si="58"/>
        <v>699</v>
      </c>
      <c r="V137" s="476">
        <f t="shared" si="46"/>
        <v>1790528.3158448194</v>
      </c>
      <c r="W137" s="476">
        <f t="shared" si="47"/>
        <v>141001.68415518058</v>
      </c>
      <c r="X137" s="476">
        <f t="shared" si="48"/>
        <v>1931530</v>
      </c>
      <c r="Y137" s="476">
        <f t="shared" si="49"/>
        <v>1832</v>
      </c>
      <c r="Z137" s="476">
        <f t="shared" si="50"/>
        <v>144</v>
      </c>
      <c r="AA137" s="806">
        <f t="shared" si="40"/>
        <v>1933506</v>
      </c>
      <c r="AC137" s="805">
        <v>1213102.3983225089</v>
      </c>
      <c r="AD137" s="476">
        <v>860687.29919179634</v>
      </c>
      <c r="AE137" s="476">
        <v>79586.018867702471</v>
      </c>
      <c r="AF137" s="476">
        <v>6328.4331758501203</v>
      </c>
      <c r="AG137" s="476">
        <v>699.29320789126541</v>
      </c>
      <c r="AH137" s="476">
        <f t="shared" si="51"/>
        <v>2160403.4427657495</v>
      </c>
      <c r="AI137" s="476">
        <f t="shared" si="52"/>
        <v>170128.55723425047</v>
      </c>
      <c r="AJ137" s="476">
        <f t="shared" si="53"/>
        <v>2330532</v>
      </c>
      <c r="AK137" s="476">
        <f t="shared" si="54"/>
        <v>1832</v>
      </c>
      <c r="AL137" s="476">
        <f t="shared" si="55"/>
        <v>144</v>
      </c>
      <c r="AM137" s="806">
        <f t="shared" si="41"/>
        <v>2332508</v>
      </c>
      <c r="AR137" s="813"/>
      <c r="AS137" s="813"/>
      <c r="AT137" s="813"/>
      <c r="AU137" s="813"/>
      <c r="AV137" s="813"/>
      <c r="AW137" s="813"/>
    </row>
    <row r="138" spans="1:49" x14ac:dyDescent="0.2">
      <c r="A138" s="794">
        <f t="shared" si="56"/>
        <v>2031</v>
      </c>
      <c r="B138" s="794">
        <f t="shared" si="57"/>
        <v>12</v>
      </c>
      <c r="C138" s="800">
        <f t="shared" si="38"/>
        <v>48183</v>
      </c>
      <c r="E138" s="805">
        <v>1386207</v>
      </c>
      <c r="F138" s="476">
        <v>888169</v>
      </c>
      <c r="G138" s="476">
        <v>74385</v>
      </c>
      <c r="H138" s="476">
        <v>5178</v>
      </c>
      <c r="I138" s="476">
        <v>913</v>
      </c>
      <c r="J138" s="476">
        <f t="shared" si="42"/>
        <v>2354852</v>
      </c>
      <c r="K138" s="476">
        <f t="shared" si="43"/>
        <v>185441</v>
      </c>
      <c r="L138" s="476">
        <f t="shared" si="44"/>
        <v>2540293</v>
      </c>
      <c r="M138" s="476">
        <v>1718</v>
      </c>
      <c r="N138" s="476">
        <f t="shared" si="45"/>
        <v>135</v>
      </c>
      <c r="O138" s="806">
        <f t="shared" si="39"/>
        <v>2542146</v>
      </c>
      <c r="P138" s="813"/>
      <c r="Q138" s="805">
        <f>E138-'[119]Electric Assumptions'!V130</f>
        <v>1306627.8222205827</v>
      </c>
      <c r="R138" s="476">
        <f>F138-'[119]Electric Assumptions'!W130</f>
        <v>788640.38902927493</v>
      </c>
      <c r="S138" s="476">
        <f t="shared" si="58"/>
        <v>74385</v>
      </c>
      <c r="T138" s="476">
        <f t="shared" si="58"/>
        <v>5178</v>
      </c>
      <c r="U138" s="476">
        <f t="shared" si="58"/>
        <v>913</v>
      </c>
      <c r="V138" s="476">
        <f t="shared" si="46"/>
        <v>2175744.2112498577</v>
      </c>
      <c r="W138" s="476">
        <f t="shared" si="47"/>
        <v>171336.78875014232</v>
      </c>
      <c r="X138" s="476">
        <f t="shared" si="48"/>
        <v>2347081</v>
      </c>
      <c r="Y138" s="476">
        <f t="shared" si="49"/>
        <v>1718</v>
      </c>
      <c r="Z138" s="476">
        <f t="shared" si="50"/>
        <v>135</v>
      </c>
      <c r="AA138" s="806">
        <f t="shared" si="40"/>
        <v>2348934</v>
      </c>
      <c r="AC138" s="805">
        <v>1514589.743609614</v>
      </c>
      <c r="AD138" s="476">
        <v>972201.93550162693</v>
      </c>
      <c r="AE138" s="476">
        <v>82132.626700062072</v>
      </c>
      <c r="AF138" s="476">
        <v>7106.5078236264362</v>
      </c>
      <c r="AG138" s="476">
        <v>912.63345561879373</v>
      </c>
      <c r="AH138" s="476">
        <f t="shared" si="51"/>
        <v>2576943.447090548</v>
      </c>
      <c r="AI138" s="476">
        <f t="shared" si="52"/>
        <v>202930.552909452</v>
      </c>
      <c r="AJ138" s="476">
        <f t="shared" si="53"/>
        <v>2779874</v>
      </c>
      <c r="AK138" s="476">
        <f t="shared" si="54"/>
        <v>1718</v>
      </c>
      <c r="AL138" s="476">
        <f t="shared" si="55"/>
        <v>135</v>
      </c>
      <c r="AM138" s="806">
        <f t="shared" si="41"/>
        <v>2781727</v>
      </c>
      <c r="AR138" s="813"/>
      <c r="AS138" s="813"/>
      <c r="AT138" s="813"/>
      <c r="AU138" s="813"/>
      <c r="AV138" s="813"/>
      <c r="AW138" s="813"/>
    </row>
    <row r="139" spans="1:49" x14ac:dyDescent="0.2">
      <c r="A139" s="794">
        <f t="shared" si="56"/>
        <v>2032</v>
      </c>
      <c r="B139" s="794">
        <f t="shared" si="57"/>
        <v>1</v>
      </c>
      <c r="C139" s="800">
        <f t="shared" si="38"/>
        <v>48214</v>
      </c>
      <c r="E139" s="805">
        <v>1352971</v>
      </c>
      <c r="F139" s="476">
        <v>870721</v>
      </c>
      <c r="G139" s="476">
        <v>77122</v>
      </c>
      <c r="H139" s="476">
        <v>5385</v>
      </c>
      <c r="I139" s="476">
        <v>1006</v>
      </c>
      <c r="J139" s="476">
        <f t="shared" si="42"/>
        <v>2307205</v>
      </c>
      <c r="K139" s="476">
        <f t="shared" si="43"/>
        <v>181689</v>
      </c>
      <c r="L139" s="476">
        <f t="shared" si="44"/>
        <v>2488894</v>
      </c>
      <c r="M139" s="476">
        <v>2325</v>
      </c>
      <c r="N139" s="476">
        <f t="shared" si="45"/>
        <v>183</v>
      </c>
      <c r="O139" s="806">
        <f t="shared" si="39"/>
        <v>2491402</v>
      </c>
      <c r="P139" s="813"/>
      <c r="Q139" s="805">
        <f>E139-'[119]Electric Assumptions'!V131</f>
        <v>1280475.0306163086</v>
      </c>
      <c r="R139" s="476">
        <f>F139-'[119]Electric Assumptions'!W131</f>
        <v>770396.82840664301</v>
      </c>
      <c r="S139" s="476">
        <f t="shared" si="58"/>
        <v>77122</v>
      </c>
      <c r="T139" s="476">
        <f t="shared" si="58"/>
        <v>5385</v>
      </c>
      <c r="U139" s="476">
        <f t="shared" si="58"/>
        <v>1006</v>
      </c>
      <c r="V139" s="476">
        <f t="shared" si="46"/>
        <v>2134384.8590229517</v>
      </c>
      <c r="W139" s="476">
        <f t="shared" si="47"/>
        <v>168080.14097704832</v>
      </c>
      <c r="X139" s="476">
        <f t="shared" si="48"/>
        <v>2302465</v>
      </c>
      <c r="Y139" s="476">
        <f t="shared" si="49"/>
        <v>2325</v>
      </c>
      <c r="Z139" s="476">
        <f t="shared" si="50"/>
        <v>183</v>
      </c>
      <c r="AA139" s="806">
        <f t="shared" si="40"/>
        <v>2304973</v>
      </c>
      <c r="AC139" s="805">
        <v>1494582.351490488</v>
      </c>
      <c r="AD139" s="476">
        <v>965713.85258455388</v>
      </c>
      <c r="AE139" s="476">
        <v>85371.285804189945</v>
      </c>
      <c r="AF139" s="476">
        <v>6995.0668858524914</v>
      </c>
      <c r="AG139" s="476">
        <v>1005.5315944263647</v>
      </c>
      <c r="AH139" s="476">
        <f t="shared" si="51"/>
        <v>2553668.088359511</v>
      </c>
      <c r="AI139" s="476">
        <f t="shared" si="52"/>
        <v>201097.91164048901</v>
      </c>
      <c r="AJ139" s="476">
        <f t="shared" si="53"/>
        <v>2754766</v>
      </c>
      <c r="AK139" s="476">
        <f t="shared" si="54"/>
        <v>2325</v>
      </c>
      <c r="AL139" s="476">
        <f t="shared" si="55"/>
        <v>183</v>
      </c>
      <c r="AM139" s="806">
        <f t="shared" si="41"/>
        <v>2757274</v>
      </c>
      <c r="AR139" s="813"/>
      <c r="AS139" s="813"/>
      <c r="AT139" s="813"/>
      <c r="AU139" s="813"/>
      <c r="AV139" s="813"/>
      <c r="AW139" s="813"/>
    </row>
    <row r="140" spans="1:49" x14ac:dyDescent="0.2">
      <c r="A140" s="794">
        <f t="shared" si="56"/>
        <v>2032</v>
      </c>
      <c r="B140" s="794">
        <f t="shared" si="57"/>
        <v>2</v>
      </c>
      <c r="C140" s="800">
        <f t="shared" si="38"/>
        <v>48245</v>
      </c>
      <c r="E140" s="805">
        <v>1211156</v>
      </c>
      <c r="F140" s="476">
        <v>798473</v>
      </c>
      <c r="G140" s="476">
        <v>73195</v>
      </c>
      <c r="H140" s="476">
        <v>4652</v>
      </c>
      <c r="I140" s="476">
        <v>931</v>
      </c>
      <c r="J140" s="476">
        <f t="shared" si="42"/>
        <v>2088407</v>
      </c>
      <c r="K140" s="476">
        <f t="shared" si="43"/>
        <v>164459</v>
      </c>
      <c r="L140" s="476">
        <f t="shared" si="44"/>
        <v>2252866</v>
      </c>
      <c r="M140" s="476">
        <v>2433</v>
      </c>
      <c r="N140" s="476">
        <f t="shared" si="45"/>
        <v>192</v>
      </c>
      <c r="O140" s="806">
        <f t="shared" si="39"/>
        <v>2255491</v>
      </c>
      <c r="P140" s="813"/>
      <c r="Q140" s="805">
        <f>E140-'[119]Electric Assumptions'!V132</f>
        <v>1141952.6212485612</v>
      </c>
      <c r="R140" s="476">
        <f>F140-'[119]Electric Assumptions'!W132</f>
        <v>705177.96232773748</v>
      </c>
      <c r="S140" s="476">
        <f t="shared" si="58"/>
        <v>73195</v>
      </c>
      <c r="T140" s="476">
        <f t="shared" si="58"/>
        <v>4652</v>
      </c>
      <c r="U140" s="476">
        <f t="shared" si="58"/>
        <v>931</v>
      </c>
      <c r="V140" s="476">
        <f t="shared" si="46"/>
        <v>1925908.5835762988</v>
      </c>
      <c r="W140" s="476">
        <f t="shared" si="47"/>
        <v>151662.41642370122</v>
      </c>
      <c r="X140" s="476">
        <f t="shared" si="48"/>
        <v>2077571</v>
      </c>
      <c r="Y140" s="476">
        <f t="shared" si="49"/>
        <v>2433</v>
      </c>
      <c r="Z140" s="476">
        <f t="shared" si="50"/>
        <v>192</v>
      </c>
      <c r="AA140" s="806">
        <f t="shared" si="40"/>
        <v>2080196</v>
      </c>
      <c r="AC140" s="805">
        <v>1322885.2502368717</v>
      </c>
      <c r="AD140" s="476">
        <v>891833.97016978054</v>
      </c>
      <c r="AE140" s="476">
        <v>80713.850637520271</v>
      </c>
      <c r="AF140" s="476">
        <v>6001.1632920575539</v>
      </c>
      <c r="AG140" s="476">
        <v>930.82074306444326</v>
      </c>
      <c r="AH140" s="476">
        <f t="shared" si="51"/>
        <v>2302365.0550792944</v>
      </c>
      <c r="AI140" s="476">
        <f t="shared" si="52"/>
        <v>181307.94492070563</v>
      </c>
      <c r="AJ140" s="476">
        <f t="shared" si="53"/>
        <v>2483673</v>
      </c>
      <c r="AK140" s="476">
        <f t="shared" si="54"/>
        <v>2433</v>
      </c>
      <c r="AL140" s="476">
        <f t="shared" si="55"/>
        <v>192</v>
      </c>
      <c r="AM140" s="806">
        <f t="shared" si="41"/>
        <v>2486298</v>
      </c>
      <c r="AR140" s="813"/>
      <c r="AS140" s="813"/>
      <c r="AT140" s="813"/>
      <c r="AU140" s="813"/>
      <c r="AV140" s="813"/>
      <c r="AW140" s="813"/>
    </row>
    <row r="141" spans="1:49" x14ac:dyDescent="0.2">
      <c r="A141" s="794">
        <f t="shared" si="56"/>
        <v>2032</v>
      </c>
      <c r="B141" s="794">
        <f t="shared" si="57"/>
        <v>3</v>
      </c>
      <c r="C141" s="800">
        <f t="shared" si="38"/>
        <v>48274</v>
      </c>
      <c r="E141" s="805">
        <v>1183776</v>
      </c>
      <c r="F141" s="476">
        <v>834814</v>
      </c>
      <c r="G141" s="476">
        <v>77461</v>
      </c>
      <c r="H141" s="476">
        <v>5537</v>
      </c>
      <c r="I141" s="476">
        <v>888</v>
      </c>
      <c r="J141" s="476">
        <f t="shared" si="42"/>
        <v>2102476</v>
      </c>
      <c r="K141" s="476">
        <f t="shared" si="43"/>
        <v>165567</v>
      </c>
      <c r="L141" s="476">
        <f t="shared" si="44"/>
        <v>2268043</v>
      </c>
      <c r="M141" s="476">
        <v>2339</v>
      </c>
      <c r="N141" s="476">
        <f t="shared" si="45"/>
        <v>184</v>
      </c>
      <c r="O141" s="806">
        <f t="shared" si="39"/>
        <v>2270566</v>
      </c>
      <c r="P141" s="813"/>
      <c r="Q141" s="805">
        <f>E141-'[119]Electric Assumptions'!V133</f>
        <v>1104781.5569444261</v>
      </c>
      <c r="R141" s="476">
        <f>F141-'[119]Electric Assumptions'!W133</f>
        <v>732439.44052052801</v>
      </c>
      <c r="S141" s="476">
        <f t="shared" si="58"/>
        <v>77461</v>
      </c>
      <c r="T141" s="476">
        <f t="shared" si="58"/>
        <v>5537</v>
      </c>
      <c r="U141" s="476">
        <f t="shared" si="58"/>
        <v>888</v>
      </c>
      <c r="V141" s="476">
        <f t="shared" si="46"/>
        <v>1921106.9974649542</v>
      </c>
      <c r="W141" s="476">
        <f t="shared" si="47"/>
        <v>151285.00253504585</v>
      </c>
      <c r="X141" s="476">
        <f t="shared" si="48"/>
        <v>2072392</v>
      </c>
      <c r="Y141" s="476">
        <f t="shared" si="49"/>
        <v>2339</v>
      </c>
      <c r="Z141" s="476">
        <f t="shared" si="50"/>
        <v>184</v>
      </c>
      <c r="AA141" s="806">
        <f t="shared" si="40"/>
        <v>2074915</v>
      </c>
      <c r="AC141" s="805">
        <v>1287998.6642672403</v>
      </c>
      <c r="AD141" s="476">
        <v>939839.59919269686</v>
      </c>
      <c r="AE141" s="476">
        <v>86039.033309918828</v>
      </c>
      <c r="AF141" s="476">
        <v>7018.1048085115508</v>
      </c>
      <c r="AG141" s="476">
        <v>887.92756521168201</v>
      </c>
      <c r="AH141" s="476">
        <f t="shared" si="51"/>
        <v>2321783.3291435796</v>
      </c>
      <c r="AI141" s="476">
        <f t="shared" si="52"/>
        <v>182837.67085642042</v>
      </c>
      <c r="AJ141" s="476">
        <f t="shared" si="53"/>
        <v>2504621</v>
      </c>
      <c r="AK141" s="476">
        <f t="shared" si="54"/>
        <v>2339</v>
      </c>
      <c r="AL141" s="476">
        <f t="shared" si="55"/>
        <v>184</v>
      </c>
      <c r="AM141" s="806">
        <f t="shared" si="41"/>
        <v>2507144</v>
      </c>
      <c r="AR141" s="813"/>
      <c r="AS141" s="813"/>
      <c r="AT141" s="813"/>
      <c r="AU141" s="813"/>
      <c r="AV141" s="813"/>
      <c r="AW141" s="813"/>
    </row>
    <row r="142" spans="1:49" x14ac:dyDescent="0.2">
      <c r="A142" s="794">
        <f t="shared" si="56"/>
        <v>2032</v>
      </c>
      <c r="B142" s="794">
        <f t="shared" si="57"/>
        <v>4</v>
      </c>
      <c r="C142" s="800">
        <f t="shared" si="38"/>
        <v>48305</v>
      </c>
      <c r="E142" s="805">
        <v>950303</v>
      </c>
      <c r="F142" s="476">
        <v>731663</v>
      </c>
      <c r="G142" s="476">
        <v>72486</v>
      </c>
      <c r="H142" s="476">
        <v>4975</v>
      </c>
      <c r="I142" s="476">
        <v>723</v>
      </c>
      <c r="J142" s="476">
        <f t="shared" si="42"/>
        <v>1760150</v>
      </c>
      <c r="K142" s="476">
        <f t="shared" si="43"/>
        <v>138609</v>
      </c>
      <c r="L142" s="476">
        <f t="shared" si="44"/>
        <v>1898759</v>
      </c>
      <c r="M142" s="476">
        <v>2172</v>
      </c>
      <c r="N142" s="476">
        <f t="shared" si="45"/>
        <v>171</v>
      </c>
      <c r="O142" s="806">
        <f t="shared" si="39"/>
        <v>1901102</v>
      </c>
      <c r="P142" s="813"/>
      <c r="Q142" s="805">
        <f>E142-'[119]Electric Assumptions'!V134</f>
        <v>872950.94703350321</v>
      </c>
      <c r="R142" s="476">
        <f>F142-'[119]Electric Assumptions'!W134</f>
        <v>633545.84310538194</v>
      </c>
      <c r="S142" s="476">
        <f t="shared" si="58"/>
        <v>72486</v>
      </c>
      <c r="T142" s="476">
        <f t="shared" si="58"/>
        <v>4975</v>
      </c>
      <c r="U142" s="476">
        <f t="shared" si="58"/>
        <v>723</v>
      </c>
      <c r="V142" s="476">
        <f t="shared" si="46"/>
        <v>1584680.7901388851</v>
      </c>
      <c r="W142" s="476">
        <f t="shared" si="47"/>
        <v>124791.20986111485</v>
      </c>
      <c r="X142" s="476">
        <f t="shared" si="48"/>
        <v>1709472</v>
      </c>
      <c r="Y142" s="476">
        <f t="shared" si="49"/>
        <v>2172</v>
      </c>
      <c r="Z142" s="476">
        <f t="shared" si="50"/>
        <v>171</v>
      </c>
      <c r="AA142" s="806">
        <f t="shared" si="40"/>
        <v>1711815</v>
      </c>
      <c r="AC142" s="805">
        <v>1035790.184262384</v>
      </c>
      <c r="AD142" s="476">
        <v>840587.8034328873</v>
      </c>
      <c r="AE142" s="476">
        <v>80678.959570745617</v>
      </c>
      <c r="AF142" s="476">
        <v>6194.7256969762657</v>
      </c>
      <c r="AG142" s="476">
        <v>722.9538694356894</v>
      </c>
      <c r="AH142" s="476">
        <f t="shared" si="51"/>
        <v>1963974.6268324289</v>
      </c>
      <c r="AI142" s="476">
        <f t="shared" si="52"/>
        <v>154660.37316757115</v>
      </c>
      <c r="AJ142" s="476">
        <f t="shared" si="53"/>
        <v>2118635</v>
      </c>
      <c r="AK142" s="476">
        <f t="shared" si="54"/>
        <v>2172</v>
      </c>
      <c r="AL142" s="476">
        <f t="shared" si="55"/>
        <v>171</v>
      </c>
      <c r="AM142" s="806">
        <f t="shared" si="41"/>
        <v>2120978</v>
      </c>
      <c r="AR142" s="813"/>
      <c r="AS142" s="813"/>
      <c r="AT142" s="813"/>
      <c r="AU142" s="813"/>
      <c r="AV142" s="813"/>
      <c r="AW142" s="813"/>
    </row>
    <row r="143" spans="1:49" x14ac:dyDescent="0.2">
      <c r="A143" s="794">
        <f t="shared" si="56"/>
        <v>2032</v>
      </c>
      <c r="B143" s="794">
        <f t="shared" si="57"/>
        <v>5</v>
      </c>
      <c r="C143" s="800">
        <f t="shared" si="38"/>
        <v>48335</v>
      </c>
      <c r="E143" s="805">
        <v>839035</v>
      </c>
      <c r="F143" s="476">
        <v>728261</v>
      </c>
      <c r="G143" s="476">
        <v>69168</v>
      </c>
      <c r="H143" s="476">
        <v>4931</v>
      </c>
      <c r="I143" s="476">
        <v>562</v>
      </c>
      <c r="J143" s="476">
        <f t="shared" si="42"/>
        <v>1641957</v>
      </c>
      <c r="K143" s="476">
        <f t="shared" si="43"/>
        <v>129302</v>
      </c>
      <c r="L143" s="476">
        <f t="shared" si="44"/>
        <v>1771259</v>
      </c>
      <c r="M143" s="476">
        <v>2174</v>
      </c>
      <c r="N143" s="476">
        <f t="shared" si="45"/>
        <v>171</v>
      </c>
      <c r="O143" s="806">
        <f t="shared" si="39"/>
        <v>1773604</v>
      </c>
      <c r="P143" s="813"/>
      <c r="Q143" s="805">
        <f>E143-'[119]Electric Assumptions'!V135</f>
        <v>762940.59392286174</v>
      </c>
      <c r="R143" s="476">
        <f>F143-'[119]Electric Assumptions'!W135</f>
        <v>632018.93642054102</v>
      </c>
      <c r="S143" s="476">
        <f t="shared" si="58"/>
        <v>69168</v>
      </c>
      <c r="T143" s="476">
        <f t="shared" si="58"/>
        <v>4931</v>
      </c>
      <c r="U143" s="476">
        <f t="shared" si="58"/>
        <v>562</v>
      </c>
      <c r="V143" s="476">
        <f t="shared" si="46"/>
        <v>1469620.5303434026</v>
      </c>
      <c r="W143" s="476">
        <f t="shared" si="47"/>
        <v>115730.46965659736</v>
      </c>
      <c r="X143" s="476">
        <f t="shared" si="48"/>
        <v>1585351</v>
      </c>
      <c r="Y143" s="476">
        <f t="shared" si="49"/>
        <v>2174</v>
      </c>
      <c r="Z143" s="476">
        <f t="shared" si="50"/>
        <v>171</v>
      </c>
      <c r="AA143" s="806">
        <f t="shared" si="40"/>
        <v>1587696</v>
      </c>
      <c r="AC143" s="805">
        <v>915462.23936553102</v>
      </c>
      <c r="AD143" s="476">
        <v>846526.97214949096</v>
      </c>
      <c r="AE143" s="476">
        <v>77618.383498183932</v>
      </c>
      <c r="AF143" s="476">
        <v>6046.8192796027479</v>
      </c>
      <c r="AG143" s="476">
        <v>561.87525113590789</v>
      </c>
      <c r="AH143" s="476">
        <f t="shared" si="51"/>
        <v>1846216.2895439446</v>
      </c>
      <c r="AI143" s="476">
        <f t="shared" si="52"/>
        <v>145386.71045605536</v>
      </c>
      <c r="AJ143" s="476">
        <f t="shared" si="53"/>
        <v>1991603</v>
      </c>
      <c r="AK143" s="476">
        <f t="shared" si="54"/>
        <v>2174</v>
      </c>
      <c r="AL143" s="476">
        <f t="shared" si="55"/>
        <v>171</v>
      </c>
      <c r="AM143" s="806">
        <f t="shared" si="41"/>
        <v>1993948</v>
      </c>
      <c r="AR143" s="813"/>
      <c r="AS143" s="813"/>
      <c r="AT143" s="813"/>
      <c r="AU143" s="813"/>
      <c r="AV143" s="813"/>
      <c r="AW143" s="813"/>
    </row>
    <row r="144" spans="1:49" x14ac:dyDescent="0.2">
      <c r="A144" s="794">
        <f t="shared" si="56"/>
        <v>2032</v>
      </c>
      <c r="B144" s="794">
        <f t="shared" si="57"/>
        <v>6</v>
      </c>
      <c r="C144" s="800">
        <f t="shared" si="38"/>
        <v>48366</v>
      </c>
      <c r="E144" s="805">
        <v>788199</v>
      </c>
      <c r="F144" s="476">
        <v>713723</v>
      </c>
      <c r="G144" s="476">
        <v>76423</v>
      </c>
      <c r="H144" s="476">
        <v>4341</v>
      </c>
      <c r="I144" s="476">
        <v>430</v>
      </c>
      <c r="J144" s="476">
        <f t="shared" si="42"/>
        <v>1583116</v>
      </c>
      <c r="K144" s="476">
        <f t="shared" si="43"/>
        <v>124668</v>
      </c>
      <c r="L144" s="476">
        <f t="shared" si="44"/>
        <v>1707784</v>
      </c>
      <c r="M144" s="476">
        <v>1787</v>
      </c>
      <c r="N144" s="476">
        <f t="shared" si="45"/>
        <v>141</v>
      </c>
      <c r="O144" s="806">
        <f t="shared" si="39"/>
        <v>1709712</v>
      </c>
      <c r="P144" s="813"/>
      <c r="Q144" s="805">
        <f>E144-'[119]Electric Assumptions'!V136</f>
        <v>713806.32467231026</v>
      </c>
      <c r="R144" s="476">
        <f>F144-'[119]Electric Assumptions'!W136</f>
        <v>620628.3722790879</v>
      </c>
      <c r="S144" s="476">
        <f t="shared" si="58"/>
        <v>76423</v>
      </c>
      <c r="T144" s="476">
        <f t="shared" si="58"/>
        <v>4341</v>
      </c>
      <c r="U144" s="476">
        <f t="shared" si="58"/>
        <v>430</v>
      </c>
      <c r="V144" s="476">
        <f t="shared" si="46"/>
        <v>1415628.6969513982</v>
      </c>
      <c r="W144" s="476">
        <f t="shared" si="47"/>
        <v>111479.30304860184</v>
      </c>
      <c r="X144" s="476">
        <f t="shared" si="48"/>
        <v>1527108</v>
      </c>
      <c r="Y144" s="476">
        <f t="shared" si="49"/>
        <v>1787</v>
      </c>
      <c r="Z144" s="476">
        <f t="shared" si="50"/>
        <v>141</v>
      </c>
      <c r="AA144" s="806">
        <f t="shared" si="40"/>
        <v>1529036</v>
      </c>
      <c r="AC144" s="805">
        <v>865371.36214416102</v>
      </c>
      <c r="AD144" s="476">
        <v>842522.48961369181</v>
      </c>
      <c r="AE144" s="476">
        <v>84676.810014711882</v>
      </c>
      <c r="AF144" s="476">
        <v>5426.1765345466047</v>
      </c>
      <c r="AG144" s="476">
        <v>430.18822961101171</v>
      </c>
      <c r="AH144" s="476">
        <f t="shared" si="51"/>
        <v>1798427.0265367222</v>
      </c>
      <c r="AI144" s="476">
        <f t="shared" si="52"/>
        <v>141623.9734632778</v>
      </c>
      <c r="AJ144" s="476">
        <f t="shared" si="53"/>
        <v>1940051</v>
      </c>
      <c r="AK144" s="476">
        <f t="shared" si="54"/>
        <v>1787</v>
      </c>
      <c r="AL144" s="476">
        <f t="shared" si="55"/>
        <v>141</v>
      </c>
      <c r="AM144" s="806">
        <f t="shared" si="41"/>
        <v>1941979</v>
      </c>
      <c r="AR144" s="813"/>
      <c r="AS144" s="813"/>
      <c r="AT144" s="813"/>
      <c r="AU144" s="813"/>
      <c r="AV144" s="813"/>
      <c r="AW144" s="813"/>
    </row>
    <row r="145" spans="1:49" x14ac:dyDescent="0.2">
      <c r="A145" s="794">
        <f t="shared" si="56"/>
        <v>2032</v>
      </c>
      <c r="B145" s="794">
        <f t="shared" si="57"/>
        <v>7</v>
      </c>
      <c r="C145" s="800">
        <f t="shared" si="38"/>
        <v>48396</v>
      </c>
      <c r="E145" s="805">
        <v>907444</v>
      </c>
      <c r="F145" s="476">
        <v>795942</v>
      </c>
      <c r="G145" s="476">
        <v>78806</v>
      </c>
      <c r="H145" s="476">
        <v>5012</v>
      </c>
      <c r="I145" s="476">
        <v>291</v>
      </c>
      <c r="J145" s="476">
        <f t="shared" si="42"/>
        <v>1787495</v>
      </c>
      <c r="K145" s="476">
        <f t="shared" si="43"/>
        <v>140763</v>
      </c>
      <c r="L145" s="476">
        <f t="shared" si="44"/>
        <v>1928258</v>
      </c>
      <c r="M145" s="476">
        <v>2889</v>
      </c>
      <c r="N145" s="476">
        <f t="shared" si="45"/>
        <v>228</v>
      </c>
      <c r="O145" s="806">
        <f t="shared" si="39"/>
        <v>1931375</v>
      </c>
      <c r="P145" s="813"/>
      <c r="Q145" s="805">
        <f>E145-'[119]Electric Assumptions'!V137</f>
        <v>831364.16886892496</v>
      </c>
      <c r="R145" s="476">
        <f>F145-'[119]Electric Assumptions'!W137</f>
        <v>700771.64924900001</v>
      </c>
      <c r="S145" s="476">
        <f t="shared" si="58"/>
        <v>78806</v>
      </c>
      <c r="T145" s="476">
        <f t="shared" si="58"/>
        <v>5012</v>
      </c>
      <c r="U145" s="476">
        <f t="shared" si="58"/>
        <v>291</v>
      </c>
      <c r="V145" s="476">
        <f t="shared" si="46"/>
        <v>1616244.818117925</v>
      </c>
      <c r="W145" s="476">
        <f t="shared" si="47"/>
        <v>127277.18188207503</v>
      </c>
      <c r="X145" s="476">
        <f t="shared" si="48"/>
        <v>1743522</v>
      </c>
      <c r="Y145" s="476">
        <f t="shared" si="49"/>
        <v>2889</v>
      </c>
      <c r="Z145" s="476">
        <f t="shared" si="50"/>
        <v>228</v>
      </c>
      <c r="AA145" s="806">
        <f t="shared" si="40"/>
        <v>1746639</v>
      </c>
      <c r="AC145" s="805">
        <v>1006481.5086898705</v>
      </c>
      <c r="AD145" s="476">
        <v>927385.47841335391</v>
      </c>
      <c r="AE145" s="476">
        <v>87142.417917099679</v>
      </c>
      <c r="AF145" s="476">
        <v>6467.0038578677777</v>
      </c>
      <c r="AG145" s="476">
        <v>291.14757483456242</v>
      </c>
      <c r="AH145" s="476">
        <f t="shared" si="51"/>
        <v>2027767.5564530264</v>
      </c>
      <c r="AI145" s="476">
        <f t="shared" si="52"/>
        <v>159684.44354697363</v>
      </c>
      <c r="AJ145" s="476">
        <f t="shared" si="53"/>
        <v>2187452</v>
      </c>
      <c r="AK145" s="476">
        <f t="shared" si="54"/>
        <v>2889</v>
      </c>
      <c r="AL145" s="476">
        <f t="shared" si="55"/>
        <v>228</v>
      </c>
      <c r="AM145" s="806">
        <f t="shared" si="41"/>
        <v>2190569</v>
      </c>
      <c r="AR145" s="813"/>
      <c r="AS145" s="813"/>
      <c r="AT145" s="813"/>
      <c r="AU145" s="813"/>
      <c r="AV145" s="813"/>
      <c r="AW145" s="813"/>
    </row>
    <row r="146" spans="1:49" x14ac:dyDescent="0.2">
      <c r="A146" s="794">
        <f t="shared" si="56"/>
        <v>2032</v>
      </c>
      <c r="B146" s="794">
        <f t="shared" si="57"/>
        <v>8</v>
      </c>
      <c r="C146" s="800">
        <f t="shared" si="38"/>
        <v>48427</v>
      </c>
      <c r="E146" s="805">
        <v>919028</v>
      </c>
      <c r="F146" s="476">
        <v>794076</v>
      </c>
      <c r="G146" s="476">
        <v>79018</v>
      </c>
      <c r="H146" s="476">
        <v>4594</v>
      </c>
      <c r="I146" s="476">
        <v>290</v>
      </c>
      <c r="J146" s="476">
        <f t="shared" si="42"/>
        <v>1797006</v>
      </c>
      <c r="K146" s="476">
        <f t="shared" si="43"/>
        <v>141512</v>
      </c>
      <c r="L146" s="476">
        <f t="shared" si="44"/>
        <v>1938518</v>
      </c>
      <c r="M146" s="476">
        <v>1634</v>
      </c>
      <c r="N146" s="476">
        <f t="shared" si="45"/>
        <v>129</v>
      </c>
      <c r="O146" s="806">
        <f t="shared" si="39"/>
        <v>1940281</v>
      </c>
      <c r="P146" s="813"/>
      <c r="Q146" s="805">
        <f>E146-'[119]Electric Assumptions'!V138</f>
        <v>841862.92630048469</v>
      </c>
      <c r="R146" s="476">
        <f>F146-'[119]Electric Assumptions'!W138</f>
        <v>696966.40513247647</v>
      </c>
      <c r="S146" s="476">
        <f t="shared" si="58"/>
        <v>79018</v>
      </c>
      <c r="T146" s="476">
        <f t="shared" si="58"/>
        <v>4594</v>
      </c>
      <c r="U146" s="476">
        <f t="shared" si="58"/>
        <v>290</v>
      </c>
      <c r="V146" s="476">
        <f t="shared" si="46"/>
        <v>1622731.3314329612</v>
      </c>
      <c r="W146" s="476">
        <f t="shared" si="47"/>
        <v>127787.66856703884</v>
      </c>
      <c r="X146" s="476">
        <f t="shared" si="48"/>
        <v>1750519</v>
      </c>
      <c r="Y146" s="476">
        <f t="shared" si="49"/>
        <v>1634</v>
      </c>
      <c r="Z146" s="476">
        <f t="shared" si="50"/>
        <v>129</v>
      </c>
      <c r="AA146" s="806">
        <f t="shared" si="40"/>
        <v>1752282</v>
      </c>
      <c r="AC146" s="805">
        <v>1015431.3443597073</v>
      </c>
      <c r="AD146" s="476">
        <v>931917.27952750446</v>
      </c>
      <c r="AE146" s="476">
        <v>87794.225510111864</v>
      </c>
      <c r="AF146" s="476">
        <v>6021.6946572677489</v>
      </c>
      <c r="AG146" s="476">
        <v>290.29550054884817</v>
      </c>
      <c r="AH146" s="476">
        <f t="shared" si="51"/>
        <v>2041454.8395551401</v>
      </c>
      <c r="AI146" s="476">
        <f t="shared" si="52"/>
        <v>160762.16044485988</v>
      </c>
      <c r="AJ146" s="476">
        <f t="shared" si="53"/>
        <v>2202217</v>
      </c>
      <c r="AK146" s="476">
        <f t="shared" si="54"/>
        <v>1634</v>
      </c>
      <c r="AL146" s="476">
        <f t="shared" si="55"/>
        <v>129</v>
      </c>
      <c r="AM146" s="806">
        <f t="shared" si="41"/>
        <v>2203980</v>
      </c>
      <c r="AR146" s="813"/>
      <c r="AS146" s="813"/>
      <c r="AT146" s="813"/>
      <c r="AU146" s="813"/>
      <c r="AV146" s="813"/>
      <c r="AW146" s="813"/>
    </row>
    <row r="147" spans="1:49" x14ac:dyDescent="0.2">
      <c r="A147" s="794">
        <f t="shared" si="56"/>
        <v>2032</v>
      </c>
      <c r="B147" s="794">
        <f t="shared" si="57"/>
        <v>9</v>
      </c>
      <c r="C147" s="800">
        <f t="shared" si="38"/>
        <v>48458</v>
      </c>
      <c r="E147" s="805">
        <v>820244</v>
      </c>
      <c r="F147" s="476">
        <v>720546</v>
      </c>
      <c r="G147" s="476">
        <v>74527</v>
      </c>
      <c r="H147" s="476">
        <v>4658</v>
      </c>
      <c r="I147" s="476">
        <v>319</v>
      </c>
      <c r="J147" s="476">
        <f t="shared" si="42"/>
        <v>1620294</v>
      </c>
      <c r="K147" s="476">
        <f t="shared" si="43"/>
        <v>127596</v>
      </c>
      <c r="L147" s="476">
        <f t="shared" si="44"/>
        <v>1747890</v>
      </c>
      <c r="M147" s="476">
        <v>1428</v>
      </c>
      <c r="N147" s="476">
        <f t="shared" si="45"/>
        <v>112</v>
      </c>
      <c r="O147" s="806">
        <f t="shared" si="39"/>
        <v>1749430</v>
      </c>
      <c r="P147" s="813"/>
      <c r="Q147" s="805">
        <f>E147-'[119]Electric Assumptions'!V139</f>
        <v>746994.01003248931</v>
      </c>
      <c r="R147" s="476">
        <f>F147-'[119]Electric Assumptions'!W139</f>
        <v>625818.72189369088</v>
      </c>
      <c r="S147" s="476">
        <f t="shared" si="58"/>
        <v>74527</v>
      </c>
      <c r="T147" s="476">
        <f t="shared" si="58"/>
        <v>4658</v>
      </c>
      <c r="U147" s="476">
        <f t="shared" si="58"/>
        <v>319</v>
      </c>
      <c r="V147" s="476">
        <f t="shared" si="46"/>
        <v>1452316.7319261802</v>
      </c>
      <c r="W147" s="476">
        <f t="shared" si="47"/>
        <v>114368.26807381981</v>
      </c>
      <c r="X147" s="476">
        <f t="shared" si="48"/>
        <v>1566685</v>
      </c>
      <c r="Y147" s="476">
        <f t="shared" si="49"/>
        <v>1428</v>
      </c>
      <c r="Z147" s="476">
        <f t="shared" si="50"/>
        <v>112</v>
      </c>
      <c r="AA147" s="806">
        <f t="shared" si="40"/>
        <v>1568225</v>
      </c>
      <c r="AC147" s="805">
        <v>896327.95932961628</v>
      </c>
      <c r="AD147" s="476">
        <v>846694.4053872911</v>
      </c>
      <c r="AE147" s="476">
        <v>82778.914455716513</v>
      </c>
      <c r="AF147" s="476">
        <v>6262.0772500188659</v>
      </c>
      <c r="AG147" s="476">
        <v>319.35345863434316</v>
      </c>
      <c r="AH147" s="476">
        <f t="shared" si="51"/>
        <v>1832382.7098812773</v>
      </c>
      <c r="AI147" s="476">
        <f t="shared" si="52"/>
        <v>144297.29011872271</v>
      </c>
      <c r="AJ147" s="476">
        <f t="shared" si="53"/>
        <v>1976680</v>
      </c>
      <c r="AK147" s="476">
        <f t="shared" si="54"/>
        <v>1428</v>
      </c>
      <c r="AL147" s="476">
        <f t="shared" si="55"/>
        <v>112</v>
      </c>
      <c r="AM147" s="806">
        <f t="shared" si="41"/>
        <v>1978220</v>
      </c>
      <c r="AR147" s="813"/>
      <c r="AS147" s="813"/>
      <c r="AT147" s="813"/>
      <c r="AU147" s="813"/>
      <c r="AV147" s="813"/>
      <c r="AW147" s="813"/>
    </row>
    <row r="148" spans="1:49" x14ac:dyDescent="0.2">
      <c r="A148" s="794">
        <f t="shared" si="56"/>
        <v>2032</v>
      </c>
      <c r="B148" s="794">
        <f t="shared" si="57"/>
        <v>10</v>
      </c>
      <c r="C148" s="800">
        <f t="shared" si="38"/>
        <v>48488</v>
      </c>
      <c r="E148" s="805">
        <v>938832</v>
      </c>
      <c r="F148" s="476">
        <v>737990</v>
      </c>
      <c r="G148" s="476">
        <v>73259</v>
      </c>
      <c r="H148" s="476">
        <v>5203</v>
      </c>
      <c r="I148" s="476">
        <v>508</v>
      </c>
      <c r="J148" s="476">
        <f t="shared" si="42"/>
        <v>1755792</v>
      </c>
      <c r="K148" s="476">
        <f t="shared" si="43"/>
        <v>138266</v>
      </c>
      <c r="L148" s="476">
        <f t="shared" si="44"/>
        <v>1894058</v>
      </c>
      <c r="M148" s="476">
        <v>1830</v>
      </c>
      <c r="N148" s="476">
        <f t="shared" si="45"/>
        <v>144</v>
      </c>
      <c r="O148" s="806">
        <f t="shared" si="39"/>
        <v>1896032</v>
      </c>
      <c r="P148" s="813"/>
      <c r="Q148" s="805">
        <f>E148-'[119]Electric Assumptions'!V140</f>
        <v>853385.28432347905</v>
      </c>
      <c r="R148" s="476">
        <f>F148-'[119]Electric Assumptions'!W140</f>
        <v>630674.67873189796</v>
      </c>
      <c r="S148" s="476">
        <f t="shared" si="58"/>
        <v>73259</v>
      </c>
      <c r="T148" s="476">
        <f t="shared" si="58"/>
        <v>5203</v>
      </c>
      <c r="U148" s="476">
        <f t="shared" si="58"/>
        <v>508</v>
      </c>
      <c r="V148" s="476">
        <f t="shared" si="46"/>
        <v>1563029.9630553769</v>
      </c>
      <c r="W148" s="476">
        <f t="shared" si="47"/>
        <v>123086.03694462311</v>
      </c>
      <c r="X148" s="476">
        <f t="shared" si="48"/>
        <v>1686116</v>
      </c>
      <c r="Y148" s="476">
        <f t="shared" si="49"/>
        <v>1830</v>
      </c>
      <c r="Z148" s="476">
        <f t="shared" si="50"/>
        <v>144</v>
      </c>
      <c r="AA148" s="806">
        <f t="shared" si="40"/>
        <v>1688090</v>
      </c>
      <c r="AC148" s="805">
        <v>1034401.6193658295</v>
      </c>
      <c r="AD148" s="476">
        <v>863320.33043257811</v>
      </c>
      <c r="AE148" s="476">
        <v>82355.706945695914</v>
      </c>
      <c r="AF148" s="476">
        <v>7322.2023269517667</v>
      </c>
      <c r="AG148" s="476">
        <v>508.39513317084521</v>
      </c>
      <c r="AH148" s="476">
        <f t="shared" si="51"/>
        <v>1987908.254204226</v>
      </c>
      <c r="AI148" s="476">
        <f t="shared" si="52"/>
        <v>156544.74579577404</v>
      </c>
      <c r="AJ148" s="476">
        <f t="shared" si="53"/>
        <v>2144453</v>
      </c>
      <c r="AK148" s="476">
        <f t="shared" si="54"/>
        <v>1830</v>
      </c>
      <c r="AL148" s="476">
        <f t="shared" si="55"/>
        <v>144</v>
      </c>
      <c r="AM148" s="806">
        <f t="shared" si="41"/>
        <v>2146427</v>
      </c>
      <c r="AR148" s="813"/>
      <c r="AS148" s="813"/>
      <c r="AT148" s="813"/>
      <c r="AU148" s="813"/>
      <c r="AV148" s="813"/>
      <c r="AW148" s="813"/>
    </row>
    <row r="149" spans="1:49" x14ac:dyDescent="0.2">
      <c r="A149" s="794">
        <f t="shared" si="56"/>
        <v>2032</v>
      </c>
      <c r="B149" s="794">
        <f t="shared" si="57"/>
        <v>11</v>
      </c>
      <c r="C149" s="800">
        <f t="shared" si="38"/>
        <v>48519</v>
      </c>
      <c r="E149" s="805">
        <v>1118844</v>
      </c>
      <c r="F149" s="476">
        <v>775146</v>
      </c>
      <c r="G149" s="476">
        <v>70399</v>
      </c>
      <c r="H149" s="476">
        <v>4410</v>
      </c>
      <c r="I149" s="476">
        <v>700</v>
      </c>
      <c r="J149" s="476">
        <f t="shared" si="42"/>
        <v>1969499</v>
      </c>
      <c r="K149" s="476">
        <f t="shared" si="43"/>
        <v>155095</v>
      </c>
      <c r="L149" s="476">
        <f t="shared" si="44"/>
        <v>2124594</v>
      </c>
      <c r="M149" s="476">
        <v>1832</v>
      </c>
      <c r="N149" s="476">
        <f t="shared" si="45"/>
        <v>144</v>
      </c>
      <c r="O149" s="806">
        <f t="shared" si="39"/>
        <v>2126570</v>
      </c>
      <c r="P149" s="813"/>
      <c r="Q149" s="805">
        <f>E149-'[119]Electric Assumptions'!V141</f>
        <v>1032144.6355149871</v>
      </c>
      <c r="R149" s="476">
        <f>F149-'[119]Electric Assumptions'!W141</f>
        <v>664668.58519033506</v>
      </c>
      <c r="S149" s="476">
        <f t="shared" si="58"/>
        <v>70399</v>
      </c>
      <c r="T149" s="476">
        <f t="shared" si="58"/>
        <v>4410</v>
      </c>
      <c r="U149" s="476">
        <f t="shared" si="58"/>
        <v>700</v>
      </c>
      <c r="V149" s="476">
        <f t="shared" si="46"/>
        <v>1772322.220705322</v>
      </c>
      <c r="W149" s="476">
        <f t="shared" si="47"/>
        <v>139567.77929467801</v>
      </c>
      <c r="X149" s="476">
        <f t="shared" si="48"/>
        <v>1911890</v>
      </c>
      <c r="Y149" s="476">
        <f t="shared" si="49"/>
        <v>1832</v>
      </c>
      <c r="Z149" s="476">
        <f t="shared" si="50"/>
        <v>144</v>
      </c>
      <c r="AA149" s="806">
        <f t="shared" si="40"/>
        <v>1913866</v>
      </c>
      <c r="AC149" s="805">
        <v>1245546.0408171783</v>
      </c>
      <c r="AD149" s="476">
        <v>888958.93903238059</v>
      </c>
      <c r="AE149" s="476">
        <v>78964.57657067338</v>
      </c>
      <c r="AF149" s="476">
        <v>6411.5509696787622</v>
      </c>
      <c r="AG149" s="476">
        <v>700.40242544240755</v>
      </c>
      <c r="AH149" s="476">
        <f t="shared" si="51"/>
        <v>2220581.5098153534</v>
      </c>
      <c r="AI149" s="476">
        <f t="shared" si="52"/>
        <v>174867.49018464657</v>
      </c>
      <c r="AJ149" s="476">
        <f t="shared" si="53"/>
        <v>2395449</v>
      </c>
      <c r="AK149" s="476">
        <f t="shared" si="54"/>
        <v>1832</v>
      </c>
      <c r="AL149" s="476">
        <f t="shared" si="55"/>
        <v>144</v>
      </c>
      <c r="AM149" s="806">
        <f t="shared" si="41"/>
        <v>2397425</v>
      </c>
      <c r="AR149" s="813"/>
      <c r="AS149" s="813"/>
      <c r="AT149" s="813"/>
      <c r="AU149" s="813"/>
      <c r="AV149" s="813"/>
      <c r="AW149" s="813"/>
    </row>
    <row r="150" spans="1:49" x14ac:dyDescent="0.2">
      <c r="A150" s="794">
        <f t="shared" si="56"/>
        <v>2032</v>
      </c>
      <c r="B150" s="794">
        <f t="shared" si="57"/>
        <v>12</v>
      </c>
      <c r="C150" s="800">
        <f t="shared" si="38"/>
        <v>48549</v>
      </c>
      <c r="E150" s="805">
        <v>1385035</v>
      </c>
      <c r="F150" s="476">
        <v>897274</v>
      </c>
      <c r="G150" s="476">
        <v>72586</v>
      </c>
      <c r="H150" s="476">
        <v>5031</v>
      </c>
      <c r="I150" s="476">
        <v>908</v>
      </c>
      <c r="J150" s="476">
        <f t="shared" si="42"/>
        <v>2360834</v>
      </c>
      <c r="K150" s="476">
        <f t="shared" si="43"/>
        <v>185912</v>
      </c>
      <c r="L150" s="476">
        <f t="shared" si="44"/>
        <v>2546746</v>
      </c>
      <c r="M150" s="476">
        <v>1718</v>
      </c>
      <c r="N150" s="476">
        <f t="shared" si="45"/>
        <v>135</v>
      </c>
      <c r="O150" s="806">
        <f t="shared" si="39"/>
        <v>2548599</v>
      </c>
      <c r="P150" s="813"/>
      <c r="Q150" s="805">
        <f>E150-'[119]Electric Assumptions'!V142</f>
        <v>1290596.1566742514</v>
      </c>
      <c r="R150" s="476">
        <f>F150-'[119]Electric Assumptions'!W142</f>
        <v>776704.44285701402</v>
      </c>
      <c r="S150" s="476">
        <f t="shared" si="58"/>
        <v>72586</v>
      </c>
      <c r="T150" s="476">
        <f t="shared" si="58"/>
        <v>5031</v>
      </c>
      <c r="U150" s="476">
        <f t="shared" si="58"/>
        <v>908</v>
      </c>
      <c r="V150" s="476">
        <f t="shared" si="46"/>
        <v>2145825.5995312654</v>
      </c>
      <c r="W150" s="476">
        <f t="shared" si="47"/>
        <v>168980.40046873456</v>
      </c>
      <c r="X150" s="476">
        <f t="shared" si="48"/>
        <v>2314806</v>
      </c>
      <c r="Y150" s="476">
        <f t="shared" si="49"/>
        <v>1718</v>
      </c>
      <c r="Z150" s="476">
        <f t="shared" si="50"/>
        <v>135</v>
      </c>
      <c r="AA150" s="806">
        <f t="shared" si="40"/>
        <v>2316659</v>
      </c>
      <c r="AC150" s="805">
        <v>1541915.537982133</v>
      </c>
      <c r="AD150" s="476">
        <v>999994.83540413086</v>
      </c>
      <c r="AE150" s="476">
        <v>81441.795251881776</v>
      </c>
      <c r="AF150" s="476">
        <v>7199.4742025885771</v>
      </c>
      <c r="AG150" s="476">
        <v>907.88846942779651</v>
      </c>
      <c r="AH150" s="476">
        <f t="shared" si="51"/>
        <v>2631459.531310162</v>
      </c>
      <c r="AI150" s="476">
        <f t="shared" si="52"/>
        <v>207223.46868983796</v>
      </c>
      <c r="AJ150" s="476">
        <f t="shared" si="53"/>
        <v>2838683</v>
      </c>
      <c r="AK150" s="476">
        <f t="shared" si="54"/>
        <v>1718</v>
      </c>
      <c r="AL150" s="476">
        <f t="shared" si="55"/>
        <v>135</v>
      </c>
      <c r="AM150" s="806">
        <f t="shared" si="41"/>
        <v>2840536</v>
      </c>
      <c r="AR150" s="813"/>
      <c r="AS150" s="813"/>
      <c r="AT150" s="813"/>
      <c r="AU150" s="813"/>
      <c r="AV150" s="813"/>
      <c r="AW150" s="813"/>
    </row>
    <row r="151" spans="1:49" x14ac:dyDescent="0.2">
      <c r="A151" s="794">
        <f t="shared" si="56"/>
        <v>2033</v>
      </c>
      <c r="B151" s="794">
        <f t="shared" si="57"/>
        <v>1</v>
      </c>
      <c r="C151" s="800">
        <f t="shared" si="38"/>
        <v>48580</v>
      </c>
      <c r="E151" s="805">
        <v>1351664</v>
      </c>
      <c r="F151" s="476">
        <v>881301</v>
      </c>
      <c r="G151" s="476">
        <v>75246</v>
      </c>
      <c r="H151" s="476">
        <v>5277</v>
      </c>
      <c r="I151" s="476">
        <v>1002</v>
      </c>
      <c r="J151" s="476">
        <f t="shared" si="42"/>
        <v>2314490</v>
      </c>
      <c r="K151" s="476">
        <f t="shared" si="43"/>
        <v>182263</v>
      </c>
      <c r="L151" s="476">
        <f t="shared" si="44"/>
        <v>2496753</v>
      </c>
      <c r="M151" s="476">
        <v>2325</v>
      </c>
      <c r="N151" s="476">
        <f t="shared" si="45"/>
        <v>183</v>
      </c>
      <c r="O151" s="806">
        <f t="shared" si="39"/>
        <v>2499261</v>
      </c>
      <c r="P151" s="813"/>
      <c r="Q151" s="805">
        <f>E151-'[119]Electric Assumptions'!V143</f>
        <v>1265713.3210943223</v>
      </c>
      <c r="R151" s="476">
        <f>F151-'[119]Electric Assumptions'!W143</f>
        <v>758879.75018486194</v>
      </c>
      <c r="S151" s="476">
        <f t="shared" si="58"/>
        <v>75246</v>
      </c>
      <c r="T151" s="476">
        <f t="shared" si="58"/>
        <v>5277</v>
      </c>
      <c r="U151" s="476">
        <f t="shared" si="58"/>
        <v>1002</v>
      </c>
      <c r="V151" s="476">
        <f t="shared" si="46"/>
        <v>2106118.071279184</v>
      </c>
      <c r="W151" s="476">
        <f t="shared" si="47"/>
        <v>165853.92872081604</v>
      </c>
      <c r="X151" s="476">
        <f t="shared" si="48"/>
        <v>2271972</v>
      </c>
      <c r="Y151" s="476">
        <f t="shared" si="49"/>
        <v>2325</v>
      </c>
      <c r="Z151" s="476">
        <f t="shared" si="50"/>
        <v>183</v>
      </c>
      <c r="AA151" s="806">
        <f t="shared" si="40"/>
        <v>2274480</v>
      </c>
      <c r="AC151" s="805">
        <v>1524292.6118076351</v>
      </c>
      <c r="AD151" s="476">
        <v>996156.65520242183</v>
      </c>
      <c r="AE151" s="476">
        <v>84661.703064266301</v>
      </c>
      <c r="AF151" s="476">
        <v>7086.4715343385287</v>
      </c>
      <c r="AG151" s="476">
        <v>1002.2039417729379</v>
      </c>
      <c r="AH151" s="476">
        <f t="shared" si="51"/>
        <v>2613199.6455504345</v>
      </c>
      <c r="AI151" s="476">
        <f t="shared" si="52"/>
        <v>205786.35444956552</v>
      </c>
      <c r="AJ151" s="476">
        <f t="shared" si="53"/>
        <v>2818986</v>
      </c>
      <c r="AK151" s="476">
        <f t="shared" si="54"/>
        <v>2325</v>
      </c>
      <c r="AL151" s="476">
        <f t="shared" si="55"/>
        <v>183</v>
      </c>
      <c r="AM151" s="806">
        <f t="shared" si="41"/>
        <v>2821494</v>
      </c>
      <c r="AR151" s="813"/>
      <c r="AS151" s="813"/>
      <c r="AT151" s="813"/>
      <c r="AU151" s="813"/>
      <c r="AV151" s="813"/>
      <c r="AW151" s="813"/>
    </row>
    <row r="152" spans="1:49" x14ac:dyDescent="0.2">
      <c r="A152" s="794">
        <f t="shared" si="56"/>
        <v>2033</v>
      </c>
      <c r="B152" s="794">
        <f t="shared" si="57"/>
        <v>2</v>
      </c>
      <c r="C152" s="800">
        <f t="shared" si="38"/>
        <v>48611</v>
      </c>
      <c r="E152" s="805">
        <v>1173926</v>
      </c>
      <c r="F152" s="476">
        <v>778773</v>
      </c>
      <c r="G152" s="476">
        <v>69101</v>
      </c>
      <c r="H152" s="476">
        <v>4565</v>
      </c>
      <c r="I152" s="476">
        <v>896</v>
      </c>
      <c r="J152" s="476">
        <f t="shared" si="42"/>
        <v>2027261</v>
      </c>
      <c r="K152" s="476">
        <f t="shared" si="43"/>
        <v>159644</v>
      </c>
      <c r="L152" s="476">
        <f t="shared" si="44"/>
        <v>2186905</v>
      </c>
      <c r="M152" s="476">
        <v>2433</v>
      </c>
      <c r="N152" s="476">
        <f t="shared" si="45"/>
        <v>192</v>
      </c>
      <c r="O152" s="806">
        <f t="shared" si="39"/>
        <v>2189530</v>
      </c>
      <c r="P152" s="813"/>
      <c r="Q152" s="805">
        <f>E152-'[119]Electric Assumptions'!V144</f>
        <v>1095204.0350885706</v>
      </c>
      <c r="R152" s="476">
        <f>F152-'[119]Electric Assumptions'!W144</f>
        <v>669158.52632246003</v>
      </c>
      <c r="S152" s="476">
        <f t="shared" si="58"/>
        <v>69101</v>
      </c>
      <c r="T152" s="476">
        <f t="shared" si="58"/>
        <v>4565</v>
      </c>
      <c r="U152" s="476">
        <f t="shared" si="58"/>
        <v>896</v>
      </c>
      <c r="V152" s="476">
        <f t="shared" si="46"/>
        <v>1838924.5614110306</v>
      </c>
      <c r="W152" s="476">
        <f t="shared" si="47"/>
        <v>144812.43858896941</v>
      </c>
      <c r="X152" s="476">
        <f t="shared" si="48"/>
        <v>1983737</v>
      </c>
      <c r="Y152" s="476">
        <f t="shared" si="49"/>
        <v>2433</v>
      </c>
      <c r="Z152" s="476">
        <f t="shared" si="50"/>
        <v>192</v>
      </c>
      <c r="AA152" s="806">
        <f t="shared" si="40"/>
        <v>1986362</v>
      </c>
      <c r="AC152" s="805">
        <v>1304128.1877393653</v>
      </c>
      <c r="AD152" s="476">
        <v>889047.29781623138</v>
      </c>
      <c r="AE152" s="476">
        <v>77294.53842911945</v>
      </c>
      <c r="AF152" s="476">
        <v>6079.9641366559972</v>
      </c>
      <c r="AG152" s="476">
        <v>896.20754966269556</v>
      </c>
      <c r="AH152" s="476">
        <f t="shared" si="51"/>
        <v>2277446.195671035</v>
      </c>
      <c r="AI152" s="476">
        <f t="shared" si="52"/>
        <v>179345.80432896502</v>
      </c>
      <c r="AJ152" s="476">
        <f t="shared" si="53"/>
        <v>2456792</v>
      </c>
      <c r="AK152" s="476">
        <f t="shared" si="54"/>
        <v>2433</v>
      </c>
      <c r="AL152" s="476">
        <f t="shared" si="55"/>
        <v>192</v>
      </c>
      <c r="AM152" s="806">
        <f t="shared" si="41"/>
        <v>2459417</v>
      </c>
      <c r="AR152" s="813"/>
      <c r="AS152" s="813"/>
      <c r="AT152" s="813"/>
      <c r="AU152" s="813"/>
      <c r="AV152" s="813"/>
      <c r="AW152" s="813"/>
    </row>
    <row r="153" spans="1:49" x14ac:dyDescent="0.2">
      <c r="A153" s="794">
        <f t="shared" si="56"/>
        <v>2033</v>
      </c>
      <c r="B153" s="794">
        <f t="shared" si="57"/>
        <v>3</v>
      </c>
      <c r="C153" s="800">
        <f t="shared" si="38"/>
        <v>48639</v>
      </c>
      <c r="E153" s="805">
        <v>1189257</v>
      </c>
      <c r="F153" s="476">
        <v>843041</v>
      </c>
      <c r="G153" s="476">
        <v>75847</v>
      </c>
      <c r="H153" s="476">
        <v>5449</v>
      </c>
      <c r="I153" s="476">
        <v>885</v>
      </c>
      <c r="J153" s="476">
        <f t="shared" si="42"/>
        <v>2114479</v>
      </c>
      <c r="K153" s="476">
        <f t="shared" si="43"/>
        <v>166512</v>
      </c>
      <c r="L153" s="476">
        <f t="shared" si="44"/>
        <v>2280991</v>
      </c>
      <c r="M153" s="476">
        <v>2339</v>
      </c>
      <c r="N153" s="476">
        <f t="shared" si="45"/>
        <v>184</v>
      </c>
      <c r="O153" s="806">
        <f t="shared" si="39"/>
        <v>2283514</v>
      </c>
      <c r="P153" s="813"/>
      <c r="Q153" s="805">
        <f>E153-'[119]Electric Assumptions'!V145</f>
        <v>1096139.9595713406</v>
      </c>
      <c r="R153" s="476">
        <f>F153-'[119]Electric Assumptions'!W145</f>
        <v>718954.56724878203</v>
      </c>
      <c r="S153" s="476">
        <f t="shared" si="58"/>
        <v>75847</v>
      </c>
      <c r="T153" s="476">
        <f t="shared" si="58"/>
        <v>5449</v>
      </c>
      <c r="U153" s="476">
        <f t="shared" si="58"/>
        <v>885</v>
      </c>
      <c r="V153" s="476">
        <f t="shared" si="46"/>
        <v>1897275.5268201227</v>
      </c>
      <c r="W153" s="476">
        <f t="shared" si="47"/>
        <v>149407.47317987727</v>
      </c>
      <c r="X153" s="476">
        <f t="shared" si="48"/>
        <v>2046683</v>
      </c>
      <c r="Y153" s="476">
        <f t="shared" si="49"/>
        <v>2339</v>
      </c>
      <c r="Z153" s="476">
        <f t="shared" si="50"/>
        <v>184</v>
      </c>
      <c r="AA153" s="806">
        <f t="shared" si="40"/>
        <v>2049206</v>
      </c>
      <c r="AC153" s="805">
        <v>1313874.1129894338</v>
      </c>
      <c r="AD153" s="476">
        <v>969935.77179522882</v>
      </c>
      <c r="AE153" s="476">
        <v>85619.944056693173</v>
      </c>
      <c r="AF153" s="476">
        <v>7110.3901647708344</v>
      </c>
      <c r="AG153" s="476">
        <v>885.27776772839786</v>
      </c>
      <c r="AH153" s="476">
        <f t="shared" si="51"/>
        <v>2377425.4967738548</v>
      </c>
      <c r="AI153" s="476">
        <f t="shared" si="52"/>
        <v>187219.50322614517</v>
      </c>
      <c r="AJ153" s="476">
        <f t="shared" si="53"/>
        <v>2564645</v>
      </c>
      <c r="AK153" s="476">
        <f t="shared" si="54"/>
        <v>2339</v>
      </c>
      <c r="AL153" s="476">
        <f t="shared" si="55"/>
        <v>184</v>
      </c>
      <c r="AM153" s="806">
        <f t="shared" si="41"/>
        <v>2567168</v>
      </c>
      <c r="AR153" s="813"/>
      <c r="AS153" s="813"/>
      <c r="AT153" s="813"/>
      <c r="AU153" s="813"/>
      <c r="AV153" s="813"/>
      <c r="AW153" s="813"/>
    </row>
    <row r="154" spans="1:49" x14ac:dyDescent="0.2">
      <c r="A154" s="794">
        <f t="shared" si="56"/>
        <v>2033</v>
      </c>
      <c r="B154" s="794">
        <f t="shared" si="57"/>
        <v>4</v>
      </c>
      <c r="C154" s="800">
        <f t="shared" si="38"/>
        <v>48670</v>
      </c>
      <c r="E154" s="805">
        <v>956818</v>
      </c>
      <c r="F154" s="476">
        <v>739608</v>
      </c>
      <c r="G154" s="476">
        <v>70972</v>
      </c>
      <c r="H154" s="476">
        <v>4908</v>
      </c>
      <c r="I154" s="476">
        <v>721</v>
      </c>
      <c r="J154" s="476">
        <f t="shared" si="42"/>
        <v>1773027</v>
      </c>
      <c r="K154" s="476">
        <f t="shared" si="43"/>
        <v>139623</v>
      </c>
      <c r="L154" s="476">
        <f t="shared" si="44"/>
        <v>1912650</v>
      </c>
      <c r="M154" s="476">
        <v>2172</v>
      </c>
      <c r="N154" s="476">
        <f t="shared" si="45"/>
        <v>171</v>
      </c>
      <c r="O154" s="806">
        <f t="shared" si="39"/>
        <v>1914993</v>
      </c>
      <c r="P154" s="813"/>
      <c r="Q154" s="805">
        <f>E154-'[119]Electric Assumptions'!V146</f>
        <v>865768.30227514112</v>
      </c>
      <c r="R154" s="476">
        <f>F154-'[119]Electric Assumptions'!W146</f>
        <v>620773.142664738</v>
      </c>
      <c r="S154" s="476">
        <f t="shared" si="58"/>
        <v>70972</v>
      </c>
      <c r="T154" s="476">
        <f t="shared" si="58"/>
        <v>4908</v>
      </c>
      <c r="U154" s="476">
        <f t="shared" si="58"/>
        <v>721</v>
      </c>
      <c r="V154" s="476">
        <f t="shared" si="46"/>
        <v>1563142.4449398792</v>
      </c>
      <c r="W154" s="476">
        <f t="shared" si="47"/>
        <v>123095.55506012077</v>
      </c>
      <c r="X154" s="476">
        <f t="shared" si="48"/>
        <v>1686238</v>
      </c>
      <c r="Y154" s="476">
        <f t="shared" si="49"/>
        <v>2172</v>
      </c>
      <c r="Z154" s="476">
        <f t="shared" si="50"/>
        <v>171</v>
      </c>
      <c r="AA154" s="806">
        <f t="shared" si="40"/>
        <v>1688581</v>
      </c>
      <c r="AC154" s="805">
        <v>1058813.1875763843</v>
      </c>
      <c r="AD154" s="476">
        <v>869197.3258268591</v>
      </c>
      <c r="AE154" s="476">
        <v>80280.322746390317</v>
      </c>
      <c r="AF154" s="476">
        <v>6276.0907778451883</v>
      </c>
      <c r="AG154" s="476">
        <v>721.10517351711906</v>
      </c>
      <c r="AH154" s="476">
        <f t="shared" si="51"/>
        <v>2015288.0321009958</v>
      </c>
      <c r="AI154" s="476">
        <f t="shared" si="52"/>
        <v>158700.96789900423</v>
      </c>
      <c r="AJ154" s="476">
        <f t="shared" si="53"/>
        <v>2173989</v>
      </c>
      <c r="AK154" s="476">
        <f t="shared" si="54"/>
        <v>2172</v>
      </c>
      <c r="AL154" s="476">
        <f t="shared" si="55"/>
        <v>171</v>
      </c>
      <c r="AM154" s="806">
        <f t="shared" si="41"/>
        <v>2176332</v>
      </c>
      <c r="AR154" s="813"/>
      <c r="AS154" s="813"/>
      <c r="AT154" s="813"/>
      <c r="AU154" s="813"/>
      <c r="AV154" s="813"/>
      <c r="AW154" s="813"/>
    </row>
    <row r="155" spans="1:49" x14ac:dyDescent="0.2">
      <c r="A155" s="794">
        <f t="shared" si="56"/>
        <v>2033</v>
      </c>
      <c r="B155" s="794">
        <f t="shared" si="57"/>
        <v>5</v>
      </c>
      <c r="C155" s="800">
        <f t="shared" si="38"/>
        <v>48700</v>
      </c>
      <c r="E155" s="805">
        <v>848492</v>
      </c>
      <c r="F155" s="476">
        <v>734160</v>
      </c>
      <c r="G155" s="476">
        <v>67374</v>
      </c>
      <c r="H155" s="476">
        <v>4877</v>
      </c>
      <c r="I155" s="476">
        <v>561</v>
      </c>
      <c r="J155" s="476">
        <f t="shared" si="42"/>
        <v>1655464</v>
      </c>
      <c r="K155" s="476">
        <f t="shared" si="43"/>
        <v>130366</v>
      </c>
      <c r="L155" s="476">
        <f t="shared" si="44"/>
        <v>1785830</v>
      </c>
      <c r="M155" s="476">
        <v>2174</v>
      </c>
      <c r="N155" s="476">
        <f t="shared" si="45"/>
        <v>171</v>
      </c>
      <c r="O155" s="806">
        <f t="shared" si="39"/>
        <v>1788175</v>
      </c>
      <c r="P155" s="813"/>
      <c r="Q155" s="805">
        <f>E155-'[119]Electric Assumptions'!V147</f>
        <v>759055.53781628516</v>
      </c>
      <c r="R155" s="476">
        <f>F155-'[119]Electric Assumptions'!W147</f>
        <v>617793.75664564304</v>
      </c>
      <c r="S155" s="476">
        <f t="shared" si="58"/>
        <v>67374</v>
      </c>
      <c r="T155" s="476">
        <f t="shared" si="58"/>
        <v>4877</v>
      </c>
      <c r="U155" s="476">
        <f t="shared" si="58"/>
        <v>561</v>
      </c>
      <c r="V155" s="476">
        <f t="shared" si="46"/>
        <v>1449661.2944619283</v>
      </c>
      <c r="W155" s="476">
        <f t="shared" si="47"/>
        <v>114158.70553807169</v>
      </c>
      <c r="X155" s="476">
        <f t="shared" si="48"/>
        <v>1563820</v>
      </c>
      <c r="Y155" s="476">
        <f t="shared" si="49"/>
        <v>2174</v>
      </c>
      <c r="Z155" s="476">
        <f t="shared" si="50"/>
        <v>171</v>
      </c>
      <c r="AA155" s="806">
        <f t="shared" si="40"/>
        <v>1566165</v>
      </c>
      <c r="AC155" s="805">
        <v>938965.72070423514</v>
      </c>
      <c r="AD155" s="476">
        <v>874773.66522014746</v>
      </c>
      <c r="AE155" s="476">
        <v>76993.491968754286</v>
      </c>
      <c r="AF155" s="476">
        <v>6126.1581375363667</v>
      </c>
      <c r="AG155" s="476">
        <v>561.25901916305099</v>
      </c>
      <c r="AH155" s="476">
        <f t="shared" si="51"/>
        <v>1897420.2950498362</v>
      </c>
      <c r="AI155" s="476">
        <f t="shared" si="52"/>
        <v>149419.70495016384</v>
      </c>
      <c r="AJ155" s="476">
        <f t="shared" si="53"/>
        <v>2046840</v>
      </c>
      <c r="AK155" s="476">
        <f t="shared" si="54"/>
        <v>2174</v>
      </c>
      <c r="AL155" s="476">
        <f t="shared" si="55"/>
        <v>171</v>
      </c>
      <c r="AM155" s="806">
        <f t="shared" si="41"/>
        <v>2049185</v>
      </c>
      <c r="AR155" s="813"/>
      <c r="AS155" s="813"/>
      <c r="AT155" s="813"/>
      <c r="AU155" s="813"/>
      <c r="AV155" s="813"/>
      <c r="AW155" s="813"/>
    </row>
    <row r="156" spans="1:49" x14ac:dyDescent="0.2">
      <c r="A156" s="794">
        <f t="shared" si="56"/>
        <v>2033</v>
      </c>
      <c r="B156" s="794">
        <f t="shared" si="57"/>
        <v>6</v>
      </c>
      <c r="C156" s="800">
        <f t="shared" si="38"/>
        <v>48731</v>
      </c>
      <c r="E156" s="805">
        <v>800726</v>
      </c>
      <c r="F156" s="476">
        <v>720175</v>
      </c>
      <c r="G156" s="476">
        <v>74608</v>
      </c>
      <c r="H156" s="476">
        <v>4284</v>
      </c>
      <c r="I156" s="476">
        <v>430</v>
      </c>
      <c r="J156" s="476">
        <f t="shared" si="42"/>
        <v>1600223</v>
      </c>
      <c r="K156" s="476">
        <f t="shared" si="43"/>
        <v>126015</v>
      </c>
      <c r="L156" s="476">
        <f t="shared" si="44"/>
        <v>1726238</v>
      </c>
      <c r="M156" s="476">
        <v>1787</v>
      </c>
      <c r="N156" s="476">
        <f t="shared" si="45"/>
        <v>141</v>
      </c>
      <c r="O156" s="806">
        <f t="shared" si="39"/>
        <v>1728166</v>
      </c>
      <c r="P156" s="813"/>
      <c r="Q156" s="805">
        <f>E156-'[119]Electric Assumptions'!V148</f>
        <v>713403.77609126293</v>
      </c>
      <c r="R156" s="476">
        <f>F156-'[119]Electric Assumptions'!W148</f>
        <v>607695.91133009095</v>
      </c>
      <c r="S156" s="476">
        <f t="shared" si="58"/>
        <v>74608</v>
      </c>
      <c r="T156" s="476">
        <f t="shared" si="58"/>
        <v>4284</v>
      </c>
      <c r="U156" s="476">
        <f t="shared" si="58"/>
        <v>430</v>
      </c>
      <c r="V156" s="476">
        <f t="shared" si="46"/>
        <v>1400421.687421354</v>
      </c>
      <c r="W156" s="476">
        <f t="shared" si="47"/>
        <v>110281.312578646</v>
      </c>
      <c r="X156" s="476">
        <f t="shared" si="48"/>
        <v>1510703</v>
      </c>
      <c r="Y156" s="476">
        <f t="shared" si="49"/>
        <v>1787</v>
      </c>
      <c r="Z156" s="476">
        <f t="shared" si="50"/>
        <v>141</v>
      </c>
      <c r="AA156" s="806">
        <f t="shared" si="40"/>
        <v>1512631</v>
      </c>
      <c r="AC156" s="805">
        <v>891401.05021537549</v>
      </c>
      <c r="AD156" s="476">
        <v>871529.35154436482</v>
      </c>
      <c r="AE156" s="476">
        <v>83982.64589595102</v>
      </c>
      <c r="AF156" s="476">
        <v>5497.297692528291</v>
      </c>
      <c r="AG156" s="476">
        <v>430.24985280829731</v>
      </c>
      <c r="AH156" s="476">
        <f t="shared" si="51"/>
        <v>1852840.5952010278</v>
      </c>
      <c r="AI156" s="476">
        <f t="shared" si="52"/>
        <v>145908.40479897219</v>
      </c>
      <c r="AJ156" s="476">
        <f t="shared" si="53"/>
        <v>1998749</v>
      </c>
      <c r="AK156" s="476">
        <f t="shared" si="54"/>
        <v>1787</v>
      </c>
      <c r="AL156" s="476">
        <f t="shared" si="55"/>
        <v>141</v>
      </c>
      <c r="AM156" s="806">
        <f t="shared" si="41"/>
        <v>2000677</v>
      </c>
      <c r="AR156" s="813"/>
      <c r="AS156" s="813"/>
      <c r="AT156" s="813"/>
      <c r="AU156" s="813"/>
      <c r="AV156" s="813"/>
      <c r="AW156" s="813"/>
    </row>
    <row r="157" spans="1:49" x14ac:dyDescent="0.2">
      <c r="A157" s="794">
        <f t="shared" si="56"/>
        <v>2033</v>
      </c>
      <c r="B157" s="794">
        <f t="shared" si="57"/>
        <v>7</v>
      </c>
      <c r="C157" s="800">
        <f t="shared" si="38"/>
        <v>48761</v>
      </c>
      <c r="E157" s="805">
        <v>925138</v>
      </c>
      <c r="F157" s="476">
        <v>806432</v>
      </c>
      <c r="G157" s="476">
        <v>76996</v>
      </c>
      <c r="H157" s="476">
        <v>4926</v>
      </c>
      <c r="I157" s="476">
        <v>291</v>
      </c>
      <c r="J157" s="476">
        <f t="shared" si="42"/>
        <v>1813783</v>
      </c>
      <c r="K157" s="476">
        <f t="shared" si="43"/>
        <v>142833</v>
      </c>
      <c r="L157" s="476">
        <f t="shared" si="44"/>
        <v>1956616</v>
      </c>
      <c r="M157" s="476">
        <v>2889</v>
      </c>
      <c r="N157" s="476">
        <f t="shared" si="45"/>
        <v>228</v>
      </c>
      <c r="O157" s="806">
        <f t="shared" si="39"/>
        <v>1959733</v>
      </c>
      <c r="P157" s="813"/>
      <c r="Q157" s="805">
        <f>E157-'[119]Electric Assumptions'!V149</f>
        <v>836030.67181304889</v>
      </c>
      <c r="R157" s="476">
        <f>F157-'[119]Electric Assumptions'!W149</f>
        <v>691713.34019489598</v>
      </c>
      <c r="S157" s="476">
        <f t="shared" si="58"/>
        <v>76996</v>
      </c>
      <c r="T157" s="476">
        <f t="shared" si="58"/>
        <v>4926</v>
      </c>
      <c r="U157" s="476">
        <f t="shared" si="58"/>
        <v>291</v>
      </c>
      <c r="V157" s="476">
        <f t="shared" si="46"/>
        <v>1609957.0120079448</v>
      </c>
      <c r="W157" s="476">
        <f t="shared" si="47"/>
        <v>126781.98799205525</v>
      </c>
      <c r="X157" s="476">
        <f t="shared" si="48"/>
        <v>1736739</v>
      </c>
      <c r="Y157" s="476">
        <f t="shared" si="49"/>
        <v>2889</v>
      </c>
      <c r="Z157" s="476">
        <f t="shared" si="50"/>
        <v>228</v>
      </c>
      <c r="AA157" s="806">
        <f t="shared" si="40"/>
        <v>1739856</v>
      </c>
      <c r="AC157" s="805">
        <v>1039734.1374204289</v>
      </c>
      <c r="AD157" s="476">
        <v>958428.57637900277</v>
      </c>
      <c r="AE157" s="476">
        <v>86446.28575341143</v>
      </c>
      <c r="AF157" s="476">
        <v>6551.6805785950055</v>
      </c>
      <c r="AG157" s="476">
        <v>291.14757483456242</v>
      </c>
      <c r="AH157" s="476">
        <f t="shared" si="51"/>
        <v>2091451.8277062727</v>
      </c>
      <c r="AI157" s="476">
        <f t="shared" si="52"/>
        <v>164699.17229372729</v>
      </c>
      <c r="AJ157" s="476">
        <f t="shared" si="53"/>
        <v>2256151</v>
      </c>
      <c r="AK157" s="476">
        <f t="shared" si="54"/>
        <v>2889</v>
      </c>
      <c r="AL157" s="476">
        <f t="shared" si="55"/>
        <v>228</v>
      </c>
      <c r="AM157" s="806">
        <f t="shared" si="41"/>
        <v>2259268</v>
      </c>
      <c r="AR157" s="813"/>
      <c r="AS157" s="813"/>
      <c r="AT157" s="813"/>
      <c r="AU157" s="813"/>
      <c r="AV157" s="813"/>
      <c r="AW157" s="813"/>
    </row>
    <row r="158" spans="1:49" x14ac:dyDescent="0.2">
      <c r="A158" s="794">
        <f t="shared" si="56"/>
        <v>2033</v>
      </c>
      <c r="B158" s="794">
        <f t="shared" si="57"/>
        <v>8</v>
      </c>
      <c r="C158" s="800">
        <f t="shared" si="38"/>
        <v>48792</v>
      </c>
      <c r="E158" s="805">
        <v>936188</v>
      </c>
      <c r="F158" s="476">
        <v>801027</v>
      </c>
      <c r="G158" s="476">
        <v>77125</v>
      </c>
      <c r="H158" s="476">
        <v>4507</v>
      </c>
      <c r="I158" s="476">
        <v>290</v>
      </c>
      <c r="J158" s="476">
        <f t="shared" si="42"/>
        <v>1819137</v>
      </c>
      <c r="K158" s="476">
        <f t="shared" si="43"/>
        <v>143255</v>
      </c>
      <c r="L158" s="476">
        <f t="shared" si="44"/>
        <v>1962392</v>
      </c>
      <c r="M158" s="476">
        <v>1634</v>
      </c>
      <c r="N158" s="476">
        <f t="shared" si="45"/>
        <v>129</v>
      </c>
      <c r="O158" s="806">
        <f t="shared" si="39"/>
        <v>1964155</v>
      </c>
      <c r="P158" s="813"/>
      <c r="Q158" s="805">
        <f>E158-'[119]Electric Assumptions'!V150</f>
        <v>845986.67271310417</v>
      </c>
      <c r="R158" s="476">
        <f>F158-'[119]Electric Assumptions'!W150</f>
        <v>684118.01669263595</v>
      </c>
      <c r="S158" s="476">
        <f t="shared" si="58"/>
        <v>77125</v>
      </c>
      <c r="T158" s="476">
        <f t="shared" si="58"/>
        <v>4507</v>
      </c>
      <c r="U158" s="476">
        <f t="shared" si="58"/>
        <v>290</v>
      </c>
      <c r="V158" s="476">
        <f t="shared" si="46"/>
        <v>1612026.6894057402</v>
      </c>
      <c r="W158" s="476">
        <f t="shared" si="47"/>
        <v>126945.31059425976</v>
      </c>
      <c r="X158" s="476">
        <f t="shared" si="48"/>
        <v>1738972</v>
      </c>
      <c r="Y158" s="476">
        <f t="shared" si="49"/>
        <v>1634</v>
      </c>
      <c r="Z158" s="476">
        <f t="shared" si="50"/>
        <v>129</v>
      </c>
      <c r="AA158" s="806">
        <f t="shared" si="40"/>
        <v>1740735</v>
      </c>
      <c r="AC158" s="805">
        <v>1046510.7269256554</v>
      </c>
      <c r="AD158" s="476">
        <v>961622.70335252176</v>
      </c>
      <c r="AE158" s="476">
        <v>87086.303966355525</v>
      </c>
      <c r="AF158" s="476">
        <v>6100.4539582753478</v>
      </c>
      <c r="AG158" s="476">
        <v>290.29550054884817</v>
      </c>
      <c r="AH158" s="476">
        <f t="shared" si="51"/>
        <v>2101610.4837033572</v>
      </c>
      <c r="AI158" s="476">
        <f t="shared" si="52"/>
        <v>165498.51629664283</v>
      </c>
      <c r="AJ158" s="476">
        <f t="shared" si="53"/>
        <v>2267109</v>
      </c>
      <c r="AK158" s="476">
        <f t="shared" si="54"/>
        <v>1634</v>
      </c>
      <c r="AL158" s="476">
        <f t="shared" si="55"/>
        <v>129</v>
      </c>
      <c r="AM158" s="806">
        <f t="shared" si="41"/>
        <v>2268872</v>
      </c>
      <c r="AR158" s="813"/>
      <c r="AS158" s="813"/>
      <c r="AT158" s="813"/>
      <c r="AU158" s="813"/>
      <c r="AV158" s="813"/>
      <c r="AW158" s="813"/>
    </row>
    <row r="159" spans="1:49" x14ac:dyDescent="0.2">
      <c r="A159" s="794">
        <f t="shared" si="56"/>
        <v>2033</v>
      </c>
      <c r="B159" s="794">
        <f t="shared" si="57"/>
        <v>9</v>
      </c>
      <c r="C159" s="800">
        <f t="shared" si="38"/>
        <v>48823</v>
      </c>
      <c r="E159" s="805">
        <v>833958</v>
      </c>
      <c r="F159" s="476">
        <v>730226</v>
      </c>
      <c r="G159" s="476">
        <v>72776</v>
      </c>
      <c r="H159" s="476">
        <v>4556</v>
      </c>
      <c r="I159" s="476">
        <v>319</v>
      </c>
      <c r="J159" s="476">
        <f t="shared" si="42"/>
        <v>1641835</v>
      </c>
      <c r="K159" s="476">
        <f t="shared" si="43"/>
        <v>129292</v>
      </c>
      <c r="L159" s="476">
        <f t="shared" si="44"/>
        <v>1771127</v>
      </c>
      <c r="M159" s="476">
        <v>1428</v>
      </c>
      <c r="N159" s="476">
        <f t="shared" si="45"/>
        <v>112</v>
      </c>
      <c r="O159" s="806">
        <f t="shared" si="39"/>
        <v>1772667</v>
      </c>
      <c r="P159" s="813"/>
      <c r="Q159" s="805">
        <f>E159-'[119]Electric Assumptions'!V151</f>
        <v>748383.35296300787</v>
      </c>
      <c r="R159" s="476">
        <f>F159-'[119]Electric Assumptions'!W151</f>
        <v>616459.72911032895</v>
      </c>
      <c r="S159" s="476">
        <f t="shared" si="58"/>
        <v>72776</v>
      </c>
      <c r="T159" s="476">
        <f t="shared" si="58"/>
        <v>4556</v>
      </c>
      <c r="U159" s="476">
        <f t="shared" si="58"/>
        <v>319</v>
      </c>
      <c r="V159" s="476">
        <f t="shared" si="46"/>
        <v>1442494.0820733369</v>
      </c>
      <c r="W159" s="476">
        <f t="shared" si="47"/>
        <v>113594.91792666307</v>
      </c>
      <c r="X159" s="476">
        <f t="shared" si="48"/>
        <v>1556089</v>
      </c>
      <c r="Y159" s="476">
        <f t="shared" si="49"/>
        <v>1428</v>
      </c>
      <c r="Z159" s="476">
        <f t="shared" si="50"/>
        <v>112</v>
      </c>
      <c r="AA159" s="806">
        <f t="shared" si="40"/>
        <v>1557629</v>
      </c>
      <c r="AC159" s="805">
        <v>920658.26493822038</v>
      </c>
      <c r="AD159" s="476">
        <v>874865.96131490986</v>
      </c>
      <c r="AE159" s="476">
        <v>82117.886308132962</v>
      </c>
      <c r="AF159" s="476">
        <v>6343.8931314298688</v>
      </c>
      <c r="AG159" s="476">
        <v>319.2918354370575</v>
      </c>
      <c r="AH159" s="476">
        <f t="shared" si="51"/>
        <v>1884305.29752813</v>
      </c>
      <c r="AI159" s="476">
        <f t="shared" si="52"/>
        <v>148386.70247187</v>
      </c>
      <c r="AJ159" s="476">
        <f t="shared" si="53"/>
        <v>2032692</v>
      </c>
      <c r="AK159" s="476">
        <f t="shared" si="54"/>
        <v>1428</v>
      </c>
      <c r="AL159" s="476">
        <f t="shared" si="55"/>
        <v>112</v>
      </c>
      <c r="AM159" s="806">
        <f t="shared" si="41"/>
        <v>2034232</v>
      </c>
      <c r="AR159" s="813"/>
      <c r="AS159" s="813"/>
      <c r="AT159" s="813"/>
      <c r="AU159" s="813"/>
      <c r="AV159" s="813"/>
      <c r="AW159" s="813"/>
    </row>
    <row r="160" spans="1:49" x14ac:dyDescent="0.2">
      <c r="A160" s="794">
        <f t="shared" si="56"/>
        <v>2033</v>
      </c>
      <c r="B160" s="794">
        <f t="shared" si="57"/>
        <v>10</v>
      </c>
      <c r="C160" s="800">
        <f t="shared" si="38"/>
        <v>48853</v>
      </c>
      <c r="E160" s="805">
        <v>950719</v>
      </c>
      <c r="F160" s="476">
        <v>750904</v>
      </c>
      <c r="G160" s="476">
        <v>71710</v>
      </c>
      <c r="H160" s="476">
        <v>5059</v>
      </c>
      <c r="I160" s="476">
        <v>507</v>
      </c>
      <c r="J160" s="476">
        <f t="shared" si="42"/>
        <v>1778899</v>
      </c>
      <c r="K160" s="476">
        <f t="shared" si="43"/>
        <v>140086</v>
      </c>
      <c r="L160" s="476">
        <f t="shared" si="44"/>
        <v>1918985</v>
      </c>
      <c r="M160" s="476">
        <v>1830</v>
      </c>
      <c r="N160" s="476">
        <f t="shared" si="45"/>
        <v>144</v>
      </c>
      <c r="O160" s="806">
        <f t="shared" si="39"/>
        <v>1920959</v>
      </c>
      <c r="P160" s="813"/>
      <c r="Q160" s="805">
        <f>E160-'[119]Electric Assumptions'!V152</f>
        <v>851345.29434331693</v>
      </c>
      <c r="R160" s="476">
        <f>F160-'[119]Electric Assumptions'!W152</f>
        <v>622238.67703569401</v>
      </c>
      <c r="S160" s="476">
        <f t="shared" si="58"/>
        <v>71710</v>
      </c>
      <c r="T160" s="476">
        <f t="shared" si="58"/>
        <v>5059</v>
      </c>
      <c r="U160" s="476">
        <f t="shared" si="58"/>
        <v>507</v>
      </c>
      <c r="V160" s="476">
        <f t="shared" si="46"/>
        <v>1550859.9713790109</v>
      </c>
      <c r="W160" s="476">
        <f t="shared" si="47"/>
        <v>122128.02862098906</v>
      </c>
      <c r="X160" s="476">
        <f t="shared" si="48"/>
        <v>1672988</v>
      </c>
      <c r="Y160" s="476">
        <f t="shared" si="49"/>
        <v>1830</v>
      </c>
      <c r="Z160" s="476">
        <f t="shared" si="50"/>
        <v>144</v>
      </c>
      <c r="AA160" s="806">
        <f t="shared" si="40"/>
        <v>1674962</v>
      </c>
      <c r="AC160" s="805">
        <v>1058372.3902976641</v>
      </c>
      <c r="AD160" s="476">
        <v>893316.33830103115</v>
      </c>
      <c r="AE160" s="476">
        <v>81975.197647848472</v>
      </c>
      <c r="AF160" s="476">
        <v>7417.2821039577593</v>
      </c>
      <c r="AG160" s="476">
        <v>507.28591561970296</v>
      </c>
      <c r="AH160" s="476">
        <f t="shared" si="51"/>
        <v>2041588.4942661212</v>
      </c>
      <c r="AI160" s="476">
        <f t="shared" si="52"/>
        <v>160772.50573387882</v>
      </c>
      <c r="AJ160" s="476">
        <f t="shared" si="53"/>
        <v>2202361</v>
      </c>
      <c r="AK160" s="476">
        <f t="shared" si="54"/>
        <v>1830</v>
      </c>
      <c r="AL160" s="476">
        <f t="shared" si="55"/>
        <v>144</v>
      </c>
      <c r="AM160" s="806">
        <f t="shared" si="41"/>
        <v>2204335</v>
      </c>
      <c r="AR160" s="813"/>
      <c r="AS160" s="813"/>
      <c r="AT160" s="813"/>
      <c r="AU160" s="813"/>
      <c r="AV160" s="813"/>
      <c r="AW160" s="813"/>
    </row>
    <row r="161" spans="1:49" x14ac:dyDescent="0.2">
      <c r="A161" s="794">
        <f t="shared" si="56"/>
        <v>2033</v>
      </c>
      <c r="B161" s="794">
        <f t="shared" si="57"/>
        <v>11</v>
      </c>
      <c r="C161" s="800">
        <f t="shared" si="38"/>
        <v>48884</v>
      </c>
      <c r="E161" s="805">
        <v>1128841</v>
      </c>
      <c r="F161" s="476">
        <v>790161</v>
      </c>
      <c r="G161" s="476">
        <v>68927</v>
      </c>
      <c r="H161" s="476">
        <v>4270</v>
      </c>
      <c r="I161" s="476">
        <v>698</v>
      </c>
      <c r="J161" s="476">
        <f t="shared" si="42"/>
        <v>1992897</v>
      </c>
      <c r="K161" s="476">
        <f t="shared" si="43"/>
        <v>156938</v>
      </c>
      <c r="L161" s="476">
        <f t="shared" si="44"/>
        <v>2149835</v>
      </c>
      <c r="M161" s="476">
        <v>1832</v>
      </c>
      <c r="N161" s="476">
        <f t="shared" si="45"/>
        <v>144</v>
      </c>
      <c r="O161" s="806">
        <f t="shared" si="39"/>
        <v>2151811</v>
      </c>
      <c r="P161" s="813"/>
      <c r="Q161" s="805">
        <f>E161-'[119]Electric Assumptions'!V153</f>
        <v>1028189.986479791</v>
      </c>
      <c r="R161" s="476">
        <f>F161-'[119]Electric Assumptions'!W153</f>
        <v>658024.99713610101</v>
      </c>
      <c r="S161" s="476">
        <f t="shared" si="58"/>
        <v>68927</v>
      </c>
      <c r="T161" s="476">
        <f t="shared" si="58"/>
        <v>4270</v>
      </c>
      <c r="U161" s="476">
        <f t="shared" si="58"/>
        <v>698</v>
      </c>
      <c r="V161" s="476">
        <f t="shared" si="46"/>
        <v>1760109.983615892</v>
      </c>
      <c r="W161" s="476">
        <f t="shared" si="47"/>
        <v>138606.01638410799</v>
      </c>
      <c r="X161" s="476">
        <f t="shared" si="48"/>
        <v>1898716</v>
      </c>
      <c r="Y161" s="476">
        <f t="shared" si="49"/>
        <v>1832</v>
      </c>
      <c r="Z161" s="476">
        <f t="shared" si="50"/>
        <v>144</v>
      </c>
      <c r="AA161" s="806">
        <f t="shared" si="40"/>
        <v>1900692</v>
      </c>
      <c r="AC161" s="805">
        <v>1269973.8638313406</v>
      </c>
      <c r="AD161" s="476">
        <v>918327.74161223904</v>
      </c>
      <c r="AE161" s="476">
        <v>78584.273872461854</v>
      </c>
      <c r="AF161" s="476">
        <v>6494.4324717508107</v>
      </c>
      <c r="AG161" s="476">
        <v>697.50613516998078</v>
      </c>
      <c r="AH161" s="476">
        <f t="shared" si="51"/>
        <v>2274077.8179229619</v>
      </c>
      <c r="AI161" s="476">
        <f t="shared" si="52"/>
        <v>179080.1820770381</v>
      </c>
      <c r="AJ161" s="476">
        <f t="shared" si="53"/>
        <v>2453158</v>
      </c>
      <c r="AK161" s="476">
        <f t="shared" si="54"/>
        <v>1832</v>
      </c>
      <c r="AL161" s="476">
        <f t="shared" si="55"/>
        <v>144</v>
      </c>
      <c r="AM161" s="806">
        <f t="shared" si="41"/>
        <v>2455134</v>
      </c>
      <c r="AR161" s="813"/>
      <c r="AS161" s="813"/>
      <c r="AT161" s="813"/>
      <c r="AU161" s="813"/>
      <c r="AV161" s="813"/>
      <c r="AW161" s="813"/>
    </row>
    <row r="162" spans="1:49" x14ac:dyDescent="0.2">
      <c r="A162" s="794">
        <f t="shared" si="56"/>
        <v>2033</v>
      </c>
      <c r="B162" s="794">
        <f t="shared" si="57"/>
        <v>12</v>
      </c>
      <c r="C162" s="800">
        <f t="shared" si="38"/>
        <v>48914</v>
      </c>
      <c r="E162" s="805">
        <v>1398271</v>
      </c>
      <c r="F162" s="476">
        <v>918594</v>
      </c>
      <c r="G162" s="476">
        <v>70798</v>
      </c>
      <c r="H162" s="476">
        <v>4891</v>
      </c>
      <c r="I162" s="476">
        <v>904</v>
      </c>
      <c r="J162" s="476">
        <f t="shared" si="42"/>
        <v>2393458</v>
      </c>
      <c r="K162" s="476">
        <f t="shared" si="43"/>
        <v>188482</v>
      </c>
      <c r="L162" s="476">
        <f t="shared" si="44"/>
        <v>2581940</v>
      </c>
      <c r="M162" s="476">
        <v>1718</v>
      </c>
      <c r="N162" s="476">
        <f t="shared" si="45"/>
        <v>135</v>
      </c>
      <c r="O162" s="806">
        <f t="shared" si="39"/>
        <v>2583793</v>
      </c>
      <c r="P162" s="813"/>
      <c r="Q162" s="805">
        <f>E162-'[119]Electric Assumptions'!V154</f>
        <v>1288950.5292743051</v>
      </c>
      <c r="R162" s="476">
        <f>F162-'[119]Electric Assumptions'!W154</f>
        <v>773876.89471455198</v>
      </c>
      <c r="S162" s="476">
        <f t="shared" si="58"/>
        <v>70798</v>
      </c>
      <c r="T162" s="476">
        <f t="shared" si="58"/>
        <v>4891</v>
      </c>
      <c r="U162" s="476">
        <f t="shared" si="58"/>
        <v>904</v>
      </c>
      <c r="V162" s="476">
        <f t="shared" si="46"/>
        <v>2139420.4239888573</v>
      </c>
      <c r="W162" s="476">
        <f t="shared" si="47"/>
        <v>168476.57601114269</v>
      </c>
      <c r="X162" s="476">
        <f t="shared" si="48"/>
        <v>2307897</v>
      </c>
      <c r="Y162" s="476">
        <f t="shared" si="49"/>
        <v>1718</v>
      </c>
      <c r="Z162" s="476">
        <f t="shared" si="50"/>
        <v>135</v>
      </c>
      <c r="AA162" s="806">
        <f t="shared" si="40"/>
        <v>2309750</v>
      </c>
      <c r="AC162" s="805">
        <v>1570743.4212877667</v>
      </c>
      <c r="AD162" s="476">
        <v>1032375.5120923613</v>
      </c>
      <c r="AE162" s="476">
        <v>80767.547237507941</v>
      </c>
      <c r="AF162" s="476">
        <v>7292.9532254590786</v>
      </c>
      <c r="AG162" s="476">
        <v>904.12945439336966</v>
      </c>
      <c r="AH162" s="476">
        <f t="shared" si="51"/>
        <v>2692083.5632974883</v>
      </c>
      <c r="AI162" s="476">
        <f t="shared" si="52"/>
        <v>211998.43670251174</v>
      </c>
      <c r="AJ162" s="476">
        <f t="shared" si="53"/>
        <v>2904082</v>
      </c>
      <c r="AK162" s="476">
        <f t="shared" si="54"/>
        <v>1718</v>
      </c>
      <c r="AL162" s="476">
        <f t="shared" si="55"/>
        <v>135</v>
      </c>
      <c r="AM162" s="806">
        <f t="shared" si="41"/>
        <v>2905935</v>
      </c>
      <c r="AR162" s="813"/>
      <c r="AS162" s="813"/>
      <c r="AT162" s="813"/>
      <c r="AU162" s="813"/>
      <c r="AV162" s="813"/>
      <c r="AW162" s="813"/>
    </row>
    <row r="163" spans="1:49" x14ac:dyDescent="0.2">
      <c r="A163" s="794">
        <f t="shared" si="56"/>
        <v>2034</v>
      </c>
      <c r="B163" s="794">
        <f t="shared" si="57"/>
        <v>1</v>
      </c>
      <c r="C163" s="800">
        <f t="shared" si="38"/>
        <v>48945</v>
      </c>
      <c r="E163" s="805">
        <v>1372353</v>
      </c>
      <c r="F163" s="476">
        <v>898686</v>
      </c>
      <c r="G163" s="476">
        <v>73460</v>
      </c>
      <c r="H163" s="476">
        <v>5185</v>
      </c>
      <c r="I163" s="476">
        <v>1003</v>
      </c>
      <c r="J163" s="476">
        <f t="shared" si="42"/>
        <v>2350687</v>
      </c>
      <c r="K163" s="476">
        <f t="shared" si="43"/>
        <v>185113</v>
      </c>
      <c r="L163" s="476">
        <f t="shared" si="44"/>
        <v>2535800</v>
      </c>
      <c r="M163" s="476">
        <v>2325</v>
      </c>
      <c r="N163" s="476">
        <f t="shared" si="45"/>
        <v>183</v>
      </c>
      <c r="O163" s="806">
        <f t="shared" si="39"/>
        <v>2538308</v>
      </c>
      <c r="P163" s="813"/>
      <c r="Q163" s="805">
        <f>E163-'[119]Electric Assumptions'!V155</f>
        <v>1273057.4227516693</v>
      </c>
      <c r="R163" s="476">
        <f>F163-'[119]Electric Assumptions'!W155</f>
        <v>753684.75623304304</v>
      </c>
      <c r="S163" s="476">
        <f t="shared" si="58"/>
        <v>73460</v>
      </c>
      <c r="T163" s="476">
        <f t="shared" si="58"/>
        <v>5185</v>
      </c>
      <c r="U163" s="476">
        <f t="shared" si="58"/>
        <v>1003</v>
      </c>
      <c r="V163" s="476">
        <f t="shared" si="46"/>
        <v>2106390.1789847123</v>
      </c>
      <c r="W163" s="476">
        <f t="shared" si="47"/>
        <v>165875.82101528766</v>
      </c>
      <c r="X163" s="476">
        <f t="shared" si="48"/>
        <v>2272266</v>
      </c>
      <c r="Y163" s="476">
        <f t="shared" si="49"/>
        <v>2325</v>
      </c>
      <c r="Z163" s="476">
        <f t="shared" si="50"/>
        <v>183</v>
      </c>
      <c r="AA163" s="806">
        <f t="shared" si="40"/>
        <v>2274774</v>
      </c>
      <c r="AC163" s="805">
        <v>1561170.4702637594</v>
      </c>
      <c r="AD163" s="476">
        <v>1026656.305560663</v>
      </c>
      <c r="AE163" s="476">
        <v>83990.398417275297</v>
      </c>
      <c r="AF163" s="476">
        <v>7178.6442891138922</v>
      </c>
      <c r="AG163" s="476">
        <v>1002.6353041539377</v>
      </c>
      <c r="AH163" s="476">
        <f t="shared" si="51"/>
        <v>2679998.4538349658</v>
      </c>
      <c r="AI163" s="476">
        <f t="shared" si="52"/>
        <v>211046.54616503417</v>
      </c>
      <c r="AJ163" s="476">
        <f t="shared" si="53"/>
        <v>2891045</v>
      </c>
      <c r="AK163" s="476">
        <f t="shared" si="54"/>
        <v>2325</v>
      </c>
      <c r="AL163" s="476">
        <f t="shared" si="55"/>
        <v>183</v>
      </c>
      <c r="AM163" s="806">
        <f t="shared" si="41"/>
        <v>2893553</v>
      </c>
      <c r="AR163" s="813"/>
      <c r="AS163" s="813"/>
      <c r="AT163" s="813"/>
      <c r="AU163" s="813"/>
      <c r="AV163" s="813"/>
      <c r="AW163" s="813"/>
    </row>
    <row r="164" spans="1:49" x14ac:dyDescent="0.2">
      <c r="A164" s="794">
        <f t="shared" si="56"/>
        <v>2034</v>
      </c>
      <c r="B164" s="794">
        <f t="shared" si="57"/>
        <v>2</v>
      </c>
      <c r="C164" s="800">
        <f t="shared" si="38"/>
        <v>48976</v>
      </c>
      <c r="E164" s="805">
        <v>1187320</v>
      </c>
      <c r="F164" s="476">
        <v>793708</v>
      </c>
      <c r="G164" s="476">
        <v>67549</v>
      </c>
      <c r="H164" s="476">
        <v>4501</v>
      </c>
      <c r="I164" s="476">
        <v>894</v>
      </c>
      <c r="J164" s="476">
        <f t="shared" si="42"/>
        <v>2053972</v>
      </c>
      <c r="K164" s="476">
        <f t="shared" si="43"/>
        <v>161748</v>
      </c>
      <c r="L164" s="476">
        <f t="shared" si="44"/>
        <v>2215720</v>
      </c>
      <c r="M164" s="476">
        <v>2520</v>
      </c>
      <c r="N164" s="476">
        <f t="shared" si="45"/>
        <v>198</v>
      </c>
      <c r="O164" s="806">
        <f t="shared" si="39"/>
        <v>2218438</v>
      </c>
      <c r="P164" s="813"/>
      <c r="Q164" s="805">
        <f>E164-'[119]Electric Assumptions'!V156</f>
        <v>1096399.9158758353</v>
      </c>
      <c r="R164" s="476">
        <f>F164-'[119]Electric Assumptions'!W156</f>
        <v>663130.16878438205</v>
      </c>
      <c r="S164" s="476">
        <f t="shared" si="58"/>
        <v>67549</v>
      </c>
      <c r="T164" s="476">
        <f t="shared" si="58"/>
        <v>4501</v>
      </c>
      <c r="U164" s="476">
        <f t="shared" si="58"/>
        <v>894</v>
      </c>
      <c r="V164" s="476">
        <f t="shared" si="46"/>
        <v>1832474.0846602174</v>
      </c>
      <c r="W164" s="476">
        <f t="shared" si="47"/>
        <v>144304.9153397826</v>
      </c>
      <c r="X164" s="476">
        <f t="shared" si="48"/>
        <v>1976779</v>
      </c>
      <c r="Y164" s="476">
        <f t="shared" si="49"/>
        <v>2520</v>
      </c>
      <c r="Z164" s="476">
        <f t="shared" si="50"/>
        <v>198</v>
      </c>
      <c r="AA164" s="806">
        <f t="shared" si="40"/>
        <v>1979497</v>
      </c>
      <c r="AC164" s="805">
        <v>1330049.9111220227</v>
      </c>
      <c r="AD164" s="476">
        <v>915823.750720551</v>
      </c>
      <c r="AE164" s="476">
        <v>76664.167753316782</v>
      </c>
      <c r="AF164" s="476">
        <v>6159.4232665745249</v>
      </c>
      <c r="AG164" s="476">
        <v>894.17398415226808</v>
      </c>
      <c r="AH164" s="476">
        <f t="shared" si="51"/>
        <v>2329591.4268466174</v>
      </c>
      <c r="AI164" s="476">
        <f t="shared" si="52"/>
        <v>183452.57315338263</v>
      </c>
      <c r="AJ164" s="476">
        <f t="shared" si="53"/>
        <v>2513044</v>
      </c>
      <c r="AK164" s="476">
        <f t="shared" si="54"/>
        <v>2520</v>
      </c>
      <c r="AL164" s="476">
        <f t="shared" si="55"/>
        <v>198</v>
      </c>
      <c r="AM164" s="806">
        <f t="shared" si="41"/>
        <v>2515762</v>
      </c>
      <c r="AR164" s="813"/>
      <c r="AS164" s="813"/>
      <c r="AT164" s="813"/>
      <c r="AU164" s="813"/>
      <c r="AV164" s="813"/>
      <c r="AW164" s="813"/>
    </row>
    <row r="165" spans="1:49" x14ac:dyDescent="0.2">
      <c r="A165" s="794">
        <f t="shared" si="56"/>
        <v>2034</v>
      </c>
      <c r="B165" s="794">
        <f t="shared" si="57"/>
        <v>3</v>
      </c>
      <c r="C165" s="800">
        <f t="shared" si="38"/>
        <v>49004</v>
      </c>
      <c r="E165" s="805">
        <v>1204394</v>
      </c>
      <c r="F165" s="476">
        <v>859525</v>
      </c>
      <c r="G165" s="476">
        <v>74127</v>
      </c>
      <c r="H165" s="476">
        <v>5396</v>
      </c>
      <c r="I165" s="476">
        <v>883</v>
      </c>
      <c r="J165" s="476">
        <f t="shared" si="42"/>
        <v>2144325</v>
      </c>
      <c r="K165" s="476">
        <f t="shared" si="43"/>
        <v>168863</v>
      </c>
      <c r="L165" s="476">
        <f t="shared" si="44"/>
        <v>2313188</v>
      </c>
      <c r="M165" s="476">
        <v>2339</v>
      </c>
      <c r="N165" s="476">
        <f t="shared" si="45"/>
        <v>184</v>
      </c>
      <c r="O165" s="806">
        <f t="shared" si="39"/>
        <v>2315711</v>
      </c>
      <c r="P165" s="813"/>
      <c r="Q165" s="805">
        <f>E165-'[119]Electric Assumptions'!V157</f>
        <v>1097333.1759644221</v>
      </c>
      <c r="R165" s="476">
        <f>F165-'[119]Electric Assumptions'!W157</f>
        <v>711792.81512502802</v>
      </c>
      <c r="S165" s="476">
        <f t="shared" si="58"/>
        <v>74127</v>
      </c>
      <c r="T165" s="476">
        <f t="shared" si="58"/>
        <v>5396</v>
      </c>
      <c r="U165" s="476">
        <f t="shared" si="58"/>
        <v>883</v>
      </c>
      <c r="V165" s="476">
        <f t="shared" si="46"/>
        <v>1889531.9910894502</v>
      </c>
      <c r="W165" s="476">
        <f t="shared" si="47"/>
        <v>148798.0089105498</v>
      </c>
      <c r="X165" s="476">
        <f t="shared" si="48"/>
        <v>2038330</v>
      </c>
      <c r="Y165" s="476">
        <f t="shared" si="49"/>
        <v>2339</v>
      </c>
      <c r="Z165" s="476">
        <f t="shared" si="50"/>
        <v>184</v>
      </c>
      <c r="AA165" s="806">
        <f t="shared" si="40"/>
        <v>2040853</v>
      </c>
      <c r="AC165" s="805">
        <v>1341104.1174193188</v>
      </c>
      <c r="AD165" s="476">
        <v>1000002.4321755116</v>
      </c>
      <c r="AE165" s="476">
        <v>84915.938114237448</v>
      </c>
      <c r="AF165" s="476">
        <v>7203.4445656653297</v>
      </c>
      <c r="AG165" s="476">
        <v>883.36744861254158</v>
      </c>
      <c r="AH165" s="476">
        <f t="shared" si="51"/>
        <v>2434109.2997233458</v>
      </c>
      <c r="AI165" s="476">
        <f t="shared" si="52"/>
        <v>191682.70027665421</v>
      </c>
      <c r="AJ165" s="476">
        <f t="shared" si="53"/>
        <v>2625792</v>
      </c>
      <c r="AK165" s="476">
        <f t="shared" si="54"/>
        <v>2339</v>
      </c>
      <c r="AL165" s="476">
        <f t="shared" si="55"/>
        <v>184</v>
      </c>
      <c r="AM165" s="806">
        <f t="shared" si="41"/>
        <v>2628315</v>
      </c>
      <c r="AR165" s="813"/>
      <c r="AS165" s="813"/>
      <c r="AT165" s="813"/>
      <c r="AU165" s="813"/>
      <c r="AV165" s="813"/>
      <c r="AW165" s="813"/>
    </row>
    <row r="166" spans="1:49" x14ac:dyDescent="0.2">
      <c r="A166" s="794">
        <f t="shared" si="56"/>
        <v>2034</v>
      </c>
      <c r="B166" s="794">
        <f t="shared" si="57"/>
        <v>4</v>
      </c>
      <c r="C166" s="800">
        <f t="shared" si="38"/>
        <v>49035</v>
      </c>
      <c r="E166" s="805">
        <v>970245</v>
      </c>
      <c r="F166" s="476">
        <v>755609</v>
      </c>
      <c r="G166" s="476">
        <v>69440</v>
      </c>
      <c r="H166" s="476">
        <v>4882</v>
      </c>
      <c r="I166" s="476">
        <v>720</v>
      </c>
      <c r="J166" s="476">
        <f t="shared" si="42"/>
        <v>1800896</v>
      </c>
      <c r="K166" s="476">
        <f t="shared" si="43"/>
        <v>141818</v>
      </c>
      <c r="L166" s="476">
        <f t="shared" si="44"/>
        <v>1942714</v>
      </c>
      <c r="M166" s="476">
        <v>2172</v>
      </c>
      <c r="N166" s="476">
        <f t="shared" si="45"/>
        <v>171</v>
      </c>
      <c r="O166" s="806">
        <f t="shared" si="39"/>
        <v>1945057</v>
      </c>
      <c r="P166" s="813"/>
      <c r="Q166" s="805">
        <f>E166-'[119]Electric Assumptions'!V158</f>
        <v>865701.64893678995</v>
      </c>
      <c r="R166" s="476">
        <f>F166-'[119]Electric Assumptions'!W158</f>
        <v>614186.001067142</v>
      </c>
      <c r="S166" s="476">
        <f t="shared" si="58"/>
        <v>69440</v>
      </c>
      <c r="T166" s="476">
        <f t="shared" si="58"/>
        <v>4882</v>
      </c>
      <c r="U166" s="476">
        <f t="shared" si="58"/>
        <v>720</v>
      </c>
      <c r="V166" s="476">
        <f t="shared" si="46"/>
        <v>1554929.650003932</v>
      </c>
      <c r="W166" s="476">
        <f t="shared" si="47"/>
        <v>122448.34999606805</v>
      </c>
      <c r="X166" s="476">
        <f t="shared" si="48"/>
        <v>1677378</v>
      </c>
      <c r="Y166" s="476">
        <f t="shared" si="49"/>
        <v>2172</v>
      </c>
      <c r="Z166" s="476">
        <f t="shared" si="50"/>
        <v>171</v>
      </c>
      <c r="AA166" s="806">
        <f t="shared" si="40"/>
        <v>1679721</v>
      </c>
      <c r="AC166" s="805">
        <v>1082422.7817973401</v>
      </c>
      <c r="AD166" s="476">
        <v>897672.79858672386</v>
      </c>
      <c r="AE166" s="476">
        <v>79620.11836207693</v>
      </c>
      <c r="AF166" s="476">
        <v>6358.133901054498</v>
      </c>
      <c r="AG166" s="476">
        <v>719.50297038769145</v>
      </c>
      <c r="AH166" s="476">
        <f t="shared" si="51"/>
        <v>2066793.3356175832</v>
      </c>
      <c r="AI166" s="476">
        <f t="shared" si="52"/>
        <v>162757.66438241675</v>
      </c>
      <c r="AJ166" s="476">
        <f t="shared" si="53"/>
        <v>2229551</v>
      </c>
      <c r="AK166" s="476">
        <f t="shared" si="54"/>
        <v>2172</v>
      </c>
      <c r="AL166" s="476">
        <f t="shared" si="55"/>
        <v>171</v>
      </c>
      <c r="AM166" s="806">
        <f t="shared" si="41"/>
        <v>2231894</v>
      </c>
      <c r="AR166" s="813"/>
      <c r="AS166" s="813"/>
      <c r="AT166" s="813"/>
      <c r="AU166" s="813"/>
      <c r="AV166" s="813"/>
      <c r="AW166" s="813"/>
    </row>
    <row r="167" spans="1:49" x14ac:dyDescent="0.2">
      <c r="A167" s="794">
        <f t="shared" si="56"/>
        <v>2034</v>
      </c>
      <c r="B167" s="794">
        <f t="shared" si="57"/>
        <v>5</v>
      </c>
      <c r="C167" s="800">
        <f t="shared" si="38"/>
        <v>49065</v>
      </c>
      <c r="E167" s="805">
        <v>866049</v>
      </c>
      <c r="F167" s="476">
        <v>748094</v>
      </c>
      <c r="G167" s="476">
        <v>66184</v>
      </c>
      <c r="H167" s="476">
        <v>4869</v>
      </c>
      <c r="I167" s="476">
        <v>562</v>
      </c>
      <c r="J167" s="476">
        <f t="shared" si="42"/>
        <v>1685758</v>
      </c>
      <c r="K167" s="476">
        <f t="shared" si="43"/>
        <v>132751</v>
      </c>
      <c r="L167" s="476">
        <f t="shared" si="44"/>
        <v>1818509</v>
      </c>
      <c r="M167" s="476">
        <v>2174</v>
      </c>
      <c r="N167" s="476">
        <f t="shared" si="45"/>
        <v>171</v>
      </c>
      <c r="O167" s="806">
        <f t="shared" si="39"/>
        <v>1820854</v>
      </c>
      <c r="P167" s="813"/>
      <c r="Q167" s="805">
        <f>E167-'[119]Electric Assumptions'!V159</f>
        <v>763498.77460680506</v>
      </c>
      <c r="R167" s="476">
        <f>F167-'[119]Electric Assumptions'!W159</f>
        <v>609781.67825189396</v>
      </c>
      <c r="S167" s="476">
        <f t="shared" si="58"/>
        <v>66184</v>
      </c>
      <c r="T167" s="476">
        <f t="shared" si="58"/>
        <v>4869</v>
      </c>
      <c r="U167" s="476">
        <f t="shared" si="58"/>
        <v>562</v>
      </c>
      <c r="V167" s="476">
        <f t="shared" si="46"/>
        <v>1444895.452858699</v>
      </c>
      <c r="W167" s="476">
        <f t="shared" si="47"/>
        <v>113783.54714130098</v>
      </c>
      <c r="X167" s="476">
        <f t="shared" si="48"/>
        <v>1558679</v>
      </c>
      <c r="Y167" s="476">
        <f t="shared" si="49"/>
        <v>2174</v>
      </c>
      <c r="Z167" s="476">
        <f t="shared" si="50"/>
        <v>171</v>
      </c>
      <c r="AA167" s="806">
        <f t="shared" si="40"/>
        <v>1561024</v>
      </c>
      <c r="AC167" s="805">
        <v>965704.8600649843</v>
      </c>
      <c r="AD167" s="476">
        <v>903516.44532903726</v>
      </c>
      <c r="AE167" s="476">
        <v>76647.420509050906</v>
      </c>
      <c r="AF167" s="476">
        <v>6206.6085617012614</v>
      </c>
      <c r="AG167" s="476">
        <v>561.75200474133658</v>
      </c>
      <c r="AH167" s="476">
        <f t="shared" si="51"/>
        <v>1952637.086469515</v>
      </c>
      <c r="AI167" s="476">
        <f t="shared" si="52"/>
        <v>153767.91353048501</v>
      </c>
      <c r="AJ167" s="476">
        <f t="shared" si="53"/>
        <v>2106405</v>
      </c>
      <c r="AK167" s="476">
        <f t="shared" si="54"/>
        <v>2174</v>
      </c>
      <c r="AL167" s="476">
        <f t="shared" si="55"/>
        <v>171</v>
      </c>
      <c r="AM167" s="806">
        <f t="shared" si="41"/>
        <v>2108750</v>
      </c>
      <c r="AR167" s="813"/>
      <c r="AS167" s="813"/>
      <c r="AT167" s="813"/>
      <c r="AU167" s="813"/>
      <c r="AV167" s="813"/>
      <c r="AW167" s="813"/>
    </row>
    <row r="168" spans="1:49" x14ac:dyDescent="0.2">
      <c r="A168" s="794">
        <f t="shared" si="56"/>
        <v>2034</v>
      </c>
      <c r="B168" s="794">
        <f t="shared" si="57"/>
        <v>6</v>
      </c>
      <c r="C168" s="800">
        <f t="shared" si="38"/>
        <v>49096</v>
      </c>
      <c r="E168" s="805">
        <v>818287</v>
      </c>
      <c r="F168" s="476">
        <v>734619</v>
      </c>
      <c r="G168" s="476">
        <v>73506</v>
      </c>
      <c r="H168" s="476">
        <v>4282</v>
      </c>
      <c r="I168" s="476">
        <v>430</v>
      </c>
      <c r="J168" s="476">
        <f t="shared" si="42"/>
        <v>1631124</v>
      </c>
      <c r="K168" s="476">
        <f t="shared" si="43"/>
        <v>128449</v>
      </c>
      <c r="L168" s="476">
        <f t="shared" si="44"/>
        <v>1759573</v>
      </c>
      <c r="M168" s="476">
        <v>1787</v>
      </c>
      <c r="N168" s="476">
        <f t="shared" si="45"/>
        <v>141</v>
      </c>
      <c r="O168" s="806">
        <f t="shared" si="39"/>
        <v>1761501</v>
      </c>
      <c r="P168" s="813"/>
      <c r="Q168" s="805">
        <f>E168-'[119]Electric Assumptions'!V160</f>
        <v>718284.98277213704</v>
      </c>
      <c r="R168" s="476">
        <f>F168-'[119]Electric Assumptions'!W160</f>
        <v>600982.18636169704</v>
      </c>
      <c r="S168" s="476">
        <f t="shared" si="58"/>
        <v>73506</v>
      </c>
      <c r="T168" s="476">
        <f t="shared" si="58"/>
        <v>4282</v>
      </c>
      <c r="U168" s="476">
        <f t="shared" si="58"/>
        <v>430</v>
      </c>
      <c r="V168" s="476">
        <f t="shared" si="46"/>
        <v>1397485.1691338341</v>
      </c>
      <c r="W168" s="476">
        <f t="shared" si="47"/>
        <v>110049.83086616592</v>
      </c>
      <c r="X168" s="476">
        <f t="shared" si="48"/>
        <v>1507535</v>
      </c>
      <c r="Y168" s="476">
        <f t="shared" si="49"/>
        <v>1787</v>
      </c>
      <c r="Z168" s="476">
        <f t="shared" si="50"/>
        <v>141</v>
      </c>
      <c r="AA168" s="806">
        <f t="shared" si="40"/>
        <v>1509463</v>
      </c>
      <c r="AC168" s="805">
        <v>918382.58215743024</v>
      </c>
      <c r="AD168" s="476">
        <v>900398.62659928459</v>
      </c>
      <c r="AE168" s="476">
        <v>83595.131247843179</v>
      </c>
      <c r="AF168" s="476">
        <v>5569.6042031429024</v>
      </c>
      <c r="AG168" s="476">
        <v>430.24985280829731</v>
      </c>
      <c r="AH168" s="476">
        <f t="shared" si="51"/>
        <v>1908376.1940605091</v>
      </c>
      <c r="AI168" s="476">
        <f t="shared" si="52"/>
        <v>150281.80593949091</v>
      </c>
      <c r="AJ168" s="476">
        <f t="shared" si="53"/>
        <v>2058658</v>
      </c>
      <c r="AK168" s="476">
        <f t="shared" si="54"/>
        <v>1787</v>
      </c>
      <c r="AL168" s="476">
        <f t="shared" si="55"/>
        <v>141</v>
      </c>
      <c r="AM168" s="806">
        <f t="shared" si="41"/>
        <v>2060586</v>
      </c>
      <c r="AR168" s="813"/>
      <c r="AS168" s="813"/>
      <c r="AT168" s="813"/>
      <c r="AU168" s="813"/>
      <c r="AV168" s="813"/>
      <c r="AW168" s="813"/>
    </row>
    <row r="169" spans="1:49" x14ac:dyDescent="0.2">
      <c r="A169" s="794">
        <f t="shared" si="56"/>
        <v>2034</v>
      </c>
      <c r="B169" s="794">
        <f t="shared" si="57"/>
        <v>7</v>
      </c>
      <c r="C169" s="800">
        <f t="shared" si="38"/>
        <v>49126</v>
      </c>
      <c r="E169" s="805">
        <v>945205</v>
      </c>
      <c r="F169" s="476">
        <v>821992</v>
      </c>
      <c r="G169" s="476">
        <v>75685</v>
      </c>
      <c r="H169" s="476">
        <v>4929</v>
      </c>
      <c r="I169" s="476">
        <v>291</v>
      </c>
      <c r="J169" s="476">
        <f t="shared" si="42"/>
        <v>1848102</v>
      </c>
      <c r="K169" s="476">
        <f t="shared" si="43"/>
        <v>145536</v>
      </c>
      <c r="L169" s="476">
        <f t="shared" si="44"/>
        <v>1993638</v>
      </c>
      <c r="M169" s="476">
        <v>2889</v>
      </c>
      <c r="N169" s="476">
        <f t="shared" si="45"/>
        <v>228</v>
      </c>
      <c r="O169" s="806">
        <f t="shared" si="39"/>
        <v>1996755</v>
      </c>
      <c r="P169" s="813"/>
      <c r="Q169" s="805">
        <f>E169-'[119]Electric Assumptions'!V161</f>
        <v>843350.39764912496</v>
      </c>
      <c r="R169" s="476">
        <f>F169-'[119]Electric Assumptions'!W161</f>
        <v>685926.33068192704</v>
      </c>
      <c r="S169" s="476">
        <f t="shared" si="58"/>
        <v>75685</v>
      </c>
      <c r="T169" s="476">
        <f t="shared" si="58"/>
        <v>4929</v>
      </c>
      <c r="U169" s="476">
        <f t="shared" si="58"/>
        <v>291</v>
      </c>
      <c r="V169" s="476">
        <f t="shared" si="46"/>
        <v>1610181.728331052</v>
      </c>
      <c r="W169" s="476">
        <f t="shared" si="47"/>
        <v>126799.271668948</v>
      </c>
      <c r="X169" s="476">
        <f t="shared" si="48"/>
        <v>1736981</v>
      </c>
      <c r="Y169" s="476">
        <f t="shared" si="49"/>
        <v>2889</v>
      </c>
      <c r="Z169" s="476">
        <f t="shared" si="50"/>
        <v>228</v>
      </c>
      <c r="AA169" s="806">
        <f t="shared" si="40"/>
        <v>1740098</v>
      </c>
      <c r="AC169" s="805">
        <v>1071403.2018726247</v>
      </c>
      <c r="AD169" s="476">
        <v>987597.63164160983</v>
      </c>
      <c r="AE169" s="476">
        <v>85757.401645265185</v>
      </c>
      <c r="AF169" s="476">
        <v>6637.7685780009288</v>
      </c>
      <c r="AG169" s="476">
        <v>291.14757483456242</v>
      </c>
      <c r="AH169" s="476">
        <f t="shared" si="51"/>
        <v>2151687.1513123349</v>
      </c>
      <c r="AI169" s="476">
        <f t="shared" si="52"/>
        <v>169442.84868766507</v>
      </c>
      <c r="AJ169" s="476">
        <f t="shared" si="53"/>
        <v>2321130</v>
      </c>
      <c r="AK169" s="476">
        <f t="shared" si="54"/>
        <v>2889</v>
      </c>
      <c r="AL169" s="476">
        <f t="shared" si="55"/>
        <v>228</v>
      </c>
      <c r="AM169" s="806">
        <f t="shared" si="41"/>
        <v>2324247</v>
      </c>
      <c r="AR169" s="813"/>
      <c r="AS169" s="813"/>
      <c r="AT169" s="813"/>
      <c r="AU169" s="813"/>
      <c r="AV169" s="813"/>
      <c r="AW169" s="813"/>
    </row>
    <row r="170" spans="1:49" x14ac:dyDescent="0.2">
      <c r="A170" s="794">
        <f t="shared" si="56"/>
        <v>2034</v>
      </c>
      <c r="B170" s="794">
        <f t="shared" si="57"/>
        <v>8</v>
      </c>
      <c r="C170" s="800">
        <f t="shared" si="38"/>
        <v>49157</v>
      </c>
      <c r="E170" s="805">
        <v>958455</v>
      </c>
      <c r="F170" s="476">
        <v>816857</v>
      </c>
      <c r="G170" s="476">
        <v>75884</v>
      </c>
      <c r="H170" s="476">
        <v>4522</v>
      </c>
      <c r="I170" s="476">
        <v>290</v>
      </c>
      <c r="J170" s="476">
        <f t="shared" si="42"/>
        <v>1856008</v>
      </c>
      <c r="K170" s="476">
        <f t="shared" si="43"/>
        <v>146158</v>
      </c>
      <c r="L170" s="476">
        <f t="shared" si="44"/>
        <v>2002166</v>
      </c>
      <c r="M170" s="476">
        <v>1634</v>
      </c>
      <c r="N170" s="476">
        <f t="shared" si="45"/>
        <v>129</v>
      </c>
      <c r="O170" s="806">
        <f t="shared" si="39"/>
        <v>2003929</v>
      </c>
      <c r="P170" s="813"/>
      <c r="Q170" s="805">
        <f>E170-'[119]Electric Assumptions'!V162</f>
        <v>855526.26526760403</v>
      </c>
      <c r="R170" s="476">
        <f>F170-'[119]Electric Assumptions'!W162</f>
        <v>678332.26285745401</v>
      </c>
      <c r="S170" s="476">
        <f t="shared" si="58"/>
        <v>75884</v>
      </c>
      <c r="T170" s="476">
        <f t="shared" si="58"/>
        <v>4522</v>
      </c>
      <c r="U170" s="476">
        <f t="shared" si="58"/>
        <v>290</v>
      </c>
      <c r="V170" s="476">
        <f t="shared" si="46"/>
        <v>1614554.5281250579</v>
      </c>
      <c r="W170" s="476">
        <f t="shared" si="47"/>
        <v>127144.47187494207</v>
      </c>
      <c r="X170" s="476">
        <f t="shared" si="48"/>
        <v>1741699</v>
      </c>
      <c r="Y170" s="476">
        <f t="shared" si="49"/>
        <v>1634</v>
      </c>
      <c r="Z170" s="476">
        <f t="shared" si="50"/>
        <v>129</v>
      </c>
      <c r="AA170" s="806">
        <f t="shared" si="40"/>
        <v>1743462</v>
      </c>
      <c r="AC170" s="805">
        <v>1079091.9756516316</v>
      </c>
      <c r="AD170" s="476">
        <v>991273.02789274976</v>
      </c>
      <c r="AE170" s="476">
        <v>86385.226974366</v>
      </c>
      <c r="AF170" s="476">
        <v>6180.9086875780686</v>
      </c>
      <c r="AG170" s="476">
        <v>290.29550054884817</v>
      </c>
      <c r="AH170" s="476">
        <f t="shared" si="51"/>
        <v>2163221.4347068742</v>
      </c>
      <c r="AI170" s="476">
        <f t="shared" si="52"/>
        <v>170350.56529312581</v>
      </c>
      <c r="AJ170" s="476">
        <f t="shared" si="53"/>
        <v>2333572</v>
      </c>
      <c r="AK170" s="476">
        <f t="shared" si="54"/>
        <v>1634</v>
      </c>
      <c r="AL170" s="476">
        <f t="shared" si="55"/>
        <v>129</v>
      </c>
      <c r="AM170" s="806">
        <f t="shared" si="41"/>
        <v>2335335</v>
      </c>
      <c r="AR170" s="813"/>
      <c r="AS170" s="813"/>
      <c r="AT170" s="813"/>
      <c r="AU170" s="813"/>
      <c r="AV170" s="813"/>
      <c r="AW170" s="813"/>
    </row>
    <row r="171" spans="1:49" x14ac:dyDescent="0.2">
      <c r="A171" s="794">
        <f t="shared" si="56"/>
        <v>2034</v>
      </c>
      <c r="B171" s="794">
        <f t="shared" si="57"/>
        <v>9</v>
      </c>
      <c r="C171" s="800">
        <f t="shared" ref="C171:C234" si="59">DATE(A171,B171,1)</f>
        <v>49188</v>
      </c>
      <c r="E171" s="805">
        <v>852199</v>
      </c>
      <c r="F171" s="476">
        <v>748064</v>
      </c>
      <c r="G171" s="476">
        <v>71735</v>
      </c>
      <c r="H171" s="476">
        <v>4588</v>
      </c>
      <c r="I171" s="476">
        <v>319</v>
      </c>
      <c r="J171" s="476">
        <f t="shared" si="42"/>
        <v>1676905</v>
      </c>
      <c r="K171" s="476">
        <f t="shared" si="43"/>
        <v>132054</v>
      </c>
      <c r="L171" s="476">
        <f t="shared" si="44"/>
        <v>1808959</v>
      </c>
      <c r="M171" s="476">
        <v>1428</v>
      </c>
      <c r="N171" s="476">
        <f t="shared" si="45"/>
        <v>112</v>
      </c>
      <c r="O171" s="806">
        <f t="shared" ref="O171:O234" si="60">SUM(L171:N171)</f>
        <v>1810499</v>
      </c>
      <c r="P171" s="813"/>
      <c r="Q171" s="805">
        <f>E171-'[119]Electric Assumptions'!V163</f>
        <v>754618.41620556137</v>
      </c>
      <c r="R171" s="476">
        <f>F171-'[119]Electric Assumptions'!W163</f>
        <v>613546.29353879998</v>
      </c>
      <c r="S171" s="476">
        <f t="shared" si="58"/>
        <v>71735</v>
      </c>
      <c r="T171" s="476">
        <f t="shared" si="58"/>
        <v>4588</v>
      </c>
      <c r="U171" s="476">
        <f t="shared" si="58"/>
        <v>319</v>
      </c>
      <c r="V171" s="476">
        <f t="shared" si="46"/>
        <v>1444806.7097443612</v>
      </c>
      <c r="W171" s="476">
        <f t="shared" si="47"/>
        <v>113776.29025563877</v>
      </c>
      <c r="X171" s="476">
        <f t="shared" si="48"/>
        <v>1558583</v>
      </c>
      <c r="Y171" s="476">
        <f t="shared" si="49"/>
        <v>1428</v>
      </c>
      <c r="Z171" s="476">
        <f t="shared" si="50"/>
        <v>112</v>
      </c>
      <c r="AA171" s="806">
        <f t="shared" ref="AA171:AA234" si="61">SUM(X171:Z171)</f>
        <v>1560123</v>
      </c>
      <c r="AC171" s="805">
        <v>947134.7729482085</v>
      </c>
      <c r="AD171" s="476">
        <v>903357.64341849275</v>
      </c>
      <c r="AE171" s="476">
        <v>81463.495191616559</v>
      </c>
      <c r="AF171" s="476">
        <v>6427.7544098760964</v>
      </c>
      <c r="AG171" s="476">
        <v>319.2918354370575</v>
      </c>
      <c r="AH171" s="476">
        <f t="shared" si="51"/>
        <v>1938702.957803631</v>
      </c>
      <c r="AI171" s="476">
        <f t="shared" si="52"/>
        <v>152670.04219636903</v>
      </c>
      <c r="AJ171" s="476">
        <f t="shared" si="53"/>
        <v>2091373</v>
      </c>
      <c r="AK171" s="476">
        <f t="shared" si="54"/>
        <v>1428</v>
      </c>
      <c r="AL171" s="476">
        <f t="shared" si="55"/>
        <v>112</v>
      </c>
      <c r="AM171" s="806">
        <f t="shared" ref="AM171:AM234" si="62">SUM(AJ171:AL171)</f>
        <v>2092913</v>
      </c>
      <c r="AR171" s="813"/>
      <c r="AS171" s="813"/>
      <c r="AT171" s="813"/>
      <c r="AU171" s="813"/>
      <c r="AV171" s="813"/>
      <c r="AW171" s="813"/>
    </row>
    <row r="172" spans="1:49" x14ac:dyDescent="0.2">
      <c r="A172" s="794">
        <f t="shared" si="56"/>
        <v>2034</v>
      </c>
      <c r="B172" s="794">
        <f t="shared" si="57"/>
        <v>10</v>
      </c>
      <c r="C172" s="800">
        <f t="shared" si="59"/>
        <v>49218</v>
      </c>
      <c r="E172" s="805">
        <v>966263</v>
      </c>
      <c r="F172" s="476">
        <v>770211</v>
      </c>
      <c r="G172" s="476">
        <v>70756</v>
      </c>
      <c r="H172" s="476">
        <v>5118</v>
      </c>
      <c r="I172" s="476">
        <v>507</v>
      </c>
      <c r="J172" s="476">
        <f t="shared" ref="J172:J235" si="63">SUM(E172:I172)</f>
        <v>1812855</v>
      </c>
      <c r="K172" s="476">
        <f t="shared" ref="K172:K235" si="64">L172-J172</f>
        <v>142760</v>
      </c>
      <c r="L172" s="476">
        <f t="shared" ref="L172:L235" si="65">ROUND(J172/(1-0.073), 0)</f>
        <v>1955615</v>
      </c>
      <c r="M172" s="476">
        <v>1830</v>
      </c>
      <c r="N172" s="476">
        <f t="shared" ref="N172:N235" si="66">ROUND(M172/(1-0.073)-M172, 0)</f>
        <v>144</v>
      </c>
      <c r="O172" s="806">
        <f t="shared" si="60"/>
        <v>1957589</v>
      </c>
      <c r="P172" s="813"/>
      <c r="Q172" s="805">
        <f>E172-'[119]Electric Assumptions'!V164</f>
        <v>853352.502002383</v>
      </c>
      <c r="R172" s="476">
        <f>F172-'[119]Electric Assumptions'!W164</f>
        <v>618213.83471914195</v>
      </c>
      <c r="S172" s="476">
        <f t="shared" si="58"/>
        <v>70756</v>
      </c>
      <c r="T172" s="476">
        <f t="shared" si="58"/>
        <v>5118</v>
      </c>
      <c r="U172" s="476">
        <f t="shared" si="58"/>
        <v>507</v>
      </c>
      <c r="V172" s="476">
        <f t="shared" ref="V172:V235" si="67">SUM(Q172:U172)</f>
        <v>1547947.3367215251</v>
      </c>
      <c r="W172" s="476">
        <f t="shared" ref="W172:W235" si="68">X172-V172</f>
        <v>121898.66327847494</v>
      </c>
      <c r="X172" s="476">
        <f t="shared" ref="X172:X235" si="69">ROUND(V172/(1-0.073), 0)</f>
        <v>1669846</v>
      </c>
      <c r="Y172" s="476">
        <f t="shared" ref="Y172:Y235" si="70">M172</f>
        <v>1830</v>
      </c>
      <c r="Z172" s="476">
        <f t="shared" ref="Z172:Z235" si="71">ROUND(Y172/(1-0.073)-Y172, 0)</f>
        <v>144</v>
      </c>
      <c r="AA172" s="806">
        <f t="shared" si="61"/>
        <v>1671820</v>
      </c>
      <c r="AC172" s="805">
        <v>1082830.6659856504</v>
      </c>
      <c r="AD172" s="476">
        <v>923095.5182755047</v>
      </c>
      <c r="AE172" s="476">
        <v>81326.177205944972</v>
      </c>
      <c r="AF172" s="476">
        <v>7516.1878146696181</v>
      </c>
      <c r="AG172" s="476">
        <v>506.79293004141749</v>
      </c>
      <c r="AH172" s="476">
        <f t="shared" ref="AH172:AH235" si="72">SUM(AC172:AG172)</f>
        <v>2095275.3422118111</v>
      </c>
      <c r="AI172" s="476">
        <f t="shared" ref="AI172:AI235" si="73">AJ172-AH172</f>
        <v>164999.6577881889</v>
      </c>
      <c r="AJ172" s="476">
        <f t="shared" ref="AJ172:AJ235" si="74">ROUND(AH172/(1-0.073), 0)</f>
        <v>2260275</v>
      </c>
      <c r="AK172" s="476">
        <f t="shared" ref="AK172:AK235" si="75">M172</f>
        <v>1830</v>
      </c>
      <c r="AL172" s="476">
        <f t="shared" ref="AL172:AL235" si="76">ROUND(AK172/(1-0.073)-AK172, 0)</f>
        <v>144</v>
      </c>
      <c r="AM172" s="806">
        <f t="shared" si="62"/>
        <v>2262249</v>
      </c>
      <c r="AR172" s="813"/>
      <c r="AS172" s="813"/>
      <c r="AT172" s="813"/>
      <c r="AU172" s="813"/>
      <c r="AV172" s="813"/>
      <c r="AW172" s="813"/>
    </row>
    <row r="173" spans="1:49" x14ac:dyDescent="0.2">
      <c r="A173" s="794">
        <f t="shared" si="56"/>
        <v>2034</v>
      </c>
      <c r="B173" s="794">
        <f t="shared" si="57"/>
        <v>11</v>
      </c>
      <c r="C173" s="800">
        <f t="shared" si="59"/>
        <v>49249</v>
      </c>
      <c r="E173" s="805">
        <v>1149733</v>
      </c>
      <c r="F173" s="476">
        <v>814522</v>
      </c>
      <c r="G173" s="476">
        <v>68170</v>
      </c>
      <c r="H173" s="476">
        <v>4348</v>
      </c>
      <c r="I173" s="476">
        <v>699</v>
      </c>
      <c r="J173" s="476">
        <f t="shared" si="63"/>
        <v>2037472</v>
      </c>
      <c r="K173" s="476">
        <f t="shared" si="64"/>
        <v>160448</v>
      </c>
      <c r="L173" s="476">
        <f t="shared" si="65"/>
        <v>2197920</v>
      </c>
      <c r="M173" s="476">
        <v>1832</v>
      </c>
      <c r="N173" s="476">
        <f t="shared" si="66"/>
        <v>144</v>
      </c>
      <c r="O173" s="806">
        <f t="shared" si="60"/>
        <v>2199896</v>
      </c>
      <c r="P173" s="813"/>
      <c r="Q173" s="805">
        <f>E173-'[119]Electric Assumptions'!V165</f>
        <v>1035551.152655947</v>
      </c>
      <c r="R173" s="476">
        <f>F173-'[119]Electric Assumptions'!W165</f>
        <v>657787.39759795601</v>
      </c>
      <c r="S173" s="476">
        <f t="shared" si="58"/>
        <v>68170</v>
      </c>
      <c r="T173" s="476">
        <f t="shared" si="58"/>
        <v>4348</v>
      </c>
      <c r="U173" s="476">
        <f t="shared" si="58"/>
        <v>699</v>
      </c>
      <c r="V173" s="476">
        <f t="shared" si="67"/>
        <v>1766555.550253903</v>
      </c>
      <c r="W173" s="476">
        <f t="shared" si="68"/>
        <v>139113.44974609697</v>
      </c>
      <c r="X173" s="476">
        <f t="shared" si="69"/>
        <v>1905669</v>
      </c>
      <c r="Y173" s="476">
        <f t="shared" si="70"/>
        <v>1832</v>
      </c>
      <c r="Z173" s="476">
        <f t="shared" si="71"/>
        <v>144</v>
      </c>
      <c r="AA173" s="806">
        <f t="shared" si="61"/>
        <v>1907645</v>
      </c>
      <c r="AC173" s="805">
        <v>1302073.5045894927</v>
      </c>
      <c r="AD173" s="476">
        <v>950190.13850705826</v>
      </c>
      <c r="AE173" s="476">
        <v>77975.730214283234</v>
      </c>
      <c r="AF173" s="476">
        <v>6581.4928730869651</v>
      </c>
      <c r="AG173" s="476">
        <v>698.61535272112292</v>
      </c>
      <c r="AH173" s="476">
        <f t="shared" si="72"/>
        <v>2337519.4815366422</v>
      </c>
      <c r="AI173" s="476">
        <f t="shared" si="73"/>
        <v>184076.51846335782</v>
      </c>
      <c r="AJ173" s="476">
        <f t="shared" si="74"/>
        <v>2521596</v>
      </c>
      <c r="AK173" s="476">
        <f t="shared" si="75"/>
        <v>1832</v>
      </c>
      <c r="AL173" s="476">
        <f t="shared" si="76"/>
        <v>144</v>
      </c>
      <c r="AM173" s="806">
        <f t="shared" si="62"/>
        <v>2523572</v>
      </c>
      <c r="AR173" s="813"/>
      <c r="AS173" s="813"/>
      <c r="AT173" s="813"/>
      <c r="AU173" s="813"/>
      <c r="AV173" s="813"/>
      <c r="AW173" s="813"/>
    </row>
    <row r="174" spans="1:49" x14ac:dyDescent="0.2">
      <c r="A174" s="794">
        <f t="shared" si="56"/>
        <v>2034</v>
      </c>
      <c r="B174" s="794">
        <f t="shared" si="57"/>
        <v>12</v>
      </c>
      <c r="C174" s="800">
        <f t="shared" si="59"/>
        <v>49279</v>
      </c>
      <c r="E174" s="805">
        <v>1420832</v>
      </c>
      <c r="F174" s="476">
        <v>946619</v>
      </c>
      <c r="G174" s="476">
        <v>70410</v>
      </c>
      <c r="H174" s="476">
        <v>4988</v>
      </c>
      <c r="I174" s="476">
        <v>904</v>
      </c>
      <c r="J174" s="476">
        <f t="shared" si="63"/>
        <v>2443753</v>
      </c>
      <c r="K174" s="476">
        <f t="shared" si="64"/>
        <v>192442</v>
      </c>
      <c r="L174" s="476">
        <f t="shared" si="65"/>
        <v>2636195</v>
      </c>
      <c r="M174" s="476">
        <v>1718</v>
      </c>
      <c r="N174" s="476">
        <f t="shared" si="66"/>
        <v>135</v>
      </c>
      <c r="O174" s="806">
        <f t="shared" si="60"/>
        <v>2638048</v>
      </c>
      <c r="P174" s="813"/>
      <c r="Q174" s="805">
        <f>E174-'[119]Electric Assumptions'!V166</f>
        <v>1297110.5124489369</v>
      </c>
      <c r="R174" s="476">
        <f>F174-'[119]Electric Assumptions'!W166</f>
        <v>776264.11586709903</v>
      </c>
      <c r="S174" s="476">
        <f t="shared" si="58"/>
        <v>70410</v>
      </c>
      <c r="T174" s="476">
        <f t="shared" si="58"/>
        <v>4988</v>
      </c>
      <c r="U174" s="476">
        <f t="shared" si="58"/>
        <v>904</v>
      </c>
      <c r="V174" s="476">
        <f t="shared" si="67"/>
        <v>2149676.628316036</v>
      </c>
      <c r="W174" s="476">
        <f t="shared" si="68"/>
        <v>169284.37168396404</v>
      </c>
      <c r="X174" s="476">
        <f t="shared" si="69"/>
        <v>2318961</v>
      </c>
      <c r="Y174" s="476">
        <f t="shared" si="70"/>
        <v>1718</v>
      </c>
      <c r="Z174" s="476">
        <f t="shared" si="71"/>
        <v>135</v>
      </c>
      <c r="AA174" s="806">
        <f t="shared" si="61"/>
        <v>2320814</v>
      </c>
      <c r="AC174" s="805">
        <v>1605993.9910738918</v>
      </c>
      <c r="AD174" s="476">
        <v>1065549.487597466</v>
      </c>
      <c r="AE174" s="476">
        <v>80398.651568462417</v>
      </c>
      <c r="AF174" s="476">
        <v>7390.0943409634183</v>
      </c>
      <c r="AG174" s="476">
        <v>903.82133840694132</v>
      </c>
      <c r="AH174" s="476">
        <f t="shared" si="72"/>
        <v>2760236.0459191906</v>
      </c>
      <c r="AI174" s="476">
        <f t="shared" si="73"/>
        <v>217364.95408080937</v>
      </c>
      <c r="AJ174" s="476">
        <f t="shared" si="74"/>
        <v>2977601</v>
      </c>
      <c r="AK174" s="476">
        <f t="shared" si="75"/>
        <v>1718</v>
      </c>
      <c r="AL174" s="476">
        <f t="shared" si="76"/>
        <v>135</v>
      </c>
      <c r="AM174" s="806">
        <f t="shared" si="62"/>
        <v>2979454</v>
      </c>
      <c r="AR174" s="813"/>
      <c r="AS174" s="813"/>
      <c r="AT174" s="813"/>
      <c r="AU174" s="813"/>
      <c r="AV174" s="813"/>
      <c r="AW174" s="813"/>
    </row>
    <row r="175" spans="1:49" x14ac:dyDescent="0.2">
      <c r="A175" s="794">
        <f t="shared" si="56"/>
        <v>2035</v>
      </c>
      <c r="B175" s="794">
        <f t="shared" si="57"/>
        <v>1</v>
      </c>
      <c r="C175" s="800">
        <f t="shared" si="59"/>
        <v>49310</v>
      </c>
      <c r="E175" s="805">
        <v>1398847</v>
      </c>
      <c r="F175" s="476">
        <v>925644</v>
      </c>
      <c r="G175" s="476">
        <v>73071</v>
      </c>
      <c r="H175" s="476">
        <v>5281</v>
      </c>
      <c r="I175" s="476">
        <v>1005</v>
      </c>
      <c r="J175" s="476">
        <f t="shared" si="63"/>
        <v>2403848</v>
      </c>
      <c r="K175" s="476">
        <f t="shared" si="64"/>
        <v>189300</v>
      </c>
      <c r="L175" s="476">
        <f t="shared" si="65"/>
        <v>2593148</v>
      </c>
      <c r="M175" s="476">
        <v>2325</v>
      </c>
      <c r="N175" s="476">
        <f t="shared" si="66"/>
        <v>183</v>
      </c>
      <c r="O175" s="806">
        <f t="shared" si="60"/>
        <v>2595656</v>
      </c>
      <c r="P175" s="813"/>
      <c r="Q175" s="805">
        <f>E175-'[119]Electric Assumptions'!V167</f>
        <v>1286755.227240277</v>
      </c>
      <c r="R175" s="476">
        <f>F175-'[119]Electric Assumptions'!W167</f>
        <v>755126.51498106599</v>
      </c>
      <c r="S175" s="476">
        <f t="shared" si="58"/>
        <v>73071</v>
      </c>
      <c r="T175" s="476">
        <f t="shared" si="58"/>
        <v>5281</v>
      </c>
      <c r="U175" s="476">
        <f t="shared" si="58"/>
        <v>1005</v>
      </c>
      <c r="V175" s="476">
        <f t="shared" si="67"/>
        <v>2121238.7422213429</v>
      </c>
      <c r="W175" s="476">
        <f t="shared" si="68"/>
        <v>167044.25777865713</v>
      </c>
      <c r="X175" s="476">
        <f t="shared" si="69"/>
        <v>2288283</v>
      </c>
      <c r="Y175" s="476">
        <f t="shared" si="70"/>
        <v>2325</v>
      </c>
      <c r="Z175" s="476">
        <f t="shared" si="71"/>
        <v>183</v>
      </c>
      <c r="AA175" s="806">
        <f t="shared" si="61"/>
        <v>2290791</v>
      </c>
      <c r="AC175" s="805">
        <v>1600867.0996228009</v>
      </c>
      <c r="AD175" s="476">
        <v>1061212.6054774961</v>
      </c>
      <c r="AE175" s="476">
        <v>83622.328358168408</v>
      </c>
      <c r="AF175" s="476">
        <v>7274.4194339206797</v>
      </c>
      <c r="AG175" s="476">
        <v>1004.7304928616509</v>
      </c>
      <c r="AH175" s="476">
        <f t="shared" si="72"/>
        <v>2753981.1833852474</v>
      </c>
      <c r="AI175" s="476">
        <f t="shared" si="73"/>
        <v>216871.81661475264</v>
      </c>
      <c r="AJ175" s="476">
        <f t="shared" si="74"/>
        <v>2970853</v>
      </c>
      <c r="AK175" s="476">
        <f t="shared" si="75"/>
        <v>2325</v>
      </c>
      <c r="AL175" s="476">
        <f t="shared" si="76"/>
        <v>183</v>
      </c>
      <c r="AM175" s="806">
        <f t="shared" si="62"/>
        <v>2973361</v>
      </c>
      <c r="AR175" s="813"/>
      <c r="AS175" s="813"/>
      <c r="AT175" s="813"/>
      <c r="AU175" s="813"/>
      <c r="AV175" s="813"/>
      <c r="AW175" s="813"/>
    </row>
    <row r="176" spans="1:49" x14ac:dyDescent="0.2">
      <c r="A176" s="794">
        <f t="shared" si="56"/>
        <v>2035</v>
      </c>
      <c r="B176" s="794">
        <f t="shared" si="57"/>
        <v>2</v>
      </c>
      <c r="C176" s="800">
        <f t="shared" si="59"/>
        <v>49341</v>
      </c>
      <c r="E176" s="805">
        <v>1196081</v>
      </c>
      <c r="F176" s="476">
        <v>814665</v>
      </c>
      <c r="G176" s="476">
        <v>66887</v>
      </c>
      <c r="H176" s="476">
        <v>4583</v>
      </c>
      <c r="I176" s="476">
        <v>889</v>
      </c>
      <c r="J176" s="476">
        <f t="shared" si="63"/>
        <v>2083105</v>
      </c>
      <c r="K176" s="476">
        <f t="shared" si="64"/>
        <v>164042</v>
      </c>
      <c r="L176" s="476">
        <f t="shared" si="65"/>
        <v>2247147</v>
      </c>
      <c r="M176" s="476">
        <v>2433</v>
      </c>
      <c r="N176" s="476">
        <f t="shared" si="66"/>
        <v>192</v>
      </c>
      <c r="O176" s="806">
        <f t="shared" si="60"/>
        <v>2249772</v>
      </c>
      <c r="P176" s="813"/>
      <c r="Q176" s="805">
        <f>E176-'[119]Electric Assumptions'!V168</f>
        <v>1093448.2778255651</v>
      </c>
      <c r="R176" s="476">
        <f>F176-'[119]Electric Assumptions'!W168</f>
        <v>661071.24262529705</v>
      </c>
      <c r="S176" s="476">
        <f t="shared" si="58"/>
        <v>66887</v>
      </c>
      <c r="T176" s="476">
        <f t="shared" si="58"/>
        <v>4583</v>
      </c>
      <c r="U176" s="476">
        <f t="shared" si="58"/>
        <v>889</v>
      </c>
      <c r="V176" s="476">
        <f t="shared" si="67"/>
        <v>1826878.5204508621</v>
      </c>
      <c r="W176" s="476">
        <f t="shared" si="68"/>
        <v>143864.47954913788</v>
      </c>
      <c r="X176" s="476">
        <f t="shared" si="69"/>
        <v>1970743</v>
      </c>
      <c r="Y176" s="476">
        <f t="shared" si="70"/>
        <v>2433</v>
      </c>
      <c r="Z176" s="476">
        <f t="shared" si="71"/>
        <v>192</v>
      </c>
      <c r="AA176" s="806">
        <f t="shared" si="61"/>
        <v>1973368</v>
      </c>
      <c r="AC176" s="805">
        <v>1349338.190328087</v>
      </c>
      <c r="AD176" s="476">
        <v>943722.28694848891</v>
      </c>
      <c r="AE176" s="476">
        <v>76017.933322801808</v>
      </c>
      <c r="AF176" s="476">
        <v>6241.244040153374</v>
      </c>
      <c r="AG176" s="476">
        <v>888.99763558027098</v>
      </c>
      <c r="AH176" s="476">
        <f t="shared" si="72"/>
        <v>2376208.6522751111</v>
      </c>
      <c r="AI176" s="476">
        <f t="shared" si="73"/>
        <v>187123.34772488894</v>
      </c>
      <c r="AJ176" s="476">
        <f t="shared" si="74"/>
        <v>2563332</v>
      </c>
      <c r="AK176" s="476">
        <f t="shared" si="75"/>
        <v>2433</v>
      </c>
      <c r="AL176" s="476">
        <f t="shared" si="76"/>
        <v>192</v>
      </c>
      <c r="AM176" s="806">
        <f t="shared" si="62"/>
        <v>2565957</v>
      </c>
      <c r="AR176" s="813"/>
      <c r="AS176" s="813"/>
      <c r="AT176" s="813"/>
      <c r="AU176" s="813"/>
      <c r="AV176" s="813"/>
      <c r="AW176" s="813"/>
    </row>
    <row r="177" spans="1:49" x14ac:dyDescent="0.2">
      <c r="A177" s="794">
        <f t="shared" si="56"/>
        <v>2035</v>
      </c>
      <c r="B177" s="794">
        <f t="shared" si="57"/>
        <v>3</v>
      </c>
      <c r="C177" s="800">
        <f t="shared" si="59"/>
        <v>49369</v>
      </c>
      <c r="E177" s="805">
        <v>1221462</v>
      </c>
      <c r="F177" s="476">
        <v>884847</v>
      </c>
      <c r="G177" s="476">
        <v>73424</v>
      </c>
      <c r="H177" s="476">
        <v>5491</v>
      </c>
      <c r="I177" s="476">
        <v>882</v>
      </c>
      <c r="J177" s="476">
        <f t="shared" si="63"/>
        <v>2186106</v>
      </c>
      <c r="K177" s="476">
        <f t="shared" si="64"/>
        <v>172153</v>
      </c>
      <c r="L177" s="476">
        <f t="shared" si="65"/>
        <v>2358259</v>
      </c>
      <c r="M177" s="476">
        <v>2339</v>
      </c>
      <c r="N177" s="476">
        <f t="shared" si="66"/>
        <v>184</v>
      </c>
      <c r="O177" s="806">
        <f t="shared" si="60"/>
        <v>2360782</v>
      </c>
      <c r="P177" s="813"/>
      <c r="Q177" s="805">
        <f>E177-'[119]Electric Assumptions'!V169</f>
        <v>1100994.0021365951</v>
      </c>
      <c r="R177" s="476">
        <f>F177-'[119]Electric Assumptions'!W169</f>
        <v>711094.46141460794</v>
      </c>
      <c r="S177" s="476">
        <f t="shared" si="58"/>
        <v>73424</v>
      </c>
      <c r="T177" s="476">
        <f t="shared" si="58"/>
        <v>5491</v>
      </c>
      <c r="U177" s="476">
        <f t="shared" si="58"/>
        <v>882</v>
      </c>
      <c r="V177" s="476">
        <f t="shared" si="67"/>
        <v>1891885.463551203</v>
      </c>
      <c r="W177" s="476">
        <f t="shared" si="68"/>
        <v>148983.53644879698</v>
      </c>
      <c r="X177" s="476">
        <f t="shared" si="69"/>
        <v>2040869</v>
      </c>
      <c r="Y177" s="476">
        <f t="shared" si="70"/>
        <v>2339</v>
      </c>
      <c r="Z177" s="476">
        <f t="shared" si="71"/>
        <v>184</v>
      </c>
      <c r="AA177" s="806">
        <f t="shared" si="61"/>
        <v>2043392</v>
      </c>
      <c r="AC177" s="805">
        <v>1368686.3312917862</v>
      </c>
      <c r="AD177" s="476">
        <v>1032813.8628404379</v>
      </c>
      <c r="AE177" s="476">
        <v>84224.455565062162</v>
      </c>
      <c r="AF177" s="476">
        <v>7298.8061004662895</v>
      </c>
      <c r="AG177" s="476">
        <v>881.95011507497111</v>
      </c>
      <c r="AH177" s="476">
        <f t="shared" si="72"/>
        <v>2493905.4059128277</v>
      </c>
      <c r="AI177" s="476">
        <f t="shared" si="73"/>
        <v>196391.5940871723</v>
      </c>
      <c r="AJ177" s="476">
        <f t="shared" si="74"/>
        <v>2690297</v>
      </c>
      <c r="AK177" s="476">
        <f t="shared" si="75"/>
        <v>2339</v>
      </c>
      <c r="AL177" s="476">
        <f t="shared" si="76"/>
        <v>184</v>
      </c>
      <c r="AM177" s="806">
        <f t="shared" si="62"/>
        <v>2692820</v>
      </c>
      <c r="AR177" s="813"/>
      <c r="AS177" s="813"/>
      <c r="AT177" s="813"/>
      <c r="AU177" s="813"/>
      <c r="AV177" s="813"/>
      <c r="AW177" s="813"/>
    </row>
    <row r="178" spans="1:49" x14ac:dyDescent="0.2">
      <c r="A178" s="794">
        <f t="shared" si="56"/>
        <v>2035</v>
      </c>
      <c r="B178" s="794">
        <f t="shared" si="57"/>
        <v>4</v>
      </c>
      <c r="C178" s="800">
        <f t="shared" si="59"/>
        <v>49400</v>
      </c>
      <c r="E178" s="805">
        <v>986989</v>
      </c>
      <c r="F178" s="476">
        <v>777728</v>
      </c>
      <c r="G178" s="476">
        <v>68763</v>
      </c>
      <c r="H178" s="476">
        <v>4967</v>
      </c>
      <c r="I178" s="476">
        <v>719</v>
      </c>
      <c r="J178" s="476">
        <f t="shared" si="63"/>
        <v>1839166</v>
      </c>
      <c r="K178" s="476">
        <f t="shared" si="64"/>
        <v>144832</v>
      </c>
      <c r="L178" s="476">
        <f t="shared" si="65"/>
        <v>1983998</v>
      </c>
      <c r="M178" s="476">
        <v>2172</v>
      </c>
      <c r="N178" s="476">
        <f t="shared" si="66"/>
        <v>171</v>
      </c>
      <c r="O178" s="806">
        <f t="shared" si="60"/>
        <v>1986341</v>
      </c>
      <c r="P178" s="813"/>
      <c r="Q178" s="805">
        <f>E178-'[119]Electric Assumptions'!V170</f>
        <v>869453.54693591001</v>
      </c>
      <c r="R178" s="476">
        <f>F178-'[119]Electric Assumptions'!W170</f>
        <v>611401.03630626807</v>
      </c>
      <c r="S178" s="476">
        <f t="shared" si="58"/>
        <v>68763</v>
      </c>
      <c r="T178" s="476">
        <f t="shared" si="58"/>
        <v>4967</v>
      </c>
      <c r="U178" s="476">
        <f t="shared" si="58"/>
        <v>719</v>
      </c>
      <c r="V178" s="476">
        <f t="shared" si="67"/>
        <v>1555303.583242178</v>
      </c>
      <c r="W178" s="476">
        <f t="shared" si="68"/>
        <v>122478.41675782204</v>
      </c>
      <c r="X178" s="476">
        <f t="shared" si="69"/>
        <v>1677782</v>
      </c>
      <c r="Y178" s="476">
        <f t="shared" si="70"/>
        <v>2172</v>
      </c>
      <c r="Z178" s="476">
        <f t="shared" si="71"/>
        <v>171</v>
      </c>
      <c r="AA178" s="806">
        <f t="shared" si="61"/>
        <v>1680125</v>
      </c>
      <c r="AC178" s="805">
        <v>1108221.2617954833</v>
      </c>
      <c r="AD178" s="476">
        <v>929527.85724120447</v>
      </c>
      <c r="AE178" s="476">
        <v>78973.848206097624</v>
      </c>
      <c r="AF178" s="476">
        <v>6442.6988682743058</v>
      </c>
      <c r="AG178" s="476">
        <v>719.44134719040574</v>
      </c>
      <c r="AH178" s="476">
        <f t="shared" si="72"/>
        <v>2123885.1074582497</v>
      </c>
      <c r="AI178" s="476">
        <f t="shared" si="73"/>
        <v>167252.89254175033</v>
      </c>
      <c r="AJ178" s="476">
        <f t="shared" si="74"/>
        <v>2291138</v>
      </c>
      <c r="AK178" s="476">
        <f t="shared" si="75"/>
        <v>2172</v>
      </c>
      <c r="AL178" s="476">
        <f t="shared" si="76"/>
        <v>171</v>
      </c>
      <c r="AM178" s="806">
        <f t="shared" si="62"/>
        <v>2293481</v>
      </c>
      <c r="AR178" s="813"/>
      <c r="AS178" s="813"/>
      <c r="AT178" s="813"/>
      <c r="AU178" s="813"/>
      <c r="AV178" s="813"/>
      <c r="AW178" s="813"/>
    </row>
    <row r="179" spans="1:49" x14ac:dyDescent="0.2">
      <c r="A179" s="794">
        <f t="shared" si="56"/>
        <v>2035</v>
      </c>
      <c r="B179" s="794">
        <f t="shared" si="57"/>
        <v>5</v>
      </c>
      <c r="C179" s="800">
        <f t="shared" si="59"/>
        <v>49430</v>
      </c>
      <c r="E179" s="805">
        <v>883501</v>
      </c>
      <c r="F179" s="476">
        <v>769722</v>
      </c>
      <c r="G179" s="476">
        <v>65560</v>
      </c>
      <c r="H179" s="476">
        <v>4951</v>
      </c>
      <c r="I179" s="476">
        <v>562</v>
      </c>
      <c r="J179" s="476">
        <f t="shared" si="63"/>
        <v>1724296</v>
      </c>
      <c r="K179" s="476">
        <f t="shared" si="64"/>
        <v>135786</v>
      </c>
      <c r="L179" s="476">
        <f t="shared" si="65"/>
        <v>1860082</v>
      </c>
      <c r="M179" s="476">
        <v>2174</v>
      </c>
      <c r="N179" s="476">
        <f t="shared" si="66"/>
        <v>171</v>
      </c>
      <c r="O179" s="806">
        <f t="shared" si="60"/>
        <v>1862427</v>
      </c>
      <c r="P179" s="813"/>
      <c r="Q179" s="805">
        <f>E179-'[119]Electric Assumptions'!V171</f>
        <v>768307.22565723804</v>
      </c>
      <c r="R179" s="476">
        <f>F179-'[119]Electric Assumptions'!W171</f>
        <v>607199.64843248797</v>
      </c>
      <c r="S179" s="476">
        <f t="shared" si="58"/>
        <v>65560</v>
      </c>
      <c r="T179" s="476">
        <f t="shared" si="58"/>
        <v>4951</v>
      </c>
      <c r="U179" s="476">
        <f t="shared" si="58"/>
        <v>562</v>
      </c>
      <c r="V179" s="476">
        <f t="shared" si="67"/>
        <v>1446579.874089726</v>
      </c>
      <c r="W179" s="476">
        <f t="shared" si="68"/>
        <v>113916.12591027399</v>
      </c>
      <c r="X179" s="476">
        <f t="shared" si="69"/>
        <v>1560496</v>
      </c>
      <c r="Y179" s="476">
        <f t="shared" si="70"/>
        <v>2174</v>
      </c>
      <c r="Z179" s="476">
        <f t="shared" si="71"/>
        <v>171</v>
      </c>
      <c r="AA179" s="806">
        <f t="shared" si="61"/>
        <v>1562841</v>
      </c>
      <c r="AC179" s="805">
        <v>991712.96715372743</v>
      </c>
      <c r="AD179" s="476">
        <v>935003.35201963026</v>
      </c>
      <c r="AE179" s="476">
        <v>76045.939449169455</v>
      </c>
      <c r="AF179" s="476">
        <v>6288.8027962999859</v>
      </c>
      <c r="AG179" s="476">
        <v>562.18336712233622</v>
      </c>
      <c r="AH179" s="476">
        <f t="shared" si="72"/>
        <v>2009613.2447859496</v>
      </c>
      <c r="AI179" s="476">
        <f t="shared" si="73"/>
        <v>158254.75521405041</v>
      </c>
      <c r="AJ179" s="476">
        <f t="shared" si="74"/>
        <v>2167868</v>
      </c>
      <c r="AK179" s="476">
        <f t="shared" si="75"/>
        <v>2174</v>
      </c>
      <c r="AL179" s="476">
        <f t="shared" si="76"/>
        <v>171</v>
      </c>
      <c r="AM179" s="806">
        <f t="shared" si="62"/>
        <v>2170213</v>
      </c>
      <c r="AR179" s="813"/>
      <c r="AS179" s="813"/>
      <c r="AT179" s="813"/>
      <c r="AU179" s="813"/>
      <c r="AV179" s="813"/>
      <c r="AW179" s="813"/>
    </row>
    <row r="180" spans="1:49" x14ac:dyDescent="0.2">
      <c r="A180" s="794">
        <f t="shared" si="56"/>
        <v>2035</v>
      </c>
      <c r="B180" s="794">
        <f t="shared" si="57"/>
        <v>6</v>
      </c>
      <c r="C180" s="800">
        <f t="shared" si="59"/>
        <v>49461</v>
      </c>
      <c r="E180" s="805">
        <v>835445</v>
      </c>
      <c r="F180" s="476">
        <v>756577</v>
      </c>
      <c r="G180" s="476">
        <v>72812</v>
      </c>
      <c r="H180" s="476">
        <v>4356</v>
      </c>
      <c r="I180" s="476">
        <v>430</v>
      </c>
      <c r="J180" s="476">
        <f t="shared" si="63"/>
        <v>1669620</v>
      </c>
      <c r="K180" s="476">
        <f t="shared" si="64"/>
        <v>131480</v>
      </c>
      <c r="L180" s="476">
        <f t="shared" si="65"/>
        <v>1801100</v>
      </c>
      <c r="M180" s="476">
        <v>1787</v>
      </c>
      <c r="N180" s="476">
        <f t="shared" si="66"/>
        <v>141</v>
      </c>
      <c r="O180" s="806">
        <f t="shared" si="60"/>
        <v>1803028</v>
      </c>
      <c r="P180" s="813"/>
      <c r="Q180" s="805">
        <f>E180-'[119]Electric Assumptions'!V172</f>
        <v>723201.21496019198</v>
      </c>
      <c r="R180" s="476">
        <f>F180-'[119]Electric Assumptions'!W172</f>
        <v>599539.21719488304</v>
      </c>
      <c r="S180" s="476">
        <f t="shared" si="58"/>
        <v>72812</v>
      </c>
      <c r="T180" s="476">
        <f t="shared" si="58"/>
        <v>4356</v>
      </c>
      <c r="U180" s="476">
        <f t="shared" si="58"/>
        <v>430</v>
      </c>
      <c r="V180" s="476">
        <f t="shared" si="67"/>
        <v>1400338.432155075</v>
      </c>
      <c r="W180" s="476">
        <f t="shared" si="68"/>
        <v>110274.56784492498</v>
      </c>
      <c r="X180" s="476">
        <f t="shared" si="69"/>
        <v>1510613</v>
      </c>
      <c r="Y180" s="476">
        <f t="shared" si="70"/>
        <v>1787</v>
      </c>
      <c r="Z180" s="476">
        <f t="shared" si="71"/>
        <v>141</v>
      </c>
      <c r="AA180" s="806">
        <f t="shared" si="61"/>
        <v>1512541</v>
      </c>
      <c r="AC180" s="805">
        <v>944370.3006840829</v>
      </c>
      <c r="AD180" s="476">
        <v>932029.15679595969</v>
      </c>
      <c r="AE180" s="476">
        <v>82908.303476575675</v>
      </c>
      <c r="AF180" s="476">
        <v>5643.4741578672947</v>
      </c>
      <c r="AG180" s="476">
        <v>430.18822961101171</v>
      </c>
      <c r="AH180" s="476">
        <f t="shared" si="72"/>
        <v>1965381.4233440966</v>
      </c>
      <c r="AI180" s="476">
        <f t="shared" si="73"/>
        <v>154771.57665590337</v>
      </c>
      <c r="AJ180" s="476">
        <f t="shared" si="74"/>
        <v>2120153</v>
      </c>
      <c r="AK180" s="476">
        <f t="shared" si="75"/>
        <v>1787</v>
      </c>
      <c r="AL180" s="476">
        <f t="shared" si="76"/>
        <v>141</v>
      </c>
      <c r="AM180" s="806">
        <f t="shared" si="62"/>
        <v>2122081</v>
      </c>
      <c r="AR180" s="813"/>
      <c r="AS180" s="813"/>
      <c r="AT180" s="813"/>
      <c r="AU180" s="813"/>
      <c r="AV180" s="813"/>
      <c r="AW180" s="813"/>
    </row>
    <row r="181" spans="1:49" x14ac:dyDescent="0.2">
      <c r="A181" s="794">
        <f t="shared" si="56"/>
        <v>2035</v>
      </c>
      <c r="B181" s="794">
        <f t="shared" si="57"/>
        <v>7</v>
      </c>
      <c r="C181" s="800">
        <f t="shared" si="59"/>
        <v>49491</v>
      </c>
      <c r="E181" s="805">
        <v>966390</v>
      </c>
      <c r="F181" s="476">
        <v>843870</v>
      </c>
      <c r="G181" s="476">
        <v>75273</v>
      </c>
      <c r="H181" s="476">
        <v>5017</v>
      </c>
      <c r="I181" s="476">
        <v>291</v>
      </c>
      <c r="J181" s="476">
        <f t="shared" si="63"/>
        <v>1890841</v>
      </c>
      <c r="K181" s="476">
        <f t="shared" si="64"/>
        <v>148901</v>
      </c>
      <c r="L181" s="476">
        <f t="shared" si="65"/>
        <v>2039742</v>
      </c>
      <c r="M181" s="476">
        <v>2889</v>
      </c>
      <c r="N181" s="476">
        <f t="shared" si="66"/>
        <v>228</v>
      </c>
      <c r="O181" s="806">
        <f t="shared" si="60"/>
        <v>2042859</v>
      </c>
      <c r="P181" s="813"/>
      <c r="Q181" s="805">
        <f>E181-'[119]Electric Assumptions'!V173</f>
        <v>852211.78255167103</v>
      </c>
      <c r="R181" s="476">
        <f>F181-'[119]Electric Assumptions'!W173</f>
        <v>684140.00298705301</v>
      </c>
      <c r="S181" s="476">
        <f t="shared" si="58"/>
        <v>75273</v>
      </c>
      <c r="T181" s="476">
        <f t="shared" si="58"/>
        <v>5017</v>
      </c>
      <c r="U181" s="476">
        <f t="shared" si="58"/>
        <v>291</v>
      </c>
      <c r="V181" s="476">
        <f t="shared" si="67"/>
        <v>1616932.7855387242</v>
      </c>
      <c r="W181" s="476">
        <f t="shared" si="68"/>
        <v>127331.21446127584</v>
      </c>
      <c r="X181" s="476">
        <f t="shared" si="69"/>
        <v>1744264</v>
      </c>
      <c r="Y181" s="476">
        <f t="shared" si="70"/>
        <v>2889</v>
      </c>
      <c r="Z181" s="476">
        <f t="shared" si="71"/>
        <v>228</v>
      </c>
      <c r="AA181" s="806">
        <f t="shared" si="61"/>
        <v>1747381</v>
      </c>
      <c r="AC181" s="805">
        <v>1103829.1072704541</v>
      </c>
      <c r="AD181" s="476">
        <v>1020647.9110305218</v>
      </c>
      <c r="AE181" s="476">
        <v>85370.500010547345</v>
      </c>
      <c r="AF181" s="476">
        <v>6725.9734954250252</v>
      </c>
      <c r="AG181" s="476">
        <v>291.14757483456242</v>
      </c>
      <c r="AH181" s="476">
        <f t="shared" si="72"/>
        <v>2216864.6393817826</v>
      </c>
      <c r="AI181" s="476">
        <f t="shared" si="73"/>
        <v>174575.36061821738</v>
      </c>
      <c r="AJ181" s="476">
        <f t="shared" si="74"/>
        <v>2391440</v>
      </c>
      <c r="AK181" s="476">
        <f t="shared" si="75"/>
        <v>2889</v>
      </c>
      <c r="AL181" s="476">
        <f t="shared" si="76"/>
        <v>228</v>
      </c>
      <c r="AM181" s="806">
        <f t="shared" si="62"/>
        <v>2394557</v>
      </c>
      <c r="AR181" s="813"/>
      <c r="AS181" s="813"/>
      <c r="AT181" s="813"/>
      <c r="AU181" s="813"/>
      <c r="AV181" s="813"/>
      <c r="AW181" s="813"/>
    </row>
    <row r="182" spans="1:49" x14ac:dyDescent="0.2">
      <c r="A182" s="794">
        <f t="shared" si="56"/>
        <v>2035</v>
      </c>
      <c r="B182" s="794">
        <f t="shared" si="57"/>
        <v>8</v>
      </c>
      <c r="C182" s="800">
        <f t="shared" si="59"/>
        <v>49522</v>
      </c>
      <c r="E182" s="805">
        <v>981241</v>
      </c>
      <c r="F182" s="476">
        <v>839823</v>
      </c>
      <c r="G182" s="476">
        <v>75474</v>
      </c>
      <c r="H182" s="476">
        <v>4604</v>
      </c>
      <c r="I182" s="476">
        <v>290</v>
      </c>
      <c r="J182" s="476">
        <f t="shared" si="63"/>
        <v>1901432</v>
      </c>
      <c r="K182" s="476">
        <f t="shared" si="64"/>
        <v>149735</v>
      </c>
      <c r="L182" s="476">
        <f t="shared" si="65"/>
        <v>2051167</v>
      </c>
      <c r="M182" s="476">
        <v>1634</v>
      </c>
      <c r="N182" s="476">
        <f t="shared" si="66"/>
        <v>129</v>
      </c>
      <c r="O182" s="806">
        <f t="shared" si="60"/>
        <v>2052930</v>
      </c>
      <c r="P182" s="813"/>
      <c r="Q182" s="805">
        <f>E182-'[119]Electric Assumptions'!V174</f>
        <v>865991.20400398097</v>
      </c>
      <c r="R182" s="476">
        <f>F182-'[119]Electric Assumptions'!W174</f>
        <v>677327.76626487705</v>
      </c>
      <c r="S182" s="476">
        <f t="shared" si="58"/>
        <v>75474</v>
      </c>
      <c r="T182" s="476">
        <f t="shared" si="58"/>
        <v>4604</v>
      </c>
      <c r="U182" s="476">
        <f t="shared" si="58"/>
        <v>290</v>
      </c>
      <c r="V182" s="476">
        <f t="shared" si="67"/>
        <v>1623686.9702688581</v>
      </c>
      <c r="W182" s="476">
        <f t="shared" si="68"/>
        <v>127863.02973114187</v>
      </c>
      <c r="X182" s="476">
        <f t="shared" si="69"/>
        <v>1751550</v>
      </c>
      <c r="Y182" s="476">
        <f t="shared" si="70"/>
        <v>1634</v>
      </c>
      <c r="Z182" s="476">
        <f t="shared" si="71"/>
        <v>129</v>
      </c>
      <c r="AA182" s="806">
        <f t="shared" si="61"/>
        <v>1753313</v>
      </c>
      <c r="AC182" s="805">
        <v>1111820.1281032641</v>
      </c>
      <c r="AD182" s="476">
        <v>1024636.7685714732</v>
      </c>
      <c r="AE182" s="476">
        <v>85992.063640728418</v>
      </c>
      <c r="AF182" s="476">
        <v>6262.5668528491879</v>
      </c>
      <c r="AG182" s="476">
        <v>290.29550054884817</v>
      </c>
      <c r="AH182" s="476">
        <f t="shared" si="72"/>
        <v>2229001.8226688639</v>
      </c>
      <c r="AI182" s="476">
        <f t="shared" si="73"/>
        <v>175531.17733113607</v>
      </c>
      <c r="AJ182" s="476">
        <f t="shared" si="74"/>
        <v>2404533</v>
      </c>
      <c r="AK182" s="476">
        <f t="shared" si="75"/>
        <v>1634</v>
      </c>
      <c r="AL182" s="476">
        <f t="shared" si="76"/>
        <v>129</v>
      </c>
      <c r="AM182" s="806">
        <f t="shared" si="62"/>
        <v>2406296</v>
      </c>
      <c r="AR182" s="813"/>
      <c r="AS182" s="813"/>
      <c r="AT182" s="813"/>
      <c r="AU182" s="813"/>
      <c r="AV182" s="813"/>
      <c r="AW182" s="813"/>
    </row>
    <row r="183" spans="1:49" x14ac:dyDescent="0.2">
      <c r="A183" s="794">
        <f t="shared" si="56"/>
        <v>2035</v>
      </c>
      <c r="B183" s="794">
        <f t="shared" si="57"/>
        <v>9</v>
      </c>
      <c r="C183" s="800">
        <f t="shared" si="59"/>
        <v>49553</v>
      </c>
      <c r="E183" s="805">
        <v>868869</v>
      </c>
      <c r="F183" s="476">
        <v>771220</v>
      </c>
      <c r="G183" s="476">
        <v>71070</v>
      </c>
      <c r="H183" s="476">
        <v>4673</v>
      </c>
      <c r="I183" s="476">
        <v>319</v>
      </c>
      <c r="J183" s="476">
        <f t="shared" si="63"/>
        <v>1716151</v>
      </c>
      <c r="K183" s="476">
        <f t="shared" si="64"/>
        <v>135145</v>
      </c>
      <c r="L183" s="476">
        <f t="shared" si="65"/>
        <v>1851296</v>
      </c>
      <c r="M183" s="476">
        <v>1428</v>
      </c>
      <c r="N183" s="476">
        <f t="shared" si="66"/>
        <v>112</v>
      </c>
      <c r="O183" s="806">
        <f t="shared" si="60"/>
        <v>1852836</v>
      </c>
      <c r="P183" s="813"/>
      <c r="Q183" s="805">
        <f>E183-'[119]Electric Assumptions'!V175</f>
        <v>759650.10054294299</v>
      </c>
      <c r="R183" s="476">
        <f>F183-'[119]Electric Assumptions'!W175</f>
        <v>613677.31440559705</v>
      </c>
      <c r="S183" s="476">
        <f t="shared" si="58"/>
        <v>71070</v>
      </c>
      <c r="T183" s="476">
        <f t="shared" si="58"/>
        <v>4673</v>
      </c>
      <c r="U183" s="476">
        <f t="shared" si="58"/>
        <v>319</v>
      </c>
      <c r="V183" s="476">
        <f t="shared" si="67"/>
        <v>1449389.41494854</v>
      </c>
      <c r="W183" s="476">
        <f t="shared" si="68"/>
        <v>114137.58505145996</v>
      </c>
      <c r="X183" s="476">
        <f t="shared" si="69"/>
        <v>1563527</v>
      </c>
      <c r="Y183" s="476">
        <f t="shared" si="70"/>
        <v>1428</v>
      </c>
      <c r="Z183" s="476">
        <f t="shared" si="71"/>
        <v>112</v>
      </c>
      <c r="AA183" s="806">
        <f t="shared" si="61"/>
        <v>1565067</v>
      </c>
      <c r="AC183" s="805">
        <v>971878.77715642378</v>
      </c>
      <c r="AD183" s="476">
        <v>934539.07638253737</v>
      </c>
      <c r="AE183" s="476">
        <v>80807.92834399108</v>
      </c>
      <c r="AF183" s="476">
        <v>6512.6818994433688</v>
      </c>
      <c r="AG183" s="476">
        <v>319.10696584520048</v>
      </c>
      <c r="AH183" s="476">
        <f t="shared" si="72"/>
        <v>1994057.5707482407</v>
      </c>
      <c r="AI183" s="476">
        <f t="shared" si="73"/>
        <v>157029.42925175931</v>
      </c>
      <c r="AJ183" s="476">
        <f t="shared" si="74"/>
        <v>2151087</v>
      </c>
      <c r="AK183" s="476">
        <f t="shared" si="75"/>
        <v>1428</v>
      </c>
      <c r="AL183" s="476">
        <f t="shared" si="76"/>
        <v>112</v>
      </c>
      <c r="AM183" s="806">
        <f t="shared" si="62"/>
        <v>2152627</v>
      </c>
      <c r="AR183" s="813"/>
      <c r="AS183" s="813"/>
      <c r="AT183" s="813"/>
      <c r="AU183" s="813"/>
      <c r="AV183" s="813"/>
      <c r="AW183" s="813"/>
    </row>
    <row r="184" spans="1:49" x14ac:dyDescent="0.2">
      <c r="A184" s="794">
        <f t="shared" ref="A184:A247" si="77">A172+1</f>
        <v>2035</v>
      </c>
      <c r="B184" s="794">
        <f t="shared" ref="B184:B247" si="78">B172</f>
        <v>10</v>
      </c>
      <c r="C184" s="800">
        <f t="shared" si="59"/>
        <v>49583</v>
      </c>
      <c r="E184" s="805">
        <v>978104</v>
      </c>
      <c r="F184" s="476">
        <v>792795</v>
      </c>
      <c r="G184" s="476">
        <v>70064</v>
      </c>
      <c r="H184" s="476">
        <v>5217</v>
      </c>
      <c r="I184" s="476">
        <v>505</v>
      </c>
      <c r="J184" s="476">
        <f t="shared" si="63"/>
        <v>1846685</v>
      </c>
      <c r="K184" s="476">
        <f t="shared" si="64"/>
        <v>145424</v>
      </c>
      <c r="L184" s="476">
        <f t="shared" si="65"/>
        <v>1992109</v>
      </c>
      <c r="M184" s="476">
        <v>1830</v>
      </c>
      <c r="N184" s="476">
        <f t="shared" si="66"/>
        <v>144</v>
      </c>
      <c r="O184" s="806">
        <f t="shared" si="60"/>
        <v>1994083</v>
      </c>
      <c r="P184" s="813"/>
      <c r="Q184" s="805">
        <f>E184-'[119]Electric Assumptions'!V176</f>
        <v>852053.53405104997</v>
      </c>
      <c r="R184" s="476">
        <f>F184-'[119]Electric Assumptions'!W176</f>
        <v>614854.775339382</v>
      </c>
      <c r="S184" s="476">
        <f t="shared" si="58"/>
        <v>70064</v>
      </c>
      <c r="T184" s="476">
        <f t="shared" si="58"/>
        <v>5217</v>
      </c>
      <c r="U184" s="476">
        <f t="shared" si="58"/>
        <v>505</v>
      </c>
      <c r="V184" s="476">
        <f t="shared" si="67"/>
        <v>1542694.309390432</v>
      </c>
      <c r="W184" s="476">
        <f t="shared" si="68"/>
        <v>121484.69060956803</v>
      </c>
      <c r="X184" s="476">
        <f t="shared" si="69"/>
        <v>1664179</v>
      </c>
      <c r="Y184" s="476">
        <f t="shared" si="70"/>
        <v>1830</v>
      </c>
      <c r="Z184" s="476">
        <f t="shared" si="71"/>
        <v>144</v>
      </c>
      <c r="AA184" s="806">
        <f t="shared" si="61"/>
        <v>1666153</v>
      </c>
      <c r="AC184" s="805">
        <v>1103556.0711952252</v>
      </c>
      <c r="AD184" s="476">
        <v>955135.6060716908</v>
      </c>
      <c r="AE184" s="476">
        <v>80666.281402760869</v>
      </c>
      <c r="AF184" s="476">
        <v>7615.2492068921483</v>
      </c>
      <c r="AG184" s="476">
        <v>504.88261092556132</v>
      </c>
      <c r="AH184" s="476">
        <f t="shared" si="72"/>
        <v>2147478.0904874946</v>
      </c>
      <c r="AI184" s="476">
        <f t="shared" si="73"/>
        <v>169110.9095125054</v>
      </c>
      <c r="AJ184" s="476">
        <f t="shared" si="74"/>
        <v>2316589</v>
      </c>
      <c r="AK184" s="476">
        <f t="shared" si="75"/>
        <v>1830</v>
      </c>
      <c r="AL184" s="476">
        <f t="shared" si="76"/>
        <v>144</v>
      </c>
      <c r="AM184" s="806">
        <f t="shared" si="62"/>
        <v>2318563</v>
      </c>
      <c r="AR184" s="813"/>
      <c r="AS184" s="813"/>
      <c r="AT184" s="813"/>
      <c r="AU184" s="813"/>
      <c r="AV184" s="813"/>
      <c r="AW184" s="813"/>
    </row>
    <row r="185" spans="1:49" x14ac:dyDescent="0.2">
      <c r="A185" s="794">
        <f t="shared" si="77"/>
        <v>2035</v>
      </c>
      <c r="B185" s="794">
        <f t="shared" si="78"/>
        <v>11</v>
      </c>
      <c r="C185" s="800">
        <f t="shared" si="59"/>
        <v>49614</v>
      </c>
      <c r="E185" s="805">
        <v>1166004</v>
      </c>
      <c r="F185" s="476">
        <v>840588</v>
      </c>
      <c r="G185" s="476">
        <v>67526</v>
      </c>
      <c r="H185" s="476">
        <v>4434</v>
      </c>
      <c r="I185" s="476">
        <v>697</v>
      </c>
      <c r="J185" s="476">
        <f t="shared" si="63"/>
        <v>2079249</v>
      </c>
      <c r="K185" s="476">
        <f t="shared" si="64"/>
        <v>163738</v>
      </c>
      <c r="L185" s="476">
        <f t="shared" si="65"/>
        <v>2242987</v>
      </c>
      <c r="M185" s="476">
        <v>1832</v>
      </c>
      <c r="N185" s="476">
        <f t="shared" si="66"/>
        <v>144</v>
      </c>
      <c r="O185" s="806">
        <f t="shared" si="60"/>
        <v>2244963</v>
      </c>
      <c r="P185" s="813"/>
      <c r="Q185" s="805">
        <f>E185-'[119]Electric Assumptions'!V177</f>
        <v>1038670.3249522219</v>
      </c>
      <c r="R185" s="476">
        <f>F185-'[119]Electric Assumptions'!W177</f>
        <v>657353.88744972798</v>
      </c>
      <c r="S185" s="476">
        <f t="shared" si="58"/>
        <v>67526</v>
      </c>
      <c r="T185" s="476">
        <f t="shared" si="58"/>
        <v>4434</v>
      </c>
      <c r="U185" s="476">
        <f t="shared" si="58"/>
        <v>697</v>
      </c>
      <c r="V185" s="476">
        <f t="shared" si="67"/>
        <v>1768681.2124019498</v>
      </c>
      <c r="W185" s="476">
        <f t="shared" si="68"/>
        <v>139280.7875980502</v>
      </c>
      <c r="X185" s="476">
        <f t="shared" si="69"/>
        <v>1907962</v>
      </c>
      <c r="Y185" s="476">
        <f t="shared" si="70"/>
        <v>1832</v>
      </c>
      <c r="Z185" s="476">
        <f t="shared" si="71"/>
        <v>144</v>
      </c>
      <c r="AA185" s="806">
        <f t="shared" si="61"/>
        <v>1909938</v>
      </c>
      <c r="AC185" s="805">
        <v>1328542.6528596696</v>
      </c>
      <c r="AD185" s="476">
        <v>983297.45054121246</v>
      </c>
      <c r="AE185" s="476">
        <v>77347.5530908441</v>
      </c>
      <c r="AF185" s="476">
        <v>6667.8567912124308</v>
      </c>
      <c r="AG185" s="476">
        <v>697.19801918355245</v>
      </c>
      <c r="AH185" s="476">
        <f t="shared" si="72"/>
        <v>2396552.7113021226</v>
      </c>
      <c r="AI185" s="476">
        <f t="shared" si="73"/>
        <v>188725.28869787743</v>
      </c>
      <c r="AJ185" s="476">
        <f t="shared" si="74"/>
        <v>2585278</v>
      </c>
      <c r="AK185" s="476">
        <f t="shared" si="75"/>
        <v>1832</v>
      </c>
      <c r="AL185" s="476">
        <f t="shared" si="76"/>
        <v>144</v>
      </c>
      <c r="AM185" s="806">
        <f t="shared" si="62"/>
        <v>2587254</v>
      </c>
      <c r="AR185" s="813"/>
      <c r="AS185" s="813"/>
      <c r="AT185" s="813"/>
      <c r="AU185" s="813"/>
      <c r="AV185" s="813"/>
      <c r="AW185" s="813"/>
    </row>
    <row r="186" spans="1:49" x14ac:dyDescent="0.2">
      <c r="A186" s="794">
        <f t="shared" si="77"/>
        <v>2035</v>
      </c>
      <c r="B186" s="794">
        <f t="shared" si="78"/>
        <v>12</v>
      </c>
      <c r="C186" s="800">
        <f t="shared" si="59"/>
        <v>49644</v>
      </c>
      <c r="E186" s="805">
        <v>1442388</v>
      </c>
      <c r="F186" s="476">
        <v>976833</v>
      </c>
      <c r="G186" s="476">
        <v>69745</v>
      </c>
      <c r="H186" s="476">
        <v>5085</v>
      </c>
      <c r="I186" s="476">
        <v>903</v>
      </c>
      <c r="J186" s="476">
        <f t="shared" si="63"/>
        <v>2494954</v>
      </c>
      <c r="K186" s="476">
        <f t="shared" si="64"/>
        <v>196474</v>
      </c>
      <c r="L186" s="476">
        <f t="shared" si="65"/>
        <v>2691428</v>
      </c>
      <c r="M186" s="476">
        <v>1718</v>
      </c>
      <c r="N186" s="476">
        <f t="shared" si="66"/>
        <v>135</v>
      </c>
      <c r="O186" s="806">
        <f t="shared" si="60"/>
        <v>2693281</v>
      </c>
      <c r="P186" s="813"/>
      <c r="Q186" s="805">
        <f>E186-'[119]Electric Assumptions'!V178</f>
        <v>1304650.119062504</v>
      </c>
      <c r="R186" s="476">
        <f>F186-'[119]Electric Assumptions'!W178</f>
        <v>777887.92100749898</v>
      </c>
      <c r="S186" s="476">
        <f t="shared" si="58"/>
        <v>69745</v>
      </c>
      <c r="T186" s="476">
        <f t="shared" si="58"/>
        <v>5085</v>
      </c>
      <c r="U186" s="476">
        <f t="shared" si="58"/>
        <v>903</v>
      </c>
      <c r="V186" s="476">
        <f t="shared" si="67"/>
        <v>2158271.0400700029</v>
      </c>
      <c r="W186" s="476">
        <f t="shared" si="68"/>
        <v>169960.9599299971</v>
      </c>
      <c r="X186" s="476">
        <f t="shared" si="69"/>
        <v>2328232</v>
      </c>
      <c r="Y186" s="476">
        <f t="shared" si="70"/>
        <v>1718</v>
      </c>
      <c r="Z186" s="476">
        <f t="shared" si="71"/>
        <v>135</v>
      </c>
      <c r="AA186" s="806">
        <f t="shared" si="61"/>
        <v>2330085</v>
      </c>
      <c r="AC186" s="805">
        <v>1640119.4366565414</v>
      </c>
      <c r="AD186" s="476">
        <v>1102024.0356584792</v>
      </c>
      <c r="AE186" s="476">
        <v>79753.291533877287</v>
      </c>
      <c r="AF186" s="476">
        <v>7487.4795142104294</v>
      </c>
      <c r="AG186" s="476">
        <v>903.14348323679883</v>
      </c>
      <c r="AH186" s="476">
        <f t="shared" si="72"/>
        <v>2830287.3868463454</v>
      </c>
      <c r="AI186" s="476">
        <f t="shared" si="73"/>
        <v>222881.61315365462</v>
      </c>
      <c r="AJ186" s="476">
        <f t="shared" si="74"/>
        <v>3053169</v>
      </c>
      <c r="AK186" s="476">
        <f t="shared" si="75"/>
        <v>1718</v>
      </c>
      <c r="AL186" s="476">
        <f t="shared" si="76"/>
        <v>135</v>
      </c>
      <c r="AM186" s="806">
        <f t="shared" si="62"/>
        <v>3055022</v>
      </c>
      <c r="AR186" s="813"/>
      <c r="AS186" s="813"/>
      <c r="AT186" s="813"/>
      <c r="AU186" s="813"/>
      <c r="AV186" s="813"/>
      <c r="AW186" s="813"/>
    </row>
    <row r="187" spans="1:49" x14ac:dyDescent="0.2">
      <c r="A187" s="794">
        <f t="shared" si="77"/>
        <v>2036</v>
      </c>
      <c r="B187" s="794">
        <f t="shared" si="78"/>
        <v>1</v>
      </c>
      <c r="C187" s="800">
        <f t="shared" si="59"/>
        <v>49675</v>
      </c>
      <c r="E187" s="805">
        <v>1423438</v>
      </c>
      <c r="F187" s="476">
        <v>954997</v>
      </c>
      <c r="G187" s="476">
        <v>72394</v>
      </c>
      <c r="H187" s="476">
        <v>5377</v>
      </c>
      <c r="I187" s="476">
        <v>1006</v>
      </c>
      <c r="J187" s="476">
        <f t="shared" si="63"/>
        <v>2457212</v>
      </c>
      <c r="K187" s="476">
        <f t="shared" si="64"/>
        <v>193502</v>
      </c>
      <c r="L187" s="476">
        <f t="shared" si="65"/>
        <v>2650714</v>
      </c>
      <c r="M187" s="476">
        <v>2325</v>
      </c>
      <c r="N187" s="476">
        <f t="shared" si="66"/>
        <v>183</v>
      </c>
      <c r="O187" s="806">
        <f t="shared" si="60"/>
        <v>2653222</v>
      </c>
      <c r="P187" s="813"/>
      <c r="Q187" s="805">
        <f>E187-'[119]Electric Assumptions'!V179</f>
        <v>1299016.0840402369</v>
      </c>
      <c r="R187" s="476">
        <f>F187-'[119]Electric Assumptions'!W179</f>
        <v>756359.40904295596</v>
      </c>
      <c r="S187" s="476">
        <f t="shared" ref="S187:U250" si="79">G187</f>
        <v>72394</v>
      </c>
      <c r="T187" s="476">
        <f t="shared" si="79"/>
        <v>5377</v>
      </c>
      <c r="U187" s="476">
        <f t="shared" si="79"/>
        <v>1006</v>
      </c>
      <c r="V187" s="476">
        <f t="shared" si="67"/>
        <v>2134152.493083193</v>
      </c>
      <c r="W187" s="476">
        <f t="shared" si="68"/>
        <v>168061.50691680703</v>
      </c>
      <c r="X187" s="476">
        <f t="shared" si="69"/>
        <v>2302214</v>
      </c>
      <c r="Y187" s="476">
        <f t="shared" si="70"/>
        <v>2325</v>
      </c>
      <c r="Z187" s="476">
        <f t="shared" si="71"/>
        <v>183</v>
      </c>
      <c r="AA187" s="806">
        <f t="shared" si="61"/>
        <v>2304722</v>
      </c>
      <c r="AC187" s="805">
        <v>1638654.4551743157</v>
      </c>
      <c r="AD187" s="476">
        <v>1097636.7362932537</v>
      </c>
      <c r="AE187" s="476">
        <v>82962.101573781125</v>
      </c>
      <c r="AF187" s="476">
        <v>7369.9027552727348</v>
      </c>
      <c r="AG187" s="476">
        <v>1006.086203201936</v>
      </c>
      <c r="AH187" s="476">
        <f t="shared" si="72"/>
        <v>2827629.281999825</v>
      </c>
      <c r="AI187" s="476">
        <f t="shared" si="73"/>
        <v>222671.71800017497</v>
      </c>
      <c r="AJ187" s="476">
        <f t="shared" si="74"/>
        <v>3050301</v>
      </c>
      <c r="AK187" s="476">
        <f t="shared" si="75"/>
        <v>2325</v>
      </c>
      <c r="AL187" s="476">
        <f t="shared" si="76"/>
        <v>183</v>
      </c>
      <c r="AM187" s="806">
        <f t="shared" si="62"/>
        <v>3052809</v>
      </c>
      <c r="AR187" s="813"/>
      <c r="AS187" s="813"/>
      <c r="AT187" s="813"/>
      <c r="AU187" s="813"/>
      <c r="AV187" s="813"/>
      <c r="AW187" s="813"/>
    </row>
    <row r="188" spans="1:49" x14ac:dyDescent="0.2">
      <c r="A188" s="794">
        <f t="shared" si="77"/>
        <v>2036</v>
      </c>
      <c r="B188" s="794">
        <f t="shared" si="78"/>
        <v>2</v>
      </c>
      <c r="C188" s="800">
        <f t="shared" si="59"/>
        <v>49706</v>
      </c>
      <c r="E188" s="805">
        <v>1253171</v>
      </c>
      <c r="F188" s="476">
        <v>869307</v>
      </c>
      <c r="G188" s="476">
        <v>68803</v>
      </c>
      <c r="H188" s="476">
        <v>4664</v>
      </c>
      <c r="I188" s="476">
        <v>919</v>
      </c>
      <c r="J188" s="476">
        <f t="shared" si="63"/>
        <v>2196864</v>
      </c>
      <c r="K188" s="476">
        <f t="shared" si="64"/>
        <v>173000</v>
      </c>
      <c r="L188" s="476">
        <f t="shared" si="65"/>
        <v>2369864</v>
      </c>
      <c r="M188" s="476">
        <v>2433</v>
      </c>
      <c r="N188" s="476">
        <f t="shared" si="66"/>
        <v>192</v>
      </c>
      <c r="O188" s="806">
        <f t="shared" si="60"/>
        <v>2372489</v>
      </c>
      <c r="P188" s="813"/>
      <c r="Q188" s="805">
        <f>E188-'[119]Electric Assumptions'!V180</f>
        <v>1134859.6774088531</v>
      </c>
      <c r="R188" s="476">
        <f>F188-'[119]Electric Assumptions'!W180</f>
        <v>683542.27919710195</v>
      </c>
      <c r="S188" s="476">
        <f t="shared" si="79"/>
        <v>68803</v>
      </c>
      <c r="T188" s="476">
        <f t="shared" si="79"/>
        <v>4664</v>
      </c>
      <c r="U188" s="476">
        <f t="shared" si="79"/>
        <v>919</v>
      </c>
      <c r="V188" s="476">
        <f t="shared" si="67"/>
        <v>1892787.956605955</v>
      </c>
      <c r="W188" s="476">
        <f t="shared" si="68"/>
        <v>149054.04339404497</v>
      </c>
      <c r="X188" s="476">
        <f t="shared" si="69"/>
        <v>2041842</v>
      </c>
      <c r="Y188" s="476">
        <f t="shared" si="70"/>
        <v>2433</v>
      </c>
      <c r="Z188" s="476">
        <f t="shared" si="71"/>
        <v>192</v>
      </c>
      <c r="AA188" s="806">
        <f t="shared" si="61"/>
        <v>2044467</v>
      </c>
      <c r="AC188" s="805">
        <v>1422039.3913643574</v>
      </c>
      <c r="AD188" s="476">
        <v>1009805.8789991766</v>
      </c>
      <c r="AE188" s="476">
        <v>78368.370785341423</v>
      </c>
      <c r="AF188" s="476">
        <v>6322.8714198826528</v>
      </c>
      <c r="AG188" s="476">
        <v>919.29720517202111</v>
      </c>
      <c r="AH188" s="476">
        <f t="shared" si="72"/>
        <v>2517455.8097739303</v>
      </c>
      <c r="AI188" s="476">
        <f t="shared" si="73"/>
        <v>198246.19022606965</v>
      </c>
      <c r="AJ188" s="476">
        <f t="shared" si="74"/>
        <v>2715702</v>
      </c>
      <c r="AK188" s="476">
        <f t="shared" si="75"/>
        <v>2433</v>
      </c>
      <c r="AL188" s="476">
        <f t="shared" si="76"/>
        <v>192</v>
      </c>
      <c r="AM188" s="806">
        <f t="shared" si="62"/>
        <v>2718327</v>
      </c>
      <c r="AR188" s="813"/>
      <c r="AS188" s="813"/>
      <c r="AT188" s="813"/>
      <c r="AU188" s="813"/>
      <c r="AV188" s="813"/>
      <c r="AW188" s="813"/>
    </row>
    <row r="189" spans="1:49" x14ac:dyDescent="0.2">
      <c r="A189" s="794">
        <f t="shared" si="77"/>
        <v>2036</v>
      </c>
      <c r="B189" s="794">
        <f t="shared" si="78"/>
        <v>3</v>
      </c>
      <c r="C189" s="800">
        <f t="shared" si="59"/>
        <v>49735</v>
      </c>
      <c r="E189" s="805">
        <v>1233687</v>
      </c>
      <c r="F189" s="476">
        <v>912552</v>
      </c>
      <c r="G189" s="476">
        <v>73007</v>
      </c>
      <c r="H189" s="476">
        <v>5587</v>
      </c>
      <c r="I189" s="476">
        <v>879</v>
      </c>
      <c r="J189" s="476">
        <f t="shared" si="63"/>
        <v>2225712</v>
      </c>
      <c r="K189" s="476">
        <f t="shared" si="64"/>
        <v>175272</v>
      </c>
      <c r="L189" s="476">
        <f t="shared" si="65"/>
        <v>2400984</v>
      </c>
      <c r="M189" s="476">
        <v>2339</v>
      </c>
      <c r="N189" s="476">
        <f t="shared" si="66"/>
        <v>184</v>
      </c>
      <c r="O189" s="806">
        <f t="shared" si="60"/>
        <v>2403507</v>
      </c>
      <c r="P189" s="813"/>
      <c r="Q189" s="805">
        <f>E189-'[119]Electric Assumptions'!V181</f>
        <v>1100548.6800366349</v>
      </c>
      <c r="R189" s="476">
        <f>F189-'[119]Electric Assumptions'!W181</f>
        <v>710379.86130051804</v>
      </c>
      <c r="S189" s="476">
        <f t="shared" si="79"/>
        <v>73007</v>
      </c>
      <c r="T189" s="476">
        <f t="shared" si="79"/>
        <v>5587</v>
      </c>
      <c r="U189" s="476">
        <f t="shared" si="79"/>
        <v>879</v>
      </c>
      <c r="V189" s="476">
        <f t="shared" si="67"/>
        <v>1890401.5413371529</v>
      </c>
      <c r="W189" s="476">
        <f t="shared" si="68"/>
        <v>148866.45866284706</v>
      </c>
      <c r="X189" s="476">
        <f t="shared" si="69"/>
        <v>2039268</v>
      </c>
      <c r="Y189" s="476">
        <f t="shared" si="70"/>
        <v>2339</v>
      </c>
      <c r="Z189" s="476">
        <f t="shared" si="71"/>
        <v>184</v>
      </c>
      <c r="AA189" s="806">
        <f t="shared" si="61"/>
        <v>2041791</v>
      </c>
      <c r="AC189" s="805">
        <v>1392078.1173874922</v>
      </c>
      <c r="AD189" s="476">
        <v>1067233.3243078417</v>
      </c>
      <c r="AE189" s="476">
        <v>83815.372708643117</v>
      </c>
      <c r="AF189" s="476">
        <v>7394.1676352672494</v>
      </c>
      <c r="AG189" s="476">
        <v>879.053824802544</v>
      </c>
      <c r="AH189" s="476">
        <f t="shared" si="72"/>
        <v>2551400.0358640468</v>
      </c>
      <c r="AI189" s="476">
        <f t="shared" si="73"/>
        <v>200918.96413595323</v>
      </c>
      <c r="AJ189" s="476">
        <f t="shared" si="74"/>
        <v>2752319</v>
      </c>
      <c r="AK189" s="476">
        <f t="shared" si="75"/>
        <v>2339</v>
      </c>
      <c r="AL189" s="476">
        <f t="shared" si="76"/>
        <v>184</v>
      </c>
      <c r="AM189" s="806">
        <f t="shared" si="62"/>
        <v>2754842</v>
      </c>
      <c r="AR189" s="813"/>
      <c r="AS189" s="813"/>
      <c r="AT189" s="813"/>
      <c r="AU189" s="813"/>
      <c r="AV189" s="813"/>
      <c r="AW189" s="813"/>
    </row>
    <row r="190" spans="1:49" x14ac:dyDescent="0.2">
      <c r="A190" s="794">
        <f t="shared" si="77"/>
        <v>2036</v>
      </c>
      <c r="B190" s="794">
        <f t="shared" si="78"/>
        <v>4</v>
      </c>
      <c r="C190" s="800">
        <f t="shared" si="59"/>
        <v>49766</v>
      </c>
      <c r="E190" s="805">
        <v>1000590</v>
      </c>
      <c r="F190" s="476">
        <v>800710</v>
      </c>
      <c r="G190" s="476">
        <v>68081</v>
      </c>
      <c r="H190" s="476">
        <v>5051</v>
      </c>
      <c r="I190" s="476">
        <v>719</v>
      </c>
      <c r="J190" s="476">
        <f t="shared" si="63"/>
        <v>1875151</v>
      </c>
      <c r="K190" s="476">
        <f t="shared" si="64"/>
        <v>147666</v>
      </c>
      <c r="L190" s="476">
        <f t="shared" si="65"/>
        <v>2022817</v>
      </c>
      <c r="M190" s="476">
        <v>2172</v>
      </c>
      <c r="N190" s="476">
        <f t="shared" si="66"/>
        <v>171</v>
      </c>
      <c r="O190" s="806">
        <f t="shared" si="60"/>
        <v>2025160</v>
      </c>
      <c r="P190" s="813"/>
      <c r="Q190" s="805">
        <f>E190-'[119]Electric Assumptions'!V182</f>
        <v>870896.21193508897</v>
      </c>
      <c r="R190" s="476">
        <f>F190-'[119]Electric Assumptions'!W182</f>
        <v>607327.43180875806</v>
      </c>
      <c r="S190" s="476">
        <f t="shared" si="79"/>
        <v>68081</v>
      </c>
      <c r="T190" s="476">
        <f t="shared" si="79"/>
        <v>5051</v>
      </c>
      <c r="U190" s="476">
        <f t="shared" si="79"/>
        <v>719</v>
      </c>
      <c r="V190" s="476">
        <f t="shared" si="67"/>
        <v>1552074.643743847</v>
      </c>
      <c r="W190" s="476">
        <f t="shared" si="68"/>
        <v>122223.35625615297</v>
      </c>
      <c r="X190" s="476">
        <f t="shared" si="69"/>
        <v>1674298</v>
      </c>
      <c r="Y190" s="476">
        <f t="shared" si="70"/>
        <v>2172</v>
      </c>
      <c r="Z190" s="476">
        <f t="shared" si="71"/>
        <v>171</v>
      </c>
      <c r="AA190" s="806">
        <f t="shared" si="61"/>
        <v>1676641</v>
      </c>
      <c r="AC190" s="805">
        <v>1132058.5340324</v>
      </c>
      <c r="AD190" s="476">
        <v>962809.31911434419</v>
      </c>
      <c r="AE190" s="476">
        <v>78324.911318692612</v>
      </c>
      <c r="AF190" s="476">
        <v>6526.7761185053259</v>
      </c>
      <c r="AG190" s="476">
        <v>718.82511521754884</v>
      </c>
      <c r="AH190" s="476">
        <f t="shared" si="72"/>
        <v>2180438.3656991594</v>
      </c>
      <c r="AI190" s="476">
        <f t="shared" si="73"/>
        <v>171706.63430084055</v>
      </c>
      <c r="AJ190" s="476">
        <f t="shared" si="74"/>
        <v>2352145</v>
      </c>
      <c r="AK190" s="476">
        <f t="shared" si="75"/>
        <v>2172</v>
      </c>
      <c r="AL190" s="476">
        <f t="shared" si="76"/>
        <v>171</v>
      </c>
      <c r="AM190" s="806">
        <f t="shared" si="62"/>
        <v>2354488</v>
      </c>
      <c r="AR190" s="813"/>
      <c r="AS190" s="813"/>
      <c r="AT190" s="813"/>
      <c r="AU190" s="813"/>
      <c r="AV190" s="813"/>
      <c r="AW190" s="813"/>
    </row>
    <row r="191" spans="1:49" x14ac:dyDescent="0.2">
      <c r="A191" s="794">
        <f t="shared" si="77"/>
        <v>2036</v>
      </c>
      <c r="B191" s="794">
        <f t="shared" si="78"/>
        <v>5</v>
      </c>
      <c r="C191" s="800">
        <f t="shared" si="59"/>
        <v>49796</v>
      </c>
      <c r="E191" s="805">
        <v>897183</v>
      </c>
      <c r="F191" s="476">
        <v>792514</v>
      </c>
      <c r="G191" s="476">
        <v>64954</v>
      </c>
      <c r="H191" s="476">
        <v>5033</v>
      </c>
      <c r="I191" s="476">
        <v>562</v>
      </c>
      <c r="J191" s="476">
        <f t="shared" si="63"/>
        <v>1760246</v>
      </c>
      <c r="K191" s="476">
        <f t="shared" si="64"/>
        <v>138617</v>
      </c>
      <c r="L191" s="476">
        <f t="shared" si="65"/>
        <v>1898863</v>
      </c>
      <c r="M191" s="476">
        <v>2174</v>
      </c>
      <c r="N191" s="476">
        <f t="shared" si="66"/>
        <v>171</v>
      </c>
      <c r="O191" s="806">
        <f t="shared" si="60"/>
        <v>1901208</v>
      </c>
      <c r="P191" s="813"/>
      <c r="Q191" s="805">
        <f>E191-'[119]Electric Assumptions'!V183</f>
        <v>770273.14093766001</v>
      </c>
      <c r="R191" s="476">
        <f>F191-'[119]Electric Assumptions'!W183</f>
        <v>603866.37616945803</v>
      </c>
      <c r="S191" s="476">
        <f t="shared" si="79"/>
        <v>64954</v>
      </c>
      <c r="T191" s="476">
        <f t="shared" si="79"/>
        <v>5033</v>
      </c>
      <c r="U191" s="476">
        <f t="shared" si="79"/>
        <v>562</v>
      </c>
      <c r="V191" s="476">
        <f t="shared" si="67"/>
        <v>1444688.5171071179</v>
      </c>
      <c r="W191" s="476">
        <f t="shared" si="68"/>
        <v>113767.48289288208</v>
      </c>
      <c r="X191" s="476">
        <f t="shared" si="69"/>
        <v>1558456</v>
      </c>
      <c r="Y191" s="476">
        <f t="shared" si="70"/>
        <v>2174</v>
      </c>
      <c r="Z191" s="476">
        <f t="shared" si="71"/>
        <v>171</v>
      </c>
      <c r="AA191" s="806">
        <f t="shared" si="61"/>
        <v>1560801</v>
      </c>
      <c r="AC191" s="805">
        <v>1014654.9017880112</v>
      </c>
      <c r="AD191" s="476">
        <v>967349.0998876649</v>
      </c>
      <c r="AE191" s="476">
        <v>75444.169628524323</v>
      </c>
      <c r="AF191" s="476">
        <v>6370.7862828312382</v>
      </c>
      <c r="AG191" s="476">
        <v>562.30661351690765</v>
      </c>
      <c r="AH191" s="476">
        <f t="shared" si="72"/>
        <v>2064381.2642005486</v>
      </c>
      <c r="AI191" s="476">
        <f t="shared" si="73"/>
        <v>162567.73579945136</v>
      </c>
      <c r="AJ191" s="476">
        <f t="shared" si="74"/>
        <v>2226949</v>
      </c>
      <c r="AK191" s="476">
        <f t="shared" si="75"/>
        <v>2174</v>
      </c>
      <c r="AL191" s="476">
        <f t="shared" si="76"/>
        <v>171</v>
      </c>
      <c r="AM191" s="806">
        <f t="shared" si="62"/>
        <v>2229294</v>
      </c>
      <c r="AR191" s="813"/>
      <c r="AS191" s="813"/>
      <c r="AT191" s="813"/>
      <c r="AU191" s="813"/>
      <c r="AV191" s="813"/>
      <c r="AW191" s="813"/>
    </row>
    <row r="192" spans="1:49" x14ac:dyDescent="0.2">
      <c r="A192" s="794">
        <f t="shared" si="77"/>
        <v>2036</v>
      </c>
      <c r="B192" s="794">
        <f t="shared" si="78"/>
        <v>6</v>
      </c>
      <c r="C192" s="800">
        <f t="shared" si="59"/>
        <v>49827</v>
      </c>
      <c r="E192" s="805">
        <v>850957</v>
      </c>
      <c r="F192" s="476">
        <v>779650</v>
      </c>
      <c r="G192" s="476">
        <v>72114</v>
      </c>
      <c r="H192" s="476">
        <v>4429</v>
      </c>
      <c r="I192" s="476">
        <v>430</v>
      </c>
      <c r="J192" s="476">
        <f t="shared" si="63"/>
        <v>1707580</v>
      </c>
      <c r="K192" s="476">
        <f t="shared" si="64"/>
        <v>134470</v>
      </c>
      <c r="L192" s="476">
        <f t="shared" si="65"/>
        <v>1842050</v>
      </c>
      <c r="M192" s="476">
        <v>1787</v>
      </c>
      <c r="N192" s="476">
        <f t="shared" si="66"/>
        <v>141</v>
      </c>
      <c r="O192" s="806">
        <f t="shared" si="60"/>
        <v>1843978</v>
      </c>
      <c r="P192" s="813"/>
      <c r="Q192" s="805">
        <f>E192-'[119]Electric Assumptions'!V184</f>
        <v>727481.38317697204</v>
      </c>
      <c r="R192" s="476">
        <f>F192-'[119]Electric Assumptions'!W184</f>
        <v>597463.09586033004</v>
      </c>
      <c r="S192" s="476">
        <f t="shared" si="79"/>
        <v>72114</v>
      </c>
      <c r="T192" s="476">
        <f t="shared" si="79"/>
        <v>4429</v>
      </c>
      <c r="U192" s="476">
        <f t="shared" si="79"/>
        <v>430</v>
      </c>
      <c r="V192" s="476">
        <f t="shared" si="67"/>
        <v>1401917.4790373021</v>
      </c>
      <c r="W192" s="476">
        <f t="shared" si="68"/>
        <v>110399.52096269792</v>
      </c>
      <c r="X192" s="476">
        <f t="shared" si="69"/>
        <v>1512317</v>
      </c>
      <c r="Y192" s="476">
        <f t="shared" si="70"/>
        <v>1787</v>
      </c>
      <c r="Z192" s="476">
        <f t="shared" si="71"/>
        <v>141</v>
      </c>
      <c r="AA192" s="806">
        <f t="shared" si="61"/>
        <v>1514245</v>
      </c>
      <c r="AC192" s="805">
        <v>969220.05587554385</v>
      </c>
      <c r="AD192" s="476">
        <v>964952.32779769809</v>
      </c>
      <c r="AE192" s="476">
        <v>82224.45224306568</v>
      </c>
      <c r="AF192" s="476">
        <v>5716.5879296381736</v>
      </c>
      <c r="AG192" s="476">
        <v>430.18822961101171</v>
      </c>
      <c r="AH192" s="476">
        <f t="shared" si="72"/>
        <v>2022543.6120755565</v>
      </c>
      <c r="AI192" s="476">
        <f t="shared" si="73"/>
        <v>159272.38792444346</v>
      </c>
      <c r="AJ192" s="476">
        <f t="shared" si="74"/>
        <v>2181816</v>
      </c>
      <c r="AK192" s="476">
        <f t="shared" si="75"/>
        <v>1787</v>
      </c>
      <c r="AL192" s="476">
        <f t="shared" si="76"/>
        <v>141</v>
      </c>
      <c r="AM192" s="806">
        <f t="shared" si="62"/>
        <v>2183744</v>
      </c>
      <c r="AR192" s="813"/>
      <c r="AS192" s="813"/>
      <c r="AT192" s="813"/>
      <c r="AU192" s="813"/>
      <c r="AV192" s="813"/>
      <c r="AW192" s="813"/>
    </row>
    <row r="193" spans="1:49" x14ac:dyDescent="0.2">
      <c r="A193" s="794">
        <f t="shared" si="77"/>
        <v>2036</v>
      </c>
      <c r="B193" s="794">
        <f t="shared" si="78"/>
        <v>7</v>
      </c>
      <c r="C193" s="800">
        <f t="shared" si="59"/>
        <v>49857</v>
      </c>
      <c r="E193" s="805">
        <v>986137</v>
      </c>
      <c r="F193" s="476">
        <v>865831</v>
      </c>
      <c r="G193" s="476">
        <v>74551</v>
      </c>
      <c r="H193" s="476">
        <v>5104</v>
      </c>
      <c r="I193" s="476">
        <v>291</v>
      </c>
      <c r="J193" s="476">
        <f t="shared" si="63"/>
        <v>1931914</v>
      </c>
      <c r="K193" s="476">
        <f t="shared" si="64"/>
        <v>152136</v>
      </c>
      <c r="L193" s="476">
        <f t="shared" si="65"/>
        <v>2084050</v>
      </c>
      <c r="M193" s="476">
        <v>2889</v>
      </c>
      <c r="N193" s="476">
        <f t="shared" si="66"/>
        <v>228</v>
      </c>
      <c r="O193" s="806">
        <f t="shared" si="60"/>
        <v>2087167</v>
      </c>
      <c r="P193" s="813"/>
      <c r="Q193" s="805">
        <f>E193-'[119]Electric Assumptions'!V185</f>
        <v>860764.11527512304</v>
      </c>
      <c r="R193" s="476">
        <f>F193-'[119]Electric Assumptions'!W185</f>
        <v>680804.08760037704</v>
      </c>
      <c r="S193" s="476">
        <f t="shared" si="79"/>
        <v>74551</v>
      </c>
      <c r="T193" s="476">
        <f t="shared" si="79"/>
        <v>5104</v>
      </c>
      <c r="U193" s="476">
        <f t="shared" si="79"/>
        <v>291</v>
      </c>
      <c r="V193" s="476">
        <f t="shared" si="67"/>
        <v>1621514.2028755001</v>
      </c>
      <c r="W193" s="476">
        <f t="shared" si="68"/>
        <v>127691.79712449992</v>
      </c>
      <c r="X193" s="476">
        <f t="shared" si="69"/>
        <v>1749206</v>
      </c>
      <c r="Y193" s="476">
        <f t="shared" si="70"/>
        <v>2889</v>
      </c>
      <c r="Z193" s="476">
        <f t="shared" si="71"/>
        <v>228</v>
      </c>
      <c r="AA193" s="806">
        <f t="shared" si="61"/>
        <v>1752323</v>
      </c>
      <c r="AC193" s="805">
        <v>1135241.4805572284</v>
      </c>
      <c r="AD193" s="476">
        <v>1054866.702132042</v>
      </c>
      <c r="AE193" s="476">
        <v>84685.309986505497</v>
      </c>
      <c r="AF193" s="476">
        <v>6812.7671341703372</v>
      </c>
      <c r="AG193" s="476">
        <v>291.14757483456242</v>
      </c>
      <c r="AH193" s="476">
        <f t="shared" si="72"/>
        <v>2281897.4073847812</v>
      </c>
      <c r="AI193" s="476">
        <f t="shared" si="73"/>
        <v>179696.59261521883</v>
      </c>
      <c r="AJ193" s="476">
        <f t="shared" si="74"/>
        <v>2461594</v>
      </c>
      <c r="AK193" s="476">
        <f t="shared" si="75"/>
        <v>2889</v>
      </c>
      <c r="AL193" s="476">
        <f t="shared" si="76"/>
        <v>228</v>
      </c>
      <c r="AM193" s="806">
        <f t="shared" si="62"/>
        <v>2464711</v>
      </c>
      <c r="AR193" s="813"/>
      <c r="AS193" s="813"/>
      <c r="AT193" s="813"/>
      <c r="AU193" s="813"/>
      <c r="AV193" s="813"/>
      <c r="AW193" s="813"/>
    </row>
    <row r="194" spans="1:49" x14ac:dyDescent="0.2">
      <c r="A194" s="794">
        <f t="shared" si="77"/>
        <v>2036</v>
      </c>
      <c r="B194" s="794">
        <f t="shared" si="78"/>
        <v>8</v>
      </c>
      <c r="C194" s="800">
        <f t="shared" si="59"/>
        <v>49888</v>
      </c>
      <c r="E194" s="805">
        <v>1002050</v>
      </c>
      <c r="F194" s="476">
        <v>866217</v>
      </c>
      <c r="G194" s="476">
        <v>74780</v>
      </c>
      <c r="H194" s="476">
        <v>4685</v>
      </c>
      <c r="I194" s="476">
        <v>290</v>
      </c>
      <c r="J194" s="476">
        <f t="shared" si="63"/>
        <v>1948022</v>
      </c>
      <c r="K194" s="476">
        <f t="shared" si="64"/>
        <v>153404</v>
      </c>
      <c r="L194" s="476">
        <f t="shared" si="65"/>
        <v>2101426</v>
      </c>
      <c r="M194" s="476">
        <v>1634</v>
      </c>
      <c r="N194" s="476">
        <f t="shared" si="66"/>
        <v>129</v>
      </c>
      <c r="O194" s="806">
        <f t="shared" si="60"/>
        <v>2103189</v>
      </c>
      <c r="P194" s="813"/>
      <c r="Q194" s="805">
        <f>E194-'[119]Electric Assumptions'!V186</f>
        <v>875719.66204397799</v>
      </c>
      <c r="R194" s="476">
        <f>F194-'[119]Electric Assumptions'!W186</f>
        <v>678240.81928378507</v>
      </c>
      <c r="S194" s="476">
        <f t="shared" si="79"/>
        <v>74780</v>
      </c>
      <c r="T194" s="476">
        <f t="shared" si="79"/>
        <v>4685</v>
      </c>
      <c r="U194" s="476">
        <f t="shared" si="79"/>
        <v>290</v>
      </c>
      <c r="V194" s="476">
        <f t="shared" si="67"/>
        <v>1633715.4813277631</v>
      </c>
      <c r="W194" s="476">
        <f t="shared" si="68"/>
        <v>128652.51867223694</v>
      </c>
      <c r="X194" s="476">
        <f t="shared" si="69"/>
        <v>1762368</v>
      </c>
      <c r="Y194" s="476">
        <f t="shared" si="70"/>
        <v>1634</v>
      </c>
      <c r="Z194" s="476">
        <f t="shared" si="71"/>
        <v>129</v>
      </c>
      <c r="AA194" s="806">
        <f t="shared" si="61"/>
        <v>1764131</v>
      </c>
      <c r="AC194" s="805">
        <v>1143954.8108774298</v>
      </c>
      <c r="AD194" s="476">
        <v>1059056.8750746273</v>
      </c>
      <c r="AE194" s="476">
        <v>85294.762167792636</v>
      </c>
      <c r="AF194" s="476">
        <v>6343.2951363819084</v>
      </c>
      <c r="AG194" s="476">
        <v>290.29550054884817</v>
      </c>
      <c r="AH194" s="476">
        <f t="shared" si="72"/>
        <v>2294940.0387567808</v>
      </c>
      <c r="AI194" s="476">
        <f t="shared" si="73"/>
        <v>180722.96124321921</v>
      </c>
      <c r="AJ194" s="476">
        <f t="shared" si="74"/>
        <v>2475663</v>
      </c>
      <c r="AK194" s="476">
        <f t="shared" si="75"/>
        <v>1634</v>
      </c>
      <c r="AL194" s="476">
        <f t="shared" si="76"/>
        <v>129</v>
      </c>
      <c r="AM194" s="806">
        <f t="shared" si="62"/>
        <v>2477426</v>
      </c>
      <c r="AR194" s="813"/>
      <c r="AS194" s="813"/>
      <c r="AT194" s="813"/>
      <c r="AU194" s="813"/>
      <c r="AV194" s="813"/>
      <c r="AW194" s="813"/>
    </row>
    <row r="195" spans="1:49" x14ac:dyDescent="0.2">
      <c r="A195" s="794">
        <f t="shared" si="77"/>
        <v>2036</v>
      </c>
      <c r="B195" s="794">
        <f t="shared" si="78"/>
        <v>9</v>
      </c>
      <c r="C195" s="800">
        <f t="shared" si="59"/>
        <v>49919</v>
      </c>
      <c r="E195" s="805">
        <v>884838</v>
      </c>
      <c r="F195" s="476">
        <v>791789</v>
      </c>
      <c r="G195" s="476">
        <v>70677</v>
      </c>
      <c r="H195" s="476">
        <v>4757</v>
      </c>
      <c r="I195" s="476">
        <v>319</v>
      </c>
      <c r="J195" s="476">
        <f t="shared" si="63"/>
        <v>1752380</v>
      </c>
      <c r="K195" s="476">
        <f t="shared" si="64"/>
        <v>137998</v>
      </c>
      <c r="L195" s="476">
        <f t="shared" si="65"/>
        <v>1890378</v>
      </c>
      <c r="M195" s="476">
        <v>1428</v>
      </c>
      <c r="N195" s="476">
        <f t="shared" si="66"/>
        <v>112</v>
      </c>
      <c r="O195" s="806">
        <f t="shared" si="60"/>
        <v>1891918</v>
      </c>
      <c r="P195" s="813"/>
      <c r="Q195" s="805">
        <f>E195-'[119]Electric Assumptions'!V187</f>
        <v>765257.76884868904</v>
      </c>
      <c r="R195" s="476">
        <f>F195-'[119]Electric Assumptions'!W187</f>
        <v>609823.36489309999</v>
      </c>
      <c r="S195" s="476">
        <f t="shared" si="79"/>
        <v>70677</v>
      </c>
      <c r="T195" s="476">
        <f t="shared" si="79"/>
        <v>4757</v>
      </c>
      <c r="U195" s="476">
        <f t="shared" si="79"/>
        <v>319</v>
      </c>
      <c r="V195" s="476">
        <f t="shared" si="67"/>
        <v>1450834.133741789</v>
      </c>
      <c r="W195" s="476">
        <f t="shared" si="68"/>
        <v>114250.86625821097</v>
      </c>
      <c r="X195" s="476">
        <f t="shared" si="69"/>
        <v>1565085</v>
      </c>
      <c r="Y195" s="476">
        <f t="shared" si="70"/>
        <v>1428</v>
      </c>
      <c r="Z195" s="476">
        <f t="shared" si="71"/>
        <v>112</v>
      </c>
      <c r="AA195" s="806">
        <f t="shared" si="61"/>
        <v>1566625</v>
      </c>
      <c r="AC195" s="805">
        <v>996079.2958661071</v>
      </c>
      <c r="AD195" s="476">
        <v>965954.2758784974</v>
      </c>
      <c r="AE195" s="476">
        <v>80442.712048231304</v>
      </c>
      <c r="AF195" s="476">
        <v>6596.5431778895945</v>
      </c>
      <c r="AG195" s="476">
        <v>319.10696584520048</v>
      </c>
      <c r="AH195" s="476">
        <f t="shared" si="72"/>
        <v>2049391.9339365708</v>
      </c>
      <c r="AI195" s="476">
        <f t="shared" si="73"/>
        <v>161387.06606342923</v>
      </c>
      <c r="AJ195" s="476">
        <f t="shared" si="74"/>
        <v>2210779</v>
      </c>
      <c r="AK195" s="476">
        <f t="shared" si="75"/>
        <v>1428</v>
      </c>
      <c r="AL195" s="476">
        <f t="shared" si="76"/>
        <v>112</v>
      </c>
      <c r="AM195" s="806">
        <f t="shared" si="62"/>
        <v>2212319</v>
      </c>
      <c r="AR195" s="813"/>
      <c r="AS195" s="813"/>
      <c r="AT195" s="813"/>
      <c r="AU195" s="813"/>
      <c r="AV195" s="813"/>
      <c r="AW195" s="813"/>
    </row>
    <row r="196" spans="1:49" x14ac:dyDescent="0.2">
      <c r="A196" s="794">
        <f t="shared" si="77"/>
        <v>2036</v>
      </c>
      <c r="B196" s="794">
        <f t="shared" si="78"/>
        <v>10</v>
      </c>
      <c r="C196" s="800">
        <f t="shared" si="59"/>
        <v>49949</v>
      </c>
      <c r="E196" s="805">
        <v>991228</v>
      </c>
      <c r="F196" s="476">
        <v>817254</v>
      </c>
      <c r="G196" s="476">
        <v>69677</v>
      </c>
      <c r="H196" s="476">
        <v>5315</v>
      </c>
      <c r="I196" s="476">
        <v>504</v>
      </c>
      <c r="J196" s="476">
        <f t="shared" si="63"/>
        <v>1883978</v>
      </c>
      <c r="K196" s="476">
        <f t="shared" si="64"/>
        <v>148361</v>
      </c>
      <c r="L196" s="476">
        <f t="shared" si="65"/>
        <v>2032339</v>
      </c>
      <c r="M196" s="476">
        <v>1830</v>
      </c>
      <c r="N196" s="476">
        <f t="shared" si="66"/>
        <v>144</v>
      </c>
      <c r="O196" s="806">
        <f t="shared" si="60"/>
        <v>2034313</v>
      </c>
      <c r="P196" s="813"/>
      <c r="Q196" s="805">
        <f>E196-'[119]Electric Assumptions'!V188</f>
        <v>853597.64055945701</v>
      </c>
      <c r="R196" s="476">
        <f>F196-'[119]Electric Assumptions'!W188</f>
        <v>612057.77444610896</v>
      </c>
      <c r="S196" s="476">
        <f t="shared" si="79"/>
        <v>69677</v>
      </c>
      <c r="T196" s="476">
        <f t="shared" si="79"/>
        <v>5315</v>
      </c>
      <c r="U196" s="476">
        <f t="shared" si="79"/>
        <v>504</v>
      </c>
      <c r="V196" s="476">
        <f t="shared" si="67"/>
        <v>1541151.4150055661</v>
      </c>
      <c r="W196" s="476">
        <f t="shared" si="68"/>
        <v>121363.58499443391</v>
      </c>
      <c r="X196" s="476">
        <f t="shared" si="69"/>
        <v>1662515</v>
      </c>
      <c r="Y196" s="476">
        <f t="shared" si="70"/>
        <v>1830</v>
      </c>
      <c r="Z196" s="476">
        <f t="shared" si="71"/>
        <v>144</v>
      </c>
      <c r="AA196" s="806">
        <f t="shared" si="61"/>
        <v>1664489</v>
      </c>
      <c r="AC196" s="805">
        <v>1126437.848647994</v>
      </c>
      <c r="AD196" s="476">
        <v>988366.67246333812</v>
      </c>
      <c r="AE196" s="476">
        <v>80296.981450953652</v>
      </c>
      <c r="AF196" s="476">
        <v>7713.1969412200324</v>
      </c>
      <c r="AG196" s="476">
        <v>504.01988616356186</v>
      </c>
      <c r="AH196" s="476">
        <f t="shared" si="72"/>
        <v>2203318.7193896691</v>
      </c>
      <c r="AI196" s="476">
        <f t="shared" si="73"/>
        <v>173508.28061033087</v>
      </c>
      <c r="AJ196" s="476">
        <f t="shared" si="74"/>
        <v>2376827</v>
      </c>
      <c r="AK196" s="476">
        <f t="shared" si="75"/>
        <v>1830</v>
      </c>
      <c r="AL196" s="476">
        <f t="shared" si="76"/>
        <v>144</v>
      </c>
      <c r="AM196" s="806">
        <f t="shared" si="62"/>
        <v>2378801</v>
      </c>
      <c r="AR196" s="813"/>
      <c r="AS196" s="813"/>
      <c r="AT196" s="813"/>
      <c r="AU196" s="813"/>
      <c r="AV196" s="813"/>
      <c r="AW196" s="813"/>
    </row>
    <row r="197" spans="1:49" x14ac:dyDescent="0.2">
      <c r="A197" s="794">
        <f t="shared" si="77"/>
        <v>2036</v>
      </c>
      <c r="B197" s="794">
        <f t="shared" si="78"/>
        <v>11</v>
      </c>
      <c r="C197" s="800">
        <f t="shared" si="59"/>
        <v>49980</v>
      </c>
      <c r="E197" s="805">
        <v>1179792</v>
      </c>
      <c r="F197" s="476">
        <v>867070</v>
      </c>
      <c r="G197" s="476">
        <v>66883</v>
      </c>
      <c r="H197" s="476">
        <v>4520</v>
      </c>
      <c r="I197" s="476">
        <v>696</v>
      </c>
      <c r="J197" s="476">
        <f t="shared" si="63"/>
        <v>2118961</v>
      </c>
      <c r="K197" s="476">
        <f t="shared" si="64"/>
        <v>166865</v>
      </c>
      <c r="L197" s="476">
        <f t="shared" si="65"/>
        <v>2285826</v>
      </c>
      <c r="M197" s="476">
        <v>1832</v>
      </c>
      <c r="N197" s="476">
        <f t="shared" si="66"/>
        <v>144</v>
      </c>
      <c r="O197" s="806">
        <f t="shared" si="60"/>
        <v>2287802</v>
      </c>
      <c r="P197" s="813"/>
      <c r="Q197" s="805">
        <f>E197-'[119]Electric Assumptions'!V189</f>
        <v>1040985.960239628</v>
      </c>
      <c r="R197" s="476">
        <f>F197-'[119]Electric Assumptions'!W189</f>
        <v>657633.14587886003</v>
      </c>
      <c r="S197" s="476">
        <f t="shared" si="79"/>
        <v>66883</v>
      </c>
      <c r="T197" s="476">
        <f t="shared" si="79"/>
        <v>4520</v>
      </c>
      <c r="U197" s="476">
        <f t="shared" si="79"/>
        <v>696</v>
      </c>
      <c r="V197" s="476">
        <f t="shared" si="67"/>
        <v>1770718.1061184881</v>
      </c>
      <c r="W197" s="476">
        <f t="shared" si="68"/>
        <v>139441.89388151187</v>
      </c>
      <c r="X197" s="476">
        <f t="shared" si="69"/>
        <v>1910160</v>
      </c>
      <c r="Y197" s="476">
        <f t="shared" si="70"/>
        <v>1832</v>
      </c>
      <c r="Z197" s="476">
        <f t="shared" si="71"/>
        <v>144</v>
      </c>
      <c r="AA197" s="806">
        <f t="shared" si="61"/>
        <v>1912136</v>
      </c>
      <c r="AC197" s="805">
        <v>1353855.9768639626</v>
      </c>
      <c r="AD197" s="476">
        <v>1015586.4883788216</v>
      </c>
      <c r="AE197" s="476">
        <v>76722.293403263538</v>
      </c>
      <c r="AF197" s="476">
        <v>6753.5242261272069</v>
      </c>
      <c r="AG197" s="476">
        <v>695.71906244869604</v>
      </c>
      <c r="AH197" s="476">
        <f t="shared" si="72"/>
        <v>2453614.0019346238</v>
      </c>
      <c r="AI197" s="476">
        <f t="shared" si="73"/>
        <v>193218.99806537619</v>
      </c>
      <c r="AJ197" s="476">
        <f t="shared" si="74"/>
        <v>2646833</v>
      </c>
      <c r="AK197" s="476">
        <f t="shared" si="75"/>
        <v>1832</v>
      </c>
      <c r="AL197" s="476">
        <f t="shared" si="76"/>
        <v>144</v>
      </c>
      <c r="AM197" s="806">
        <f t="shared" si="62"/>
        <v>2648809</v>
      </c>
      <c r="AR197" s="813"/>
      <c r="AS197" s="813"/>
      <c r="AT197" s="813"/>
      <c r="AU197" s="813"/>
      <c r="AV197" s="813"/>
      <c r="AW197" s="813"/>
    </row>
    <row r="198" spans="1:49" x14ac:dyDescent="0.2">
      <c r="A198" s="794">
        <f t="shared" si="77"/>
        <v>2036</v>
      </c>
      <c r="B198" s="794">
        <f t="shared" si="78"/>
        <v>12</v>
      </c>
      <c r="C198" s="800">
        <f t="shared" si="59"/>
        <v>50010</v>
      </c>
      <c r="E198" s="805">
        <v>1465346</v>
      </c>
      <c r="F198" s="476">
        <v>1008094</v>
      </c>
      <c r="G198" s="476">
        <v>69108</v>
      </c>
      <c r="H198" s="476">
        <v>5181</v>
      </c>
      <c r="I198" s="476">
        <v>904</v>
      </c>
      <c r="J198" s="476">
        <f t="shared" si="63"/>
        <v>2548633</v>
      </c>
      <c r="K198" s="476">
        <f t="shared" si="64"/>
        <v>200701</v>
      </c>
      <c r="L198" s="476">
        <f t="shared" si="65"/>
        <v>2749334</v>
      </c>
      <c r="M198" s="476">
        <v>1718</v>
      </c>
      <c r="N198" s="476">
        <f t="shared" si="66"/>
        <v>135</v>
      </c>
      <c r="O198" s="806">
        <f t="shared" si="60"/>
        <v>2751187</v>
      </c>
      <c r="P198" s="813"/>
      <c r="Q198" s="805">
        <f>E198-'[119]Electric Assumptions'!V190</f>
        <v>1315506.8493112521</v>
      </c>
      <c r="R198" s="476">
        <f>F198-'[119]Electric Assumptions'!W190</f>
        <v>779338.66337348404</v>
      </c>
      <c r="S198" s="476">
        <f t="shared" si="79"/>
        <v>69108</v>
      </c>
      <c r="T198" s="476">
        <f t="shared" si="79"/>
        <v>5181</v>
      </c>
      <c r="U198" s="476">
        <f t="shared" si="79"/>
        <v>904</v>
      </c>
      <c r="V198" s="476">
        <f t="shared" si="67"/>
        <v>2170038.5126847364</v>
      </c>
      <c r="W198" s="476">
        <f t="shared" si="68"/>
        <v>170887.4873152636</v>
      </c>
      <c r="X198" s="476">
        <f t="shared" si="69"/>
        <v>2340926</v>
      </c>
      <c r="Y198" s="476">
        <f t="shared" si="70"/>
        <v>1718</v>
      </c>
      <c r="Z198" s="476">
        <f t="shared" si="71"/>
        <v>135</v>
      </c>
      <c r="AA198" s="806">
        <f t="shared" si="61"/>
        <v>2342779</v>
      </c>
      <c r="AC198" s="805">
        <v>1676189.9673647643</v>
      </c>
      <c r="AD198" s="476">
        <v>1139976.8611645582</v>
      </c>
      <c r="AE198" s="476">
        <v>79123.328693994321</v>
      </c>
      <c r="AF198" s="476">
        <v>7583.058169564154</v>
      </c>
      <c r="AG198" s="476">
        <v>904.06783119608417</v>
      </c>
      <c r="AH198" s="476">
        <f t="shared" si="72"/>
        <v>2903777.283224077</v>
      </c>
      <c r="AI198" s="476">
        <f t="shared" si="73"/>
        <v>228668.71677592304</v>
      </c>
      <c r="AJ198" s="476">
        <f t="shared" si="74"/>
        <v>3132446</v>
      </c>
      <c r="AK198" s="476">
        <f t="shared" si="75"/>
        <v>1718</v>
      </c>
      <c r="AL198" s="476">
        <f t="shared" si="76"/>
        <v>135</v>
      </c>
      <c r="AM198" s="806">
        <f t="shared" si="62"/>
        <v>3134299</v>
      </c>
      <c r="AR198" s="813"/>
      <c r="AS198" s="813"/>
      <c r="AT198" s="813"/>
      <c r="AU198" s="813"/>
      <c r="AV198" s="813"/>
      <c r="AW198" s="813"/>
    </row>
    <row r="199" spans="1:49" x14ac:dyDescent="0.2">
      <c r="A199" s="794">
        <f t="shared" si="77"/>
        <v>2037</v>
      </c>
      <c r="B199" s="794">
        <f t="shared" si="78"/>
        <v>1</v>
      </c>
      <c r="C199" s="800">
        <f t="shared" si="59"/>
        <v>50041</v>
      </c>
      <c r="E199" s="805">
        <v>1444745</v>
      </c>
      <c r="F199" s="476">
        <v>985929</v>
      </c>
      <c r="G199" s="476">
        <v>71717</v>
      </c>
      <c r="H199" s="476">
        <v>5471</v>
      </c>
      <c r="I199" s="476">
        <v>1007</v>
      </c>
      <c r="J199" s="476">
        <f t="shared" si="63"/>
        <v>2508869</v>
      </c>
      <c r="K199" s="476">
        <f t="shared" si="64"/>
        <v>197570</v>
      </c>
      <c r="L199" s="476">
        <f t="shared" si="65"/>
        <v>2706439</v>
      </c>
      <c r="M199" s="476">
        <v>2325</v>
      </c>
      <c r="N199" s="476">
        <f t="shared" si="66"/>
        <v>183</v>
      </c>
      <c r="O199" s="806">
        <f t="shared" si="60"/>
        <v>2708947</v>
      </c>
      <c r="P199" s="813"/>
      <c r="Q199" s="805">
        <f>E199-'[119]Electric Assumptions'!V191</f>
        <v>1309827.4698528331</v>
      </c>
      <c r="R199" s="476">
        <f>F199-'[119]Electric Assumptions'!W191</f>
        <v>758116.15224233293</v>
      </c>
      <c r="S199" s="476">
        <f t="shared" si="79"/>
        <v>71717</v>
      </c>
      <c r="T199" s="476">
        <f t="shared" si="79"/>
        <v>5471</v>
      </c>
      <c r="U199" s="476">
        <f t="shared" si="79"/>
        <v>1007</v>
      </c>
      <c r="V199" s="476">
        <f t="shared" si="67"/>
        <v>2146138.6220951658</v>
      </c>
      <c r="W199" s="476">
        <f t="shared" si="68"/>
        <v>169005.37790483423</v>
      </c>
      <c r="X199" s="476">
        <f t="shared" si="69"/>
        <v>2315144</v>
      </c>
      <c r="Y199" s="476">
        <f t="shared" si="70"/>
        <v>2325</v>
      </c>
      <c r="Z199" s="476">
        <f t="shared" si="71"/>
        <v>183</v>
      </c>
      <c r="AA199" s="806">
        <f t="shared" si="61"/>
        <v>2317652</v>
      </c>
      <c r="AC199" s="805">
        <v>1675399.5161007801</v>
      </c>
      <c r="AD199" s="476">
        <v>1134929.2852352329</v>
      </c>
      <c r="AE199" s="476">
        <v>82304.077514787656</v>
      </c>
      <c r="AF199" s="476">
        <v>7464.1416874999331</v>
      </c>
      <c r="AG199" s="476">
        <v>1007.4419135422207</v>
      </c>
      <c r="AH199" s="476">
        <f t="shared" si="72"/>
        <v>2901104.4624518426</v>
      </c>
      <c r="AI199" s="476">
        <f t="shared" si="73"/>
        <v>228458.53754815739</v>
      </c>
      <c r="AJ199" s="476">
        <f t="shared" si="74"/>
        <v>3129563</v>
      </c>
      <c r="AK199" s="476">
        <f t="shared" si="75"/>
        <v>2325</v>
      </c>
      <c r="AL199" s="476">
        <f t="shared" si="76"/>
        <v>183</v>
      </c>
      <c r="AM199" s="806">
        <f t="shared" si="62"/>
        <v>3132071</v>
      </c>
      <c r="AR199" s="813"/>
      <c r="AS199" s="813"/>
      <c r="AT199" s="813"/>
      <c r="AU199" s="813"/>
      <c r="AV199" s="813"/>
      <c r="AW199" s="813"/>
    </row>
    <row r="200" spans="1:49" x14ac:dyDescent="0.2">
      <c r="A200" s="794">
        <f t="shared" si="77"/>
        <v>2037</v>
      </c>
      <c r="B200" s="794">
        <f t="shared" si="78"/>
        <v>2</v>
      </c>
      <c r="C200" s="800">
        <f t="shared" si="59"/>
        <v>50072</v>
      </c>
      <c r="E200" s="805">
        <v>1223127</v>
      </c>
      <c r="F200" s="476">
        <v>864088</v>
      </c>
      <c r="G200" s="476">
        <v>65884</v>
      </c>
      <c r="H200" s="476">
        <v>4745</v>
      </c>
      <c r="I200" s="476">
        <v>885</v>
      </c>
      <c r="J200" s="476">
        <f t="shared" si="63"/>
        <v>2158729</v>
      </c>
      <c r="K200" s="476">
        <f t="shared" si="64"/>
        <v>169997</v>
      </c>
      <c r="L200" s="476">
        <f t="shared" si="65"/>
        <v>2328726</v>
      </c>
      <c r="M200" s="476">
        <v>2433</v>
      </c>
      <c r="N200" s="476">
        <f t="shared" si="66"/>
        <v>192</v>
      </c>
      <c r="O200" s="806">
        <f t="shared" si="60"/>
        <v>2331351</v>
      </c>
      <c r="P200" s="813"/>
      <c r="Q200" s="805">
        <f>E200-'[119]Electric Assumptions'!V192</f>
        <v>1099817.7626194779</v>
      </c>
      <c r="R200" s="476">
        <f>F200-'[119]Electric Assumptions'!W192</f>
        <v>658942.54261993594</v>
      </c>
      <c r="S200" s="476">
        <f t="shared" si="79"/>
        <v>65884</v>
      </c>
      <c r="T200" s="476">
        <f t="shared" si="79"/>
        <v>4745</v>
      </c>
      <c r="U200" s="476">
        <f t="shared" si="79"/>
        <v>885</v>
      </c>
      <c r="V200" s="476">
        <f t="shared" si="67"/>
        <v>1830274.3052394139</v>
      </c>
      <c r="W200" s="476">
        <f t="shared" si="68"/>
        <v>144131.69476058614</v>
      </c>
      <c r="X200" s="476">
        <f t="shared" si="69"/>
        <v>1974406</v>
      </c>
      <c r="Y200" s="476">
        <f t="shared" si="70"/>
        <v>2433</v>
      </c>
      <c r="Z200" s="476">
        <f t="shared" si="71"/>
        <v>192</v>
      </c>
      <c r="AA200" s="806">
        <f t="shared" si="61"/>
        <v>1977031</v>
      </c>
      <c r="AC200" s="805">
        <v>1398969.814767052</v>
      </c>
      <c r="AD200" s="476">
        <v>1007250.7145959847</v>
      </c>
      <c r="AE200" s="476">
        <v>75046.165934635574</v>
      </c>
      <c r="AF200" s="476">
        <v>6403.8405142915344</v>
      </c>
      <c r="AG200" s="476">
        <v>885.48511333498709</v>
      </c>
      <c r="AH200" s="476">
        <f t="shared" si="72"/>
        <v>2488556.0209252988</v>
      </c>
      <c r="AI200" s="476">
        <f t="shared" si="73"/>
        <v>195969.9790747012</v>
      </c>
      <c r="AJ200" s="476">
        <f t="shared" si="74"/>
        <v>2684526</v>
      </c>
      <c r="AK200" s="476">
        <f t="shared" si="75"/>
        <v>2433</v>
      </c>
      <c r="AL200" s="476">
        <f t="shared" si="76"/>
        <v>192</v>
      </c>
      <c r="AM200" s="806">
        <f t="shared" si="62"/>
        <v>2687151</v>
      </c>
      <c r="AR200" s="813"/>
      <c r="AS200" s="813"/>
      <c r="AT200" s="813"/>
      <c r="AU200" s="813"/>
      <c r="AV200" s="813"/>
      <c r="AW200" s="813"/>
    </row>
    <row r="201" spans="1:49" x14ac:dyDescent="0.2">
      <c r="A201" s="794">
        <f t="shared" si="77"/>
        <v>2037</v>
      </c>
      <c r="B201" s="794">
        <f t="shared" si="78"/>
        <v>3</v>
      </c>
      <c r="C201" s="800">
        <f t="shared" si="59"/>
        <v>50100</v>
      </c>
      <c r="E201" s="805">
        <v>1245372</v>
      </c>
      <c r="F201" s="476">
        <v>939705</v>
      </c>
      <c r="G201" s="476">
        <v>72295</v>
      </c>
      <c r="H201" s="476">
        <v>5681</v>
      </c>
      <c r="I201" s="476">
        <v>877</v>
      </c>
      <c r="J201" s="476">
        <f t="shared" si="63"/>
        <v>2263930</v>
      </c>
      <c r="K201" s="476">
        <f t="shared" si="64"/>
        <v>178281</v>
      </c>
      <c r="L201" s="476">
        <f t="shared" si="65"/>
        <v>2442211</v>
      </c>
      <c r="M201" s="476">
        <v>2339</v>
      </c>
      <c r="N201" s="476">
        <f t="shared" si="66"/>
        <v>184</v>
      </c>
      <c r="O201" s="806">
        <f t="shared" si="60"/>
        <v>2444734</v>
      </c>
      <c r="P201" s="813"/>
      <c r="Q201" s="805">
        <f>E201-'[119]Electric Assumptions'!V193</f>
        <v>1101482.843222972</v>
      </c>
      <c r="R201" s="476">
        <f>F201-'[119]Electric Assumptions'!W193</f>
        <v>707973.71393871598</v>
      </c>
      <c r="S201" s="476">
        <f t="shared" si="79"/>
        <v>72295</v>
      </c>
      <c r="T201" s="476">
        <f t="shared" si="79"/>
        <v>5681</v>
      </c>
      <c r="U201" s="476">
        <f t="shared" si="79"/>
        <v>877</v>
      </c>
      <c r="V201" s="476">
        <f t="shared" si="67"/>
        <v>1888309.5571616879</v>
      </c>
      <c r="W201" s="476">
        <f t="shared" si="68"/>
        <v>148701.44283831213</v>
      </c>
      <c r="X201" s="476">
        <f t="shared" si="69"/>
        <v>2037011</v>
      </c>
      <c r="Y201" s="476">
        <f t="shared" si="70"/>
        <v>2339</v>
      </c>
      <c r="Z201" s="476">
        <f t="shared" si="71"/>
        <v>184</v>
      </c>
      <c r="AA201" s="806">
        <f t="shared" si="61"/>
        <v>2039534</v>
      </c>
      <c r="AC201" s="805">
        <v>1416031.449803683</v>
      </c>
      <c r="AD201" s="476">
        <v>1103380.4743288911</v>
      </c>
      <c r="AE201" s="476">
        <v>83124.008660585736</v>
      </c>
      <c r="AF201" s="476">
        <v>7488.7601254327183</v>
      </c>
      <c r="AG201" s="476">
        <v>876.58889691111699</v>
      </c>
      <c r="AH201" s="476">
        <f t="shared" si="72"/>
        <v>2610901.2818155037</v>
      </c>
      <c r="AI201" s="476">
        <f t="shared" si="73"/>
        <v>205604.71818449628</v>
      </c>
      <c r="AJ201" s="476">
        <f t="shared" si="74"/>
        <v>2816506</v>
      </c>
      <c r="AK201" s="476">
        <f t="shared" si="75"/>
        <v>2339</v>
      </c>
      <c r="AL201" s="476">
        <f t="shared" si="76"/>
        <v>184</v>
      </c>
      <c r="AM201" s="806">
        <f t="shared" si="62"/>
        <v>2819029</v>
      </c>
      <c r="AR201" s="813"/>
      <c r="AS201" s="813"/>
      <c r="AT201" s="813"/>
      <c r="AU201" s="813"/>
      <c r="AV201" s="813"/>
      <c r="AW201" s="813"/>
    </row>
    <row r="202" spans="1:49" x14ac:dyDescent="0.2">
      <c r="A202" s="794">
        <f t="shared" si="77"/>
        <v>2037</v>
      </c>
      <c r="B202" s="794">
        <f t="shared" si="78"/>
        <v>4</v>
      </c>
      <c r="C202" s="800">
        <f t="shared" si="59"/>
        <v>50131</v>
      </c>
      <c r="E202" s="805">
        <v>1011056</v>
      </c>
      <c r="F202" s="476">
        <v>825332</v>
      </c>
      <c r="G202" s="476">
        <v>67693</v>
      </c>
      <c r="H202" s="476">
        <v>5134</v>
      </c>
      <c r="I202" s="476">
        <v>717</v>
      </c>
      <c r="J202" s="476">
        <f t="shared" si="63"/>
        <v>1909932</v>
      </c>
      <c r="K202" s="476">
        <f t="shared" si="64"/>
        <v>150405</v>
      </c>
      <c r="L202" s="476">
        <f t="shared" si="65"/>
        <v>2060337</v>
      </c>
      <c r="M202" s="476">
        <v>2172</v>
      </c>
      <c r="N202" s="476">
        <f t="shared" si="66"/>
        <v>171</v>
      </c>
      <c r="O202" s="806">
        <f t="shared" si="60"/>
        <v>2062680</v>
      </c>
      <c r="P202" s="813"/>
      <c r="Q202" s="805">
        <f>E202-'[119]Electric Assumptions'!V194</f>
        <v>871062.66685232194</v>
      </c>
      <c r="R202" s="476">
        <f>F202-'[119]Electric Assumptions'!W194</f>
        <v>603811.43991306494</v>
      </c>
      <c r="S202" s="476">
        <f t="shared" si="79"/>
        <v>67693</v>
      </c>
      <c r="T202" s="476">
        <f t="shared" si="79"/>
        <v>5134</v>
      </c>
      <c r="U202" s="476">
        <f t="shared" si="79"/>
        <v>717</v>
      </c>
      <c r="V202" s="476">
        <f t="shared" si="67"/>
        <v>1548418.1067653869</v>
      </c>
      <c r="W202" s="476">
        <f t="shared" si="68"/>
        <v>121935.89323461312</v>
      </c>
      <c r="X202" s="476">
        <f t="shared" si="69"/>
        <v>1670354</v>
      </c>
      <c r="Y202" s="476">
        <f t="shared" si="70"/>
        <v>2172</v>
      </c>
      <c r="Z202" s="476">
        <f t="shared" si="71"/>
        <v>171</v>
      </c>
      <c r="AA202" s="806">
        <f t="shared" si="61"/>
        <v>1672697</v>
      </c>
      <c r="AC202" s="805">
        <v>1153863.9683314539</v>
      </c>
      <c r="AD202" s="476">
        <v>996675.67764177173</v>
      </c>
      <c r="AE202" s="476">
        <v>77952.706254063029</v>
      </c>
      <c r="AF202" s="476">
        <v>6609.6876094069867</v>
      </c>
      <c r="AG202" s="476">
        <v>717.46940487726397</v>
      </c>
      <c r="AH202" s="476">
        <f t="shared" si="72"/>
        <v>2235819.509241573</v>
      </c>
      <c r="AI202" s="476">
        <f t="shared" si="73"/>
        <v>176067.49075842695</v>
      </c>
      <c r="AJ202" s="476">
        <f t="shared" si="74"/>
        <v>2411887</v>
      </c>
      <c r="AK202" s="476">
        <f t="shared" si="75"/>
        <v>2172</v>
      </c>
      <c r="AL202" s="476">
        <f t="shared" si="76"/>
        <v>171</v>
      </c>
      <c r="AM202" s="806">
        <f t="shared" si="62"/>
        <v>2414230</v>
      </c>
      <c r="AR202" s="813"/>
      <c r="AS202" s="813"/>
      <c r="AT202" s="813"/>
      <c r="AU202" s="813"/>
      <c r="AV202" s="813"/>
      <c r="AW202" s="813"/>
    </row>
    <row r="203" spans="1:49" x14ac:dyDescent="0.2">
      <c r="A203" s="794">
        <f t="shared" si="77"/>
        <v>2037</v>
      </c>
      <c r="B203" s="794">
        <f t="shared" si="78"/>
        <v>5</v>
      </c>
      <c r="C203" s="800">
        <f t="shared" si="59"/>
        <v>50161</v>
      </c>
      <c r="E203" s="805">
        <v>908017</v>
      </c>
      <c r="F203" s="476">
        <v>817497</v>
      </c>
      <c r="G203" s="476">
        <v>64598</v>
      </c>
      <c r="H203" s="476">
        <v>5115</v>
      </c>
      <c r="I203" s="476">
        <v>562</v>
      </c>
      <c r="J203" s="476">
        <f t="shared" si="63"/>
        <v>1795789</v>
      </c>
      <c r="K203" s="476">
        <f t="shared" si="64"/>
        <v>141416</v>
      </c>
      <c r="L203" s="476">
        <f t="shared" si="65"/>
        <v>1937205</v>
      </c>
      <c r="M203" s="476">
        <v>2174</v>
      </c>
      <c r="N203" s="476">
        <f t="shared" si="66"/>
        <v>171</v>
      </c>
      <c r="O203" s="806">
        <f t="shared" si="60"/>
        <v>1939550</v>
      </c>
      <c r="P203" s="813"/>
      <c r="Q203" s="805">
        <f>E203-'[119]Electric Assumptions'!V195</f>
        <v>771198.747085487</v>
      </c>
      <c r="R203" s="476">
        <f>F203-'[119]Electric Assumptions'!W195</f>
        <v>601700.80674461101</v>
      </c>
      <c r="S203" s="476">
        <f t="shared" si="79"/>
        <v>64598</v>
      </c>
      <c r="T203" s="476">
        <f t="shared" si="79"/>
        <v>5115</v>
      </c>
      <c r="U203" s="476">
        <f t="shared" si="79"/>
        <v>562</v>
      </c>
      <c r="V203" s="476">
        <f t="shared" si="67"/>
        <v>1443174.5538300979</v>
      </c>
      <c r="W203" s="476">
        <f t="shared" si="68"/>
        <v>113648.4461699021</v>
      </c>
      <c r="X203" s="476">
        <f t="shared" si="69"/>
        <v>1556823</v>
      </c>
      <c r="Y203" s="476">
        <f t="shared" si="70"/>
        <v>2174</v>
      </c>
      <c r="Z203" s="476">
        <f t="shared" si="71"/>
        <v>171</v>
      </c>
      <c r="AA203" s="806">
        <f t="shared" si="61"/>
        <v>1559168</v>
      </c>
      <c r="AC203" s="805">
        <v>1035784.7962183021</v>
      </c>
      <c r="AD203" s="476">
        <v>1001160.97774059</v>
      </c>
      <c r="AE203" s="476">
        <v>75091.368299229682</v>
      </c>
      <c r="AF203" s="476">
        <v>6451.8978641455724</v>
      </c>
      <c r="AG203" s="476">
        <v>561.75200474133658</v>
      </c>
      <c r="AH203" s="476">
        <f t="shared" si="72"/>
        <v>2119050.7921270085</v>
      </c>
      <c r="AI203" s="476">
        <f t="shared" si="73"/>
        <v>166872.20787299145</v>
      </c>
      <c r="AJ203" s="476">
        <f t="shared" si="74"/>
        <v>2285923</v>
      </c>
      <c r="AK203" s="476">
        <f t="shared" si="75"/>
        <v>2174</v>
      </c>
      <c r="AL203" s="476">
        <f t="shared" si="76"/>
        <v>171</v>
      </c>
      <c r="AM203" s="806">
        <f t="shared" si="62"/>
        <v>2288268</v>
      </c>
      <c r="AR203" s="813"/>
      <c r="AS203" s="813"/>
      <c r="AT203" s="813"/>
      <c r="AU203" s="813"/>
      <c r="AV203" s="813"/>
      <c r="AW203" s="813"/>
    </row>
    <row r="204" spans="1:49" x14ac:dyDescent="0.2">
      <c r="A204" s="794">
        <f t="shared" si="77"/>
        <v>2037</v>
      </c>
      <c r="B204" s="794">
        <f t="shared" si="78"/>
        <v>6</v>
      </c>
      <c r="C204" s="800">
        <f t="shared" si="59"/>
        <v>50192</v>
      </c>
      <c r="E204" s="805">
        <v>862119</v>
      </c>
      <c r="F204" s="476">
        <v>799905</v>
      </c>
      <c r="G204" s="476">
        <v>71396</v>
      </c>
      <c r="H204" s="476">
        <v>4502</v>
      </c>
      <c r="I204" s="476">
        <v>430</v>
      </c>
      <c r="J204" s="476">
        <f t="shared" si="63"/>
        <v>1738352</v>
      </c>
      <c r="K204" s="476">
        <f t="shared" si="64"/>
        <v>136893</v>
      </c>
      <c r="L204" s="476">
        <f t="shared" si="65"/>
        <v>1875245</v>
      </c>
      <c r="M204" s="476">
        <v>1787</v>
      </c>
      <c r="N204" s="476">
        <f t="shared" si="66"/>
        <v>141</v>
      </c>
      <c r="O204" s="806">
        <f t="shared" si="60"/>
        <v>1877173</v>
      </c>
      <c r="P204" s="813"/>
      <c r="Q204" s="805">
        <f>E204-'[119]Electric Assumptions'!V196</f>
        <v>729160.61067628197</v>
      </c>
      <c r="R204" s="476">
        <f>F204-'[119]Electric Assumptions'!W196</f>
        <v>591576.50089159003</v>
      </c>
      <c r="S204" s="476">
        <f t="shared" si="79"/>
        <v>71396</v>
      </c>
      <c r="T204" s="476">
        <f t="shared" si="79"/>
        <v>4502</v>
      </c>
      <c r="U204" s="476">
        <f t="shared" si="79"/>
        <v>430</v>
      </c>
      <c r="V204" s="476">
        <f t="shared" si="67"/>
        <v>1397065.1115678721</v>
      </c>
      <c r="W204" s="476">
        <f t="shared" si="68"/>
        <v>110016.88843212789</v>
      </c>
      <c r="X204" s="476">
        <f t="shared" si="69"/>
        <v>1507082</v>
      </c>
      <c r="Y204" s="476">
        <f t="shared" si="70"/>
        <v>1787</v>
      </c>
      <c r="Z204" s="476">
        <f t="shared" si="71"/>
        <v>141</v>
      </c>
      <c r="AA204" s="806">
        <f t="shared" si="61"/>
        <v>1509010</v>
      </c>
      <c r="AC204" s="805">
        <v>990412.5274055039</v>
      </c>
      <c r="AD204" s="476">
        <v>997195.4409485074</v>
      </c>
      <c r="AE204" s="476">
        <v>81536.741098757571</v>
      </c>
      <c r="AF204" s="476">
        <v>5789.4871165692948</v>
      </c>
      <c r="AG204" s="476">
        <v>430.06498321644034</v>
      </c>
      <c r="AH204" s="476">
        <f t="shared" si="72"/>
        <v>2075364.2615525546</v>
      </c>
      <c r="AI204" s="476">
        <f t="shared" si="73"/>
        <v>163431.73844744544</v>
      </c>
      <c r="AJ204" s="476">
        <f t="shared" si="74"/>
        <v>2238796</v>
      </c>
      <c r="AK204" s="476">
        <f t="shared" si="75"/>
        <v>1787</v>
      </c>
      <c r="AL204" s="476">
        <f t="shared" si="76"/>
        <v>141</v>
      </c>
      <c r="AM204" s="806">
        <f t="shared" si="62"/>
        <v>2240724</v>
      </c>
      <c r="AR204" s="813"/>
      <c r="AS204" s="813"/>
      <c r="AT204" s="813"/>
      <c r="AU204" s="813"/>
      <c r="AV204" s="813"/>
      <c r="AW204" s="813"/>
    </row>
    <row r="205" spans="1:49" x14ac:dyDescent="0.2">
      <c r="A205" s="794">
        <f t="shared" si="77"/>
        <v>2037</v>
      </c>
      <c r="B205" s="794">
        <f t="shared" si="78"/>
        <v>7</v>
      </c>
      <c r="C205" s="800">
        <f t="shared" si="59"/>
        <v>50222</v>
      </c>
      <c r="E205" s="805">
        <v>1005695</v>
      </c>
      <c r="F205" s="476">
        <v>891317</v>
      </c>
      <c r="G205" s="476">
        <v>73845</v>
      </c>
      <c r="H205" s="476">
        <v>5191</v>
      </c>
      <c r="I205" s="476">
        <v>291</v>
      </c>
      <c r="J205" s="476">
        <f t="shared" si="63"/>
        <v>1976339</v>
      </c>
      <c r="K205" s="476">
        <f t="shared" si="64"/>
        <v>155634</v>
      </c>
      <c r="L205" s="476">
        <f t="shared" si="65"/>
        <v>2131973</v>
      </c>
      <c r="M205" s="476">
        <v>2889</v>
      </c>
      <c r="N205" s="476">
        <f t="shared" si="66"/>
        <v>228</v>
      </c>
      <c r="O205" s="806">
        <f t="shared" si="60"/>
        <v>2135090</v>
      </c>
      <c r="P205" s="813"/>
      <c r="Q205" s="805">
        <f>E205-'[119]Electric Assumptions'!V197</f>
        <v>870887.01040130097</v>
      </c>
      <c r="R205" s="476">
        <f>F205-'[119]Electric Assumptions'!W197</f>
        <v>680033.18732160097</v>
      </c>
      <c r="S205" s="476">
        <f t="shared" si="79"/>
        <v>73845</v>
      </c>
      <c r="T205" s="476">
        <f t="shared" si="79"/>
        <v>5191</v>
      </c>
      <c r="U205" s="476">
        <f t="shared" si="79"/>
        <v>291</v>
      </c>
      <c r="V205" s="476">
        <f t="shared" si="67"/>
        <v>1630247.1977229021</v>
      </c>
      <c r="W205" s="476">
        <f t="shared" si="68"/>
        <v>128379.80227709794</v>
      </c>
      <c r="X205" s="476">
        <f t="shared" si="69"/>
        <v>1758627</v>
      </c>
      <c r="Y205" s="476">
        <f t="shared" si="70"/>
        <v>2889</v>
      </c>
      <c r="Z205" s="476">
        <f t="shared" si="71"/>
        <v>228</v>
      </c>
      <c r="AA205" s="806">
        <f t="shared" si="61"/>
        <v>1761744</v>
      </c>
      <c r="AC205" s="805">
        <v>1167336.7980695185</v>
      </c>
      <c r="AD205" s="476">
        <v>1090723.7127711729</v>
      </c>
      <c r="AE205" s="476">
        <v>83995.718116774195</v>
      </c>
      <c r="AF205" s="476">
        <v>6899.5607729156491</v>
      </c>
      <c r="AG205" s="476">
        <v>291.14757483456242</v>
      </c>
      <c r="AH205" s="476">
        <f t="shared" si="72"/>
        <v>2349246.9373052162</v>
      </c>
      <c r="AI205" s="476">
        <f t="shared" si="73"/>
        <v>185000.06269478379</v>
      </c>
      <c r="AJ205" s="476">
        <f t="shared" si="74"/>
        <v>2534247</v>
      </c>
      <c r="AK205" s="476">
        <f t="shared" si="75"/>
        <v>2889</v>
      </c>
      <c r="AL205" s="476">
        <f t="shared" si="76"/>
        <v>228</v>
      </c>
      <c r="AM205" s="806">
        <f t="shared" si="62"/>
        <v>2537364</v>
      </c>
      <c r="AR205" s="813"/>
      <c r="AS205" s="813"/>
      <c r="AT205" s="813"/>
      <c r="AU205" s="813"/>
      <c r="AV205" s="813"/>
      <c r="AW205" s="813"/>
    </row>
    <row r="206" spans="1:49" x14ac:dyDescent="0.2">
      <c r="A206" s="794">
        <f t="shared" si="77"/>
        <v>2037</v>
      </c>
      <c r="B206" s="794">
        <f t="shared" si="78"/>
        <v>8</v>
      </c>
      <c r="C206" s="800">
        <f t="shared" si="59"/>
        <v>50253</v>
      </c>
      <c r="E206" s="805">
        <v>1022113</v>
      </c>
      <c r="F206" s="476">
        <v>892412</v>
      </c>
      <c r="G206" s="476">
        <v>74061</v>
      </c>
      <c r="H206" s="476">
        <v>4765</v>
      </c>
      <c r="I206" s="476">
        <v>290</v>
      </c>
      <c r="J206" s="476">
        <f t="shared" si="63"/>
        <v>1993641</v>
      </c>
      <c r="K206" s="476">
        <f t="shared" si="64"/>
        <v>156997</v>
      </c>
      <c r="L206" s="476">
        <f t="shared" si="65"/>
        <v>2150638</v>
      </c>
      <c r="M206" s="476">
        <v>1634</v>
      </c>
      <c r="N206" s="476">
        <f t="shared" si="66"/>
        <v>129</v>
      </c>
      <c r="O206" s="806">
        <f t="shared" si="60"/>
        <v>2152401</v>
      </c>
      <c r="P206" s="813"/>
      <c r="Q206" s="805">
        <f>E206-'[119]Electric Assumptions'!V198</f>
        <v>886460.13174513704</v>
      </c>
      <c r="R206" s="476">
        <f>F206-'[119]Electric Assumptions'!W198</f>
        <v>677971.72867800703</v>
      </c>
      <c r="S206" s="476">
        <f t="shared" si="79"/>
        <v>74061</v>
      </c>
      <c r="T206" s="476">
        <f t="shared" si="79"/>
        <v>4765</v>
      </c>
      <c r="U206" s="476">
        <f t="shared" si="79"/>
        <v>290</v>
      </c>
      <c r="V206" s="476">
        <f t="shared" si="67"/>
        <v>1643547.860423144</v>
      </c>
      <c r="W206" s="476">
        <f t="shared" si="68"/>
        <v>129427.13957685605</v>
      </c>
      <c r="X206" s="476">
        <f t="shared" si="69"/>
        <v>1772975</v>
      </c>
      <c r="Y206" s="476">
        <f t="shared" si="70"/>
        <v>1634</v>
      </c>
      <c r="Z206" s="476">
        <f t="shared" si="71"/>
        <v>129</v>
      </c>
      <c r="AA206" s="806">
        <f t="shared" si="61"/>
        <v>1774738</v>
      </c>
      <c r="AC206" s="805">
        <v>1176513.7215251774</v>
      </c>
      <c r="AD206" s="476">
        <v>1095718.0318363679</v>
      </c>
      <c r="AE206" s="476">
        <v>84591.742556647601</v>
      </c>
      <c r="AF206" s="476">
        <v>6424.0234199146289</v>
      </c>
      <c r="AG206" s="476">
        <v>290.29550054884817</v>
      </c>
      <c r="AH206" s="476">
        <f t="shared" si="72"/>
        <v>2363537.8148386567</v>
      </c>
      <c r="AI206" s="476">
        <f t="shared" si="73"/>
        <v>186125.18516134331</v>
      </c>
      <c r="AJ206" s="476">
        <f t="shared" si="74"/>
        <v>2549663</v>
      </c>
      <c r="AK206" s="476">
        <f t="shared" si="75"/>
        <v>1634</v>
      </c>
      <c r="AL206" s="476">
        <f t="shared" si="76"/>
        <v>129</v>
      </c>
      <c r="AM206" s="806">
        <f t="shared" si="62"/>
        <v>2551426</v>
      </c>
      <c r="AR206" s="813"/>
      <c r="AS206" s="813"/>
      <c r="AT206" s="813"/>
      <c r="AU206" s="813"/>
      <c r="AV206" s="813"/>
      <c r="AW206" s="813"/>
    </row>
    <row r="207" spans="1:49" x14ac:dyDescent="0.2">
      <c r="A207" s="794">
        <f t="shared" si="77"/>
        <v>2037</v>
      </c>
      <c r="B207" s="794">
        <f t="shared" si="78"/>
        <v>9</v>
      </c>
      <c r="C207" s="800">
        <f t="shared" si="59"/>
        <v>50284</v>
      </c>
      <c r="E207" s="805">
        <v>899564</v>
      </c>
      <c r="F207" s="476">
        <v>815490</v>
      </c>
      <c r="G207" s="476">
        <v>70002</v>
      </c>
      <c r="H207" s="476">
        <v>4840</v>
      </c>
      <c r="I207" s="476">
        <v>319</v>
      </c>
      <c r="J207" s="476">
        <f t="shared" si="63"/>
        <v>1790215</v>
      </c>
      <c r="K207" s="476">
        <f t="shared" si="64"/>
        <v>140977</v>
      </c>
      <c r="L207" s="476">
        <f t="shared" si="65"/>
        <v>1931192</v>
      </c>
      <c r="M207" s="476">
        <v>1428</v>
      </c>
      <c r="N207" s="476">
        <f t="shared" si="66"/>
        <v>112</v>
      </c>
      <c r="O207" s="806">
        <f t="shared" si="60"/>
        <v>1932732</v>
      </c>
      <c r="P207" s="813"/>
      <c r="Q207" s="805">
        <f>E207-'[119]Electric Assumptions'!V199</f>
        <v>771281.91622186103</v>
      </c>
      <c r="R207" s="476">
        <f>F207-'[119]Electric Assumptions'!W199</f>
        <v>608232.17139791907</v>
      </c>
      <c r="S207" s="476">
        <f t="shared" si="79"/>
        <v>70002</v>
      </c>
      <c r="T207" s="476">
        <f t="shared" si="79"/>
        <v>4840</v>
      </c>
      <c r="U207" s="476">
        <f t="shared" si="79"/>
        <v>319</v>
      </c>
      <c r="V207" s="476">
        <f t="shared" si="67"/>
        <v>1454675.0876197801</v>
      </c>
      <c r="W207" s="476">
        <f t="shared" si="68"/>
        <v>114553.9123802199</v>
      </c>
      <c r="X207" s="476">
        <f t="shared" si="69"/>
        <v>1569229</v>
      </c>
      <c r="Y207" s="476">
        <f t="shared" si="70"/>
        <v>1428</v>
      </c>
      <c r="Z207" s="476">
        <f t="shared" si="71"/>
        <v>112</v>
      </c>
      <c r="AA207" s="806">
        <f t="shared" si="61"/>
        <v>1570769</v>
      </c>
      <c r="AC207" s="805">
        <v>1020338.1228025649</v>
      </c>
      <c r="AD207" s="476">
        <v>999488.78053801542</v>
      </c>
      <c r="AE207" s="476">
        <v>79785.395520516046</v>
      </c>
      <c r="AF207" s="476">
        <v>6680.4044563358193</v>
      </c>
      <c r="AG207" s="476">
        <v>319.10696584520048</v>
      </c>
      <c r="AH207" s="476">
        <f t="shared" si="72"/>
        <v>2106611.8102832776</v>
      </c>
      <c r="AI207" s="476">
        <f t="shared" si="73"/>
        <v>165893.18971672235</v>
      </c>
      <c r="AJ207" s="476">
        <f t="shared" si="74"/>
        <v>2272505</v>
      </c>
      <c r="AK207" s="476">
        <f t="shared" si="75"/>
        <v>1428</v>
      </c>
      <c r="AL207" s="476">
        <f t="shared" si="76"/>
        <v>112</v>
      </c>
      <c r="AM207" s="806">
        <f t="shared" si="62"/>
        <v>2274045</v>
      </c>
      <c r="AR207" s="813"/>
      <c r="AS207" s="813"/>
      <c r="AT207" s="813"/>
      <c r="AU207" s="813"/>
      <c r="AV207" s="813"/>
      <c r="AW207" s="813"/>
    </row>
    <row r="208" spans="1:49" x14ac:dyDescent="0.2">
      <c r="A208" s="794">
        <f t="shared" si="77"/>
        <v>2037</v>
      </c>
      <c r="B208" s="794">
        <f t="shared" si="78"/>
        <v>10</v>
      </c>
      <c r="C208" s="800">
        <f t="shared" si="59"/>
        <v>50314</v>
      </c>
      <c r="E208" s="805">
        <v>1000227</v>
      </c>
      <c r="F208" s="476">
        <v>843640</v>
      </c>
      <c r="G208" s="476">
        <v>69011</v>
      </c>
      <c r="H208" s="476">
        <v>5412</v>
      </c>
      <c r="I208" s="476">
        <v>503</v>
      </c>
      <c r="J208" s="476">
        <f t="shared" si="63"/>
        <v>1918793</v>
      </c>
      <c r="K208" s="476">
        <f t="shared" si="64"/>
        <v>151102</v>
      </c>
      <c r="L208" s="476">
        <f t="shared" si="65"/>
        <v>2069895</v>
      </c>
      <c r="M208" s="476">
        <v>1830</v>
      </c>
      <c r="N208" s="476">
        <f t="shared" si="66"/>
        <v>144</v>
      </c>
      <c r="O208" s="806">
        <f t="shared" si="60"/>
        <v>2071869</v>
      </c>
      <c r="P208" s="813"/>
      <c r="Q208" s="805">
        <f>E208-'[119]Electric Assumptions'!V200</f>
        <v>852889.08779957204</v>
      </c>
      <c r="R208" s="476">
        <f>F208-'[119]Electric Assumptions'!W200</f>
        <v>610199.37218252895</v>
      </c>
      <c r="S208" s="476">
        <f t="shared" si="79"/>
        <v>69011</v>
      </c>
      <c r="T208" s="476">
        <f t="shared" si="79"/>
        <v>5412</v>
      </c>
      <c r="U208" s="476">
        <f t="shared" si="79"/>
        <v>503</v>
      </c>
      <c r="V208" s="476">
        <f t="shared" si="67"/>
        <v>1538014.4599821009</v>
      </c>
      <c r="W208" s="476">
        <f t="shared" si="68"/>
        <v>121116.54001789913</v>
      </c>
      <c r="X208" s="476">
        <f t="shared" si="69"/>
        <v>1659131</v>
      </c>
      <c r="Y208" s="476">
        <f t="shared" si="70"/>
        <v>1830</v>
      </c>
      <c r="Z208" s="476">
        <f t="shared" si="71"/>
        <v>144</v>
      </c>
      <c r="AA208" s="806">
        <f t="shared" si="61"/>
        <v>1661105</v>
      </c>
      <c r="AC208" s="805">
        <v>1145727.0331431997</v>
      </c>
      <c r="AD208" s="476">
        <v>1022818.2183513918</v>
      </c>
      <c r="AE208" s="476">
        <v>79636.670612288348</v>
      </c>
      <c r="AF208" s="476">
        <v>7811.1446755479174</v>
      </c>
      <c r="AG208" s="476">
        <v>502.54092942870545</v>
      </c>
      <c r="AH208" s="476">
        <f t="shared" si="72"/>
        <v>2256495.6077118563</v>
      </c>
      <c r="AI208" s="476">
        <f t="shared" si="73"/>
        <v>177696.39228814375</v>
      </c>
      <c r="AJ208" s="476">
        <f t="shared" si="74"/>
        <v>2434192</v>
      </c>
      <c r="AK208" s="476">
        <f t="shared" si="75"/>
        <v>1830</v>
      </c>
      <c r="AL208" s="476">
        <f t="shared" si="76"/>
        <v>144</v>
      </c>
      <c r="AM208" s="806">
        <f t="shared" si="62"/>
        <v>2436166</v>
      </c>
      <c r="AR208" s="813"/>
      <c r="AS208" s="813"/>
      <c r="AT208" s="813"/>
      <c r="AU208" s="813"/>
      <c r="AV208" s="813"/>
      <c r="AW208" s="813"/>
    </row>
    <row r="209" spans="1:49" x14ac:dyDescent="0.2">
      <c r="A209" s="794">
        <f t="shared" si="77"/>
        <v>2037</v>
      </c>
      <c r="B209" s="794">
        <f t="shared" si="78"/>
        <v>11</v>
      </c>
      <c r="C209" s="800">
        <f t="shared" si="59"/>
        <v>50345</v>
      </c>
      <c r="E209" s="805">
        <v>1190713</v>
      </c>
      <c r="F209" s="476">
        <v>893799</v>
      </c>
      <c r="G209" s="476">
        <v>66502</v>
      </c>
      <c r="H209" s="476">
        <v>4606</v>
      </c>
      <c r="I209" s="476">
        <v>694</v>
      </c>
      <c r="J209" s="476">
        <f t="shared" si="63"/>
        <v>2156314</v>
      </c>
      <c r="K209" s="476">
        <f t="shared" si="64"/>
        <v>169807</v>
      </c>
      <c r="L209" s="476">
        <f t="shared" si="65"/>
        <v>2326121</v>
      </c>
      <c r="M209" s="476">
        <v>1832</v>
      </c>
      <c r="N209" s="476">
        <f t="shared" si="66"/>
        <v>144</v>
      </c>
      <c r="O209" s="806">
        <f t="shared" si="60"/>
        <v>2328097</v>
      </c>
      <c r="P209" s="813"/>
      <c r="Q209" s="805">
        <f>E209-'[119]Electric Assumptions'!V201</f>
        <v>1042307.374564424</v>
      </c>
      <c r="R209" s="476">
        <f>F209-'[119]Electric Assumptions'!W201</f>
        <v>655777.72943800106</v>
      </c>
      <c r="S209" s="476">
        <f t="shared" si="79"/>
        <v>66502</v>
      </c>
      <c r="T209" s="476">
        <f t="shared" si="79"/>
        <v>4606</v>
      </c>
      <c r="U209" s="476">
        <f t="shared" si="79"/>
        <v>694</v>
      </c>
      <c r="V209" s="476">
        <f t="shared" si="67"/>
        <v>1769887.104002425</v>
      </c>
      <c r="W209" s="476">
        <f t="shared" si="68"/>
        <v>139375.89599757502</v>
      </c>
      <c r="X209" s="476">
        <f t="shared" si="69"/>
        <v>1909263</v>
      </c>
      <c r="Y209" s="476">
        <f t="shared" si="70"/>
        <v>1832</v>
      </c>
      <c r="Z209" s="476">
        <f t="shared" si="71"/>
        <v>144</v>
      </c>
      <c r="AA209" s="806">
        <f t="shared" si="61"/>
        <v>1911239</v>
      </c>
      <c r="AC209" s="805">
        <v>1376419.5983731288</v>
      </c>
      <c r="AD209" s="476">
        <v>1050169.4725170259</v>
      </c>
      <c r="AE209" s="476">
        <v>76352.804887170627</v>
      </c>
      <c r="AF209" s="476">
        <v>6839.1916610419821</v>
      </c>
      <c r="AG209" s="476">
        <v>694.1168593192682</v>
      </c>
      <c r="AH209" s="476">
        <f t="shared" si="72"/>
        <v>2510475.1842976864</v>
      </c>
      <c r="AI209" s="476">
        <f t="shared" si="73"/>
        <v>197696.81570231356</v>
      </c>
      <c r="AJ209" s="476">
        <f t="shared" si="74"/>
        <v>2708172</v>
      </c>
      <c r="AK209" s="476">
        <f t="shared" si="75"/>
        <v>1832</v>
      </c>
      <c r="AL209" s="476">
        <f t="shared" si="76"/>
        <v>144</v>
      </c>
      <c r="AM209" s="806">
        <f t="shared" si="62"/>
        <v>2710148</v>
      </c>
      <c r="AR209" s="813"/>
      <c r="AS209" s="813"/>
      <c r="AT209" s="813"/>
      <c r="AU209" s="813"/>
      <c r="AV209" s="813"/>
      <c r="AW209" s="813"/>
    </row>
    <row r="210" spans="1:49" x14ac:dyDescent="0.2">
      <c r="A210" s="794">
        <f t="shared" si="77"/>
        <v>2037</v>
      </c>
      <c r="B210" s="794">
        <f t="shared" si="78"/>
        <v>12</v>
      </c>
      <c r="C210" s="800">
        <f t="shared" si="59"/>
        <v>50375</v>
      </c>
      <c r="E210" s="805">
        <v>1472619</v>
      </c>
      <c r="F210" s="476">
        <v>1037768</v>
      </c>
      <c r="G210" s="476">
        <v>68679</v>
      </c>
      <c r="H210" s="476">
        <v>5277</v>
      </c>
      <c r="I210" s="476">
        <v>899</v>
      </c>
      <c r="J210" s="476">
        <f t="shared" si="63"/>
        <v>2585242</v>
      </c>
      <c r="K210" s="476">
        <f t="shared" si="64"/>
        <v>203584</v>
      </c>
      <c r="L210" s="476">
        <f t="shared" si="65"/>
        <v>2788826</v>
      </c>
      <c r="M210" s="476">
        <v>1718</v>
      </c>
      <c r="N210" s="476">
        <f t="shared" si="66"/>
        <v>135</v>
      </c>
      <c r="O210" s="806">
        <f t="shared" si="60"/>
        <v>2790679</v>
      </c>
      <c r="P210" s="813"/>
      <c r="Q210" s="805">
        <f>E210-'[119]Electric Assumptions'!V202</f>
        <v>1312673.1412285431</v>
      </c>
      <c r="R210" s="476">
        <f>F210-'[119]Electric Assumptions'!W202</f>
        <v>778177.20585123706</v>
      </c>
      <c r="S210" s="476">
        <f t="shared" si="79"/>
        <v>68679</v>
      </c>
      <c r="T210" s="476">
        <f t="shared" si="79"/>
        <v>5277</v>
      </c>
      <c r="U210" s="476">
        <f t="shared" si="79"/>
        <v>899</v>
      </c>
      <c r="V210" s="476">
        <f t="shared" si="67"/>
        <v>2165705.34707978</v>
      </c>
      <c r="W210" s="476">
        <f t="shared" si="68"/>
        <v>170546.65292022005</v>
      </c>
      <c r="X210" s="476">
        <f t="shared" si="69"/>
        <v>2336252</v>
      </c>
      <c r="Y210" s="476">
        <f t="shared" si="70"/>
        <v>1718</v>
      </c>
      <c r="Z210" s="476">
        <f t="shared" si="71"/>
        <v>135</v>
      </c>
      <c r="AA210" s="806">
        <f t="shared" si="61"/>
        <v>2338105</v>
      </c>
      <c r="AC210" s="805">
        <v>1697816.6349786469</v>
      </c>
      <c r="AD210" s="476">
        <v>1176087.449671586</v>
      </c>
      <c r="AE210" s="476">
        <v>78712.019822388975</v>
      </c>
      <c r="AF210" s="476">
        <v>7679.1494688268685</v>
      </c>
      <c r="AG210" s="476">
        <v>898.89148262408673</v>
      </c>
      <c r="AH210" s="476">
        <f t="shared" si="72"/>
        <v>2961194.1454240731</v>
      </c>
      <c r="AI210" s="476">
        <f t="shared" si="73"/>
        <v>233189.8545759269</v>
      </c>
      <c r="AJ210" s="476">
        <f t="shared" si="74"/>
        <v>3194384</v>
      </c>
      <c r="AK210" s="476">
        <f t="shared" si="75"/>
        <v>1718</v>
      </c>
      <c r="AL210" s="476">
        <f t="shared" si="76"/>
        <v>135</v>
      </c>
      <c r="AM210" s="806">
        <f t="shared" si="62"/>
        <v>3196237</v>
      </c>
      <c r="AR210" s="813"/>
      <c r="AS210" s="813"/>
      <c r="AT210" s="813"/>
      <c r="AU210" s="813"/>
      <c r="AV210" s="813"/>
      <c r="AW210" s="813"/>
    </row>
    <row r="211" spans="1:49" x14ac:dyDescent="0.2">
      <c r="A211" s="794">
        <f t="shared" si="77"/>
        <v>2038</v>
      </c>
      <c r="B211" s="794">
        <f t="shared" si="78"/>
        <v>1</v>
      </c>
      <c r="C211" s="800">
        <f t="shared" si="59"/>
        <v>50406</v>
      </c>
      <c r="E211" s="805">
        <v>1455856</v>
      </c>
      <c r="F211" s="476">
        <v>1016462</v>
      </c>
      <c r="G211" s="476">
        <v>71009</v>
      </c>
      <c r="H211" s="476">
        <v>5565</v>
      </c>
      <c r="I211" s="476">
        <v>1005</v>
      </c>
      <c r="J211" s="476">
        <f t="shared" si="63"/>
        <v>2549897</v>
      </c>
      <c r="K211" s="476">
        <f t="shared" si="64"/>
        <v>200801</v>
      </c>
      <c r="L211" s="476">
        <f t="shared" si="65"/>
        <v>2750698</v>
      </c>
      <c r="M211" s="476">
        <v>2325</v>
      </c>
      <c r="N211" s="476">
        <f t="shared" si="66"/>
        <v>183</v>
      </c>
      <c r="O211" s="806">
        <f t="shared" si="60"/>
        <v>2753206</v>
      </c>
      <c r="P211" s="813"/>
      <c r="Q211" s="805">
        <f>E211-'[119]Electric Assumptions'!V203</f>
        <v>1312366.6294526309</v>
      </c>
      <c r="R211" s="476">
        <f>F211-'[119]Electric Assumptions'!W203</f>
        <v>758402.48308507307</v>
      </c>
      <c r="S211" s="476">
        <f t="shared" si="79"/>
        <v>71009</v>
      </c>
      <c r="T211" s="476">
        <f t="shared" si="79"/>
        <v>5565</v>
      </c>
      <c r="U211" s="476">
        <f t="shared" si="79"/>
        <v>1005</v>
      </c>
      <c r="V211" s="476">
        <f t="shared" si="67"/>
        <v>2148348.1125377039</v>
      </c>
      <c r="W211" s="476">
        <f t="shared" si="68"/>
        <v>169179.88746229606</v>
      </c>
      <c r="X211" s="476">
        <f t="shared" si="69"/>
        <v>2317528</v>
      </c>
      <c r="Y211" s="476">
        <f t="shared" si="70"/>
        <v>2325</v>
      </c>
      <c r="Z211" s="476">
        <f t="shared" si="71"/>
        <v>183</v>
      </c>
      <c r="AA211" s="806">
        <f t="shared" si="61"/>
        <v>2320036</v>
      </c>
      <c r="AC211" s="805">
        <v>1702663.4595923517</v>
      </c>
      <c r="AD211" s="476">
        <v>1171281.3409809708</v>
      </c>
      <c r="AE211" s="476">
        <v>81610.241159758079</v>
      </c>
      <c r="AF211" s="476">
        <v>7558.6187611446621</v>
      </c>
      <c r="AG211" s="476">
        <v>1005.1002320453649</v>
      </c>
      <c r="AH211" s="476">
        <f t="shared" si="72"/>
        <v>2964118.7607262703</v>
      </c>
      <c r="AI211" s="476">
        <f t="shared" si="73"/>
        <v>233420.23927372973</v>
      </c>
      <c r="AJ211" s="476">
        <f t="shared" si="74"/>
        <v>3197539</v>
      </c>
      <c r="AK211" s="476">
        <f t="shared" si="75"/>
        <v>2325</v>
      </c>
      <c r="AL211" s="476">
        <f t="shared" si="76"/>
        <v>183</v>
      </c>
      <c r="AM211" s="806">
        <f t="shared" si="62"/>
        <v>3200047</v>
      </c>
      <c r="AR211" s="813"/>
      <c r="AS211" s="813"/>
      <c r="AT211" s="813"/>
      <c r="AU211" s="813"/>
      <c r="AV211" s="813"/>
      <c r="AW211" s="813"/>
    </row>
    <row r="212" spans="1:49" x14ac:dyDescent="0.2">
      <c r="A212" s="794">
        <f t="shared" si="77"/>
        <v>2038</v>
      </c>
      <c r="B212" s="794">
        <f t="shared" si="78"/>
        <v>2</v>
      </c>
      <c r="C212" s="800">
        <f t="shared" si="59"/>
        <v>50437</v>
      </c>
      <c r="E212" s="805">
        <v>1228643</v>
      </c>
      <c r="F212" s="476">
        <v>888652</v>
      </c>
      <c r="G212" s="476">
        <v>65230</v>
      </c>
      <c r="H212" s="476">
        <v>4826</v>
      </c>
      <c r="I212" s="476">
        <v>882</v>
      </c>
      <c r="J212" s="476">
        <f t="shared" si="63"/>
        <v>2188233</v>
      </c>
      <c r="K212" s="476">
        <f t="shared" si="64"/>
        <v>172320</v>
      </c>
      <c r="L212" s="476">
        <f t="shared" si="65"/>
        <v>2360553</v>
      </c>
      <c r="M212" s="476">
        <v>2433</v>
      </c>
      <c r="N212" s="476">
        <f t="shared" si="66"/>
        <v>192</v>
      </c>
      <c r="O212" s="806">
        <f t="shared" si="60"/>
        <v>2363178</v>
      </c>
      <c r="P212" s="813"/>
      <c r="Q212" s="805">
        <f>E212-'[119]Electric Assumptions'!V204</f>
        <v>1097589.483538873</v>
      </c>
      <c r="R212" s="476">
        <f>F212-'[119]Electric Assumptions'!W204</f>
        <v>656226.23228413402</v>
      </c>
      <c r="S212" s="476">
        <f t="shared" si="79"/>
        <v>65230</v>
      </c>
      <c r="T212" s="476">
        <f t="shared" si="79"/>
        <v>4826</v>
      </c>
      <c r="U212" s="476">
        <f t="shared" si="79"/>
        <v>882</v>
      </c>
      <c r="V212" s="476">
        <f t="shared" si="67"/>
        <v>1824753.715823007</v>
      </c>
      <c r="W212" s="476">
        <f t="shared" si="68"/>
        <v>143697.28417699295</v>
      </c>
      <c r="X212" s="476">
        <f t="shared" si="69"/>
        <v>1968451</v>
      </c>
      <c r="Y212" s="476">
        <f t="shared" si="70"/>
        <v>2433</v>
      </c>
      <c r="Z212" s="476">
        <f t="shared" si="71"/>
        <v>192</v>
      </c>
      <c r="AA212" s="806">
        <f t="shared" si="61"/>
        <v>1971076</v>
      </c>
      <c r="AC212" s="805">
        <v>1417128.566945462</v>
      </c>
      <c r="AD212" s="476">
        <v>1039075.2534155878</v>
      </c>
      <c r="AE212" s="476">
        <v>74407.809543705618</v>
      </c>
      <c r="AF212" s="476">
        <v>6484.8096087004169</v>
      </c>
      <c r="AG212" s="476">
        <v>881.72609830056058</v>
      </c>
      <c r="AH212" s="476">
        <f t="shared" si="72"/>
        <v>2537978.165611756</v>
      </c>
      <c r="AI212" s="476">
        <f t="shared" si="73"/>
        <v>199862.83438824397</v>
      </c>
      <c r="AJ212" s="476">
        <f t="shared" si="74"/>
        <v>2737841</v>
      </c>
      <c r="AK212" s="476">
        <f t="shared" si="75"/>
        <v>2433</v>
      </c>
      <c r="AL212" s="476">
        <f t="shared" si="76"/>
        <v>192</v>
      </c>
      <c r="AM212" s="806">
        <f t="shared" si="62"/>
        <v>2740466</v>
      </c>
      <c r="AR212" s="813"/>
      <c r="AS212" s="813"/>
      <c r="AT212" s="813"/>
      <c r="AU212" s="813"/>
      <c r="AV212" s="813"/>
      <c r="AW212" s="813"/>
    </row>
    <row r="213" spans="1:49" x14ac:dyDescent="0.2">
      <c r="A213" s="794">
        <f t="shared" si="77"/>
        <v>2038</v>
      </c>
      <c r="B213" s="794">
        <f t="shared" si="78"/>
        <v>3</v>
      </c>
      <c r="C213" s="800">
        <f t="shared" si="59"/>
        <v>50465</v>
      </c>
      <c r="E213" s="805">
        <v>1252686</v>
      </c>
      <c r="F213" s="476">
        <v>966201</v>
      </c>
      <c r="G213" s="476">
        <v>71565</v>
      </c>
      <c r="H213" s="476">
        <v>5776</v>
      </c>
      <c r="I213" s="476">
        <v>874</v>
      </c>
      <c r="J213" s="476">
        <f t="shared" si="63"/>
        <v>2297102</v>
      </c>
      <c r="K213" s="476">
        <f t="shared" si="64"/>
        <v>180894</v>
      </c>
      <c r="L213" s="476">
        <f t="shared" si="65"/>
        <v>2477996</v>
      </c>
      <c r="M213" s="476">
        <v>2339</v>
      </c>
      <c r="N213" s="476">
        <f t="shared" si="66"/>
        <v>184</v>
      </c>
      <c r="O213" s="806">
        <f t="shared" si="60"/>
        <v>2480519</v>
      </c>
      <c r="P213" s="813"/>
      <c r="Q213" s="805">
        <f>E213-'[119]Electric Assumptions'!V205</f>
        <v>1100048.132651069</v>
      </c>
      <c r="R213" s="476">
        <f>F213-'[119]Electric Assumptions'!W205</f>
        <v>703772.98412456107</v>
      </c>
      <c r="S213" s="476">
        <f t="shared" si="79"/>
        <v>71565</v>
      </c>
      <c r="T213" s="476">
        <f t="shared" si="79"/>
        <v>5776</v>
      </c>
      <c r="U213" s="476">
        <f t="shared" si="79"/>
        <v>874</v>
      </c>
      <c r="V213" s="476">
        <f t="shared" si="67"/>
        <v>1882036.11677563</v>
      </c>
      <c r="W213" s="476">
        <f t="shared" si="68"/>
        <v>148207.88322436996</v>
      </c>
      <c r="X213" s="476">
        <f t="shared" si="69"/>
        <v>2030244</v>
      </c>
      <c r="Y213" s="476">
        <f t="shared" si="70"/>
        <v>2339</v>
      </c>
      <c r="Z213" s="476">
        <f t="shared" si="71"/>
        <v>184</v>
      </c>
      <c r="AA213" s="806">
        <f t="shared" si="61"/>
        <v>2032767</v>
      </c>
      <c r="AC213" s="805">
        <v>1436317.8017461246</v>
      </c>
      <c r="AD213" s="476">
        <v>1139599.063354722</v>
      </c>
      <c r="AE213" s="476">
        <v>82417.976260163719</v>
      </c>
      <c r="AF213" s="476">
        <v>7583.3526155981854</v>
      </c>
      <c r="AG213" s="476">
        <v>873.75422983597548</v>
      </c>
      <c r="AH213" s="476">
        <f t="shared" si="72"/>
        <v>2666791.9482064447</v>
      </c>
      <c r="AI213" s="476">
        <f t="shared" si="73"/>
        <v>210006.05179355526</v>
      </c>
      <c r="AJ213" s="476">
        <f t="shared" si="74"/>
        <v>2876798</v>
      </c>
      <c r="AK213" s="476">
        <f t="shared" si="75"/>
        <v>2339</v>
      </c>
      <c r="AL213" s="476">
        <f t="shared" si="76"/>
        <v>184</v>
      </c>
      <c r="AM213" s="806">
        <f t="shared" si="62"/>
        <v>2879321</v>
      </c>
      <c r="AR213" s="813"/>
      <c r="AS213" s="813"/>
      <c r="AT213" s="813"/>
      <c r="AU213" s="813"/>
      <c r="AV213" s="813"/>
      <c r="AW213" s="813"/>
    </row>
    <row r="214" spans="1:49" x14ac:dyDescent="0.2">
      <c r="A214" s="794">
        <f t="shared" si="77"/>
        <v>2038</v>
      </c>
      <c r="B214" s="794">
        <f t="shared" si="78"/>
        <v>4</v>
      </c>
      <c r="C214" s="800">
        <f t="shared" si="59"/>
        <v>50496</v>
      </c>
      <c r="E214" s="805">
        <v>1013404</v>
      </c>
      <c r="F214" s="476">
        <v>849276</v>
      </c>
      <c r="G214" s="476">
        <v>66998</v>
      </c>
      <c r="H214" s="476">
        <v>5217</v>
      </c>
      <c r="I214" s="476">
        <v>714</v>
      </c>
      <c r="J214" s="476">
        <f t="shared" si="63"/>
        <v>1935609</v>
      </c>
      <c r="K214" s="476">
        <f t="shared" si="64"/>
        <v>152427</v>
      </c>
      <c r="L214" s="476">
        <f t="shared" si="65"/>
        <v>2088036</v>
      </c>
      <c r="M214" s="476">
        <v>2172</v>
      </c>
      <c r="N214" s="476">
        <f t="shared" si="66"/>
        <v>171</v>
      </c>
      <c r="O214" s="806">
        <f t="shared" si="60"/>
        <v>2090379</v>
      </c>
      <c r="P214" s="813"/>
      <c r="Q214" s="805">
        <f>E214-'[119]Electric Assumptions'!V206</f>
        <v>865044.76040285104</v>
      </c>
      <c r="R214" s="476">
        <f>F214-'[119]Electric Assumptions'!W206</f>
        <v>598524.26737597096</v>
      </c>
      <c r="S214" s="476">
        <f t="shared" si="79"/>
        <v>66998</v>
      </c>
      <c r="T214" s="476">
        <f t="shared" si="79"/>
        <v>5217</v>
      </c>
      <c r="U214" s="476">
        <f t="shared" si="79"/>
        <v>714</v>
      </c>
      <c r="V214" s="476">
        <f t="shared" si="67"/>
        <v>1536498.027778822</v>
      </c>
      <c r="W214" s="476">
        <f t="shared" si="68"/>
        <v>120996.972221178</v>
      </c>
      <c r="X214" s="476">
        <f t="shared" si="69"/>
        <v>1657495</v>
      </c>
      <c r="Y214" s="476">
        <f t="shared" si="70"/>
        <v>2172</v>
      </c>
      <c r="Z214" s="476">
        <f t="shared" si="71"/>
        <v>171</v>
      </c>
      <c r="AA214" s="806">
        <f t="shared" si="61"/>
        <v>1659838</v>
      </c>
      <c r="AC214" s="805">
        <v>1168152.4146374473</v>
      </c>
      <c r="AD214" s="476">
        <v>1030081.096013956</v>
      </c>
      <c r="AE214" s="476">
        <v>77273.593327383802</v>
      </c>
      <c r="AF214" s="476">
        <v>6693.0868172974342</v>
      </c>
      <c r="AG214" s="476">
        <v>713.58714344826603</v>
      </c>
      <c r="AH214" s="476">
        <f t="shared" si="72"/>
        <v>2282913.7779395329</v>
      </c>
      <c r="AI214" s="476">
        <f t="shared" si="73"/>
        <v>179776.22206046712</v>
      </c>
      <c r="AJ214" s="476">
        <f t="shared" si="74"/>
        <v>2462690</v>
      </c>
      <c r="AK214" s="476">
        <f t="shared" si="75"/>
        <v>2172</v>
      </c>
      <c r="AL214" s="476">
        <f t="shared" si="76"/>
        <v>171</v>
      </c>
      <c r="AM214" s="806">
        <f t="shared" si="62"/>
        <v>2465033</v>
      </c>
      <c r="AR214" s="813"/>
      <c r="AS214" s="813"/>
      <c r="AT214" s="813"/>
      <c r="AU214" s="813"/>
      <c r="AV214" s="813"/>
      <c r="AW214" s="813"/>
    </row>
    <row r="215" spans="1:49" x14ac:dyDescent="0.2">
      <c r="A215" s="794">
        <f t="shared" si="77"/>
        <v>2038</v>
      </c>
      <c r="B215" s="794">
        <f t="shared" si="78"/>
        <v>5</v>
      </c>
      <c r="C215" s="800">
        <f t="shared" si="59"/>
        <v>50526</v>
      </c>
      <c r="E215" s="805">
        <v>913066</v>
      </c>
      <c r="F215" s="476">
        <v>841885</v>
      </c>
      <c r="G215" s="476">
        <v>63969</v>
      </c>
      <c r="H215" s="476">
        <v>5195</v>
      </c>
      <c r="I215" s="476">
        <v>560</v>
      </c>
      <c r="J215" s="476">
        <f t="shared" si="63"/>
        <v>1824675</v>
      </c>
      <c r="K215" s="476">
        <f t="shared" si="64"/>
        <v>143691</v>
      </c>
      <c r="L215" s="476">
        <f t="shared" si="65"/>
        <v>1968366</v>
      </c>
      <c r="M215" s="476">
        <v>2174</v>
      </c>
      <c r="N215" s="476">
        <f t="shared" si="66"/>
        <v>171</v>
      </c>
      <c r="O215" s="806">
        <f t="shared" si="60"/>
        <v>1970711</v>
      </c>
      <c r="P215" s="813"/>
      <c r="Q215" s="805">
        <f>E215-'[119]Electric Assumptions'!V207</f>
        <v>768214.81107804296</v>
      </c>
      <c r="R215" s="476">
        <f>F215-'[119]Electric Assumptions'!W207</f>
        <v>597850.901617583</v>
      </c>
      <c r="S215" s="476">
        <f t="shared" si="79"/>
        <v>63969</v>
      </c>
      <c r="T215" s="476">
        <f t="shared" si="79"/>
        <v>5195</v>
      </c>
      <c r="U215" s="476">
        <f t="shared" si="79"/>
        <v>560</v>
      </c>
      <c r="V215" s="476">
        <f t="shared" si="67"/>
        <v>1435789.7126956261</v>
      </c>
      <c r="W215" s="476">
        <f t="shared" si="68"/>
        <v>113066.28730437392</v>
      </c>
      <c r="X215" s="476">
        <f t="shared" si="69"/>
        <v>1548856</v>
      </c>
      <c r="Y215" s="476">
        <f t="shared" si="70"/>
        <v>2174</v>
      </c>
      <c r="Z215" s="476">
        <f t="shared" si="71"/>
        <v>171</v>
      </c>
      <c r="AA215" s="806">
        <f t="shared" si="61"/>
        <v>1551201</v>
      </c>
      <c r="AC215" s="805">
        <v>1051767.0698154464</v>
      </c>
      <c r="AD215" s="476">
        <v>1035276.0786001349</v>
      </c>
      <c r="AE215" s="476">
        <v>74474.240257379963</v>
      </c>
      <c r="AF215" s="476">
        <v>6532.769784445406</v>
      </c>
      <c r="AG215" s="476">
        <v>559.78006242819481</v>
      </c>
      <c r="AH215" s="476">
        <f t="shared" si="72"/>
        <v>2168609.938519835</v>
      </c>
      <c r="AI215" s="476">
        <f t="shared" si="73"/>
        <v>170775.06148016499</v>
      </c>
      <c r="AJ215" s="476">
        <f t="shared" si="74"/>
        <v>2339385</v>
      </c>
      <c r="AK215" s="476">
        <f t="shared" si="75"/>
        <v>2174</v>
      </c>
      <c r="AL215" s="476">
        <f t="shared" si="76"/>
        <v>171</v>
      </c>
      <c r="AM215" s="806">
        <f t="shared" si="62"/>
        <v>2341730</v>
      </c>
      <c r="AR215" s="813"/>
      <c r="AS215" s="813"/>
      <c r="AT215" s="813"/>
      <c r="AU215" s="813"/>
      <c r="AV215" s="813"/>
      <c r="AW215" s="813"/>
    </row>
    <row r="216" spans="1:49" x14ac:dyDescent="0.2">
      <c r="A216" s="794">
        <f t="shared" si="77"/>
        <v>2038</v>
      </c>
      <c r="B216" s="794">
        <f t="shared" si="78"/>
        <v>6</v>
      </c>
      <c r="C216" s="800">
        <f t="shared" si="59"/>
        <v>50557</v>
      </c>
      <c r="E216" s="805">
        <v>874713</v>
      </c>
      <c r="F216" s="476">
        <v>824179</v>
      </c>
      <c r="G216" s="476">
        <v>70994</v>
      </c>
      <c r="H216" s="476">
        <v>4575</v>
      </c>
      <c r="I216" s="476">
        <v>430</v>
      </c>
      <c r="J216" s="476">
        <f t="shared" si="63"/>
        <v>1774891</v>
      </c>
      <c r="K216" s="476">
        <f t="shared" si="64"/>
        <v>139770</v>
      </c>
      <c r="L216" s="476">
        <f t="shared" si="65"/>
        <v>1914661</v>
      </c>
      <c r="M216" s="476">
        <v>1787</v>
      </c>
      <c r="N216" s="476">
        <f t="shared" si="66"/>
        <v>141</v>
      </c>
      <c r="O216" s="806">
        <f t="shared" si="60"/>
        <v>1916589</v>
      </c>
      <c r="P216" s="813"/>
      <c r="Q216" s="805">
        <f>E216-'[119]Electric Assumptions'!V208</f>
        <v>734081.61743104504</v>
      </c>
      <c r="R216" s="476">
        <f>F216-'[119]Electric Assumptions'!W208</f>
        <v>588683.98002016696</v>
      </c>
      <c r="S216" s="476">
        <f t="shared" si="79"/>
        <v>70994</v>
      </c>
      <c r="T216" s="476">
        <f t="shared" si="79"/>
        <v>4575</v>
      </c>
      <c r="U216" s="476">
        <f t="shared" si="79"/>
        <v>430</v>
      </c>
      <c r="V216" s="476">
        <f t="shared" si="67"/>
        <v>1398764.5974512119</v>
      </c>
      <c r="W216" s="476">
        <f t="shared" si="68"/>
        <v>110150.40254878812</v>
      </c>
      <c r="X216" s="476">
        <f t="shared" si="69"/>
        <v>1508915</v>
      </c>
      <c r="Y216" s="476">
        <f t="shared" si="70"/>
        <v>1787</v>
      </c>
      <c r="Z216" s="476">
        <f t="shared" si="71"/>
        <v>141</v>
      </c>
      <c r="AA216" s="806">
        <f t="shared" si="61"/>
        <v>1510843</v>
      </c>
      <c r="AC216" s="805">
        <v>1013602.0123267076</v>
      </c>
      <c r="AD216" s="476">
        <v>1032469.1619434855</v>
      </c>
      <c r="AE216" s="476">
        <v>81152.082591566606</v>
      </c>
      <c r="AF216" s="476">
        <v>5862.1717186606602</v>
      </c>
      <c r="AG216" s="476">
        <v>429.94173682186897</v>
      </c>
      <c r="AH216" s="476">
        <f t="shared" si="72"/>
        <v>2133515.3703172426</v>
      </c>
      <c r="AI216" s="476">
        <f t="shared" si="73"/>
        <v>168011.62968275743</v>
      </c>
      <c r="AJ216" s="476">
        <f t="shared" si="74"/>
        <v>2301527</v>
      </c>
      <c r="AK216" s="476">
        <f t="shared" si="75"/>
        <v>1787</v>
      </c>
      <c r="AL216" s="476">
        <f t="shared" si="76"/>
        <v>141</v>
      </c>
      <c r="AM216" s="806">
        <f t="shared" si="62"/>
        <v>2303455</v>
      </c>
      <c r="AR216" s="813"/>
      <c r="AS216" s="813"/>
      <c r="AT216" s="813"/>
      <c r="AU216" s="813"/>
      <c r="AV216" s="813"/>
      <c r="AW216" s="813"/>
    </row>
    <row r="217" spans="1:49" x14ac:dyDescent="0.2">
      <c r="A217" s="794">
        <f t="shared" si="77"/>
        <v>2038</v>
      </c>
      <c r="B217" s="794">
        <f t="shared" si="78"/>
        <v>7</v>
      </c>
      <c r="C217" s="800">
        <f t="shared" si="59"/>
        <v>50587</v>
      </c>
      <c r="E217" s="805">
        <v>1022820</v>
      </c>
      <c r="F217" s="476">
        <v>918029</v>
      </c>
      <c r="G217" s="476">
        <v>73454</v>
      </c>
      <c r="H217" s="476">
        <v>5277</v>
      </c>
      <c r="I217" s="476">
        <v>291</v>
      </c>
      <c r="J217" s="476">
        <f t="shared" si="63"/>
        <v>2019871</v>
      </c>
      <c r="K217" s="476">
        <f t="shared" si="64"/>
        <v>159062</v>
      </c>
      <c r="L217" s="476">
        <f t="shared" si="65"/>
        <v>2178933</v>
      </c>
      <c r="M217" s="476">
        <v>2889</v>
      </c>
      <c r="N217" s="476">
        <f t="shared" si="66"/>
        <v>228</v>
      </c>
      <c r="O217" s="806">
        <f t="shared" si="60"/>
        <v>2182050</v>
      </c>
      <c r="P217" s="813"/>
      <c r="Q217" s="805">
        <f>E217-'[119]Electric Assumptions'!V209</f>
        <v>880392.68656122405</v>
      </c>
      <c r="R217" s="476">
        <f>F217-'[119]Electric Assumptions'!W209</f>
        <v>679497.92814100999</v>
      </c>
      <c r="S217" s="476">
        <f t="shared" si="79"/>
        <v>73454</v>
      </c>
      <c r="T217" s="476">
        <f t="shared" si="79"/>
        <v>5277</v>
      </c>
      <c r="U217" s="476">
        <f t="shared" si="79"/>
        <v>291</v>
      </c>
      <c r="V217" s="476">
        <f t="shared" si="67"/>
        <v>1638912.614702234</v>
      </c>
      <c r="W217" s="476">
        <f t="shared" si="68"/>
        <v>129062.38529776596</v>
      </c>
      <c r="X217" s="476">
        <f t="shared" si="69"/>
        <v>1767975</v>
      </c>
      <c r="Y217" s="476">
        <f t="shared" si="70"/>
        <v>2889</v>
      </c>
      <c r="Z217" s="476">
        <f t="shared" si="71"/>
        <v>228</v>
      </c>
      <c r="AA217" s="806">
        <f t="shared" si="61"/>
        <v>1771092</v>
      </c>
      <c r="AC217" s="805">
        <v>1197139.9802660185</v>
      </c>
      <c r="AD217" s="476">
        <v>1126895.6182504415</v>
      </c>
      <c r="AE217" s="476">
        <v>83612.087466333876</v>
      </c>
      <c r="AF217" s="476">
        <v>6986.354411660961</v>
      </c>
      <c r="AG217" s="476">
        <v>291.14757483456242</v>
      </c>
      <c r="AH217" s="476">
        <f t="shared" si="72"/>
        <v>2414925.1879692897</v>
      </c>
      <c r="AI217" s="476">
        <f t="shared" si="73"/>
        <v>190171.81203071028</v>
      </c>
      <c r="AJ217" s="476">
        <f t="shared" si="74"/>
        <v>2605097</v>
      </c>
      <c r="AK217" s="476">
        <f t="shared" si="75"/>
        <v>2889</v>
      </c>
      <c r="AL217" s="476">
        <f t="shared" si="76"/>
        <v>228</v>
      </c>
      <c r="AM217" s="806">
        <f t="shared" si="62"/>
        <v>2608214</v>
      </c>
      <c r="AR217" s="813"/>
      <c r="AS217" s="813"/>
      <c r="AT217" s="813"/>
      <c r="AU217" s="813"/>
      <c r="AV217" s="813"/>
      <c r="AW217" s="813"/>
    </row>
    <row r="218" spans="1:49" x14ac:dyDescent="0.2">
      <c r="A218" s="794">
        <f t="shared" si="77"/>
        <v>2038</v>
      </c>
      <c r="B218" s="794">
        <f t="shared" si="78"/>
        <v>8</v>
      </c>
      <c r="C218" s="800">
        <f t="shared" si="59"/>
        <v>50618</v>
      </c>
      <c r="E218" s="805">
        <v>1037774</v>
      </c>
      <c r="F218" s="476">
        <v>915918</v>
      </c>
      <c r="G218" s="476">
        <v>73641</v>
      </c>
      <c r="H218" s="476">
        <v>4846</v>
      </c>
      <c r="I218" s="476">
        <v>290</v>
      </c>
      <c r="J218" s="476">
        <f t="shared" si="63"/>
        <v>2032469</v>
      </c>
      <c r="K218" s="476">
        <f t="shared" si="64"/>
        <v>160054</v>
      </c>
      <c r="L218" s="476">
        <f t="shared" si="65"/>
        <v>2192523</v>
      </c>
      <c r="M218" s="476">
        <v>1634</v>
      </c>
      <c r="N218" s="476">
        <f t="shared" si="66"/>
        <v>129</v>
      </c>
      <c r="O218" s="806">
        <f t="shared" si="60"/>
        <v>2194286</v>
      </c>
      <c r="P218" s="813"/>
      <c r="Q218" s="805">
        <f>E218-'[119]Electric Assumptions'!V210</f>
        <v>894607.93262550794</v>
      </c>
      <c r="R218" s="476">
        <f>F218-'[119]Electric Assumptions'!W210</f>
        <v>673975.39634838793</v>
      </c>
      <c r="S218" s="476">
        <f t="shared" si="79"/>
        <v>73641</v>
      </c>
      <c r="T218" s="476">
        <f t="shared" si="79"/>
        <v>4846</v>
      </c>
      <c r="U218" s="476">
        <f t="shared" si="79"/>
        <v>290</v>
      </c>
      <c r="V218" s="476">
        <f t="shared" si="67"/>
        <v>1647360.3289738959</v>
      </c>
      <c r="W218" s="476">
        <f t="shared" si="68"/>
        <v>129727.67102610413</v>
      </c>
      <c r="X218" s="476">
        <f t="shared" si="69"/>
        <v>1777088</v>
      </c>
      <c r="Y218" s="476">
        <f t="shared" si="70"/>
        <v>1634</v>
      </c>
      <c r="Z218" s="476">
        <f t="shared" si="71"/>
        <v>129</v>
      </c>
      <c r="AA218" s="806">
        <f t="shared" si="61"/>
        <v>1778851</v>
      </c>
      <c r="AC218" s="805">
        <v>1204609.5977656329</v>
      </c>
      <c r="AD218" s="476">
        <v>1130915.3968599043</v>
      </c>
      <c r="AE218" s="476">
        <v>84197.050595911263</v>
      </c>
      <c r="AF218" s="476">
        <v>6504.7517034473503</v>
      </c>
      <c r="AG218" s="476">
        <v>290.29550054884817</v>
      </c>
      <c r="AH218" s="476">
        <f t="shared" si="72"/>
        <v>2426517.0924254446</v>
      </c>
      <c r="AI218" s="476">
        <f t="shared" si="73"/>
        <v>191084.90757455537</v>
      </c>
      <c r="AJ218" s="476">
        <f t="shared" si="74"/>
        <v>2617602</v>
      </c>
      <c r="AK218" s="476">
        <f t="shared" si="75"/>
        <v>1634</v>
      </c>
      <c r="AL218" s="476">
        <f t="shared" si="76"/>
        <v>129</v>
      </c>
      <c r="AM218" s="806">
        <f t="shared" si="62"/>
        <v>2619365</v>
      </c>
      <c r="AR218" s="813"/>
      <c r="AS218" s="813"/>
      <c r="AT218" s="813"/>
      <c r="AU218" s="813"/>
      <c r="AV218" s="813"/>
      <c r="AW218" s="813"/>
    </row>
    <row r="219" spans="1:49" x14ac:dyDescent="0.2">
      <c r="A219" s="794">
        <f t="shared" si="77"/>
        <v>2038</v>
      </c>
      <c r="B219" s="794">
        <f t="shared" si="78"/>
        <v>9</v>
      </c>
      <c r="C219" s="800">
        <f t="shared" si="59"/>
        <v>50649</v>
      </c>
      <c r="E219" s="805">
        <v>913088</v>
      </c>
      <c r="F219" s="476">
        <v>839868</v>
      </c>
      <c r="G219" s="476">
        <v>69331</v>
      </c>
      <c r="H219" s="476">
        <v>4924</v>
      </c>
      <c r="I219" s="476">
        <v>319</v>
      </c>
      <c r="J219" s="476">
        <f t="shared" si="63"/>
        <v>1827530</v>
      </c>
      <c r="K219" s="476">
        <f t="shared" si="64"/>
        <v>143916</v>
      </c>
      <c r="L219" s="476">
        <f t="shared" si="65"/>
        <v>1971446</v>
      </c>
      <c r="M219" s="476">
        <v>1428</v>
      </c>
      <c r="N219" s="476">
        <f t="shared" si="66"/>
        <v>112</v>
      </c>
      <c r="O219" s="806">
        <f t="shared" si="60"/>
        <v>1972986</v>
      </c>
      <c r="P219" s="813"/>
      <c r="Q219" s="805">
        <f>E219-'[119]Electric Assumptions'!V211</f>
        <v>777807.41946794197</v>
      </c>
      <c r="R219" s="476">
        <f>F219-'[119]Electric Assumptions'!W211</f>
        <v>606330.78042701399</v>
      </c>
      <c r="S219" s="476">
        <f t="shared" si="79"/>
        <v>69331</v>
      </c>
      <c r="T219" s="476">
        <f t="shared" si="79"/>
        <v>4924</v>
      </c>
      <c r="U219" s="476">
        <f t="shared" si="79"/>
        <v>319</v>
      </c>
      <c r="V219" s="476">
        <f t="shared" si="67"/>
        <v>1458712.1998949558</v>
      </c>
      <c r="W219" s="476">
        <f t="shared" si="68"/>
        <v>114871.80010504415</v>
      </c>
      <c r="X219" s="476">
        <f t="shared" si="69"/>
        <v>1573584</v>
      </c>
      <c r="Y219" s="476">
        <f t="shared" si="70"/>
        <v>1428</v>
      </c>
      <c r="Z219" s="476">
        <f t="shared" si="71"/>
        <v>112</v>
      </c>
      <c r="AA219" s="806">
        <f t="shared" si="61"/>
        <v>1575124</v>
      </c>
      <c r="AC219" s="805">
        <v>1043422.713528887</v>
      </c>
      <c r="AD219" s="476">
        <v>1033158.4214055617</v>
      </c>
      <c r="AE219" s="476">
        <v>79130.771529476624</v>
      </c>
      <c r="AF219" s="476">
        <v>6763.8813226727543</v>
      </c>
      <c r="AG219" s="476">
        <v>319.10696584520048</v>
      </c>
      <c r="AH219" s="476">
        <f t="shared" si="72"/>
        <v>2162794.8947524428</v>
      </c>
      <c r="AI219" s="476">
        <f t="shared" si="73"/>
        <v>170317.10524755716</v>
      </c>
      <c r="AJ219" s="476">
        <f t="shared" si="74"/>
        <v>2333112</v>
      </c>
      <c r="AK219" s="476">
        <f t="shared" si="75"/>
        <v>1428</v>
      </c>
      <c r="AL219" s="476">
        <f t="shared" si="76"/>
        <v>112</v>
      </c>
      <c r="AM219" s="806">
        <f t="shared" si="62"/>
        <v>2334652</v>
      </c>
      <c r="AR219" s="813"/>
      <c r="AS219" s="813"/>
      <c r="AT219" s="813"/>
      <c r="AU219" s="813"/>
      <c r="AV219" s="813"/>
      <c r="AW219" s="813"/>
    </row>
    <row r="220" spans="1:49" x14ac:dyDescent="0.2">
      <c r="A220" s="794">
        <f t="shared" si="77"/>
        <v>2038</v>
      </c>
      <c r="B220" s="794">
        <f t="shared" si="78"/>
        <v>10</v>
      </c>
      <c r="C220" s="800">
        <f t="shared" si="59"/>
        <v>50679</v>
      </c>
      <c r="E220" s="805">
        <v>1013535</v>
      </c>
      <c r="F220" s="476">
        <v>871914</v>
      </c>
      <c r="G220" s="476">
        <v>68366</v>
      </c>
      <c r="H220" s="476">
        <v>5510</v>
      </c>
      <c r="I220" s="476">
        <v>503</v>
      </c>
      <c r="J220" s="476">
        <f t="shared" si="63"/>
        <v>1959828</v>
      </c>
      <c r="K220" s="476">
        <f t="shared" si="64"/>
        <v>154334</v>
      </c>
      <c r="L220" s="476">
        <f t="shared" si="65"/>
        <v>2114162</v>
      </c>
      <c r="M220" s="476">
        <v>1830</v>
      </c>
      <c r="N220" s="476">
        <f t="shared" si="66"/>
        <v>144</v>
      </c>
      <c r="O220" s="806">
        <f t="shared" si="60"/>
        <v>2116136</v>
      </c>
      <c r="P220" s="813"/>
      <c r="Q220" s="805">
        <f>E220-'[119]Electric Assumptions'!V212</f>
        <v>858406.24136698002</v>
      </c>
      <c r="R220" s="476">
        <f>F220-'[119]Electric Assumptions'!W212</f>
        <v>609132.10199919296</v>
      </c>
      <c r="S220" s="476">
        <f t="shared" si="79"/>
        <v>68366</v>
      </c>
      <c r="T220" s="476">
        <f t="shared" si="79"/>
        <v>5510</v>
      </c>
      <c r="U220" s="476">
        <f t="shared" si="79"/>
        <v>503</v>
      </c>
      <c r="V220" s="476">
        <f t="shared" si="67"/>
        <v>1541917.3433661731</v>
      </c>
      <c r="W220" s="476">
        <f t="shared" si="68"/>
        <v>121423.6566338269</v>
      </c>
      <c r="X220" s="476">
        <f t="shared" si="69"/>
        <v>1663341</v>
      </c>
      <c r="Y220" s="476">
        <f t="shared" si="70"/>
        <v>1830</v>
      </c>
      <c r="Z220" s="476">
        <f t="shared" si="71"/>
        <v>144</v>
      </c>
      <c r="AA220" s="806">
        <f t="shared" si="61"/>
        <v>1665315</v>
      </c>
      <c r="AC220" s="805">
        <v>1169507.7975884797</v>
      </c>
      <c r="AD220" s="476">
        <v>1058582.738619772</v>
      </c>
      <c r="AE220" s="476">
        <v>78996.561504936995</v>
      </c>
      <c r="AF220" s="476">
        <v>7908.7750750244722</v>
      </c>
      <c r="AG220" s="476">
        <v>503.15716140156235</v>
      </c>
      <c r="AH220" s="476">
        <f t="shared" si="72"/>
        <v>2315499.0299496143</v>
      </c>
      <c r="AI220" s="476">
        <f t="shared" si="73"/>
        <v>182341.97005038569</v>
      </c>
      <c r="AJ220" s="476">
        <f t="shared" si="74"/>
        <v>2497841</v>
      </c>
      <c r="AK220" s="476">
        <f t="shared" si="75"/>
        <v>1830</v>
      </c>
      <c r="AL220" s="476">
        <f t="shared" si="76"/>
        <v>144</v>
      </c>
      <c r="AM220" s="806">
        <f t="shared" si="62"/>
        <v>2499815</v>
      </c>
      <c r="AR220" s="813"/>
      <c r="AS220" s="813"/>
      <c r="AT220" s="813"/>
      <c r="AU220" s="813"/>
      <c r="AV220" s="813"/>
      <c r="AW220" s="813"/>
    </row>
    <row r="221" spans="1:49" x14ac:dyDescent="0.2">
      <c r="A221" s="794">
        <f t="shared" si="77"/>
        <v>2038</v>
      </c>
      <c r="B221" s="794">
        <f t="shared" si="78"/>
        <v>11</v>
      </c>
      <c r="C221" s="800">
        <f t="shared" si="59"/>
        <v>50710</v>
      </c>
      <c r="E221" s="805">
        <v>1194515</v>
      </c>
      <c r="F221" s="476">
        <v>919312</v>
      </c>
      <c r="G221" s="476">
        <v>65832</v>
      </c>
      <c r="H221" s="476">
        <v>4691</v>
      </c>
      <c r="I221" s="476">
        <v>690</v>
      </c>
      <c r="J221" s="476">
        <f t="shared" si="63"/>
        <v>2185040</v>
      </c>
      <c r="K221" s="476">
        <f t="shared" si="64"/>
        <v>172069</v>
      </c>
      <c r="L221" s="476">
        <f t="shared" si="65"/>
        <v>2357109</v>
      </c>
      <c r="M221" s="476">
        <v>1832</v>
      </c>
      <c r="N221" s="476">
        <f t="shared" si="66"/>
        <v>144</v>
      </c>
      <c r="O221" s="806">
        <f t="shared" si="60"/>
        <v>2359085</v>
      </c>
      <c r="P221" s="813"/>
      <c r="Q221" s="805">
        <f>E221-'[119]Electric Assumptions'!V213</f>
        <v>1038421.816167823</v>
      </c>
      <c r="R221" s="476">
        <f>F221-'[119]Electric Assumptions'!W213</f>
        <v>651571.56977450196</v>
      </c>
      <c r="S221" s="476">
        <f t="shared" si="79"/>
        <v>65832</v>
      </c>
      <c r="T221" s="476">
        <f t="shared" si="79"/>
        <v>4691</v>
      </c>
      <c r="U221" s="476">
        <f t="shared" si="79"/>
        <v>690</v>
      </c>
      <c r="V221" s="476">
        <f t="shared" si="67"/>
        <v>1761206.385942325</v>
      </c>
      <c r="W221" s="476">
        <f t="shared" si="68"/>
        <v>138692.614057675</v>
      </c>
      <c r="X221" s="476">
        <f t="shared" si="69"/>
        <v>1899899</v>
      </c>
      <c r="Y221" s="476">
        <f t="shared" si="70"/>
        <v>1832</v>
      </c>
      <c r="Z221" s="476">
        <f t="shared" si="71"/>
        <v>144</v>
      </c>
      <c r="AA221" s="806">
        <f t="shared" si="61"/>
        <v>1901875</v>
      </c>
      <c r="AC221" s="805">
        <v>1391675.5528497119</v>
      </c>
      <c r="AD221" s="476">
        <v>1084024.962305713</v>
      </c>
      <c r="AE221" s="476">
        <v>75701.684925196852</v>
      </c>
      <c r="AF221" s="476">
        <v>6924.8590959567582</v>
      </c>
      <c r="AG221" s="476">
        <v>689.61836591741371</v>
      </c>
      <c r="AH221" s="476">
        <f t="shared" si="72"/>
        <v>2559016.6775424955</v>
      </c>
      <c r="AI221" s="476">
        <f t="shared" si="73"/>
        <v>201519.32245750446</v>
      </c>
      <c r="AJ221" s="476">
        <f t="shared" si="74"/>
        <v>2760536</v>
      </c>
      <c r="AK221" s="476">
        <f t="shared" si="75"/>
        <v>1832</v>
      </c>
      <c r="AL221" s="476">
        <f t="shared" si="76"/>
        <v>144</v>
      </c>
      <c r="AM221" s="806">
        <f t="shared" si="62"/>
        <v>2762512</v>
      </c>
      <c r="AR221" s="813"/>
      <c r="AS221" s="813"/>
      <c r="AT221" s="813"/>
      <c r="AU221" s="813"/>
      <c r="AV221" s="813"/>
      <c r="AW221" s="813"/>
    </row>
    <row r="222" spans="1:49" x14ac:dyDescent="0.2">
      <c r="A222" s="794">
        <f t="shared" si="77"/>
        <v>2038</v>
      </c>
      <c r="B222" s="794">
        <f t="shared" si="78"/>
        <v>12</v>
      </c>
      <c r="C222" s="800">
        <f t="shared" si="59"/>
        <v>50740</v>
      </c>
      <c r="E222" s="805">
        <v>1479528</v>
      </c>
      <c r="F222" s="476">
        <v>1067483</v>
      </c>
      <c r="G222" s="476">
        <v>67988</v>
      </c>
      <c r="H222" s="476">
        <v>5373</v>
      </c>
      <c r="I222" s="476">
        <v>894</v>
      </c>
      <c r="J222" s="476">
        <f t="shared" si="63"/>
        <v>2621266</v>
      </c>
      <c r="K222" s="476">
        <f t="shared" si="64"/>
        <v>206421</v>
      </c>
      <c r="L222" s="476">
        <f t="shared" si="65"/>
        <v>2827687</v>
      </c>
      <c r="M222" s="476">
        <v>1718</v>
      </c>
      <c r="N222" s="476">
        <f t="shared" si="66"/>
        <v>135</v>
      </c>
      <c r="O222" s="806">
        <f t="shared" si="60"/>
        <v>2829540</v>
      </c>
      <c r="P222" s="813"/>
      <c r="Q222" s="805">
        <f>E222-'[119]Electric Assumptions'!V214</f>
        <v>1311506.347632614</v>
      </c>
      <c r="R222" s="476">
        <f>F222-'[119]Electric Assumptions'!W214</f>
        <v>777711.26253782609</v>
      </c>
      <c r="S222" s="476">
        <f t="shared" si="79"/>
        <v>67988</v>
      </c>
      <c r="T222" s="476">
        <f t="shared" si="79"/>
        <v>5373</v>
      </c>
      <c r="U222" s="476">
        <f t="shared" si="79"/>
        <v>894</v>
      </c>
      <c r="V222" s="476">
        <f t="shared" si="67"/>
        <v>2163472.6101704398</v>
      </c>
      <c r="W222" s="476">
        <f t="shared" si="68"/>
        <v>170370.38982956018</v>
      </c>
      <c r="X222" s="476">
        <f t="shared" si="69"/>
        <v>2333843</v>
      </c>
      <c r="Y222" s="476">
        <f t="shared" si="70"/>
        <v>1718</v>
      </c>
      <c r="Z222" s="476">
        <f t="shared" si="71"/>
        <v>135</v>
      </c>
      <c r="AA222" s="806">
        <f t="shared" si="61"/>
        <v>2335696</v>
      </c>
      <c r="AC222" s="805">
        <v>1719406.940151724</v>
      </c>
      <c r="AD222" s="476">
        <v>1211732.375951868</v>
      </c>
      <c r="AE222" s="476">
        <v>78038.272927988073</v>
      </c>
      <c r="AF222" s="476">
        <v>7775.2407680895831</v>
      </c>
      <c r="AG222" s="476">
        <v>894.39298922223225</v>
      </c>
      <c r="AH222" s="476">
        <f t="shared" si="72"/>
        <v>3017847.2227888918</v>
      </c>
      <c r="AI222" s="476">
        <f t="shared" si="73"/>
        <v>237651.77721110824</v>
      </c>
      <c r="AJ222" s="476">
        <f t="shared" si="74"/>
        <v>3255499</v>
      </c>
      <c r="AK222" s="476">
        <f t="shared" si="75"/>
        <v>1718</v>
      </c>
      <c r="AL222" s="476">
        <f t="shared" si="76"/>
        <v>135</v>
      </c>
      <c r="AM222" s="806">
        <f t="shared" si="62"/>
        <v>3257352</v>
      </c>
      <c r="AR222" s="813"/>
      <c r="AS222" s="813"/>
      <c r="AT222" s="813"/>
      <c r="AU222" s="813"/>
      <c r="AV222" s="813"/>
      <c r="AW222" s="813"/>
    </row>
    <row r="223" spans="1:49" x14ac:dyDescent="0.2">
      <c r="A223" s="794">
        <f t="shared" si="77"/>
        <v>2039</v>
      </c>
      <c r="B223" s="794">
        <f t="shared" si="78"/>
        <v>1</v>
      </c>
      <c r="C223" s="800">
        <f t="shared" si="59"/>
        <v>50771</v>
      </c>
      <c r="E223" s="805">
        <v>1472681</v>
      </c>
      <c r="F223" s="476">
        <v>1050917</v>
      </c>
      <c r="G223" s="476">
        <v>70617</v>
      </c>
      <c r="H223" s="476">
        <v>5659</v>
      </c>
      <c r="I223" s="476">
        <v>1006</v>
      </c>
      <c r="J223" s="476">
        <f t="shared" si="63"/>
        <v>2600880</v>
      </c>
      <c r="K223" s="476">
        <f t="shared" si="64"/>
        <v>204816</v>
      </c>
      <c r="L223" s="476">
        <f t="shared" si="65"/>
        <v>2805696</v>
      </c>
      <c r="M223" s="476">
        <v>2325</v>
      </c>
      <c r="N223" s="476">
        <f t="shared" si="66"/>
        <v>183</v>
      </c>
      <c r="O223" s="806">
        <f t="shared" si="60"/>
        <v>2808204</v>
      </c>
      <c r="P223" s="813"/>
      <c r="Q223" s="805">
        <f>E223-'[119]Electric Assumptions'!V215</f>
        <v>1322514.9405772011</v>
      </c>
      <c r="R223" s="476">
        <f>F223-'[119]Electric Assumptions'!W215</f>
        <v>759457.74161171005</v>
      </c>
      <c r="S223" s="476">
        <f t="shared" si="79"/>
        <v>70617</v>
      </c>
      <c r="T223" s="476">
        <f t="shared" si="79"/>
        <v>5659</v>
      </c>
      <c r="U223" s="476">
        <f t="shared" si="79"/>
        <v>1006</v>
      </c>
      <c r="V223" s="476">
        <f t="shared" si="67"/>
        <v>2159254.6821889114</v>
      </c>
      <c r="W223" s="476">
        <f t="shared" si="68"/>
        <v>170038.31781108864</v>
      </c>
      <c r="X223" s="476">
        <f t="shared" si="69"/>
        <v>2329293</v>
      </c>
      <c r="Y223" s="476">
        <f t="shared" si="70"/>
        <v>2325</v>
      </c>
      <c r="Z223" s="476">
        <f t="shared" si="71"/>
        <v>183</v>
      </c>
      <c r="AA223" s="806">
        <f t="shared" si="61"/>
        <v>2331801</v>
      </c>
      <c r="AC223" s="805">
        <v>1735553.4612704206</v>
      </c>
      <c r="AD223" s="476">
        <v>1212476.3511336138</v>
      </c>
      <c r="AE223" s="476">
        <v>81236.534645477601</v>
      </c>
      <c r="AF223" s="476">
        <v>7652.5658699171272</v>
      </c>
      <c r="AG223" s="476">
        <v>1006.3943191883641</v>
      </c>
      <c r="AH223" s="476">
        <f t="shared" si="72"/>
        <v>3037925.3072386179</v>
      </c>
      <c r="AI223" s="476">
        <f t="shared" si="73"/>
        <v>239232.69276138209</v>
      </c>
      <c r="AJ223" s="476">
        <f t="shared" si="74"/>
        <v>3277158</v>
      </c>
      <c r="AK223" s="476">
        <f t="shared" si="75"/>
        <v>2325</v>
      </c>
      <c r="AL223" s="476">
        <f t="shared" si="76"/>
        <v>183</v>
      </c>
      <c r="AM223" s="806">
        <f t="shared" si="62"/>
        <v>3279666</v>
      </c>
      <c r="AR223" s="813"/>
      <c r="AS223" s="813"/>
      <c r="AT223" s="813"/>
      <c r="AU223" s="813"/>
      <c r="AV223" s="813"/>
      <c r="AW223" s="813"/>
    </row>
    <row r="224" spans="1:49" x14ac:dyDescent="0.2">
      <c r="A224" s="794">
        <f t="shared" si="77"/>
        <v>2039</v>
      </c>
      <c r="B224" s="794">
        <f t="shared" si="78"/>
        <v>2</v>
      </c>
      <c r="C224" s="800">
        <f t="shared" si="59"/>
        <v>50802</v>
      </c>
      <c r="E224" s="805">
        <v>1234797</v>
      </c>
      <c r="F224" s="476">
        <v>914784</v>
      </c>
      <c r="G224" s="476">
        <v>64847</v>
      </c>
      <c r="H224" s="476">
        <v>4907</v>
      </c>
      <c r="I224" s="476">
        <v>879</v>
      </c>
      <c r="J224" s="476">
        <f t="shared" si="63"/>
        <v>2220214</v>
      </c>
      <c r="K224" s="476">
        <f t="shared" si="64"/>
        <v>174839</v>
      </c>
      <c r="L224" s="476">
        <f t="shared" si="65"/>
        <v>2395053</v>
      </c>
      <c r="M224" s="476">
        <v>2433</v>
      </c>
      <c r="N224" s="476">
        <f t="shared" si="66"/>
        <v>192</v>
      </c>
      <c r="O224" s="806">
        <f t="shared" si="60"/>
        <v>2397678</v>
      </c>
      <c r="P224" s="813"/>
      <c r="Q224" s="805">
        <f>E224-'[119]Electric Assumptions'!V216</f>
        <v>1097727.470022456</v>
      </c>
      <c r="R224" s="476">
        <f>F224-'[119]Electric Assumptions'!W216</f>
        <v>654052.58240324596</v>
      </c>
      <c r="S224" s="476">
        <f t="shared" si="79"/>
        <v>64847</v>
      </c>
      <c r="T224" s="476">
        <f t="shared" si="79"/>
        <v>4907</v>
      </c>
      <c r="U224" s="476">
        <f t="shared" si="79"/>
        <v>879</v>
      </c>
      <c r="V224" s="476">
        <f t="shared" si="67"/>
        <v>1822413.0524257021</v>
      </c>
      <c r="W224" s="476">
        <f t="shared" si="68"/>
        <v>143512.9475742979</v>
      </c>
      <c r="X224" s="476">
        <f t="shared" si="69"/>
        <v>1965926</v>
      </c>
      <c r="Y224" s="476">
        <f t="shared" si="70"/>
        <v>2433</v>
      </c>
      <c r="Z224" s="476">
        <f t="shared" si="71"/>
        <v>192</v>
      </c>
      <c r="AA224" s="806">
        <f t="shared" si="61"/>
        <v>1968551</v>
      </c>
      <c r="AC224" s="805">
        <v>1435796.3957438176</v>
      </c>
      <c r="AD224" s="476">
        <v>1072361.9254827541</v>
      </c>
      <c r="AE224" s="476">
        <v>74040.416831145674</v>
      </c>
      <c r="AF224" s="476">
        <v>6565.1204177889003</v>
      </c>
      <c r="AG224" s="476">
        <v>878.95305442270478</v>
      </c>
      <c r="AH224" s="476">
        <f t="shared" si="72"/>
        <v>2589642.8115299288</v>
      </c>
      <c r="AI224" s="476">
        <f t="shared" si="73"/>
        <v>203931.18847007118</v>
      </c>
      <c r="AJ224" s="476">
        <f t="shared" si="74"/>
        <v>2793574</v>
      </c>
      <c r="AK224" s="476">
        <f t="shared" si="75"/>
        <v>2433</v>
      </c>
      <c r="AL224" s="476">
        <f t="shared" si="76"/>
        <v>192</v>
      </c>
      <c r="AM224" s="806">
        <f t="shared" si="62"/>
        <v>2796199</v>
      </c>
      <c r="AR224" s="813"/>
      <c r="AS224" s="813"/>
      <c r="AT224" s="813"/>
      <c r="AU224" s="813"/>
      <c r="AV224" s="813"/>
      <c r="AW224" s="813"/>
    </row>
    <row r="225" spans="1:49" x14ac:dyDescent="0.2">
      <c r="A225" s="794">
        <f t="shared" si="77"/>
        <v>2039</v>
      </c>
      <c r="B225" s="794">
        <f t="shared" si="78"/>
        <v>3</v>
      </c>
      <c r="C225" s="800">
        <f t="shared" si="59"/>
        <v>50830</v>
      </c>
      <c r="E225" s="805">
        <v>1259353</v>
      </c>
      <c r="F225" s="476">
        <v>994729</v>
      </c>
      <c r="G225" s="476">
        <v>71139</v>
      </c>
      <c r="H225" s="476">
        <v>5870</v>
      </c>
      <c r="I225" s="476">
        <v>871</v>
      </c>
      <c r="J225" s="476">
        <f t="shared" si="63"/>
        <v>2331962</v>
      </c>
      <c r="K225" s="476">
        <f t="shared" si="64"/>
        <v>183639</v>
      </c>
      <c r="L225" s="476">
        <f t="shared" si="65"/>
        <v>2515601</v>
      </c>
      <c r="M225" s="476">
        <v>2339</v>
      </c>
      <c r="N225" s="476">
        <f t="shared" si="66"/>
        <v>184</v>
      </c>
      <c r="O225" s="806">
        <f t="shared" si="60"/>
        <v>2518124</v>
      </c>
      <c r="P225" s="813"/>
      <c r="Q225" s="805">
        <f>E225-'[119]Electric Assumptions'!V217</f>
        <v>1099937.4191025391</v>
      </c>
      <c r="R225" s="476">
        <f>F225-'[119]Electric Assumptions'!W217</f>
        <v>700450.18838107598</v>
      </c>
      <c r="S225" s="476">
        <f t="shared" si="79"/>
        <v>71139</v>
      </c>
      <c r="T225" s="476">
        <f t="shared" si="79"/>
        <v>5870</v>
      </c>
      <c r="U225" s="476">
        <f t="shared" si="79"/>
        <v>871</v>
      </c>
      <c r="V225" s="476">
        <f t="shared" si="67"/>
        <v>1878267.6074836152</v>
      </c>
      <c r="W225" s="476">
        <f t="shared" si="68"/>
        <v>147911.39251638483</v>
      </c>
      <c r="X225" s="476">
        <f t="shared" si="69"/>
        <v>2026179</v>
      </c>
      <c r="Y225" s="476">
        <f t="shared" si="70"/>
        <v>2339</v>
      </c>
      <c r="Z225" s="476">
        <f t="shared" si="71"/>
        <v>184</v>
      </c>
      <c r="AA225" s="806">
        <f t="shared" si="61"/>
        <v>2028702</v>
      </c>
      <c r="AC225" s="805">
        <v>1455628.8085940015</v>
      </c>
      <c r="AD225" s="476">
        <v>1176913.6834941276</v>
      </c>
      <c r="AE225" s="476">
        <v>82012.866035234634</v>
      </c>
      <c r="AF225" s="476">
        <v>7677.1760611281616</v>
      </c>
      <c r="AG225" s="476">
        <v>871.22767874726264</v>
      </c>
      <c r="AH225" s="476">
        <f t="shared" si="72"/>
        <v>2723103.7618632391</v>
      </c>
      <c r="AI225" s="476">
        <f t="shared" si="73"/>
        <v>214441.23813676089</v>
      </c>
      <c r="AJ225" s="476">
        <f t="shared" si="74"/>
        <v>2937545</v>
      </c>
      <c r="AK225" s="476">
        <f t="shared" si="75"/>
        <v>2339</v>
      </c>
      <c r="AL225" s="476">
        <f t="shared" si="76"/>
        <v>184</v>
      </c>
      <c r="AM225" s="806">
        <f t="shared" si="62"/>
        <v>2940068</v>
      </c>
      <c r="AR225" s="813"/>
      <c r="AS225" s="813"/>
      <c r="AT225" s="813"/>
      <c r="AU225" s="813"/>
      <c r="AV225" s="813"/>
      <c r="AW225" s="813"/>
    </row>
    <row r="226" spans="1:49" x14ac:dyDescent="0.2">
      <c r="A226" s="794">
        <f t="shared" si="77"/>
        <v>2039</v>
      </c>
      <c r="B226" s="794">
        <f t="shared" si="78"/>
        <v>4</v>
      </c>
      <c r="C226" s="800">
        <f t="shared" si="59"/>
        <v>50861</v>
      </c>
      <c r="E226" s="805">
        <v>1016790</v>
      </c>
      <c r="F226" s="476">
        <v>876045</v>
      </c>
      <c r="G226" s="476">
        <v>66333</v>
      </c>
      <c r="H226" s="476">
        <v>5300</v>
      </c>
      <c r="I226" s="476">
        <v>711</v>
      </c>
      <c r="J226" s="476">
        <f t="shared" si="63"/>
        <v>1965179</v>
      </c>
      <c r="K226" s="476">
        <f t="shared" si="64"/>
        <v>154755</v>
      </c>
      <c r="L226" s="476">
        <f t="shared" si="65"/>
        <v>2119934</v>
      </c>
      <c r="M226" s="476">
        <v>2172</v>
      </c>
      <c r="N226" s="476">
        <f t="shared" si="66"/>
        <v>171</v>
      </c>
      <c r="O226" s="806">
        <f t="shared" si="60"/>
        <v>2122277</v>
      </c>
      <c r="P226" s="813"/>
      <c r="Q226" s="805">
        <f>E226-'[119]Electric Assumptions'!V218</f>
        <v>861967.77778665698</v>
      </c>
      <c r="R226" s="476">
        <f>F226-'[119]Electric Assumptions'!W218</f>
        <v>594963.87945914804</v>
      </c>
      <c r="S226" s="476">
        <f t="shared" si="79"/>
        <v>66333</v>
      </c>
      <c r="T226" s="476">
        <f t="shared" si="79"/>
        <v>5300</v>
      </c>
      <c r="U226" s="476">
        <f t="shared" si="79"/>
        <v>711</v>
      </c>
      <c r="V226" s="476">
        <f t="shared" si="67"/>
        <v>1529275.657245805</v>
      </c>
      <c r="W226" s="476">
        <f t="shared" si="68"/>
        <v>120428.34275419498</v>
      </c>
      <c r="X226" s="476">
        <f t="shared" si="69"/>
        <v>1649704</v>
      </c>
      <c r="Y226" s="476">
        <f t="shared" si="70"/>
        <v>2172</v>
      </c>
      <c r="Z226" s="476">
        <f t="shared" si="71"/>
        <v>171</v>
      </c>
      <c r="AA226" s="806">
        <f t="shared" si="61"/>
        <v>1652047</v>
      </c>
      <c r="AC226" s="805">
        <v>1183237.4418145046</v>
      </c>
      <c r="AD226" s="476">
        <v>1065195.0557174729</v>
      </c>
      <c r="AE226" s="476">
        <v>76610.940958743653</v>
      </c>
      <c r="AF226" s="476">
        <v>6775.8079828473092</v>
      </c>
      <c r="AG226" s="476">
        <v>711.0605923595532</v>
      </c>
      <c r="AH226" s="476">
        <f t="shared" si="72"/>
        <v>2332530.3070659274</v>
      </c>
      <c r="AI226" s="476">
        <f t="shared" si="73"/>
        <v>183683.69293407258</v>
      </c>
      <c r="AJ226" s="476">
        <f t="shared" si="74"/>
        <v>2516214</v>
      </c>
      <c r="AK226" s="476">
        <f t="shared" si="75"/>
        <v>2172</v>
      </c>
      <c r="AL226" s="476">
        <f t="shared" si="76"/>
        <v>171</v>
      </c>
      <c r="AM226" s="806">
        <f t="shared" si="62"/>
        <v>2518557</v>
      </c>
      <c r="AR226" s="813"/>
      <c r="AS226" s="813"/>
      <c r="AT226" s="813"/>
      <c r="AU226" s="813"/>
      <c r="AV226" s="813"/>
      <c r="AW226" s="813"/>
    </row>
    <row r="227" spans="1:49" x14ac:dyDescent="0.2">
      <c r="A227" s="794">
        <f t="shared" si="77"/>
        <v>2039</v>
      </c>
      <c r="B227" s="794">
        <f t="shared" si="78"/>
        <v>5</v>
      </c>
      <c r="C227" s="800">
        <f t="shared" si="59"/>
        <v>50891</v>
      </c>
      <c r="E227" s="805">
        <v>920422</v>
      </c>
      <c r="F227" s="476">
        <v>865861</v>
      </c>
      <c r="G227" s="476">
        <v>63337</v>
      </c>
      <c r="H227" s="476">
        <v>5276</v>
      </c>
      <c r="I227" s="476">
        <v>560</v>
      </c>
      <c r="J227" s="476">
        <f t="shared" si="63"/>
        <v>1855456</v>
      </c>
      <c r="K227" s="476">
        <f t="shared" si="64"/>
        <v>146115</v>
      </c>
      <c r="L227" s="476">
        <f t="shared" si="65"/>
        <v>2001571</v>
      </c>
      <c r="M227" s="476">
        <v>2174</v>
      </c>
      <c r="N227" s="476">
        <f t="shared" si="66"/>
        <v>171</v>
      </c>
      <c r="O227" s="806">
        <f t="shared" si="60"/>
        <v>2003916</v>
      </c>
      <c r="P227" s="813"/>
      <c r="Q227" s="805">
        <f>E227-'[119]Electric Assumptions'!V219</f>
        <v>769382.90962554095</v>
      </c>
      <c r="R227" s="476">
        <f>F227-'[119]Electric Assumptions'!W219</f>
        <v>592486.79202002194</v>
      </c>
      <c r="S227" s="476">
        <f t="shared" si="79"/>
        <v>63337</v>
      </c>
      <c r="T227" s="476">
        <f t="shared" si="79"/>
        <v>5276</v>
      </c>
      <c r="U227" s="476">
        <f t="shared" si="79"/>
        <v>560</v>
      </c>
      <c r="V227" s="476">
        <f t="shared" si="67"/>
        <v>1431042.7016455629</v>
      </c>
      <c r="W227" s="476">
        <f t="shared" si="68"/>
        <v>112692.29835443711</v>
      </c>
      <c r="X227" s="476">
        <f t="shared" si="69"/>
        <v>1543735</v>
      </c>
      <c r="Y227" s="476">
        <f t="shared" si="70"/>
        <v>2174</v>
      </c>
      <c r="Z227" s="476">
        <f t="shared" si="71"/>
        <v>171</v>
      </c>
      <c r="AA227" s="806">
        <f t="shared" si="61"/>
        <v>1546080</v>
      </c>
      <c r="AC227" s="805">
        <v>1069974.9099527723</v>
      </c>
      <c r="AD227" s="476">
        <v>1069943.60273897</v>
      </c>
      <c r="AE227" s="476">
        <v>73872.786033149707</v>
      </c>
      <c r="AF227" s="476">
        <v>6613.4309566777665</v>
      </c>
      <c r="AG227" s="476">
        <v>559.90330882276612</v>
      </c>
      <c r="AH227" s="476">
        <f t="shared" si="72"/>
        <v>2220964.6329903929</v>
      </c>
      <c r="AI227" s="476">
        <f t="shared" si="73"/>
        <v>174898.36700960714</v>
      </c>
      <c r="AJ227" s="476">
        <f t="shared" si="74"/>
        <v>2395863</v>
      </c>
      <c r="AK227" s="476">
        <f t="shared" si="75"/>
        <v>2174</v>
      </c>
      <c r="AL227" s="476">
        <f t="shared" si="76"/>
        <v>171</v>
      </c>
      <c r="AM227" s="806">
        <f t="shared" si="62"/>
        <v>2398208</v>
      </c>
      <c r="AR227" s="813"/>
      <c r="AS227" s="813"/>
      <c r="AT227" s="813"/>
      <c r="AU227" s="813"/>
      <c r="AV227" s="813"/>
      <c r="AW227" s="813"/>
    </row>
    <row r="228" spans="1:49" x14ac:dyDescent="0.2">
      <c r="A228" s="794">
        <f t="shared" si="77"/>
        <v>2039</v>
      </c>
      <c r="B228" s="794">
        <f t="shared" si="78"/>
        <v>6</v>
      </c>
      <c r="C228" s="800">
        <f t="shared" si="59"/>
        <v>50922</v>
      </c>
      <c r="E228" s="805">
        <v>884742</v>
      </c>
      <c r="F228" s="476">
        <v>849027</v>
      </c>
      <c r="G228" s="476">
        <v>70294</v>
      </c>
      <c r="H228" s="476">
        <v>4647</v>
      </c>
      <c r="I228" s="476">
        <v>430</v>
      </c>
      <c r="J228" s="476">
        <f t="shared" si="63"/>
        <v>1809140</v>
      </c>
      <c r="K228" s="476">
        <f t="shared" si="64"/>
        <v>142467</v>
      </c>
      <c r="L228" s="476">
        <f t="shared" si="65"/>
        <v>1951607</v>
      </c>
      <c r="M228" s="476">
        <v>1787</v>
      </c>
      <c r="N228" s="476">
        <f t="shared" si="66"/>
        <v>141</v>
      </c>
      <c r="O228" s="806">
        <f t="shared" si="60"/>
        <v>1953535</v>
      </c>
      <c r="P228" s="813"/>
      <c r="Q228" s="805">
        <f>E228-'[119]Electric Assumptions'!V220</f>
        <v>738217.43332900398</v>
      </c>
      <c r="R228" s="476">
        <f>F228-'[119]Electric Assumptions'!W220</f>
        <v>585354.07326642098</v>
      </c>
      <c r="S228" s="476">
        <f t="shared" si="79"/>
        <v>70294</v>
      </c>
      <c r="T228" s="476">
        <f t="shared" si="79"/>
        <v>4647</v>
      </c>
      <c r="U228" s="476">
        <f t="shared" si="79"/>
        <v>430</v>
      </c>
      <c r="V228" s="476">
        <f t="shared" si="67"/>
        <v>1398942.5065954248</v>
      </c>
      <c r="W228" s="476">
        <f t="shared" si="68"/>
        <v>110164.49340457516</v>
      </c>
      <c r="X228" s="476">
        <f t="shared" si="69"/>
        <v>1509107</v>
      </c>
      <c r="Y228" s="476">
        <f t="shared" si="70"/>
        <v>1787</v>
      </c>
      <c r="Z228" s="476">
        <f t="shared" si="71"/>
        <v>141</v>
      </c>
      <c r="AA228" s="806">
        <f t="shared" si="61"/>
        <v>1511035</v>
      </c>
      <c r="AC228" s="805">
        <v>1034940.8547463404</v>
      </c>
      <c r="AD228" s="476">
        <v>1068179.1031776939</v>
      </c>
      <c r="AE228" s="476">
        <v>80466.948039936964</v>
      </c>
      <c r="AF228" s="476">
        <v>5934.4782292752698</v>
      </c>
      <c r="AG228" s="476">
        <v>429.8184904272976</v>
      </c>
      <c r="AH228" s="476">
        <f t="shared" si="72"/>
        <v>2189951.2026836742</v>
      </c>
      <c r="AI228" s="476">
        <f t="shared" si="73"/>
        <v>172455.79731632583</v>
      </c>
      <c r="AJ228" s="476">
        <f t="shared" si="74"/>
        <v>2362407</v>
      </c>
      <c r="AK228" s="476">
        <f t="shared" si="75"/>
        <v>1787</v>
      </c>
      <c r="AL228" s="476">
        <f t="shared" si="76"/>
        <v>141</v>
      </c>
      <c r="AM228" s="806">
        <f t="shared" si="62"/>
        <v>2364335</v>
      </c>
      <c r="AR228" s="813"/>
      <c r="AS228" s="813"/>
      <c r="AT228" s="813"/>
      <c r="AU228" s="813"/>
      <c r="AV228" s="813"/>
      <c r="AW228" s="813"/>
    </row>
    <row r="229" spans="1:49" x14ac:dyDescent="0.2">
      <c r="A229" s="794">
        <f t="shared" si="77"/>
        <v>2039</v>
      </c>
      <c r="B229" s="794">
        <f t="shared" si="78"/>
        <v>7</v>
      </c>
      <c r="C229" s="800">
        <f t="shared" si="59"/>
        <v>50952</v>
      </c>
      <c r="E229" s="805">
        <v>1038043</v>
      </c>
      <c r="F229" s="476">
        <v>946122</v>
      </c>
      <c r="G229" s="476">
        <v>72767</v>
      </c>
      <c r="H229" s="476">
        <v>5364</v>
      </c>
      <c r="I229" s="476">
        <v>291</v>
      </c>
      <c r="J229" s="476">
        <f t="shared" si="63"/>
        <v>2062587</v>
      </c>
      <c r="K229" s="476">
        <f t="shared" si="64"/>
        <v>162426</v>
      </c>
      <c r="L229" s="476">
        <f t="shared" si="65"/>
        <v>2225013</v>
      </c>
      <c r="M229" s="476">
        <v>2889</v>
      </c>
      <c r="N229" s="476">
        <f t="shared" si="66"/>
        <v>228</v>
      </c>
      <c r="O229" s="806">
        <f t="shared" si="60"/>
        <v>2228130</v>
      </c>
      <c r="P229" s="813"/>
      <c r="Q229" s="805">
        <f>E229-'[119]Electric Assumptions'!V221</f>
        <v>889781.45821923506</v>
      </c>
      <c r="R229" s="476">
        <f>F229-'[119]Electric Assumptions'!W221</f>
        <v>679348.97734523192</v>
      </c>
      <c r="S229" s="476">
        <f t="shared" si="79"/>
        <v>72767</v>
      </c>
      <c r="T229" s="476">
        <f t="shared" si="79"/>
        <v>5364</v>
      </c>
      <c r="U229" s="476">
        <f t="shared" si="79"/>
        <v>291</v>
      </c>
      <c r="V229" s="476">
        <f t="shared" si="67"/>
        <v>1647552.435564467</v>
      </c>
      <c r="W229" s="476">
        <f t="shared" si="68"/>
        <v>129742.56443553302</v>
      </c>
      <c r="X229" s="476">
        <f t="shared" si="69"/>
        <v>1777295</v>
      </c>
      <c r="Y229" s="476">
        <f t="shared" si="70"/>
        <v>2889</v>
      </c>
      <c r="Z229" s="476">
        <f t="shared" si="71"/>
        <v>228</v>
      </c>
      <c r="AA229" s="806">
        <f t="shared" si="61"/>
        <v>1780412</v>
      </c>
      <c r="AC229" s="805">
        <v>1225940.7484326758</v>
      </c>
      <c r="AD229" s="476">
        <v>1164095.0701210857</v>
      </c>
      <c r="AE229" s="476">
        <v>82925.843464427307</v>
      </c>
      <c r="AF229" s="476">
        <v>7072.4424110668806</v>
      </c>
      <c r="AG229" s="476">
        <v>291.14757483456242</v>
      </c>
      <c r="AH229" s="476">
        <f t="shared" si="72"/>
        <v>2480325.2520040902</v>
      </c>
      <c r="AI229" s="476">
        <f t="shared" si="73"/>
        <v>195322.74799590977</v>
      </c>
      <c r="AJ229" s="476">
        <f t="shared" si="74"/>
        <v>2675648</v>
      </c>
      <c r="AK229" s="476">
        <f t="shared" si="75"/>
        <v>2889</v>
      </c>
      <c r="AL229" s="476">
        <f t="shared" si="76"/>
        <v>228</v>
      </c>
      <c r="AM229" s="806">
        <f t="shared" si="62"/>
        <v>2678765</v>
      </c>
      <c r="AR229" s="813"/>
      <c r="AS229" s="813"/>
      <c r="AT229" s="813"/>
      <c r="AU229" s="813"/>
      <c r="AV229" s="813"/>
      <c r="AW229" s="813"/>
    </row>
    <row r="230" spans="1:49" x14ac:dyDescent="0.2">
      <c r="A230" s="794">
        <f t="shared" si="77"/>
        <v>2039</v>
      </c>
      <c r="B230" s="794">
        <f t="shared" si="78"/>
        <v>8</v>
      </c>
      <c r="C230" s="800">
        <f t="shared" si="59"/>
        <v>50983</v>
      </c>
      <c r="E230" s="805">
        <v>1054173</v>
      </c>
      <c r="F230" s="476">
        <v>940511</v>
      </c>
      <c r="G230" s="476">
        <v>72917</v>
      </c>
      <c r="H230" s="476">
        <v>4926</v>
      </c>
      <c r="I230" s="476">
        <v>290</v>
      </c>
      <c r="J230" s="476">
        <f t="shared" si="63"/>
        <v>2072817</v>
      </c>
      <c r="K230" s="476">
        <f t="shared" si="64"/>
        <v>163232</v>
      </c>
      <c r="L230" s="476">
        <f t="shared" si="65"/>
        <v>2236049</v>
      </c>
      <c r="M230" s="476">
        <v>1634</v>
      </c>
      <c r="N230" s="476">
        <f t="shared" si="66"/>
        <v>129</v>
      </c>
      <c r="O230" s="806">
        <f t="shared" si="60"/>
        <v>2237812</v>
      </c>
      <c r="P230" s="813"/>
      <c r="Q230" s="805">
        <f>E230-'[119]Electric Assumptions'!V222</f>
        <v>905271.87254536594</v>
      </c>
      <c r="R230" s="476">
        <f>F230-'[119]Electric Assumptions'!W222</f>
        <v>670059.55885113892</v>
      </c>
      <c r="S230" s="476">
        <f t="shared" si="79"/>
        <v>72917</v>
      </c>
      <c r="T230" s="476">
        <f t="shared" si="79"/>
        <v>4926</v>
      </c>
      <c r="U230" s="476">
        <f t="shared" si="79"/>
        <v>290</v>
      </c>
      <c r="V230" s="476">
        <f t="shared" si="67"/>
        <v>1653464.4313965049</v>
      </c>
      <c r="W230" s="476">
        <f t="shared" si="68"/>
        <v>130208.56860349514</v>
      </c>
      <c r="X230" s="476">
        <f t="shared" si="69"/>
        <v>1783673</v>
      </c>
      <c r="Y230" s="476">
        <f t="shared" si="70"/>
        <v>1634</v>
      </c>
      <c r="Z230" s="476">
        <f t="shared" si="71"/>
        <v>129</v>
      </c>
      <c r="AA230" s="806">
        <f t="shared" si="61"/>
        <v>1785436</v>
      </c>
      <c r="AC230" s="805">
        <v>1233425.33603781</v>
      </c>
      <c r="AD230" s="476">
        <v>1168375.2118991911</v>
      </c>
      <c r="AE230" s="476">
        <v>83503.461657921885</v>
      </c>
      <c r="AF230" s="476">
        <v>6584.8236594716745</v>
      </c>
      <c r="AG230" s="476">
        <v>290.29550054884817</v>
      </c>
      <c r="AH230" s="476">
        <f t="shared" si="72"/>
        <v>2492179.1287549436</v>
      </c>
      <c r="AI230" s="476">
        <f t="shared" si="73"/>
        <v>196255.87124505639</v>
      </c>
      <c r="AJ230" s="476">
        <f t="shared" si="74"/>
        <v>2688435</v>
      </c>
      <c r="AK230" s="476">
        <f t="shared" si="75"/>
        <v>1634</v>
      </c>
      <c r="AL230" s="476">
        <f t="shared" si="76"/>
        <v>129</v>
      </c>
      <c r="AM230" s="806">
        <f t="shared" si="62"/>
        <v>2690198</v>
      </c>
      <c r="AR230" s="813"/>
      <c r="AS230" s="813"/>
      <c r="AT230" s="813"/>
      <c r="AU230" s="813"/>
      <c r="AV230" s="813"/>
      <c r="AW230" s="813"/>
    </row>
    <row r="231" spans="1:49" x14ac:dyDescent="0.2">
      <c r="A231" s="794">
        <f t="shared" si="77"/>
        <v>2039</v>
      </c>
      <c r="B231" s="794">
        <f t="shared" si="78"/>
        <v>9</v>
      </c>
      <c r="C231" s="800">
        <f t="shared" si="59"/>
        <v>51014</v>
      </c>
      <c r="E231" s="805">
        <v>922917</v>
      </c>
      <c r="F231" s="476">
        <v>864552</v>
      </c>
      <c r="G231" s="476">
        <v>68951</v>
      </c>
      <c r="H231" s="476">
        <v>5007</v>
      </c>
      <c r="I231" s="476">
        <v>319</v>
      </c>
      <c r="J231" s="476">
        <f t="shared" si="63"/>
        <v>1861746</v>
      </c>
      <c r="K231" s="476">
        <f t="shared" si="64"/>
        <v>146610</v>
      </c>
      <c r="L231" s="476">
        <f t="shared" si="65"/>
        <v>2008356</v>
      </c>
      <c r="M231" s="476">
        <v>1428</v>
      </c>
      <c r="N231" s="476">
        <f t="shared" si="66"/>
        <v>112</v>
      </c>
      <c r="O231" s="806">
        <f t="shared" si="60"/>
        <v>2009896</v>
      </c>
      <c r="P231" s="813"/>
      <c r="Q231" s="805">
        <f>E231-'[119]Electric Assumptions'!V223</f>
        <v>782311.33221156895</v>
      </c>
      <c r="R231" s="476">
        <f>F231-'[119]Electric Assumptions'!W223</f>
        <v>603787.24256027001</v>
      </c>
      <c r="S231" s="476">
        <f t="shared" si="79"/>
        <v>68951</v>
      </c>
      <c r="T231" s="476">
        <f t="shared" si="79"/>
        <v>5007</v>
      </c>
      <c r="U231" s="476">
        <f t="shared" si="79"/>
        <v>319</v>
      </c>
      <c r="V231" s="476">
        <f t="shared" si="67"/>
        <v>1460375.574771839</v>
      </c>
      <c r="W231" s="476">
        <f t="shared" si="68"/>
        <v>115002.42522816104</v>
      </c>
      <c r="X231" s="476">
        <f t="shared" si="69"/>
        <v>1575378</v>
      </c>
      <c r="Y231" s="476">
        <f t="shared" si="70"/>
        <v>1428</v>
      </c>
      <c r="Z231" s="476">
        <f t="shared" si="71"/>
        <v>112</v>
      </c>
      <c r="AA231" s="806">
        <f t="shared" si="61"/>
        <v>1576918</v>
      </c>
      <c r="AC231" s="805">
        <v>1063471.3332682385</v>
      </c>
      <c r="AD231" s="476">
        <v>1067525.9447671925</v>
      </c>
      <c r="AE231" s="476">
        <v>78767.692942814523</v>
      </c>
      <c r="AF231" s="476">
        <v>6847.0608021072221</v>
      </c>
      <c r="AG231" s="476">
        <v>319.04534264791477</v>
      </c>
      <c r="AH231" s="476">
        <f t="shared" si="72"/>
        <v>2216931.0771230008</v>
      </c>
      <c r="AI231" s="476">
        <f t="shared" si="73"/>
        <v>174579.92287699925</v>
      </c>
      <c r="AJ231" s="476">
        <f t="shared" si="74"/>
        <v>2391511</v>
      </c>
      <c r="AK231" s="476">
        <f t="shared" si="75"/>
        <v>1428</v>
      </c>
      <c r="AL231" s="476">
        <f t="shared" si="76"/>
        <v>112</v>
      </c>
      <c r="AM231" s="806">
        <f t="shared" si="62"/>
        <v>2393051</v>
      </c>
      <c r="AR231" s="813"/>
      <c r="AS231" s="813"/>
      <c r="AT231" s="813"/>
      <c r="AU231" s="813"/>
      <c r="AV231" s="813"/>
      <c r="AW231" s="813"/>
    </row>
    <row r="232" spans="1:49" x14ac:dyDescent="0.2">
      <c r="A232" s="794">
        <f t="shared" si="77"/>
        <v>2039</v>
      </c>
      <c r="B232" s="794">
        <f t="shared" si="78"/>
        <v>10</v>
      </c>
      <c r="C232" s="800">
        <f t="shared" si="59"/>
        <v>51044</v>
      </c>
      <c r="E232" s="805">
        <v>1019681</v>
      </c>
      <c r="F232" s="476">
        <v>899101</v>
      </c>
      <c r="G232" s="476">
        <v>67982</v>
      </c>
      <c r="H232" s="476">
        <v>5607</v>
      </c>
      <c r="I232" s="476">
        <v>502</v>
      </c>
      <c r="J232" s="476">
        <f t="shared" si="63"/>
        <v>1992873</v>
      </c>
      <c r="K232" s="476">
        <f t="shared" si="64"/>
        <v>156936</v>
      </c>
      <c r="L232" s="476">
        <f t="shared" si="65"/>
        <v>2149809</v>
      </c>
      <c r="M232" s="476">
        <v>1830</v>
      </c>
      <c r="N232" s="476">
        <f t="shared" si="66"/>
        <v>144</v>
      </c>
      <c r="O232" s="806">
        <f t="shared" si="60"/>
        <v>2151783</v>
      </c>
      <c r="P232" s="813"/>
      <c r="Q232" s="805">
        <f>E232-'[119]Electric Assumptions'!V224</f>
        <v>858643.74812982802</v>
      </c>
      <c r="R232" s="476">
        <f>F232-'[119]Electric Assumptions'!W224</f>
        <v>605882.30875527207</v>
      </c>
      <c r="S232" s="476">
        <f t="shared" si="79"/>
        <v>67982</v>
      </c>
      <c r="T232" s="476">
        <f t="shared" si="79"/>
        <v>5607</v>
      </c>
      <c r="U232" s="476">
        <f t="shared" si="79"/>
        <v>502</v>
      </c>
      <c r="V232" s="476">
        <f t="shared" si="67"/>
        <v>1538617.0568851</v>
      </c>
      <c r="W232" s="476">
        <f t="shared" si="68"/>
        <v>121163.94311490003</v>
      </c>
      <c r="X232" s="476">
        <f t="shared" si="69"/>
        <v>1659781</v>
      </c>
      <c r="Y232" s="476">
        <f t="shared" si="70"/>
        <v>1830</v>
      </c>
      <c r="Z232" s="476">
        <f t="shared" si="71"/>
        <v>144</v>
      </c>
      <c r="AA232" s="806">
        <f t="shared" si="61"/>
        <v>1661755</v>
      </c>
      <c r="AC232" s="805">
        <v>1186725.2657979729</v>
      </c>
      <c r="AD232" s="476">
        <v>1094554.3925694956</v>
      </c>
      <c r="AE232" s="476">
        <v>78627.32276312873</v>
      </c>
      <c r="AF232" s="476">
        <v>8005.4474981170551</v>
      </c>
      <c r="AG232" s="476">
        <v>501.98632065313444</v>
      </c>
      <c r="AH232" s="476">
        <f t="shared" si="72"/>
        <v>2368414.4149493673</v>
      </c>
      <c r="AI232" s="476">
        <f t="shared" si="73"/>
        <v>186509.58505063271</v>
      </c>
      <c r="AJ232" s="476">
        <f t="shared" si="74"/>
        <v>2554924</v>
      </c>
      <c r="AK232" s="476">
        <f t="shared" si="75"/>
        <v>1830</v>
      </c>
      <c r="AL232" s="476">
        <f t="shared" si="76"/>
        <v>144</v>
      </c>
      <c r="AM232" s="806">
        <f t="shared" si="62"/>
        <v>2556898</v>
      </c>
      <c r="AR232" s="813"/>
      <c r="AS232" s="813"/>
      <c r="AT232" s="813"/>
      <c r="AU232" s="813"/>
      <c r="AV232" s="813"/>
      <c r="AW232" s="813"/>
    </row>
    <row r="233" spans="1:49" x14ac:dyDescent="0.2">
      <c r="A233" s="794">
        <f t="shared" si="77"/>
        <v>2039</v>
      </c>
      <c r="B233" s="794">
        <f t="shared" si="78"/>
        <v>11</v>
      </c>
      <c r="C233" s="800">
        <f t="shared" si="59"/>
        <v>51075</v>
      </c>
      <c r="E233" s="805">
        <v>1199528</v>
      </c>
      <c r="F233" s="476">
        <v>947729</v>
      </c>
      <c r="G233" s="476">
        <v>65185</v>
      </c>
      <c r="H233" s="476">
        <v>4775</v>
      </c>
      <c r="I233" s="476">
        <v>688</v>
      </c>
      <c r="J233" s="476">
        <f t="shared" si="63"/>
        <v>2217905</v>
      </c>
      <c r="K233" s="476">
        <f t="shared" si="64"/>
        <v>174657</v>
      </c>
      <c r="L233" s="476">
        <f t="shared" si="65"/>
        <v>2392562</v>
      </c>
      <c r="M233" s="476">
        <v>1832</v>
      </c>
      <c r="N233" s="476">
        <f t="shared" si="66"/>
        <v>144</v>
      </c>
      <c r="O233" s="806">
        <f t="shared" si="60"/>
        <v>2394538</v>
      </c>
      <c r="P233" s="813"/>
      <c r="Q233" s="805">
        <f>E233-'[119]Electric Assumptions'!V225</f>
        <v>1037624.35961781</v>
      </c>
      <c r="R233" s="476">
        <f>F233-'[119]Electric Assumptions'!W225</f>
        <v>649298.97807645099</v>
      </c>
      <c r="S233" s="476">
        <f t="shared" si="79"/>
        <v>65185</v>
      </c>
      <c r="T233" s="476">
        <f t="shared" si="79"/>
        <v>4775</v>
      </c>
      <c r="U233" s="476">
        <f t="shared" si="79"/>
        <v>688</v>
      </c>
      <c r="V233" s="476">
        <f t="shared" si="67"/>
        <v>1757571.337694261</v>
      </c>
      <c r="W233" s="476">
        <f t="shared" si="68"/>
        <v>138406.66230573901</v>
      </c>
      <c r="X233" s="476">
        <f t="shared" si="69"/>
        <v>1895978</v>
      </c>
      <c r="Y233" s="476">
        <f t="shared" si="70"/>
        <v>1832</v>
      </c>
      <c r="Z233" s="476">
        <f t="shared" si="71"/>
        <v>144</v>
      </c>
      <c r="AA233" s="806">
        <f t="shared" si="61"/>
        <v>1897954</v>
      </c>
      <c r="AC233" s="805">
        <v>1410056.047884017</v>
      </c>
      <c r="AD233" s="476">
        <v>1120022.1040236265</v>
      </c>
      <c r="AE233" s="476">
        <v>75075.517848154923</v>
      </c>
      <c r="AF233" s="476">
        <v>7009.1335644501551</v>
      </c>
      <c r="AG233" s="476">
        <v>687.64642360427194</v>
      </c>
      <c r="AH233" s="476">
        <f t="shared" si="72"/>
        <v>2612850.449743853</v>
      </c>
      <c r="AI233" s="476">
        <f t="shared" si="73"/>
        <v>205758.55025614705</v>
      </c>
      <c r="AJ233" s="476">
        <f t="shared" si="74"/>
        <v>2818609</v>
      </c>
      <c r="AK233" s="476">
        <f t="shared" si="75"/>
        <v>1832</v>
      </c>
      <c r="AL233" s="476">
        <f t="shared" si="76"/>
        <v>144</v>
      </c>
      <c r="AM233" s="806">
        <f t="shared" si="62"/>
        <v>2820585</v>
      </c>
      <c r="AR233" s="813"/>
      <c r="AS233" s="813"/>
      <c r="AT233" s="813"/>
      <c r="AU233" s="813"/>
      <c r="AV233" s="813"/>
      <c r="AW233" s="813"/>
    </row>
    <row r="234" spans="1:49" x14ac:dyDescent="0.2">
      <c r="A234" s="794">
        <f t="shared" si="77"/>
        <v>2039</v>
      </c>
      <c r="B234" s="794">
        <f t="shared" si="78"/>
        <v>12</v>
      </c>
      <c r="C234" s="800">
        <f t="shared" si="59"/>
        <v>51105</v>
      </c>
      <c r="E234" s="805">
        <v>1490048</v>
      </c>
      <c r="F234" s="476">
        <v>1102936</v>
      </c>
      <c r="G234" s="476">
        <v>67323</v>
      </c>
      <c r="H234" s="476">
        <v>5468</v>
      </c>
      <c r="I234" s="476">
        <v>893</v>
      </c>
      <c r="J234" s="476">
        <f t="shared" si="63"/>
        <v>2666668</v>
      </c>
      <c r="K234" s="476">
        <f t="shared" si="64"/>
        <v>209997</v>
      </c>
      <c r="L234" s="476">
        <f t="shared" si="65"/>
        <v>2876665</v>
      </c>
      <c r="M234" s="476">
        <v>1718</v>
      </c>
      <c r="N234" s="476">
        <f t="shared" si="66"/>
        <v>135</v>
      </c>
      <c r="O234" s="806">
        <f t="shared" si="60"/>
        <v>2878518</v>
      </c>
      <c r="P234" s="813"/>
      <c r="Q234" s="805">
        <f>E234-'[119]Electric Assumptions'!V226</f>
        <v>1315943.6725076709</v>
      </c>
      <c r="R234" s="476">
        <f>F234-'[119]Electric Assumptions'!W226</f>
        <v>778193.37024505506</v>
      </c>
      <c r="S234" s="476">
        <f t="shared" si="79"/>
        <v>67323</v>
      </c>
      <c r="T234" s="476">
        <f t="shared" si="79"/>
        <v>5468</v>
      </c>
      <c r="U234" s="476">
        <f t="shared" si="79"/>
        <v>893</v>
      </c>
      <c r="V234" s="476">
        <f t="shared" si="67"/>
        <v>2167821.042752726</v>
      </c>
      <c r="W234" s="476">
        <f t="shared" si="68"/>
        <v>170712.957247274</v>
      </c>
      <c r="X234" s="476">
        <f t="shared" si="69"/>
        <v>2338534</v>
      </c>
      <c r="Y234" s="476">
        <f t="shared" si="70"/>
        <v>1718</v>
      </c>
      <c r="Z234" s="476">
        <f t="shared" si="71"/>
        <v>135</v>
      </c>
      <c r="AA234" s="806">
        <f t="shared" si="61"/>
        <v>2340387</v>
      </c>
      <c r="AC234" s="805">
        <v>1745287.6481722109</v>
      </c>
      <c r="AD234" s="476">
        <v>1253226.8257580376</v>
      </c>
      <c r="AE234" s="476">
        <v>77396.175780518592</v>
      </c>
      <c r="AF234" s="476">
        <v>7869.7696072016843</v>
      </c>
      <c r="AG234" s="476">
        <v>893.4070180656613</v>
      </c>
      <c r="AH234" s="476">
        <f t="shared" si="72"/>
        <v>3084673.8263360341</v>
      </c>
      <c r="AI234" s="476">
        <f t="shared" si="73"/>
        <v>242914.17366396589</v>
      </c>
      <c r="AJ234" s="476">
        <f t="shared" si="74"/>
        <v>3327588</v>
      </c>
      <c r="AK234" s="476">
        <f t="shared" si="75"/>
        <v>1718</v>
      </c>
      <c r="AL234" s="476">
        <f t="shared" si="76"/>
        <v>135</v>
      </c>
      <c r="AM234" s="806">
        <f t="shared" si="62"/>
        <v>3329441</v>
      </c>
      <c r="AR234" s="813"/>
      <c r="AS234" s="813"/>
      <c r="AT234" s="813"/>
      <c r="AU234" s="813"/>
      <c r="AV234" s="813"/>
      <c r="AW234" s="813"/>
    </row>
    <row r="235" spans="1:49" x14ac:dyDescent="0.2">
      <c r="A235" s="794">
        <f t="shared" si="77"/>
        <v>2040</v>
      </c>
      <c r="B235" s="794">
        <f t="shared" si="78"/>
        <v>1</v>
      </c>
      <c r="C235" s="800">
        <f t="shared" ref="C235:C298" si="80">DATE(A235,B235,1)</f>
        <v>51136</v>
      </c>
      <c r="E235" s="805">
        <v>1487497</v>
      </c>
      <c r="F235" s="476">
        <v>1081505</v>
      </c>
      <c r="G235" s="476">
        <v>69937</v>
      </c>
      <c r="H235" s="476">
        <v>5752</v>
      </c>
      <c r="I235" s="476">
        <v>1007</v>
      </c>
      <c r="J235" s="476">
        <f t="shared" si="63"/>
        <v>2645698</v>
      </c>
      <c r="K235" s="476">
        <f t="shared" si="64"/>
        <v>208345</v>
      </c>
      <c r="L235" s="476">
        <f t="shared" si="65"/>
        <v>2854043</v>
      </c>
      <c r="M235" s="476">
        <v>2325</v>
      </c>
      <c r="N235" s="476">
        <f t="shared" si="66"/>
        <v>183</v>
      </c>
      <c r="O235" s="806">
        <f t="shared" ref="O235:O298" si="81">SUM(L235:N235)</f>
        <v>2856551</v>
      </c>
      <c r="P235" s="813"/>
      <c r="Q235" s="805">
        <f>E235-'[119]Electric Assumptions'!V227</f>
        <v>1332749.051280237</v>
      </c>
      <c r="R235" s="476">
        <f>F235-'[119]Electric Assumptions'!W227</f>
        <v>759136.74564710702</v>
      </c>
      <c r="S235" s="476">
        <f t="shared" si="79"/>
        <v>69937</v>
      </c>
      <c r="T235" s="476">
        <f t="shared" si="79"/>
        <v>5752</v>
      </c>
      <c r="U235" s="476">
        <f t="shared" si="79"/>
        <v>1007</v>
      </c>
      <c r="V235" s="476">
        <f t="shared" si="67"/>
        <v>2168581.7969273441</v>
      </c>
      <c r="W235" s="476">
        <f t="shared" si="68"/>
        <v>170773.20307265595</v>
      </c>
      <c r="X235" s="476">
        <f t="shared" si="69"/>
        <v>2339355</v>
      </c>
      <c r="Y235" s="476">
        <f t="shared" si="70"/>
        <v>2325</v>
      </c>
      <c r="Z235" s="476">
        <f t="shared" si="71"/>
        <v>183</v>
      </c>
      <c r="AA235" s="806">
        <f t="shared" ref="AA235:AA298" si="82">SUM(X235:Z235)</f>
        <v>2341863</v>
      </c>
      <c r="AC235" s="805">
        <v>1765685.6242185556</v>
      </c>
      <c r="AD235" s="476">
        <v>1251035.2181034649</v>
      </c>
      <c r="AE235" s="476">
        <v>80571.329075372181</v>
      </c>
      <c r="AF235" s="476">
        <v>7745.5067309822662</v>
      </c>
      <c r="AG235" s="476">
        <v>1007.3802903449351</v>
      </c>
      <c r="AH235" s="476">
        <f t="shared" si="72"/>
        <v>3106045.05841872</v>
      </c>
      <c r="AI235" s="476">
        <f t="shared" si="73"/>
        <v>244596.94158127997</v>
      </c>
      <c r="AJ235" s="476">
        <f t="shared" si="74"/>
        <v>3350642</v>
      </c>
      <c r="AK235" s="476">
        <f t="shared" si="75"/>
        <v>2325</v>
      </c>
      <c r="AL235" s="476">
        <f t="shared" si="76"/>
        <v>183</v>
      </c>
      <c r="AM235" s="806">
        <f t="shared" ref="AM235:AM298" si="83">SUM(AJ235:AL235)</f>
        <v>3353150</v>
      </c>
      <c r="AR235" s="813"/>
      <c r="AS235" s="813"/>
      <c r="AT235" s="813"/>
      <c r="AU235" s="813"/>
      <c r="AV235" s="813"/>
      <c r="AW235" s="813"/>
    </row>
    <row r="236" spans="1:49" x14ac:dyDescent="0.2">
      <c r="A236" s="794">
        <f t="shared" si="77"/>
        <v>2040</v>
      </c>
      <c r="B236" s="794">
        <f t="shared" si="78"/>
        <v>2</v>
      </c>
      <c r="C236" s="800">
        <f t="shared" si="80"/>
        <v>51167</v>
      </c>
      <c r="E236" s="805">
        <v>1282371</v>
      </c>
      <c r="F236" s="476">
        <v>976350</v>
      </c>
      <c r="G236" s="476">
        <v>66411</v>
      </c>
      <c r="H236" s="476">
        <v>4986</v>
      </c>
      <c r="I236" s="476">
        <v>908</v>
      </c>
      <c r="J236" s="476">
        <f t="shared" ref="J236:J299" si="84">SUM(E236:I236)</f>
        <v>2331026</v>
      </c>
      <c r="K236" s="476">
        <f t="shared" ref="K236:K299" si="85">L236-J236</f>
        <v>183565</v>
      </c>
      <c r="L236" s="476">
        <f t="shared" ref="L236:L299" si="86">ROUND(J236/(1-0.073), 0)</f>
        <v>2514591</v>
      </c>
      <c r="M236" s="476">
        <v>2433</v>
      </c>
      <c r="N236" s="476">
        <f t="shared" ref="N236:N299" si="87">ROUND(M236/(1-0.073)-M236, 0)</f>
        <v>192</v>
      </c>
      <c r="O236" s="806">
        <f t="shared" si="81"/>
        <v>2517216</v>
      </c>
      <c r="P236" s="813"/>
      <c r="Q236" s="805">
        <f>E236-'[119]Electric Assumptions'!V228</f>
        <v>1135718.4779030001</v>
      </c>
      <c r="R236" s="476">
        <f>F236-'[119]Electric Assumptions'!W228</f>
        <v>675008.021307113</v>
      </c>
      <c r="S236" s="476">
        <f t="shared" si="79"/>
        <v>66411</v>
      </c>
      <c r="T236" s="476">
        <f t="shared" si="79"/>
        <v>4986</v>
      </c>
      <c r="U236" s="476">
        <f t="shared" si="79"/>
        <v>908</v>
      </c>
      <c r="V236" s="476">
        <f t="shared" ref="V236:V299" si="88">SUM(Q236:U236)</f>
        <v>1883031.4992101132</v>
      </c>
      <c r="W236" s="476">
        <f t="shared" ref="W236:W299" si="89">X236-V236</f>
        <v>148286.50078988681</v>
      </c>
      <c r="X236" s="476">
        <f t="shared" ref="X236:X299" si="90">ROUND(V236/(1-0.073), 0)</f>
        <v>2031318</v>
      </c>
      <c r="Y236" s="476">
        <f t="shared" ref="Y236:Y299" si="91">M236</f>
        <v>2433</v>
      </c>
      <c r="Z236" s="476">
        <f t="shared" ref="Z236:Z299" si="92">ROUND(Y236/(1-0.073)-Y236, 0)</f>
        <v>192</v>
      </c>
      <c r="AA236" s="806">
        <f t="shared" si="82"/>
        <v>2033943</v>
      </c>
      <c r="AC236" s="805">
        <v>1502781.7938795171</v>
      </c>
      <c r="AD236" s="476">
        <v>1146780.3127084146</v>
      </c>
      <c r="AE236" s="476">
        <v>76040.222939160099</v>
      </c>
      <c r="AF236" s="476">
        <v>6644.7729415569884</v>
      </c>
      <c r="AG236" s="476">
        <v>908.32827605516979</v>
      </c>
      <c r="AH236" s="476">
        <f t="shared" ref="AH236:AH299" si="93">SUM(AC236:AG236)</f>
        <v>2733155.4307447039</v>
      </c>
      <c r="AI236" s="476">
        <f t="shared" ref="AI236:AI299" si="94">AJ236-AH236</f>
        <v>215232.56925529614</v>
      </c>
      <c r="AJ236" s="476">
        <f t="shared" ref="AJ236:AJ299" si="95">ROUND(AH236/(1-0.073), 0)</f>
        <v>2948388</v>
      </c>
      <c r="AK236" s="476">
        <f t="shared" ref="AK236:AK299" si="96">M236</f>
        <v>2433</v>
      </c>
      <c r="AL236" s="476">
        <f t="shared" ref="AL236:AL299" si="97">ROUND(AK236/(1-0.073)-AK236, 0)</f>
        <v>192</v>
      </c>
      <c r="AM236" s="806">
        <f t="shared" si="83"/>
        <v>2951013</v>
      </c>
      <c r="AR236" s="813"/>
      <c r="AS236" s="813"/>
      <c r="AT236" s="813"/>
      <c r="AU236" s="813"/>
      <c r="AV236" s="813"/>
      <c r="AW236" s="813"/>
    </row>
    <row r="237" spans="1:49" x14ac:dyDescent="0.2">
      <c r="A237" s="794">
        <f t="shared" si="77"/>
        <v>2040</v>
      </c>
      <c r="B237" s="794">
        <f t="shared" si="78"/>
        <v>3</v>
      </c>
      <c r="C237" s="800">
        <f t="shared" si="80"/>
        <v>51196</v>
      </c>
      <c r="E237" s="805">
        <v>1264012</v>
      </c>
      <c r="F237" s="476">
        <v>1025641</v>
      </c>
      <c r="G237" s="476">
        <v>70426</v>
      </c>
      <c r="H237" s="476">
        <v>5963</v>
      </c>
      <c r="I237" s="476">
        <v>869</v>
      </c>
      <c r="J237" s="476">
        <f t="shared" si="84"/>
        <v>2366911</v>
      </c>
      <c r="K237" s="476">
        <f t="shared" si="85"/>
        <v>186391</v>
      </c>
      <c r="L237" s="476">
        <f t="shared" si="86"/>
        <v>2553302</v>
      </c>
      <c r="M237" s="476">
        <v>2339</v>
      </c>
      <c r="N237" s="476">
        <f t="shared" si="87"/>
        <v>184</v>
      </c>
      <c r="O237" s="806">
        <f t="shared" si="81"/>
        <v>2555825</v>
      </c>
      <c r="P237" s="813"/>
      <c r="Q237" s="805">
        <f>E237-'[119]Electric Assumptions'!V229</f>
        <v>1100000.3086380439</v>
      </c>
      <c r="R237" s="476">
        <f>F237-'[119]Electric Assumptions'!W229</f>
        <v>698232.89600110403</v>
      </c>
      <c r="S237" s="476">
        <f t="shared" si="79"/>
        <v>70426</v>
      </c>
      <c r="T237" s="476">
        <f t="shared" si="79"/>
        <v>5963</v>
      </c>
      <c r="U237" s="476">
        <f t="shared" si="79"/>
        <v>869</v>
      </c>
      <c r="V237" s="476">
        <f t="shared" si="88"/>
        <v>1875491.204639148</v>
      </c>
      <c r="W237" s="476">
        <f t="shared" si="89"/>
        <v>147692.79536085203</v>
      </c>
      <c r="X237" s="476">
        <f t="shared" si="90"/>
        <v>2023184</v>
      </c>
      <c r="Y237" s="476">
        <f t="shared" si="91"/>
        <v>2339</v>
      </c>
      <c r="Z237" s="476">
        <f t="shared" si="92"/>
        <v>184</v>
      </c>
      <c r="AA237" s="806">
        <f t="shared" si="82"/>
        <v>2025707</v>
      </c>
      <c r="AC237" s="805">
        <v>1473471.9658735811</v>
      </c>
      <c r="AD237" s="476">
        <v>1215846.2391663487</v>
      </c>
      <c r="AE237" s="476">
        <v>81313.128055263413</v>
      </c>
      <c r="AF237" s="476">
        <v>7770.2304620226469</v>
      </c>
      <c r="AG237" s="476">
        <v>869.07086684226374</v>
      </c>
      <c r="AH237" s="476">
        <f t="shared" si="93"/>
        <v>2779270.6344240578</v>
      </c>
      <c r="AI237" s="476">
        <f t="shared" si="94"/>
        <v>218863.36557594221</v>
      </c>
      <c r="AJ237" s="476">
        <f t="shared" si="95"/>
        <v>2998134</v>
      </c>
      <c r="AK237" s="476">
        <f t="shared" si="96"/>
        <v>2339</v>
      </c>
      <c r="AL237" s="476">
        <f t="shared" si="97"/>
        <v>184</v>
      </c>
      <c r="AM237" s="806">
        <f t="shared" si="83"/>
        <v>3000657</v>
      </c>
      <c r="AR237" s="813"/>
      <c r="AS237" s="813"/>
      <c r="AT237" s="813"/>
      <c r="AU237" s="813"/>
      <c r="AV237" s="813"/>
      <c r="AW237" s="813"/>
    </row>
    <row r="238" spans="1:49" x14ac:dyDescent="0.2">
      <c r="A238" s="794">
        <f t="shared" si="77"/>
        <v>2040</v>
      </c>
      <c r="B238" s="794">
        <f t="shared" si="78"/>
        <v>4</v>
      </c>
      <c r="C238" s="800">
        <f t="shared" si="80"/>
        <v>51227</v>
      </c>
      <c r="E238" s="805">
        <v>1023045</v>
      </c>
      <c r="F238" s="476">
        <v>904149</v>
      </c>
      <c r="G238" s="476">
        <v>65944</v>
      </c>
      <c r="H238" s="476">
        <v>5383</v>
      </c>
      <c r="I238" s="476">
        <v>711</v>
      </c>
      <c r="J238" s="476">
        <f t="shared" si="84"/>
        <v>1999232</v>
      </c>
      <c r="K238" s="476">
        <f t="shared" si="85"/>
        <v>157437</v>
      </c>
      <c r="L238" s="476">
        <f t="shared" si="86"/>
        <v>2156669</v>
      </c>
      <c r="M238" s="476">
        <v>2172</v>
      </c>
      <c r="N238" s="476">
        <f t="shared" si="87"/>
        <v>171</v>
      </c>
      <c r="O238" s="806">
        <f t="shared" si="81"/>
        <v>2159012</v>
      </c>
      <c r="P238" s="813"/>
      <c r="Q238" s="805">
        <f>E238-'[119]Electric Assumptions'!V230</f>
        <v>863867.49157158798</v>
      </c>
      <c r="R238" s="476">
        <f>F238-'[119]Electric Assumptions'!W230</f>
        <v>591528.60272621107</v>
      </c>
      <c r="S238" s="476">
        <f t="shared" si="79"/>
        <v>65944</v>
      </c>
      <c r="T238" s="476">
        <f t="shared" si="79"/>
        <v>5383</v>
      </c>
      <c r="U238" s="476">
        <f t="shared" si="79"/>
        <v>711</v>
      </c>
      <c r="V238" s="476">
        <f t="shared" si="88"/>
        <v>1527434.094297799</v>
      </c>
      <c r="W238" s="476">
        <f t="shared" si="89"/>
        <v>120282.90570220095</v>
      </c>
      <c r="X238" s="476">
        <f t="shared" si="90"/>
        <v>1647717</v>
      </c>
      <c r="Y238" s="476">
        <f t="shared" si="91"/>
        <v>2172</v>
      </c>
      <c r="Z238" s="476">
        <f t="shared" si="92"/>
        <v>171</v>
      </c>
      <c r="AA238" s="806">
        <f t="shared" si="82"/>
        <v>1650060</v>
      </c>
      <c r="AC238" s="805">
        <v>1201045.1116797046</v>
      </c>
      <c r="AD238" s="476">
        <v>1102760.709324107</v>
      </c>
      <c r="AE238" s="476">
        <v>76238.602998621034</v>
      </c>
      <c r="AF238" s="476">
        <v>6858.3388230453984</v>
      </c>
      <c r="AG238" s="476">
        <v>711.12221555683891</v>
      </c>
      <c r="AH238" s="476">
        <f t="shared" si="93"/>
        <v>2387613.8850410348</v>
      </c>
      <c r="AI238" s="476">
        <f t="shared" si="94"/>
        <v>188021.11495896522</v>
      </c>
      <c r="AJ238" s="476">
        <f t="shared" si="95"/>
        <v>2575635</v>
      </c>
      <c r="AK238" s="476">
        <f t="shared" si="96"/>
        <v>2172</v>
      </c>
      <c r="AL238" s="476">
        <f t="shared" si="97"/>
        <v>171</v>
      </c>
      <c r="AM238" s="806">
        <f t="shared" si="83"/>
        <v>2577978</v>
      </c>
      <c r="AR238" s="813"/>
      <c r="AS238" s="813"/>
      <c r="AT238" s="813"/>
      <c r="AU238" s="813"/>
      <c r="AV238" s="813"/>
      <c r="AW238" s="813"/>
    </row>
    <row r="239" spans="1:49" x14ac:dyDescent="0.2">
      <c r="A239" s="794">
        <f t="shared" si="77"/>
        <v>2040</v>
      </c>
      <c r="B239" s="794">
        <f t="shared" si="78"/>
        <v>5</v>
      </c>
      <c r="C239" s="800">
        <f t="shared" si="80"/>
        <v>51257</v>
      </c>
      <c r="E239" s="805">
        <v>926861</v>
      </c>
      <c r="F239" s="476">
        <v>890329</v>
      </c>
      <c r="G239" s="476">
        <v>62948</v>
      </c>
      <c r="H239" s="476">
        <v>5357</v>
      </c>
      <c r="I239" s="476">
        <v>560</v>
      </c>
      <c r="J239" s="476">
        <f t="shared" si="84"/>
        <v>1886055</v>
      </c>
      <c r="K239" s="476">
        <f t="shared" si="85"/>
        <v>148524</v>
      </c>
      <c r="L239" s="476">
        <f t="shared" si="86"/>
        <v>2034579</v>
      </c>
      <c r="M239" s="476">
        <v>2174</v>
      </c>
      <c r="N239" s="476">
        <f t="shared" si="87"/>
        <v>171</v>
      </c>
      <c r="O239" s="806">
        <f t="shared" si="81"/>
        <v>2036924</v>
      </c>
      <c r="P239" s="813"/>
      <c r="Q239" s="805">
        <f>E239-'[119]Electric Assumptions'!V231</f>
        <v>771678.98728830204</v>
      </c>
      <c r="R239" s="476">
        <f>F239-'[119]Electric Assumptions'!W231</f>
        <v>586454.93888293207</v>
      </c>
      <c r="S239" s="476">
        <f t="shared" si="79"/>
        <v>62948</v>
      </c>
      <c r="T239" s="476">
        <f t="shared" si="79"/>
        <v>5357</v>
      </c>
      <c r="U239" s="476">
        <f t="shared" si="79"/>
        <v>560</v>
      </c>
      <c r="V239" s="476">
        <f t="shared" si="88"/>
        <v>1426998.9261712341</v>
      </c>
      <c r="W239" s="476">
        <f t="shared" si="89"/>
        <v>112374.07382876589</v>
      </c>
      <c r="X239" s="476">
        <f t="shared" si="90"/>
        <v>1539373</v>
      </c>
      <c r="Y239" s="476">
        <f t="shared" si="91"/>
        <v>2174</v>
      </c>
      <c r="Z239" s="476">
        <f t="shared" si="92"/>
        <v>171</v>
      </c>
      <c r="AA239" s="806">
        <f t="shared" si="82"/>
        <v>1541718</v>
      </c>
      <c r="AC239" s="805">
        <v>1087388.1223524776</v>
      </c>
      <c r="AD239" s="476">
        <v>1106257.4307400817</v>
      </c>
      <c r="AE239" s="476">
        <v>73520.455593627994</v>
      </c>
      <c r="AF239" s="476">
        <v>6694.092128910127</v>
      </c>
      <c r="AG239" s="476">
        <v>560.08817841462314</v>
      </c>
      <c r="AH239" s="476">
        <f t="shared" si="93"/>
        <v>2274420.1889935122</v>
      </c>
      <c r="AI239" s="476">
        <f t="shared" si="94"/>
        <v>179107.81100648781</v>
      </c>
      <c r="AJ239" s="476">
        <f t="shared" si="95"/>
        <v>2453528</v>
      </c>
      <c r="AK239" s="476">
        <f t="shared" si="96"/>
        <v>2174</v>
      </c>
      <c r="AL239" s="476">
        <f t="shared" si="97"/>
        <v>171</v>
      </c>
      <c r="AM239" s="806">
        <f t="shared" si="83"/>
        <v>2455873</v>
      </c>
      <c r="AR239" s="813"/>
      <c r="AS239" s="813"/>
      <c r="AT239" s="813"/>
      <c r="AU239" s="813"/>
      <c r="AV239" s="813"/>
      <c r="AW239" s="813"/>
    </row>
    <row r="240" spans="1:49" x14ac:dyDescent="0.2">
      <c r="A240" s="794">
        <f t="shared" si="77"/>
        <v>2040</v>
      </c>
      <c r="B240" s="794">
        <f t="shared" si="78"/>
        <v>6</v>
      </c>
      <c r="C240" s="800">
        <f t="shared" si="80"/>
        <v>51288</v>
      </c>
      <c r="E240" s="805">
        <v>891502</v>
      </c>
      <c r="F240" s="476">
        <v>874349</v>
      </c>
      <c r="G240" s="476">
        <v>69596</v>
      </c>
      <c r="H240" s="476">
        <v>4719</v>
      </c>
      <c r="I240" s="476">
        <v>430</v>
      </c>
      <c r="J240" s="476">
        <f t="shared" si="84"/>
        <v>1840596</v>
      </c>
      <c r="K240" s="476">
        <f t="shared" si="85"/>
        <v>144944</v>
      </c>
      <c r="L240" s="476">
        <f t="shared" si="86"/>
        <v>1985540</v>
      </c>
      <c r="M240" s="476">
        <v>1787</v>
      </c>
      <c r="N240" s="476">
        <f t="shared" si="87"/>
        <v>141</v>
      </c>
      <c r="O240" s="806">
        <f t="shared" si="81"/>
        <v>1987468</v>
      </c>
      <c r="P240" s="813"/>
      <c r="Q240" s="805">
        <f>E240-'[119]Electric Assumptions'!V232</f>
        <v>741058.29119023797</v>
      </c>
      <c r="R240" s="476">
        <f>F240-'[119]Electric Assumptions'!W232</f>
        <v>581402.15958296997</v>
      </c>
      <c r="S240" s="476">
        <f t="shared" si="79"/>
        <v>69596</v>
      </c>
      <c r="T240" s="476">
        <f t="shared" si="79"/>
        <v>4719</v>
      </c>
      <c r="U240" s="476">
        <f t="shared" si="79"/>
        <v>430</v>
      </c>
      <c r="V240" s="476">
        <f t="shared" si="88"/>
        <v>1397205.4507732079</v>
      </c>
      <c r="W240" s="476">
        <f t="shared" si="89"/>
        <v>110027.54922679206</v>
      </c>
      <c r="X240" s="476">
        <f t="shared" si="90"/>
        <v>1507233</v>
      </c>
      <c r="Y240" s="476">
        <f t="shared" si="91"/>
        <v>1787</v>
      </c>
      <c r="Z240" s="476">
        <f t="shared" si="92"/>
        <v>141</v>
      </c>
      <c r="AA240" s="806">
        <f t="shared" si="82"/>
        <v>1509161</v>
      </c>
      <c r="AC240" s="805">
        <v>1053466.8516286651</v>
      </c>
      <c r="AD240" s="476">
        <v>1104040.996495618</v>
      </c>
      <c r="AE240" s="476">
        <v>79776.629883271657</v>
      </c>
      <c r="AF240" s="476">
        <v>6006.4066484131226</v>
      </c>
      <c r="AG240" s="476">
        <v>429.88011362458326</v>
      </c>
      <c r="AH240" s="476">
        <f t="shared" si="93"/>
        <v>2243720.7647695928</v>
      </c>
      <c r="AI240" s="476">
        <f t="shared" si="94"/>
        <v>176690.23523040721</v>
      </c>
      <c r="AJ240" s="476">
        <f t="shared" si="95"/>
        <v>2420411</v>
      </c>
      <c r="AK240" s="476">
        <f t="shared" si="96"/>
        <v>1787</v>
      </c>
      <c r="AL240" s="476">
        <f t="shared" si="97"/>
        <v>141</v>
      </c>
      <c r="AM240" s="806">
        <f t="shared" si="83"/>
        <v>2422339</v>
      </c>
      <c r="AR240" s="813"/>
      <c r="AS240" s="813"/>
      <c r="AT240" s="813"/>
      <c r="AU240" s="813"/>
      <c r="AV240" s="813"/>
      <c r="AW240" s="813"/>
    </row>
    <row r="241" spans="1:49" x14ac:dyDescent="0.2">
      <c r="A241" s="794">
        <f t="shared" si="77"/>
        <v>2040</v>
      </c>
      <c r="B241" s="794">
        <f t="shared" si="78"/>
        <v>7</v>
      </c>
      <c r="C241" s="800">
        <f t="shared" si="80"/>
        <v>51318</v>
      </c>
      <c r="E241" s="805">
        <v>1050058</v>
      </c>
      <c r="F241" s="476">
        <v>971790</v>
      </c>
      <c r="G241" s="476">
        <v>72049</v>
      </c>
      <c r="H241" s="476">
        <v>5449</v>
      </c>
      <c r="I241" s="476">
        <v>291</v>
      </c>
      <c r="J241" s="476">
        <f t="shared" si="84"/>
        <v>2099637</v>
      </c>
      <c r="K241" s="476">
        <f t="shared" si="85"/>
        <v>165344</v>
      </c>
      <c r="L241" s="476">
        <f t="shared" si="86"/>
        <v>2264981</v>
      </c>
      <c r="M241" s="476">
        <v>2889</v>
      </c>
      <c r="N241" s="476">
        <f t="shared" si="87"/>
        <v>228</v>
      </c>
      <c r="O241" s="806">
        <f t="shared" si="81"/>
        <v>2268098</v>
      </c>
      <c r="P241" s="813"/>
      <c r="Q241" s="805">
        <f>E241-'[119]Electric Assumptions'!V233</f>
        <v>897943.50063464197</v>
      </c>
      <c r="R241" s="476">
        <f>F241-'[119]Electric Assumptions'!W233</f>
        <v>675602.10362769302</v>
      </c>
      <c r="S241" s="476">
        <f t="shared" si="79"/>
        <v>72049</v>
      </c>
      <c r="T241" s="476">
        <f t="shared" si="79"/>
        <v>5449</v>
      </c>
      <c r="U241" s="476">
        <f t="shared" si="79"/>
        <v>291</v>
      </c>
      <c r="V241" s="476">
        <f t="shared" si="88"/>
        <v>1651334.604262335</v>
      </c>
      <c r="W241" s="476">
        <f t="shared" si="89"/>
        <v>130040.39573766501</v>
      </c>
      <c r="X241" s="476">
        <f t="shared" si="90"/>
        <v>1781375</v>
      </c>
      <c r="Y241" s="476">
        <f t="shared" si="91"/>
        <v>2889</v>
      </c>
      <c r="Z241" s="476">
        <f t="shared" si="92"/>
        <v>228</v>
      </c>
      <c r="AA241" s="806">
        <f t="shared" si="82"/>
        <v>1784492</v>
      </c>
      <c r="AC241" s="805">
        <v>1252189.0643584812</v>
      </c>
      <c r="AD241" s="476">
        <v>1202070.1379376638</v>
      </c>
      <c r="AE241" s="476">
        <v>82233.245095738966</v>
      </c>
      <c r="AF241" s="476">
        <v>7157.8247711334061</v>
      </c>
      <c r="AG241" s="476">
        <v>291.14757483456242</v>
      </c>
      <c r="AH241" s="476">
        <f t="shared" si="93"/>
        <v>2543941.4197378522</v>
      </c>
      <c r="AI241" s="476">
        <f t="shared" si="94"/>
        <v>200331.58026214782</v>
      </c>
      <c r="AJ241" s="476">
        <f t="shared" si="95"/>
        <v>2744273</v>
      </c>
      <c r="AK241" s="476">
        <f t="shared" si="96"/>
        <v>2889</v>
      </c>
      <c r="AL241" s="476">
        <f t="shared" si="97"/>
        <v>228</v>
      </c>
      <c r="AM241" s="806">
        <f t="shared" si="83"/>
        <v>2747390</v>
      </c>
      <c r="AR241" s="813"/>
      <c r="AS241" s="813"/>
      <c r="AT241" s="813"/>
      <c r="AU241" s="813"/>
      <c r="AV241" s="813"/>
      <c r="AW241" s="813"/>
    </row>
    <row r="242" spans="1:49" x14ac:dyDescent="0.2">
      <c r="A242" s="794">
        <f t="shared" si="77"/>
        <v>2040</v>
      </c>
      <c r="B242" s="794">
        <f t="shared" si="78"/>
        <v>8</v>
      </c>
      <c r="C242" s="800">
        <f t="shared" si="80"/>
        <v>51349</v>
      </c>
      <c r="E242" s="805">
        <v>1068835</v>
      </c>
      <c r="F242" s="476">
        <v>966771</v>
      </c>
      <c r="G242" s="476">
        <v>72195</v>
      </c>
      <c r="H242" s="476">
        <v>5005</v>
      </c>
      <c r="I242" s="476">
        <v>290</v>
      </c>
      <c r="J242" s="476">
        <f t="shared" si="84"/>
        <v>2113096</v>
      </c>
      <c r="K242" s="476">
        <f t="shared" si="85"/>
        <v>166403</v>
      </c>
      <c r="L242" s="476">
        <f t="shared" si="86"/>
        <v>2279499</v>
      </c>
      <c r="M242" s="476">
        <v>1634</v>
      </c>
      <c r="N242" s="476">
        <f t="shared" si="87"/>
        <v>129</v>
      </c>
      <c r="O242" s="806">
        <f t="shared" si="81"/>
        <v>2281262</v>
      </c>
      <c r="P242" s="813"/>
      <c r="Q242" s="805">
        <f>E242-'[119]Electric Assumptions'!V234</f>
        <v>916173.72732381895</v>
      </c>
      <c r="R242" s="476">
        <f>F242-'[119]Electric Assumptions'!W234</f>
        <v>666745.81801849301</v>
      </c>
      <c r="S242" s="476">
        <f t="shared" si="79"/>
        <v>72195</v>
      </c>
      <c r="T242" s="476">
        <f t="shared" si="79"/>
        <v>5005</v>
      </c>
      <c r="U242" s="476">
        <f t="shared" si="79"/>
        <v>290</v>
      </c>
      <c r="V242" s="476">
        <f t="shared" si="88"/>
        <v>1660409.545342312</v>
      </c>
      <c r="W242" s="476">
        <f t="shared" si="89"/>
        <v>130755.45465768804</v>
      </c>
      <c r="X242" s="476">
        <f t="shared" si="90"/>
        <v>1791165</v>
      </c>
      <c r="Y242" s="476">
        <f t="shared" si="91"/>
        <v>1634</v>
      </c>
      <c r="Z242" s="476">
        <f t="shared" si="92"/>
        <v>129</v>
      </c>
      <c r="AA242" s="806">
        <f t="shared" si="82"/>
        <v>1792928</v>
      </c>
      <c r="AC242" s="805">
        <v>1259791.9175437393</v>
      </c>
      <c r="AD242" s="476">
        <v>1206321.6196880334</v>
      </c>
      <c r="AE242" s="476">
        <v>82798.913811438339</v>
      </c>
      <c r="AF242" s="476">
        <v>6664.2392879876043</v>
      </c>
      <c r="AG242" s="476">
        <v>290.29550054884817</v>
      </c>
      <c r="AH242" s="476">
        <f t="shared" si="93"/>
        <v>2555866.9858317478</v>
      </c>
      <c r="AI242" s="476">
        <f t="shared" si="94"/>
        <v>201271.01416825224</v>
      </c>
      <c r="AJ242" s="476">
        <f t="shared" si="95"/>
        <v>2757138</v>
      </c>
      <c r="AK242" s="476">
        <f t="shared" si="96"/>
        <v>1634</v>
      </c>
      <c r="AL242" s="476">
        <f t="shared" si="97"/>
        <v>129</v>
      </c>
      <c r="AM242" s="806">
        <f t="shared" si="83"/>
        <v>2758901</v>
      </c>
      <c r="AR242" s="813"/>
      <c r="AS242" s="813"/>
      <c r="AT242" s="813"/>
      <c r="AU242" s="813"/>
      <c r="AV242" s="813"/>
      <c r="AW242" s="813"/>
    </row>
    <row r="243" spans="1:49" x14ac:dyDescent="0.2">
      <c r="A243" s="794">
        <f t="shared" si="77"/>
        <v>2040</v>
      </c>
      <c r="B243" s="794">
        <f t="shared" si="78"/>
        <v>9</v>
      </c>
      <c r="C243" s="800">
        <f t="shared" si="80"/>
        <v>51380</v>
      </c>
      <c r="E243" s="805">
        <v>929731</v>
      </c>
      <c r="F243" s="476">
        <v>892208</v>
      </c>
      <c r="G243" s="476">
        <v>68285</v>
      </c>
      <c r="H243" s="476">
        <v>5090</v>
      </c>
      <c r="I243" s="476">
        <v>319</v>
      </c>
      <c r="J243" s="476">
        <f t="shared" si="84"/>
        <v>1895633</v>
      </c>
      <c r="K243" s="476">
        <f t="shared" si="85"/>
        <v>149279</v>
      </c>
      <c r="L243" s="476">
        <f t="shared" si="86"/>
        <v>2044912</v>
      </c>
      <c r="M243" s="476">
        <v>1428</v>
      </c>
      <c r="N243" s="476">
        <f t="shared" si="87"/>
        <v>112</v>
      </c>
      <c r="O243" s="806">
        <f t="shared" si="81"/>
        <v>2046452</v>
      </c>
      <c r="P243" s="813"/>
      <c r="Q243" s="805">
        <f>E243-'[119]Electric Assumptions'!V235</f>
        <v>785660.12971697794</v>
      </c>
      <c r="R243" s="476">
        <f>F243-'[119]Electric Assumptions'!W235</f>
        <v>603337.79831786593</v>
      </c>
      <c r="S243" s="476">
        <f t="shared" si="79"/>
        <v>68285</v>
      </c>
      <c r="T243" s="476">
        <f t="shared" si="79"/>
        <v>5090</v>
      </c>
      <c r="U243" s="476">
        <f t="shared" si="79"/>
        <v>319</v>
      </c>
      <c r="V243" s="476">
        <f t="shared" si="88"/>
        <v>1462691.9280348439</v>
      </c>
      <c r="W243" s="476">
        <f t="shared" si="89"/>
        <v>115185.07196515612</v>
      </c>
      <c r="X243" s="476">
        <f t="shared" si="90"/>
        <v>1577877</v>
      </c>
      <c r="Y243" s="476">
        <f t="shared" si="91"/>
        <v>1428</v>
      </c>
      <c r="Z243" s="476">
        <f t="shared" si="92"/>
        <v>112</v>
      </c>
      <c r="AA243" s="806">
        <f t="shared" si="82"/>
        <v>1579417</v>
      </c>
      <c r="AC243" s="805">
        <v>1081126.7171560708</v>
      </c>
      <c r="AD243" s="476">
        <v>1102767.7241293471</v>
      </c>
      <c r="AE243" s="476">
        <v>78107.160981911729</v>
      </c>
      <c r="AF243" s="476">
        <v>6929.558482529932</v>
      </c>
      <c r="AG243" s="476">
        <v>318.61398026691501</v>
      </c>
      <c r="AH243" s="476">
        <f t="shared" si="93"/>
        <v>2269249.7747301264</v>
      </c>
      <c r="AI243" s="476">
        <f t="shared" si="94"/>
        <v>178700.22526987363</v>
      </c>
      <c r="AJ243" s="476">
        <f t="shared" si="95"/>
        <v>2447950</v>
      </c>
      <c r="AK243" s="476">
        <f t="shared" si="96"/>
        <v>1428</v>
      </c>
      <c r="AL243" s="476">
        <f t="shared" si="97"/>
        <v>112</v>
      </c>
      <c r="AM243" s="806">
        <f t="shared" si="83"/>
        <v>2449490</v>
      </c>
      <c r="AR243" s="813"/>
      <c r="AS243" s="813"/>
      <c r="AT243" s="813"/>
      <c r="AU243" s="813"/>
      <c r="AV243" s="813"/>
      <c r="AW243" s="813"/>
    </row>
    <row r="244" spans="1:49" x14ac:dyDescent="0.2">
      <c r="A244" s="794">
        <f t="shared" si="77"/>
        <v>2040</v>
      </c>
      <c r="B244" s="794">
        <f t="shared" si="78"/>
        <v>10</v>
      </c>
      <c r="C244" s="800">
        <f t="shared" si="80"/>
        <v>51410</v>
      </c>
      <c r="E244" s="805">
        <v>1026101</v>
      </c>
      <c r="F244" s="476">
        <v>925977</v>
      </c>
      <c r="G244" s="476">
        <v>67291</v>
      </c>
      <c r="H244" s="476">
        <v>5703</v>
      </c>
      <c r="I244" s="476">
        <v>502</v>
      </c>
      <c r="J244" s="476">
        <f t="shared" si="84"/>
        <v>2025574</v>
      </c>
      <c r="K244" s="476">
        <f t="shared" si="85"/>
        <v>159511</v>
      </c>
      <c r="L244" s="476">
        <f t="shared" si="86"/>
        <v>2185085</v>
      </c>
      <c r="M244" s="476">
        <v>1830</v>
      </c>
      <c r="N244" s="476">
        <f t="shared" si="87"/>
        <v>144</v>
      </c>
      <c r="O244" s="806">
        <f t="shared" si="81"/>
        <v>2187059</v>
      </c>
      <c r="P244" s="813"/>
      <c r="Q244" s="805">
        <f>E244-'[119]Electric Assumptions'!V236</f>
        <v>861248.82222851797</v>
      </c>
      <c r="R244" s="476">
        <f>F244-'[119]Electric Assumptions'!W236</f>
        <v>601122.50128551701</v>
      </c>
      <c r="S244" s="476">
        <f t="shared" si="79"/>
        <v>67291</v>
      </c>
      <c r="T244" s="476">
        <f t="shared" si="79"/>
        <v>5703</v>
      </c>
      <c r="U244" s="476">
        <f t="shared" si="79"/>
        <v>502</v>
      </c>
      <c r="V244" s="476">
        <f t="shared" si="88"/>
        <v>1535867.323514035</v>
      </c>
      <c r="W244" s="476">
        <f t="shared" si="89"/>
        <v>120947.67648596503</v>
      </c>
      <c r="X244" s="476">
        <f t="shared" si="90"/>
        <v>1656815</v>
      </c>
      <c r="Y244" s="476">
        <f t="shared" si="91"/>
        <v>1830</v>
      </c>
      <c r="Z244" s="476">
        <f t="shared" si="92"/>
        <v>144</v>
      </c>
      <c r="AA244" s="806">
        <f t="shared" si="82"/>
        <v>1658789</v>
      </c>
      <c r="AC244" s="805">
        <v>1203808.2948503741</v>
      </c>
      <c r="AD244" s="476">
        <v>1132240.7141633651</v>
      </c>
      <c r="AE244" s="476">
        <v>77979.59823379213</v>
      </c>
      <c r="AF244" s="476">
        <v>8101.8025863583071</v>
      </c>
      <c r="AG244" s="476">
        <v>501.92469745584867</v>
      </c>
      <c r="AH244" s="476">
        <f t="shared" si="93"/>
        <v>2422632.3345313459</v>
      </c>
      <c r="AI244" s="476">
        <f t="shared" si="94"/>
        <v>190778.66546865413</v>
      </c>
      <c r="AJ244" s="476">
        <f t="shared" si="95"/>
        <v>2613411</v>
      </c>
      <c r="AK244" s="476">
        <f t="shared" si="96"/>
        <v>1830</v>
      </c>
      <c r="AL244" s="476">
        <f t="shared" si="97"/>
        <v>144</v>
      </c>
      <c r="AM244" s="806">
        <f t="shared" si="83"/>
        <v>2615385</v>
      </c>
      <c r="AR244" s="813"/>
      <c r="AS244" s="813"/>
      <c r="AT244" s="813"/>
      <c r="AU244" s="813"/>
      <c r="AV244" s="813"/>
      <c r="AW244" s="813"/>
    </row>
    <row r="245" spans="1:49" x14ac:dyDescent="0.2">
      <c r="A245" s="794">
        <f t="shared" si="77"/>
        <v>2040</v>
      </c>
      <c r="B245" s="794">
        <f t="shared" si="78"/>
        <v>11</v>
      </c>
      <c r="C245" s="800">
        <f t="shared" si="80"/>
        <v>51441</v>
      </c>
      <c r="E245" s="805">
        <v>1204515</v>
      </c>
      <c r="F245" s="476">
        <v>980382</v>
      </c>
      <c r="G245" s="476">
        <v>64806</v>
      </c>
      <c r="H245" s="476">
        <v>4860</v>
      </c>
      <c r="I245" s="476">
        <v>686</v>
      </c>
      <c r="J245" s="476">
        <f t="shared" si="84"/>
        <v>2255249</v>
      </c>
      <c r="K245" s="476">
        <f t="shared" si="85"/>
        <v>177598</v>
      </c>
      <c r="L245" s="476">
        <f t="shared" si="86"/>
        <v>2432847</v>
      </c>
      <c r="M245" s="476">
        <v>1832</v>
      </c>
      <c r="N245" s="476">
        <f t="shared" si="87"/>
        <v>144</v>
      </c>
      <c r="O245" s="806">
        <f t="shared" si="81"/>
        <v>2434823</v>
      </c>
      <c r="P245" s="813"/>
      <c r="Q245" s="805">
        <f>E245-'[119]Electric Assumptions'!V237</f>
        <v>1038890.0863181311</v>
      </c>
      <c r="R245" s="476">
        <f>F245-'[119]Electric Assumptions'!W237</f>
        <v>647935.14765252499</v>
      </c>
      <c r="S245" s="476">
        <f t="shared" si="79"/>
        <v>64806</v>
      </c>
      <c r="T245" s="476">
        <f t="shared" si="79"/>
        <v>4860</v>
      </c>
      <c r="U245" s="476">
        <f t="shared" si="79"/>
        <v>686</v>
      </c>
      <c r="V245" s="476">
        <f t="shared" si="88"/>
        <v>1757177.2339706561</v>
      </c>
      <c r="W245" s="476">
        <f t="shared" si="89"/>
        <v>138375.76602934394</v>
      </c>
      <c r="X245" s="476">
        <f t="shared" si="90"/>
        <v>1895553</v>
      </c>
      <c r="Y245" s="476">
        <f t="shared" si="91"/>
        <v>1832</v>
      </c>
      <c r="Z245" s="476">
        <f t="shared" si="92"/>
        <v>144</v>
      </c>
      <c r="AA245" s="806">
        <f t="shared" si="82"/>
        <v>1897529</v>
      </c>
      <c r="AC245" s="805">
        <v>1427767.9078448988</v>
      </c>
      <c r="AD245" s="476">
        <v>1159485.1811607718</v>
      </c>
      <c r="AE245" s="476">
        <v>74711.212881441606</v>
      </c>
      <c r="AF245" s="476">
        <v>7093.4080329435528</v>
      </c>
      <c r="AG245" s="476">
        <v>686.35233646127256</v>
      </c>
      <c r="AH245" s="476">
        <f t="shared" si="93"/>
        <v>2669744.0622565169</v>
      </c>
      <c r="AI245" s="476">
        <f t="shared" si="94"/>
        <v>210238.93774348311</v>
      </c>
      <c r="AJ245" s="476">
        <f t="shared" si="95"/>
        <v>2879983</v>
      </c>
      <c r="AK245" s="476">
        <f t="shared" si="96"/>
        <v>1832</v>
      </c>
      <c r="AL245" s="476">
        <f t="shared" si="97"/>
        <v>144</v>
      </c>
      <c r="AM245" s="806">
        <f t="shared" si="83"/>
        <v>2881959</v>
      </c>
      <c r="AR245" s="813"/>
      <c r="AS245" s="813"/>
      <c r="AT245" s="813"/>
      <c r="AU245" s="813"/>
      <c r="AV245" s="813"/>
      <c r="AW245" s="813"/>
    </row>
    <row r="246" spans="1:49" x14ac:dyDescent="0.2">
      <c r="A246" s="794">
        <f t="shared" si="77"/>
        <v>2040</v>
      </c>
      <c r="B246" s="794">
        <f t="shared" si="78"/>
        <v>12</v>
      </c>
      <c r="C246" s="800">
        <f t="shared" si="80"/>
        <v>51471</v>
      </c>
      <c r="E246" s="805">
        <v>1494131</v>
      </c>
      <c r="F246" s="476">
        <v>1137336</v>
      </c>
      <c r="G246" s="476">
        <v>66910</v>
      </c>
      <c r="H246" s="476">
        <v>5563</v>
      </c>
      <c r="I246" s="476">
        <v>890</v>
      </c>
      <c r="J246" s="476">
        <f t="shared" si="84"/>
        <v>2704830</v>
      </c>
      <c r="K246" s="476">
        <f t="shared" si="85"/>
        <v>213002</v>
      </c>
      <c r="L246" s="476">
        <f t="shared" si="86"/>
        <v>2917832</v>
      </c>
      <c r="M246" s="476">
        <v>1718</v>
      </c>
      <c r="N246" s="476">
        <f t="shared" si="87"/>
        <v>135</v>
      </c>
      <c r="O246" s="806">
        <f t="shared" si="81"/>
        <v>2919685</v>
      </c>
      <c r="P246" s="813"/>
      <c r="Q246" s="805">
        <f>E246-'[119]Electric Assumptions'!V238</f>
        <v>1316163.857277751</v>
      </c>
      <c r="R246" s="476">
        <f>F246-'[119]Electric Assumptions'!W238</f>
        <v>778381.94402893004</v>
      </c>
      <c r="S246" s="476">
        <f t="shared" si="79"/>
        <v>66910</v>
      </c>
      <c r="T246" s="476">
        <f t="shared" si="79"/>
        <v>5563</v>
      </c>
      <c r="U246" s="476">
        <f t="shared" si="79"/>
        <v>890</v>
      </c>
      <c r="V246" s="476">
        <f t="shared" si="88"/>
        <v>2167908.8013066808</v>
      </c>
      <c r="W246" s="476">
        <f t="shared" si="89"/>
        <v>170720.19869331922</v>
      </c>
      <c r="X246" s="476">
        <f t="shared" si="90"/>
        <v>2338629</v>
      </c>
      <c r="Y246" s="476">
        <f t="shared" si="91"/>
        <v>1718</v>
      </c>
      <c r="Z246" s="476">
        <f t="shared" si="92"/>
        <v>135</v>
      </c>
      <c r="AA246" s="806">
        <f t="shared" si="82"/>
        <v>2340482</v>
      </c>
      <c r="AC246" s="805">
        <v>1764574.8642145065</v>
      </c>
      <c r="AD246" s="476">
        <v>1293080.1174919205</v>
      </c>
      <c r="AE246" s="476">
        <v>77004.329641680437</v>
      </c>
      <c r="AF246" s="476">
        <v>7964.8110902227772</v>
      </c>
      <c r="AG246" s="476">
        <v>890.20261180680609</v>
      </c>
      <c r="AH246" s="476">
        <f t="shared" si="93"/>
        <v>3143514.3250501365</v>
      </c>
      <c r="AI246" s="476">
        <f t="shared" si="94"/>
        <v>247547.67494986346</v>
      </c>
      <c r="AJ246" s="476">
        <f t="shared" si="95"/>
        <v>3391062</v>
      </c>
      <c r="AK246" s="476">
        <f t="shared" si="96"/>
        <v>1718</v>
      </c>
      <c r="AL246" s="476">
        <f t="shared" si="97"/>
        <v>135</v>
      </c>
      <c r="AM246" s="806">
        <f t="shared" si="83"/>
        <v>3392915</v>
      </c>
      <c r="AR246" s="813"/>
      <c r="AS246" s="813"/>
      <c r="AT246" s="813"/>
      <c r="AU246" s="813"/>
      <c r="AV246" s="813"/>
      <c r="AW246" s="813"/>
    </row>
    <row r="247" spans="1:49" x14ac:dyDescent="0.2">
      <c r="A247" s="794">
        <f t="shared" si="77"/>
        <v>2041</v>
      </c>
      <c r="B247" s="794">
        <f t="shared" si="78"/>
        <v>1</v>
      </c>
      <c r="C247" s="800">
        <f t="shared" si="80"/>
        <v>51502</v>
      </c>
      <c r="E247" s="805">
        <v>1496460</v>
      </c>
      <c r="F247" s="476">
        <v>1113930</v>
      </c>
      <c r="G247" s="476">
        <v>69242</v>
      </c>
      <c r="H247" s="476">
        <v>5846</v>
      </c>
      <c r="I247" s="476">
        <v>1006</v>
      </c>
      <c r="J247" s="476">
        <f t="shared" si="84"/>
        <v>2686484</v>
      </c>
      <c r="K247" s="476">
        <f t="shared" si="85"/>
        <v>211557</v>
      </c>
      <c r="L247" s="476">
        <f t="shared" si="86"/>
        <v>2898041</v>
      </c>
      <c r="M247" s="476">
        <v>2325</v>
      </c>
      <c r="N247" s="476">
        <f t="shared" si="87"/>
        <v>183</v>
      </c>
      <c r="O247" s="806">
        <f t="shared" si="81"/>
        <v>2900549</v>
      </c>
      <c r="P247" s="813"/>
      <c r="Q247" s="805">
        <f>E247-'[119]Electric Assumptions'!V239</f>
        <v>1339478.4845384241</v>
      </c>
      <c r="R247" s="476">
        <f>F247-'[119]Electric Assumptions'!W239</f>
        <v>757368.77041592298</v>
      </c>
      <c r="S247" s="476">
        <f t="shared" si="79"/>
        <v>69242</v>
      </c>
      <c r="T247" s="476">
        <f t="shared" si="79"/>
        <v>5846</v>
      </c>
      <c r="U247" s="476">
        <f t="shared" si="79"/>
        <v>1006</v>
      </c>
      <c r="V247" s="476">
        <f t="shared" si="88"/>
        <v>2172941.2549543469</v>
      </c>
      <c r="W247" s="476">
        <f t="shared" si="89"/>
        <v>171115.74504565308</v>
      </c>
      <c r="X247" s="476">
        <f t="shared" si="90"/>
        <v>2344057</v>
      </c>
      <c r="Y247" s="476">
        <f t="shared" si="91"/>
        <v>2325</v>
      </c>
      <c r="Z247" s="476">
        <f t="shared" si="92"/>
        <v>183</v>
      </c>
      <c r="AA247" s="806">
        <f t="shared" si="82"/>
        <v>2346565</v>
      </c>
      <c r="AC247" s="805">
        <v>1788703.7128244466</v>
      </c>
      <c r="AD247" s="476">
        <v>1291769.9990381766</v>
      </c>
      <c r="AE247" s="476">
        <v>79896.579687834368</v>
      </c>
      <c r="AF247" s="476">
        <v>7839.2156983372015</v>
      </c>
      <c r="AG247" s="476">
        <v>1006.0245800046503</v>
      </c>
      <c r="AH247" s="476">
        <f t="shared" si="93"/>
        <v>3169215.5318287993</v>
      </c>
      <c r="AI247" s="476">
        <f t="shared" si="94"/>
        <v>249571.46817120072</v>
      </c>
      <c r="AJ247" s="476">
        <f t="shared" si="95"/>
        <v>3418787</v>
      </c>
      <c r="AK247" s="476">
        <f t="shared" si="96"/>
        <v>2325</v>
      </c>
      <c r="AL247" s="476">
        <f t="shared" si="97"/>
        <v>183</v>
      </c>
      <c r="AM247" s="806">
        <f t="shared" si="83"/>
        <v>3421295</v>
      </c>
      <c r="AR247" s="813"/>
      <c r="AS247" s="813"/>
      <c r="AT247" s="813"/>
      <c r="AU247" s="813"/>
      <c r="AV247" s="813"/>
      <c r="AW247" s="813"/>
    </row>
    <row r="248" spans="1:49" x14ac:dyDescent="0.2">
      <c r="A248" s="794">
        <f t="shared" ref="A248:A311" si="98">A236+1</f>
        <v>2041</v>
      </c>
      <c r="B248" s="794">
        <f t="shared" ref="B248:B311" si="99">B236</f>
        <v>2</v>
      </c>
      <c r="C248" s="800">
        <f t="shared" si="80"/>
        <v>51533</v>
      </c>
      <c r="E248" s="805">
        <v>1243183</v>
      </c>
      <c r="F248" s="476">
        <v>970576</v>
      </c>
      <c r="G248" s="476">
        <v>63578</v>
      </c>
      <c r="H248" s="476">
        <v>5066</v>
      </c>
      <c r="I248" s="476">
        <v>875</v>
      </c>
      <c r="J248" s="476">
        <f t="shared" si="84"/>
        <v>2283278</v>
      </c>
      <c r="K248" s="476">
        <f t="shared" si="85"/>
        <v>179805</v>
      </c>
      <c r="L248" s="476">
        <f t="shared" si="86"/>
        <v>2463083</v>
      </c>
      <c r="M248" s="476">
        <v>2433</v>
      </c>
      <c r="N248" s="476">
        <f t="shared" si="87"/>
        <v>192</v>
      </c>
      <c r="O248" s="806">
        <f t="shared" si="81"/>
        <v>2465708</v>
      </c>
      <c r="P248" s="813"/>
      <c r="Q248" s="805">
        <f>E248-'[119]Electric Assumptions'!V240</f>
        <v>1100049.035992458</v>
      </c>
      <c r="R248" s="476">
        <f>F248-'[119]Electric Assumptions'!W240</f>
        <v>649723.645064782</v>
      </c>
      <c r="S248" s="476">
        <f t="shared" si="79"/>
        <v>63578</v>
      </c>
      <c r="T248" s="476">
        <f t="shared" si="79"/>
        <v>5066</v>
      </c>
      <c r="U248" s="476">
        <f t="shared" si="79"/>
        <v>875</v>
      </c>
      <c r="V248" s="476">
        <f t="shared" si="88"/>
        <v>1819291.6810572399</v>
      </c>
      <c r="W248" s="476">
        <f t="shared" si="89"/>
        <v>143266.31894276012</v>
      </c>
      <c r="X248" s="476">
        <f t="shared" si="90"/>
        <v>1962558</v>
      </c>
      <c r="Y248" s="476">
        <f t="shared" si="91"/>
        <v>2433</v>
      </c>
      <c r="Z248" s="476">
        <f t="shared" si="92"/>
        <v>192</v>
      </c>
      <c r="AA248" s="806">
        <f t="shared" si="82"/>
        <v>1965183</v>
      </c>
      <c r="AC248" s="805">
        <v>1469342.7286362378</v>
      </c>
      <c r="AD248" s="476">
        <v>1142809.9935035636</v>
      </c>
      <c r="AE248" s="476">
        <v>72802.706769481068</v>
      </c>
      <c r="AF248" s="476">
        <v>6725.0837506454718</v>
      </c>
      <c r="AG248" s="476">
        <v>874.70105380999291</v>
      </c>
      <c r="AH248" s="476">
        <f t="shared" si="93"/>
        <v>2692555.2137137377</v>
      </c>
      <c r="AI248" s="476">
        <f t="shared" si="94"/>
        <v>212034.78628626233</v>
      </c>
      <c r="AJ248" s="476">
        <f t="shared" si="95"/>
        <v>2904590</v>
      </c>
      <c r="AK248" s="476">
        <f t="shared" si="96"/>
        <v>2433</v>
      </c>
      <c r="AL248" s="476">
        <f t="shared" si="97"/>
        <v>192</v>
      </c>
      <c r="AM248" s="806">
        <f t="shared" si="83"/>
        <v>2907215</v>
      </c>
      <c r="AR248" s="813"/>
      <c r="AS248" s="813"/>
      <c r="AT248" s="813"/>
      <c r="AU248" s="813"/>
      <c r="AV248" s="813"/>
      <c r="AW248" s="813"/>
    </row>
    <row r="249" spans="1:49" x14ac:dyDescent="0.2">
      <c r="A249" s="794">
        <f t="shared" si="98"/>
        <v>2041</v>
      </c>
      <c r="B249" s="794">
        <f t="shared" si="99"/>
        <v>3</v>
      </c>
      <c r="C249" s="800">
        <f t="shared" si="80"/>
        <v>51561</v>
      </c>
      <c r="E249" s="805">
        <v>1270118</v>
      </c>
      <c r="F249" s="476">
        <v>1059852</v>
      </c>
      <c r="G249" s="476">
        <v>69741</v>
      </c>
      <c r="H249" s="476">
        <v>6057</v>
      </c>
      <c r="I249" s="476">
        <v>869</v>
      </c>
      <c r="J249" s="476">
        <f t="shared" si="84"/>
        <v>2406637</v>
      </c>
      <c r="K249" s="476">
        <f t="shared" si="85"/>
        <v>189519</v>
      </c>
      <c r="L249" s="476">
        <f t="shared" si="86"/>
        <v>2596156</v>
      </c>
      <c r="M249" s="476">
        <v>2339</v>
      </c>
      <c r="N249" s="476">
        <f t="shared" si="87"/>
        <v>184</v>
      </c>
      <c r="O249" s="806">
        <f t="shared" si="81"/>
        <v>2598679</v>
      </c>
      <c r="P249" s="813"/>
      <c r="Q249" s="805">
        <f>E249-'[119]Electric Assumptions'!V241</f>
        <v>1103958.898196328</v>
      </c>
      <c r="R249" s="476">
        <f>F249-'[119]Electric Assumptions'!W241</f>
        <v>697899.57483821805</v>
      </c>
      <c r="S249" s="476">
        <f t="shared" si="79"/>
        <v>69741</v>
      </c>
      <c r="T249" s="476">
        <f t="shared" si="79"/>
        <v>6057</v>
      </c>
      <c r="U249" s="476">
        <f t="shared" si="79"/>
        <v>869</v>
      </c>
      <c r="V249" s="476">
        <f t="shared" si="88"/>
        <v>1878525.473034546</v>
      </c>
      <c r="W249" s="476">
        <f t="shared" si="89"/>
        <v>147931.52696545399</v>
      </c>
      <c r="X249" s="476">
        <f t="shared" si="90"/>
        <v>2026457</v>
      </c>
      <c r="Y249" s="476">
        <f t="shared" si="91"/>
        <v>2339</v>
      </c>
      <c r="Z249" s="476">
        <f t="shared" si="92"/>
        <v>184</v>
      </c>
      <c r="AA249" s="806">
        <f t="shared" si="82"/>
        <v>2028980</v>
      </c>
      <c r="AC249" s="805">
        <v>1492367.542637689</v>
      </c>
      <c r="AD249" s="476">
        <v>1257069.6578087418</v>
      </c>
      <c r="AE249" s="476">
        <v>80639.858450701926</v>
      </c>
      <c r="AF249" s="476">
        <v>7864.0539075526231</v>
      </c>
      <c r="AG249" s="476">
        <v>868.76275085583552</v>
      </c>
      <c r="AH249" s="476">
        <f t="shared" si="93"/>
        <v>2838809.8755555409</v>
      </c>
      <c r="AI249" s="476">
        <f t="shared" si="94"/>
        <v>223552.1244444591</v>
      </c>
      <c r="AJ249" s="476">
        <f t="shared" si="95"/>
        <v>3062362</v>
      </c>
      <c r="AK249" s="476">
        <f t="shared" si="96"/>
        <v>2339</v>
      </c>
      <c r="AL249" s="476">
        <f t="shared" si="97"/>
        <v>184</v>
      </c>
      <c r="AM249" s="806">
        <f t="shared" si="83"/>
        <v>3064885</v>
      </c>
      <c r="AR249" s="813"/>
      <c r="AS249" s="813"/>
      <c r="AT249" s="813"/>
      <c r="AU249" s="813"/>
      <c r="AV249" s="813"/>
      <c r="AW249" s="813"/>
    </row>
    <row r="250" spans="1:49" x14ac:dyDescent="0.2">
      <c r="A250" s="794">
        <f t="shared" si="98"/>
        <v>2041</v>
      </c>
      <c r="B250" s="794">
        <f t="shared" si="99"/>
        <v>4</v>
      </c>
      <c r="C250" s="800">
        <f t="shared" si="80"/>
        <v>51592</v>
      </c>
      <c r="E250" s="805">
        <v>1026866</v>
      </c>
      <c r="F250" s="476">
        <v>931803</v>
      </c>
      <c r="G250" s="476">
        <v>65274</v>
      </c>
      <c r="H250" s="476">
        <v>5465</v>
      </c>
      <c r="I250" s="476">
        <v>711</v>
      </c>
      <c r="J250" s="476">
        <f t="shared" si="84"/>
        <v>2030119</v>
      </c>
      <c r="K250" s="476">
        <f t="shared" si="85"/>
        <v>159869</v>
      </c>
      <c r="L250" s="476">
        <f t="shared" si="86"/>
        <v>2189988</v>
      </c>
      <c r="M250" s="476">
        <v>2172</v>
      </c>
      <c r="N250" s="476">
        <f t="shared" si="87"/>
        <v>171</v>
      </c>
      <c r="O250" s="806">
        <f t="shared" si="81"/>
        <v>2192331</v>
      </c>
      <c r="P250" s="813"/>
      <c r="Q250" s="805">
        <f>E250-'[119]Electric Assumptions'!V242</f>
        <v>865700.43730675301</v>
      </c>
      <c r="R250" s="476">
        <f>F250-'[119]Electric Assumptions'!W242</f>
        <v>586266.13979614805</v>
      </c>
      <c r="S250" s="476">
        <f t="shared" si="79"/>
        <v>65274</v>
      </c>
      <c r="T250" s="476">
        <f t="shared" si="79"/>
        <v>5465</v>
      </c>
      <c r="U250" s="476">
        <f t="shared" si="79"/>
        <v>711</v>
      </c>
      <c r="V250" s="476">
        <f t="shared" si="88"/>
        <v>1523416.5771029009</v>
      </c>
      <c r="W250" s="476">
        <f t="shared" si="89"/>
        <v>119967.42289709905</v>
      </c>
      <c r="X250" s="476">
        <f t="shared" si="90"/>
        <v>1643384</v>
      </c>
      <c r="Y250" s="476">
        <f t="shared" si="91"/>
        <v>2172</v>
      </c>
      <c r="Z250" s="476">
        <f t="shared" si="92"/>
        <v>171</v>
      </c>
      <c r="AA250" s="806">
        <f t="shared" si="82"/>
        <v>1645727</v>
      </c>
      <c r="AC250" s="805">
        <v>1216385.6035536905</v>
      </c>
      <c r="AD250" s="476">
        <v>1141575.5608703096</v>
      </c>
      <c r="AE250" s="476">
        <v>75601.133487012819</v>
      </c>
      <c r="AF250" s="476">
        <v>6940.5722716064874</v>
      </c>
      <c r="AG250" s="476">
        <v>710.87572276769606</v>
      </c>
      <c r="AH250" s="476">
        <f t="shared" si="93"/>
        <v>2441213.7459053872</v>
      </c>
      <c r="AI250" s="476">
        <f t="shared" si="94"/>
        <v>192242.25409461278</v>
      </c>
      <c r="AJ250" s="476">
        <f t="shared" si="95"/>
        <v>2633456</v>
      </c>
      <c r="AK250" s="476">
        <f t="shared" si="96"/>
        <v>2172</v>
      </c>
      <c r="AL250" s="476">
        <f t="shared" si="97"/>
        <v>171</v>
      </c>
      <c r="AM250" s="806">
        <f t="shared" si="83"/>
        <v>2635799</v>
      </c>
      <c r="AR250" s="813"/>
      <c r="AS250" s="813"/>
      <c r="AT250" s="813"/>
      <c r="AU250" s="813"/>
      <c r="AV250" s="813"/>
      <c r="AW250" s="813"/>
    </row>
    <row r="251" spans="1:49" x14ac:dyDescent="0.2">
      <c r="A251" s="794">
        <f t="shared" si="98"/>
        <v>2041</v>
      </c>
      <c r="B251" s="794">
        <f t="shared" si="99"/>
        <v>5</v>
      </c>
      <c r="C251" s="800">
        <f t="shared" si="80"/>
        <v>51622</v>
      </c>
      <c r="E251" s="805">
        <v>930058</v>
      </c>
      <c r="F251" s="476">
        <v>917170</v>
      </c>
      <c r="G251" s="476">
        <v>62337</v>
      </c>
      <c r="H251" s="476">
        <v>5437</v>
      </c>
      <c r="I251" s="476">
        <v>560</v>
      </c>
      <c r="J251" s="476">
        <f t="shared" si="84"/>
        <v>1915562</v>
      </c>
      <c r="K251" s="476">
        <f t="shared" si="85"/>
        <v>150848</v>
      </c>
      <c r="L251" s="476">
        <f t="shared" si="86"/>
        <v>2066410</v>
      </c>
      <c r="M251" s="476">
        <v>2174</v>
      </c>
      <c r="N251" s="476">
        <f t="shared" si="87"/>
        <v>171</v>
      </c>
      <c r="O251" s="806">
        <f t="shared" si="81"/>
        <v>2068755</v>
      </c>
      <c r="P251" s="813"/>
      <c r="Q251" s="805">
        <f>E251-'[119]Electric Assumptions'!V243</f>
        <v>773031.30278100399</v>
      </c>
      <c r="R251" s="476">
        <f>F251-'[119]Electric Assumptions'!W243</f>
        <v>581499.10871019796</v>
      </c>
      <c r="S251" s="476">
        <f t="shared" ref="S251:U314" si="100">G251</f>
        <v>62337</v>
      </c>
      <c r="T251" s="476">
        <f t="shared" si="100"/>
        <v>5437</v>
      </c>
      <c r="U251" s="476">
        <f t="shared" si="100"/>
        <v>560</v>
      </c>
      <c r="V251" s="476">
        <f t="shared" si="88"/>
        <v>1422864.411491202</v>
      </c>
      <c r="W251" s="476">
        <f t="shared" si="89"/>
        <v>112048.58850879804</v>
      </c>
      <c r="X251" s="476">
        <f t="shared" si="90"/>
        <v>1534913</v>
      </c>
      <c r="Y251" s="476">
        <f t="shared" si="91"/>
        <v>2174</v>
      </c>
      <c r="Z251" s="476">
        <f t="shared" si="92"/>
        <v>171</v>
      </c>
      <c r="AA251" s="806">
        <f t="shared" si="82"/>
        <v>1537258</v>
      </c>
      <c r="AC251" s="805">
        <v>1101462.8333832449</v>
      </c>
      <c r="AD251" s="476">
        <v>1143944.9584005889</v>
      </c>
      <c r="AE251" s="476">
        <v>72926.942958165964</v>
      </c>
      <c r="AF251" s="476">
        <v>6774.0921439930426</v>
      </c>
      <c r="AG251" s="476">
        <v>560.08817841462314</v>
      </c>
      <c r="AH251" s="476">
        <f t="shared" si="93"/>
        <v>2325668.9150644075</v>
      </c>
      <c r="AI251" s="476">
        <f t="shared" si="94"/>
        <v>183143.08493559249</v>
      </c>
      <c r="AJ251" s="476">
        <f t="shared" si="95"/>
        <v>2508812</v>
      </c>
      <c r="AK251" s="476">
        <f t="shared" si="96"/>
        <v>2174</v>
      </c>
      <c r="AL251" s="476">
        <f t="shared" si="97"/>
        <v>171</v>
      </c>
      <c r="AM251" s="806">
        <f t="shared" si="83"/>
        <v>2511157</v>
      </c>
      <c r="AR251" s="813"/>
      <c r="AS251" s="813"/>
      <c r="AT251" s="813"/>
      <c r="AU251" s="813"/>
      <c r="AV251" s="813"/>
      <c r="AW251" s="813"/>
    </row>
    <row r="252" spans="1:49" x14ac:dyDescent="0.2">
      <c r="A252" s="794">
        <f t="shared" si="98"/>
        <v>2041</v>
      </c>
      <c r="B252" s="794">
        <f t="shared" si="99"/>
        <v>6</v>
      </c>
      <c r="C252" s="800">
        <f t="shared" si="80"/>
        <v>51653</v>
      </c>
      <c r="E252" s="805">
        <v>896639</v>
      </c>
      <c r="F252" s="476">
        <v>901687</v>
      </c>
      <c r="G252" s="476">
        <v>69217</v>
      </c>
      <c r="H252" s="476">
        <v>4791</v>
      </c>
      <c r="I252" s="476">
        <v>430</v>
      </c>
      <c r="J252" s="476">
        <f t="shared" si="84"/>
        <v>1872764</v>
      </c>
      <c r="K252" s="476">
        <f t="shared" si="85"/>
        <v>147478</v>
      </c>
      <c r="L252" s="476">
        <f t="shared" si="86"/>
        <v>2020242</v>
      </c>
      <c r="M252" s="476">
        <v>1787</v>
      </c>
      <c r="N252" s="476">
        <f t="shared" si="87"/>
        <v>141</v>
      </c>
      <c r="O252" s="806">
        <f t="shared" si="81"/>
        <v>2022170</v>
      </c>
      <c r="P252" s="813"/>
      <c r="Q252" s="805">
        <f>E252-'[119]Electric Assumptions'!V244</f>
        <v>744496.06343086995</v>
      </c>
      <c r="R252" s="476">
        <f>F252-'[119]Electric Assumptions'!W244</f>
        <v>578156.65042849793</v>
      </c>
      <c r="S252" s="476">
        <f t="shared" si="100"/>
        <v>69217</v>
      </c>
      <c r="T252" s="476">
        <f t="shared" si="100"/>
        <v>4791</v>
      </c>
      <c r="U252" s="476">
        <f t="shared" si="100"/>
        <v>430</v>
      </c>
      <c r="V252" s="476">
        <f t="shared" si="88"/>
        <v>1397090.7138593679</v>
      </c>
      <c r="W252" s="476">
        <f t="shared" si="89"/>
        <v>110019.28614063212</v>
      </c>
      <c r="X252" s="476">
        <f t="shared" si="90"/>
        <v>1507110</v>
      </c>
      <c r="Y252" s="476">
        <f t="shared" si="91"/>
        <v>1787</v>
      </c>
      <c r="Z252" s="476">
        <f t="shared" si="92"/>
        <v>141</v>
      </c>
      <c r="AA252" s="806">
        <f t="shared" si="82"/>
        <v>1509038</v>
      </c>
      <c r="AC252" s="805">
        <v>1069676.7472032858</v>
      </c>
      <c r="AD252" s="476">
        <v>1141192.1438014803</v>
      </c>
      <c r="AE252" s="476">
        <v>79401.05061831171</v>
      </c>
      <c r="AF252" s="476">
        <v>6078.4985741879736</v>
      </c>
      <c r="AG252" s="476">
        <v>429.88011362458326</v>
      </c>
      <c r="AH252" s="476">
        <f t="shared" si="93"/>
        <v>2296778.3203108907</v>
      </c>
      <c r="AI252" s="476">
        <f t="shared" si="94"/>
        <v>180868.67968910933</v>
      </c>
      <c r="AJ252" s="476">
        <f t="shared" si="95"/>
        <v>2477647</v>
      </c>
      <c r="AK252" s="476">
        <f t="shared" si="96"/>
        <v>1787</v>
      </c>
      <c r="AL252" s="476">
        <f t="shared" si="97"/>
        <v>141</v>
      </c>
      <c r="AM252" s="806">
        <f t="shared" si="83"/>
        <v>2479575</v>
      </c>
      <c r="AR252" s="813"/>
      <c r="AS252" s="813"/>
      <c r="AT252" s="813"/>
      <c r="AU252" s="813"/>
      <c r="AV252" s="813"/>
      <c r="AW252" s="813"/>
    </row>
    <row r="253" spans="1:49" x14ac:dyDescent="0.2">
      <c r="A253" s="794">
        <f t="shared" si="98"/>
        <v>2041</v>
      </c>
      <c r="B253" s="794">
        <f t="shared" si="99"/>
        <v>7</v>
      </c>
      <c r="C253" s="800">
        <f t="shared" si="80"/>
        <v>51683</v>
      </c>
      <c r="E253" s="805">
        <v>1060191</v>
      </c>
      <c r="F253" s="476">
        <v>997056</v>
      </c>
      <c r="G253" s="476">
        <v>71641</v>
      </c>
      <c r="H253" s="476">
        <v>5535</v>
      </c>
      <c r="I253" s="476">
        <v>291</v>
      </c>
      <c r="J253" s="476">
        <f t="shared" si="84"/>
        <v>2134714</v>
      </c>
      <c r="K253" s="476">
        <f t="shared" si="85"/>
        <v>168106</v>
      </c>
      <c r="L253" s="476">
        <f t="shared" si="86"/>
        <v>2302820</v>
      </c>
      <c r="M253" s="476">
        <v>2889</v>
      </c>
      <c r="N253" s="476">
        <f t="shared" si="87"/>
        <v>228</v>
      </c>
      <c r="O253" s="806">
        <f t="shared" si="81"/>
        <v>2305937</v>
      </c>
      <c r="P253" s="813"/>
      <c r="Q253" s="805">
        <f>E253-'[119]Electric Assumptions'!V245</f>
        <v>906452.99361089594</v>
      </c>
      <c r="R253" s="476">
        <f>F253-'[119]Electric Assumptions'!W245</f>
        <v>670123.84409142192</v>
      </c>
      <c r="S253" s="476">
        <f t="shared" si="100"/>
        <v>71641</v>
      </c>
      <c r="T253" s="476">
        <f t="shared" si="100"/>
        <v>5535</v>
      </c>
      <c r="U253" s="476">
        <f t="shared" si="100"/>
        <v>291</v>
      </c>
      <c r="V253" s="476">
        <f t="shared" si="88"/>
        <v>1654043.8377023179</v>
      </c>
      <c r="W253" s="476">
        <f t="shared" si="89"/>
        <v>130254.16229768214</v>
      </c>
      <c r="X253" s="476">
        <f t="shared" si="90"/>
        <v>1784298</v>
      </c>
      <c r="Y253" s="476">
        <f t="shared" si="91"/>
        <v>2889</v>
      </c>
      <c r="Z253" s="476">
        <f t="shared" si="92"/>
        <v>228</v>
      </c>
      <c r="AA253" s="806">
        <f t="shared" si="82"/>
        <v>1787415</v>
      </c>
      <c r="AC253" s="805">
        <v>1275325.5373400031</v>
      </c>
      <c r="AD253" s="476">
        <v>1240562.2235102342</v>
      </c>
      <c r="AE253" s="476">
        <v>81858.061831283034</v>
      </c>
      <c r="AF253" s="476">
        <v>7243.9127705393257</v>
      </c>
      <c r="AG253" s="476">
        <v>291.14757483456242</v>
      </c>
      <c r="AH253" s="476">
        <f t="shared" si="93"/>
        <v>2605280.8830268942</v>
      </c>
      <c r="AI253" s="476">
        <f t="shared" si="94"/>
        <v>205162.11697310582</v>
      </c>
      <c r="AJ253" s="476">
        <f t="shared" si="95"/>
        <v>2810443</v>
      </c>
      <c r="AK253" s="476">
        <f t="shared" si="96"/>
        <v>2889</v>
      </c>
      <c r="AL253" s="476">
        <f t="shared" si="97"/>
        <v>228</v>
      </c>
      <c r="AM253" s="806">
        <f t="shared" si="83"/>
        <v>2813560</v>
      </c>
      <c r="AR253" s="813"/>
      <c r="AS253" s="813"/>
      <c r="AT253" s="813"/>
      <c r="AU253" s="813"/>
      <c r="AV253" s="813"/>
      <c r="AW253" s="813"/>
    </row>
    <row r="254" spans="1:49" x14ac:dyDescent="0.2">
      <c r="A254" s="794">
        <f t="shared" si="98"/>
        <v>2041</v>
      </c>
      <c r="B254" s="794">
        <f t="shared" si="99"/>
        <v>8</v>
      </c>
      <c r="C254" s="800">
        <f t="shared" si="80"/>
        <v>51714</v>
      </c>
      <c r="E254" s="805">
        <v>1083404</v>
      </c>
      <c r="F254" s="476">
        <v>997464</v>
      </c>
      <c r="G254" s="476">
        <v>71804</v>
      </c>
      <c r="H254" s="476">
        <v>5086</v>
      </c>
      <c r="I254" s="476">
        <v>290</v>
      </c>
      <c r="J254" s="476">
        <f t="shared" si="84"/>
        <v>2158048</v>
      </c>
      <c r="K254" s="476">
        <f t="shared" si="85"/>
        <v>169943</v>
      </c>
      <c r="L254" s="476">
        <f t="shared" si="86"/>
        <v>2327991</v>
      </c>
      <c r="M254" s="476">
        <v>1634</v>
      </c>
      <c r="N254" s="476">
        <f t="shared" si="87"/>
        <v>129</v>
      </c>
      <c r="O254" s="806">
        <f t="shared" si="81"/>
        <v>2329754</v>
      </c>
      <c r="P254" s="813"/>
      <c r="Q254" s="805">
        <f>E254-'[119]Electric Assumptions'!V246</f>
        <v>929206.28615823993</v>
      </c>
      <c r="R254" s="476">
        <f>F254-'[119]Electric Assumptions'!W246</f>
        <v>666532.656086787</v>
      </c>
      <c r="S254" s="476">
        <f t="shared" si="100"/>
        <v>71804</v>
      </c>
      <c r="T254" s="476">
        <f t="shared" si="100"/>
        <v>5086</v>
      </c>
      <c r="U254" s="476">
        <f t="shared" si="100"/>
        <v>290</v>
      </c>
      <c r="V254" s="476">
        <f t="shared" si="88"/>
        <v>1672918.9422450271</v>
      </c>
      <c r="W254" s="476">
        <f t="shared" si="89"/>
        <v>131740.05775497295</v>
      </c>
      <c r="X254" s="476">
        <f t="shared" si="90"/>
        <v>1804659</v>
      </c>
      <c r="Y254" s="476">
        <f t="shared" si="91"/>
        <v>1634</v>
      </c>
      <c r="Z254" s="476">
        <f t="shared" si="92"/>
        <v>129</v>
      </c>
      <c r="AA254" s="806">
        <f t="shared" si="82"/>
        <v>1806422</v>
      </c>
      <c r="AC254" s="805">
        <v>1286669.172912908</v>
      </c>
      <c r="AD254" s="476">
        <v>1247105.6437545628</v>
      </c>
      <c r="AE254" s="476">
        <v>82417.825417741478</v>
      </c>
      <c r="AF254" s="476">
        <v>6744.3112440119276</v>
      </c>
      <c r="AG254" s="476">
        <v>290.29550054884817</v>
      </c>
      <c r="AH254" s="476">
        <f t="shared" si="93"/>
        <v>2623227.2488297736</v>
      </c>
      <c r="AI254" s="476">
        <f t="shared" si="94"/>
        <v>206575.75117022637</v>
      </c>
      <c r="AJ254" s="476">
        <f t="shared" si="95"/>
        <v>2829803</v>
      </c>
      <c r="AK254" s="476">
        <f t="shared" si="96"/>
        <v>1634</v>
      </c>
      <c r="AL254" s="476">
        <f t="shared" si="97"/>
        <v>129</v>
      </c>
      <c r="AM254" s="806">
        <f t="shared" si="83"/>
        <v>2831566</v>
      </c>
      <c r="AR254" s="813"/>
      <c r="AS254" s="813"/>
      <c r="AT254" s="813"/>
      <c r="AU254" s="813"/>
      <c r="AV254" s="813"/>
      <c r="AW254" s="813"/>
    </row>
    <row r="255" spans="1:49" x14ac:dyDescent="0.2">
      <c r="A255" s="794">
        <f t="shared" si="98"/>
        <v>2041</v>
      </c>
      <c r="B255" s="794">
        <f t="shared" si="99"/>
        <v>9</v>
      </c>
      <c r="C255" s="800">
        <f t="shared" si="80"/>
        <v>51745</v>
      </c>
      <c r="E255" s="805">
        <v>935821</v>
      </c>
      <c r="F255" s="476">
        <v>917949</v>
      </c>
      <c r="G255" s="476">
        <v>67618</v>
      </c>
      <c r="H255" s="476">
        <v>5173</v>
      </c>
      <c r="I255" s="476">
        <v>319</v>
      </c>
      <c r="J255" s="476">
        <f t="shared" si="84"/>
        <v>1926880</v>
      </c>
      <c r="K255" s="476">
        <f t="shared" si="85"/>
        <v>151739</v>
      </c>
      <c r="L255" s="476">
        <f t="shared" si="86"/>
        <v>2078619</v>
      </c>
      <c r="M255" s="476">
        <v>1428</v>
      </c>
      <c r="N255" s="476">
        <f t="shared" si="87"/>
        <v>112</v>
      </c>
      <c r="O255" s="806">
        <f t="shared" si="81"/>
        <v>2080159</v>
      </c>
      <c r="P255" s="813"/>
      <c r="Q255" s="805">
        <f>E255-'[119]Electric Assumptions'!V247</f>
        <v>790380.43686851207</v>
      </c>
      <c r="R255" s="476">
        <f>F255-'[119]Electric Assumptions'!W247</f>
        <v>599554.07132153201</v>
      </c>
      <c r="S255" s="476">
        <f t="shared" si="100"/>
        <v>67618</v>
      </c>
      <c r="T255" s="476">
        <f t="shared" si="100"/>
        <v>5173</v>
      </c>
      <c r="U255" s="476">
        <f t="shared" si="100"/>
        <v>319</v>
      </c>
      <c r="V255" s="476">
        <f t="shared" si="88"/>
        <v>1463044.5081900442</v>
      </c>
      <c r="W255" s="476">
        <f t="shared" si="89"/>
        <v>115212.4918099558</v>
      </c>
      <c r="X255" s="476">
        <f t="shared" si="90"/>
        <v>1578257</v>
      </c>
      <c r="Y255" s="476">
        <f t="shared" si="91"/>
        <v>1428</v>
      </c>
      <c r="Z255" s="476">
        <f t="shared" si="92"/>
        <v>112</v>
      </c>
      <c r="AA255" s="806">
        <f t="shared" si="82"/>
        <v>1579797</v>
      </c>
      <c r="AC255" s="805">
        <v>1096657.0852286131</v>
      </c>
      <c r="AD255" s="476">
        <v>1138819.8984132842</v>
      </c>
      <c r="AE255" s="476">
        <v>77459.703667333917</v>
      </c>
      <c r="AF255" s="476">
        <v>7012.7379619643989</v>
      </c>
      <c r="AG255" s="476">
        <v>318.55235706962941</v>
      </c>
      <c r="AH255" s="476">
        <f t="shared" si="93"/>
        <v>2320267.977628265</v>
      </c>
      <c r="AI255" s="476">
        <f t="shared" si="94"/>
        <v>182718.02237173496</v>
      </c>
      <c r="AJ255" s="476">
        <f t="shared" si="95"/>
        <v>2502986</v>
      </c>
      <c r="AK255" s="476">
        <f t="shared" si="96"/>
        <v>1428</v>
      </c>
      <c r="AL255" s="476">
        <f t="shared" si="97"/>
        <v>112</v>
      </c>
      <c r="AM255" s="806">
        <f t="shared" si="83"/>
        <v>2504526</v>
      </c>
      <c r="AR255" s="813"/>
      <c r="AS255" s="813"/>
      <c r="AT255" s="813"/>
      <c r="AU255" s="813"/>
      <c r="AV255" s="813"/>
      <c r="AW255" s="813"/>
    </row>
    <row r="256" spans="1:49" x14ac:dyDescent="0.2">
      <c r="A256" s="794">
        <f t="shared" si="98"/>
        <v>2041</v>
      </c>
      <c r="B256" s="794">
        <f t="shared" si="99"/>
        <v>10</v>
      </c>
      <c r="C256" s="800">
        <f t="shared" si="80"/>
        <v>51775</v>
      </c>
      <c r="E256" s="805">
        <v>1029765</v>
      </c>
      <c r="F256" s="476">
        <v>955603</v>
      </c>
      <c r="G256" s="476">
        <v>66630</v>
      </c>
      <c r="H256" s="476">
        <v>5800</v>
      </c>
      <c r="I256" s="476">
        <v>501</v>
      </c>
      <c r="J256" s="476">
        <f t="shared" si="84"/>
        <v>2058299</v>
      </c>
      <c r="K256" s="476">
        <f t="shared" si="85"/>
        <v>162088</v>
      </c>
      <c r="L256" s="476">
        <f t="shared" si="86"/>
        <v>2220387</v>
      </c>
      <c r="M256" s="476">
        <v>1830</v>
      </c>
      <c r="N256" s="476">
        <f t="shared" si="87"/>
        <v>144</v>
      </c>
      <c r="O256" s="806">
        <f t="shared" si="81"/>
        <v>2222361</v>
      </c>
      <c r="P256" s="813"/>
      <c r="Q256" s="805">
        <f>E256-'[119]Electric Assumptions'!V248</f>
        <v>863458.18978661695</v>
      </c>
      <c r="R256" s="476">
        <f>F256-'[119]Electric Assumptions'!W248</f>
        <v>597779.07037317404</v>
      </c>
      <c r="S256" s="476">
        <f t="shared" si="100"/>
        <v>66630</v>
      </c>
      <c r="T256" s="476">
        <f t="shared" si="100"/>
        <v>5800</v>
      </c>
      <c r="U256" s="476">
        <f t="shared" si="100"/>
        <v>501</v>
      </c>
      <c r="V256" s="476">
        <f t="shared" si="88"/>
        <v>1534168.260159791</v>
      </c>
      <c r="W256" s="476">
        <f t="shared" si="89"/>
        <v>120813.73984020902</v>
      </c>
      <c r="X256" s="476">
        <f t="shared" si="90"/>
        <v>1654982</v>
      </c>
      <c r="Y256" s="476">
        <f t="shared" si="91"/>
        <v>1830</v>
      </c>
      <c r="Z256" s="476">
        <f t="shared" si="92"/>
        <v>144</v>
      </c>
      <c r="AA256" s="806">
        <f t="shared" si="82"/>
        <v>1656956</v>
      </c>
      <c r="AC256" s="805">
        <v>1217248.6852604256</v>
      </c>
      <c r="AD256" s="476">
        <v>1170798.6710614755</v>
      </c>
      <c r="AE256" s="476">
        <v>77337.185959546143</v>
      </c>
      <c r="AF256" s="476">
        <v>8198.953997642875</v>
      </c>
      <c r="AG256" s="476">
        <v>501.30846548299195</v>
      </c>
      <c r="AH256" s="476">
        <f t="shared" si="93"/>
        <v>2474084.8047445733</v>
      </c>
      <c r="AI256" s="476">
        <f t="shared" si="94"/>
        <v>194831.19525542669</v>
      </c>
      <c r="AJ256" s="476">
        <f t="shared" si="95"/>
        <v>2668916</v>
      </c>
      <c r="AK256" s="476">
        <f t="shared" si="96"/>
        <v>1830</v>
      </c>
      <c r="AL256" s="476">
        <f t="shared" si="97"/>
        <v>144</v>
      </c>
      <c r="AM256" s="806">
        <f t="shared" si="83"/>
        <v>2670890</v>
      </c>
      <c r="AR256" s="813"/>
      <c r="AS256" s="813"/>
      <c r="AT256" s="813"/>
      <c r="AU256" s="813"/>
      <c r="AV256" s="813"/>
      <c r="AW256" s="813"/>
    </row>
    <row r="257" spans="1:49" x14ac:dyDescent="0.2">
      <c r="A257" s="794">
        <f t="shared" si="98"/>
        <v>2041</v>
      </c>
      <c r="B257" s="794">
        <f t="shared" si="99"/>
        <v>11</v>
      </c>
      <c r="C257" s="800">
        <f t="shared" si="80"/>
        <v>51806</v>
      </c>
      <c r="E257" s="805">
        <v>1209506</v>
      </c>
      <c r="F257" s="476">
        <v>1010293</v>
      </c>
      <c r="G257" s="476">
        <v>64170</v>
      </c>
      <c r="H257" s="476">
        <v>4945</v>
      </c>
      <c r="I257" s="476">
        <v>685</v>
      </c>
      <c r="J257" s="476">
        <f t="shared" si="84"/>
        <v>2289599</v>
      </c>
      <c r="K257" s="476">
        <f t="shared" si="85"/>
        <v>180303</v>
      </c>
      <c r="L257" s="476">
        <f t="shared" si="86"/>
        <v>2469902</v>
      </c>
      <c r="M257" s="476">
        <v>1832</v>
      </c>
      <c r="N257" s="476">
        <f t="shared" si="87"/>
        <v>144</v>
      </c>
      <c r="O257" s="806">
        <f t="shared" si="81"/>
        <v>2471878</v>
      </c>
      <c r="P257" s="813"/>
      <c r="Q257" s="805">
        <f>E257-'[119]Electric Assumptions'!V249</f>
        <v>1042516.6604533871</v>
      </c>
      <c r="R257" s="476">
        <f>F257-'[119]Electric Assumptions'!W249</f>
        <v>647049.44453979493</v>
      </c>
      <c r="S257" s="476">
        <f t="shared" si="100"/>
        <v>64170</v>
      </c>
      <c r="T257" s="476">
        <f t="shared" si="100"/>
        <v>4945</v>
      </c>
      <c r="U257" s="476">
        <f t="shared" si="100"/>
        <v>685</v>
      </c>
      <c r="V257" s="476">
        <f t="shared" si="88"/>
        <v>1759366.104993182</v>
      </c>
      <c r="W257" s="476">
        <f t="shared" si="89"/>
        <v>138547.895006818</v>
      </c>
      <c r="X257" s="476">
        <f t="shared" si="90"/>
        <v>1897914</v>
      </c>
      <c r="Y257" s="476">
        <f t="shared" si="91"/>
        <v>1832</v>
      </c>
      <c r="Z257" s="476">
        <f t="shared" si="92"/>
        <v>144</v>
      </c>
      <c r="AA257" s="806">
        <f t="shared" si="82"/>
        <v>1899890</v>
      </c>
      <c r="AC257" s="805">
        <v>1443655.7213336772</v>
      </c>
      <c r="AD257" s="476">
        <v>1196065.9192698901</v>
      </c>
      <c r="AE257" s="476">
        <v>74093.948959235699</v>
      </c>
      <c r="AF257" s="476">
        <v>7178.3789846476393</v>
      </c>
      <c r="AG257" s="476">
        <v>685.42798850198744</v>
      </c>
      <c r="AH257" s="476">
        <f t="shared" si="93"/>
        <v>2721679.396535953</v>
      </c>
      <c r="AI257" s="476">
        <f t="shared" si="94"/>
        <v>214328.60346404696</v>
      </c>
      <c r="AJ257" s="476">
        <f t="shared" si="95"/>
        <v>2936008</v>
      </c>
      <c r="AK257" s="476">
        <f t="shared" si="96"/>
        <v>1832</v>
      </c>
      <c r="AL257" s="476">
        <f t="shared" si="97"/>
        <v>144</v>
      </c>
      <c r="AM257" s="806">
        <f t="shared" si="83"/>
        <v>2937984</v>
      </c>
      <c r="AR257" s="813"/>
      <c r="AS257" s="813"/>
      <c r="AT257" s="813"/>
      <c r="AU257" s="813"/>
      <c r="AV257" s="813"/>
      <c r="AW257" s="813"/>
    </row>
    <row r="258" spans="1:49" x14ac:dyDescent="0.2">
      <c r="A258" s="794">
        <f t="shared" si="98"/>
        <v>2041</v>
      </c>
      <c r="B258" s="794">
        <f t="shared" si="99"/>
        <v>12</v>
      </c>
      <c r="C258" s="800">
        <f t="shared" si="80"/>
        <v>51836</v>
      </c>
      <c r="E258" s="805">
        <v>1507096</v>
      </c>
      <c r="F258" s="476">
        <v>1174478</v>
      </c>
      <c r="G258" s="476">
        <v>66271</v>
      </c>
      <c r="H258" s="476">
        <v>5658</v>
      </c>
      <c r="I258" s="476">
        <v>891</v>
      </c>
      <c r="J258" s="476">
        <f t="shared" si="84"/>
        <v>2754394</v>
      </c>
      <c r="K258" s="476">
        <f t="shared" si="85"/>
        <v>216905</v>
      </c>
      <c r="L258" s="476">
        <f t="shared" si="86"/>
        <v>2971299</v>
      </c>
      <c r="M258" s="476">
        <v>1718</v>
      </c>
      <c r="N258" s="476">
        <f t="shared" si="87"/>
        <v>135</v>
      </c>
      <c r="O258" s="806">
        <f t="shared" si="81"/>
        <v>2973152</v>
      </c>
      <c r="P258" s="813"/>
      <c r="Q258" s="805">
        <f>E258-'[119]Electric Assumptions'!V250</f>
        <v>1327771.9019804201</v>
      </c>
      <c r="R258" s="476">
        <f>F258-'[119]Electric Assumptions'!W250</f>
        <v>779639.00743542798</v>
      </c>
      <c r="S258" s="476">
        <f t="shared" si="100"/>
        <v>66271</v>
      </c>
      <c r="T258" s="476">
        <f t="shared" si="100"/>
        <v>5658</v>
      </c>
      <c r="U258" s="476">
        <f t="shared" si="100"/>
        <v>891</v>
      </c>
      <c r="V258" s="476">
        <f t="shared" si="88"/>
        <v>2180230.9094158481</v>
      </c>
      <c r="W258" s="476">
        <f t="shared" si="89"/>
        <v>171690.09058415191</v>
      </c>
      <c r="X258" s="476">
        <f t="shared" si="90"/>
        <v>2351921</v>
      </c>
      <c r="Y258" s="476">
        <f t="shared" si="91"/>
        <v>1718</v>
      </c>
      <c r="Z258" s="476">
        <f t="shared" si="92"/>
        <v>135</v>
      </c>
      <c r="AA258" s="806">
        <f t="shared" si="82"/>
        <v>2353774</v>
      </c>
      <c r="AC258" s="805">
        <v>1789278.9554743215</v>
      </c>
      <c r="AD258" s="476">
        <v>1336468.2215091244</v>
      </c>
      <c r="AE258" s="476">
        <v>76375.961628790086</v>
      </c>
      <c r="AF258" s="476">
        <v>8060.1211594101842</v>
      </c>
      <c r="AG258" s="476">
        <v>890.88046697694847</v>
      </c>
      <c r="AH258" s="476">
        <f t="shared" si="93"/>
        <v>3211074.1402386231</v>
      </c>
      <c r="AI258" s="476">
        <f t="shared" si="94"/>
        <v>252867.85976137687</v>
      </c>
      <c r="AJ258" s="476">
        <f t="shared" si="95"/>
        <v>3463942</v>
      </c>
      <c r="AK258" s="476">
        <f t="shared" si="96"/>
        <v>1718</v>
      </c>
      <c r="AL258" s="476">
        <f t="shared" si="97"/>
        <v>135</v>
      </c>
      <c r="AM258" s="806">
        <f t="shared" si="83"/>
        <v>3465795</v>
      </c>
      <c r="AR258" s="813"/>
      <c r="AS258" s="813"/>
      <c r="AT258" s="813"/>
      <c r="AU258" s="813"/>
      <c r="AV258" s="813"/>
      <c r="AW258" s="813"/>
    </row>
    <row r="259" spans="1:49" x14ac:dyDescent="0.2">
      <c r="A259" s="794">
        <f t="shared" si="98"/>
        <v>2042</v>
      </c>
      <c r="B259" s="794">
        <f t="shared" si="99"/>
        <v>1</v>
      </c>
      <c r="C259" s="800">
        <f t="shared" si="80"/>
        <v>51867</v>
      </c>
      <c r="E259" s="805">
        <v>1514572</v>
      </c>
      <c r="F259" s="476">
        <v>1147102</v>
      </c>
      <c r="G259" s="476">
        <v>68861</v>
      </c>
      <c r="H259" s="476">
        <v>5940</v>
      </c>
      <c r="I259" s="476">
        <v>1008</v>
      </c>
      <c r="J259" s="476">
        <f t="shared" si="84"/>
        <v>2737483</v>
      </c>
      <c r="K259" s="476">
        <f t="shared" si="85"/>
        <v>215573</v>
      </c>
      <c r="L259" s="476">
        <f t="shared" si="86"/>
        <v>2953056</v>
      </c>
      <c r="M259" s="476">
        <v>2325</v>
      </c>
      <c r="N259" s="476">
        <f t="shared" si="87"/>
        <v>183</v>
      </c>
      <c r="O259" s="806">
        <f t="shared" si="81"/>
        <v>2955564</v>
      </c>
      <c r="P259" s="813"/>
      <c r="Q259" s="805">
        <f>E259-'[119]Electric Assumptions'!V251</f>
        <v>1354224.2782089959</v>
      </c>
      <c r="R259" s="476">
        <f>F259-'[119]Electric Assumptions'!W251</f>
        <v>758469.97873854404</v>
      </c>
      <c r="S259" s="476">
        <f t="shared" si="100"/>
        <v>68861</v>
      </c>
      <c r="T259" s="476">
        <f t="shared" si="100"/>
        <v>5940</v>
      </c>
      <c r="U259" s="476">
        <f t="shared" si="100"/>
        <v>1008</v>
      </c>
      <c r="V259" s="476">
        <f t="shared" si="88"/>
        <v>2188503.2569475397</v>
      </c>
      <c r="W259" s="476">
        <f t="shared" si="89"/>
        <v>172341.74305246025</v>
      </c>
      <c r="X259" s="476">
        <f t="shared" si="90"/>
        <v>2360845</v>
      </c>
      <c r="Y259" s="476">
        <f t="shared" si="91"/>
        <v>2325</v>
      </c>
      <c r="Z259" s="476">
        <f t="shared" si="92"/>
        <v>183</v>
      </c>
      <c r="AA259" s="806">
        <f t="shared" si="82"/>
        <v>2363353</v>
      </c>
      <c r="AC259" s="805">
        <v>1820192.0376898155</v>
      </c>
      <c r="AD259" s="476">
        <v>1331866.5428567741</v>
      </c>
      <c r="AE259" s="476">
        <v>79533.007686124285</v>
      </c>
      <c r="AF259" s="476">
        <v>7932.9246656921359</v>
      </c>
      <c r="AG259" s="476">
        <v>1008.1197687123631</v>
      </c>
      <c r="AH259" s="476">
        <f t="shared" si="93"/>
        <v>3240532.6326671182</v>
      </c>
      <c r="AI259" s="476">
        <f t="shared" si="94"/>
        <v>255187.36733288178</v>
      </c>
      <c r="AJ259" s="476">
        <f t="shared" si="95"/>
        <v>3495720</v>
      </c>
      <c r="AK259" s="476">
        <f t="shared" si="96"/>
        <v>2325</v>
      </c>
      <c r="AL259" s="476">
        <f t="shared" si="97"/>
        <v>183</v>
      </c>
      <c r="AM259" s="806">
        <f t="shared" si="83"/>
        <v>3498228</v>
      </c>
      <c r="AR259" s="813"/>
      <c r="AS259" s="813"/>
      <c r="AT259" s="813"/>
      <c r="AU259" s="813"/>
      <c r="AV259" s="813"/>
      <c r="AW259" s="813"/>
    </row>
    <row r="260" spans="1:49" x14ac:dyDescent="0.2">
      <c r="A260" s="794">
        <f t="shared" si="98"/>
        <v>2042</v>
      </c>
      <c r="B260" s="794">
        <f t="shared" si="99"/>
        <v>2</v>
      </c>
      <c r="C260" s="800">
        <f t="shared" si="80"/>
        <v>51898</v>
      </c>
      <c r="E260" s="805">
        <v>1252950</v>
      </c>
      <c r="F260" s="476">
        <v>998420</v>
      </c>
      <c r="G260" s="476">
        <v>63220</v>
      </c>
      <c r="H260" s="476">
        <v>5147</v>
      </c>
      <c r="I260" s="476">
        <v>875</v>
      </c>
      <c r="J260" s="476">
        <f t="shared" si="84"/>
        <v>2320612</v>
      </c>
      <c r="K260" s="476">
        <f t="shared" si="85"/>
        <v>182745</v>
      </c>
      <c r="L260" s="476">
        <f t="shared" si="86"/>
        <v>2503357</v>
      </c>
      <c r="M260" s="476">
        <v>2433</v>
      </c>
      <c r="N260" s="476">
        <f t="shared" si="87"/>
        <v>192</v>
      </c>
      <c r="O260" s="806">
        <f t="shared" si="81"/>
        <v>2505982</v>
      </c>
      <c r="P260" s="813"/>
      <c r="Q260" s="805">
        <f>E260-'[119]Electric Assumptions'!V252</f>
        <v>1106805.150581615</v>
      </c>
      <c r="R260" s="476">
        <f>F260-'[119]Electric Assumptions'!W252</f>
        <v>648758.38318598003</v>
      </c>
      <c r="S260" s="476">
        <f t="shared" si="100"/>
        <v>63220</v>
      </c>
      <c r="T260" s="476">
        <f t="shared" si="100"/>
        <v>5147</v>
      </c>
      <c r="U260" s="476">
        <f t="shared" si="100"/>
        <v>875</v>
      </c>
      <c r="V260" s="476">
        <f t="shared" si="88"/>
        <v>1824805.533767595</v>
      </c>
      <c r="W260" s="476">
        <f t="shared" si="89"/>
        <v>143701.46623240504</v>
      </c>
      <c r="X260" s="476">
        <f t="shared" si="90"/>
        <v>1968507</v>
      </c>
      <c r="Y260" s="476">
        <f t="shared" si="91"/>
        <v>2433</v>
      </c>
      <c r="Z260" s="476">
        <f t="shared" si="92"/>
        <v>192</v>
      </c>
      <c r="AA260" s="806">
        <f t="shared" si="82"/>
        <v>1971132</v>
      </c>
      <c r="AC260" s="805">
        <v>1490564.9939020367</v>
      </c>
      <c r="AD260" s="476">
        <v>1177887.5886628204</v>
      </c>
      <c r="AE260" s="476">
        <v>72460.051014187717</v>
      </c>
      <c r="AF260" s="476">
        <v>6805.3945597339562</v>
      </c>
      <c r="AG260" s="476">
        <v>874.70105380999291</v>
      </c>
      <c r="AH260" s="476">
        <f t="shared" si="93"/>
        <v>2748592.7291925885</v>
      </c>
      <c r="AI260" s="476">
        <f t="shared" si="94"/>
        <v>216448.27080741152</v>
      </c>
      <c r="AJ260" s="476">
        <f t="shared" si="95"/>
        <v>2965041</v>
      </c>
      <c r="AK260" s="476">
        <f t="shared" si="96"/>
        <v>2433</v>
      </c>
      <c r="AL260" s="476">
        <f t="shared" si="97"/>
        <v>192</v>
      </c>
      <c r="AM260" s="806">
        <f t="shared" si="83"/>
        <v>2967666</v>
      </c>
      <c r="AR260" s="813"/>
      <c r="AS260" s="813"/>
      <c r="AT260" s="813"/>
      <c r="AU260" s="813"/>
      <c r="AV260" s="813"/>
      <c r="AW260" s="813"/>
    </row>
    <row r="261" spans="1:49" x14ac:dyDescent="0.2">
      <c r="A261" s="794">
        <f t="shared" si="98"/>
        <v>2042</v>
      </c>
      <c r="B261" s="794">
        <f t="shared" si="99"/>
        <v>3</v>
      </c>
      <c r="C261" s="800">
        <f t="shared" si="80"/>
        <v>51926</v>
      </c>
      <c r="E261" s="805">
        <v>1273849</v>
      </c>
      <c r="F261" s="476">
        <v>1089828</v>
      </c>
      <c r="G261" s="476">
        <v>69328</v>
      </c>
      <c r="H261" s="476">
        <v>6150</v>
      </c>
      <c r="I261" s="476">
        <v>867</v>
      </c>
      <c r="J261" s="476">
        <f t="shared" si="84"/>
        <v>2440022</v>
      </c>
      <c r="K261" s="476">
        <f t="shared" si="85"/>
        <v>192148</v>
      </c>
      <c r="L261" s="476">
        <f t="shared" si="86"/>
        <v>2632170</v>
      </c>
      <c r="M261" s="476">
        <v>2339</v>
      </c>
      <c r="N261" s="476">
        <f t="shared" si="87"/>
        <v>184</v>
      </c>
      <c r="O261" s="806">
        <f t="shared" si="81"/>
        <v>2634693</v>
      </c>
      <c r="P261" s="813"/>
      <c r="Q261" s="805">
        <f>E261-'[119]Electric Assumptions'!V253</f>
        <v>1104323.5430289491</v>
      </c>
      <c r="R261" s="476">
        <f>F261-'[119]Electric Assumptions'!W253</f>
        <v>695481.33892064297</v>
      </c>
      <c r="S261" s="476">
        <f t="shared" si="100"/>
        <v>69328</v>
      </c>
      <c r="T261" s="476">
        <f t="shared" si="100"/>
        <v>6150</v>
      </c>
      <c r="U261" s="476">
        <f t="shared" si="100"/>
        <v>867</v>
      </c>
      <c r="V261" s="476">
        <f t="shared" si="88"/>
        <v>1876149.8819495919</v>
      </c>
      <c r="W261" s="476">
        <f t="shared" si="89"/>
        <v>147744.11805040808</v>
      </c>
      <c r="X261" s="476">
        <f t="shared" si="90"/>
        <v>2023894</v>
      </c>
      <c r="Y261" s="476">
        <f t="shared" si="91"/>
        <v>2339</v>
      </c>
      <c r="Z261" s="476">
        <f t="shared" si="92"/>
        <v>184</v>
      </c>
      <c r="AA261" s="806">
        <f t="shared" si="82"/>
        <v>2026417</v>
      </c>
      <c r="AC261" s="805">
        <v>1508599.2552558708</v>
      </c>
      <c r="AD261" s="476">
        <v>1295195.9375256249</v>
      </c>
      <c r="AE261" s="476">
        <v>80240.504955278244</v>
      </c>
      <c r="AF261" s="476">
        <v>7957.8773530826002</v>
      </c>
      <c r="AG261" s="476">
        <v>866.54431575355102</v>
      </c>
      <c r="AH261" s="476">
        <f t="shared" si="93"/>
        <v>2892860.11940561</v>
      </c>
      <c r="AI261" s="476">
        <f t="shared" si="94"/>
        <v>227808.88059438998</v>
      </c>
      <c r="AJ261" s="476">
        <f t="shared" si="95"/>
        <v>3120669</v>
      </c>
      <c r="AK261" s="476">
        <f t="shared" si="96"/>
        <v>2339</v>
      </c>
      <c r="AL261" s="476">
        <f t="shared" si="97"/>
        <v>184</v>
      </c>
      <c r="AM261" s="806">
        <f t="shared" si="83"/>
        <v>3123192</v>
      </c>
      <c r="AR261" s="813"/>
      <c r="AS261" s="813"/>
      <c r="AT261" s="813"/>
      <c r="AU261" s="813"/>
      <c r="AV261" s="813"/>
      <c r="AW261" s="813"/>
    </row>
    <row r="262" spans="1:49" x14ac:dyDescent="0.2">
      <c r="A262" s="794">
        <f t="shared" si="98"/>
        <v>2042</v>
      </c>
      <c r="B262" s="794">
        <f t="shared" si="99"/>
        <v>4</v>
      </c>
      <c r="C262" s="800">
        <f t="shared" si="80"/>
        <v>51957</v>
      </c>
      <c r="E262" s="805">
        <v>1032599</v>
      </c>
      <c r="F262" s="476">
        <v>958725</v>
      </c>
      <c r="G262" s="476">
        <v>64618</v>
      </c>
      <c r="H262" s="476">
        <v>5547</v>
      </c>
      <c r="I262" s="476">
        <v>711</v>
      </c>
      <c r="J262" s="476">
        <f t="shared" si="84"/>
        <v>2062200</v>
      </c>
      <c r="K262" s="476">
        <f t="shared" si="85"/>
        <v>162395</v>
      </c>
      <c r="L262" s="476">
        <f t="shared" si="86"/>
        <v>2224595</v>
      </c>
      <c r="M262" s="476">
        <v>2172</v>
      </c>
      <c r="N262" s="476">
        <f t="shared" si="87"/>
        <v>171</v>
      </c>
      <c r="O262" s="806">
        <f t="shared" si="81"/>
        <v>2226938</v>
      </c>
      <c r="P262" s="813"/>
      <c r="Q262" s="805">
        <f>E262-'[119]Electric Assumptions'!V254</f>
        <v>868248.65238773497</v>
      </c>
      <c r="R262" s="476">
        <f>F262-'[119]Electric Assumptions'!W254</f>
        <v>582374.035779814</v>
      </c>
      <c r="S262" s="476">
        <f t="shared" si="100"/>
        <v>64618</v>
      </c>
      <c r="T262" s="476">
        <f t="shared" si="100"/>
        <v>5547</v>
      </c>
      <c r="U262" s="476">
        <f t="shared" si="100"/>
        <v>711</v>
      </c>
      <c r="V262" s="476">
        <f t="shared" si="88"/>
        <v>1521498.688167549</v>
      </c>
      <c r="W262" s="476">
        <f t="shared" si="89"/>
        <v>119816.31183245103</v>
      </c>
      <c r="X262" s="476">
        <f t="shared" si="90"/>
        <v>1641315</v>
      </c>
      <c r="Y262" s="476">
        <f t="shared" si="91"/>
        <v>2172</v>
      </c>
      <c r="Z262" s="476">
        <f t="shared" si="92"/>
        <v>171</v>
      </c>
      <c r="AA262" s="806">
        <f t="shared" si="82"/>
        <v>1643658</v>
      </c>
      <c r="AC262" s="805">
        <v>1234135.8830191768</v>
      </c>
      <c r="AD262" s="476">
        <v>1178313.6211278096</v>
      </c>
      <c r="AE262" s="476">
        <v>74961.696128682976</v>
      </c>
      <c r="AF262" s="476">
        <v>7023.2934371563606</v>
      </c>
      <c r="AG262" s="476">
        <v>710.99896916226749</v>
      </c>
      <c r="AH262" s="476">
        <f t="shared" si="93"/>
        <v>2495145.4926819885</v>
      </c>
      <c r="AI262" s="476">
        <f t="shared" si="94"/>
        <v>196489.50731801149</v>
      </c>
      <c r="AJ262" s="476">
        <f t="shared" si="95"/>
        <v>2691635</v>
      </c>
      <c r="AK262" s="476">
        <f t="shared" si="96"/>
        <v>2172</v>
      </c>
      <c r="AL262" s="476">
        <f t="shared" si="97"/>
        <v>171</v>
      </c>
      <c r="AM262" s="806">
        <f t="shared" si="83"/>
        <v>2693978</v>
      </c>
      <c r="AR262" s="813"/>
      <c r="AS262" s="813"/>
      <c r="AT262" s="813"/>
      <c r="AU262" s="813"/>
      <c r="AV262" s="813"/>
      <c r="AW262" s="813"/>
    </row>
    <row r="263" spans="1:49" x14ac:dyDescent="0.2">
      <c r="A263" s="794">
        <f t="shared" si="98"/>
        <v>2042</v>
      </c>
      <c r="B263" s="794">
        <f t="shared" si="99"/>
        <v>5</v>
      </c>
      <c r="C263" s="800">
        <f t="shared" si="80"/>
        <v>51987</v>
      </c>
      <c r="E263" s="805">
        <v>934865</v>
      </c>
      <c r="F263" s="476">
        <v>943717</v>
      </c>
      <c r="G263" s="476">
        <v>61732</v>
      </c>
      <c r="H263" s="476">
        <v>5517</v>
      </c>
      <c r="I263" s="476">
        <v>560</v>
      </c>
      <c r="J263" s="476">
        <f t="shared" si="84"/>
        <v>1946391</v>
      </c>
      <c r="K263" s="476">
        <f t="shared" si="85"/>
        <v>153276</v>
      </c>
      <c r="L263" s="476">
        <f t="shared" si="86"/>
        <v>2099667</v>
      </c>
      <c r="M263" s="476">
        <v>2174</v>
      </c>
      <c r="N263" s="476">
        <f t="shared" si="87"/>
        <v>171</v>
      </c>
      <c r="O263" s="806">
        <f t="shared" si="81"/>
        <v>2102012</v>
      </c>
      <c r="P263" s="813"/>
      <c r="Q263" s="805">
        <f>E263-'[119]Electric Assumptions'!V255</f>
        <v>774813.94520760002</v>
      </c>
      <c r="R263" s="476">
        <f>F263-'[119]Electric Assumptions'!W255</f>
        <v>578376.05264158105</v>
      </c>
      <c r="S263" s="476">
        <f t="shared" si="100"/>
        <v>61732</v>
      </c>
      <c r="T263" s="476">
        <f t="shared" si="100"/>
        <v>5517</v>
      </c>
      <c r="U263" s="476">
        <f t="shared" si="100"/>
        <v>560</v>
      </c>
      <c r="V263" s="476">
        <f t="shared" si="88"/>
        <v>1420998.9978491811</v>
      </c>
      <c r="W263" s="476">
        <f t="shared" si="89"/>
        <v>111902.00215081894</v>
      </c>
      <c r="X263" s="476">
        <f t="shared" si="90"/>
        <v>1532901</v>
      </c>
      <c r="Y263" s="476">
        <f t="shared" si="91"/>
        <v>2174</v>
      </c>
      <c r="Z263" s="476">
        <f t="shared" si="92"/>
        <v>171</v>
      </c>
      <c r="AA263" s="806">
        <f t="shared" si="82"/>
        <v>1535246</v>
      </c>
      <c r="AC263" s="805">
        <v>1117151.8720572628</v>
      </c>
      <c r="AD263" s="476">
        <v>1180393.8911089166</v>
      </c>
      <c r="AE263" s="476">
        <v>72325.755108523328</v>
      </c>
      <c r="AF263" s="476">
        <v>6854.753316225404</v>
      </c>
      <c r="AG263" s="476">
        <v>559.90330882276612</v>
      </c>
      <c r="AH263" s="476">
        <f t="shared" si="93"/>
        <v>2377286.1748997509</v>
      </c>
      <c r="AI263" s="476">
        <f t="shared" si="94"/>
        <v>187207.82510024915</v>
      </c>
      <c r="AJ263" s="476">
        <f t="shared" si="95"/>
        <v>2564494</v>
      </c>
      <c r="AK263" s="476">
        <f t="shared" si="96"/>
        <v>2174</v>
      </c>
      <c r="AL263" s="476">
        <f t="shared" si="97"/>
        <v>171</v>
      </c>
      <c r="AM263" s="806">
        <f t="shared" si="83"/>
        <v>2566839</v>
      </c>
      <c r="AR263" s="813"/>
      <c r="AS263" s="813"/>
      <c r="AT263" s="813"/>
      <c r="AU263" s="813"/>
      <c r="AV263" s="813"/>
      <c r="AW263" s="813"/>
    </row>
    <row r="264" spans="1:49" x14ac:dyDescent="0.2">
      <c r="A264" s="794">
        <f t="shared" si="98"/>
        <v>2042</v>
      </c>
      <c r="B264" s="794">
        <f t="shared" si="99"/>
        <v>6</v>
      </c>
      <c r="C264" s="800">
        <f t="shared" si="80"/>
        <v>52018</v>
      </c>
      <c r="E264" s="805">
        <v>902893</v>
      </c>
      <c r="F264" s="476">
        <v>924442</v>
      </c>
      <c r="G264" s="476">
        <v>68509</v>
      </c>
      <c r="H264" s="476">
        <v>4863</v>
      </c>
      <c r="I264" s="476">
        <v>430</v>
      </c>
      <c r="J264" s="476">
        <f t="shared" si="84"/>
        <v>1901137</v>
      </c>
      <c r="K264" s="476">
        <f t="shared" si="85"/>
        <v>149712</v>
      </c>
      <c r="L264" s="476">
        <f t="shared" si="86"/>
        <v>2050849</v>
      </c>
      <c r="M264" s="476">
        <v>1787</v>
      </c>
      <c r="N264" s="476">
        <f t="shared" si="87"/>
        <v>141</v>
      </c>
      <c r="O264" s="806">
        <f t="shared" si="81"/>
        <v>2052777</v>
      </c>
      <c r="P264" s="813"/>
      <c r="Q264" s="805">
        <f>E264-'[119]Electric Assumptions'!V256</f>
        <v>747894.13568509999</v>
      </c>
      <c r="R264" s="476">
        <f>F264-'[119]Electric Assumptions'!W256</f>
        <v>572338.92317527905</v>
      </c>
      <c r="S264" s="476">
        <f t="shared" si="100"/>
        <v>68509</v>
      </c>
      <c r="T264" s="476">
        <f t="shared" si="100"/>
        <v>4863</v>
      </c>
      <c r="U264" s="476">
        <f t="shared" si="100"/>
        <v>430</v>
      </c>
      <c r="V264" s="476">
        <f t="shared" si="88"/>
        <v>1394035.058860379</v>
      </c>
      <c r="W264" s="476">
        <f t="shared" si="89"/>
        <v>109777.94113962096</v>
      </c>
      <c r="X264" s="476">
        <f t="shared" si="90"/>
        <v>1503813</v>
      </c>
      <c r="Y264" s="476">
        <f t="shared" si="91"/>
        <v>1787</v>
      </c>
      <c r="Z264" s="476">
        <f t="shared" si="92"/>
        <v>141</v>
      </c>
      <c r="AA264" s="806">
        <f t="shared" si="82"/>
        <v>1505741</v>
      </c>
      <c r="AC264" s="805">
        <v>1086777.5992481848</v>
      </c>
      <c r="AD264" s="476">
        <v>1175909.0317975348</v>
      </c>
      <c r="AE264" s="476">
        <v>78719.282883972453</v>
      </c>
      <c r="AF264" s="476">
        <v>6150.4269933258256</v>
      </c>
      <c r="AG264" s="476">
        <v>429.88011362458326</v>
      </c>
      <c r="AH264" s="476">
        <f t="shared" si="93"/>
        <v>2347986.2210366423</v>
      </c>
      <c r="AI264" s="476">
        <f t="shared" si="94"/>
        <v>184900.77896335768</v>
      </c>
      <c r="AJ264" s="476">
        <f t="shared" si="95"/>
        <v>2532887</v>
      </c>
      <c r="AK264" s="476">
        <f t="shared" si="96"/>
        <v>1787</v>
      </c>
      <c r="AL264" s="476">
        <f t="shared" si="97"/>
        <v>141</v>
      </c>
      <c r="AM264" s="806">
        <f t="shared" si="83"/>
        <v>2534815</v>
      </c>
      <c r="AR264" s="813"/>
      <c r="AS264" s="813"/>
      <c r="AT264" s="813"/>
      <c r="AU264" s="813"/>
      <c r="AV264" s="813"/>
      <c r="AW264" s="813"/>
    </row>
    <row r="265" spans="1:49" x14ac:dyDescent="0.2">
      <c r="A265" s="794">
        <f t="shared" si="98"/>
        <v>2042</v>
      </c>
      <c r="B265" s="794">
        <f t="shared" si="99"/>
        <v>7</v>
      </c>
      <c r="C265" s="800">
        <f t="shared" si="80"/>
        <v>52048</v>
      </c>
      <c r="E265" s="805">
        <v>1072688</v>
      </c>
      <c r="F265" s="476">
        <v>1022358</v>
      </c>
      <c r="G265" s="476">
        <v>70937</v>
      </c>
      <c r="H265" s="476">
        <v>5620</v>
      </c>
      <c r="I265" s="476">
        <v>291</v>
      </c>
      <c r="J265" s="476">
        <f t="shared" si="84"/>
        <v>2171894</v>
      </c>
      <c r="K265" s="476">
        <f t="shared" si="85"/>
        <v>171034</v>
      </c>
      <c r="L265" s="476">
        <f t="shared" si="86"/>
        <v>2342928</v>
      </c>
      <c r="M265" s="476">
        <v>2889</v>
      </c>
      <c r="N265" s="476">
        <f t="shared" si="87"/>
        <v>228</v>
      </c>
      <c r="O265" s="806">
        <f t="shared" si="81"/>
        <v>2346045</v>
      </c>
      <c r="P265" s="813"/>
      <c r="Q265" s="805">
        <f>E265-'[119]Electric Assumptions'!V257</f>
        <v>916147.49810841004</v>
      </c>
      <c r="R265" s="476">
        <f>F265-'[119]Electric Assumptions'!W257</f>
        <v>666772.19912546303</v>
      </c>
      <c r="S265" s="476">
        <f t="shared" si="100"/>
        <v>70937</v>
      </c>
      <c r="T265" s="476">
        <f t="shared" si="100"/>
        <v>5620</v>
      </c>
      <c r="U265" s="476">
        <f t="shared" si="100"/>
        <v>291</v>
      </c>
      <c r="V265" s="476">
        <f t="shared" si="88"/>
        <v>1659767.697233873</v>
      </c>
      <c r="W265" s="476">
        <f t="shared" si="89"/>
        <v>130704.30276612705</v>
      </c>
      <c r="X265" s="476">
        <f t="shared" si="90"/>
        <v>1790472</v>
      </c>
      <c r="Y265" s="476">
        <f t="shared" si="91"/>
        <v>2889</v>
      </c>
      <c r="Z265" s="476">
        <f t="shared" si="92"/>
        <v>228</v>
      </c>
      <c r="AA265" s="806">
        <f t="shared" si="82"/>
        <v>1793589</v>
      </c>
      <c r="AC265" s="805">
        <v>1301479.783945811</v>
      </c>
      <c r="AD265" s="476">
        <v>1277610.5831912404</v>
      </c>
      <c r="AE265" s="476">
        <v>81174.393732467957</v>
      </c>
      <c r="AF265" s="476">
        <v>7329.2951306058512</v>
      </c>
      <c r="AG265" s="476">
        <v>291.14757483456242</v>
      </c>
      <c r="AH265" s="476">
        <f t="shared" si="93"/>
        <v>2667885.2035749597</v>
      </c>
      <c r="AI265" s="476">
        <f t="shared" si="94"/>
        <v>210092.79642504035</v>
      </c>
      <c r="AJ265" s="476">
        <f t="shared" si="95"/>
        <v>2877978</v>
      </c>
      <c r="AK265" s="476">
        <f t="shared" si="96"/>
        <v>2889</v>
      </c>
      <c r="AL265" s="476">
        <f t="shared" si="97"/>
        <v>228</v>
      </c>
      <c r="AM265" s="806">
        <f t="shared" si="83"/>
        <v>2881095</v>
      </c>
      <c r="AR265" s="813"/>
      <c r="AS265" s="813"/>
      <c r="AT265" s="813"/>
      <c r="AU265" s="813"/>
      <c r="AV265" s="813"/>
      <c r="AW265" s="813"/>
    </row>
    <row r="266" spans="1:49" x14ac:dyDescent="0.2">
      <c r="A266" s="794">
        <f t="shared" si="98"/>
        <v>2042</v>
      </c>
      <c r="B266" s="794">
        <f t="shared" si="99"/>
        <v>8</v>
      </c>
      <c r="C266" s="800">
        <f t="shared" si="80"/>
        <v>52079</v>
      </c>
      <c r="E266" s="805">
        <v>1095789</v>
      </c>
      <c r="F266" s="476">
        <v>1025206</v>
      </c>
      <c r="G266" s="476">
        <v>71104</v>
      </c>
      <c r="H266" s="476">
        <v>5165</v>
      </c>
      <c r="I266" s="476">
        <v>290</v>
      </c>
      <c r="J266" s="476">
        <f t="shared" si="84"/>
        <v>2197554</v>
      </c>
      <c r="K266" s="476">
        <f t="shared" si="85"/>
        <v>173054</v>
      </c>
      <c r="L266" s="476">
        <f t="shared" si="86"/>
        <v>2370608</v>
      </c>
      <c r="M266" s="476">
        <v>1634</v>
      </c>
      <c r="N266" s="476">
        <f t="shared" si="87"/>
        <v>129</v>
      </c>
      <c r="O266" s="806">
        <f t="shared" si="81"/>
        <v>2372371</v>
      </c>
      <c r="P266" s="813"/>
      <c r="Q266" s="805">
        <f>E266-'[119]Electric Assumptions'!V258</f>
        <v>938861.604795338</v>
      </c>
      <c r="R266" s="476">
        <f>F266-'[119]Electric Assumptions'!W258</f>
        <v>665417.69449336501</v>
      </c>
      <c r="S266" s="476">
        <f t="shared" si="100"/>
        <v>71104</v>
      </c>
      <c r="T266" s="476">
        <f t="shared" si="100"/>
        <v>5165</v>
      </c>
      <c r="U266" s="476">
        <f t="shared" si="100"/>
        <v>290</v>
      </c>
      <c r="V266" s="476">
        <f t="shared" si="88"/>
        <v>1680838.2992887031</v>
      </c>
      <c r="W266" s="476">
        <f t="shared" si="89"/>
        <v>132363.70071129687</v>
      </c>
      <c r="X266" s="476">
        <f t="shared" si="90"/>
        <v>1813202</v>
      </c>
      <c r="Y266" s="476">
        <f t="shared" si="91"/>
        <v>1634</v>
      </c>
      <c r="Z266" s="476">
        <f t="shared" si="92"/>
        <v>129</v>
      </c>
      <c r="AA266" s="806">
        <f t="shared" si="82"/>
        <v>1814965</v>
      </c>
      <c r="AC266" s="805">
        <v>1312294.223066909</v>
      </c>
      <c r="AD266" s="476">
        <v>1284139.5062229177</v>
      </c>
      <c r="AE266" s="476">
        <v>81721.618636258878</v>
      </c>
      <c r="AF266" s="476">
        <v>6823.7268725278564</v>
      </c>
      <c r="AG266" s="476">
        <v>290.29550054884817</v>
      </c>
      <c r="AH266" s="476">
        <f t="shared" si="93"/>
        <v>2685269.3702991628</v>
      </c>
      <c r="AI266" s="476">
        <f t="shared" si="94"/>
        <v>211461.62970083719</v>
      </c>
      <c r="AJ266" s="476">
        <f t="shared" si="95"/>
        <v>2896731</v>
      </c>
      <c r="AK266" s="476">
        <f t="shared" si="96"/>
        <v>1634</v>
      </c>
      <c r="AL266" s="476">
        <f t="shared" si="97"/>
        <v>129</v>
      </c>
      <c r="AM266" s="806">
        <f t="shared" si="83"/>
        <v>2898494</v>
      </c>
      <c r="AR266" s="813"/>
      <c r="AS266" s="813"/>
      <c r="AT266" s="813"/>
      <c r="AU266" s="813"/>
      <c r="AV266" s="813"/>
      <c r="AW266" s="813"/>
    </row>
    <row r="267" spans="1:49" x14ac:dyDescent="0.2">
      <c r="A267" s="794">
        <f t="shared" si="98"/>
        <v>2042</v>
      </c>
      <c r="B267" s="794">
        <f t="shared" si="99"/>
        <v>9</v>
      </c>
      <c r="C267" s="800">
        <f t="shared" si="80"/>
        <v>52110</v>
      </c>
      <c r="E267" s="805">
        <v>943100</v>
      </c>
      <c r="F267" s="476">
        <v>940739</v>
      </c>
      <c r="G267" s="476">
        <v>67234</v>
      </c>
      <c r="H267" s="476">
        <v>5255</v>
      </c>
      <c r="I267" s="476">
        <v>318</v>
      </c>
      <c r="J267" s="476">
        <f t="shared" si="84"/>
        <v>1956646</v>
      </c>
      <c r="K267" s="476">
        <f t="shared" si="85"/>
        <v>154083</v>
      </c>
      <c r="L267" s="476">
        <f t="shared" si="86"/>
        <v>2110729</v>
      </c>
      <c r="M267" s="476">
        <v>1428</v>
      </c>
      <c r="N267" s="476">
        <f t="shared" si="87"/>
        <v>112</v>
      </c>
      <c r="O267" s="806">
        <f t="shared" si="81"/>
        <v>2112269</v>
      </c>
      <c r="P267" s="813"/>
      <c r="Q267" s="805">
        <f>E267-'[119]Electric Assumptions'!V259</f>
        <v>795148.98438712396</v>
      </c>
      <c r="R267" s="476">
        <f>F267-'[119]Electric Assumptions'!W259</f>
        <v>594759.403566611</v>
      </c>
      <c r="S267" s="476">
        <f t="shared" si="100"/>
        <v>67234</v>
      </c>
      <c r="T267" s="476">
        <f t="shared" si="100"/>
        <v>5255</v>
      </c>
      <c r="U267" s="476">
        <f t="shared" si="100"/>
        <v>318</v>
      </c>
      <c r="V267" s="476">
        <f t="shared" si="88"/>
        <v>1462715.387953735</v>
      </c>
      <c r="W267" s="476">
        <f t="shared" si="89"/>
        <v>115186.61204626504</v>
      </c>
      <c r="X267" s="476">
        <f t="shared" si="90"/>
        <v>1577902</v>
      </c>
      <c r="Y267" s="476">
        <f t="shared" si="91"/>
        <v>1428</v>
      </c>
      <c r="Z267" s="476">
        <f t="shared" si="92"/>
        <v>112</v>
      </c>
      <c r="AA267" s="806">
        <f t="shared" si="82"/>
        <v>1579442</v>
      </c>
      <c r="AC267" s="805">
        <v>1113398.8552720381</v>
      </c>
      <c r="AD267" s="476">
        <v>1172910.0375105634</v>
      </c>
      <c r="AE267" s="476">
        <v>77099.541264204963</v>
      </c>
      <c r="AF267" s="476">
        <v>7095.2356423871079</v>
      </c>
      <c r="AG267" s="476">
        <v>318.4907338723437</v>
      </c>
      <c r="AH267" s="476">
        <f t="shared" si="93"/>
        <v>2370822.1604230655</v>
      </c>
      <c r="AI267" s="476">
        <f t="shared" si="94"/>
        <v>186698.83957693446</v>
      </c>
      <c r="AJ267" s="476">
        <f t="shared" si="95"/>
        <v>2557521</v>
      </c>
      <c r="AK267" s="476">
        <f t="shared" si="96"/>
        <v>1428</v>
      </c>
      <c r="AL267" s="476">
        <f t="shared" si="97"/>
        <v>112</v>
      </c>
      <c r="AM267" s="806">
        <f t="shared" si="83"/>
        <v>2559061</v>
      </c>
      <c r="AR267" s="813"/>
      <c r="AS267" s="813"/>
      <c r="AT267" s="813"/>
      <c r="AU267" s="813"/>
      <c r="AV267" s="813"/>
      <c r="AW267" s="813"/>
    </row>
    <row r="268" spans="1:49" x14ac:dyDescent="0.2">
      <c r="A268" s="794">
        <f t="shared" si="98"/>
        <v>2042</v>
      </c>
      <c r="B268" s="794">
        <f t="shared" si="99"/>
        <v>10</v>
      </c>
      <c r="C268" s="800">
        <f t="shared" si="80"/>
        <v>52140</v>
      </c>
      <c r="E268" s="805">
        <v>1034228</v>
      </c>
      <c r="F268" s="476">
        <v>983665</v>
      </c>
      <c r="G268" s="476">
        <v>66253</v>
      </c>
      <c r="H268" s="476">
        <v>5897</v>
      </c>
      <c r="I268" s="476">
        <v>501</v>
      </c>
      <c r="J268" s="476">
        <f t="shared" si="84"/>
        <v>2090544</v>
      </c>
      <c r="K268" s="476">
        <f t="shared" si="85"/>
        <v>164628</v>
      </c>
      <c r="L268" s="476">
        <f t="shared" si="86"/>
        <v>2255172</v>
      </c>
      <c r="M268" s="476">
        <v>1830</v>
      </c>
      <c r="N268" s="476">
        <f t="shared" si="87"/>
        <v>144</v>
      </c>
      <c r="O268" s="806">
        <f t="shared" si="81"/>
        <v>2257146</v>
      </c>
      <c r="P268" s="813"/>
      <c r="Q268" s="805">
        <f>E268-'[119]Electric Assumptions'!V260</f>
        <v>865163.26796898001</v>
      </c>
      <c r="R268" s="476">
        <f>F268-'[119]Electric Assumptions'!W260</f>
        <v>595087.74052590597</v>
      </c>
      <c r="S268" s="476">
        <f t="shared" si="100"/>
        <v>66253</v>
      </c>
      <c r="T268" s="476">
        <f t="shared" si="100"/>
        <v>5897</v>
      </c>
      <c r="U268" s="476">
        <f t="shared" si="100"/>
        <v>501</v>
      </c>
      <c r="V268" s="476">
        <f t="shared" si="88"/>
        <v>1532902.0084948861</v>
      </c>
      <c r="W268" s="476">
        <f t="shared" si="89"/>
        <v>120713.9915051139</v>
      </c>
      <c r="X268" s="476">
        <f t="shared" si="90"/>
        <v>1653616</v>
      </c>
      <c r="Y268" s="476">
        <f t="shared" si="91"/>
        <v>1830</v>
      </c>
      <c r="Z268" s="476">
        <f t="shared" si="92"/>
        <v>144</v>
      </c>
      <c r="AA268" s="806">
        <f t="shared" si="82"/>
        <v>1655590</v>
      </c>
      <c r="AC268" s="805">
        <v>1232771.3631430918</v>
      </c>
      <c r="AD268" s="476">
        <v>1207742.2977858991</v>
      </c>
      <c r="AE268" s="476">
        <v>76976.471067864069</v>
      </c>
      <c r="AF268" s="476">
        <v>8295.7880740761138</v>
      </c>
      <c r="AG268" s="476">
        <v>500.75385670742077</v>
      </c>
      <c r="AH268" s="476">
        <f t="shared" si="93"/>
        <v>2526286.6739276382</v>
      </c>
      <c r="AI268" s="476">
        <f t="shared" si="94"/>
        <v>198941.32607236179</v>
      </c>
      <c r="AJ268" s="476">
        <f t="shared" si="95"/>
        <v>2725228</v>
      </c>
      <c r="AK268" s="476">
        <f t="shared" si="96"/>
        <v>1830</v>
      </c>
      <c r="AL268" s="476">
        <f t="shared" si="97"/>
        <v>144</v>
      </c>
      <c r="AM268" s="806">
        <f t="shared" si="83"/>
        <v>2727202</v>
      </c>
      <c r="AR268" s="813"/>
      <c r="AS268" s="813"/>
      <c r="AT268" s="813"/>
      <c r="AU268" s="813"/>
      <c r="AV268" s="813"/>
      <c r="AW268" s="813"/>
    </row>
    <row r="269" spans="1:49" x14ac:dyDescent="0.2">
      <c r="A269" s="794">
        <f t="shared" si="98"/>
        <v>2042</v>
      </c>
      <c r="B269" s="794">
        <f t="shared" si="99"/>
        <v>11</v>
      </c>
      <c r="C269" s="800">
        <f t="shared" si="80"/>
        <v>52171</v>
      </c>
      <c r="E269" s="805">
        <v>1213935</v>
      </c>
      <c r="F269" s="476">
        <v>1041026</v>
      </c>
      <c r="G269" s="476">
        <v>63543</v>
      </c>
      <c r="H269" s="476">
        <v>5030</v>
      </c>
      <c r="I269" s="476">
        <v>685</v>
      </c>
      <c r="J269" s="476">
        <f t="shared" si="84"/>
        <v>2324219</v>
      </c>
      <c r="K269" s="476">
        <f t="shared" si="85"/>
        <v>183029</v>
      </c>
      <c r="L269" s="476">
        <f t="shared" si="86"/>
        <v>2507248</v>
      </c>
      <c r="M269" s="476">
        <v>1832</v>
      </c>
      <c r="N269" s="476">
        <f t="shared" si="87"/>
        <v>144</v>
      </c>
      <c r="O269" s="806">
        <f t="shared" si="81"/>
        <v>2509224</v>
      </c>
      <c r="P269" s="813"/>
      <c r="Q269" s="805">
        <f>E269-'[119]Electric Assumptions'!V261</f>
        <v>1044261.4722435831</v>
      </c>
      <c r="R269" s="476">
        <f>F269-'[119]Electric Assumptions'!W261</f>
        <v>646989.44591880101</v>
      </c>
      <c r="S269" s="476">
        <f t="shared" si="100"/>
        <v>63543</v>
      </c>
      <c r="T269" s="476">
        <f t="shared" si="100"/>
        <v>5030</v>
      </c>
      <c r="U269" s="476">
        <f t="shared" si="100"/>
        <v>685</v>
      </c>
      <c r="V269" s="476">
        <f t="shared" si="88"/>
        <v>1760508.9181623841</v>
      </c>
      <c r="W269" s="476">
        <f t="shared" si="89"/>
        <v>138638.08183761593</v>
      </c>
      <c r="X269" s="476">
        <f t="shared" si="90"/>
        <v>1899147</v>
      </c>
      <c r="Y269" s="476">
        <f t="shared" si="91"/>
        <v>1832</v>
      </c>
      <c r="Z269" s="476">
        <f t="shared" si="92"/>
        <v>144</v>
      </c>
      <c r="AA269" s="806">
        <f t="shared" si="82"/>
        <v>1901123</v>
      </c>
      <c r="AC269" s="805">
        <v>1461549.9290517999</v>
      </c>
      <c r="AD269" s="476">
        <v>1232699.2989455555</v>
      </c>
      <c r="AE269" s="476">
        <v>73481.761284396853</v>
      </c>
      <c r="AF269" s="476">
        <v>7263.3499363517258</v>
      </c>
      <c r="AG269" s="476">
        <v>684.62688693727353</v>
      </c>
      <c r="AH269" s="476">
        <f t="shared" si="93"/>
        <v>2775678.9661050411</v>
      </c>
      <c r="AI269" s="476">
        <f t="shared" si="94"/>
        <v>218581.03389495891</v>
      </c>
      <c r="AJ269" s="476">
        <f t="shared" si="95"/>
        <v>2994260</v>
      </c>
      <c r="AK269" s="476">
        <f t="shared" si="96"/>
        <v>1832</v>
      </c>
      <c r="AL269" s="476">
        <f t="shared" si="97"/>
        <v>144</v>
      </c>
      <c r="AM269" s="806">
        <f t="shared" si="83"/>
        <v>2996236</v>
      </c>
      <c r="AR269" s="813"/>
      <c r="AS269" s="813"/>
      <c r="AT269" s="813"/>
      <c r="AU269" s="813"/>
      <c r="AV269" s="813"/>
      <c r="AW269" s="813"/>
    </row>
    <row r="270" spans="1:49" x14ac:dyDescent="0.2">
      <c r="A270" s="794">
        <f t="shared" si="98"/>
        <v>2042</v>
      </c>
      <c r="B270" s="794">
        <f t="shared" si="99"/>
        <v>12</v>
      </c>
      <c r="C270" s="800">
        <f t="shared" si="80"/>
        <v>52201</v>
      </c>
      <c r="E270" s="805">
        <v>1521308</v>
      </c>
      <c r="F270" s="476">
        <v>1209563</v>
      </c>
      <c r="G270" s="476">
        <v>65648</v>
      </c>
      <c r="H270" s="476">
        <v>5753</v>
      </c>
      <c r="I270" s="476">
        <v>893</v>
      </c>
      <c r="J270" s="476">
        <f t="shared" si="84"/>
        <v>2803165</v>
      </c>
      <c r="K270" s="476">
        <f t="shared" si="85"/>
        <v>220745</v>
      </c>
      <c r="L270" s="476">
        <f t="shared" si="86"/>
        <v>3023910</v>
      </c>
      <c r="M270" s="476">
        <v>1718</v>
      </c>
      <c r="N270" s="476">
        <f t="shared" si="87"/>
        <v>135</v>
      </c>
      <c r="O270" s="806">
        <f t="shared" si="81"/>
        <v>3025763</v>
      </c>
      <c r="P270" s="813"/>
      <c r="Q270" s="805">
        <f>E270-'[119]Electric Assumptions'!V262</f>
        <v>1339204.186592113</v>
      </c>
      <c r="R270" s="476">
        <f>F270-'[119]Electric Assumptions'!W262</f>
        <v>781218.86714760796</v>
      </c>
      <c r="S270" s="476">
        <f t="shared" si="100"/>
        <v>65648</v>
      </c>
      <c r="T270" s="476">
        <f t="shared" si="100"/>
        <v>5753</v>
      </c>
      <c r="U270" s="476">
        <f t="shared" si="100"/>
        <v>893</v>
      </c>
      <c r="V270" s="476">
        <f t="shared" si="88"/>
        <v>2192717.053739721</v>
      </c>
      <c r="W270" s="476">
        <f t="shared" si="89"/>
        <v>172673.94626027904</v>
      </c>
      <c r="X270" s="476">
        <f t="shared" si="90"/>
        <v>2365391</v>
      </c>
      <c r="Y270" s="476">
        <f t="shared" si="91"/>
        <v>1718</v>
      </c>
      <c r="Z270" s="476">
        <f t="shared" si="92"/>
        <v>135</v>
      </c>
      <c r="AA270" s="806">
        <f t="shared" si="82"/>
        <v>2367244</v>
      </c>
      <c r="AC270" s="805">
        <v>1819547.1429327058</v>
      </c>
      <c r="AD270" s="476">
        <v>1378196.2797164186</v>
      </c>
      <c r="AE270" s="476">
        <v>75766.650531195017</v>
      </c>
      <c r="AF270" s="476">
        <v>8154.9185846886021</v>
      </c>
      <c r="AG270" s="476">
        <v>893.4070180656613</v>
      </c>
      <c r="AH270" s="476">
        <f t="shared" si="93"/>
        <v>3282558.3987830738</v>
      </c>
      <c r="AI270" s="476">
        <f t="shared" si="94"/>
        <v>258496.60121692624</v>
      </c>
      <c r="AJ270" s="476">
        <f t="shared" si="95"/>
        <v>3541055</v>
      </c>
      <c r="AK270" s="476">
        <f t="shared" si="96"/>
        <v>1718</v>
      </c>
      <c r="AL270" s="476">
        <f t="shared" si="97"/>
        <v>135</v>
      </c>
      <c r="AM270" s="806">
        <f t="shared" si="83"/>
        <v>3542908</v>
      </c>
      <c r="AR270" s="813"/>
      <c r="AS270" s="813"/>
      <c r="AT270" s="813"/>
      <c r="AU270" s="813"/>
      <c r="AV270" s="813"/>
      <c r="AW270" s="813"/>
    </row>
    <row r="271" spans="1:49" x14ac:dyDescent="0.2">
      <c r="A271" s="794">
        <f t="shared" si="98"/>
        <v>2043</v>
      </c>
      <c r="B271" s="794">
        <f t="shared" si="99"/>
        <v>1</v>
      </c>
      <c r="C271" s="800">
        <f t="shared" si="80"/>
        <v>52232</v>
      </c>
      <c r="E271" s="805">
        <v>1510891</v>
      </c>
      <c r="F271" s="476">
        <v>1178104</v>
      </c>
      <c r="G271" s="476">
        <v>68144</v>
      </c>
      <c r="H271" s="476">
        <v>6033</v>
      </c>
      <c r="I271" s="476">
        <v>1003</v>
      </c>
      <c r="J271" s="476">
        <f t="shared" si="84"/>
        <v>2764175</v>
      </c>
      <c r="K271" s="476">
        <f t="shared" si="85"/>
        <v>217675</v>
      </c>
      <c r="L271" s="476">
        <f t="shared" si="86"/>
        <v>2981850</v>
      </c>
      <c r="M271" s="476">
        <v>2325</v>
      </c>
      <c r="N271" s="476">
        <f t="shared" si="87"/>
        <v>183</v>
      </c>
      <c r="O271" s="806">
        <f t="shared" si="81"/>
        <v>2984358</v>
      </c>
      <c r="P271" s="813"/>
      <c r="Q271" s="805">
        <f>E271-'[119]Electric Assumptions'!V263</f>
        <v>1348284.1091000489</v>
      </c>
      <c r="R271" s="476">
        <f>F271-'[119]Electric Assumptions'!W263</f>
        <v>757387.232504157</v>
      </c>
      <c r="S271" s="476">
        <f t="shared" si="100"/>
        <v>68144</v>
      </c>
      <c r="T271" s="476">
        <f t="shared" si="100"/>
        <v>6033</v>
      </c>
      <c r="U271" s="476">
        <f t="shared" si="100"/>
        <v>1003</v>
      </c>
      <c r="V271" s="476">
        <f t="shared" si="88"/>
        <v>2180851.3416042058</v>
      </c>
      <c r="W271" s="476">
        <f t="shared" si="89"/>
        <v>171738.65839579422</v>
      </c>
      <c r="X271" s="476">
        <f t="shared" si="90"/>
        <v>2352590</v>
      </c>
      <c r="Y271" s="476">
        <f t="shared" si="91"/>
        <v>2325</v>
      </c>
      <c r="Z271" s="476">
        <f t="shared" si="92"/>
        <v>183</v>
      </c>
      <c r="AA271" s="806">
        <f t="shared" si="82"/>
        <v>2355098</v>
      </c>
      <c r="AC271" s="805">
        <v>1835494.9204174108</v>
      </c>
      <c r="AD271" s="476">
        <v>1368945.0587345837</v>
      </c>
      <c r="AE271" s="476">
        <v>78834.590797515193</v>
      </c>
      <c r="AF271" s="476">
        <v>8025.8655267572758</v>
      </c>
      <c r="AG271" s="476">
        <v>1002.8817969430804</v>
      </c>
      <c r="AH271" s="476">
        <f t="shared" si="93"/>
        <v>3292303.3172732098</v>
      </c>
      <c r="AI271" s="476">
        <f t="shared" si="94"/>
        <v>259264.6827267902</v>
      </c>
      <c r="AJ271" s="476">
        <f t="shared" si="95"/>
        <v>3551568</v>
      </c>
      <c r="AK271" s="476">
        <f t="shared" si="96"/>
        <v>2325</v>
      </c>
      <c r="AL271" s="476">
        <f t="shared" si="97"/>
        <v>183</v>
      </c>
      <c r="AM271" s="806">
        <f t="shared" si="83"/>
        <v>3554076</v>
      </c>
      <c r="AR271" s="813"/>
      <c r="AS271" s="813"/>
      <c r="AT271" s="813"/>
      <c r="AU271" s="813"/>
      <c r="AV271" s="813"/>
      <c r="AW271" s="813"/>
    </row>
    <row r="272" spans="1:49" x14ac:dyDescent="0.2">
      <c r="A272" s="794">
        <f t="shared" si="98"/>
        <v>2043</v>
      </c>
      <c r="B272" s="794">
        <f t="shared" si="99"/>
        <v>2</v>
      </c>
      <c r="C272" s="800">
        <f t="shared" si="80"/>
        <v>52263</v>
      </c>
      <c r="E272" s="805">
        <v>1254174</v>
      </c>
      <c r="F272" s="476">
        <v>1025379</v>
      </c>
      <c r="G272" s="476">
        <v>62595</v>
      </c>
      <c r="H272" s="476">
        <v>5226</v>
      </c>
      <c r="I272" s="476">
        <v>873</v>
      </c>
      <c r="J272" s="476">
        <f t="shared" si="84"/>
        <v>2348247</v>
      </c>
      <c r="K272" s="476">
        <f t="shared" si="85"/>
        <v>184921</v>
      </c>
      <c r="L272" s="476">
        <f t="shared" si="86"/>
        <v>2533168</v>
      </c>
      <c r="M272" s="476">
        <v>2433</v>
      </c>
      <c r="N272" s="476">
        <f t="shared" si="87"/>
        <v>192</v>
      </c>
      <c r="O272" s="806">
        <f t="shared" si="81"/>
        <v>2535793</v>
      </c>
      <c r="P272" s="813"/>
      <c r="Q272" s="805">
        <f>E272-'[119]Electric Assumptions'!V264</f>
        <v>1106025.1997215401</v>
      </c>
      <c r="R272" s="476">
        <f>F272-'[119]Electric Assumptions'!W264</f>
        <v>646818.42072826403</v>
      </c>
      <c r="S272" s="476">
        <f t="shared" si="100"/>
        <v>62595</v>
      </c>
      <c r="T272" s="476">
        <f t="shared" si="100"/>
        <v>5226</v>
      </c>
      <c r="U272" s="476">
        <f t="shared" si="100"/>
        <v>873</v>
      </c>
      <c r="V272" s="476">
        <f t="shared" si="88"/>
        <v>1821537.6204498042</v>
      </c>
      <c r="W272" s="476">
        <f t="shared" si="89"/>
        <v>143443.37955019576</v>
      </c>
      <c r="X272" s="476">
        <f t="shared" si="90"/>
        <v>1964981</v>
      </c>
      <c r="Y272" s="476">
        <f t="shared" si="91"/>
        <v>2433</v>
      </c>
      <c r="Z272" s="476">
        <f t="shared" si="92"/>
        <v>192</v>
      </c>
      <c r="AA272" s="806">
        <f t="shared" si="82"/>
        <v>1967606</v>
      </c>
      <c r="AC272" s="805">
        <v>1506175.0105064162</v>
      </c>
      <c r="AD272" s="476">
        <v>1211992.5601474862</v>
      </c>
      <c r="AE272" s="476">
        <v>71850.883812270709</v>
      </c>
      <c r="AF272" s="476">
        <v>6885.0470835020433</v>
      </c>
      <c r="AG272" s="476">
        <v>872.60586510227961</v>
      </c>
      <c r="AH272" s="476">
        <f t="shared" si="93"/>
        <v>2797776.1074147774</v>
      </c>
      <c r="AI272" s="476">
        <f t="shared" si="94"/>
        <v>220320.89258522261</v>
      </c>
      <c r="AJ272" s="476">
        <f t="shared" si="95"/>
        <v>3018097</v>
      </c>
      <c r="AK272" s="476">
        <f t="shared" si="96"/>
        <v>2433</v>
      </c>
      <c r="AL272" s="476">
        <f t="shared" si="97"/>
        <v>192</v>
      </c>
      <c r="AM272" s="806">
        <f t="shared" si="83"/>
        <v>3020722</v>
      </c>
      <c r="AR272" s="813"/>
      <c r="AS272" s="813"/>
      <c r="AT272" s="813"/>
      <c r="AU272" s="813"/>
      <c r="AV272" s="813"/>
      <c r="AW272" s="813"/>
    </row>
    <row r="273" spans="1:49" x14ac:dyDescent="0.2">
      <c r="A273" s="794">
        <f t="shared" si="98"/>
        <v>2043</v>
      </c>
      <c r="B273" s="794">
        <f t="shared" si="99"/>
        <v>3</v>
      </c>
      <c r="C273" s="800">
        <f t="shared" si="80"/>
        <v>52291</v>
      </c>
      <c r="E273" s="805">
        <v>1274518</v>
      </c>
      <c r="F273" s="476">
        <v>1118401</v>
      </c>
      <c r="G273" s="476">
        <v>68626</v>
      </c>
      <c r="H273" s="476">
        <v>6243</v>
      </c>
      <c r="I273" s="476">
        <v>865</v>
      </c>
      <c r="J273" s="476">
        <f t="shared" si="84"/>
        <v>2468653</v>
      </c>
      <c r="K273" s="476">
        <f t="shared" si="85"/>
        <v>194403</v>
      </c>
      <c r="L273" s="476">
        <f t="shared" si="86"/>
        <v>2663056</v>
      </c>
      <c r="M273" s="476">
        <v>2339</v>
      </c>
      <c r="N273" s="476">
        <f t="shared" si="87"/>
        <v>184</v>
      </c>
      <c r="O273" s="806">
        <f t="shared" si="81"/>
        <v>2665579</v>
      </c>
      <c r="P273" s="813"/>
      <c r="Q273" s="805">
        <f>E273-'[119]Electric Assumptions'!V265</f>
        <v>1102771.5486018141</v>
      </c>
      <c r="R273" s="476">
        <f>F273-'[119]Electric Assumptions'!W265</f>
        <v>691608.09274880402</v>
      </c>
      <c r="S273" s="476">
        <f t="shared" si="100"/>
        <v>68626</v>
      </c>
      <c r="T273" s="476">
        <f t="shared" si="100"/>
        <v>6243</v>
      </c>
      <c r="U273" s="476">
        <f t="shared" si="100"/>
        <v>865</v>
      </c>
      <c r="V273" s="476">
        <f t="shared" si="88"/>
        <v>1870113.6413506181</v>
      </c>
      <c r="W273" s="476">
        <f t="shared" si="89"/>
        <v>147269.3586493819</v>
      </c>
      <c r="X273" s="476">
        <f t="shared" si="90"/>
        <v>2017383</v>
      </c>
      <c r="Y273" s="476">
        <f t="shared" si="91"/>
        <v>2339</v>
      </c>
      <c r="Z273" s="476">
        <f t="shared" si="92"/>
        <v>184</v>
      </c>
      <c r="AA273" s="806">
        <f t="shared" si="82"/>
        <v>2019906</v>
      </c>
      <c r="AC273" s="805">
        <v>1523708.9414361739</v>
      </c>
      <c r="AD273" s="476">
        <v>1333245.4447930956</v>
      </c>
      <c r="AE273" s="476">
        <v>79558.572915145021</v>
      </c>
      <c r="AF273" s="476">
        <v>8050.9317539770836</v>
      </c>
      <c r="AG273" s="476">
        <v>864.51075024312354</v>
      </c>
      <c r="AH273" s="476">
        <f t="shared" si="93"/>
        <v>2945428.4016486346</v>
      </c>
      <c r="AI273" s="476">
        <f t="shared" si="94"/>
        <v>231948.59835136542</v>
      </c>
      <c r="AJ273" s="476">
        <f t="shared" si="95"/>
        <v>3177377</v>
      </c>
      <c r="AK273" s="476">
        <f t="shared" si="96"/>
        <v>2339</v>
      </c>
      <c r="AL273" s="476">
        <f t="shared" si="97"/>
        <v>184</v>
      </c>
      <c r="AM273" s="806">
        <f t="shared" si="83"/>
        <v>3179900</v>
      </c>
      <c r="AR273" s="813"/>
      <c r="AS273" s="813"/>
      <c r="AT273" s="813"/>
      <c r="AU273" s="813"/>
      <c r="AV273" s="813"/>
      <c r="AW273" s="813"/>
    </row>
    <row r="274" spans="1:49" x14ac:dyDescent="0.2">
      <c r="A274" s="794">
        <f t="shared" si="98"/>
        <v>2043</v>
      </c>
      <c r="B274" s="794">
        <f t="shared" si="99"/>
        <v>4</v>
      </c>
      <c r="C274" s="800">
        <f t="shared" si="80"/>
        <v>52322</v>
      </c>
      <c r="E274" s="805">
        <v>1034743</v>
      </c>
      <c r="F274" s="476">
        <v>985603</v>
      </c>
      <c r="G274" s="476">
        <v>64243</v>
      </c>
      <c r="H274" s="476">
        <v>5630</v>
      </c>
      <c r="I274" s="476">
        <v>711</v>
      </c>
      <c r="J274" s="476">
        <f t="shared" si="84"/>
        <v>2090930</v>
      </c>
      <c r="K274" s="476">
        <f t="shared" si="85"/>
        <v>164658</v>
      </c>
      <c r="L274" s="476">
        <f t="shared" si="86"/>
        <v>2255588</v>
      </c>
      <c r="M274" s="476">
        <v>2172</v>
      </c>
      <c r="N274" s="476">
        <f t="shared" si="87"/>
        <v>171</v>
      </c>
      <c r="O274" s="806">
        <f t="shared" si="81"/>
        <v>2257931</v>
      </c>
      <c r="P274" s="813"/>
      <c r="Q274" s="805">
        <f>E274-'[119]Electric Assumptions'!V266</f>
        <v>868310.76787070697</v>
      </c>
      <c r="R274" s="476">
        <f>F274-'[119]Electric Assumptions'!W266</f>
        <v>578437.18519199302</v>
      </c>
      <c r="S274" s="476">
        <f t="shared" si="100"/>
        <v>64243</v>
      </c>
      <c r="T274" s="476">
        <f t="shared" si="100"/>
        <v>5630</v>
      </c>
      <c r="U274" s="476">
        <f t="shared" si="100"/>
        <v>711</v>
      </c>
      <c r="V274" s="476">
        <f t="shared" si="88"/>
        <v>1517331.9530627001</v>
      </c>
      <c r="W274" s="476">
        <f t="shared" si="89"/>
        <v>119488.04693729989</v>
      </c>
      <c r="X274" s="476">
        <f t="shared" si="90"/>
        <v>1636820</v>
      </c>
      <c r="Y274" s="476">
        <f t="shared" si="91"/>
        <v>2172</v>
      </c>
      <c r="Z274" s="476">
        <f t="shared" si="92"/>
        <v>171</v>
      </c>
      <c r="AA274" s="806">
        <f t="shared" si="82"/>
        <v>1639163</v>
      </c>
      <c r="AC274" s="805">
        <v>1249447.6053335334</v>
      </c>
      <c r="AD274" s="476">
        <v>1214946.2003384158</v>
      </c>
      <c r="AE274" s="476">
        <v>74602.897011010893</v>
      </c>
      <c r="AF274" s="476">
        <v>7105.3365603656639</v>
      </c>
      <c r="AG274" s="476">
        <v>710.62922997855333</v>
      </c>
      <c r="AH274" s="476">
        <f t="shared" si="93"/>
        <v>2546812.6684733042</v>
      </c>
      <c r="AI274" s="476">
        <f t="shared" si="94"/>
        <v>200558.33152669575</v>
      </c>
      <c r="AJ274" s="476">
        <f t="shared" si="95"/>
        <v>2747371</v>
      </c>
      <c r="AK274" s="476">
        <f t="shared" si="96"/>
        <v>2172</v>
      </c>
      <c r="AL274" s="476">
        <f t="shared" si="97"/>
        <v>171</v>
      </c>
      <c r="AM274" s="806">
        <f t="shared" si="83"/>
        <v>2749714</v>
      </c>
      <c r="AR274" s="813"/>
      <c r="AS274" s="813"/>
      <c r="AT274" s="813"/>
      <c r="AU274" s="813"/>
      <c r="AV274" s="813"/>
      <c r="AW274" s="813"/>
    </row>
    <row r="275" spans="1:49" x14ac:dyDescent="0.2">
      <c r="A275" s="794">
        <f t="shared" si="98"/>
        <v>2043</v>
      </c>
      <c r="B275" s="794">
        <f t="shared" si="99"/>
        <v>5</v>
      </c>
      <c r="C275" s="800">
        <f t="shared" si="80"/>
        <v>52352</v>
      </c>
      <c r="E275" s="805">
        <v>935478</v>
      </c>
      <c r="F275" s="476">
        <v>969763</v>
      </c>
      <c r="G275" s="476">
        <v>61388</v>
      </c>
      <c r="H275" s="476">
        <v>5597</v>
      </c>
      <c r="I275" s="476">
        <v>559</v>
      </c>
      <c r="J275" s="476">
        <f t="shared" si="84"/>
        <v>1972785</v>
      </c>
      <c r="K275" s="476">
        <f t="shared" si="85"/>
        <v>155354</v>
      </c>
      <c r="L275" s="476">
        <f t="shared" si="86"/>
        <v>2128139</v>
      </c>
      <c r="M275" s="476">
        <v>2174</v>
      </c>
      <c r="N275" s="476">
        <f t="shared" si="87"/>
        <v>171</v>
      </c>
      <c r="O275" s="806">
        <f t="shared" si="81"/>
        <v>2130484</v>
      </c>
      <c r="P275" s="813"/>
      <c r="Q275" s="805">
        <f>E275-'[119]Electric Assumptions'!V267</f>
        <v>773469.11228449107</v>
      </c>
      <c r="R275" s="476">
        <f>F275-'[119]Electric Assumptions'!W267</f>
        <v>574822.44426459004</v>
      </c>
      <c r="S275" s="476">
        <f t="shared" si="100"/>
        <v>61388</v>
      </c>
      <c r="T275" s="476">
        <f t="shared" si="100"/>
        <v>5597</v>
      </c>
      <c r="U275" s="476">
        <f t="shared" si="100"/>
        <v>559</v>
      </c>
      <c r="V275" s="476">
        <f t="shared" si="88"/>
        <v>1415835.5565490811</v>
      </c>
      <c r="W275" s="476">
        <f t="shared" si="89"/>
        <v>111495.44345091889</v>
      </c>
      <c r="X275" s="476">
        <f t="shared" si="90"/>
        <v>1527331</v>
      </c>
      <c r="Y275" s="476">
        <f t="shared" si="91"/>
        <v>2174</v>
      </c>
      <c r="Z275" s="476">
        <f t="shared" si="92"/>
        <v>171</v>
      </c>
      <c r="AA275" s="806">
        <f t="shared" si="82"/>
        <v>1529676</v>
      </c>
      <c r="AC275" s="805">
        <v>1129412.761820429</v>
      </c>
      <c r="AD275" s="476">
        <v>1215621.0727383913</v>
      </c>
      <c r="AE275" s="476">
        <v>71984.113915300841</v>
      </c>
      <c r="AF275" s="476">
        <v>6934.7533313083195</v>
      </c>
      <c r="AG275" s="476">
        <v>559.10220725805232</v>
      </c>
      <c r="AH275" s="476">
        <f t="shared" si="93"/>
        <v>2424511.8040126874</v>
      </c>
      <c r="AI275" s="476">
        <f t="shared" si="94"/>
        <v>190927.19598731259</v>
      </c>
      <c r="AJ275" s="476">
        <f t="shared" si="95"/>
        <v>2615439</v>
      </c>
      <c r="AK275" s="476">
        <f t="shared" si="96"/>
        <v>2174</v>
      </c>
      <c r="AL275" s="476">
        <f t="shared" si="97"/>
        <v>171</v>
      </c>
      <c r="AM275" s="806">
        <f t="shared" si="83"/>
        <v>2617784</v>
      </c>
      <c r="AR275" s="813"/>
      <c r="AS275" s="813"/>
      <c r="AT275" s="813"/>
      <c r="AU275" s="813"/>
      <c r="AV275" s="813"/>
      <c r="AW275" s="813"/>
    </row>
    <row r="276" spans="1:49" x14ac:dyDescent="0.2">
      <c r="A276" s="794">
        <f t="shared" si="98"/>
        <v>2043</v>
      </c>
      <c r="B276" s="794">
        <f t="shared" si="99"/>
        <v>6</v>
      </c>
      <c r="C276" s="800">
        <f t="shared" si="80"/>
        <v>52383</v>
      </c>
      <c r="E276" s="805">
        <v>910095</v>
      </c>
      <c r="F276" s="476">
        <v>947044</v>
      </c>
      <c r="G276" s="476">
        <v>68104</v>
      </c>
      <c r="H276" s="476">
        <v>4935</v>
      </c>
      <c r="I276" s="476">
        <v>430</v>
      </c>
      <c r="J276" s="476">
        <f t="shared" si="84"/>
        <v>1930608</v>
      </c>
      <c r="K276" s="476">
        <f t="shared" si="85"/>
        <v>152033</v>
      </c>
      <c r="L276" s="476">
        <f t="shared" si="86"/>
        <v>2082641</v>
      </c>
      <c r="M276" s="476">
        <v>1787</v>
      </c>
      <c r="N276" s="476">
        <f t="shared" si="87"/>
        <v>141</v>
      </c>
      <c r="O276" s="806">
        <f t="shared" si="81"/>
        <v>2084569</v>
      </c>
      <c r="P276" s="813"/>
      <c r="Q276" s="805">
        <f>E276-'[119]Electric Assumptions'!V268</f>
        <v>753266.29497241101</v>
      </c>
      <c r="R276" s="476">
        <f>F276-'[119]Electric Assumptions'!W268</f>
        <v>566459.79333700705</v>
      </c>
      <c r="S276" s="476">
        <f t="shared" si="100"/>
        <v>68104</v>
      </c>
      <c r="T276" s="476">
        <f t="shared" si="100"/>
        <v>4935</v>
      </c>
      <c r="U276" s="476">
        <f t="shared" si="100"/>
        <v>430</v>
      </c>
      <c r="V276" s="476">
        <f t="shared" si="88"/>
        <v>1393195.0883094179</v>
      </c>
      <c r="W276" s="476">
        <f t="shared" si="89"/>
        <v>109711.91169058206</v>
      </c>
      <c r="X276" s="476">
        <f t="shared" si="90"/>
        <v>1502907</v>
      </c>
      <c r="Y276" s="476">
        <f t="shared" si="91"/>
        <v>1787</v>
      </c>
      <c r="Z276" s="476">
        <f t="shared" si="92"/>
        <v>141</v>
      </c>
      <c r="AA276" s="806">
        <f t="shared" si="82"/>
        <v>1504835</v>
      </c>
      <c r="AC276" s="805">
        <v>1104858.4367118936</v>
      </c>
      <c r="AD276" s="476">
        <v>1211628.3548963778</v>
      </c>
      <c r="AE276" s="476">
        <v>78344.967367303369</v>
      </c>
      <c r="AF276" s="476">
        <v>6222.1408276239217</v>
      </c>
      <c r="AG276" s="476">
        <v>429.8184904272976</v>
      </c>
      <c r="AH276" s="476">
        <f t="shared" si="93"/>
        <v>2401483.7182936263</v>
      </c>
      <c r="AI276" s="476">
        <f t="shared" si="94"/>
        <v>189113.28170637367</v>
      </c>
      <c r="AJ276" s="476">
        <f t="shared" si="95"/>
        <v>2590597</v>
      </c>
      <c r="AK276" s="476">
        <f t="shared" si="96"/>
        <v>1787</v>
      </c>
      <c r="AL276" s="476">
        <f t="shared" si="97"/>
        <v>141</v>
      </c>
      <c r="AM276" s="806">
        <f t="shared" si="83"/>
        <v>2592525</v>
      </c>
      <c r="AR276" s="813"/>
      <c r="AS276" s="813"/>
      <c r="AT276" s="813"/>
      <c r="AU276" s="813"/>
      <c r="AV276" s="813"/>
      <c r="AW276" s="813"/>
    </row>
    <row r="277" spans="1:49" x14ac:dyDescent="0.2">
      <c r="A277" s="794">
        <f t="shared" si="98"/>
        <v>2043</v>
      </c>
      <c r="B277" s="794">
        <f t="shared" si="99"/>
        <v>7</v>
      </c>
      <c r="C277" s="800">
        <f t="shared" si="80"/>
        <v>52413</v>
      </c>
      <c r="E277" s="805">
        <v>1083846</v>
      </c>
      <c r="F277" s="476">
        <v>1048289</v>
      </c>
      <c r="G277" s="476">
        <v>70246</v>
      </c>
      <c r="H277" s="476">
        <v>5706</v>
      </c>
      <c r="I277" s="476">
        <v>291</v>
      </c>
      <c r="J277" s="476">
        <f t="shared" si="84"/>
        <v>2208378</v>
      </c>
      <c r="K277" s="476">
        <f t="shared" si="85"/>
        <v>173907</v>
      </c>
      <c r="L277" s="476">
        <f t="shared" si="86"/>
        <v>2382285</v>
      </c>
      <c r="M277" s="476">
        <v>2889</v>
      </c>
      <c r="N277" s="476">
        <f t="shared" si="87"/>
        <v>228</v>
      </c>
      <c r="O277" s="806">
        <f t="shared" si="81"/>
        <v>2385402</v>
      </c>
      <c r="P277" s="813"/>
      <c r="Q277" s="805">
        <f>E277-'[119]Electric Assumptions'!V269</f>
        <v>925529.38546628505</v>
      </c>
      <c r="R277" s="476">
        <f>F277-'[119]Electric Assumptions'!W269</f>
        <v>664197.15116266999</v>
      </c>
      <c r="S277" s="476">
        <f t="shared" si="100"/>
        <v>70246</v>
      </c>
      <c r="T277" s="476">
        <f t="shared" si="100"/>
        <v>5706</v>
      </c>
      <c r="U277" s="476">
        <f t="shared" si="100"/>
        <v>291</v>
      </c>
      <c r="V277" s="476">
        <f t="shared" si="88"/>
        <v>1665969.536628955</v>
      </c>
      <c r="W277" s="476">
        <f t="shared" si="89"/>
        <v>131192.46337104496</v>
      </c>
      <c r="X277" s="476">
        <f t="shared" si="90"/>
        <v>1797162</v>
      </c>
      <c r="Y277" s="476">
        <f t="shared" si="91"/>
        <v>2889</v>
      </c>
      <c r="Z277" s="476">
        <f t="shared" si="92"/>
        <v>228</v>
      </c>
      <c r="AA277" s="806">
        <f t="shared" si="82"/>
        <v>1800279</v>
      </c>
      <c r="AC277" s="805">
        <v>1326583.2211240125</v>
      </c>
      <c r="AD277" s="476">
        <v>1314754.5206921124</v>
      </c>
      <c r="AE277" s="476">
        <v>80500.490295715616</v>
      </c>
      <c r="AF277" s="476">
        <v>7414.6774906723767</v>
      </c>
      <c r="AG277" s="476">
        <v>291.14757483456242</v>
      </c>
      <c r="AH277" s="476">
        <f t="shared" si="93"/>
        <v>2729544.0571773476</v>
      </c>
      <c r="AI277" s="476">
        <f t="shared" si="94"/>
        <v>214947.9428226524</v>
      </c>
      <c r="AJ277" s="476">
        <f t="shared" si="95"/>
        <v>2944492</v>
      </c>
      <c r="AK277" s="476">
        <f t="shared" si="96"/>
        <v>2889</v>
      </c>
      <c r="AL277" s="476">
        <f t="shared" si="97"/>
        <v>228</v>
      </c>
      <c r="AM277" s="806">
        <f t="shared" si="83"/>
        <v>2947609</v>
      </c>
      <c r="AR277" s="813"/>
      <c r="AS277" s="813"/>
      <c r="AT277" s="813"/>
      <c r="AU277" s="813"/>
      <c r="AV277" s="813"/>
      <c r="AW277" s="813"/>
    </row>
    <row r="278" spans="1:49" x14ac:dyDescent="0.2">
      <c r="A278" s="794">
        <f t="shared" si="98"/>
        <v>2043</v>
      </c>
      <c r="B278" s="794">
        <f t="shared" si="99"/>
        <v>8</v>
      </c>
      <c r="C278" s="800">
        <f t="shared" si="80"/>
        <v>52444</v>
      </c>
      <c r="E278" s="805">
        <v>1106727</v>
      </c>
      <c r="F278" s="476">
        <v>1051282</v>
      </c>
      <c r="G278" s="476">
        <v>70401</v>
      </c>
      <c r="H278" s="476">
        <v>5245</v>
      </c>
      <c r="I278" s="476">
        <v>290</v>
      </c>
      <c r="J278" s="476">
        <f t="shared" si="84"/>
        <v>2233945</v>
      </c>
      <c r="K278" s="476">
        <f t="shared" si="85"/>
        <v>175920</v>
      </c>
      <c r="L278" s="476">
        <f t="shared" si="86"/>
        <v>2409865</v>
      </c>
      <c r="M278" s="476">
        <v>1634</v>
      </c>
      <c r="N278" s="476">
        <f t="shared" si="87"/>
        <v>129</v>
      </c>
      <c r="O278" s="806">
        <f t="shared" si="81"/>
        <v>2411628</v>
      </c>
      <c r="P278" s="813"/>
      <c r="Q278" s="805">
        <f>E278-'[119]Electric Assumptions'!V270</f>
        <v>948089.55565171503</v>
      </c>
      <c r="R278" s="476">
        <f>F278-'[119]Electric Assumptions'!W270</f>
        <v>662829.91485204594</v>
      </c>
      <c r="S278" s="476">
        <f t="shared" si="100"/>
        <v>70401</v>
      </c>
      <c r="T278" s="476">
        <f t="shared" si="100"/>
        <v>5245</v>
      </c>
      <c r="U278" s="476">
        <f t="shared" si="100"/>
        <v>290</v>
      </c>
      <c r="V278" s="476">
        <f t="shared" si="88"/>
        <v>1686855.470503761</v>
      </c>
      <c r="W278" s="476">
        <f t="shared" si="89"/>
        <v>132837.52949623903</v>
      </c>
      <c r="X278" s="476">
        <f t="shared" si="90"/>
        <v>1819693</v>
      </c>
      <c r="Y278" s="476">
        <f t="shared" si="91"/>
        <v>1634</v>
      </c>
      <c r="Z278" s="476">
        <f t="shared" si="92"/>
        <v>129</v>
      </c>
      <c r="AA278" s="806">
        <f t="shared" si="82"/>
        <v>1821456</v>
      </c>
      <c r="AC278" s="805">
        <v>1337474.5347689502</v>
      </c>
      <c r="AD278" s="476">
        <v>1321452.9624608154</v>
      </c>
      <c r="AE278" s="476">
        <v>81035.709941295412</v>
      </c>
      <c r="AF278" s="476">
        <v>6903.525274322179</v>
      </c>
      <c r="AG278" s="476">
        <v>290.29550054884817</v>
      </c>
      <c r="AH278" s="476">
        <f t="shared" si="93"/>
        <v>2747157.0279459325</v>
      </c>
      <c r="AI278" s="476">
        <f t="shared" si="94"/>
        <v>216334.97205406753</v>
      </c>
      <c r="AJ278" s="476">
        <f t="shared" si="95"/>
        <v>2963492</v>
      </c>
      <c r="AK278" s="476">
        <f t="shared" si="96"/>
        <v>1634</v>
      </c>
      <c r="AL278" s="476">
        <f t="shared" si="97"/>
        <v>129</v>
      </c>
      <c r="AM278" s="806">
        <f t="shared" si="83"/>
        <v>2965255</v>
      </c>
      <c r="AR278" s="813"/>
      <c r="AS278" s="813"/>
      <c r="AT278" s="813"/>
      <c r="AU278" s="813"/>
      <c r="AV278" s="813"/>
      <c r="AW278" s="813"/>
    </row>
    <row r="279" spans="1:49" x14ac:dyDescent="0.2">
      <c r="A279" s="794">
        <f t="shared" si="98"/>
        <v>2043</v>
      </c>
      <c r="B279" s="794">
        <f t="shared" si="99"/>
        <v>9</v>
      </c>
      <c r="C279" s="800">
        <f t="shared" si="80"/>
        <v>52475</v>
      </c>
      <c r="E279" s="805">
        <v>950531</v>
      </c>
      <c r="F279" s="476">
        <v>964747</v>
      </c>
      <c r="G279" s="476">
        <v>66576</v>
      </c>
      <c r="H279" s="476">
        <v>5338</v>
      </c>
      <c r="I279" s="476">
        <v>318</v>
      </c>
      <c r="J279" s="476">
        <f t="shared" si="84"/>
        <v>1987510</v>
      </c>
      <c r="K279" s="476">
        <f t="shared" si="85"/>
        <v>156514</v>
      </c>
      <c r="L279" s="476">
        <f t="shared" si="86"/>
        <v>2144024</v>
      </c>
      <c r="M279" s="476">
        <v>1428</v>
      </c>
      <c r="N279" s="476">
        <f t="shared" si="87"/>
        <v>112</v>
      </c>
      <c r="O279" s="806">
        <f t="shared" si="81"/>
        <v>2145564</v>
      </c>
      <c r="P279" s="813"/>
      <c r="Q279" s="805">
        <f>E279-'[119]Electric Assumptions'!V271</f>
        <v>801026.51135792199</v>
      </c>
      <c r="R279" s="476">
        <f>F279-'[119]Electric Assumptions'!W271</f>
        <v>591488.144527297</v>
      </c>
      <c r="S279" s="476">
        <f t="shared" si="100"/>
        <v>66576</v>
      </c>
      <c r="T279" s="476">
        <f t="shared" si="100"/>
        <v>5338</v>
      </c>
      <c r="U279" s="476">
        <f t="shared" si="100"/>
        <v>318</v>
      </c>
      <c r="V279" s="476">
        <f t="shared" si="88"/>
        <v>1464746.6558852191</v>
      </c>
      <c r="W279" s="476">
        <f t="shared" si="89"/>
        <v>115346.34411478089</v>
      </c>
      <c r="X279" s="476">
        <f t="shared" si="90"/>
        <v>1580093</v>
      </c>
      <c r="Y279" s="476">
        <f t="shared" si="91"/>
        <v>1428</v>
      </c>
      <c r="Z279" s="476">
        <f t="shared" si="92"/>
        <v>112</v>
      </c>
      <c r="AA279" s="806">
        <f t="shared" si="82"/>
        <v>1581633</v>
      </c>
      <c r="AC279" s="805">
        <v>1130975.6289692884</v>
      </c>
      <c r="AD279" s="476">
        <v>1207415.8771053639</v>
      </c>
      <c r="AE279" s="476">
        <v>76459.689443452458</v>
      </c>
      <c r="AF279" s="476">
        <v>7178.4151218215757</v>
      </c>
      <c r="AG279" s="476">
        <v>318.42911067505793</v>
      </c>
      <c r="AH279" s="476">
        <f t="shared" si="93"/>
        <v>2422348.0397506012</v>
      </c>
      <c r="AI279" s="476">
        <f t="shared" si="94"/>
        <v>190756.96024939884</v>
      </c>
      <c r="AJ279" s="476">
        <f t="shared" si="95"/>
        <v>2613105</v>
      </c>
      <c r="AK279" s="476">
        <f t="shared" si="96"/>
        <v>1428</v>
      </c>
      <c r="AL279" s="476">
        <f t="shared" si="97"/>
        <v>112</v>
      </c>
      <c r="AM279" s="806">
        <f t="shared" si="83"/>
        <v>2614645</v>
      </c>
      <c r="AR279" s="813"/>
      <c r="AS279" s="813"/>
      <c r="AT279" s="813"/>
      <c r="AU279" s="813"/>
      <c r="AV279" s="813"/>
      <c r="AW279" s="813"/>
    </row>
    <row r="280" spans="1:49" x14ac:dyDescent="0.2">
      <c r="A280" s="794">
        <f t="shared" si="98"/>
        <v>2043</v>
      </c>
      <c r="B280" s="794">
        <f t="shared" si="99"/>
        <v>10</v>
      </c>
      <c r="C280" s="800">
        <f t="shared" si="80"/>
        <v>52505</v>
      </c>
      <c r="E280" s="805">
        <v>1037580</v>
      </c>
      <c r="F280" s="476">
        <v>1011786</v>
      </c>
      <c r="G280" s="476">
        <v>65619</v>
      </c>
      <c r="H280" s="476">
        <v>5994</v>
      </c>
      <c r="I280" s="476">
        <v>501</v>
      </c>
      <c r="J280" s="476">
        <f t="shared" si="84"/>
        <v>2121480</v>
      </c>
      <c r="K280" s="476">
        <f t="shared" si="85"/>
        <v>167064</v>
      </c>
      <c r="L280" s="476">
        <f t="shared" si="86"/>
        <v>2288544</v>
      </c>
      <c r="M280" s="476">
        <v>1830</v>
      </c>
      <c r="N280" s="476">
        <f t="shared" si="87"/>
        <v>144</v>
      </c>
      <c r="O280" s="806">
        <f t="shared" si="81"/>
        <v>2290518</v>
      </c>
      <c r="P280" s="813"/>
      <c r="Q280" s="805">
        <f>E280-'[119]Electric Assumptions'!V272</f>
        <v>866830.88219157804</v>
      </c>
      <c r="R280" s="476">
        <f>F280-'[119]Electric Assumptions'!W272</f>
        <v>592851.77788272803</v>
      </c>
      <c r="S280" s="476">
        <f t="shared" si="100"/>
        <v>65619</v>
      </c>
      <c r="T280" s="476">
        <f t="shared" si="100"/>
        <v>5994</v>
      </c>
      <c r="U280" s="476">
        <f t="shared" si="100"/>
        <v>501</v>
      </c>
      <c r="V280" s="476">
        <f t="shared" si="88"/>
        <v>1531796.6600743062</v>
      </c>
      <c r="W280" s="476">
        <f t="shared" si="89"/>
        <v>120627.33992569381</v>
      </c>
      <c r="X280" s="476">
        <f t="shared" si="90"/>
        <v>1652424</v>
      </c>
      <c r="Y280" s="476">
        <f t="shared" si="91"/>
        <v>1830</v>
      </c>
      <c r="Z280" s="476">
        <f t="shared" si="92"/>
        <v>144</v>
      </c>
      <c r="AA280" s="806">
        <f t="shared" si="82"/>
        <v>1654398</v>
      </c>
      <c r="AC280" s="805">
        <v>1247763.7465378484</v>
      </c>
      <c r="AD280" s="476">
        <v>1243849.8420238004</v>
      </c>
      <c r="AE280" s="476">
        <v>76348.939969869505</v>
      </c>
      <c r="AF280" s="476">
        <v>8392.4604971686949</v>
      </c>
      <c r="AG280" s="476">
        <v>500.93872629927779</v>
      </c>
      <c r="AH280" s="476">
        <f t="shared" si="93"/>
        <v>2576855.9277549861</v>
      </c>
      <c r="AI280" s="476">
        <f t="shared" si="94"/>
        <v>202924.0722450139</v>
      </c>
      <c r="AJ280" s="476">
        <f t="shared" si="95"/>
        <v>2779780</v>
      </c>
      <c r="AK280" s="476">
        <f t="shared" si="96"/>
        <v>1830</v>
      </c>
      <c r="AL280" s="476">
        <f t="shared" si="97"/>
        <v>144</v>
      </c>
      <c r="AM280" s="806">
        <f t="shared" si="83"/>
        <v>2781754</v>
      </c>
      <c r="AR280" s="813"/>
      <c r="AS280" s="813"/>
      <c r="AT280" s="813"/>
      <c r="AU280" s="813"/>
      <c r="AV280" s="813"/>
      <c r="AW280" s="813"/>
    </row>
    <row r="281" spans="1:49" x14ac:dyDescent="0.2">
      <c r="A281" s="794">
        <f t="shared" si="98"/>
        <v>2043</v>
      </c>
      <c r="B281" s="794">
        <f t="shared" si="99"/>
        <v>11</v>
      </c>
      <c r="C281" s="800">
        <f t="shared" si="80"/>
        <v>52536</v>
      </c>
      <c r="E281" s="805">
        <v>1212456</v>
      </c>
      <c r="F281" s="476">
        <v>1068743</v>
      </c>
      <c r="G281" s="476">
        <v>63177</v>
      </c>
      <c r="H281" s="476">
        <v>5114</v>
      </c>
      <c r="I281" s="476">
        <v>682</v>
      </c>
      <c r="J281" s="476">
        <f t="shared" si="84"/>
        <v>2350172</v>
      </c>
      <c r="K281" s="476">
        <f t="shared" si="85"/>
        <v>185073</v>
      </c>
      <c r="L281" s="476">
        <f t="shared" si="86"/>
        <v>2535245</v>
      </c>
      <c r="M281" s="476">
        <v>1832</v>
      </c>
      <c r="N281" s="476">
        <f t="shared" si="87"/>
        <v>144</v>
      </c>
      <c r="O281" s="806">
        <f t="shared" si="81"/>
        <v>2537221</v>
      </c>
      <c r="P281" s="813"/>
      <c r="Q281" s="805">
        <f>E281-'[119]Electric Assumptions'!V273</f>
        <v>1041165.889982734</v>
      </c>
      <c r="R281" s="476">
        <f>F281-'[119]Electric Assumptions'!W273</f>
        <v>644008.96164878202</v>
      </c>
      <c r="S281" s="476">
        <f t="shared" si="100"/>
        <v>63177</v>
      </c>
      <c r="T281" s="476">
        <f t="shared" si="100"/>
        <v>5114</v>
      </c>
      <c r="U281" s="476">
        <f t="shared" si="100"/>
        <v>682</v>
      </c>
      <c r="V281" s="476">
        <f t="shared" si="88"/>
        <v>1754147.8516315161</v>
      </c>
      <c r="W281" s="476">
        <f t="shared" si="89"/>
        <v>138137.14836848387</v>
      </c>
      <c r="X281" s="476">
        <f t="shared" si="90"/>
        <v>1892285</v>
      </c>
      <c r="Y281" s="476">
        <f t="shared" si="91"/>
        <v>1832</v>
      </c>
      <c r="Z281" s="476">
        <f t="shared" si="92"/>
        <v>144</v>
      </c>
      <c r="AA281" s="806">
        <f t="shared" si="82"/>
        <v>1894261</v>
      </c>
      <c r="AC281" s="805">
        <v>1474550.5913237452</v>
      </c>
      <c r="AD281" s="476">
        <v>1268326.6073126274</v>
      </c>
      <c r="AE281" s="476">
        <v>73128.172339228477</v>
      </c>
      <c r="AF281" s="476">
        <v>7347.6244048451235</v>
      </c>
      <c r="AG281" s="476">
        <v>682.40845183498914</v>
      </c>
      <c r="AH281" s="476">
        <f t="shared" si="93"/>
        <v>2824035.4038322815</v>
      </c>
      <c r="AI281" s="476">
        <f t="shared" si="94"/>
        <v>222388.59616771853</v>
      </c>
      <c r="AJ281" s="476">
        <f t="shared" si="95"/>
        <v>3046424</v>
      </c>
      <c r="AK281" s="476">
        <f t="shared" si="96"/>
        <v>1832</v>
      </c>
      <c r="AL281" s="476">
        <f t="shared" si="97"/>
        <v>144</v>
      </c>
      <c r="AM281" s="806">
        <f t="shared" si="83"/>
        <v>3048400</v>
      </c>
      <c r="AR281" s="813"/>
      <c r="AS281" s="813"/>
      <c r="AT281" s="813"/>
      <c r="AU281" s="813"/>
      <c r="AV281" s="813"/>
      <c r="AW281" s="813"/>
    </row>
    <row r="282" spans="1:49" x14ac:dyDescent="0.2">
      <c r="A282" s="794">
        <f t="shared" si="98"/>
        <v>2043</v>
      </c>
      <c r="B282" s="794">
        <f t="shared" si="99"/>
        <v>12</v>
      </c>
      <c r="C282" s="800">
        <f t="shared" si="80"/>
        <v>52566</v>
      </c>
      <c r="E282" s="805">
        <v>1518499</v>
      </c>
      <c r="F282" s="476">
        <v>1241608</v>
      </c>
      <c r="G282" s="476">
        <v>65254</v>
      </c>
      <c r="H282" s="476">
        <v>5847</v>
      </c>
      <c r="I282" s="476">
        <v>890</v>
      </c>
      <c r="J282" s="476">
        <f t="shared" si="84"/>
        <v>2832098</v>
      </c>
      <c r="K282" s="476">
        <f t="shared" si="85"/>
        <v>223024</v>
      </c>
      <c r="L282" s="476">
        <f t="shared" si="86"/>
        <v>3055122</v>
      </c>
      <c r="M282" s="476">
        <v>1718</v>
      </c>
      <c r="N282" s="476">
        <f t="shared" si="87"/>
        <v>135</v>
      </c>
      <c r="O282" s="806">
        <f t="shared" si="81"/>
        <v>3056975</v>
      </c>
      <c r="P282" s="813"/>
      <c r="Q282" s="805">
        <f>E282-'[119]Electric Assumptions'!V274</f>
        <v>1334745.9341348321</v>
      </c>
      <c r="R282" s="476">
        <f>F282-'[119]Electric Assumptions'!W274</f>
        <v>780312.58951695298</v>
      </c>
      <c r="S282" s="476">
        <f t="shared" si="100"/>
        <v>65254</v>
      </c>
      <c r="T282" s="476">
        <f t="shared" si="100"/>
        <v>5847</v>
      </c>
      <c r="U282" s="476">
        <f t="shared" si="100"/>
        <v>890</v>
      </c>
      <c r="V282" s="476">
        <f t="shared" si="88"/>
        <v>2187049.5236517852</v>
      </c>
      <c r="W282" s="476">
        <f t="shared" si="89"/>
        <v>172227.47634821478</v>
      </c>
      <c r="X282" s="476">
        <f t="shared" si="90"/>
        <v>2359277</v>
      </c>
      <c r="Y282" s="476">
        <f t="shared" si="91"/>
        <v>1718</v>
      </c>
      <c r="Z282" s="476">
        <f t="shared" si="92"/>
        <v>135</v>
      </c>
      <c r="AA282" s="806">
        <f t="shared" si="82"/>
        <v>2361130</v>
      </c>
      <c r="AC282" s="805">
        <v>1835422.4026873878</v>
      </c>
      <c r="AD282" s="476">
        <v>1416548.4052647764</v>
      </c>
      <c r="AE282" s="476">
        <v>75390.257545520872</v>
      </c>
      <c r="AF282" s="476">
        <v>8249.4474238007042</v>
      </c>
      <c r="AG282" s="476">
        <v>889.83287262309204</v>
      </c>
      <c r="AH282" s="476">
        <f t="shared" si="93"/>
        <v>3336500.3457941092</v>
      </c>
      <c r="AI282" s="476">
        <f t="shared" si="94"/>
        <v>262744.65420589084</v>
      </c>
      <c r="AJ282" s="476">
        <f t="shared" si="95"/>
        <v>3599245</v>
      </c>
      <c r="AK282" s="476">
        <f t="shared" si="96"/>
        <v>1718</v>
      </c>
      <c r="AL282" s="476">
        <f t="shared" si="97"/>
        <v>135</v>
      </c>
      <c r="AM282" s="806">
        <f t="shared" si="83"/>
        <v>3601098</v>
      </c>
      <c r="AR282" s="813"/>
      <c r="AS282" s="813"/>
      <c r="AT282" s="813"/>
      <c r="AU282" s="813"/>
      <c r="AV282" s="813"/>
      <c r="AW282" s="813"/>
    </row>
    <row r="283" spans="1:49" x14ac:dyDescent="0.2">
      <c r="A283" s="794">
        <f t="shared" si="98"/>
        <v>2044</v>
      </c>
      <c r="B283" s="794">
        <f t="shared" si="99"/>
        <v>1</v>
      </c>
      <c r="C283" s="800">
        <f t="shared" si="80"/>
        <v>52597</v>
      </c>
      <c r="E283" s="805">
        <v>1506167</v>
      </c>
      <c r="F283" s="476">
        <v>1209890</v>
      </c>
      <c r="G283" s="476">
        <v>67739</v>
      </c>
      <c r="H283" s="476">
        <v>6125</v>
      </c>
      <c r="I283" s="476">
        <v>1000</v>
      </c>
      <c r="J283" s="476">
        <f t="shared" si="84"/>
        <v>2790921</v>
      </c>
      <c r="K283" s="476">
        <f t="shared" si="85"/>
        <v>219781</v>
      </c>
      <c r="L283" s="476">
        <f t="shared" si="86"/>
        <v>3010702</v>
      </c>
      <c r="M283" s="476">
        <v>2325</v>
      </c>
      <c r="N283" s="476">
        <f t="shared" si="87"/>
        <v>183</v>
      </c>
      <c r="O283" s="806">
        <f t="shared" si="81"/>
        <v>3013210</v>
      </c>
      <c r="P283" s="813"/>
      <c r="Q283" s="805">
        <f>E283-'[119]Electric Assumptions'!V275</f>
        <v>1342322.097260298</v>
      </c>
      <c r="R283" s="476">
        <f>F283-'[119]Electric Assumptions'!W275</f>
        <v>757656.05612729792</v>
      </c>
      <c r="S283" s="476">
        <f t="shared" si="100"/>
        <v>67739</v>
      </c>
      <c r="T283" s="476">
        <f t="shared" si="100"/>
        <v>6125</v>
      </c>
      <c r="U283" s="476">
        <f t="shared" si="100"/>
        <v>1000</v>
      </c>
      <c r="V283" s="476">
        <f t="shared" si="88"/>
        <v>2174842.1533875959</v>
      </c>
      <c r="W283" s="476">
        <f t="shared" si="89"/>
        <v>171265.8466124041</v>
      </c>
      <c r="X283" s="476">
        <f t="shared" si="90"/>
        <v>2346108</v>
      </c>
      <c r="Y283" s="476">
        <f t="shared" si="91"/>
        <v>2325</v>
      </c>
      <c r="Z283" s="476">
        <f t="shared" si="92"/>
        <v>183</v>
      </c>
      <c r="AA283" s="806">
        <f t="shared" si="82"/>
        <v>2348616</v>
      </c>
      <c r="AC283" s="805">
        <v>1852921.7631257842</v>
      </c>
      <c r="AD283" s="476">
        <v>1405968.9562332595</v>
      </c>
      <c r="AE283" s="476">
        <v>78442.812205267081</v>
      </c>
      <c r="AF283" s="476">
        <v>8118.8063878224157</v>
      </c>
      <c r="AG283" s="476">
        <v>999.55414428965366</v>
      </c>
      <c r="AH283" s="476">
        <f t="shared" si="93"/>
        <v>3346451.8920964235</v>
      </c>
      <c r="AI283" s="476">
        <f t="shared" si="94"/>
        <v>263528.10790357646</v>
      </c>
      <c r="AJ283" s="476">
        <f t="shared" si="95"/>
        <v>3609980</v>
      </c>
      <c r="AK283" s="476">
        <f t="shared" si="96"/>
        <v>2325</v>
      </c>
      <c r="AL283" s="476">
        <f t="shared" si="97"/>
        <v>183</v>
      </c>
      <c r="AM283" s="806">
        <f t="shared" si="83"/>
        <v>3612488</v>
      </c>
      <c r="AR283" s="813"/>
      <c r="AS283" s="813"/>
      <c r="AT283" s="813"/>
      <c r="AU283" s="813"/>
      <c r="AV283" s="813"/>
      <c r="AW283" s="813"/>
    </row>
    <row r="284" spans="1:49" x14ac:dyDescent="0.2">
      <c r="A284" s="794">
        <f t="shared" si="98"/>
        <v>2044</v>
      </c>
      <c r="B284" s="794">
        <f t="shared" si="99"/>
        <v>2</v>
      </c>
      <c r="C284" s="800">
        <f t="shared" si="80"/>
        <v>52628</v>
      </c>
      <c r="E284" s="805">
        <v>1291856</v>
      </c>
      <c r="F284" s="476">
        <v>1089744</v>
      </c>
      <c r="G284" s="476">
        <v>64095</v>
      </c>
      <c r="H284" s="476">
        <v>5307</v>
      </c>
      <c r="I284" s="476">
        <v>900</v>
      </c>
      <c r="J284" s="476">
        <f t="shared" si="84"/>
        <v>2451902</v>
      </c>
      <c r="K284" s="476">
        <f t="shared" si="85"/>
        <v>193084</v>
      </c>
      <c r="L284" s="476">
        <f t="shared" si="86"/>
        <v>2644986</v>
      </c>
      <c r="M284" s="476">
        <v>2433</v>
      </c>
      <c r="N284" s="476">
        <f t="shared" si="87"/>
        <v>192</v>
      </c>
      <c r="O284" s="806">
        <f t="shared" si="81"/>
        <v>2647611</v>
      </c>
      <c r="P284" s="813"/>
      <c r="Q284" s="805">
        <f>E284-'[119]Electric Assumptions'!V276</f>
        <v>1136865.6914170701</v>
      </c>
      <c r="R284" s="476">
        <f>F284-'[119]Electric Assumptions'!W276</f>
        <v>667094.31924880098</v>
      </c>
      <c r="S284" s="476">
        <f t="shared" si="100"/>
        <v>64095</v>
      </c>
      <c r="T284" s="476">
        <f t="shared" si="100"/>
        <v>5307</v>
      </c>
      <c r="U284" s="476">
        <f t="shared" si="100"/>
        <v>900</v>
      </c>
      <c r="V284" s="476">
        <f t="shared" si="88"/>
        <v>1874262.0106658712</v>
      </c>
      <c r="W284" s="476">
        <f t="shared" si="89"/>
        <v>147595.9893341288</v>
      </c>
      <c r="X284" s="476">
        <f t="shared" si="90"/>
        <v>2021858</v>
      </c>
      <c r="Y284" s="476">
        <f t="shared" si="91"/>
        <v>2433</v>
      </c>
      <c r="Z284" s="476">
        <f t="shared" si="92"/>
        <v>192</v>
      </c>
      <c r="AA284" s="806">
        <f t="shared" si="82"/>
        <v>2024483</v>
      </c>
      <c r="AC284" s="805">
        <v>1568280.1925822091</v>
      </c>
      <c r="AD284" s="476">
        <v>1289748.2247795388</v>
      </c>
      <c r="AE284" s="476">
        <v>73783.166030611028</v>
      </c>
      <c r="AF284" s="476">
        <v>6965.1644987409591</v>
      </c>
      <c r="AG284" s="476">
        <v>900.37888360531724</v>
      </c>
      <c r="AH284" s="476">
        <f t="shared" si="93"/>
        <v>2939677.126774705</v>
      </c>
      <c r="AI284" s="476">
        <f t="shared" si="94"/>
        <v>231495.87322529498</v>
      </c>
      <c r="AJ284" s="476">
        <f t="shared" si="95"/>
        <v>3171173</v>
      </c>
      <c r="AK284" s="476">
        <f t="shared" si="96"/>
        <v>2433</v>
      </c>
      <c r="AL284" s="476">
        <f t="shared" si="97"/>
        <v>192</v>
      </c>
      <c r="AM284" s="806">
        <f t="shared" si="83"/>
        <v>3173798</v>
      </c>
      <c r="AR284" s="813"/>
      <c r="AS284" s="813"/>
      <c r="AT284" s="813"/>
      <c r="AU284" s="813"/>
      <c r="AV284" s="813"/>
      <c r="AW284" s="813"/>
    </row>
    <row r="285" spans="1:49" x14ac:dyDescent="0.2">
      <c r="A285" s="794">
        <f t="shared" si="98"/>
        <v>2044</v>
      </c>
      <c r="B285" s="794">
        <f t="shared" si="99"/>
        <v>3</v>
      </c>
      <c r="C285" s="800">
        <f t="shared" si="80"/>
        <v>52657</v>
      </c>
      <c r="E285" s="805">
        <v>1274776</v>
      </c>
      <c r="F285" s="476">
        <v>1145675</v>
      </c>
      <c r="G285" s="476">
        <v>67929</v>
      </c>
      <c r="H285" s="476">
        <v>6337</v>
      </c>
      <c r="I285" s="476">
        <v>863</v>
      </c>
      <c r="J285" s="476">
        <f t="shared" si="84"/>
        <v>2495580</v>
      </c>
      <c r="K285" s="476">
        <f t="shared" si="85"/>
        <v>196524</v>
      </c>
      <c r="L285" s="476">
        <f t="shared" si="86"/>
        <v>2692104</v>
      </c>
      <c r="M285" s="476">
        <v>2339</v>
      </c>
      <c r="N285" s="476">
        <f t="shared" si="87"/>
        <v>184</v>
      </c>
      <c r="O285" s="806">
        <f t="shared" si="81"/>
        <v>2694627</v>
      </c>
      <c r="P285" s="813"/>
      <c r="Q285" s="805">
        <f>E285-'[119]Electric Assumptions'!V277</f>
        <v>1101864.4735557069</v>
      </c>
      <c r="R285" s="476">
        <f>F285-'[119]Electric Assumptions'!W277</f>
        <v>686924.44774565299</v>
      </c>
      <c r="S285" s="476">
        <f t="shared" si="100"/>
        <v>67929</v>
      </c>
      <c r="T285" s="476">
        <f t="shared" si="100"/>
        <v>6337</v>
      </c>
      <c r="U285" s="476">
        <f t="shared" si="100"/>
        <v>863</v>
      </c>
      <c r="V285" s="476">
        <f t="shared" si="88"/>
        <v>1863917.9213013598</v>
      </c>
      <c r="W285" s="476">
        <f t="shared" si="89"/>
        <v>146781.07869864022</v>
      </c>
      <c r="X285" s="476">
        <f t="shared" si="90"/>
        <v>2010699</v>
      </c>
      <c r="Y285" s="476">
        <f t="shared" si="91"/>
        <v>2339</v>
      </c>
      <c r="Z285" s="476">
        <f t="shared" si="92"/>
        <v>184</v>
      </c>
      <c r="AA285" s="806">
        <f t="shared" si="82"/>
        <v>2013222</v>
      </c>
      <c r="AC285" s="805">
        <v>1538655.7233161896</v>
      </c>
      <c r="AD285" s="476">
        <v>1371227.7909572446</v>
      </c>
      <c r="AE285" s="476">
        <v>78887.186641417502</v>
      </c>
      <c r="AF285" s="476">
        <v>8144.7551995070608</v>
      </c>
      <c r="AG285" s="476">
        <v>862.9701703109813</v>
      </c>
      <c r="AH285" s="476">
        <f t="shared" si="93"/>
        <v>2997778.4262846694</v>
      </c>
      <c r="AI285" s="476">
        <f t="shared" si="94"/>
        <v>236070.57371533057</v>
      </c>
      <c r="AJ285" s="476">
        <f t="shared" si="95"/>
        <v>3233849</v>
      </c>
      <c r="AK285" s="476">
        <f t="shared" si="96"/>
        <v>2339</v>
      </c>
      <c r="AL285" s="476">
        <f t="shared" si="97"/>
        <v>184</v>
      </c>
      <c r="AM285" s="806">
        <f t="shared" si="83"/>
        <v>3236372</v>
      </c>
      <c r="AR285" s="813"/>
      <c r="AS285" s="813"/>
      <c r="AT285" s="813"/>
      <c r="AU285" s="813"/>
      <c r="AV285" s="813"/>
      <c r="AW285" s="813"/>
    </row>
    <row r="286" spans="1:49" x14ac:dyDescent="0.2">
      <c r="A286" s="794">
        <f t="shared" si="98"/>
        <v>2044</v>
      </c>
      <c r="B286" s="794">
        <f t="shared" si="99"/>
        <v>4</v>
      </c>
      <c r="C286" s="800">
        <f t="shared" si="80"/>
        <v>52688</v>
      </c>
      <c r="E286" s="805">
        <v>1033177</v>
      </c>
      <c r="F286" s="476">
        <v>1012488</v>
      </c>
      <c r="G286" s="476">
        <v>63609</v>
      </c>
      <c r="H286" s="476">
        <v>5712</v>
      </c>
      <c r="I286" s="476">
        <v>709</v>
      </c>
      <c r="J286" s="476">
        <f t="shared" si="84"/>
        <v>2115695</v>
      </c>
      <c r="K286" s="476">
        <f t="shared" si="85"/>
        <v>166608</v>
      </c>
      <c r="L286" s="476">
        <f t="shared" si="86"/>
        <v>2282303</v>
      </c>
      <c r="M286" s="476">
        <v>2172</v>
      </c>
      <c r="N286" s="476">
        <f t="shared" si="87"/>
        <v>171</v>
      </c>
      <c r="O286" s="806">
        <f t="shared" si="81"/>
        <v>2284646</v>
      </c>
      <c r="P286" s="813"/>
      <c r="Q286" s="805">
        <f>E286-'[119]Electric Assumptions'!V278</f>
        <v>865679.37109109806</v>
      </c>
      <c r="R286" s="476">
        <f>F286-'[119]Electric Assumptions'!W278</f>
        <v>574960.49585575704</v>
      </c>
      <c r="S286" s="476">
        <f t="shared" si="100"/>
        <v>63609</v>
      </c>
      <c r="T286" s="476">
        <f t="shared" si="100"/>
        <v>5712</v>
      </c>
      <c r="U286" s="476">
        <f t="shared" si="100"/>
        <v>709</v>
      </c>
      <c r="V286" s="476">
        <f t="shared" si="88"/>
        <v>1510669.8669468551</v>
      </c>
      <c r="W286" s="476">
        <f t="shared" si="89"/>
        <v>118963.13305314491</v>
      </c>
      <c r="X286" s="476">
        <f t="shared" si="90"/>
        <v>1629633</v>
      </c>
      <c r="Y286" s="476">
        <f t="shared" si="91"/>
        <v>2172</v>
      </c>
      <c r="Z286" s="476">
        <f t="shared" si="92"/>
        <v>171</v>
      </c>
      <c r="AA286" s="806">
        <f t="shared" si="82"/>
        <v>1631976</v>
      </c>
      <c r="AC286" s="805">
        <v>1260895.9917340046</v>
      </c>
      <c r="AD286" s="476">
        <v>1250623.0861512572</v>
      </c>
      <c r="AE286" s="476">
        <v>73967.202217996091</v>
      </c>
      <c r="AF286" s="476">
        <v>7188.0577259155389</v>
      </c>
      <c r="AG286" s="476">
        <v>709.27351963826845</v>
      </c>
      <c r="AH286" s="476">
        <f t="shared" si="93"/>
        <v>2593383.611348812</v>
      </c>
      <c r="AI286" s="476">
        <f t="shared" si="94"/>
        <v>204225.388651188</v>
      </c>
      <c r="AJ286" s="476">
        <f t="shared" si="95"/>
        <v>2797609</v>
      </c>
      <c r="AK286" s="476">
        <f t="shared" si="96"/>
        <v>2172</v>
      </c>
      <c r="AL286" s="476">
        <f t="shared" si="97"/>
        <v>171</v>
      </c>
      <c r="AM286" s="806">
        <f t="shared" si="83"/>
        <v>2799952</v>
      </c>
      <c r="AR286" s="813"/>
      <c r="AS286" s="813"/>
      <c r="AT286" s="813"/>
      <c r="AU286" s="813"/>
      <c r="AV286" s="813"/>
      <c r="AW286" s="813"/>
    </row>
    <row r="287" spans="1:49" x14ac:dyDescent="0.2">
      <c r="A287" s="794">
        <f t="shared" si="98"/>
        <v>2044</v>
      </c>
      <c r="B287" s="794">
        <f t="shared" si="99"/>
        <v>5</v>
      </c>
      <c r="C287" s="800">
        <f t="shared" si="80"/>
        <v>52718</v>
      </c>
      <c r="E287" s="805">
        <v>937533</v>
      </c>
      <c r="F287" s="476">
        <v>994127</v>
      </c>
      <c r="G287" s="476">
        <v>60782</v>
      </c>
      <c r="H287" s="476">
        <v>5678</v>
      </c>
      <c r="I287" s="476">
        <v>559</v>
      </c>
      <c r="J287" s="476">
        <f t="shared" si="84"/>
        <v>1998679</v>
      </c>
      <c r="K287" s="476">
        <f t="shared" si="85"/>
        <v>157393</v>
      </c>
      <c r="L287" s="476">
        <f t="shared" si="86"/>
        <v>2156072</v>
      </c>
      <c r="M287" s="476">
        <v>2174</v>
      </c>
      <c r="N287" s="476">
        <f t="shared" si="87"/>
        <v>171</v>
      </c>
      <c r="O287" s="806">
        <f t="shared" si="81"/>
        <v>2158417</v>
      </c>
      <c r="P287" s="813"/>
      <c r="Q287" s="805">
        <f>E287-'[119]Electric Assumptions'!V279</f>
        <v>774548.96137530799</v>
      </c>
      <c r="R287" s="476">
        <f>F287-'[119]Electric Assumptions'!W279</f>
        <v>569889.57885105303</v>
      </c>
      <c r="S287" s="476">
        <f t="shared" si="100"/>
        <v>60782</v>
      </c>
      <c r="T287" s="476">
        <f t="shared" si="100"/>
        <v>5678</v>
      </c>
      <c r="U287" s="476">
        <f t="shared" si="100"/>
        <v>559</v>
      </c>
      <c r="V287" s="476">
        <f t="shared" si="88"/>
        <v>1411457.540226361</v>
      </c>
      <c r="W287" s="476">
        <f t="shared" si="89"/>
        <v>111150.45977363898</v>
      </c>
      <c r="X287" s="476">
        <f t="shared" si="90"/>
        <v>1522608</v>
      </c>
      <c r="Y287" s="476">
        <f t="shared" si="91"/>
        <v>2174</v>
      </c>
      <c r="Z287" s="476">
        <f t="shared" si="92"/>
        <v>171</v>
      </c>
      <c r="AA287" s="806">
        <f t="shared" si="82"/>
        <v>1524953</v>
      </c>
      <c r="AC287" s="805">
        <v>1142865.5600573185</v>
      </c>
      <c r="AD287" s="476">
        <v>1251211.1939560985</v>
      </c>
      <c r="AE287" s="476">
        <v>71400.041206344453</v>
      </c>
      <c r="AF287" s="476">
        <v>7015.41450354068</v>
      </c>
      <c r="AG287" s="476">
        <v>559.04058406076649</v>
      </c>
      <c r="AH287" s="476">
        <f t="shared" si="93"/>
        <v>2473051.2503073635</v>
      </c>
      <c r="AI287" s="476">
        <f t="shared" si="94"/>
        <v>194749.74969263654</v>
      </c>
      <c r="AJ287" s="476">
        <f t="shared" si="95"/>
        <v>2667801</v>
      </c>
      <c r="AK287" s="476">
        <f t="shared" si="96"/>
        <v>2174</v>
      </c>
      <c r="AL287" s="476">
        <f t="shared" si="97"/>
        <v>171</v>
      </c>
      <c r="AM287" s="806">
        <f t="shared" si="83"/>
        <v>2670146</v>
      </c>
      <c r="AR287" s="813"/>
      <c r="AS287" s="813"/>
      <c r="AT287" s="813"/>
      <c r="AU287" s="813"/>
      <c r="AV287" s="813"/>
      <c r="AW287" s="813"/>
    </row>
    <row r="288" spans="1:49" x14ac:dyDescent="0.2">
      <c r="A288" s="794">
        <f t="shared" si="98"/>
        <v>2044</v>
      </c>
      <c r="B288" s="794">
        <f t="shared" si="99"/>
        <v>6</v>
      </c>
      <c r="C288" s="800">
        <f t="shared" si="80"/>
        <v>52749</v>
      </c>
      <c r="E288" s="805">
        <v>917159</v>
      </c>
      <c r="F288" s="476">
        <v>971458</v>
      </c>
      <c r="G288" s="476">
        <v>67423</v>
      </c>
      <c r="H288" s="476">
        <v>5007</v>
      </c>
      <c r="I288" s="476">
        <v>430</v>
      </c>
      <c r="J288" s="476">
        <f t="shared" si="84"/>
        <v>1961477</v>
      </c>
      <c r="K288" s="476">
        <f t="shared" si="85"/>
        <v>154464</v>
      </c>
      <c r="L288" s="476">
        <f t="shared" si="86"/>
        <v>2115941</v>
      </c>
      <c r="M288" s="476">
        <v>1787</v>
      </c>
      <c r="N288" s="476">
        <f t="shared" si="87"/>
        <v>141</v>
      </c>
      <c r="O288" s="806">
        <f t="shared" si="81"/>
        <v>2117869</v>
      </c>
      <c r="P288" s="813"/>
      <c r="Q288" s="805">
        <f>E288-'[119]Electric Assumptions'!V280</f>
        <v>759445.60577499296</v>
      </c>
      <c r="R288" s="476">
        <f>F288-'[119]Electric Assumptions'!W280</f>
        <v>562807.62817193405</v>
      </c>
      <c r="S288" s="476">
        <f t="shared" si="100"/>
        <v>67423</v>
      </c>
      <c r="T288" s="476">
        <f t="shared" si="100"/>
        <v>5007</v>
      </c>
      <c r="U288" s="476">
        <f t="shared" si="100"/>
        <v>430</v>
      </c>
      <c r="V288" s="476">
        <f t="shared" si="88"/>
        <v>1395113.2339469269</v>
      </c>
      <c r="W288" s="476">
        <f t="shared" si="89"/>
        <v>109863.76605307311</v>
      </c>
      <c r="X288" s="476">
        <f t="shared" si="90"/>
        <v>1504977</v>
      </c>
      <c r="Y288" s="476">
        <f t="shared" si="91"/>
        <v>1787</v>
      </c>
      <c r="Z288" s="476">
        <f t="shared" si="92"/>
        <v>141</v>
      </c>
      <c r="AA288" s="806">
        <f t="shared" si="82"/>
        <v>1506905</v>
      </c>
      <c r="AC288" s="805">
        <v>1123407.7224914059</v>
      </c>
      <c r="AD288" s="476">
        <v>1248055.0539478783</v>
      </c>
      <c r="AE288" s="476">
        <v>77673.866754199335</v>
      </c>
      <c r="AF288" s="476">
        <v>6294.4473382385304</v>
      </c>
      <c r="AG288" s="476">
        <v>429.8184904272976</v>
      </c>
      <c r="AH288" s="476">
        <f t="shared" si="93"/>
        <v>2455860.9090221492</v>
      </c>
      <c r="AI288" s="476">
        <f t="shared" si="94"/>
        <v>193396.09097785084</v>
      </c>
      <c r="AJ288" s="476">
        <f t="shared" si="95"/>
        <v>2649257</v>
      </c>
      <c r="AK288" s="476">
        <f t="shared" si="96"/>
        <v>1787</v>
      </c>
      <c r="AL288" s="476">
        <f t="shared" si="97"/>
        <v>141</v>
      </c>
      <c r="AM288" s="806">
        <f t="shared" si="83"/>
        <v>2651185</v>
      </c>
      <c r="AR288" s="813"/>
      <c r="AS288" s="813"/>
      <c r="AT288" s="813"/>
      <c r="AU288" s="813"/>
      <c r="AV288" s="813"/>
      <c r="AW288" s="813"/>
    </row>
    <row r="289" spans="1:49" x14ac:dyDescent="0.2">
      <c r="A289" s="794">
        <f t="shared" si="98"/>
        <v>2044</v>
      </c>
      <c r="B289" s="794">
        <f t="shared" si="99"/>
        <v>7</v>
      </c>
      <c r="C289" s="800">
        <f t="shared" si="80"/>
        <v>52779</v>
      </c>
      <c r="E289" s="805">
        <v>1092168</v>
      </c>
      <c r="F289" s="476">
        <v>1076107</v>
      </c>
      <c r="G289" s="476">
        <v>69890</v>
      </c>
      <c r="H289" s="476">
        <v>5792</v>
      </c>
      <c r="I289" s="476">
        <v>291</v>
      </c>
      <c r="J289" s="476">
        <f t="shared" si="84"/>
        <v>2244248</v>
      </c>
      <c r="K289" s="476">
        <f t="shared" si="85"/>
        <v>176732</v>
      </c>
      <c r="L289" s="476">
        <f t="shared" si="86"/>
        <v>2420980</v>
      </c>
      <c r="M289" s="476">
        <v>2889</v>
      </c>
      <c r="N289" s="476">
        <f t="shared" si="87"/>
        <v>228</v>
      </c>
      <c r="O289" s="806">
        <f t="shared" si="81"/>
        <v>2424097</v>
      </c>
      <c r="P289" s="813"/>
      <c r="Q289" s="805">
        <f>E289-'[119]Electric Assumptions'!V281</f>
        <v>933020.42252719495</v>
      </c>
      <c r="R289" s="476">
        <f>F289-'[119]Electric Assumptions'!W281</f>
        <v>664088.83080177999</v>
      </c>
      <c r="S289" s="476">
        <f t="shared" si="100"/>
        <v>69890</v>
      </c>
      <c r="T289" s="476">
        <f t="shared" si="100"/>
        <v>5792</v>
      </c>
      <c r="U289" s="476">
        <f t="shared" si="100"/>
        <v>291</v>
      </c>
      <c r="V289" s="476">
        <f t="shared" si="88"/>
        <v>1673082.2533289748</v>
      </c>
      <c r="W289" s="476">
        <f t="shared" si="89"/>
        <v>131752.74667102518</v>
      </c>
      <c r="X289" s="476">
        <f t="shared" si="90"/>
        <v>1804835</v>
      </c>
      <c r="Y289" s="476">
        <f t="shared" si="91"/>
        <v>2889</v>
      </c>
      <c r="Z289" s="476">
        <f t="shared" si="92"/>
        <v>228</v>
      </c>
      <c r="AA289" s="806">
        <f t="shared" si="82"/>
        <v>1807952</v>
      </c>
      <c r="AC289" s="805">
        <v>1348817.2688373644</v>
      </c>
      <c r="AD289" s="476">
        <v>1350715.7414676365</v>
      </c>
      <c r="AE289" s="476">
        <v>80128.720499622417</v>
      </c>
      <c r="AF289" s="476">
        <v>7501.1708049152385</v>
      </c>
      <c r="AG289" s="476">
        <v>291.14757483456242</v>
      </c>
      <c r="AH289" s="476">
        <f t="shared" si="93"/>
        <v>2787454.0491843731</v>
      </c>
      <c r="AI289" s="476">
        <f t="shared" si="94"/>
        <v>219507.95081562689</v>
      </c>
      <c r="AJ289" s="476">
        <f t="shared" si="95"/>
        <v>3006962</v>
      </c>
      <c r="AK289" s="476">
        <f t="shared" si="96"/>
        <v>2889</v>
      </c>
      <c r="AL289" s="476">
        <f t="shared" si="97"/>
        <v>228</v>
      </c>
      <c r="AM289" s="806">
        <f t="shared" si="83"/>
        <v>3010079</v>
      </c>
      <c r="AR289" s="813"/>
      <c r="AS289" s="813"/>
      <c r="AT289" s="813"/>
      <c r="AU289" s="813"/>
      <c r="AV289" s="813"/>
      <c r="AW289" s="813"/>
    </row>
    <row r="290" spans="1:49" x14ac:dyDescent="0.2">
      <c r="A290" s="794">
        <f t="shared" si="98"/>
        <v>2044</v>
      </c>
      <c r="B290" s="794">
        <f t="shared" si="99"/>
        <v>8</v>
      </c>
      <c r="C290" s="800">
        <f t="shared" si="80"/>
        <v>52810</v>
      </c>
      <c r="E290" s="805">
        <v>1115089</v>
      </c>
      <c r="F290" s="476">
        <v>1071725</v>
      </c>
      <c r="G290" s="476">
        <v>69993</v>
      </c>
      <c r="H290" s="476">
        <v>5325</v>
      </c>
      <c r="I290" s="476">
        <v>290</v>
      </c>
      <c r="J290" s="476">
        <f t="shared" si="84"/>
        <v>2262422</v>
      </c>
      <c r="K290" s="476">
        <f t="shared" si="85"/>
        <v>178163</v>
      </c>
      <c r="L290" s="476">
        <f t="shared" si="86"/>
        <v>2440585</v>
      </c>
      <c r="M290" s="476">
        <v>1634</v>
      </c>
      <c r="N290" s="476">
        <f t="shared" si="87"/>
        <v>129</v>
      </c>
      <c r="O290" s="806">
        <f t="shared" si="81"/>
        <v>2442348</v>
      </c>
      <c r="P290" s="813"/>
      <c r="Q290" s="805">
        <f>E290-'[119]Electric Assumptions'!V282</f>
        <v>955680.16490690294</v>
      </c>
      <c r="R290" s="476">
        <f>F290-'[119]Electric Assumptions'!W282</f>
        <v>655038.40932227799</v>
      </c>
      <c r="S290" s="476">
        <f t="shared" si="100"/>
        <v>69993</v>
      </c>
      <c r="T290" s="476">
        <f t="shared" si="100"/>
        <v>5325</v>
      </c>
      <c r="U290" s="476">
        <f t="shared" si="100"/>
        <v>290</v>
      </c>
      <c r="V290" s="476">
        <f t="shared" si="88"/>
        <v>1686326.5742291808</v>
      </c>
      <c r="W290" s="476">
        <f t="shared" si="89"/>
        <v>132796.42577081919</v>
      </c>
      <c r="X290" s="476">
        <f t="shared" si="90"/>
        <v>1819123</v>
      </c>
      <c r="Y290" s="476">
        <f t="shared" si="91"/>
        <v>1634</v>
      </c>
      <c r="Z290" s="476">
        <f t="shared" si="92"/>
        <v>129</v>
      </c>
      <c r="AA290" s="806">
        <f t="shared" si="82"/>
        <v>1820886</v>
      </c>
      <c r="AC290" s="805">
        <v>1359030.7934542603</v>
      </c>
      <c r="AD290" s="476">
        <v>1357290.8625866843</v>
      </c>
      <c r="AE290" s="476">
        <v>80657.997313689149</v>
      </c>
      <c r="AF290" s="476">
        <v>6983.8707845765066</v>
      </c>
      <c r="AG290" s="476">
        <v>290.29550054884817</v>
      </c>
      <c r="AH290" s="476">
        <f t="shared" si="93"/>
        <v>2804253.8196397591</v>
      </c>
      <c r="AI290" s="476">
        <f t="shared" si="94"/>
        <v>220831.18036024086</v>
      </c>
      <c r="AJ290" s="476">
        <f t="shared" si="95"/>
        <v>3025085</v>
      </c>
      <c r="AK290" s="476">
        <f t="shared" si="96"/>
        <v>1634</v>
      </c>
      <c r="AL290" s="476">
        <f t="shared" si="97"/>
        <v>129</v>
      </c>
      <c r="AM290" s="806">
        <f t="shared" si="83"/>
        <v>3026848</v>
      </c>
      <c r="AR290" s="813"/>
      <c r="AS290" s="813"/>
      <c r="AT290" s="813"/>
      <c r="AU290" s="813"/>
      <c r="AV290" s="813"/>
      <c r="AW290" s="813"/>
    </row>
    <row r="291" spans="1:49" x14ac:dyDescent="0.2">
      <c r="A291" s="794">
        <f t="shared" si="98"/>
        <v>2044</v>
      </c>
      <c r="B291" s="794">
        <f t="shared" si="99"/>
        <v>9</v>
      </c>
      <c r="C291" s="800">
        <f t="shared" si="80"/>
        <v>52841</v>
      </c>
      <c r="E291" s="805">
        <v>955893</v>
      </c>
      <c r="F291" s="476">
        <v>988629</v>
      </c>
      <c r="G291" s="476">
        <v>66215</v>
      </c>
      <c r="H291" s="476">
        <v>5422</v>
      </c>
      <c r="I291" s="476">
        <v>318</v>
      </c>
      <c r="J291" s="476">
        <f t="shared" si="84"/>
        <v>2016477</v>
      </c>
      <c r="K291" s="476">
        <f t="shared" si="85"/>
        <v>158795</v>
      </c>
      <c r="L291" s="476">
        <f t="shared" si="86"/>
        <v>2175272</v>
      </c>
      <c r="M291" s="476">
        <v>1428</v>
      </c>
      <c r="N291" s="476">
        <f t="shared" si="87"/>
        <v>112</v>
      </c>
      <c r="O291" s="806">
        <f t="shared" si="81"/>
        <v>2176812</v>
      </c>
      <c r="P291" s="813"/>
      <c r="Q291" s="805">
        <f>E291-'[119]Electric Assumptions'!V283</f>
        <v>805715.75914136297</v>
      </c>
      <c r="R291" s="476">
        <f>F291-'[119]Electric Assumptions'!W283</f>
        <v>588523.83834869601</v>
      </c>
      <c r="S291" s="476">
        <f t="shared" si="100"/>
        <v>66215</v>
      </c>
      <c r="T291" s="476">
        <f t="shared" si="100"/>
        <v>5422</v>
      </c>
      <c r="U291" s="476">
        <f t="shared" si="100"/>
        <v>318</v>
      </c>
      <c r="V291" s="476">
        <f t="shared" si="88"/>
        <v>1466194.597490059</v>
      </c>
      <c r="W291" s="476">
        <f t="shared" si="89"/>
        <v>115460.40250994102</v>
      </c>
      <c r="X291" s="476">
        <f t="shared" si="90"/>
        <v>1581655</v>
      </c>
      <c r="Y291" s="476">
        <f t="shared" si="91"/>
        <v>1428</v>
      </c>
      <c r="Z291" s="476">
        <f t="shared" si="92"/>
        <v>112</v>
      </c>
      <c r="AA291" s="806">
        <f t="shared" si="82"/>
        <v>1583195</v>
      </c>
      <c r="AC291" s="805">
        <v>1146232.6770502427</v>
      </c>
      <c r="AD291" s="476">
        <v>1241284.1044756386</v>
      </c>
      <c r="AE291" s="476">
        <v>76106.201578789711</v>
      </c>
      <c r="AF291" s="476">
        <v>7261.5946012560435</v>
      </c>
      <c r="AG291" s="476">
        <v>318.42911067505793</v>
      </c>
      <c r="AH291" s="476">
        <f t="shared" si="93"/>
        <v>2471203.0068166018</v>
      </c>
      <c r="AI291" s="476">
        <f t="shared" si="94"/>
        <v>194603.99318339815</v>
      </c>
      <c r="AJ291" s="476">
        <f t="shared" si="95"/>
        <v>2665807</v>
      </c>
      <c r="AK291" s="476">
        <f t="shared" si="96"/>
        <v>1428</v>
      </c>
      <c r="AL291" s="476">
        <f t="shared" si="97"/>
        <v>112</v>
      </c>
      <c r="AM291" s="806">
        <f t="shared" si="83"/>
        <v>2667347</v>
      </c>
      <c r="AR291" s="813"/>
      <c r="AS291" s="813"/>
      <c r="AT291" s="813"/>
      <c r="AU291" s="813"/>
      <c r="AV291" s="813"/>
      <c r="AW291" s="813"/>
    </row>
    <row r="292" spans="1:49" x14ac:dyDescent="0.2">
      <c r="A292" s="794">
        <f t="shared" si="98"/>
        <v>2044</v>
      </c>
      <c r="B292" s="794">
        <f t="shared" si="99"/>
        <v>10</v>
      </c>
      <c r="C292" s="800">
        <f t="shared" si="80"/>
        <v>52871</v>
      </c>
      <c r="E292" s="805">
        <v>1041463</v>
      </c>
      <c r="F292" s="476">
        <v>1040719</v>
      </c>
      <c r="G292" s="476">
        <v>65002</v>
      </c>
      <c r="H292" s="476">
        <v>6091</v>
      </c>
      <c r="I292" s="476">
        <v>501</v>
      </c>
      <c r="J292" s="476">
        <f t="shared" si="84"/>
        <v>2153776</v>
      </c>
      <c r="K292" s="476">
        <f t="shared" si="85"/>
        <v>169607</v>
      </c>
      <c r="L292" s="476">
        <f t="shared" si="86"/>
        <v>2323383</v>
      </c>
      <c r="M292" s="476">
        <v>1830</v>
      </c>
      <c r="N292" s="476">
        <f t="shared" si="87"/>
        <v>144</v>
      </c>
      <c r="O292" s="806">
        <f t="shared" si="81"/>
        <v>2325357</v>
      </c>
      <c r="P292" s="813"/>
      <c r="Q292" s="805">
        <f>E292-'[119]Electric Assumptions'!V284</f>
        <v>870017.19106683298</v>
      </c>
      <c r="R292" s="476">
        <f>F292-'[119]Electric Assumptions'!W284</f>
        <v>591923.10777687305</v>
      </c>
      <c r="S292" s="476">
        <f t="shared" si="100"/>
        <v>65002</v>
      </c>
      <c r="T292" s="476">
        <f t="shared" si="100"/>
        <v>6091</v>
      </c>
      <c r="U292" s="476">
        <f t="shared" si="100"/>
        <v>501</v>
      </c>
      <c r="V292" s="476">
        <f t="shared" si="88"/>
        <v>1533534.298843706</v>
      </c>
      <c r="W292" s="476">
        <f t="shared" si="89"/>
        <v>120763.70115629397</v>
      </c>
      <c r="X292" s="476">
        <f t="shared" si="90"/>
        <v>1654298</v>
      </c>
      <c r="Y292" s="476">
        <f t="shared" si="91"/>
        <v>1830</v>
      </c>
      <c r="Z292" s="476">
        <f t="shared" si="92"/>
        <v>144</v>
      </c>
      <c r="AA292" s="806">
        <f t="shared" si="82"/>
        <v>1656272</v>
      </c>
      <c r="AC292" s="805">
        <v>1262946.9491778463</v>
      </c>
      <c r="AD292" s="476">
        <v>1280193.6737026335</v>
      </c>
      <c r="AE292" s="476">
        <v>75723.072865173774</v>
      </c>
      <c r="AF292" s="476">
        <v>8489.6119084532638</v>
      </c>
      <c r="AG292" s="476">
        <v>501.24684228570624</v>
      </c>
      <c r="AH292" s="476">
        <f t="shared" si="93"/>
        <v>2627854.5544963921</v>
      </c>
      <c r="AI292" s="476">
        <f t="shared" si="94"/>
        <v>206940.44550360786</v>
      </c>
      <c r="AJ292" s="476">
        <f t="shared" si="95"/>
        <v>2834795</v>
      </c>
      <c r="AK292" s="476">
        <f t="shared" si="96"/>
        <v>1830</v>
      </c>
      <c r="AL292" s="476">
        <f t="shared" si="97"/>
        <v>144</v>
      </c>
      <c r="AM292" s="806">
        <f t="shared" si="83"/>
        <v>2836769</v>
      </c>
      <c r="AR292" s="813"/>
      <c r="AS292" s="813"/>
      <c r="AT292" s="813"/>
      <c r="AU292" s="813"/>
      <c r="AV292" s="813"/>
      <c r="AW292" s="813"/>
    </row>
    <row r="293" spans="1:49" x14ac:dyDescent="0.2">
      <c r="A293" s="794">
        <f t="shared" si="98"/>
        <v>2044</v>
      </c>
      <c r="B293" s="794">
        <f t="shared" si="99"/>
        <v>11</v>
      </c>
      <c r="C293" s="800">
        <f t="shared" si="80"/>
        <v>52902</v>
      </c>
      <c r="E293" s="805">
        <v>1207238</v>
      </c>
      <c r="F293" s="476">
        <v>1094357</v>
      </c>
      <c r="G293" s="476">
        <v>62538</v>
      </c>
      <c r="H293" s="476">
        <v>5199</v>
      </c>
      <c r="I293" s="476">
        <v>679</v>
      </c>
      <c r="J293" s="476">
        <f t="shared" si="84"/>
        <v>2370011</v>
      </c>
      <c r="K293" s="476">
        <f t="shared" si="85"/>
        <v>186635</v>
      </c>
      <c r="L293" s="476">
        <f t="shared" si="86"/>
        <v>2556646</v>
      </c>
      <c r="M293" s="476">
        <v>1832</v>
      </c>
      <c r="N293" s="476">
        <f t="shared" si="87"/>
        <v>144</v>
      </c>
      <c r="O293" s="806">
        <f t="shared" si="81"/>
        <v>2558622</v>
      </c>
      <c r="P293" s="813"/>
      <c r="Q293" s="805">
        <f>E293-'[119]Electric Assumptions'!V285</f>
        <v>1035313.250701601</v>
      </c>
      <c r="R293" s="476">
        <f>F293-'[119]Electric Assumptions'!W285</f>
        <v>639411.62864681601</v>
      </c>
      <c r="S293" s="476">
        <f t="shared" si="100"/>
        <v>62538</v>
      </c>
      <c r="T293" s="476">
        <f t="shared" si="100"/>
        <v>5199</v>
      </c>
      <c r="U293" s="476">
        <f t="shared" si="100"/>
        <v>679</v>
      </c>
      <c r="V293" s="476">
        <f t="shared" si="88"/>
        <v>1743140.879348417</v>
      </c>
      <c r="W293" s="476">
        <f t="shared" si="89"/>
        <v>137270.12065158295</v>
      </c>
      <c r="X293" s="476">
        <f t="shared" si="90"/>
        <v>1880411</v>
      </c>
      <c r="Y293" s="476">
        <f t="shared" si="91"/>
        <v>1832</v>
      </c>
      <c r="Z293" s="476">
        <f t="shared" si="92"/>
        <v>144</v>
      </c>
      <c r="AA293" s="806">
        <f t="shared" si="82"/>
        <v>1882387</v>
      </c>
      <c r="AC293" s="805">
        <v>1482961.8447022913</v>
      </c>
      <c r="AD293" s="476">
        <v>1302823.9622890968</v>
      </c>
      <c r="AE293" s="476">
        <v>72498.54970337727</v>
      </c>
      <c r="AF293" s="476">
        <v>7433.0555480040621</v>
      </c>
      <c r="AG293" s="476">
        <v>678.5261904059912</v>
      </c>
      <c r="AH293" s="476">
        <f t="shared" si="93"/>
        <v>2866395.9384331754</v>
      </c>
      <c r="AI293" s="476">
        <f t="shared" si="94"/>
        <v>225725.06156682456</v>
      </c>
      <c r="AJ293" s="476">
        <f t="shared" si="95"/>
        <v>3092121</v>
      </c>
      <c r="AK293" s="476">
        <f t="shared" si="96"/>
        <v>1832</v>
      </c>
      <c r="AL293" s="476">
        <f t="shared" si="97"/>
        <v>144</v>
      </c>
      <c r="AM293" s="806">
        <f t="shared" si="83"/>
        <v>3094097</v>
      </c>
      <c r="AR293" s="813"/>
      <c r="AS293" s="813"/>
      <c r="AT293" s="813"/>
      <c r="AU293" s="813"/>
      <c r="AV293" s="813"/>
      <c r="AW293" s="813"/>
    </row>
    <row r="294" spans="1:49" x14ac:dyDescent="0.2">
      <c r="A294" s="794">
        <f t="shared" si="98"/>
        <v>2044</v>
      </c>
      <c r="B294" s="794">
        <f t="shared" si="99"/>
        <v>12</v>
      </c>
      <c r="C294" s="800">
        <f t="shared" si="80"/>
        <v>52932</v>
      </c>
      <c r="E294" s="805">
        <v>1516506</v>
      </c>
      <c r="F294" s="476">
        <v>1273838</v>
      </c>
      <c r="G294" s="476">
        <v>64597</v>
      </c>
      <c r="H294" s="476">
        <v>5943</v>
      </c>
      <c r="I294" s="476">
        <v>886</v>
      </c>
      <c r="J294" s="476">
        <f t="shared" si="84"/>
        <v>2861770</v>
      </c>
      <c r="K294" s="476">
        <f t="shared" si="85"/>
        <v>225361</v>
      </c>
      <c r="L294" s="476">
        <f t="shared" si="86"/>
        <v>3087131</v>
      </c>
      <c r="M294" s="476">
        <v>1718</v>
      </c>
      <c r="N294" s="476">
        <f t="shared" si="87"/>
        <v>135</v>
      </c>
      <c r="O294" s="806">
        <f t="shared" si="81"/>
        <v>3088984</v>
      </c>
      <c r="P294" s="813"/>
      <c r="Q294" s="805">
        <f>E294-'[119]Electric Assumptions'!V286</f>
        <v>1332143.122066275</v>
      </c>
      <c r="R294" s="476">
        <f>F294-'[119]Electric Assumptions'!W286</f>
        <v>780221.37948786002</v>
      </c>
      <c r="S294" s="476">
        <f t="shared" si="100"/>
        <v>64597</v>
      </c>
      <c r="T294" s="476">
        <f t="shared" si="100"/>
        <v>5943</v>
      </c>
      <c r="U294" s="476">
        <f t="shared" si="100"/>
        <v>886</v>
      </c>
      <c r="V294" s="476">
        <f t="shared" si="88"/>
        <v>2183790.5015541352</v>
      </c>
      <c r="W294" s="476">
        <f t="shared" si="89"/>
        <v>171970.49844586477</v>
      </c>
      <c r="X294" s="476">
        <f t="shared" si="90"/>
        <v>2355761</v>
      </c>
      <c r="Y294" s="476">
        <f t="shared" si="91"/>
        <v>1718</v>
      </c>
      <c r="Z294" s="476">
        <f t="shared" si="92"/>
        <v>135</v>
      </c>
      <c r="AA294" s="806">
        <f t="shared" si="82"/>
        <v>2357614</v>
      </c>
      <c r="AC294" s="805">
        <v>1850504.1796617038</v>
      </c>
      <c r="AD294" s="476">
        <v>1454369.0715934678</v>
      </c>
      <c r="AE294" s="476">
        <v>74741.564532989825</v>
      </c>
      <c r="AF294" s="476">
        <v>8345.5387230634187</v>
      </c>
      <c r="AG294" s="476">
        <v>886.44359677237935</v>
      </c>
      <c r="AH294" s="476">
        <f t="shared" si="93"/>
        <v>3388846.7981079966</v>
      </c>
      <c r="AI294" s="476">
        <f t="shared" si="94"/>
        <v>266867.20189200342</v>
      </c>
      <c r="AJ294" s="476">
        <f t="shared" si="95"/>
        <v>3655714</v>
      </c>
      <c r="AK294" s="476">
        <f t="shared" si="96"/>
        <v>1718</v>
      </c>
      <c r="AL294" s="476">
        <f t="shared" si="97"/>
        <v>135</v>
      </c>
      <c r="AM294" s="806">
        <f t="shared" si="83"/>
        <v>3657567</v>
      </c>
      <c r="AR294" s="813"/>
      <c r="AS294" s="813"/>
      <c r="AT294" s="813"/>
      <c r="AU294" s="813"/>
      <c r="AV294" s="813"/>
      <c r="AW294" s="813"/>
    </row>
    <row r="295" spans="1:49" x14ac:dyDescent="0.2">
      <c r="A295" s="794">
        <f t="shared" si="98"/>
        <v>2045</v>
      </c>
      <c r="B295" s="794">
        <f t="shared" si="99"/>
        <v>1</v>
      </c>
      <c r="C295" s="800">
        <f t="shared" si="80"/>
        <v>52963</v>
      </c>
      <c r="E295" s="805">
        <v>1507149</v>
      </c>
      <c r="F295" s="476">
        <v>1239313</v>
      </c>
      <c r="G295" s="476">
        <v>67067</v>
      </c>
      <c r="H295" s="476">
        <v>6220</v>
      </c>
      <c r="I295" s="476">
        <v>997</v>
      </c>
      <c r="J295" s="476">
        <f t="shared" si="84"/>
        <v>2820746</v>
      </c>
      <c r="K295" s="476">
        <f t="shared" si="85"/>
        <v>222130</v>
      </c>
      <c r="L295" s="476">
        <f t="shared" si="86"/>
        <v>3042876</v>
      </c>
      <c r="M295" s="476">
        <v>2325</v>
      </c>
      <c r="N295" s="476">
        <f t="shared" si="87"/>
        <v>183</v>
      </c>
      <c r="O295" s="806">
        <f t="shared" si="81"/>
        <v>3045384</v>
      </c>
      <c r="P295" s="813"/>
      <c r="Q295" s="805">
        <f>E295-'[119]Electric Assumptions'!V287</f>
        <v>1343003.809413495</v>
      </c>
      <c r="R295" s="476">
        <f>F295-'[119]Electric Assumptions'!W287</f>
        <v>755825.47145386599</v>
      </c>
      <c r="S295" s="476">
        <f t="shared" si="100"/>
        <v>67067</v>
      </c>
      <c r="T295" s="476">
        <f t="shared" si="100"/>
        <v>6220</v>
      </c>
      <c r="U295" s="476">
        <f t="shared" si="100"/>
        <v>997</v>
      </c>
      <c r="V295" s="476">
        <f t="shared" si="88"/>
        <v>2173113.280867361</v>
      </c>
      <c r="W295" s="476">
        <f t="shared" si="89"/>
        <v>171129.719132639</v>
      </c>
      <c r="X295" s="476">
        <f t="shared" si="90"/>
        <v>2344243</v>
      </c>
      <c r="Y295" s="476">
        <f t="shared" si="91"/>
        <v>2325</v>
      </c>
      <c r="Z295" s="476">
        <f t="shared" si="92"/>
        <v>183</v>
      </c>
      <c r="AA295" s="806">
        <f t="shared" si="82"/>
        <v>2346751</v>
      </c>
      <c r="AC295" s="805">
        <v>1871788.4541819987</v>
      </c>
      <c r="AD295" s="476">
        <v>1443131.068458054</v>
      </c>
      <c r="AE295" s="476">
        <v>77771.964002856708</v>
      </c>
      <c r="AF295" s="476">
        <v>8213.2834614671447</v>
      </c>
      <c r="AG295" s="476">
        <v>997.39733238465487</v>
      </c>
      <c r="AH295" s="476">
        <f t="shared" si="93"/>
        <v>3401902.1674367613</v>
      </c>
      <c r="AI295" s="476">
        <f t="shared" si="94"/>
        <v>267894.83256323868</v>
      </c>
      <c r="AJ295" s="476">
        <f t="shared" si="95"/>
        <v>3669797</v>
      </c>
      <c r="AK295" s="476">
        <f t="shared" si="96"/>
        <v>2325</v>
      </c>
      <c r="AL295" s="476">
        <f t="shared" si="97"/>
        <v>183</v>
      </c>
      <c r="AM295" s="806">
        <f t="shared" si="83"/>
        <v>3672305</v>
      </c>
      <c r="AR295" s="813"/>
      <c r="AS295" s="813"/>
      <c r="AT295" s="813"/>
      <c r="AU295" s="813"/>
      <c r="AV295" s="813"/>
      <c r="AW295" s="813"/>
    </row>
    <row r="296" spans="1:49" x14ac:dyDescent="0.2">
      <c r="A296" s="794">
        <f t="shared" si="98"/>
        <v>2045</v>
      </c>
      <c r="B296" s="794">
        <f t="shared" si="99"/>
        <v>2</v>
      </c>
      <c r="C296" s="800">
        <f t="shared" si="80"/>
        <v>52994</v>
      </c>
      <c r="E296" s="805">
        <v>1254534</v>
      </c>
      <c r="F296" s="476">
        <v>1077768</v>
      </c>
      <c r="G296" s="476">
        <v>61632</v>
      </c>
      <c r="H296" s="476">
        <v>5388</v>
      </c>
      <c r="I296" s="476">
        <v>869</v>
      </c>
      <c r="J296" s="476">
        <f t="shared" si="84"/>
        <v>2400191</v>
      </c>
      <c r="K296" s="476">
        <f t="shared" si="85"/>
        <v>189012</v>
      </c>
      <c r="L296" s="476">
        <f t="shared" si="86"/>
        <v>2589203</v>
      </c>
      <c r="M296" s="476">
        <v>2433</v>
      </c>
      <c r="N296" s="476">
        <f t="shared" si="87"/>
        <v>192</v>
      </c>
      <c r="O296" s="806">
        <f t="shared" si="81"/>
        <v>2591828</v>
      </c>
      <c r="P296" s="813"/>
      <c r="Q296" s="805">
        <f>E296-'[119]Electric Assumptions'!V288</f>
        <v>1105087.321272305</v>
      </c>
      <c r="R296" s="476">
        <f>F296-'[119]Electric Assumptions'!W288</f>
        <v>642831.55262649409</v>
      </c>
      <c r="S296" s="476">
        <f t="shared" si="100"/>
        <v>61632</v>
      </c>
      <c r="T296" s="476">
        <f t="shared" si="100"/>
        <v>5388</v>
      </c>
      <c r="U296" s="476">
        <f t="shared" si="100"/>
        <v>869</v>
      </c>
      <c r="V296" s="476">
        <f t="shared" si="88"/>
        <v>1815807.8738987991</v>
      </c>
      <c r="W296" s="476">
        <f t="shared" si="89"/>
        <v>142992.12610120093</v>
      </c>
      <c r="X296" s="476">
        <f t="shared" si="90"/>
        <v>1958800</v>
      </c>
      <c r="Y296" s="476">
        <f t="shared" si="91"/>
        <v>2433</v>
      </c>
      <c r="Z296" s="476">
        <f t="shared" si="92"/>
        <v>192</v>
      </c>
      <c r="AA296" s="806">
        <f t="shared" si="82"/>
        <v>1961425</v>
      </c>
      <c r="AC296" s="805">
        <v>1535921.0438911365</v>
      </c>
      <c r="AD296" s="476">
        <v>1279004.3988011344</v>
      </c>
      <c r="AE296" s="476">
        <v>70904.356625799235</v>
      </c>
      <c r="AF296" s="476">
        <v>7046.1335931498406</v>
      </c>
      <c r="AG296" s="476">
        <v>869.15496605428166</v>
      </c>
      <c r="AH296" s="476">
        <f t="shared" si="93"/>
        <v>2893745.0878772745</v>
      </c>
      <c r="AI296" s="476">
        <f t="shared" si="94"/>
        <v>227878.91212272551</v>
      </c>
      <c r="AJ296" s="476">
        <f t="shared" si="95"/>
        <v>3121624</v>
      </c>
      <c r="AK296" s="476">
        <f t="shared" si="96"/>
        <v>2433</v>
      </c>
      <c r="AL296" s="476">
        <f t="shared" si="97"/>
        <v>192</v>
      </c>
      <c r="AM296" s="806">
        <f t="shared" si="83"/>
        <v>3124249</v>
      </c>
      <c r="AR296" s="813"/>
      <c r="AS296" s="813"/>
      <c r="AT296" s="813"/>
      <c r="AU296" s="813"/>
      <c r="AV296" s="813"/>
      <c r="AW296" s="813"/>
    </row>
    <row r="297" spans="1:49" x14ac:dyDescent="0.2">
      <c r="A297" s="794">
        <f t="shared" si="98"/>
        <v>2045</v>
      </c>
      <c r="B297" s="794">
        <f t="shared" si="99"/>
        <v>3</v>
      </c>
      <c r="C297" s="800">
        <f t="shared" si="80"/>
        <v>53022</v>
      </c>
      <c r="E297" s="805">
        <v>1276435</v>
      </c>
      <c r="F297" s="476">
        <v>1174265</v>
      </c>
      <c r="G297" s="476">
        <v>67544</v>
      </c>
      <c r="H297" s="476">
        <v>6432</v>
      </c>
      <c r="I297" s="476">
        <v>862</v>
      </c>
      <c r="J297" s="476">
        <f t="shared" si="84"/>
        <v>2525538</v>
      </c>
      <c r="K297" s="476">
        <f t="shared" si="85"/>
        <v>198883</v>
      </c>
      <c r="L297" s="476">
        <f t="shared" si="86"/>
        <v>2724421</v>
      </c>
      <c r="M297" s="476">
        <v>2339</v>
      </c>
      <c r="N297" s="476">
        <f t="shared" si="87"/>
        <v>184</v>
      </c>
      <c r="O297" s="806">
        <f t="shared" si="81"/>
        <v>2726944</v>
      </c>
      <c r="P297" s="813"/>
      <c r="Q297" s="805">
        <f>E297-'[119]Electric Assumptions'!V289</f>
        <v>1103328.5084235519</v>
      </c>
      <c r="R297" s="476">
        <f>F297-'[119]Electric Assumptions'!W289</f>
        <v>684097.34131127002</v>
      </c>
      <c r="S297" s="476">
        <f t="shared" si="100"/>
        <v>67544</v>
      </c>
      <c r="T297" s="476">
        <f t="shared" si="100"/>
        <v>6432</v>
      </c>
      <c r="U297" s="476">
        <f t="shared" si="100"/>
        <v>862</v>
      </c>
      <c r="V297" s="476">
        <f t="shared" si="88"/>
        <v>1862263.8497348218</v>
      </c>
      <c r="W297" s="476">
        <f t="shared" si="89"/>
        <v>146651.15026517818</v>
      </c>
      <c r="X297" s="476">
        <f t="shared" si="90"/>
        <v>2008915</v>
      </c>
      <c r="Y297" s="476">
        <f t="shared" si="91"/>
        <v>2339</v>
      </c>
      <c r="Z297" s="476">
        <f t="shared" si="92"/>
        <v>184</v>
      </c>
      <c r="AA297" s="806">
        <f t="shared" si="82"/>
        <v>2011438</v>
      </c>
      <c r="AC297" s="805">
        <v>1553693.2742335577</v>
      </c>
      <c r="AD297" s="476">
        <v>1408898.0713678477</v>
      </c>
      <c r="AE297" s="476">
        <v>78506.399790145791</v>
      </c>
      <c r="AF297" s="476">
        <v>8239.3476896725297</v>
      </c>
      <c r="AG297" s="476">
        <v>861.79932956255368</v>
      </c>
      <c r="AH297" s="476">
        <f t="shared" si="93"/>
        <v>3050198.8924107864</v>
      </c>
      <c r="AI297" s="476">
        <f t="shared" si="94"/>
        <v>240199.10758921364</v>
      </c>
      <c r="AJ297" s="476">
        <f t="shared" si="95"/>
        <v>3290398</v>
      </c>
      <c r="AK297" s="476">
        <f t="shared" si="96"/>
        <v>2339</v>
      </c>
      <c r="AL297" s="476">
        <f t="shared" si="97"/>
        <v>184</v>
      </c>
      <c r="AM297" s="806">
        <f t="shared" si="83"/>
        <v>3292921</v>
      </c>
      <c r="AR297" s="813"/>
      <c r="AS297" s="813"/>
      <c r="AT297" s="813"/>
      <c r="AU297" s="813"/>
      <c r="AV297" s="813"/>
      <c r="AW297" s="813"/>
    </row>
    <row r="298" spans="1:49" x14ac:dyDescent="0.2">
      <c r="A298" s="794">
        <f t="shared" si="98"/>
        <v>2045</v>
      </c>
      <c r="B298" s="794">
        <f t="shared" si="99"/>
        <v>4</v>
      </c>
      <c r="C298" s="800">
        <f t="shared" si="80"/>
        <v>53053</v>
      </c>
      <c r="E298" s="805">
        <v>1033442</v>
      </c>
      <c r="F298" s="476">
        <v>1039347</v>
      </c>
      <c r="G298" s="476">
        <v>63262</v>
      </c>
      <c r="H298" s="476">
        <v>5796</v>
      </c>
      <c r="I298" s="476">
        <v>709</v>
      </c>
      <c r="J298" s="476">
        <f t="shared" si="84"/>
        <v>2142556</v>
      </c>
      <c r="K298" s="476">
        <f t="shared" si="85"/>
        <v>168723</v>
      </c>
      <c r="L298" s="476">
        <f t="shared" si="86"/>
        <v>2311279</v>
      </c>
      <c r="M298" s="476">
        <v>2172</v>
      </c>
      <c r="N298" s="476">
        <f t="shared" si="87"/>
        <v>171</v>
      </c>
      <c r="O298" s="806">
        <f t="shared" si="81"/>
        <v>2313622</v>
      </c>
      <c r="P298" s="813"/>
      <c r="Q298" s="805">
        <f>E298-'[119]Electric Assumptions'!V290</f>
        <v>865813.08349357895</v>
      </c>
      <c r="R298" s="476">
        <f>F298-'[119]Electric Assumptions'!W290</f>
        <v>571960.28859701008</v>
      </c>
      <c r="S298" s="476">
        <f t="shared" si="100"/>
        <v>63262</v>
      </c>
      <c r="T298" s="476">
        <f t="shared" si="100"/>
        <v>5796</v>
      </c>
      <c r="U298" s="476">
        <f t="shared" si="100"/>
        <v>709</v>
      </c>
      <c r="V298" s="476">
        <f t="shared" si="88"/>
        <v>1507540.372090589</v>
      </c>
      <c r="W298" s="476">
        <f t="shared" si="89"/>
        <v>118716.62790941098</v>
      </c>
      <c r="X298" s="476">
        <f t="shared" si="90"/>
        <v>1626257</v>
      </c>
      <c r="Y298" s="476">
        <f t="shared" si="91"/>
        <v>2172</v>
      </c>
      <c r="Z298" s="476">
        <f t="shared" si="92"/>
        <v>171</v>
      </c>
      <c r="AA298" s="806">
        <f t="shared" si="82"/>
        <v>1628600</v>
      </c>
      <c r="AC298" s="805">
        <v>1272899.5731904297</v>
      </c>
      <c r="AD298" s="476">
        <v>1285968.4446706378</v>
      </c>
      <c r="AE298" s="476">
        <v>73607.684578848683</v>
      </c>
      <c r="AF298" s="476">
        <v>7271.4569338059864</v>
      </c>
      <c r="AG298" s="476">
        <v>708.53404127084036</v>
      </c>
      <c r="AH298" s="476">
        <f t="shared" si="93"/>
        <v>2640455.6934149927</v>
      </c>
      <c r="AI298" s="476">
        <f t="shared" si="94"/>
        <v>207932.30658500735</v>
      </c>
      <c r="AJ298" s="476">
        <f t="shared" si="95"/>
        <v>2848388</v>
      </c>
      <c r="AK298" s="476">
        <f t="shared" si="96"/>
        <v>2172</v>
      </c>
      <c r="AL298" s="476">
        <f t="shared" si="97"/>
        <v>171</v>
      </c>
      <c r="AM298" s="806">
        <f t="shared" si="83"/>
        <v>2850731</v>
      </c>
      <c r="AR298" s="813"/>
      <c r="AS298" s="813"/>
      <c r="AT298" s="813"/>
      <c r="AU298" s="813"/>
      <c r="AV298" s="813"/>
      <c r="AW298" s="813"/>
    </row>
    <row r="299" spans="1:49" x14ac:dyDescent="0.2">
      <c r="A299" s="794">
        <f t="shared" si="98"/>
        <v>2045</v>
      </c>
      <c r="B299" s="794">
        <f t="shared" si="99"/>
        <v>5</v>
      </c>
      <c r="C299" s="800">
        <f t="shared" ref="C299:C362" si="101">DATE(A299,B299,1)</f>
        <v>53083</v>
      </c>
      <c r="E299" s="805">
        <v>939447</v>
      </c>
      <c r="F299" s="476">
        <v>1017044</v>
      </c>
      <c r="G299" s="476">
        <v>60174</v>
      </c>
      <c r="H299" s="476">
        <v>5760</v>
      </c>
      <c r="I299" s="476">
        <v>559</v>
      </c>
      <c r="J299" s="476">
        <f t="shared" si="84"/>
        <v>2022984</v>
      </c>
      <c r="K299" s="476">
        <f t="shared" si="85"/>
        <v>159307</v>
      </c>
      <c r="L299" s="476">
        <f t="shared" si="86"/>
        <v>2182291</v>
      </c>
      <c r="M299" s="476">
        <v>2174</v>
      </c>
      <c r="N299" s="476">
        <f t="shared" si="87"/>
        <v>171</v>
      </c>
      <c r="O299" s="806">
        <f t="shared" ref="O299:O362" si="102">SUM(L299:N299)</f>
        <v>2184636</v>
      </c>
      <c r="P299" s="813"/>
      <c r="Q299" s="805">
        <f>E299-'[119]Electric Assumptions'!V291</f>
        <v>776391.07464155497</v>
      </c>
      <c r="R299" s="476">
        <f>F299-'[119]Electric Assumptions'!W291</f>
        <v>563995.36418072693</v>
      </c>
      <c r="S299" s="476">
        <f t="shared" si="100"/>
        <v>60174</v>
      </c>
      <c r="T299" s="476">
        <f t="shared" si="100"/>
        <v>5760</v>
      </c>
      <c r="U299" s="476">
        <f t="shared" si="100"/>
        <v>559</v>
      </c>
      <c r="V299" s="476">
        <f t="shared" si="88"/>
        <v>1406879.438822282</v>
      </c>
      <c r="W299" s="476">
        <f t="shared" si="89"/>
        <v>110789.56117771799</v>
      </c>
      <c r="X299" s="476">
        <f t="shared" si="90"/>
        <v>1517669</v>
      </c>
      <c r="Y299" s="476">
        <f t="shared" si="91"/>
        <v>2174</v>
      </c>
      <c r="Z299" s="476">
        <f t="shared" si="92"/>
        <v>171</v>
      </c>
      <c r="AA299" s="806">
        <f t="shared" ref="AA299:AA362" si="103">SUM(X299:Z299)</f>
        <v>1520014</v>
      </c>
      <c r="AC299" s="805">
        <v>1155348.6001459653</v>
      </c>
      <c r="AD299" s="476">
        <v>1286403.0842520548</v>
      </c>
      <c r="AE299" s="476">
        <v>70808.746748757607</v>
      </c>
      <c r="AF299" s="476">
        <v>7097.1872420044592</v>
      </c>
      <c r="AG299" s="476">
        <v>558.73246807433804</v>
      </c>
      <c r="AH299" s="476">
        <f t="shared" si="93"/>
        <v>2520216.3508568564</v>
      </c>
      <c r="AI299" s="476">
        <f t="shared" si="94"/>
        <v>198463.64914314356</v>
      </c>
      <c r="AJ299" s="476">
        <f t="shared" si="95"/>
        <v>2718680</v>
      </c>
      <c r="AK299" s="476">
        <f t="shared" si="96"/>
        <v>2174</v>
      </c>
      <c r="AL299" s="476">
        <f t="shared" si="97"/>
        <v>171</v>
      </c>
      <c r="AM299" s="806">
        <f t="shared" ref="AM299:AM362" si="104">SUM(AJ299:AL299)</f>
        <v>2721025</v>
      </c>
      <c r="AR299" s="813"/>
      <c r="AS299" s="813"/>
      <c r="AT299" s="813"/>
      <c r="AU299" s="813"/>
      <c r="AV299" s="813"/>
      <c r="AW299" s="813"/>
    </row>
    <row r="300" spans="1:49" x14ac:dyDescent="0.2">
      <c r="A300" s="794">
        <f t="shared" si="98"/>
        <v>2045</v>
      </c>
      <c r="B300" s="794">
        <f t="shared" si="99"/>
        <v>6</v>
      </c>
      <c r="C300" s="800">
        <f t="shared" si="101"/>
        <v>53114</v>
      </c>
      <c r="E300" s="805">
        <v>923121</v>
      </c>
      <c r="F300" s="476">
        <v>995169</v>
      </c>
      <c r="G300" s="476">
        <v>66753</v>
      </c>
      <c r="H300" s="476">
        <v>5080</v>
      </c>
      <c r="I300" s="476">
        <v>430</v>
      </c>
      <c r="J300" s="476">
        <f t="shared" ref="J300:J363" si="105">SUM(E300:I300)</f>
        <v>1990553</v>
      </c>
      <c r="K300" s="476">
        <f t="shared" ref="K300:K363" si="106">L300-J300</f>
        <v>156753</v>
      </c>
      <c r="L300" s="476">
        <f t="shared" ref="L300:L363" si="107">ROUND(J300/(1-0.073), 0)</f>
        <v>2147306</v>
      </c>
      <c r="M300" s="476">
        <v>1787</v>
      </c>
      <c r="N300" s="476">
        <f t="shared" ref="N300:N363" si="108">ROUND(M300/(1-0.073)-M300, 0)</f>
        <v>141</v>
      </c>
      <c r="O300" s="806">
        <f t="shared" si="102"/>
        <v>2149234</v>
      </c>
      <c r="P300" s="813"/>
      <c r="Q300" s="805">
        <f>E300-'[119]Electric Assumptions'!V292</f>
        <v>765391.89796418906</v>
      </c>
      <c r="R300" s="476">
        <f>F300-'[119]Electric Assumptions'!W292</f>
        <v>558912.355469006</v>
      </c>
      <c r="S300" s="476">
        <f t="shared" si="100"/>
        <v>66753</v>
      </c>
      <c r="T300" s="476">
        <f t="shared" si="100"/>
        <v>5080</v>
      </c>
      <c r="U300" s="476">
        <f t="shared" si="100"/>
        <v>430</v>
      </c>
      <c r="V300" s="476">
        <f t="shared" ref="V300:V363" si="109">SUM(Q300:U300)</f>
        <v>1396567.2534331949</v>
      </c>
      <c r="W300" s="476">
        <f t="shared" ref="W300:W363" si="110">X300-V300</f>
        <v>109977.74656680506</v>
      </c>
      <c r="X300" s="476">
        <f t="shared" ref="X300:X363" si="111">ROUND(V300/(1-0.073), 0)</f>
        <v>1506545</v>
      </c>
      <c r="Y300" s="476">
        <f t="shared" ref="Y300:Y363" si="112">M300</f>
        <v>1787</v>
      </c>
      <c r="Z300" s="476">
        <f t="shared" ref="Z300:Z363" si="113">ROUND(Y300/(1-0.073)-Y300, 0)</f>
        <v>141</v>
      </c>
      <c r="AA300" s="806">
        <f t="shared" si="103"/>
        <v>1508473</v>
      </c>
      <c r="AC300" s="805">
        <v>1140792.5276288779</v>
      </c>
      <c r="AD300" s="476">
        <v>1283809.9285543696</v>
      </c>
      <c r="AE300" s="476">
        <v>77007.246875882192</v>
      </c>
      <c r="AF300" s="476">
        <v>6367.939201486166</v>
      </c>
      <c r="AG300" s="476">
        <v>429.69524403272618</v>
      </c>
      <c r="AH300" s="476">
        <f t="shared" ref="AH300:AH363" si="114">SUM(AC300:AG300)</f>
        <v>2508407.3375046486</v>
      </c>
      <c r="AI300" s="476">
        <f t="shared" ref="AI300:AI363" si="115">AJ300-AH300</f>
        <v>197533.6624953514</v>
      </c>
      <c r="AJ300" s="476">
        <f t="shared" ref="AJ300:AJ363" si="116">ROUND(AH300/(1-0.073), 0)</f>
        <v>2705941</v>
      </c>
      <c r="AK300" s="476">
        <f t="shared" ref="AK300:AK363" si="117">M300</f>
        <v>1787</v>
      </c>
      <c r="AL300" s="476">
        <f t="shared" ref="AL300:AL363" si="118">ROUND(AK300/(1-0.073)-AK300, 0)</f>
        <v>141</v>
      </c>
      <c r="AM300" s="806">
        <f t="shared" si="104"/>
        <v>2707869</v>
      </c>
      <c r="AR300" s="813"/>
      <c r="AS300" s="813"/>
      <c r="AT300" s="813"/>
      <c r="AU300" s="813"/>
      <c r="AV300" s="813"/>
      <c r="AW300" s="813"/>
    </row>
    <row r="301" spans="1:49" x14ac:dyDescent="0.2">
      <c r="A301" s="794">
        <f t="shared" si="98"/>
        <v>2045</v>
      </c>
      <c r="B301" s="794">
        <f t="shared" si="99"/>
        <v>7</v>
      </c>
      <c r="C301" s="800">
        <f t="shared" si="101"/>
        <v>53144</v>
      </c>
      <c r="E301" s="805">
        <v>1101916</v>
      </c>
      <c r="F301" s="476">
        <v>1100688</v>
      </c>
      <c r="G301" s="476">
        <v>69221</v>
      </c>
      <c r="H301" s="476">
        <v>5879</v>
      </c>
      <c r="I301" s="476">
        <v>291</v>
      </c>
      <c r="J301" s="476">
        <f t="shared" si="105"/>
        <v>2277995</v>
      </c>
      <c r="K301" s="476">
        <f t="shared" si="106"/>
        <v>179389</v>
      </c>
      <c r="L301" s="476">
        <f t="shared" si="107"/>
        <v>2457384</v>
      </c>
      <c r="M301" s="476">
        <v>2889</v>
      </c>
      <c r="N301" s="476">
        <f t="shared" si="108"/>
        <v>228</v>
      </c>
      <c r="O301" s="806">
        <f t="shared" si="102"/>
        <v>2460501</v>
      </c>
      <c r="P301" s="813"/>
      <c r="Q301" s="805">
        <f>E301-'[119]Electric Assumptions'!V293</f>
        <v>942806.65593897796</v>
      </c>
      <c r="R301" s="476">
        <f>F301-'[119]Electric Assumptions'!W293</f>
        <v>661079.69323518802</v>
      </c>
      <c r="S301" s="476">
        <f t="shared" si="100"/>
        <v>69221</v>
      </c>
      <c r="T301" s="476">
        <f t="shared" si="100"/>
        <v>5879</v>
      </c>
      <c r="U301" s="476">
        <f t="shared" si="100"/>
        <v>291</v>
      </c>
      <c r="V301" s="476">
        <f t="shared" si="109"/>
        <v>1679277.3491741661</v>
      </c>
      <c r="W301" s="476">
        <f t="shared" si="110"/>
        <v>132240.6508258339</v>
      </c>
      <c r="X301" s="476">
        <f t="shared" si="111"/>
        <v>1811518</v>
      </c>
      <c r="Y301" s="476">
        <f t="shared" si="112"/>
        <v>2889</v>
      </c>
      <c r="Z301" s="476">
        <f t="shared" si="113"/>
        <v>228</v>
      </c>
      <c r="AA301" s="806">
        <f t="shared" si="103"/>
        <v>1814635</v>
      </c>
      <c r="AC301" s="805">
        <v>1372734.7981505557</v>
      </c>
      <c r="AD301" s="476">
        <v>1387053.4620536719</v>
      </c>
      <c r="AE301" s="476">
        <v>79461.33985348024</v>
      </c>
      <c r="AF301" s="476">
        <v>7588.2647681630015</v>
      </c>
      <c r="AG301" s="476">
        <v>291.14757483456242</v>
      </c>
      <c r="AH301" s="476">
        <f t="shared" si="114"/>
        <v>2847129.0124007058</v>
      </c>
      <c r="AI301" s="476">
        <f t="shared" si="115"/>
        <v>224207.98759929417</v>
      </c>
      <c r="AJ301" s="476">
        <f t="shared" si="116"/>
        <v>3071337</v>
      </c>
      <c r="AK301" s="476">
        <f t="shared" si="117"/>
        <v>2889</v>
      </c>
      <c r="AL301" s="476">
        <f t="shared" si="118"/>
        <v>228</v>
      </c>
      <c r="AM301" s="806">
        <f t="shared" si="104"/>
        <v>3074454</v>
      </c>
      <c r="AR301" s="813"/>
      <c r="AS301" s="813"/>
      <c r="AT301" s="813"/>
      <c r="AU301" s="813"/>
      <c r="AV301" s="813"/>
      <c r="AW301" s="813"/>
    </row>
    <row r="302" spans="1:49" x14ac:dyDescent="0.2">
      <c r="A302" s="794">
        <f t="shared" si="98"/>
        <v>2045</v>
      </c>
      <c r="B302" s="794">
        <f t="shared" si="99"/>
        <v>8</v>
      </c>
      <c r="C302" s="800">
        <f t="shared" si="101"/>
        <v>53175</v>
      </c>
      <c r="E302" s="805">
        <v>1128247</v>
      </c>
      <c r="F302" s="476">
        <v>1096127</v>
      </c>
      <c r="G302" s="476">
        <v>69310</v>
      </c>
      <c r="H302" s="476">
        <v>5406</v>
      </c>
      <c r="I302" s="476">
        <v>290</v>
      </c>
      <c r="J302" s="476">
        <f t="shared" si="105"/>
        <v>2299380</v>
      </c>
      <c r="K302" s="476">
        <f t="shared" si="106"/>
        <v>181073</v>
      </c>
      <c r="L302" s="476">
        <f t="shared" si="107"/>
        <v>2480453</v>
      </c>
      <c r="M302" s="476">
        <v>1634</v>
      </c>
      <c r="N302" s="476">
        <f t="shared" si="108"/>
        <v>129</v>
      </c>
      <c r="O302" s="806">
        <f t="shared" si="102"/>
        <v>2482216</v>
      </c>
      <c r="P302" s="813"/>
      <c r="Q302" s="805">
        <f>E302-'[119]Electric Assumptions'!V294</f>
        <v>968930.21805488702</v>
      </c>
      <c r="R302" s="476">
        <f>F302-'[119]Electric Assumptions'!W294</f>
        <v>651678.98064650293</v>
      </c>
      <c r="S302" s="476">
        <f t="shared" si="100"/>
        <v>69310</v>
      </c>
      <c r="T302" s="476">
        <f t="shared" si="100"/>
        <v>5406</v>
      </c>
      <c r="U302" s="476">
        <f t="shared" si="100"/>
        <v>290</v>
      </c>
      <c r="V302" s="476">
        <f t="shared" si="109"/>
        <v>1695615.1987013901</v>
      </c>
      <c r="W302" s="476">
        <f t="shared" si="110"/>
        <v>133527.80129860993</v>
      </c>
      <c r="X302" s="476">
        <f t="shared" si="111"/>
        <v>1829143</v>
      </c>
      <c r="Y302" s="476">
        <f t="shared" si="112"/>
        <v>1634</v>
      </c>
      <c r="Z302" s="476">
        <f t="shared" si="113"/>
        <v>129</v>
      </c>
      <c r="AA302" s="806">
        <f t="shared" si="103"/>
        <v>1830906</v>
      </c>
      <c r="AC302" s="805">
        <v>1384353.2798976139</v>
      </c>
      <c r="AD302" s="476">
        <v>1394253.5601778603</v>
      </c>
      <c r="AE302" s="476">
        <v>79978.018104446877</v>
      </c>
      <c r="AF302" s="476">
        <v>7064.5990681092271</v>
      </c>
      <c r="AG302" s="476">
        <v>290.29550054884817</v>
      </c>
      <c r="AH302" s="476">
        <f t="shared" si="114"/>
        <v>2865939.7527485797</v>
      </c>
      <c r="AI302" s="476">
        <f t="shared" si="115"/>
        <v>225689.24725142028</v>
      </c>
      <c r="AJ302" s="476">
        <f t="shared" si="116"/>
        <v>3091629</v>
      </c>
      <c r="AK302" s="476">
        <f t="shared" si="117"/>
        <v>1634</v>
      </c>
      <c r="AL302" s="476">
        <f t="shared" si="118"/>
        <v>129</v>
      </c>
      <c r="AM302" s="806">
        <f t="shared" si="104"/>
        <v>3093392</v>
      </c>
      <c r="AR302" s="813"/>
      <c r="AS302" s="813"/>
      <c r="AT302" s="813"/>
      <c r="AU302" s="813"/>
      <c r="AV302" s="813"/>
      <c r="AW302" s="813"/>
    </row>
    <row r="303" spans="1:49" x14ac:dyDescent="0.2">
      <c r="A303" s="794">
        <f t="shared" si="98"/>
        <v>2045</v>
      </c>
      <c r="B303" s="794">
        <f t="shared" si="99"/>
        <v>9</v>
      </c>
      <c r="C303" s="800">
        <f t="shared" si="101"/>
        <v>53206</v>
      </c>
      <c r="E303" s="805">
        <v>963668</v>
      </c>
      <c r="F303" s="476">
        <v>1013826</v>
      </c>
      <c r="G303" s="476">
        <v>65583</v>
      </c>
      <c r="H303" s="476">
        <v>5506</v>
      </c>
      <c r="I303" s="476">
        <v>318</v>
      </c>
      <c r="J303" s="476">
        <f t="shared" si="105"/>
        <v>2048901</v>
      </c>
      <c r="K303" s="476">
        <f t="shared" si="106"/>
        <v>161348</v>
      </c>
      <c r="L303" s="476">
        <f t="shared" si="107"/>
        <v>2210249</v>
      </c>
      <c r="M303" s="476">
        <v>1428</v>
      </c>
      <c r="N303" s="476">
        <f t="shared" si="108"/>
        <v>112</v>
      </c>
      <c r="O303" s="806">
        <f t="shared" si="102"/>
        <v>2211789</v>
      </c>
      <c r="P303" s="813"/>
      <c r="Q303" s="805">
        <f>E303-'[119]Electric Assumptions'!V295</f>
        <v>813628.361504926</v>
      </c>
      <c r="R303" s="476">
        <f>F303-'[119]Electric Assumptions'!W295</f>
        <v>587429.31588737702</v>
      </c>
      <c r="S303" s="476">
        <f t="shared" si="100"/>
        <v>65583</v>
      </c>
      <c r="T303" s="476">
        <f t="shared" si="100"/>
        <v>5506</v>
      </c>
      <c r="U303" s="476">
        <f t="shared" si="100"/>
        <v>318</v>
      </c>
      <c r="V303" s="476">
        <f t="shared" si="109"/>
        <v>1472464.677392303</v>
      </c>
      <c r="W303" s="476">
        <f t="shared" si="110"/>
        <v>115954.32260769699</v>
      </c>
      <c r="X303" s="476">
        <f t="shared" si="111"/>
        <v>1588419</v>
      </c>
      <c r="Y303" s="476">
        <f t="shared" si="112"/>
        <v>1428</v>
      </c>
      <c r="Z303" s="476">
        <f t="shared" si="113"/>
        <v>112</v>
      </c>
      <c r="AA303" s="806">
        <f t="shared" si="103"/>
        <v>1589959</v>
      </c>
      <c r="AC303" s="805">
        <v>1164056.5173509347</v>
      </c>
      <c r="AD303" s="476">
        <v>1275765.5562646121</v>
      </c>
      <c r="AE303" s="476">
        <v>75471.516445867426</v>
      </c>
      <c r="AF303" s="476">
        <v>7345.8402918115571</v>
      </c>
      <c r="AG303" s="476">
        <v>318.36748747777227</v>
      </c>
      <c r="AH303" s="476">
        <f t="shared" si="114"/>
        <v>2522957.7978407033</v>
      </c>
      <c r="AI303" s="476">
        <f t="shared" si="115"/>
        <v>198679.20215929672</v>
      </c>
      <c r="AJ303" s="476">
        <f t="shared" si="116"/>
        <v>2721637</v>
      </c>
      <c r="AK303" s="476">
        <f t="shared" si="117"/>
        <v>1428</v>
      </c>
      <c r="AL303" s="476">
        <f t="shared" si="118"/>
        <v>112</v>
      </c>
      <c r="AM303" s="806">
        <f t="shared" si="104"/>
        <v>2723177</v>
      </c>
      <c r="AR303" s="813"/>
      <c r="AS303" s="813"/>
      <c r="AT303" s="813"/>
      <c r="AU303" s="813"/>
      <c r="AV303" s="813"/>
      <c r="AW303" s="813"/>
    </row>
    <row r="304" spans="1:49" x14ac:dyDescent="0.2">
      <c r="A304" s="794">
        <f t="shared" si="98"/>
        <v>2045</v>
      </c>
      <c r="B304" s="794">
        <f t="shared" si="99"/>
        <v>10</v>
      </c>
      <c r="C304" s="800">
        <f t="shared" si="101"/>
        <v>53236</v>
      </c>
      <c r="E304" s="805">
        <v>1043112</v>
      </c>
      <c r="F304" s="476">
        <v>1066568</v>
      </c>
      <c r="G304" s="476">
        <v>64637</v>
      </c>
      <c r="H304" s="476">
        <v>6190</v>
      </c>
      <c r="I304" s="476">
        <v>501</v>
      </c>
      <c r="J304" s="476">
        <f t="shared" si="105"/>
        <v>2181008</v>
      </c>
      <c r="K304" s="476">
        <f t="shared" si="106"/>
        <v>171751</v>
      </c>
      <c r="L304" s="476">
        <f t="shared" si="107"/>
        <v>2352759</v>
      </c>
      <c r="M304" s="476">
        <v>1830</v>
      </c>
      <c r="N304" s="476">
        <f t="shared" si="108"/>
        <v>144</v>
      </c>
      <c r="O304" s="806">
        <f t="shared" si="102"/>
        <v>2354733</v>
      </c>
      <c r="P304" s="813"/>
      <c r="Q304" s="805">
        <f>E304-'[119]Electric Assumptions'!V296</f>
        <v>871878.51452220802</v>
      </c>
      <c r="R304" s="476">
        <f>F304-'[119]Electric Assumptions'!W296</f>
        <v>588268.03801650996</v>
      </c>
      <c r="S304" s="476">
        <f t="shared" si="100"/>
        <v>64637</v>
      </c>
      <c r="T304" s="476">
        <f t="shared" si="100"/>
        <v>6190</v>
      </c>
      <c r="U304" s="476">
        <f t="shared" si="100"/>
        <v>501</v>
      </c>
      <c r="V304" s="476">
        <f t="shared" si="109"/>
        <v>1531474.5525387181</v>
      </c>
      <c r="W304" s="476">
        <f t="shared" si="110"/>
        <v>120601.4474612819</v>
      </c>
      <c r="X304" s="476">
        <f t="shared" si="111"/>
        <v>1652076</v>
      </c>
      <c r="Y304" s="476">
        <f t="shared" si="112"/>
        <v>1830</v>
      </c>
      <c r="Z304" s="476">
        <f t="shared" si="113"/>
        <v>144</v>
      </c>
      <c r="AA304" s="806">
        <f t="shared" si="103"/>
        <v>1654050</v>
      </c>
      <c r="AC304" s="805">
        <v>1274605.9723603528</v>
      </c>
      <c r="AD304" s="476">
        <v>1315853.3220211619</v>
      </c>
      <c r="AE304" s="476">
        <v>75371.109991399673</v>
      </c>
      <c r="AF304" s="476">
        <v>8588.3559658244631</v>
      </c>
      <c r="AG304" s="476">
        <v>500.50736391827814</v>
      </c>
      <c r="AH304" s="476">
        <f t="shared" si="114"/>
        <v>2674919.2677026568</v>
      </c>
      <c r="AI304" s="476">
        <f t="shared" si="115"/>
        <v>210646.7322973432</v>
      </c>
      <c r="AJ304" s="476">
        <f t="shared" si="116"/>
        <v>2885566</v>
      </c>
      <c r="AK304" s="476">
        <f t="shared" si="117"/>
        <v>1830</v>
      </c>
      <c r="AL304" s="476">
        <f t="shared" si="118"/>
        <v>144</v>
      </c>
      <c r="AM304" s="806">
        <f t="shared" si="104"/>
        <v>2887540</v>
      </c>
      <c r="AR304" s="813"/>
      <c r="AS304" s="813"/>
      <c r="AT304" s="813"/>
      <c r="AU304" s="813"/>
      <c r="AV304" s="813"/>
      <c r="AW304" s="813"/>
    </row>
    <row r="305" spans="1:49" x14ac:dyDescent="0.2">
      <c r="A305" s="794">
        <f t="shared" si="98"/>
        <v>2045</v>
      </c>
      <c r="B305" s="794">
        <f t="shared" si="99"/>
        <v>11</v>
      </c>
      <c r="C305" s="800">
        <f t="shared" si="101"/>
        <v>53267</v>
      </c>
      <c r="E305" s="805">
        <v>1208363</v>
      </c>
      <c r="F305" s="476">
        <v>1126516</v>
      </c>
      <c r="G305" s="476">
        <v>62198</v>
      </c>
      <c r="H305" s="476">
        <v>5285</v>
      </c>
      <c r="I305" s="476">
        <v>678</v>
      </c>
      <c r="J305" s="476">
        <f t="shared" si="105"/>
        <v>2403040</v>
      </c>
      <c r="K305" s="476">
        <f t="shared" si="106"/>
        <v>189236</v>
      </c>
      <c r="L305" s="476">
        <f t="shared" si="107"/>
        <v>2592276</v>
      </c>
      <c r="M305" s="476">
        <v>1832</v>
      </c>
      <c r="N305" s="476">
        <f t="shared" si="108"/>
        <v>144</v>
      </c>
      <c r="O305" s="806">
        <f t="shared" si="102"/>
        <v>2594252</v>
      </c>
      <c r="P305" s="813"/>
      <c r="Q305" s="805">
        <f>E305-'[119]Electric Assumptions'!V297</f>
        <v>1036707.566356757</v>
      </c>
      <c r="R305" s="476">
        <f>F305-'[119]Electric Assumptions'!W297</f>
        <v>638560.75494589203</v>
      </c>
      <c r="S305" s="476">
        <f t="shared" si="100"/>
        <v>62198</v>
      </c>
      <c r="T305" s="476">
        <f t="shared" si="100"/>
        <v>5285</v>
      </c>
      <c r="U305" s="476">
        <f t="shared" si="100"/>
        <v>678</v>
      </c>
      <c r="V305" s="476">
        <f t="shared" si="109"/>
        <v>1743429.3213026491</v>
      </c>
      <c r="W305" s="476">
        <f t="shared" si="110"/>
        <v>137292.6786973509</v>
      </c>
      <c r="X305" s="476">
        <f t="shared" si="111"/>
        <v>1880722</v>
      </c>
      <c r="Y305" s="476">
        <f t="shared" si="112"/>
        <v>1832</v>
      </c>
      <c r="Z305" s="476">
        <f t="shared" si="113"/>
        <v>144</v>
      </c>
      <c r="AA305" s="806">
        <f t="shared" si="103"/>
        <v>1882698</v>
      </c>
      <c r="AC305" s="805">
        <v>1497368.3405355308</v>
      </c>
      <c r="AD305" s="476">
        <v>1341767.6661594596</v>
      </c>
      <c r="AE305" s="476">
        <v>72161.00540646007</v>
      </c>
      <c r="AF305" s="476">
        <v>7518.9592746746748</v>
      </c>
      <c r="AG305" s="476">
        <v>677.90995843313453</v>
      </c>
      <c r="AH305" s="476">
        <f t="shared" si="114"/>
        <v>2919493.8813345586</v>
      </c>
      <c r="AI305" s="476">
        <f t="shared" si="115"/>
        <v>229906.11866544141</v>
      </c>
      <c r="AJ305" s="476">
        <f t="shared" si="116"/>
        <v>3149400</v>
      </c>
      <c r="AK305" s="476">
        <f t="shared" si="117"/>
        <v>1832</v>
      </c>
      <c r="AL305" s="476">
        <f t="shared" si="118"/>
        <v>144</v>
      </c>
      <c r="AM305" s="806">
        <f t="shared" si="104"/>
        <v>3151376</v>
      </c>
      <c r="AR305" s="813"/>
      <c r="AS305" s="813"/>
      <c r="AT305" s="813"/>
      <c r="AU305" s="813"/>
      <c r="AV305" s="813"/>
      <c r="AW305" s="813"/>
    </row>
    <row r="306" spans="1:49" x14ac:dyDescent="0.2">
      <c r="A306" s="794">
        <f t="shared" si="98"/>
        <v>2045</v>
      </c>
      <c r="B306" s="794">
        <f t="shared" si="99"/>
        <v>12</v>
      </c>
      <c r="C306" s="800">
        <f t="shared" si="101"/>
        <v>53297</v>
      </c>
      <c r="E306" s="805">
        <v>1520438</v>
      </c>
      <c r="F306" s="476">
        <v>1307256</v>
      </c>
      <c r="G306" s="476">
        <v>64238</v>
      </c>
      <c r="H306" s="476">
        <v>6040</v>
      </c>
      <c r="I306" s="476">
        <v>885</v>
      </c>
      <c r="J306" s="476">
        <f t="shared" si="105"/>
        <v>2898857</v>
      </c>
      <c r="K306" s="476">
        <f t="shared" si="106"/>
        <v>228281</v>
      </c>
      <c r="L306" s="476">
        <f t="shared" si="107"/>
        <v>3127138</v>
      </c>
      <c r="M306" s="476">
        <v>1718</v>
      </c>
      <c r="N306" s="476">
        <f t="shared" si="108"/>
        <v>135</v>
      </c>
      <c r="O306" s="806">
        <f t="shared" si="102"/>
        <v>3128991</v>
      </c>
      <c r="P306" s="813"/>
      <c r="Q306" s="805">
        <f>E306-'[119]Electric Assumptions'!V298</f>
        <v>1336422.445725976</v>
      </c>
      <c r="R306" s="476">
        <f>F306-'[119]Electric Assumptions'!W298</f>
        <v>781928.12110859295</v>
      </c>
      <c r="S306" s="476">
        <f t="shared" si="100"/>
        <v>64238</v>
      </c>
      <c r="T306" s="476">
        <f t="shared" si="100"/>
        <v>6040</v>
      </c>
      <c r="U306" s="476">
        <f t="shared" si="100"/>
        <v>885</v>
      </c>
      <c r="V306" s="476">
        <f t="shared" si="109"/>
        <v>2189513.566834569</v>
      </c>
      <c r="W306" s="476">
        <f t="shared" si="110"/>
        <v>172421.43316543102</v>
      </c>
      <c r="X306" s="476">
        <f t="shared" si="111"/>
        <v>2361935</v>
      </c>
      <c r="Y306" s="476">
        <f t="shared" si="112"/>
        <v>1718</v>
      </c>
      <c r="Z306" s="476">
        <f t="shared" si="113"/>
        <v>135</v>
      </c>
      <c r="AA306" s="806">
        <f t="shared" si="103"/>
        <v>2363788</v>
      </c>
      <c r="AC306" s="805">
        <v>1869542.9092407681</v>
      </c>
      <c r="AD306" s="476">
        <v>1492588.925425749</v>
      </c>
      <c r="AE306" s="476">
        <v>74387.67826322047</v>
      </c>
      <c r="AF306" s="476">
        <v>8442.1426662351241</v>
      </c>
      <c r="AG306" s="476">
        <v>885.39600241852293</v>
      </c>
      <c r="AH306" s="476">
        <f t="shared" si="114"/>
        <v>3445847.051598391</v>
      </c>
      <c r="AI306" s="476">
        <f t="shared" si="115"/>
        <v>271355.94840160897</v>
      </c>
      <c r="AJ306" s="476">
        <f t="shared" si="116"/>
        <v>3717203</v>
      </c>
      <c r="AK306" s="476">
        <f t="shared" si="117"/>
        <v>1718</v>
      </c>
      <c r="AL306" s="476">
        <f t="shared" si="118"/>
        <v>135</v>
      </c>
      <c r="AM306" s="806">
        <f t="shared" si="104"/>
        <v>3719056</v>
      </c>
      <c r="AR306" s="813"/>
      <c r="AS306" s="813"/>
      <c r="AT306" s="813"/>
      <c r="AU306" s="813"/>
      <c r="AV306" s="813"/>
      <c r="AW306" s="813"/>
    </row>
    <row r="307" spans="1:49" x14ac:dyDescent="0.2">
      <c r="A307" s="794">
        <f t="shared" si="98"/>
        <v>2046</v>
      </c>
      <c r="B307" s="794">
        <f t="shared" si="99"/>
        <v>1</v>
      </c>
      <c r="C307" s="800">
        <f t="shared" si="101"/>
        <v>53328</v>
      </c>
      <c r="E307" s="805">
        <v>1516100</v>
      </c>
      <c r="F307" s="476">
        <v>1266532</v>
      </c>
      <c r="G307" s="476">
        <v>66408</v>
      </c>
      <c r="H307" s="476">
        <v>6315</v>
      </c>
      <c r="I307" s="476">
        <v>997</v>
      </c>
      <c r="J307" s="476">
        <f t="shared" si="105"/>
        <v>2856352</v>
      </c>
      <c r="K307" s="476">
        <f t="shared" si="106"/>
        <v>224934</v>
      </c>
      <c r="L307" s="476">
        <f t="shared" si="107"/>
        <v>3081286</v>
      </c>
      <c r="M307" s="476">
        <v>2325</v>
      </c>
      <c r="N307" s="476">
        <f t="shared" si="108"/>
        <v>183</v>
      </c>
      <c r="O307" s="806">
        <f t="shared" si="102"/>
        <v>3083794</v>
      </c>
      <c r="P307" s="813"/>
      <c r="Q307" s="805">
        <f>E307-'[119]Electric Assumptions'!V299</f>
        <v>1350825.879658204</v>
      </c>
      <c r="R307" s="476">
        <f>F307-'[119]Electric Assumptions'!W299</f>
        <v>754120.29319123994</v>
      </c>
      <c r="S307" s="476">
        <f t="shared" si="100"/>
        <v>66408</v>
      </c>
      <c r="T307" s="476">
        <f t="shared" si="100"/>
        <v>6315</v>
      </c>
      <c r="U307" s="476">
        <f t="shared" si="100"/>
        <v>997</v>
      </c>
      <c r="V307" s="476">
        <f t="shared" si="109"/>
        <v>2178666.1728494437</v>
      </c>
      <c r="W307" s="476">
        <f t="shared" si="110"/>
        <v>171566.82715055626</v>
      </c>
      <c r="X307" s="476">
        <f t="shared" si="111"/>
        <v>2350233</v>
      </c>
      <c r="Y307" s="476">
        <f t="shared" si="112"/>
        <v>2325</v>
      </c>
      <c r="Z307" s="476">
        <f t="shared" si="113"/>
        <v>183</v>
      </c>
      <c r="AA307" s="806">
        <f t="shared" si="103"/>
        <v>2352741</v>
      </c>
      <c r="AC307" s="805">
        <v>1895938.4714467961</v>
      </c>
      <c r="AD307" s="476">
        <v>1478588.0701140459</v>
      </c>
      <c r="AE307" s="476">
        <v>77118.383559143826</v>
      </c>
      <c r="AF307" s="476">
        <v>8308.5286414016682</v>
      </c>
      <c r="AG307" s="476">
        <v>996.84272360908381</v>
      </c>
      <c r="AH307" s="476">
        <f t="shared" si="114"/>
        <v>3460950.2964849961</v>
      </c>
      <c r="AI307" s="476">
        <f t="shared" si="115"/>
        <v>272544.7035150039</v>
      </c>
      <c r="AJ307" s="476">
        <f t="shared" si="116"/>
        <v>3733495</v>
      </c>
      <c r="AK307" s="476">
        <f t="shared" si="117"/>
        <v>2325</v>
      </c>
      <c r="AL307" s="476">
        <f t="shared" si="118"/>
        <v>183</v>
      </c>
      <c r="AM307" s="806">
        <f t="shared" si="104"/>
        <v>3736003</v>
      </c>
      <c r="AR307" s="813"/>
      <c r="AS307" s="813"/>
      <c r="AT307" s="813"/>
      <c r="AU307" s="813"/>
      <c r="AV307" s="813"/>
      <c r="AW307" s="813"/>
    </row>
    <row r="308" spans="1:49" x14ac:dyDescent="0.2">
      <c r="A308" s="794">
        <f t="shared" si="98"/>
        <v>2046</v>
      </c>
      <c r="B308" s="794">
        <f t="shared" si="99"/>
        <v>2</v>
      </c>
      <c r="C308" s="800">
        <f t="shared" si="101"/>
        <v>53359</v>
      </c>
      <c r="E308" s="805">
        <v>1261239</v>
      </c>
      <c r="F308" s="476">
        <v>1102245</v>
      </c>
      <c r="G308" s="476">
        <v>61044</v>
      </c>
      <c r="H308" s="476">
        <v>5469</v>
      </c>
      <c r="I308" s="476">
        <v>869</v>
      </c>
      <c r="J308" s="476">
        <f t="shared" si="105"/>
        <v>2430866</v>
      </c>
      <c r="K308" s="476">
        <f t="shared" si="106"/>
        <v>191427</v>
      </c>
      <c r="L308" s="476">
        <f t="shared" si="107"/>
        <v>2622293</v>
      </c>
      <c r="M308" s="476">
        <v>2433</v>
      </c>
      <c r="N308" s="476">
        <f t="shared" si="108"/>
        <v>192</v>
      </c>
      <c r="O308" s="806">
        <f t="shared" si="102"/>
        <v>2624918</v>
      </c>
      <c r="P308" s="813"/>
      <c r="Q308" s="805">
        <f>E308-'[119]Electric Assumptions'!V300</f>
        <v>1110816.2974584759</v>
      </c>
      <c r="R308" s="476">
        <f>F308-'[119]Electric Assumptions'!W300</f>
        <v>641508.30441769701</v>
      </c>
      <c r="S308" s="476">
        <f t="shared" si="100"/>
        <v>61044</v>
      </c>
      <c r="T308" s="476">
        <f t="shared" si="100"/>
        <v>5469</v>
      </c>
      <c r="U308" s="476">
        <f t="shared" si="100"/>
        <v>869</v>
      </c>
      <c r="V308" s="476">
        <f t="shared" si="109"/>
        <v>1819706.6018761729</v>
      </c>
      <c r="W308" s="476">
        <f t="shared" si="110"/>
        <v>143299.39812382706</v>
      </c>
      <c r="X308" s="476">
        <f t="shared" si="111"/>
        <v>1963006</v>
      </c>
      <c r="Y308" s="476">
        <f t="shared" si="112"/>
        <v>2433</v>
      </c>
      <c r="Z308" s="476">
        <f t="shared" si="113"/>
        <v>192</v>
      </c>
      <c r="AA308" s="806">
        <f t="shared" si="103"/>
        <v>1965631</v>
      </c>
      <c r="AC308" s="805">
        <v>1555318.7998624686</v>
      </c>
      <c r="AD308" s="476">
        <v>1310872.7644837259</v>
      </c>
      <c r="AE308" s="476">
        <v>70317.980424062902</v>
      </c>
      <c r="AF308" s="476">
        <v>7127.2960814082917</v>
      </c>
      <c r="AG308" s="476">
        <v>869.03171965971035</v>
      </c>
      <c r="AH308" s="476">
        <f t="shared" si="114"/>
        <v>2944505.8725713254</v>
      </c>
      <c r="AI308" s="476">
        <f t="shared" si="115"/>
        <v>231876.1274286746</v>
      </c>
      <c r="AJ308" s="476">
        <f t="shared" si="116"/>
        <v>3176382</v>
      </c>
      <c r="AK308" s="476">
        <f t="shared" si="117"/>
        <v>2433</v>
      </c>
      <c r="AL308" s="476">
        <f t="shared" si="118"/>
        <v>192</v>
      </c>
      <c r="AM308" s="806">
        <f t="shared" si="104"/>
        <v>3179007</v>
      </c>
      <c r="AR308" s="813"/>
      <c r="AS308" s="813"/>
      <c r="AT308" s="813"/>
      <c r="AU308" s="813"/>
      <c r="AV308" s="813"/>
      <c r="AW308" s="813"/>
    </row>
    <row r="309" spans="1:49" x14ac:dyDescent="0.2">
      <c r="A309" s="794">
        <f t="shared" si="98"/>
        <v>2046</v>
      </c>
      <c r="B309" s="794">
        <f t="shared" si="99"/>
        <v>3</v>
      </c>
      <c r="C309" s="800">
        <f t="shared" si="101"/>
        <v>53387</v>
      </c>
      <c r="E309" s="805">
        <v>1282071</v>
      </c>
      <c r="F309" s="476">
        <v>1202093</v>
      </c>
      <c r="G309" s="476">
        <v>66887</v>
      </c>
      <c r="H309" s="476">
        <v>6527</v>
      </c>
      <c r="I309" s="476">
        <v>862</v>
      </c>
      <c r="J309" s="476">
        <f t="shared" si="105"/>
        <v>2558440</v>
      </c>
      <c r="K309" s="476">
        <f t="shared" si="106"/>
        <v>201474</v>
      </c>
      <c r="L309" s="476">
        <f t="shared" si="107"/>
        <v>2759914</v>
      </c>
      <c r="M309" s="476">
        <v>2339</v>
      </c>
      <c r="N309" s="476">
        <f t="shared" si="108"/>
        <v>184</v>
      </c>
      <c r="O309" s="806">
        <f t="shared" si="102"/>
        <v>2762437</v>
      </c>
      <c r="P309" s="813"/>
      <c r="Q309" s="805">
        <f>E309-'[119]Electric Assumptions'!V301</f>
        <v>1107912.6250655181</v>
      </c>
      <c r="R309" s="476">
        <f>F309-'[119]Electric Assumptions'!W301</f>
        <v>682937.09087484004</v>
      </c>
      <c r="S309" s="476">
        <f t="shared" si="100"/>
        <v>66887</v>
      </c>
      <c r="T309" s="476">
        <f t="shared" si="100"/>
        <v>6527</v>
      </c>
      <c r="U309" s="476">
        <f t="shared" si="100"/>
        <v>862</v>
      </c>
      <c r="V309" s="476">
        <f t="shared" si="109"/>
        <v>1865125.7159403581</v>
      </c>
      <c r="W309" s="476">
        <f t="shared" si="110"/>
        <v>146876.28405964188</v>
      </c>
      <c r="X309" s="476">
        <f t="shared" si="111"/>
        <v>2012002</v>
      </c>
      <c r="Y309" s="476">
        <f t="shared" si="112"/>
        <v>2339</v>
      </c>
      <c r="Z309" s="476">
        <f t="shared" si="113"/>
        <v>184</v>
      </c>
      <c r="AA309" s="806">
        <f t="shared" si="103"/>
        <v>2014525</v>
      </c>
      <c r="AC309" s="805">
        <v>1572282.4056171284</v>
      </c>
      <c r="AD309" s="476">
        <v>1444452.2233763239</v>
      </c>
      <c r="AE309" s="476">
        <v>77846.081180038658</v>
      </c>
      <c r="AF309" s="476">
        <v>8334.4588575843827</v>
      </c>
      <c r="AG309" s="476">
        <v>861.55283677341083</v>
      </c>
      <c r="AH309" s="476">
        <f t="shared" si="114"/>
        <v>3103776.7218678491</v>
      </c>
      <c r="AI309" s="476">
        <f t="shared" si="115"/>
        <v>244418.27813215088</v>
      </c>
      <c r="AJ309" s="476">
        <f t="shared" si="116"/>
        <v>3348195</v>
      </c>
      <c r="AK309" s="476">
        <f t="shared" si="117"/>
        <v>2339</v>
      </c>
      <c r="AL309" s="476">
        <f t="shared" si="118"/>
        <v>184</v>
      </c>
      <c r="AM309" s="806">
        <f t="shared" si="104"/>
        <v>3350718</v>
      </c>
      <c r="AR309" s="813"/>
      <c r="AS309" s="813"/>
      <c r="AT309" s="813"/>
      <c r="AU309" s="813"/>
      <c r="AV309" s="813"/>
      <c r="AW309" s="813"/>
    </row>
    <row r="310" spans="1:49" x14ac:dyDescent="0.2">
      <c r="A310" s="794">
        <f t="shared" si="98"/>
        <v>2046</v>
      </c>
      <c r="B310" s="794">
        <f t="shared" si="99"/>
        <v>4</v>
      </c>
      <c r="C310" s="800">
        <f t="shared" si="101"/>
        <v>53418</v>
      </c>
      <c r="E310" s="805">
        <v>1036945</v>
      </c>
      <c r="F310" s="476">
        <v>1061074</v>
      </c>
      <c r="G310" s="476">
        <v>62616</v>
      </c>
      <c r="H310" s="476">
        <v>5880</v>
      </c>
      <c r="I310" s="476">
        <v>708</v>
      </c>
      <c r="J310" s="476">
        <f t="shared" si="105"/>
        <v>2167223</v>
      </c>
      <c r="K310" s="476">
        <f t="shared" si="106"/>
        <v>170666</v>
      </c>
      <c r="L310" s="476">
        <f t="shared" si="107"/>
        <v>2337889</v>
      </c>
      <c r="M310" s="476">
        <v>2172</v>
      </c>
      <c r="N310" s="476">
        <f t="shared" si="108"/>
        <v>171</v>
      </c>
      <c r="O310" s="806">
        <f t="shared" si="102"/>
        <v>2340232</v>
      </c>
      <c r="P310" s="813"/>
      <c r="Q310" s="805">
        <f>E310-'[119]Electric Assumptions'!V302</f>
        <v>868359.844841621</v>
      </c>
      <c r="R310" s="476">
        <f>F310-'[119]Electric Assumptions'!W302</f>
        <v>566180.46278496692</v>
      </c>
      <c r="S310" s="476">
        <f t="shared" si="100"/>
        <v>62616</v>
      </c>
      <c r="T310" s="476">
        <f t="shared" si="100"/>
        <v>5880</v>
      </c>
      <c r="U310" s="476">
        <f t="shared" si="100"/>
        <v>708</v>
      </c>
      <c r="V310" s="476">
        <f t="shared" si="109"/>
        <v>1503744.3076265878</v>
      </c>
      <c r="W310" s="476">
        <f t="shared" si="110"/>
        <v>118417.6923734122</v>
      </c>
      <c r="X310" s="476">
        <f t="shared" si="111"/>
        <v>1622162</v>
      </c>
      <c r="Y310" s="476">
        <f t="shared" si="112"/>
        <v>2172</v>
      </c>
      <c r="Z310" s="476">
        <f t="shared" si="113"/>
        <v>171</v>
      </c>
      <c r="AA310" s="806">
        <f t="shared" si="103"/>
        <v>1624505</v>
      </c>
      <c r="AC310" s="805">
        <v>1287464.1996220225</v>
      </c>
      <c r="AD310" s="476">
        <v>1319305.432396756</v>
      </c>
      <c r="AE310" s="476">
        <v>72978.970846798155</v>
      </c>
      <c r="AF310" s="476">
        <v>7355.5341840370065</v>
      </c>
      <c r="AG310" s="476">
        <v>708.04105569255478</v>
      </c>
      <c r="AH310" s="476">
        <f t="shared" si="114"/>
        <v>2687812.1781053059</v>
      </c>
      <c r="AI310" s="476">
        <f t="shared" si="115"/>
        <v>211661.82189469412</v>
      </c>
      <c r="AJ310" s="476">
        <f t="shared" si="116"/>
        <v>2899474</v>
      </c>
      <c r="AK310" s="476">
        <f t="shared" si="117"/>
        <v>2172</v>
      </c>
      <c r="AL310" s="476">
        <f t="shared" si="118"/>
        <v>171</v>
      </c>
      <c r="AM310" s="806">
        <f t="shared" si="104"/>
        <v>2901817</v>
      </c>
      <c r="AR310" s="813"/>
      <c r="AS310" s="813"/>
      <c r="AT310" s="813"/>
      <c r="AU310" s="813"/>
      <c r="AV310" s="813"/>
      <c r="AW310" s="813"/>
    </row>
    <row r="311" spans="1:49" x14ac:dyDescent="0.2">
      <c r="A311" s="794">
        <f t="shared" si="98"/>
        <v>2046</v>
      </c>
      <c r="B311" s="794">
        <f t="shared" si="99"/>
        <v>5</v>
      </c>
      <c r="C311" s="800">
        <f t="shared" si="101"/>
        <v>53448</v>
      </c>
      <c r="E311" s="805">
        <v>942725</v>
      </c>
      <c r="F311" s="476">
        <v>1037529</v>
      </c>
      <c r="G311" s="476">
        <v>59837</v>
      </c>
      <c r="H311" s="476">
        <v>5841</v>
      </c>
      <c r="I311" s="476">
        <v>559</v>
      </c>
      <c r="J311" s="476">
        <f t="shared" si="105"/>
        <v>2046491</v>
      </c>
      <c r="K311" s="476">
        <f t="shared" si="106"/>
        <v>161158</v>
      </c>
      <c r="L311" s="476">
        <f t="shared" si="107"/>
        <v>2207649</v>
      </c>
      <c r="M311" s="476">
        <v>2174</v>
      </c>
      <c r="N311" s="476">
        <f t="shared" si="108"/>
        <v>171</v>
      </c>
      <c r="O311" s="806">
        <f t="shared" si="102"/>
        <v>2209994</v>
      </c>
      <c r="P311" s="813"/>
      <c r="Q311" s="805">
        <f>E311-'[119]Electric Assumptions'!V303</f>
        <v>778799.64027905604</v>
      </c>
      <c r="R311" s="476">
        <f>F311-'[119]Electric Assumptions'!W303</f>
        <v>558055.827060143</v>
      </c>
      <c r="S311" s="476">
        <f t="shared" si="100"/>
        <v>59837</v>
      </c>
      <c r="T311" s="476">
        <f t="shared" si="100"/>
        <v>5841</v>
      </c>
      <c r="U311" s="476">
        <f t="shared" si="100"/>
        <v>559</v>
      </c>
      <c r="V311" s="476">
        <f t="shared" si="109"/>
        <v>1403092.467339199</v>
      </c>
      <c r="W311" s="476">
        <f t="shared" si="110"/>
        <v>110491.53266080096</v>
      </c>
      <c r="X311" s="476">
        <f t="shared" si="111"/>
        <v>1513584</v>
      </c>
      <c r="Y311" s="476">
        <f t="shared" si="112"/>
        <v>2174</v>
      </c>
      <c r="Z311" s="476">
        <f t="shared" si="113"/>
        <v>171</v>
      </c>
      <c r="AA311" s="806">
        <f t="shared" si="103"/>
        <v>1515929</v>
      </c>
      <c r="AC311" s="805">
        <v>1169242.8067436237</v>
      </c>
      <c r="AD311" s="476">
        <v>1318383.9466905475</v>
      </c>
      <c r="AE311" s="476">
        <v>70479.174969330721</v>
      </c>
      <c r="AF311" s="476">
        <v>7178.7203194537387</v>
      </c>
      <c r="AG311" s="476">
        <v>558.67084487705245</v>
      </c>
      <c r="AH311" s="476">
        <f t="shared" si="114"/>
        <v>2565843.3195678326</v>
      </c>
      <c r="AI311" s="476">
        <f t="shared" si="115"/>
        <v>202056.68043216737</v>
      </c>
      <c r="AJ311" s="476">
        <f t="shared" si="116"/>
        <v>2767900</v>
      </c>
      <c r="AK311" s="476">
        <f t="shared" si="117"/>
        <v>2174</v>
      </c>
      <c r="AL311" s="476">
        <f t="shared" si="118"/>
        <v>171</v>
      </c>
      <c r="AM311" s="806">
        <f t="shared" si="104"/>
        <v>2770245</v>
      </c>
      <c r="AR311" s="813"/>
      <c r="AS311" s="813"/>
      <c r="AT311" s="813"/>
      <c r="AU311" s="813"/>
      <c r="AV311" s="813"/>
      <c r="AW311" s="813"/>
    </row>
    <row r="312" spans="1:49" x14ac:dyDescent="0.2">
      <c r="A312" s="794">
        <f t="shared" ref="A312:A366" si="119">A300+1</f>
        <v>2046</v>
      </c>
      <c r="B312" s="794">
        <f t="shared" ref="B312:B366" si="120">B300</f>
        <v>6</v>
      </c>
      <c r="C312" s="800">
        <f t="shared" si="101"/>
        <v>53479</v>
      </c>
      <c r="E312" s="805">
        <v>929118</v>
      </c>
      <c r="F312" s="476">
        <v>1016714</v>
      </c>
      <c r="G312" s="476">
        <v>66393</v>
      </c>
      <c r="H312" s="476">
        <v>5154</v>
      </c>
      <c r="I312" s="476">
        <v>430</v>
      </c>
      <c r="J312" s="476">
        <f t="shared" si="105"/>
        <v>2017809</v>
      </c>
      <c r="K312" s="476">
        <f t="shared" si="106"/>
        <v>158900</v>
      </c>
      <c r="L312" s="476">
        <f t="shared" si="107"/>
        <v>2176709</v>
      </c>
      <c r="M312" s="476">
        <v>1787</v>
      </c>
      <c r="N312" s="476">
        <f t="shared" si="108"/>
        <v>141</v>
      </c>
      <c r="O312" s="806">
        <f t="shared" si="102"/>
        <v>2178637</v>
      </c>
      <c r="P312" s="813"/>
      <c r="Q312" s="805">
        <f>E312-'[119]Electric Assumptions'!V304</f>
        <v>770606.07103903801</v>
      </c>
      <c r="R312" s="476">
        <f>F312-'[119]Electric Assumptions'!W304</f>
        <v>555091.25408014201</v>
      </c>
      <c r="S312" s="476">
        <f t="shared" si="100"/>
        <v>66393</v>
      </c>
      <c r="T312" s="476">
        <f t="shared" si="100"/>
        <v>5154</v>
      </c>
      <c r="U312" s="476">
        <f t="shared" si="100"/>
        <v>430</v>
      </c>
      <c r="V312" s="476">
        <f t="shared" si="109"/>
        <v>1397674.3251191801</v>
      </c>
      <c r="W312" s="476">
        <f t="shared" si="110"/>
        <v>110064.67488081986</v>
      </c>
      <c r="X312" s="476">
        <f t="shared" si="111"/>
        <v>1507739</v>
      </c>
      <c r="Y312" s="476">
        <f t="shared" si="112"/>
        <v>1787</v>
      </c>
      <c r="Z312" s="476">
        <f t="shared" si="113"/>
        <v>141</v>
      </c>
      <c r="AA312" s="806">
        <f t="shared" si="103"/>
        <v>1509667</v>
      </c>
      <c r="AC312" s="805">
        <v>1158089.0422508039</v>
      </c>
      <c r="AD312" s="476">
        <v>1316303.2172097557</v>
      </c>
      <c r="AE312" s="476">
        <v>76639.026136442495</v>
      </c>
      <c r="AF312" s="476">
        <v>6441.2164798940448</v>
      </c>
      <c r="AG312" s="476">
        <v>429.69524403272618</v>
      </c>
      <c r="AH312" s="476">
        <f t="shared" si="114"/>
        <v>2557902.1973209293</v>
      </c>
      <c r="AI312" s="476">
        <f t="shared" si="115"/>
        <v>201431.80267907074</v>
      </c>
      <c r="AJ312" s="476">
        <f t="shared" si="116"/>
        <v>2759334</v>
      </c>
      <c r="AK312" s="476">
        <f t="shared" si="117"/>
        <v>1787</v>
      </c>
      <c r="AL312" s="476">
        <f t="shared" si="118"/>
        <v>141</v>
      </c>
      <c r="AM312" s="806">
        <f t="shared" si="104"/>
        <v>2761262</v>
      </c>
      <c r="AR312" s="813"/>
      <c r="AS312" s="813"/>
      <c r="AT312" s="813"/>
      <c r="AU312" s="813"/>
      <c r="AV312" s="813"/>
      <c r="AW312" s="813"/>
    </row>
    <row r="313" spans="1:49" x14ac:dyDescent="0.2">
      <c r="A313" s="794">
        <f t="shared" si="119"/>
        <v>2046</v>
      </c>
      <c r="B313" s="794">
        <f t="shared" si="120"/>
        <v>7</v>
      </c>
      <c r="C313" s="800">
        <f t="shared" si="101"/>
        <v>53509</v>
      </c>
      <c r="E313" s="805">
        <v>1115258</v>
      </c>
      <c r="F313" s="476">
        <v>1122137</v>
      </c>
      <c r="G313" s="476">
        <v>68841</v>
      </c>
      <c r="H313" s="476">
        <v>5967</v>
      </c>
      <c r="I313" s="476">
        <v>291</v>
      </c>
      <c r="J313" s="476">
        <f t="shared" si="105"/>
        <v>2312494</v>
      </c>
      <c r="K313" s="476">
        <f t="shared" si="106"/>
        <v>182106</v>
      </c>
      <c r="L313" s="476">
        <f t="shared" si="107"/>
        <v>2494600</v>
      </c>
      <c r="M313" s="476">
        <v>2889</v>
      </c>
      <c r="N313" s="476">
        <f t="shared" si="108"/>
        <v>228</v>
      </c>
      <c r="O313" s="806">
        <f t="shared" si="102"/>
        <v>2497717</v>
      </c>
      <c r="P313" s="813"/>
      <c r="Q313" s="805">
        <f>E313-'[119]Electric Assumptions'!V305</f>
        <v>955419.74006008194</v>
      </c>
      <c r="R313" s="476">
        <f>F313-'[119]Electric Assumptions'!W305</f>
        <v>657131.01978053409</v>
      </c>
      <c r="S313" s="476">
        <f t="shared" si="100"/>
        <v>68841</v>
      </c>
      <c r="T313" s="476">
        <f t="shared" si="100"/>
        <v>5967</v>
      </c>
      <c r="U313" s="476">
        <f t="shared" si="100"/>
        <v>291</v>
      </c>
      <c r="V313" s="476">
        <f t="shared" si="109"/>
        <v>1687649.759840616</v>
      </c>
      <c r="W313" s="476">
        <f t="shared" si="110"/>
        <v>132900.24015938397</v>
      </c>
      <c r="X313" s="476">
        <f t="shared" si="111"/>
        <v>1820550</v>
      </c>
      <c r="Y313" s="476">
        <f t="shared" si="112"/>
        <v>2889</v>
      </c>
      <c r="Z313" s="476">
        <f t="shared" si="113"/>
        <v>228</v>
      </c>
      <c r="AA313" s="806">
        <f t="shared" si="103"/>
        <v>1823667</v>
      </c>
      <c r="AC313" s="805">
        <v>1400478.3157875165</v>
      </c>
      <c r="AD313" s="476">
        <v>1422139.8571127695</v>
      </c>
      <c r="AE313" s="476">
        <v>79092.707295638727</v>
      </c>
      <c r="AF313" s="476">
        <v>7675.7640462477057</v>
      </c>
      <c r="AG313" s="476">
        <v>291.14757483456242</v>
      </c>
      <c r="AH313" s="476">
        <f t="shared" si="114"/>
        <v>2909677.7918170067</v>
      </c>
      <c r="AI313" s="476">
        <f t="shared" si="115"/>
        <v>229133.20818299334</v>
      </c>
      <c r="AJ313" s="476">
        <f t="shared" si="116"/>
        <v>3138811</v>
      </c>
      <c r="AK313" s="476">
        <f t="shared" si="117"/>
        <v>2889</v>
      </c>
      <c r="AL313" s="476">
        <f t="shared" si="118"/>
        <v>228</v>
      </c>
      <c r="AM313" s="806">
        <f t="shared" si="104"/>
        <v>3141928</v>
      </c>
      <c r="AR313" s="813"/>
      <c r="AS313" s="813"/>
      <c r="AT313" s="813"/>
      <c r="AU313" s="813"/>
      <c r="AV313" s="813"/>
      <c r="AW313" s="813"/>
    </row>
    <row r="314" spans="1:49" x14ac:dyDescent="0.2">
      <c r="A314" s="794">
        <f t="shared" si="119"/>
        <v>2046</v>
      </c>
      <c r="B314" s="794">
        <f t="shared" si="120"/>
        <v>8</v>
      </c>
      <c r="C314" s="800">
        <f t="shared" si="101"/>
        <v>53540</v>
      </c>
      <c r="E314" s="805">
        <v>1142349</v>
      </c>
      <c r="F314" s="476">
        <v>1118640</v>
      </c>
      <c r="G314" s="476">
        <v>68627</v>
      </c>
      <c r="H314" s="476">
        <v>5487</v>
      </c>
      <c r="I314" s="476">
        <v>290</v>
      </c>
      <c r="J314" s="476">
        <f t="shared" si="105"/>
        <v>2335393</v>
      </c>
      <c r="K314" s="476">
        <f t="shared" si="106"/>
        <v>183909</v>
      </c>
      <c r="L314" s="476">
        <f t="shared" si="107"/>
        <v>2519302</v>
      </c>
      <c r="M314" s="476">
        <v>1634</v>
      </c>
      <c r="N314" s="476">
        <f t="shared" si="108"/>
        <v>129</v>
      </c>
      <c r="O314" s="806">
        <f t="shared" si="102"/>
        <v>2521065</v>
      </c>
      <c r="P314" s="813"/>
      <c r="Q314" s="805">
        <f>E314-'[119]Electric Assumptions'!V306</f>
        <v>982362.35897655296</v>
      </c>
      <c r="R314" s="476">
        <f>F314-'[119]Electric Assumptions'!W306</f>
        <v>648731.846176491</v>
      </c>
      <c r="S314" s="476">
        <f t="shared" si="100"/>
        <v>68627</v>
      </c>
      <c r="T314" s="476">
        <f t="shared" si="100"/>
        <v>5487</v>
      </c>
      <c r="U314" s="476">
        <f t="shared" si="100"/>
        <v>290</v>
      </c>
      <c r="V314" s="476">
        <f t="shared" si="109"/>
        <v>1705498.2051530438</v>
      </c>
      <c r="W314" s="476">
        <f t="shared" si="110"/>
        <v>134305.79484695615</v>
      </c>
      <c r="X314" s="476">
        <f t="shared" si="111"/>
        <v>1839804</v>
      </c>
      <c r="Y314" s="476">
        <f t="shared" si="112"/>
        <v>1634</v>
      </c>
      <c r="Z314" s="476">
        <f t="shared" si="113"/>
        <v>129</v>
      </c>
      <c r="AA314" s="806">
        <f t="shared" si="103"/>
        <v>1841567</v>
      </c>
      <c r="AC314" s="805">
        <v>1410737.8415102265</v>
      </c>
      <c r="AD314" s="476">
        <v>1428753.2125688333</v>
      </c>
      <c r="AE314" s="476">
        <v>79296.585237607113</v>
      </c>
      <c r="AF314" s="476">
        <v>7145.983679150344</v>
      </c>
      <c r="AG314" s="476">
        <v>290.29550054884817</v>
      </c>
      <c r="AH314" s="476">
        <f t="shared" si="114"/>
        <v>2926223.9184963657</v>
      </c>
      <c r="AI314" s="476">
        <f t="shared" si="115"/>
        <v>230436.08150363434</v>
      </c>
      <c r="AJ314" s="476">
        <f t="shared" si="116"/>
        <v>3156660</v>
      </c>
      <c r="AK314" s="476">
        <f t="shared" si="117"/>
        <v>1634</v>
      </c>
      <c r="AL314" s="476">
        <f t="shared" si="118"/>
        <v>129</v>
      </c>
      <c r="AM314" s="806">
        <f t="shared" si="104"/>
        <v>3158423</v>
      </c>
      <c r="AR314" s="813"/>
      <c r="AS314" s="813"/>
      <c r="AT314" s="813"/>
      <c r="AU314" s="813"/>
      <c r="AV314" s="813"/>
      <c r="AW314" s="813"/>
    </row>
    <row r="315" spans="1:49" x14ac:dyDescent="0.2">
      <c r="A315" s="794">
        <f t="shared" si="119"/>
        <v>2046</v>
      </c>
      <c r="B315" s="794">
        <f t="shared" si="120"/>
        <v>9</v>
      </c>
      <c r="C315" s="800">
        <f t="shared" si="101"/>
        <v>53571</v>
      </c>
      <c r="E315" s="805">
        <v>972112</v>
      </c>
      <c r="F315" s="476">
        <v>1037677</v>
      </c>
      <c r="G315" s="476">
        <v>64951</v>
      </c>
      <c r="H315" s="476">
        <v>5590</v>
      </c>
      <c r="I315" s="476">
        <v>318</v>
      </c>
      <c r="J315" s="476">
        <f t="shared" si="105"/>
        <v>2080648</v>
      </c>
      <c r="K315" s="476">
        <f t="shared" si="106"/>
        <v>163848</v>
      </c>
      <c r="L315" s="476">
        <f t="shared" si="107"/>
        <v>2244496</v>
      </c>
      <c r="M315" s="476">
        <v>1428</v>
      </c>
      <c r="N315" s="476">
        <f t="shared" si="108"/>
        <v>112</v>
      </c>
      <c r="O315" s="806">
        <f t="shared" si="102"/>
        <v>2246036</v>
      </c>
      <c r="P315" s="813"/>
      <c r="Q315" s="805">
        <f>E315-'[119]Electric Assumptions'!V307</f>
        <v>821495.04972143297</v>
      </c>
      <c r="R315" s="476">
        <f>F315-'[119]Electric Assumptions'!W307</f>
        <v>587220.13019292895</v>
      </c>
      <c r="S315" s="476">
        <f t="shared" ref="S315:U366" si="121">G315</f>
        <v>64951</v>
      </c>
      <c r="T315" s="476">
        <f t="shared" si="121"/>
        <v>5590</v>
      </c>
      <c r="U315" s="476">
        <f t="shared" si="121"/>
        <v>318</v>
      </c>
      <c r="V315" s="476">
        <f t="shared" si="109"/>
        <v>1479574.1799143618</v>
      </c>
      <c r="W315" s="476">
        <f t="shared" si="110"/>
        <v>116514.8200856382</v>
      </c>
      <c r="X315" s="476">
        <f t="shared" si="111"/>
        <v>1596089</v>
      </c>
      <c r="Y315" s="476">
        <f t="shared" si="112"/>
        <v>1428</v>
      </c>
      <c r="Z315" s="476">
        <f t="shared" si="113"/>
        <v>112</v>
      </c>
      <c r="AA315" s="806">
        <f t="shared" si="103"/>
        <v>1597629</v>
      </c>
      <c r="AC315" s="805">
        <v>1182857.3022075742</v>
      </c>
      <c r="AD315" s="476">
        <v>1308236.2494170391</v>
      </c>
      <c r="AE315" s="476">
        <v>74835.006113064534</v>
      </c>
      <c r="AF315" s="476">
        <v>7430.3833692695407</v>
      </c>
      <c r="AG315" s="476">
        <v>318.30586428048656</v>
      </c>
      <c r="AH315" s="476">
        <f t="shared" si="114"/>
        <v>2573677.2469712277</v>
      </c>
      <c r="AI315" s="476">
        <f t="shared" si="115"/>
        <v>202673.75302877231</v>
      </c>
      <c r="AJ315" s="476">
        <f t="shared" si="116"/>
        <v>2776351</v>
      </c>
      <c r="AK315" s="476">
        <f t="shared" si="117"/>
        <v>1428</v>
      </c>
      <c r="AL315" s="476">
        <f t="shared" si="118"/>
        <v>112</v>
      </c>
      <c r="AM315" s="806">
        <f t="shared" si="104"/>
        <v>2777891</v>
      </c>
      <c r="AR315" s="813"/>
      <c r="AS315" s="813"/>
      <c r="AT315" s="813"/>
      <c r="AU315" s="813"/>
      <c r="AV315" s="813"/>
      <c r="AW315" s="813"/>
    </row>
    <row r="316" spans="1:49" x14ac:dyDescent="0.2">
      <c r="A316" s="794">
        <f t="shared" si="119"/>
        <v>2046</v>
      </c>
      <c r="B316" s="794">
        <f t="shared" si="120"/>
        <v>10</v>
      </c>
      <c r="C316" s="800">
        <f t="shared" si="101"/>
        <v>53601</v>
      </c>
      <c r="E316" s="805">
        <v>1045222</v>
      </c>
      <c r="F316" s="476">
        <v>1089045</v>
      </c>
      <c r="G316" s="476">
        <v>63987</v>
      </c>
      <c r="H316" s="476">
        <v>6288</v>
      </c>
      <c r="I316" s="476">
        <v>500</v>
      </c>
      <c r="J316" s="476">
        <f t="shared" si="105"/>
        <v>2205042</v>
      </c>
      <c r="K316" s="476">
        <f t="shared" si="106"/>
        <v>173644</v>
      </c>
      <c r="L316" s="476">
        <f t="shared" si="107"/>
        <v>2378686</v>
      </c>
      <c r="M316" s="476">
        <v>1830</v>
      </c>
      <c r="N316" s="476">
        <f t="shared" si="108"/>
        <v>144</v>
      </c>
      <c r="O316" s="806">
        <f t="shared" si="102"/>
        <v>2380660</v>
      </c>
      <c r="P316" s="813"/>
      <c r="Q316" s="805">
        <f>E316-'[119]Electric Assumptions'!V308</f>
        <v>873399.05511564098</v>
      </c>
      <c r="R316" s="476">
        <f>F316-'[119]Electric Assumptions'!W308</f>
        <v>583740.56046210392</v>
      </c>
      <c r="S316" s="476">
        <f t="shared" si="121"/>
        <v>63987</v>
      </c>
      <c r="T316" s="476">
        <f t="shared" si="121"/>
        <v>6288</v>
      </c>
      <c r="U316" s="476">
        <f t="shared" si="121"/>
        <v>500</v>
      </c>
      <c r="V316" s="476">
        <f t="shared" si="109"/>
        <v>1527914.6155777448</v>
      </c>
      <c r="W316" s="476">
        <f t="shared" si="110"/>
        <v>120321.38442225521</v>
      </c>
      <c r="X316" s="476">
        <f t="shared" si="111"/>
        <v>1648236</v>
      </c>
      <c r="Y316" s="476">
        <f t="shared" si="112"/>
        <v>1830</v>
      </c>
      <c r="Z316" s="476">
        <f t="shared" si="113"/>
        <v>144</v>
      </c>
      <c r="AA316" s="806">
        <f t="shared" si="103"/>
        <v>1650210</v>
      </c>
      <c r="AC316" s="805">
        <v>1287398.2476630858</v>
      </c>
      <c r="AD316" s="476">
        <v>1348814.2211827785</v>
      </c>
      <c r="AE316" s="476">
        <v>74738.531731724041</v>
      </c>
      <c r="AF316" s="476">
        <v>8687.1000231956641</v>
      </c>
      <c r="AG316" s="476">
        <v>499.70626235356417</v>
      </c>
      <c r="AH316" s="476">
        <f t="shared" si="114"/>
        <v>2720137.8068631375</v>
      </c>
      <c r="AI316" s="476">
        <f t="shared" si="115"/>
        <v>214207.19313686248</v>
      </c>
      <c r="AJ316" s="476">
        <f t="shared" si="116"/>
        <v>2934345</v>
      </c>
      <c r="AK316" s="476">
        <f t="shared" si="117"/>
        <v>1830</v>
      </c>
      <c r="AL316" s="476">
        <f t="shared" si="118"/>
        <v>144</v>
      </c>
      <c r="AM316" s="806">
        <f t="shared" si="104"/>
        <v>2936319</v>
      </c>
      <c r="AR316" s="813"/>
      <c r="AS316" s="813"/>
      <c r="AT316" s="813"/>
      <c r="AU316" s="813"/>
      <c r="AV316" s="813"/>
      <c r="AW316" s="813"/>
    </row>
    <row r="317" spans="1:49" x14ac:dyDescent="0.2">
      <c r="A317" s="794">
        <f t="shared" si="119"/>
        <v>2046</v>
      </c>
      <c r="B317" s="794">
        <f t="shared" si="120"/>
        <v>11</v>
      </c>
      <c r="C317" s="800">
        <f t="shared" si="101"/>
        <v>53632</v>
      </c>
      <c r="E317" s="805">
        <v>1213122</v>
      </c>
      <c r="F317" s="476">
        <v>1152535</v>
      </c>
      <c r="G317" s="476">
        <v>61594</v>
      </c>
      <c r="H317" s="476">
        <v>5372</v>
      </c>
      <c r="I317" s="476">
        <v>677</v>
      </c>
      <c r="J317" s="476">
        <f t="shared" si="105"/>
        <v>2433300</v>
      </c>
      <c r="K317" s="476">
        <f t="shared" si="106"/>
        <v>191619</v>
      </c>
      <c r="L317" s="476">
        <f t="shared" si="107"/>
        <v>2624919</v>
      </c>
      <c r="M317" s="476">
        <v>1832</v>
      </c>
      <c r="N317" s="476">
        <f t="shared" si="108"/>
        <v>144</v>
      </c>
      <c r="O317" s="806">
        <f t="shared" si="102"/>
        <v>2626895</v>
      </c>
      <c r="P317" s="813"/>
      <c r="Q317" s="805">
        <f>E317-'[119]Electric Assumptions'!V309</f>
        <v>1040938.734034369</v>
      </c>
      <c r="R317" s="476">
        <f>F317-'[119]Electric Assumptions'!W309</f>
        <v>637368.35736611905</v>
      </c>
      <c r="S317" s="476">
        <f t="shared" si="121"/>
        <v>61594</v>
      </c>
      <c r="T317" s="476">
        <f t="shared" si="121"/>
        <v>5372</v>
      </c>
      <c r="U317" s="476">
        <f t="shared" si="121"/>
        <v>677</v>
      </c>
      <c r="V317" s="476">
        <f t="shared" si="109"/>
        <v>1745950.091400488</v>
      </c>
      <c r="W317" s="476">
        <f t="shared" si="110"/>
        <v>137490.90859951195</v>
      </c>
      <c r="X317" s="476">
        <f t="shared" si="111"/>
        <v>1883441</v>
      </c>
      <c r="Y317" s="476">
        <f t="shared" si="112"/>
        <v>1832</v>
      </c>
      <c r="Z317" s="476">
        <f t="shared" si="113"/>
        <v>144</v>
      </c>
      <c r="AA317" s="806">
        <f t="shared" si="103"/>
        <v>1885417</v>
      </c>
      <c r="AC317" s="805">
        <v>1514263.86168388</v>
      </c>
      <c r="AD317" s="476">
        <v>1374874.2442602166</v>
      </c>
      <c r="AE317" s="476">
        <v>71558.534631120885</v>
      </c>
      <c r="AF317" s="476">
        <v>7605.3231928001405</v>
      </c>
      <c r="AG317" s="476">
        <v>677.47859605213466</v>
      </c>
      <c r="AH317" s="476">
        <f t="shared" si="114"/>
        <v>2968979.4423640696</v>
      </c>
      <c r="AI317" s="476">
        <f t="shared" si="115"/>
        <v>233803.55763593037</v>
      </c>
      <c r="AJ317" s="476">
        <f t="shared" si="116"/>
        <v>3202783</v>
      </c>
      <c r="AK317" s="476">
        <f t="shared" si="117"/>
        <v>1832</v>
      </c>
      <c r="AL317" s="476">
        <f t="shared" si="118"/>
        <v>144</v>
      </c>
      <c r="AM317" s="806">
        <f t="shared" si="104"/>
        <v>3204759</v>
      </c>
      <c r="AR317" s="813"/>
      <c r="AS317" s="813"/>
      <c r="AT317" s="813"/>
      <c r="AU317" s="813"/>
      <c r="AV317" s="813"/>
      <c r="AW317" s="813"/>
    </row>
    <row r="318" spans="1:49" x14ac:dyDescent="0.2">
      <c r="A318" s="794">
        <f t="shared" si="119"/>
        <v>2046</v>
      </c>
      <c r="B318" s="794">
        <f t="shared" si="120"/>
        <v>12</v>
      </c>
      <c r="C318" s="800">
        <f t="shared" si="101"/>
        <v>53662</v>
      </c>
      <c r="E318" s="805">
        <v>1525054</v>
      </c>
      <c r="F318" s="476">
        <v>1336344</v>
      </c>
      <c r="G318" s="476">
        <v>63601</v>
      </c>
      <c r="H318" s="476">
        <v>6137</v>
      </c>
      <c r="I318" s="476">
        <v>884</v>
      </c>
      <c r="J318" s="476">
        <f t="shared" si="105"/>
        <v>2932020</v>
      </c>
      <c r="K318" s="476">
        <f t="shared" si="106"/>
        <v>230893</v>
      </c>
      <c r="L318" s="476">
        <f t="shared" si="107"/>
        <v>3162913</v>
      </c>
      <c r="M318" s="476">
        <v>1718</v>
      </c>
      <c r="N318" s="476">
        <f t="shared" si="108"/>
        <v>135</v>
      </c>
      <c r="O318" s="806">
        <f t="shared" si="102"/>
        <v>3164766</v>
      </c>
      <c r="P318" s="813"/>
      <c r="Q318" s="805">
        <f>E318-'[119]Electric Assumptions'!V310</f>
        <v>1340541.9081060351</v>
      </c>
      <c r="R318" s="476">
        <f>F318-'[119]Electric Assumptions'!W310</f>
        <v>781963.12732112501</v>
      </c>
      <c r="S318" s="476">
        <f t="shared" si="121"/>
        <v>63601</v>
      </c>
      <c r="T318" s="476">
        <f t="shared" si="121"/>
        <v>6137</v>
      </c>
      <c r="U318" s="476">
        <f t="shared" si="121"/>
        <v>884</v>
      </c>
      <c r="V318" s="476">
        <f t="shared" si="109"/>
        <v>2193127.0354271601</v>
      </c>
      <c r="W318" s="476">
        <f t="shared" si="110"/>
        <v>172705.9645728399</v>
      </c>
      <c r="X318" s="476">
        <f t="shared" si="111"/>
        <v>2365833</v>
      </c>
      <c r="Y318" s="476">
        <f t="shared" si="112"/>
        <v>1718</v>
      </c>
      <c r="Z318" s="476">
        <f t="shared" si="113"/>
        <v>135</v>
      </c>
      <c r="AA318" s="806">
        <f t="shared" si="103"/>
        <v>2367686</v>
      </c>
      <c r="AC318" s="805">
        <v>1889699.2802742645</v>
      </c>
      <c r="AD318" s="476">
        <v>1528128.3774212319</v>
      </c>
      <c r="AE318" s="476">
        <v>73754.296238843934</v>
      </c>
      <c r="AF318" s="476">
        <v>8539.0151955731453</v>
      </c>
      <c r="AG318" s="476">
        <v>883.91704568366629</v>
      </c>
      <c r="AH318" s="476">
        <f t="shared" si="114"/>
        <v>3501004.8861755971</v>
      </c>
      <c r="AI318" s="476">
        <f t="shared" si="115"/>
        <v>275699.11382440291</v>
      </c>
      <c r="AJ318" s="476">
        <f t="shared" si="116"/>
        <v>3776704</v>
      </c>
      <c r="AK318" s="476">
        <f t="shared" si="117"/>
        <v>1718</v>
      </c>
      <c r="AL318" s="476">
        <f t="shared" si="118"/>
        <v>135</v>
      </c>
      <c r="AM318" s="806">
        <f t="shared" si="104"/>
        <v>3778557</v>
      </c>
      <c r="AR318" s="813"/>
      <c r="AS318" s="813"/>
      <c r="AT318" s="813"/>
      <c r="AU318" s="813"/>
      <c r="AV318" s="813"/>
      <c r="AW318" s="813"/>
    </row>
    <row r="319" spans="1:49" x14ac:dyDescent="0.2">
      <c r="A319" s="794">
        <f t="shared" si="119"/>
        <v>2047</v>
      </c>
      <c r="B319" s="794">
        <f t="shared" si="120"/>
        <v>1</v>
      </c>
      <c r="C319" s="800">
        <f t="shared" si="101"/>
        <v>53693</v>
      </c>
      <c r="E319" s="805">
        <v>1522164</v>
      </c>
      <c r="F319" s="476">
        <v>1293517</v>
      </c>
      <c r="G319" s="476">
        <v>66209</v>
      </c>
      <c r="H319" s="476">
        <v>6410</v>
      </c>
      <c r="I319" s="476">
        <v>995</v>
      </c>
      <c r="J319" s="476">
        <f t="shared" si="105"/>
        <v>2889295</v>
      </c>
      <c r="K319" s="476">
        <f t="shared" si="106"/>
        <v>227528</v>
      </c>
      <c r="L319" s="476">
        <f t="shared" si="107"/>
        <v>3116823</v>
      </c>
      <c r="M319" s="476">
        <v>2325</v>
      </c>
      <c r="N319" s="476">
        <f t="shared" si="108"/>
        <v>183</v>
      </c>
      <c r="O319" s="806">
        <f t="shared" si="102"/>
        <v>3119331</v>
      </c>
      <c r="P319" s="813"/>
      <c r="Q319" s="805">
        <f>E319-'[119]Electric Assumptions'!V311</f>
        <v>1356617.135550715</v>
      </c>
      <c r="R319" s="476">
        <f>F319-'[119]Electric Assumptions'!W311</f>
        <v>753286.219157896</v>
      </c>
      <c r="S319" s="476">
        <f t="shared" si="121"/>
        <v>66209</v>
      </c>
      <c r="T319" s="476">
        <f t="shared" si="121"/>
        <v>6410</v>
      </c>
      <c r="U319" s="476">
        <f t="shared" si="121"/>
        <v>995</v>
      </c>
      <c r="V319" s="476">
        <f t="shared" si="109"/>
        <v>2183517.354708611</v>
      </c>
      <c r="W319" s="476">
        <f t="shared" si="110"/>
        <v>171948.64529138897</v>
      </c>
      <c r="X319" s="476">
        <f t="shared" si="111"/>
        <v>2355466</v>
      </c>
      <c r="Y319" s="476">
        <f t="shared" si="112"/>
        <v>2325</v>
      </c>
      <c r="Z319" s="476">
        <f t="shared" si="113"/>
        <v>183</v>
      </c>
      <c r="AA319" s="806">
        <f t="shared" si="103"/>
        <v>2357974</v>
      </c>
      <c r="AC319" s="805">
        <v>1917785.7150171255</v>
      </c>
      <c r="AD319" s="476">
        <v>1512672.8676420134</v>
      </c>
      <c r="AE319" s="476">
        <v>76922.036814004241</v>
      </c>
      <c r="AF319" s="476">
        <v>8403.7738213361918</v>
      </c>
      <c r="AG319" s="476">
        <v>995.30214367694157</v>
      </c>
      <c r="AH319" s="476">
        <f t="shared" si="114"/>
        <v>3516779.6954381564</v>
      </c>
      <c r="AI319" s="476">
        <f t="shared" si="115"/>
        <v>276941.30456184363</v>
      </c>
      <c r="AJ319" s="476">
        <f t="shared" si="116"/>
        <v>3793721</v>
      </c>
      <c r="AK319" s="476">
        <f t="shared" si="117"/>
        <v>2325</v>
      </c>
      <c r="AL319" s="476">
        <f t="shared" si="118"/>
        <v>183</v>
      </c>
      <c r="AM319" s="806">
        <f t="shared" si="104"/>
        <v>3796229</v>
      </c>
      <c r="AR319" s="813"/>
      <c r="AS319" s="813"/>
      <c r="AT319" s="813"/>
      <c r="AU319" s="813"/>
      <c r="AV319" s="813"/>
      <c r="AW319" s="813"/>
    </row>
    <row r="320" spans="1:49" x14ac:dyDescent="0.2">
      <c r="A320" s="794">
        <f t="shared" si="119"/>
        <v>2047</v>
      </c>
      <c r="B320" s="794">
        <f t="shared" si="120"/>
        <v>2</v>
      </c>
      <c r="C320" s="800">
        <f t="shared" si="101"/>
        <v>53724</v>
      </c>
      <c r="E320" s="805">
        <v>1263781</v>
      </c>
      <c r="F320" s="476">
        <v>1125253</v>
      </c>
      <c r="G320" s="476">
        <v>60861</v>
      </c>
      <c r="H320" s="476">
        <v>5550</v>
      </c>
      <c r="I320" s="476">
        <v>867</v>
      </c>
      <c r="J320" s="476">
        <f t="shared" si="105"/>
        <v>2456312</v>
      </c>
      <c r="K320" s="476">
        <f t="shared" si="106"/>
        <v>193431</v>
      </c>
      <c r="L320" s="476">
        <f t="shared" si="107"/>
        <v>2649743</v>
      </c>
      <c r="M320" s="476">
        <v>2433</v>
      </c>
      <c r="N320" s="476">
        <f t="shared" si="108"/>
        <v>192</v>
      </c>
      <c r="O320" s="806">
        <f t="shared" si="102"/>
        <v>2652368</v>
      </c>
      <c r="P320" s="813"/>
      <c r="Q320" s="805">
        <f>E320-'[119]Electric Assumptions'!V312</f>
        <v>1113154.234829972</v>
      </c>
      <c r="R320" s="476">
        <f>F320-'[119]Electric Assumptions'!W312</f>
        <v>639539.70163137093</v>
      </c>
      <c r="S320" s="476">
        <f t="shared" si="121"/>
        <v>60861</v>
      </c>
      <c r="T320" s="476">
        <f t="shared" si="121"/>
        <v>5550</v>
      </c>
      <c r="U320" s="476">
        <f t="shared" si="121"/>
        <v>867</v>
      </c>
      <c r="V320" s="476">
        <f t="shared" si="109"/>
        <v>1819971.936461343</v>
      </c>
      <c r="W320" s="476">
        <f t="shared" si="110"/>
        <v>143320.06353865704</v>
      </c>
      <c r="X320" s="476">
        <f t="shared" si="111"/>
        <v>1963292</v>
      </c>
      <c r="Y320" s="476">
        <f t="shared" si="112"/>
        <v>2433</v>
      </c>
      <c r="Z320" s="476">
        <f t="shared" si="113"/>
        <v>192</v>
      </c>
      <c r="AA320" s="806">
        <f t="shared" si="103"/>
        <v>1965917</v>
      </c>
      <c r="AC320" s="805">
        <v>1570690.4996791817</v>
      </c>
      <c r="AD320" s="476">
        <v>1341254.6526484869</v>
      </c>
      <c r="AE320" s="476">
        <v>70137.395817439305</v>
      </c>
      <c r="AF320" s="476">
        <v>7208.9234611375705</v>
      </c>
      <c r="AG320" s="476">
        <v>867.2446469384256</v>
      </c>
      <c r="AH320" s="476">
        <f t="shared" si="114"/>
        <v>2990158.7162531838</v>
      </c>
      <c r="AI320" s="476">
        <f t="shared" si="115"/>
        <v>235471.28374681622</v>
      </c>
      <c r="AJ320" s="476">
        <f t="shared" si="116"/>
        <v>3225630</v>
      </c>
      <c r="AK320" s="476">
        <f t="shared" si="117"/>
        <v>2433</v>
      </c>
      <c r="AL320" s="476">
        <f t="shared" si="118"/>
        <v>192</v>
      </c>
      <c r="AM320" s="806">
        <f t="shared" si="104"/>
        <v>3228255</v>
      </c>
      <c r="AR320" s="813"/>
      <c r="AS320" s="813"/>
      <c r="AT320" s="813"/>
      <c r="AU320" s="813"/>
      <c r="AV320" s="813"/>
      <c r="AW320" s="813"/>
    </row>
    <row r="321" spans="1:49" x14ac:dyDescent="0.2">
      <c r="A321" s="794">
        <f t="shared" si="119"/>
        <v>2047</v>
      </c>
      <c r="B321" s="794">
        <f t="shared" si="120"/>
        <v>3</v>
      </c>
      <c r="C321" s="800">
        <f t="shared" si="101"/>
        <v>53752</v>
      </c>
      <c r="E321" s="805">
        <v>1287534</v>
      </c>
      <c r="F321" s="476">
        <v>1230135</v>
      </c>
      <c r="G321" s="476">
        <v>66702</v>
      </c>
      <c r="H321" s="476">
        <v>6622</v>
      </c>
      <c r="I321" s="476">
        <v>862</v>
      </c>
      <c r="J321" s="476">
        <f t="shared" si="105"/>
        <v>2591855</v>
      </c>
      <c r="K321" s="476">
        <f t="shared" si="106"/>
        <v>204105</v>
      </c>
      <c r="L321" s="476">
        <f t="shared" si="107"/>
        <v>2795960</v>
      </c>
      <c r="M321" s="476">
        <v>2339</v>
      </c>
      <c r="N321" s="476">
        <f t="shared" si="108"/>
        <v>184</v>
      </c>
      <c r="O321" s="806">
        <f t="shared" si="102"/>
        <v>2798483</v>
      </c>
      <c r="P321" s="813"/>
      <c r="Q321" s="805">
        <f>E321-'[119]Electric Assumptions'!V313</f>
        <v>1113194.018519341</v>
      </c>
      <c r="R321" s="476">
        <f>F321-'[119]Electric Assumptions'!W313</f>
        <v>682890.83019643801</v>
      </c>
      <c r="S321" s="476">
        <f t="shared" si="121"/>
        <v>66702</v>
      </c>
      <c r="T321" s="476">
        <f t="shared" si="121"/>
        <v>6622</v>
      </c>
      <c r="U321" s="476">
        <f t="shared" si="121"/>
        <v>862</v>
      </c>
      <c r="V321" s="476">
        <f t="shared" si="109"/>
        <v>1870270.8487157789</v>
      </c>
      <c r="W321" s="476">
        <f t="shared" si="110"/>
        <v>147281.15128422109</v>
      </c>
      <c r="X321" s="476">
        <f t="shared" si="111"/>
        <v>2017552</v>
      </c>
      <c r="Y321" s="476">
        <f t="shared" si="112"/>
        <v>2339</v>
      </c>
      <c r="Z321" s="476">
        <f t="shared" si="113"/>
        <v>184</v>
      </c>
      <c r="AA321" s="806">
        <f t="shared" si="103"/>
        <v>2020075</v>
      </c>
      <c r="AC321" s="805">
        <v>1590959.2204335043</v>
      </c>
      <c r="AD321" s="476">
        <v>1479501.7235515623</v>
      </c>
      <c r="AE321" s="476">
        <v>77658.352255098871</v>
      </c>
      <c r="AF321" s="476">
        <v>8429.8203923853434</v>
      </c>
      <c r="AG321" s="476">
        <v>861.73770636526797</v>
      </c>
      <c r="AH321" s="476">
        <f t="shared" si="114"/>
        <v>3157410.8543389156</v>
      </c>
      <c r="AI321" s="476">
        <f t="shared" si="115"/>
        <v>248642.14566108445</v>
      </c>
      <c r="AJ321" s="476">
        <f t="shared" si="116"/>
        <v>3406053</v>
      </c>
      <c r="AK321" s="476">
        <f t="shared" si="117"/>
        <v>2339</v>
      </c>
      <c r="AL321" s="476">
        <f t="shared" si="118"/>
        <v>184</v>
      </c>
      <c r="AM321" s="806">
        <f t="shared" si="104"/>
        <v>3408576</v>
      </c>
      <c r="AR321" s="813"/>
      <c r="AS321" s="813"/>
      <c r="AT321" s="813"/>
      <c r="AU321" s="813"/>
      <c r="AV321" s="813"/>
      <c r="AW321" s="813"/>
    </row>
    <row r="322" spans="1:49" x14ac:dyDescent="0.2">
      <c r="A322" s="794">
        <f t="shared" si="119"/>
        <v>2047</v>
      </c>
      <c r="B322" s="794">
        <f t="shared" si="120"/>
        <v>4</v>
      </c>
      <c r="C322" s="800">
        <f t="shared" si="101"/>
        <v>53783</v>
      </c>
      <c r="E322" s="805">
        <v>1036906</v>
      </c>
      <c r="F322" s="476">
        <v>1080651</v>
      </c>
      <c r="G322" s="476">
        <v>62135</v>
      </c>
      <c r="H322" s="476">
        <v>5964</v>
      </c>
      <c r="I322" s="476">
        <v>707</v>
      </c>
      <c r="J322" s="476">
        <f t="shared" si="105"/>
        <v>2186363</v>
      </c>
      <c r="K322" s="476">
        <f t="shared" si="106"/>
        <v>172173</v>
      </c>
      <c r="L322" s="476">
        <f t="shared" si="107"/>
        <v>2358536</v>
      </c>
      <c r="M322" s="476">
        <v>2172</v>
      </c>
      <c r="N322" s="476">
        <f t="shared" si="108"/>
        <v>171</v>
      </c>
      <c r="O322" s="806">
        <f t="shared" si="102"/>
        <v>2360879</v>
      </c>
      <c r="P322" s="813"/>
      <c r="Q322" s="805">
        <f>E322-'[119]Electric Assumptions'!V314</f>
        <v>868195.03562839096</v>
      </c>
      <c r="R322" s="476">
        <f>F322-'[119]Electric Assumptions'!W314</f>
        <v>559091.26029682392</v>
      </c>
      <c r="S322" s="476">
        <f t="shared" si="121"/>
        <v>62135</v>
      </c>
      <c r="T322" s="476">
        <f t="shared" si="121"/>
        <v>5964</v>
      </c>
      <c r="U322" s="476">
        <f t="shared" si="121"/>
        <v>707</v>
      </c>
      <c r="V322" s="476">
        <f t="shared" si="109"/>
        <v>1496092.2959252149</v>
      </c>
      <c r="W322" s="476">
        <f t="shared" si="110"/>
        <v>117815.70407478511</v>
      </c>
      <c r="X322" s="476">
        <f t="shared" si="111"/>
        <v>1613908</v>
      </c>
      <c r="Y322" s="476">
        <f t="shared" si="112"/>
        <v>2172</v>
      </c>
      <c r="Z322" s="476">
        <f t="shared" si="113"/>
        <v>171</v>
      </c>
      <c r="AA322" s="806">
        <f t="shared" si="103"/>
        <v>1616251</v>
      </c>
      <c r="AC322" s="805">
        <v>1299019.8144359947</v>
      </c>
      <c r="AD322" s="476">
        <v>1351152.0604897104</v>
      </c>
      <c r="AE322" s="476">
        <v>72515.527310112069</v>
      </c>
      <c r="AF322" s="476">
        <v>7439.6114342680276</v>
      </c>
      <c r="AG322" s="476">
        <v>706.62372215498431</v>
      </c>
      <c r="AH322" s="476">
        <f t="shared" si="114"/>
        <v>2730833.6373922401</v>
      </c>
      <c r="AI322" s="476">
        <f t="shared" si="115"/>
        <v>215049.36260775989</v>
      </c>
      <c r="AJ322" s="476">
        <f t="shared" si="116"/>
        <v>2945883</v>
      </c>
      <c r="AK322" s="476">
        <f t="shared" si="117"/>
        <v>2172</v>
      </c>
      <c r="AL322" s="476">
        <f t="shared" si="118"/>
        <v>171</v>
      </c>
      <c r="AM322" s="806">
        <f t="shared" si="104"/>
        <v>2948226</v>
      </c>
      <c r="AR322" s="813"/>
      <c r="AS322" s="813"/>
      <c r="AT322" s="813"/>
      <c r="AU322" s="813"/>
      <c r="AV322" s="813"/>
      <c r="AW322" s="813"/>
    </row>
    <row r="323" spans="1:49" x14ac:dyDescent="0.2">
      <c r="A323" s="794">
        <f t="shared" si="119"/>
        <v>2047</v>
      </c>
      <c r="B323" s="794">
        <f t="shared" si="120"/>
        <v>5</v>
      </c>
      <c r="C323" s="800">
        <f t="shared" si="101"/>
        <v>53813</v>
      </c>
      <c r="E323" s="805">
        <v>943640</v>
      </c>
      <c r="F323" s="476">
        <v>1057577</v>
      </c>
      <c r="G323" s="476">
        <v>59424</v>
      </c>
      <c r="H323" s="476">
        <v>5924</v>
      </c>
      <c r="I323" s="476">
        <v>558</v>
      </c>
      <c r="J323" s="476">
        <f t="shared" si="105"/>
        <v>2067123</v>
      </c>
      <c r="K323" s="476">
        <f t="shared" si="106"/>
        <v>162783</v>
      </c>
      <c r="L323" s="476">
        <f t="shared" si="107"/>
        <v>2229906</v>
      </c>
      <c r="M323" s="476">
        <v>2174</v>
      </c>
      <c r="N323" s="476">
        <f t="shared" si="108"/>
        <v>171</v>
      </c>
      <c r="O323" s="806">
        <f t="shared" si="102"/>
        <v>2232251</v>
      </c>
      <c r="P323" s="813"/>
      <c r="Q323" s="805">
        <f>E323-'[119]Electric Assumptions'!V315</f>
        <v>779640.8466857</v>
      </c>
      <c r="R323" s="476">
        <f>F323-'[119]Electric Assumptions'!W315</f>
        <v>552488.273919589</v>
      </c>
      <c r="S323" s="476">
        <f t="shared" si="121"/>
        <v>59424</v>
      </c>
      <c r="T323" s="476">
        <f t="shared" si="121"/>
        <v>5924</v>
      </c>
      <c r="U323" s="476">
        <f t="shared" si="121"/>
        <v>558</v>
      </c>
      <c r="V323" s="476">
        <f t="shared" si="109"/>
        <v>1398035.120605289</v>
      </c>
      <c r="W323" s="476">
        <f t="shared" si="110"/>
        <v>110093.879394711</v>
      </c>
      <c r="X323" s="476">
        <f t="shared" si="111"/>
        <v>1508129</v>
      </c>
      <c r="Y323" s="476">
        <f t="shared" si="112"/>
        <v>2174</v>
      </c>
      <c r="Z323" s="476">
        <f t="shared" si="113"/>
        <v>171</v>
      </c>
      <c r="AA323" s="806">
        <f t="shared" si="103"/>
        <v>1510474</v>
      </c>
      <c r="AC323" s="805">
        <v>1181189.0065650293</v>
      </c>
      <c r="AD323" s="476">
        <v>1350327.0732781452</v>
      </c>
      <c r="AE323" s="476">
        <v>70069.640740533694</v>
      </c>
      <c r="AF323" s="476">
        <v>7261.1542150669648</v>
      </c>
      <c r="AG323" s="476">
        <v>558.23948249605269</v>
      </c>
      <c r="AH323" s="476">
        <f t="shared" si="114"/>
        <v>2609405.1142812716</v>
      </c>
      <c r="AI323" s="476">
        <f t="shared" si="115"/>
        <v>205486.88571872842</v>
      </c>
      <c r="AJ323" s="476">
        <f t="shared" si="116"/>
        <v>2814892</v>
      </c>
      <c r="AK323" s="476">
        <f t="shared" si="117"/>
        <v>2174</v>
      </c>
      <c r="AL323" s="476">
        <f t="shared" si="118"/>
        <v>171</v>
      </c>
      <c r="AM323" s="806">
        <f t="shared" si="104"/>
        <v>2817237</v>
      </c>
      <c r="AR323" s="813"/>
      <c r="AS323" s="813"/>
      <c r="AT323" s="813"/>
      <c r="AU323" s="813"/>
      <c r="AV323" s="813"/>
      <c r="AW323" s="813"/>
    </row>
    <row r="324" spans="1:49" x14ac:dyDescent="0.2">
      <c r="A324" s="794">
        <f t="shared" si="119"/>
        <v>2047</v>
      </c>
      <c r="B324" s="794">
        <f t="shared" si="120"/>
        <v>6</v>
      </c>
      <c r="C324" s="800">
        <f t="shared" si="101"/>
        <v>53844</v>
      </c>
      <c r="E324" s="805">
        <v>932825</v>
      </c>
      <c r="F324" s="476">
        <v>1037181</v>
      </c>
      <c r="G324" s="476">
        <v>65731</v>
      </c>
      <c r="H324" s="476">
        <v>5227</v>
      </c>
      <c r="I324" s="476">
        <v>430</v>
      </c>
      <c r="J324" s="476">
        <f t="shared" si="105"/>
        <v>2041394</v>
      </c>
      <c r="K324" s="476">
        <f t="shared" si="106"/>
        <v>160757</v>
      </c>
      <c r="L324" s="476">
        <f t="shared" si="107"/>
        <v>2202151</v>
      </c>
      <c r="M324" s="476">
        <v>1787</v>
      </c>
      <c r="N324" s="476">
        <f t="shared" si="108"/>
        <v>141</v>
      </c>
      <c r="O324" s="806">
        <f t="shared" si="102"/>
        <v>2204079</v>
      </c>
      <c r="P324" s="813"/>
      <c r="Q324" s="805">
        <f>E324-'[119]Electric Assumptions'!V316</f>
        <v>774288.53571011405</v>
      </c>
      <c r="R324" s="476">
        <f>F324-'[119]Electric Assumptions'!W316</f>
        <v>550949.85337632406</v>
      </c>
      <c r="S324" s="476">
        <f t="shared" si="121"/>
        <v>65731</v>
      </c>
      <c r="T324" s="476">
        <f t="shared" si="121"/>
        <v>5227</v>
      </c>
      <c r="U324" s="476">
        <f t="shared" si="121"/>
        <v>430</v>
      </c>
      <c r="V324" s="476">
        <f t="shared" si="109"/>
        <v>1396626.3890864381</v>
      </c>
      <c r="W324" s="476">
        <f t="shared" si="110"/>
        <v>109982.61091356189</v>
      </c>
      <c r="X324" s="476">
        <f t="shared" si="111"/>
        <v>1506609</v>
      </c>
      <c r="Y324" s="476">
        <f t="shared" si="112"/>
        <v>1787</v>
      </c>
      <c r="Z324" s="476">
        <f t="shared" si="113"/>
        <v>141</v>
      </c>
      <c r="AA324" s="806">
        <f t="shared" si="103"/>
        <v>1508537</v>
      </c>
      <c r="AC324" s="805">
        <v>1173275.4962325508</v>
      </c>
      <c r="AD324" s="476">
        <v>1347453.1321583302</v>
      </c>
      <c r="AE324" s="476">
        <v>75966.94966530161</v>
      </c>
      <c r="AF324" s="476">
        <v>6514.9229279814363</v>
      </c>
      <c r="AG324" s="476">
        <v>429.69524403272618</v>
      </c>
      <c r="AH324" s="476">
        <f t="shared" si="114"/>
        <v>2603640.1962281968</v>
      </c>
      <c r="AI324" s="476">
        <f t="shared" si="115"/>
        <v>205032.80377180316</v>
      </c>
      <c r="AJ324" s="476">
        <f t="shared" si="116"/>
        <v>2808673</v>
      </c>
      <c r="AK324" s="476">
        <f t="shared" si="117"/>
        <v>1787</v>
      </c>
      <c r="AL324" s="476">
        <f t="shared" si="118"/>
        <v>141</v>
      </c>
      <c r="AM324" s="806">
        <f t="shared" si="104"/>
        <v>2810601</v>
      </c>
      <c r="AR324" s="813"/>
      <c r="AS324" s="813"/>
      <c r="AT324" s="813"/>
      <c r="AU324" s="813"/>
      <c r="AV324" s="813"/>
      <c r="AW324" s="813"/>
    </row>
    <row r="325" spans="1:49" x14ac:dyDescent="0.2">
      <c r="A325" s="794">
        <f t="shared" si="119"/>
        <v>2047</v>
      </c>
      <c r="B325" s="794">
        <f t="shared" si="120"/>
        <v>7</v>
      </c>
      <c r="C325" s="800">
        <f t="shared" si="101"/>
        <v>53874</v>
      </c>
      <c r="E325" s="805">
        <v>1128331</v>
      </c>
      <c r="F325" s="476">
        <v>1141986</v>
      </c>
      <c r="G325" s="476">
        <v>68150</v>
      </c>
      <c r="H325" s="476">
        <v>6054</v>
      </c>
      <c r="I325" s="476">
        <v>291</v>
      </c>
      <c r="J325" s="476">
        <f t="shared" si="105"/>
        <v>2344812</v>
      </c>
      <c r="K325" s="476">
        <f t="shared" si="106"/>
        <v>184651</v>
      </c>
      <c r="L325" s="476">
        <f t="shared" si="107"/>
        <v>2529463</v>
      </c>
      <c r="M325" s="476">
        <v>2889</v>
      </c>
      <c r="N325" s="476">
        <f t="shared" si="108"/>
        <v>228</v>
      </c>
      <c r="O325" s="806">
        <f t="shared" si="102"/>
        <v>2532580</v>
      </c>
      <c r="P325" s="813"/>
      <c r="Q325" s="805">
        <f>E325-'[119]Electric Assumptions'!V317</f>
        <v>968515.08602869301</v>
      </c>
      <c r="R325" s="476">
        <f>F325-'[119]Electric Assumptions'!W317</f>
        <v>652334.11086399108</v>
      </c>
      <c r="S325" s="476">
        <f t="shared" si="121"/>
        <v>68150</v>
      </c>
      <c r="T325" s="476">
        <f t="shared" si="121"/>
        <v>6054</v>
      </c>
      <c r="U325" s="476">
        <f t="shared" si="121"/>
        <v>291</v>
      </c>
      <c r="V325" s="476">
        <f t="shared" si="109"/>
        <v>1695344.1968926841</v>
      </c>
      <c r="W325" s="476">
        <f t="shared" si="110"/>
        <v>133505.80310731591</v>
      </c>
      <c r="X325" s="476">
        <f t="shared" si="111"/>
        <v>1828850</v>
      </c>
      <c r="Y325" s="476">
        <f t="shared" si="112"/>
        <v>2889</v>
      </c>
      <c r="Z325" s="476">
        <f t="shared" si="113"/>
        <v>228</v>
      </c>
      <c r="AA325" s="806">
        <f t="shared" si="103"/>
        <v>1831967</v>
      </c>
      <c r="AC325" s="805">
        <v>1427332.4197261373</v>
      </c>
      <c r="AD325" s="476">
        <v>1457180.2538093682</v>
      </c>
      <c r="AE325" s="476">
        <v>78418.989543177013</v>
      </c>
      <c r="AF325" s="476">
        <v>7763.2633243324108</v>
      </c>
      <c r="AG325" s="476">
        <v>291.14757483456242</v>
      </c>
      <c r="AH325" s="476">
        <f t="shared" si="114"/>
        <v>2970986.0739778494</v>
      </c>
      <c r="AI325" s="476">
        <f t="shared" si="115"/>
        <v>233960.92602215055</v>
      </c>
      <c r="AJ325" s="476">
        <f t="shared" si="116"/>
        <v>3204947</v>
      </c>
      <c r="AK325" s="476">
        <f t="shared" si="117"/>
        <v>2889</v>
      </c>
      <c r="AL325" s="476">
        <f t="shared" si="118"/>
        <v>228</v>
      </c>
      <c r="AM325" s="806">
        <f t="shared" si="104"/>
        <v>3208064</v>
      </c>
      <c r="AR325" s="813"/>
      <c r="AS325" s="813"/>
      <c r="AT325" s="813"/>
      <c r="AU325" s="813"/>
      <c r="AV325" s="813"/>
      <c r="AW325" s="813"/>
    </row>
    <row r="326" spans="1:49" x14ac:dyDescent="0.2">
      <c r="A326" s="794">
        <f t="shared" si="119"/>
        <v>2047</v>
      </c>
      <c r="B326" s="794">
        <f t="shared" si="120"/>
        <v>8</v>
      </c>
      <c r="C326" s="800">
        <f t="shared" si="101"/>
        <v>53905</v>
      </c>
      <c r="E326" s="805">
        <v>1151365</v>
      </c>
      <c r="F326" s="476">
        <v>1140015</v>
      </c>
      <c r="G326" s="476">
        <v>68252</v>
      </c>
      <c r="H326" s="476">
        <v>5569</v>
      </c>
      <c r="I326" s="476">
        <v>290</v>
      </c>
      <c r="J326" s="476">
        <f t="shared" si="105"/>
        <v>2365491</v>
      </c>
      <c r="K326" s="476">
        <f t="shared" si="106"/>
        <v>186279</v>
      </c>
      <c r="L326" s="476">
        <f t="shared" si="107"/>
        <v>2551770</v>
      </c>
      <c r="M326" s="476">
        <v>1634</v>
      </c>
      <c r="N326" s="476">
        <f t="shared" si="108"/>
        <v>129</v>
      </c>
      <c r="O326" s="806">
        <f t="shared" si="102"/>
        <v>2553533</v>
      </c>
      <c r="P326" s="813"/>
      <c r="Q326" s="805">
        <f>E326-'[119]Electric Assumptions'!V318</f>
        <v>991447.55538302194</v>
      </c>
      <c r="R326" s="476">
        <f>F326-'[119]Electric Assumptions'!W318</f>
        <v>645397.42407698801</v>
      </c>
      <c r="S326" s="476">
        <f t="shared" si="121"/>
        <v>68252</v>
      </c>
      <c r="T326" s="476">
        <f t="shared" si="121"/>
        <v>5569</v>
      </c>
      <c r="U326" s="476">
        <f t="shared" si="121"/>
        <v>290</v>
      </c>
      <c r="V326" s="476">
        <f t="shared" si="109"/>
        <v>1710955.9794600098</v>
      </c>
      <c r="W326" s="476">
        <f t="shared" si="110"/>
        <v>134735.02053999016</v>
      </c>
      <c r="X326" s="476">
        <f t="shared" si="111"/>
        <v>1845691</v>
      </c>
      <c r="Y326" s="476">
        <f t="shared" si="112"/>
        <v>1634</v>
      </c>
      <c r="Z326" s="476">
        <f t="shared" si="113"/>
        <v>129</v>
      </c>
      <c r="AA326" s="806">
        <f t="shared" si="103"/>
        <v>1847454</v>
      </c>
      <c r="AC326" s="805">
        <v>1432814.5580478248</v>
      </c>
      <c r="AD326" s="476">
        <v>1461407.3654953307</v>
      </c>
      <c r="AE326" s="476">
        <v>78916.716820966918</v>
      </c>
      <c r="AF326" s="476">
        <v>7227.7510634698547</v>
      </c>
      <c r="AG326" s="476">
        <v>290.29550054884817</v>
      </c>
      <c r="AH326" s="476">
        <f t="shared" si="114"/>
        <v>2980656.6869281409</v>
      </c>
      <c r="AI326" s="476">
        <f t="shared" si="115"/>
        <v>234722.31307185907</v>
      </c>
      <c r="AJ326" s="476">
        <f t="shared" si="116"/>
        <v>3215379</v>
      </c>
      <c r="AK326" s="476">
        <f t="shared" si="117"/>
        <v>1634</v>
      </c>
      <c r="AL326" s="476">
        <f t="shared" si="118"/>
        <v>129</v>
      </c>
      <c r="AM326" s="806">
        <f t="shared" si="104"/>
        <v>3217142</v>
      </c>
      <c r="AR326" s="813"/>
      <c r="AS326" s="813"/>
      <c r="AT326" s="813"/>
      <c r="AU326" s="813"/>
      <c r="AV326" s="813"/>
      <c r="AW326" s="813"/>
    </row>
    <row r="327" spans="1:49" x14ac:dyDescent="0.2">
      <c r="A327" s="794">
        <f t="shared" si="119"/>
        <v>2047</v>
      </c>
      <c r="B327" s="794">
        <f t="shared" si="120"/>
        <v>9</v>
      </c>
      <c r="C327" s="800">
        <f t="shared" si="101"/>
        <v>53936</v>
      </c>
      <c r="E327" s="805">
        <v>978207</v>
      </c>
      <c r="F327" s="476">
        <v>1056146</v>
      </c>
      <c r="G327" s="476">
        <v>64590</v>
      </c>
      <c r="H327" s="476">
        <v>5675</v>
      </c>
      <c r="I327" s="476">
        <v>318</v>
      </c>
      <c r="J327" s="476">
        <f t="shared" si="105"/>
        <v>2104936</v>
      </c>
      <c r="K327" s="476">
        <f t="shared" si="106"/>
        <v>165761</v>
      </c>
      <c r="L327" s="476">
        <f t="shared" si="107"/>
        <v>2270697</v>
      </c>
      <c r="M327" s="476">
        <v>1428</v>
      </c>
      <c r="N327" s="476">
        <f t="shared" si="108"/>
        <v>112</v>
      </c>
      <c r="O327" s="806">
        <f t="shared" si="102"/>
        <v>2272237</v>
      </c>
      <c r="P327" s="813"/>
      <c r="Q327" s="805">
        <f>E327-'[119]Electric Assumptions'!V319</f>
        <v>827699.50091145001</v>
      </c>
      <c r="R327" s="476">
        <f>F327-'[119]Electric Assumptions'!W319</f>
        <v>582165.22985876398</v>
      </c>
      <c r="S327" s="476">
        <f t="shared" si="121"/>
        <v>64590</v>
      </c>
      <c r="T327" s="476">
        <f t="shared" si="121"/>
        <v>5675</v>
      </c>
      <c r="U327" s="476">
        <f t="shared" si="121"/>
        <v>318</v>
      </c>
      <c r="V327" s="476">
        <f t="shared" si="109"/>
        <v>1480447.730770214</v>
      </c>
      <c r="W327" s="476">
        <f t="shared" si="110"/>
        <v>116583.269229786</v>
      </c>
      <c r="X327" s="476">
        <f t="shared" si="111"/>
        <v>1597031</v>
      </c>
      <c r="Y327" s="476">
        <f t="shared" si="112"/>
        <v>1428</v>
      </c>
      <c r="Z327" s="476">
        <f t="shared" si="113"/>
        <v>112</v>
      </c>
      <c r="AA327" s="806">
        <f t="shared" si="103"/>
        <v>1598571</v>
      </c>
      <c r="AC327" s="805">
        <v>1198386.6852847238</v>
      </c>
      <c r="AD327" s="476">
        <v>1338334.6641871727</v>
      </c>
      <c r="AE327" s="476">
        <v>74480.035763279433</v>
      </c>
      <c r="AF327" s="476">
        <v>7515.2238336299924</v>
      </c>
      <c r="AG327" s="476">
        <v>318.36748747777227</v>
      </c>
      <c r="AH327" s="476">
        <f t="shared" si="114"/>
        <v>2619034.9765562834</v>
      </c>
      <c r="AI327" s="476">
        <f t="shared" si="115"/>
        <v>206245.02344371658</v>
      </c>
      <c r="AJ327" s="476">
        <f t="shared" si="116"/>
        <v>2825280</v>
      </c>
      <c r="AK327" s="476">
        <f t="shared" si="117"/>
        <v>1428</v>
      </c>
      <c r="AL327" s="476">
        <f t="shared" si="118"/>
        <v>112</v>
      </c>
      <c r="AM327" s="806">
        <f t="shared" si="104"/>
        <v>2826820</v>
      </c>
      <c r="AR327" s="813"/>
      <c r="AS327" s="813"/>
      <c r="AT327" s="813"/>
      <c r="AU327" s="813"/>
      <c r="AV327" s="813"/>
      <c r="AW327" s="813"/>
    </row>
    <row r="328" spans="1:49" x14ac:dyDescent="0.2">
      <c r="A328" s="794">
        <f t="shared" si="119"/>
        <v>2047</v>
      </c>
      <c r="B328" s="794">
        <f t="shared" si="120"/>
        <v>10</v>
      </c>
      <c r="C328" s="800">
        <f t="shared" si="101"/>
        <v>53966</v>
      </c>
      <c r="E328" s="805">
        <v>1047648</v>
      </c>
      <c r="F328" s="476">
        <v>1111284</v>
      </c>
      <c r="G328" s="476">
        <v>63810</v>
      </c>
      <c r="H328" s="476">
        <v>6388</v>
      </c>
      <c r="I328" s="476">
        <v>499</v>
      </c>
      <c r="J328" s="476">
        <f t="shared" si="105"/>
        <v>2229629</v>
      </c>
      <c r="K328" s="476">
        <f t="shared" si="106"/>
        <v>175580</v>
      </c>
      <c r="L328" s="476">
        <f t="shared" si="107"/>
        <v>2405209</v>
      </c>
      <c r="M328" s="476">
        <v>1830</v>
      </c>
      <c r="N328" s="476">
        <f t="shared" si="108"/>
        <v>144</v>
      </c>
      <c r="O328" s="806">
        <f t="shared" si="102"/>
        <v>2407183</v>
      </c>
      <c r="P328" s="813"/>
      <c r="Q328" s="805">
        <f>E328-'[119]Electric Assumptions'!V320</f>
        <v>875998.21593602095</v>
      </c>
      <c r="R328" s="476">
        <f>F328-'[119]Electric Assumptions'!W320</f>
        <v>579853.17427252303</v>
      </c>
      <c r="S328" s="476">
        <f t="shared" si="121"/>
        <v>63810</v>
      </c>
      <c r="T328" s="476">
        <f t="shared" si="121"/>
        <v>6388</v>
      </c>
      <c r="U328" s="476">
        <f t="shared" si="121"/>
        <v>499</v>
      </c>
      <c r="V328" s="476">
        <f t="shared" si="109"/>
        <v>1526548.390208544</v>
      </c>
      <c r="W328" s="476">
        <f t="shared" si="110"/>
        <v>120213.60979145602</v>
      </c>
      <c r="X328" s="476">
        <f t="shared" si="111"/>
        <v>1646762</v>
      </c>
      <c r="Y328" s="476">
        <f t="shared" si="112"/>
        <v>1830</v>
      </c>
      <c r="Z328" s="476">
        <f t="shared" si="113"/>
        <v>144</v>
      </c>
      <c r="AA328" s="806">
        <f t="shared" si="103"/>
        <v>1648736</v>
      </c>
      <c r="AC328" s="805">
        <v>1299796.149068214</v>
      </c>
      <c r="AD328" s="476">
        <v>1380772.7995490381</v>
      </c>
      <c r="AE328" s="476">
        <v>74565.076910967371</v>
      </c>
      <c r="AF328" s="476">
        <v>8786.3230687588512</v>
      </c>
      <c r="AG328" s="476">
        <v>499.09003038070739</v>
      </c>
      <c r="AH328" s="476">
        <f t="shared" si="114"/>
        <v>2764419.438627359</v>
      </c>
      <c r="AI328" s="476">
        <f t="shared" si="115"/>
        <v>217694.56137264101</v>
      </c>
      <c r="AJ328" s="476">
        <f t="shared" si="116"/>
        <v>2982114</v>
      </c>
      <c r="AK328" s="476">
        <f t="shared" si="117"/>
        <v>1830</v>
      </c>
      <c r="AL328" s="476">
        <f t="shared" si="118"/>
        <v>144</v>
      </c>
      <c r="AM328" s="806">
        <f t="shared" si="104"/>
        <v>2984088</v>
      </c>
      <c r="AR328" s="813"/>
      <c r="AS328" s="813"/>
      <c r="AT328" s="813"/>
      <c r="AU328" s="813"/>
      <c r="AV328" s="813"/>
      <c r="AW328" s="813"/>
    </row>
    <row r="329" spans="1:49" x14ac:dyDescent="0.2">
      <c r="A329" s="794">
        <f t="shared" si="119"/>
        <v>2047</v>
      </c>
      <c r="B329" s="794">
        <f t="shared" si="120"/>
        <v>11</v>
      </c>
      <c r="C329" s="800">
        <f t="shared" si="101"/>
        <v>53997</v>
      </c>
      <c r="E329" s="805">
        <v>1217009</v>
      </c>
      <c r="F329" s="476">
        <v>1173593</v>
      </c>
      <c r="G329" s="476">
        <v>61159</v>
      </c>
      <c r="H329" s="476">
        <v>5459</v>
      </c>
      <c r="I329" s="476">
        <v>677</v>
      </c>
      <c r="J329" s="476">
        <f t="shared" si="105"/>
        <v>2457897</v>
      </c>
      <c r="K329" s="476">
        <f t="shared" si="106"/>
        <v>193556</v>
      </c>
      <c r="L329" s="476">
        <f t="shared" si="107"/>
        <v>2651453</v>
      </c>
      <c r="M329" s="476">
        <v>1832</v>
      </c>
      <c r="N329" s="476">
        <f t="shared" si="108"/>
        <v>144</v>
      </c>
      <c r="O329" s="806">
        <f t="shared" si="102"/>
        <v>2653429</v>
      </c>
      <c r="P329" s="813"/>
      <c r="Q329" s="805">
        <f>E329-'[119]Electric Assumptions'!V321</f>
        <v>1045048.494020339</v>
      </c>
      <c r="R329" s="476">
        <f>F329-'[119]Electric Assumptions'!W321</f>
        <v>636247.77239471395</v>
      </c>
      <c r="S329" s="476">
        <f t="shared" si="121"/>
        <v>61159</v>
      </c>
      <c r="T329" s="476">
        <f t="shared" si="121"/>
        <v>5459</v>
      </c>
      <c r="U329" s="476">
        <f t="shared" si="121"/>
        <v>677</v>
      </c>
      <c r="V329" s="476">
        <f t="shared" si="109"/>
        <v>1748591.266415053</v>
      </c>
      <c r="W329" s="476">
        <f t="shared" si="110"/>
        <v>137698.73358494695</v>
      </c>
      <c r="X329" s="476">
        <f t="shared" si="111"/>
        <v>1886290</v>
      </c>
      <c r="Y329" s="476">
        <f t="shared" si="112"/>
        <v>1832</v>
      </c>
      <c r="Z329" s="476">
        <f t="shared" si="113"/>
        <v>144</v>
      </c>
      <c r="AA329" s="806">
        <f t="shared" si="103"/>
        <v>1888266</v>
      </c>
      <c r="AC329" s="805">
        <v>1529757.8693446412</v>
      </c>
      <c r="AD329" s="476">
        <v>1402877.3002143349</v>
      </c>
      <c r="AE329" s="476">
        <v>71127.85454958379</v>
      </c>
      <c r="AF329" s="476">
        <v>7692.3835941362941</v>
      </c>
      <c r="AG329" s="476">
        <v>676.55424809284932</v>
      </c>
      <c r="AH329" s="476">
        <f t="shared" si="114"/>
        <v>3012131.9619507887</v>
      </c>
      <c r="AI329" s="476">
        <f t="shared" si="115"/>
        <v>237201.03804921126</v>
      </c>
      <c r="AJ329" s="476">
        <f t="shared" si="116"/>
        <v>3249333</v>
      </c>
      <c r="AK329" s="476">
        <f t="shared" si="117"/>
        <v>1832</v>
      </c>
      <c r="AL329" s="476">
        <f t="shared" si="118"/>
        <v>144</v>
      </c>
      <c r="AM329" s="806">
        <f t="shared" si="104"/>
        <v>3251309</v>
      </c>
      <c r="AR329" s="813"/>
      <c r="AS329" s="813"/>
      <c r="AT329" s="813"/>
      <c r="AU329" s="813"/>
      <c r="AV329" s="813"/>
      <c r="AW329" s="813"/>
    </row>
    <row r="330" spans="1:49" x14ac:dyDescent="0.2">
      <c r="A330" s="794">
        <f t="shared" si="119"/>
        <v>2047</v>
      </c>
      <c r="B330" s="794">
        <f t="shared" si="120"/>
        <v>12</v>
      </c>
      <c r="C330" s="800">
        <f t="shared" si="101"/>
        <v>54027</v>
      </c>
      <c r="E330" s="805">
        <v>1537503</v>
      </c>
      <c r="F330" s="476">
        <v>1365479</v>
      </c>
      <c r="G330" s="476">
        <v>63172</v>
      </c>
      <c r="H330" s="476">
        <v>6235</v>
      </c>
      <c r="I330" s="476">
        <v>885</v>
      </c>
      <c r="J330" s="476">
        <f t="shared" si="105"/>
        <v>2973274</v>
      </c>
      <c r="K330" s="476">
        <f t="shared" si="106"/>
        <v>234141</v>
      </c>
      <c r="L330" s="476">
        <f t="shared" si="107"/>
        <v>3207415</v>
      </c>
      <c r="M330" s="476">
        <v>1718</v>
      </c>
      <c r="N330" s="476">
        <f t="shared" si="108"/>
        <v>135</v>
      </c>
      <c r="O330" s="806">
        <f t="shared" si="102"/>
        <v>3209268</v>
      </c>
      <c r="P330" s="813"/>
      <c r="Q330" s="805">
        <f>E330-'[119]Electric Assumptions'!V322</f>
        <v>1353280.804156329</v>
      </c>
      <c r="R330" s="476">
        <f>F330-'[119]Electric Assumptions'!W322</f>
        <v>782788.68852619</v>
      </c>
      <c r="S330" s="476">
        <f t="shared" si="121"/>
        <v>63172</v>
      </c>
      <c r="T330" s="476">
        <f t="shared" si="121"/>
        <v>6235</v>
      </c>
      <c r="U330" s="476">
        <f t="shared" si="121"/>
        <v>885</v>
      </c>
      <c r="V330" s="476">
        <f t="shared" si="109"/>
        <v>2206361.4926825189</v>
      </c>
      <c r="W330" s="476">
        <f t="shared" si="110"/>
        <v>173747.5073174811</v>
      </c>
      <c r="X330" s="476">
        <f t="shared" si="111"/>
        <v>2380109</v>
      </c>
      <c r="Y330" s="476">
        <f t="shared" si="112"/>
        <v>1718</v>
      </c>
      <c r="Z330" s="476">
        <f t="shared" si="113"/>
        <v>135</v>
      </c>
      <c r="AA330" s="806">
        <f t="shared" si="103"/>
        <v>2381962</v>
      </c>
      <c r="AC330" s="805">
        <v>1914554.9208325562</v>
      </c>
      <c r="AD330" s="476">
        <v>1563962.5602034223</v>
      </c>
      <c r="AE330" s="476">
        <v>73321.020825327316</v>
      </c>
      <c r="AF330" s="476">
        <v>8636.6689549864732</v>
      </c>
      <c r="AG330" s="476">
        <v>884.84139364295163</v>
      </c>
      <c r="AH330" s="476">
        <f t="shared" si="114"/>
        <v>3561360.0122099356</v>
      </c>
      <c r="AI330" s="476">
        <f t="shared" si="115"/>
        <v>280451.98779006442</v>
      </c>
      <c r="AJ330" s="476">
        <f t="shared" si="116"/>
        <v>3841812</v>
      </c>
      <c r="AK330" s="476">
        <f t="shared" si="117"/>
        <v>1718</v>
      </c>
      <c r="AL330" s="476">
        <f t="shared" si="118"/>
        <v>135</v>
      </c>
      <c r="AM330" s="806">
        <f t="shared" si="104"/>
        <v>3843665</v>
      </c>
      <c r="AR330" s="813"/>
      <c r="AS330" s="813"/>
      <c r="AT330" s="813"/>
      <c r="AU330" s="813"/>
      <c r="AV330" s="813"/>
      <c r="AW330" s="813"/>
    </row>
    <row r="331" spans="1:49" x14ac:dyDescent="0.2">
      <c r="A331" s="794">
        <f t="shared" si="119"/>
        <v>2048</v>
      </c>
      <c r="B331" s="794">
        <f t="shared" si="120"/>
        <v>1</v>
      </c>
      <c r="C331" s="800">
        <f t="shared" si="101"/>
        <v>54058</v>
      </c>
      <c r="E331" s="805">
        <v>1529782</v>
      </c>
      <c r="F331" s="476">
        <v>1319812</v>
      </c>
      <c r="G331" s="476">
        <v>65544</v>
      </c>
      <c r="H331" s="476">
        <v>6506</v>
      </c>
      <c r="I331" s="476">
        <v>994</v>
      </c>
      <c r="J331" s="476">
        <f t="shared" si="105"/>
        <v>2922638</v>
      </c>
      <c r="K331" s="476">
        <f t="shared" si="106"/>
        <v>230154</v>
      </c>
      <c r="L331" s="476">
        <f t="shared" si="107"/>
        <v>3152792</v>
      </c>
      <c r="M331" s="476">
        <v>2325</v>
      </c>
      <c r="N331" s="476">
        <f t="shared" si="108"/>
        <v>183</v>
      </c>
      <c r="O331" s="806">
        <f t="shared" si="102"/>
        <v>3155300</v>
      </c>
      <c r="P331" s="813"/>
      <c r="Q331" s="805">
        <f>E331-'[119]Electric Assumptions'!V323</f>
        <v>1364684.1549723139</v>
      </c>
      <c r="R331" s="476">
        <f>F331-'[119]Electric Assumptions'!W323</f>
        <v>752607.35298614798</v>
      </c>
      <c r="S331" s="476">
        <f t="shared" si="121"/>
        <v>65544</v>
      </c>
      <c r="T331" s="476">
        <f t="shared" si="121"/>
        <v>6506</v>
      </c>
      <c r="U331" s="476">
        <f t="shared" si="121"/>
        <v>994</v>
      </c>
      <c r="V331" s="476">
        <f t="shared" si="109"/>
        <v>2190335.507958462</v>
      </c>
      <c r="W331" s="476">
        <f t="shared" si="110"/>
        <v>172485.492041538</v>
      </c>
      <c r="X331" s="476">
        <f t="shared" si="111"/>
        <v>2362821</v>
      </c>
      <c r="Y331" s="476">
        <f t="shared" si="112"/>
        <v>2325</v>
      </c>
      <c r="Z331" s="476">
        <f t="shared" si="113"/>
        <v>183</v>
      </c>
      <c r="AA331" s="806">
        <f t="shared" si="103"/>
        <v>2365329</v>
      </c>
      <c r="AC331" s="805">
        <v>1939958.3625897202</v>
      </c>
      <c r="AD331" s="476">
        <v>1546294.7549635037</v>
      </c>
      <c r="AE331" s="476">
        <v>76259.690098019302</v>
      </c>
      <c r="AF331" s="476">
        <v>8499.7871075605108</v>
      </c>
      <c r="AG331" s="476">
        <v>994.19292612579966</v>
      </c>
      <c r="AH331" s="476">
        <f t="shared" si="114"/>
        <v>3572006.7876849291</v>
      </c>
      <c r="AI331" s="476">
        <f t="shared" si="115"/>
        <v>281291.21231507091</v>
      </c>
      <c r="AJ331" s="476">
        <f t="shared" si="116"/>
        <v>3853298</v>
      </c>
      <c r="AK331" s="476">
        <f t="shared" si="117"/>
        <v>2325</v>
      </c>
      <c r="AL331" s="476">
        <f t="shared" si="118"/>
        <v>183</v>
      </c>
      <c r="AM331" s="806">
        <f t="shared" si="104"/>
        <v>3855806</v>
      </c>
      <c r="AR331" s="813"/>
      <c r="AS331" s="813"/>
      <c r="AT331" s="813"/>
      <c r="AU331" s="813"/>
      <c r="AV331" s="813"/>
      <c r="AW331" s="813"/>
    </row>
    <row r="332" spans="1:49" x14ac:dyDescent="0.2">
      <c r="A332" s="794">
        <f t="shared" si="119"/>
        <v>2048</v>
      </c>
      <c r="B332" s="794">
        <f t="shared" si="120"/>
        <v>2</v>
      </c>
      <c r="C332" s="800">
        <f t="shared" si="101"/>
        <v>54089</v>
      </c>
      <c r="E332" s="805">
        <v>1304660</v>
      </c>
      <c r="F332" s="476">
        <v>1185789</v>
      </c>
      <c r="G332" s="476">
        <v>62302</v>
      </c>
      <c r="H332" s="476">
        <v>5633</v>
      </c>
      <c r="I332" s="476">
        <v>895</v>
      </c>
      <c r="J332" s="476">
        <f t="shared" si="105"/>
        <v>2559279</v>
      </c>
      <c r="K332" s="476">
        <f t="shared" si="106"/>
        <v>201540</v>
      </c>
      <c r="L332" s="476">
        <f t="shared" si="107"/>
        <v>2760819</v>
      </c>
      <c r="M332" s="476">
        <v>2433</v>
      </c>
      <c r="N332" s="476">
        <f t="shared" si="108"/>
        <v>192</v>
      </c>
      <c r="O332" s="806">
        <f t="shared" si="102"/>
        <v>2763444</v>
      </c>
      <c r="P332" s="813"/>
      <c r="Q332" s="805">
        <f>E332-'[119]Electric Assumptions'!V324</f>
        <v>1148684.8734797139</v>
      </c>
      <c r="R332" s="476">
        <f>F332-'[119]Electric Assumptions'!W324</f>
        <v>660322.69035057595</v>
      </c>
      <c r="S332" s="476">
        <f t="shared" si="121"/>
        <v>62302</v>
      </c>
      <c r="T332" s="476">
        <f t="shared" si="121"/>
        <v>5633</v>
      </c>
      <c r="U332" s="476">
        <f t="shared" si="121"/>
        <v>895</v>
      </c>
      <c r="V332" s="476">
        <f t="shared" si="109"/>
        <v>1877837.56383029</v>
      </c>
      <c r="W332" s="476">
        <f t="shared" si="110"/>
        <v>147877.43616971001</v>
      </c>
      <c r="X332" s="476">
        <f t="shared" si="111"/>
        <v>2025715</v>
      </c>
      <c r="Y332" s="476">
        <f t="shared" si="112"/>
        <v>2433</v>
      </c>
      <c r="Z332" s="476">
        <f t="shared" si="113"/>
        <v>192</v>
      </c>
      <c r="AA332" s="806">
        <f t="shared" si="103"/>
        <v>2028340</v>
      </c>
      <c r="AC332" s="805">
        <v>1633169.4754952118</v>
      </c>
      <c r="AD332" s="476">
        <v>1415344.2817251673</v>
      </c>
      <c r="AE332" s="476">
        <v>72005.330471219728</v>
      </c>
      <c r="AF332" s="476">
        <v>7291.6740176580761</v>
      </c>
      <c r="AG332" s="476">
        <v>894.58630306046314</v>
      </c>
      <c r="AH332" s="476">
        <f t="shared" si="114"/>
        <v>3128705.348012317</v>
      </c>
      <c r="AI332" s="476">
        <f t="shared" si="115"/>
        <v>246381.65198768303</v>
      </c>
      <c r="AJ332" s="476">
        <f t="shared" si="116"/>
        <v>3375087</v>
      </c>
      <c r="AK332" s="476">
        <f t="shared" si="117"/>
        <v>2433</v>
      </c>
      <c r="AL332" s="476">
        <f t="shared" si="118"/>
        <v>192</v>
      </c>
      <c r="AM332" s="806">
        <f t="shared" si="104"/>
        <v>3377712</v>
      </c>
      <c r="AR332" s="813"/>
      <c r="AS332" s="813"/>
      <c r="AT332" s="813"/>
      <c r="AU332" s="813"/>
      <c r="AV332" s="813"/>
      <c r="AW332" s="813"/>
    </row>
    <row r="333" spans="1:49" x14ac:dyDescent="0.2">
      <c r="A333" s="794">
        <f t="shared" si="119"/>
        <v>2048</v>
      </c>
      <c r="B333" s="794">
        <f t="shared" si="120"/>
        <v>3</v>
      </c>
      <c r="C333" s="800">
        <f t="shared" si="101"/>
        <v>54118</v>
      </c>
      <c r="E333" s="805">
        <v>1287204</v>
      </c>
      <c r="F333" s="476">
        <v>1252812</v>
      </c>
      <c r="G333" s="476">
        <v>66022</v>
      </c>
      <c r="H333" s="476">
        <v>6719</v>
      </c>
      <c r="I333" s="476">
        <v>859</v>
      </c>
      <c r="J333" s="476">
        <f t="shared" si="105"/>
        <v>2613616</v>
      </c>
      <c r="K333" s="476">
        <f t="shared" si="106"/>
        <v>205819</v>
      </c>
      <c r="L333" s="476">
        <f t="shared" si="107"/>
        <v>2819435</v>
      </c>
      <c r="M333" s="476">
        <v>2339</v>
      </c>
      <c r="N333" s="476">
        <f t="shared" si="108"/>
        <v>184</v>
      </c>
      <c r="O333" s="806">
        <f t="shared" si="102"/>
        <v>2821958</v>
      </c>
      <c r="P333" s="813"/>
      <c r="Q333" s="805">
        <f>E333-'[119]Electric Assumptions'!V325</f>
        <v>1113427.5206030661</v>
      </c>
      <c r="R333" s="476">
        <f>F333-'[119]Electric Assumptions'!W325</f>
        <v>678293.24750393198</v>
      </c>
      <c r="S333" s="476">
        <f t="shared" si="121"/>
        <v>66022</v>
      </c>
      <c r="T333" s="476">
        <f t="shared" si="121"/>
        <v>6719</v>
      </c>
      <c r="U333" s="476">
        <f t="shared" si="121"/>
        <v>859</v>
      </c>
      <c r="V333" s="476">
        <f t="shared" si="109"/>
        <v>1865320.7681069979</v>
      </c>
      <c r="W333" s="476">
        <f t="shared" si="110"/>
        <v>146891.23189300206</v>
      </c>
      <c r="X333" s="476">
        <f t="shared" si="111"/>
        <v>2012212</v>
      </c>
      <c r="Y333" s="476">
        <f t="shared" si="112"/>
        <v>2339</v>
      </c>
      <c r="Z333" s="476">
        <f t="shared" si="113"/>
        <v>184</v>
      </c>
      <c r="AA333" s="806">
        <f t="shared" si="103"/>
        <v>2014735</v>
      </c>
      <c r="AC333" s="805">
        <v>1603447.4529594649</v>
      </c>
      <c r="AD333" s="476">
        <v>1512268.6284833385</v>
      </c>
      <c r="AE333" s="476">
        <v>76979.061693402458</v>
      </c>
      <c r="AF333" s="476">
        <v>8526.2013387109</v>
      </c>
      <c r="AG333" s="476">
        <v>859.39602486841193</v>
      </c>
      <c r="AH333" s="476">
        <f t="shared" si="114"/>
        <v>3202080.7404997847</v>
      </c>
      <c r="AI333" s="476">
        <f t="shared" si="115"/>
        <v>252159.2595002153</v>
      </c>
      <c r="AJ333" s="476">
        <f t="shared" si="116"/>
        <v>3454240</v>
      </c>
      <c r="AK333" s="476">
        <f t="shared" si="117"/>
        <v>2339</v>
      </c>
      <c r="AL333" s="476">
        <f t="shared" si="118"/>
        <v>184</v>
      </c>
      <c r="AM333" s="806">
        <f t="shared" si="104"/>
        <v>3456763</v>
      </c>
      <c r="AR333" s="813"/>
      <c r="AS333" s="813"/>
      <c r="AT333" s="813"/>
      <c r="AU333" s="813"/>
      <c r="AV333" s="813"/>
      <c r="AW333" s="813"/>
    </row>
    <row r="334" spans="1:49" x14ac:dyDescent="0.2">
      <c r="A334" s="794">
        <f t="shared" si="119"/>
        <v>2048</v>
      </c>
      <c r="B334" s="794">
        <f t="shared" si="120"/>
        <v>4</v>
      </c>
      <c r="C334" s="800">
        <f t="shared" si="101"/>
        <v>54149</v>
      </c>
      <c r="E334" s="805">
        <v>1034694</v>
      </c>
      <c r="F334" s="476">
        <v>1100755</v>
      </c>
      <c r="G334" s="476">
        <v>61770</v>
      </c>
      <c r="H334" s="476">
        <v>6049</v>
      </c>
      <c r="I334" s="476">
        <v>705</v>
      </c>
      <c r="J334" s="476">
        <f t="shared" si="105"/>
        <v>2203973</v>
      </c>
      <c r="K334" s="476">
        <f t="shared" si="106"/>
        <v>173560</v>
      </c>
      <c r="L334" s="476">
        <f t="shared" si="107"/>
        <v>2377533</v>
      </c>
      <c r="M334" s="476">
        <v>2172</v>
      </c>
      <c r="N334" s="476">
        <f t="shared" si="108"/>
        <v>171</v>
      </c>
      <c r="O334" s="806">
        <f t="shared" si="102"/>
        <v>2379876</v>
      </c>
      <c r="P334" s="813"/>
      <c r="Q334" s="805">
        <f>E334-'[119]Electric Assumptions'!V326</f>
        <v>866573.91218159196</v>
      </c>
      <c r="R334" s="476">
        <f>F334-'[119]Electric Assumptions'!W326</f>
        <v>553293.55636446003</v>
      </c>
      <c r="S334" s="476">
        <f t="shared" si="121"/>
        <v>61770</v>
      </c>
      <c r="T334" s="476">
        <f t="shared" si="121"/>
        <v>6049</v>
      </c>
      <c r="U334" s="476">
        <f t="shared" si="121"/>
        <v>705</v>
      </c>
      <c r="V334" s="476">
        <f t="shared" si="109"/>
        <v>1488391.468546052</v>
      </c>
      <c r="W334" s="476">
        <f t="shared" si="110"/>
        <v>117208.531453948</v>
      </c>
      <c r="X334" s="476">
        <f t="shared" si="111"/>
        <v>1605600</v>
      </c>
      <c r="Y334" s="476">
        <f t="shared" si="112"/>
        <v>2172</v>
      </c>
      <c r="Z334" s="476">
        <f t="shared" si="113"/>
        <v>171</v>
      </c>
      <c r="AA334" s="806">
        <f t="shared" si="103"/>
        <v>1607943</v>
      </c>
      <c r="AC334" s="805">
        <v>1309723.0451856798</v>
      </c>
      <c r="AD334" s="476">
        <v>1382388.8451178782</v>
      </c>
      <c r="AE334" s="476">
        <v>72152.999524043145</v>
      </c>
      <c r="AF334" s="476">
        <v>7524.854443828408</v>
      </c>
      <c r="AG334" s="476">
        <v>705.20638861741361</v>
      </c>
      <c r="AH334" s="476">
        <f t="shared" si="114"/>
        <v>2772494.9506600467</v>
      </c>
      <c r="AI334" s="476">
        <f t="shared" si="115"/>
        <v>218330.04933995334</v>
      </c>
      <c r="AJ334" s="476">
        <f t="shared" si="116"/>
        <v>2990825</v>
      </c>
      <c r="AK334" s="476">
        <f t="shared" si="117"/>
        <v>2172</v>
      </c>
      <c r="AL334" s="476">
        <f t="shared" si="118"/>
        <v>171</v>
      </c>
      <c r="AM334" s="806">
        <f t="shared" si="104"/>
        <v>2993168</v>
      </c>
      <c r="AR334" s="813"/>
      <c r="AS334" s="813"/>
      <c r="AT334" s="813"/>
      <c r="AU334" s="813"/>
      <c r="AV334" s="813"/>
      <c r="AW334" s="813"/>
    </row>
    <row r="335" spans="1:49" x14ac:dyDescent="0.2">
      <c r="A335" s="794">
        <f t="shared" si="119"/>
        <v>2048</v>
      </c>
      <c r="B335" s="794">
        <f t="shared" si="120"/>
        <v>5</v>
      </c>
      <c r="C335" s="800">
        <f t="shared" si="101"/>
        <v>54179</v>
      </c>
      <c r="E335" s="805">
        <v>945570</v>
      </c>
      <c r="F335" s="476">
        <v>1079294</v>
      </c>
      <c r="G335" s="476">
        <v>59118</v>
      </c>
      <c r="H335" s="476">
        <v>6007</v>
      </c>
      <c r="I335" s="476">
        <v>558</v>
      </c>
      <c r="J335" s="476">
        <f t="shared" si="105"/>
        <v>2090547</v>
      </c>
      <c r="K335" s="476">
        <f t="shared" si="106"/>
        <v>164628</v>
      </c>
      <c r="L335" s="476">
        <f t="shared" si="107"/>
        <v>2255175</v>
      </c>
      <c r="M335" s="476">
        <v>2174</v>
      </c>
      <c r="N335" s="476">
        <f t="shared" si="108"/>
        <v>171</v>
      </c>
      <c r="O335" s="806">
        <f t="shared" si="102"/>
        <v>2257520</v>
      </c>
      <c r="P335" s="813"/>
      <c r="Q335" s="805">
        <f>E335-'[119]Electric Assumptions'!V327</f>
        <v>782189.32025150803</v>
      </c>
      <c r="R335" s="476">
        <f>F335-'[119]Electric Assumptions'!W327</f>
        <v>549537.97312557604</v>
      </c>
      <c r="S335" s="476">
        <f t="shared" si="121"/>
        <v>59118</v>
      </c>
      <c r="T335" s="476">
        <f t="shared" si="121"/>
        <v>6007</v>
      </c>
      <c r="U335" s="476">
        <f t="shared" si="121"/>
        <v>558</v>
      </c>
      <c r="V335" s="476">
        <f t="shared" si="109"/>
        <v>1397410.2933770842</v>
      </c>
      <c r="W335" s="476">
        <f t="shared" si="110"/>
        <v>110043.70662291581</v>
      </c>
      <c r="X335" s="476">
        <f t="shared" si="111"/>
        <v>1507454</v>
      </c>
      <c r="Y335" s="476">
        <f t="shared" si="112"/>
        <v>2174</v>
      </c>
      <c r="Z335" s="476">
        <f t="shared" si="113"/>
        <v>171</v>
      </c>
      <c r="AA335" s="806">
        <f t="shared" si="103"/>
        <v>1509799</v>
      </c>
      <c r="AC335" s="805">
        <v>1194500.3689082291</v>
      </c>
      <c r="AD335" s="476">
        <v>1381803.2440275438</v>
      </c>
      <c r="AE335" s="476">
        <v>69737.467816012984</v>
      </c>
      <c r="AF335" s="476">
        <v>7344.460015897107</v>
      </c>
      <c r="AG335" s="476">
        <v>558.17785929876698</v>
      </c>
      <c r="AH335" s="476">
        <f t="shared" si="114"/>
        <v>2653943.7186269821</v>
      </c>
      <c r="AI335" s="476">
        <f t="shared" si="115"/>
        <v>208994.28137301793</v>
      </c>
      <c r="AJ335" s="476">
        <f t="shared" si="116"/>
        <v>2862938</v>
      </c>
      <c r="AK335" s="476">
        <f t="shared" si="117"/>
        <v>2174</v>
      </c>
      <c r="AL335" s="476">
        <f t="shared" si="118"/>
        <v>171</v>
      </c>
      <c r="AM335" s="806">
        <f t="shared" si="104"/>
        <v>2865283</v>
      </c>
      <c r="AR335" s="813"/>
      <c r="AS335" s="813"/>
      <c r="AT335" s="813"/>
      <c r="AU335" s="813"/>
      <c r="AV335" s="813"/>
      <c r="AW335" s="813"/>
    </row>
    <row r="336" spans="1:49" x14ac:dyDescent="0.2">
      <c r="A336" s="794">
        <f t="shared" si="119"/>
        <v>2048</v>
      </c>
      <c r="B336" s="794">
        <f t="shared" si="120"/>
        <v>6</v>
      </c>
      <c r="C336" s="800">
        <f t="shared" si="101"/>
        <v>54210</v>
      </c>
      <c r="E336" s="805">
        <v>937961</v>
      </c>
      <c r="F336" s="476">
        <v>1051827</v>
      </c>
      <c r="G336" s="476">
        <v>65336</v>
      </c>
      <c r="H336" s="476">
        <v>5302</v>
      </c>
      <c r="I336" s="476">
        <v>430</v>
      </c>
      <c r="J336" s="476">
        <f t="shared" si="105"/>
        <v>2060856</v>
      </c>
      <c r="K336" s="476">
        <f t="shared" si="106"/>
        <v>162290</v>
      </c>
      <c r="L336" s="476">
        <f t="shared" si="107"/>
        <v>2223146</v>
      </c>
      <c r="M336" s="476">
        <v>1787</v>
      </c>
      <c r="N336" s="476">
        <f t="shared" si="108"/>
        <v>141</v>
      </c>
      <c r="O336" s="806">
        <f t="shared" si="102"/>
        <v>2225074</v>
      </c>
      <c r="P336" s="813"/>
      <c r="Q336" s="805">
        <f>E336-'[119]Electric Assumptions'!V328</f>
        <v>780065.26200166903</v>
      </c>
      <c r="R336" s="476">
        <f>F336-'[119]Electric Assumptions'!W328</f>
        <v>541687.91495300806</v>
      </c>
      <c r="S336" s="476">
        <f t="shared" si="121"/>
        <v>65336</v>
      </c>
      <c r="T336" s="476">
        <f t="shared" si="121"/>
        <v>5302</v>
      </c>
      <c r="U336" s="476">
        <f t="shared" si="121"/>
        <v>430</v>
      </c>
      <c r="V336" s="476">
        <f t="shared" si="109"/>
        <v>1392821.1769546771</v>
      </c>
      <c r="W336" s="476">
        <f t="shared" si="110"/>
        <v>109682.8230453229</v>
      </c>
      <c r="X336" s="476">
        <f t="shared" si="111"/>
        <v>1502504</v>
      </c>
      <c r="Y336" s="476">
        <f t="shared" si="112"/>
        <v>1787</v>
      </c>
      <c r="Z336" s="476">
        <f t="shared" si="113"/>
        <v>141</v>
      </c>
      <c r="AA336" s="806">
        <f t="shared" si="103"/>
        <v>1504432</v>
      </c>
      <c r="AC336" s="805">
        <v>1188743.9744704519</v>
      </c>
      <c r="AD336" s="476">
        <v>1378110.9938520968</v>
      </c>
      <c r="AE336" s="476">
        <v>75597.443629857415</v>
      </c>
      <c r="AF336" s="476">
        <v>6589.6001438620979</v>
      </c>
      <c r="AG336" s="476">
        <v>429.69524403272618</v>
      </c>
      <c r="AH336" s="476">
        <f t="shared" si="114"/>
        <v>2649471.7073403015</v>
      </c>
      <c r="AI336" s="476">
        <f t="shared" si="115"/>
        <v>208642.29265969852</v>
      </c>
      <c r="AJ336" s="476">
        <f t="shared" si="116"/>
        <v>2858114</v>
      </c>
      <c r="AK336" s="476">
        <f t="shared" si="117"/>
        <v>1787</v>
      </c>
      <c r="AL336" s="476">
        <f t="shared" si="118"/>
        <v>141</v>
      </c>
      <c r="AM336" s="806">
        <f t="shared" si="104"/>
        <v>2860042</v>
      </c>
      <c r="AR336" s="813"/>
      <c r="AS336" s="813"/>
      <c r="AT336" s="813"/>
      <c r="AU336" s="813"/>
      <c r="AV336" s="813"/>
      <c r="AW336" s="813"/>
    </row>
    <row r="337" spans="1:49" x14ac:dyDescent="0.2">
      <c r="A337" s="794">
        <f t="shared" si="119"/>
        <v>2048</v>
      </c>
      <c r="B337" s="794">
        <f t="shared" si="120"/>
        <v>7</v>
      </c>
      <c r="C337" s="800">
        <f t="shared" si="101"/>
        <v>54240</v>
      </c>
      <c r="E337" s="805">
        <v>1135700</v>
      </c>
      <c r="F337" s="476">
        <v>1159593</v>
      </c>
      <c r="G337" s="476">
        <v>67475</v>
      </c>
      <c r="H337" s="476">
        <v>6144</v>
      </c>
      <c r="I337" s="476">
        <v>291</v>
      </c>
      <c r="J337" s="476">
        <f t="shared" si="105"/>
        <v>2369203</v>
      </c>
      <c r="K337" s="476">
        <f t="shared" si="106"/>
        <v>186572</v>
      </c>
      <c r="L337" s="476">
        <f t="shared" si="107"/>
        <v>2555775</v>
      </c>
      <c r="M337" s="476">
        <v>2889</v>
      </c>
      <c r="N337" s="476">
        <f t="shared" si="108"/>
        <v>228</v>
      </c>
      <c r="O337" s="806">
        <f t="shared" si="102"/>
        <v>2558892</v>
      </c>
      <c r="P337" s="813"/>
      <c r="Q337" s="805">
        <f>E337-'[119]Electric Assumptions'!V329</f>
        <v>976571.12042185804</v>
      </c>
      <c r="R337" s="476">
        <f>F337-'[119]Electric Assumptions'!W329</f>
        <v>646089.83442251408</v>
      </c>
      <c r="S337" s="476">
        <f t="shared" si="121"/>
        <v>67475</v>
      </c>
      <c r="T337" s="476">
        <f t="shared" si="121"/>
        <v>6144</v>
      </c>
      <c r="U337" s="476">
        <f t="shared" si="121"/>
        <v>291</v>
      </c>
      <c r="V337" s="476">
        <f t="shared" si="109"/>
        <v>1696570.9548443721</v>
      </c>
      <c r="W337" s="476">
        <f t="shared" si="110"/>
        <v>133603.04515562789</v>
      </c>
      <c r="X337" s="476">
        <f t="shared" si="111"/>
        <v>1830174</v>
      </c>
      <c r="Y337" s="476">
        <f t="shared" si="112"/>
        <v>2889</v>
      </c>
      <c r="Z337" s="476">
        <f t="shared" si="113"/>
        <v>228</v>
      </c>
      <c r="AA337" s="806">
        <f t="shared" si="103"/>
        <v>1833291</v>
      </c>
      <c r="AC337" s="805">
        <v>1448763.0367060842</v>
      </c>
      <c r="AD337" s="476">
        <v>1488128.4468537248</v>
      </c>
      <c r="AE337" s="476">
        <v>77749.737065722991</v>
      </c>
      <c r="AF337" s="476">
        <v>7852.5791959328426</v>
      </c>
      <c r="AG337" s="476">
        <v>291.14757483456242</v>
      </c>
      <c r="AH337" s="476">
        <f t="shared" si="114"/>
        <v>3022784.9473962993</v>
      </c>
      <c r="AI337" s="476">
        <f t="shared" si="115"/>
        <v>238040.05260370066</v>
      </c>
      <c r="AJ337" s="476">
        <f t="shared" si="116"/>
        <v>3260825</v>
      </c>
      <c r="AK337" s="476">
        <f t="shared" si="117"/>
        <v>2889</v>
      </c>
      <c r="AL337" s="476">
        <f t="shared" si="118"/>
        <v>228</v>
      </c>
      <c r="AM337" s="806">
        <f t="shared" si="104"/>
        <v>3263942</v>
      </c>
      <c r="AR337" s="813"/>
      <c r="AS337" s="813"/>
      <c r="AT337" s="813"/>
      <c r="AU337" s="813"/>
      <c r="AV337" s="813"/>
      <c r="AW337" s="813"/>
    </row>
    <row r="338" spans="1:49" x14ac:dyDescent="0.2">
      <c r="A338" s="794">
        <f t="shared" si="119"/>
        <v>2048</v>
      </c>
      <c r="B338" s="794">
        <f t="shared" si="120"/>
        <v>8</v>
      </c>
      <c r="C338" s="800">
        <f t="shared" si="101"/>
        <v>54271</v>
      </c>
      <c r="E338" s="805">
        <v>1158022</v>
      </c>
      <c r="F338" s="476">
        <v>1160671</v>
      </c>
      <c r="G338" s="476">
        <v>67582</v>
      </c>
      <c r="H338" s="476">
        <v>5652</v>
      </c>
      <c r="I338" s="476">
        <v>290</v>
      </c>
      <c r="J338" s="476">
        <f t="shared" si="105"/>
        <v>2392217</v>
      </c>
      <c r="K338" s="476">
        <f t="shared" si="106"/>
        <v>188384</v>
      </c>
      <c r="L338" s="476">
        <f t="shared" si="107"/>
        <v>2580601</v>
      </c>
      <c r="M338" s="476">
        <v>1634</v>
      </c>
      <c r="N338" s="476">
        <f t="shared" si="108"/>
        <v>129</v>
      </c>
      <c r="O338" s="806">
        <f t="shared" si="102"/>
        <v>2582364</v>
      </c>
      <c r="P338" s="813"/>
      <c r="Q338" s="805">
        <f>E338-'[119]Electric Assumptions'!V330</f>
        <v>998833.30170592899</v>
      </c>
      <c r="R338" s="476">
        <f>F338-'[119]Electric Assumptions'!W330</f>
        <v>642051.45696083002</v>
      </c>
      <c r="S338" s="476">
        <f t="shared" si="121"/>
        <v>67582</v>
      </c>
      <c r="T338" s="476">
        <f t="shared" si="121"/>
        <v>5652</v>
      </c>
      <c r="U338" s="476">
        <f t="shared" si="121"/>
        <v>290</v>
      </c>
      <c r="V338" s="476">
        <f t="shared" si="109"/>
        <v>1714408.7586667589</v>
      </c>
      <c r="W338" s="476">
        <f t="shared" si="110"/>
        <v>135007.24133324111</v>
      </c>
      <c r="X338" s="476">
        <f t="shared" si="111"/>
        <v>1849416</v>
      </c>
      <c r="Y338" s="476">
        <f t="shared" si="112"/>
        <v>1634</v>
      </c>
      <c r="Z338" s="476">
        <f t="shared" si="113"/>
        <v>129</v>
      </c>
      <c r="AA338" s="806">
        <f t="shared" si="103"/>
        <v>1851179</v>
      </c>
      <c r="AC338" s="805">
        <v>1454426.4972066446</v>
      </c>
      <c r="AD338" s="476">
        <v>1492299.444725448</v>
      </c>
      <c r="AE338" s="476">
        <v>78234.919469886838</v>
      </c>
      <c r="AF338" s="476">
        <v>7310.7218837577657</v>
      </c>
      <c r="AG338" s="476">
        <v>290.29550054884817</v>
      </c>
      <c r="AH338" s="476">
        <f t="shared" si="114"/>
        <v>3032561.8787862863</v>
      </c>
      <c r="AI338" s="476">
        <f t="shared" si="115"/>
        <v>238810.12121371366</v>
      </c>
      <c r="AJ338" s="476">
        <f t="shared" si="116"/>
        <v>3271372</v>
      </c>
      <c r="AK338" s="476">
        <f t="shared" si="117"/>
        <v>1634</v>
      </c>
      <c r="AL338" s="476">
        <f t="shared" si="118"/>
        <v>129</v>
      </c>
      <c r="AM338" s="806">
        <f t="shared" si="104"/>
        <v>3273135</v>
      </c>
      <c r="AR338" s="813"/>
      <c r="AS338" s="813"/>
      <c r="AT338" s="813"/>
      <c r="AU338" s="813"/>
      <c r="AV338" s="813"/>
      <c r="AW338" s="813"/>
    </row>
    <row r="339" spans="1:49" x14ac:dyDescent="0.2">
      <c r="A339" s="794">
        <f t="shared" si="119"/>
        <v>2048</v>
      </c>
      <c r="B339" s="794">
        <f t="shared" si="120"/>
        <v>9</v>
      </c>
      <c r="C339" s="800">
        <f t="shared" si="101"/>
        <v>54302</v>
      </c>
      <c r="E339" s="805">
        <v>987888</v>
      </c>
      <c r="F339" s="476">
        <v>1074473</v>
      </c>
      <c r="G339" s="476">
        <v>63942</v>
      </c>
      <c r="H339" s="476">
        <v>5762</v>
      </c>
      <c r="I339" s="476">
        <v>318</v>
      </c>
      <c r="J339" s="476">
        <f t="shared" si="105"/>
        <v>2132383</v>
      </c>
      <c r="K339" s="476">
        <f t="shared" si="106"/>
        <v>167922</v>
      </c>
      <c r="L339" s="476">
        <f t="shared" si="107"/>
        <v>2300305</v>
      </c>
      <c r="M339" s="476">
        <v>1428</v>
      </c>
      <c r="N339" s="476">
        <f t="shared" si="108"/>
        <v>112</v>
      </c>
      <c r="O339" s="806">
        <f t="shared" si="102"/>
        <v>2301845</v>
      </c>
      <c r="P339" s="813"/>
      <c r="Q339" s="805">
        <f>E339-'[119]Electric Assumptions'!V331</f>
        <v>838108.24888866604</v>
      </c>
      <c r="R339" s="476">
        <f>F339-'[119]Electric Assumptions'!W331</f>
        <v>577648.05711054697</v>
      </c>
      <c r="S339" s="476">
        <f t="shared" si="121"/>
        <v>63942</v>
      </c>
      <c r="T339" s="476">
        <f t="shared" si="121"/>
        <v>5762</v>
      </c>
      <c r="U339" s="476">
        <f t="shared" si="121"/>
        <v>318</v>
      </c>
      <c r="V339" s="476">
        <f t="shared" si="109"/>
        <v>1485778.3059992129</v>
      </c>
      <c r="W339" s="476">
        <f t="shared" si="110"/>
        <v>117002.6940007871</v>
      </c>
      <c r="X339" s="476">
        <f t="shared" si="111"/>
        <v>1602781</v>
      </c>
      <c r="Y339" s="476">
        <f t="shared" si="112"/>
        <v>1428</v>
      </c>
      <c r="Z339" s="476">
        <f t="shared" si="113"/>
        <v>112</v>
      </c>
      <c r="AA339" s="806">
        <f t="shared" si="103"/>
        <v>1604321</v>
      </c>
      <c r="AC339" s="805">
        <v>1217141.1100919561</v>
      </c>
      <c r="AD339" s="476">
        <v>1370054.6606677428</v>
      </c>
      <c r="AE339" s="476">
        <v>73843.040878625223</v>
      </c>
      <c r="AF339" s="476">
        <v>7601.5149212207798</v>
      </c>
      <c r="AG339" s="476">
        <v>318.24424108320096</v>
      </c>
      <c r="AH339" s="476">
        <f t="shared" si="114"/>
        <v>2668958.570800628</v>
      </c>
      <c r="AI339" s="476">
        <f t="shared" si="115"/>
        <v>210176.42919937195</v>
      </c>
      <c r="AJ339" s="476">
        <f t="shared" si="116"/>
        <v>2879135</v>
      </c>
      <c r="AK339" s="476">
        <f t="shared" si="117"/>
        <v>1428</v>
      </c>
      <c r="AL339" s="476">
        <f t="shared" si="118"/>
        <v>112</v>
      </c>
      <c r="AM339" s="806">
        <f t="shared" si="104"/>
        <v>2880675</v>
      </c>
      <c r="AR339" s="813"/>
      <c r="AS339" s="813"/>
      <c r="AT339" s="813"/>
      <c r="AU339" s="813"/>
      <c r="AV339" s="813"/>
      <c r="AW339" s="813"/>
    </row>
    <row r="340" spans="1:49" x14ac:dyDescent="0.2">
      <c r="A340" s="794">
        <f t="shared" si="119"/>
        <v>2048</v>
      </c>
      <c r="B340" s="794">
        <f t="shared" si="120"/>
        <v>10</v>
      </c>
      <c r="C340" s="800">
        <f t="shared" si="101"/>
        <v>54332</v>
      </c>
      <c r="E340" s="805">
        <v>1047453</v>
      </c>
      <c r="F340" s="476">
        <v>1133435</v>
      </c>
      <c r="G340" s="476">
        <v>63183</v>
      </c>
      <c r="H340" s="476">
        <v>6489</v>
      </c>
      <c r="I340" s="476">
        <v>498</v>
      </c>
      <c r="J340" s="476">
        <f t="shared" si="105"/>
        <v>2251058</v>
      </c>
      <c r="K340" s="476">
        <f t="shared" si="106"/>
        <v>177268</v>
      </c>
      <c r="L340" s="476">
        <f t="shared" si="107"/>
        <v>2428326</v>
      </c>
      <c r="M340" s="476">
        <v>1830</v>
      </c>
      <c r="N340" s="476">
        <f t="shared" si="108"/>
        <v>144</v>
      </c>
      <c r="O340" s="806">
        <f t="shared" si="102"/>
        <v>2430300</v>
      </c>
      <c r="P340" s="813"/>
      <c r="Q340" s="805">
        <f>E340-'[119]Electric Assumptions'!V332</f>
        <v>876669.15788157401</v>
      </c>
      <c r="R340" s="476">
        <f>F340-'[119]Electric Assumptions'!W332</f>
        <v>576743.95223152905</v>
      </c>
      <c r="S340" s="476">
        <f t="shared" si="121"/>
        <v>63183</v>
      </c>
      <c r="T340" s="476">
        <f t="shared" si="121"/>
        <v>6489</v>
      </c>
      <c r="U340" s="476">
        <f t="shared" si="121"/>
        <v>498</v>
      </c>
      <c r="V340" s="476">
        <f t="shared" si="109"/>
        <v>1523583.1101131029</v>
      </c>
      <c r="W340" s="476">
        <f t="shared" si="110"/>
        <v>119979.88988689706</v>
      </c>
      <c r="X340" s="476">
        <f t="shared" si="111"/>
        <v>1643563</v>
      </c>
      <c r="Y340" s="476">
        <f t="shared" si="112"/>
        <v>1830</v>
      </c>
      <c r="Z340" s="476">
        <f t="shared" si="113"/>
        <v>144</v>
      </c>
      <c r="AA340" s="806">
        <f t="shared" si="103"/>
        <v>1645537</v>
      </c>
      <c r="AC340" s="805">
        <v>1309772.3858988858</v>
      </c>
      <c r="AD340" s="476">
        <v>1411341.2295734202</v>
      </c>
      <c r="AE340" s="476">
        <v>73928.473380980809</v>
      </c>
      <c r="AF340" s="476">
        <v>8887.4560952600004</v>
      </c>
      <c r="AG340" s="476">
        <v>497.79594323770812</v>
      </c>
      <c r="AH340" s="476">
        <f t="shared" si="114"/>
        <v>2804427.340891785</v>
      </c>
      <c r="AI340" s="476">
        <f t="shared" si="115"/>
        <v>220844.65910821501</v>
      </c>
      <c r="AJ340" s="476">
        <f t="shared" si="116"/>
        <v>3025272</v>
      </c>
      <c r="AK340" s="476">
        <f t="shared" si="117"/>
        <v>1830</v>
      </c>
      <c r="AL340" s="476">
        <f t="shared" si="118"/>
        <v>144</v>
      </c>
      <c r="AM340" s="806">
        <f t="shared" si="104"/>
        <v>3027246</v>
      </c>
      <c r="AR340" s="813"/>
      <c r="AS340" s="813"/>
      <c r="AT340" s="813"/>
      <c r="AU340" s="813"/>
      <c r="AV340" s="813"/>
      <c r="AW340" s="813"/>
    </row>
    <row r="341" spans="1:49" x14ac:dyDescent="0.2">
      <c r="A341" s="794">
        <f t="shared" si="119"/>
        <v>2048</v>
      </c>
      <c r="B341" s="794">
        <f t="shared" si="120"/>
        <v>11</v>
      </c>
      <c r="C341" s="800">
        <f t="shared" si="101"/>
        <v>54363</v>
      </c>
      <c r="E341" s="805">
        <v>1216707</v>
      </c>
      <c r="F341" s="476">
        <v>1196961</v>
      </c>
      <c r="G341" s="476">
        <v>60808</v>
      </c>
      <c r="H341" s="476">
        <v>5547</v>
      </c>
      <c r="I341" s="476">
        <v>674</v>
      </c>
      <c r="J341" s="476">
        <f t="shared" si="105"/>
        <v>2480697</v>
      </c>
      <c r="K341" s="476">
        <f t="shared" si="106"/>
        <v>195352</v>
      </c>
      <c r="L341" s="476">
        <f t="shared" si="107"/>
        <v>2676049</v>
      </c>
      <c r="M341" s="476">
        <v>1832</v>
      </c>
      <c r="N341" s="476">
        <f t="shared" si="108"/>
        <v>144</v>
      </c>
      <c r="O341" s="806">
        <f t="shared" si="102"/>
        <v>2678025</v>
      </c>
      <c r="P341" s="813"/>
      <c r="Q341" s="805">
        <f>E341-'[119]Electric Assumptions'!V333</f>
        <v>1045657.383459038</v>
      </c>
      <c r="R341" s="476">
        <f>F341-'[119]Electric Assumptions'!W333</f>
        <v>634257.13063958404</v>
      </c>
      <c r="S341" s="476">
        <f t="shared" si="121"/>
        <v>60808</v>
      </c>
      <c r="T341" s="476">
        <f t="shared" si="121"/>
        <v>5547</v>
      </c>
      <c r="U341" s="476">
        <f t="shared" si="121"/>
        <v>674</v>
      </c>
      <c r="V341" s="476">
        <f t="shared" si="109"/>
        <v>1746943.5140986219</v>
      </c>
      <c r="W341" s="476">
        <f t="shared" si="110"/>
        <v>137569.4859013781</v>
      </c>
      <c r="X341" s="476">
        <f t="shared" si="111"/>
        <v>1884513</v>
      </c>
      <c r="Y341" s="476">
        <f t="shared" si="112"/>
        <v>1832</v>
      </c>
      <c r="Z341" s="476">
        <f t="shared" si="113"/>
        <v>144</v>
      </c>
      <c r="AA341" s="806">
        <f t="shared" si="103"/>
        <v>1886489</v>
      </c>
      <c r="AC341" s="805">
        <v>1540357.2515948713</v>
      </c>
      <c r="AD341" s="476">
        <v>1432997.0053394777</v>
      </c>
      <c r="AE341" s="476">
        <v>70772.105160767082</v>
      </c>
      <c r="AF341" s="476">
        <v>7780.8369618938277</v>
      </c>
      <c r="AG341" s="476">
        <v>673.90445060956529</v>
      </c>
      <c r="AH341" s="476">
        <f t="shared" si="114"/>
        <v>3052581.1035076194</v>
      </c>
      <c r="AI341" s="476">
        <f t="shared" si="115"/>
        <v>240386.89649238065</v>
      </c>
      <c r="AJ341" s="476">
        <f t="shared" si="116"/>
        <v>3292968</v>
      </c>
      <c r="AK341" s="476">
        <f t="shared" si="117"/>
        <v>1832</v>
      </c>
      <c r="AL341" s="476">
        <f t="shared" si="118"/>
        <v>144</v>
      </c>
      <c r="AM341" s="806">
        <f t="shared" si="104"/>
        <v>3294944</v>
      </c>
      <c r="AR341" s="813"/>
      <c r="AS341" s="813"/>
      <c r="AT341" s="813"/>
      <c r="AU341" s="813"/>
      <c r="AV341" s="813"/>
      <c r="AW341" s="813"/>
    </row>
    <row r="342" spans="1:49" x14ac:dyDescent="0.2">
      <c r="A342" s="794">
        <f t="shared" si="119"/>
        <v>2048</v>
      </c>
      <c r="B342" s="794">
        <f t="shared" si="120"/>
        <v>12</v>
      </c>
      <c r="C342" s="800">
        <f t="shared" si="101"/>
        <v>54393</v>
      </c>
      <c r="E342" s="805">
        <v>1539168</v>
      </c>
      <c r="F342" s="476">
        <v>1391154</v>
      </c>
      <c r="G342" s="476">
        <v>62796</v>
      </c>
      <c r="H342" s="476">
        <v>6334</v>
      </c>
      <c r="I342" s="476">
        <v>881</v>
      </c>
      <c r="J342" s="476">
        <f t="shared" si="105"/>
        <v>3000333</v>
      </c>
      <c r="K342" s="476">
        <f t="shared" si="106"/>
        <v>236272</v>
      </c>
      <c r="L342" s="476">
        <f t="shared" si="107"/>
        <v>3236605</v>
      </c>
      <c r="M342" s="476">
        <v>1718</v>
      </c>
      <c r="N342" s="476">
        <f t="shared" si="108"/>
        <v>135</v>
      </c>
      <c r="O342" s="806">
        <f t="shared" si="102"/>
        <v>3238458</v>
      </c>
      <c r="P342" s="813"/>
      <c r="Q342" s="805">
        <f>E342-'[119]Electric Assumptions'!V334</f>
        <v>1355963.4630039539</v>
      </c>
      <c r="R342" s="476">
        <f>F342-'[119]Electric Assumptions'!W334</f>
        <v>780981.22846683895</v>
      </c>
      <c r="S342" s="476">
        <f t="shared" si="121"/>
        <v>62796</v>
      </c>
      <c r="T342" s="476">
        <f t="shared" si="121"/>
        <v>6334</v>
      </c>
      <c r="U342" s="476">
        <f t="shared" si="121"/>
        <v>881</v>
      </c>
      <c r="V342" s="476">
        <f t="shared" si="109"/>
        <v>2206955.691470793</v>
      </c>
      <c r="W342" s="476">
        <f t="shared" si="110"/>
        <v>173794.30852920702</v>
      </c>
      <c r="X342" s="476">
        <f t="shared" si="111"/>
        <v>2380750</v>
      </c>
      <c r="Y342" s="476">
        <f t="shared" si="112"/>
        <v>1718</v>
      </c>
      <c r="Z342" s="476">
        <f t="shared" si="113"/>
        <v>135</v>
      </c>
      <c r="AA342" s="806">
        <f t="shared" si="103"/>
        <v>2382603</v>
      </c>
      <c r="AC342" s="805">
        <v>1928855.2858046903</v>
      </c>
      <c r="AD342" s="476">
        <v>1596847.3120051501</v>
      </c>
      <c r="AE342" s="476">
        <v>72944.55568489428</v>
      </c>
      <c r="AF342" s="476">
        <v>8735.8851745504144</v>
      </c>
      <c r="AG342" s="476">
        <v>881.20562500309654</v>
      </c>
      <c r="AH342" s="476">
        <f t="shared" si="114"/>
        <v>3608264.2442942886</v>
      </c>
      <c r="AI342" s="476">
        <f t="shared" si="115"/>
        <v>284145.75570571143</v>
      </c>
      <c r="AJ342" s="476">
        <f t="shared" si="116"/>
        <v>3892410</v>
      </c>
      <c r="AK342" s="476">
        <f t="shared" si="117"/>
        <v>1718</v>
      </c>
      <c r="AL342" s="476">
        <f t="shared" si="118"/>
        <v>135</v>
      </c>
      <c r="AM342" s="806">
        <f t="shared" si="104"/>
        <v>3894263</v>
      </c>
      <c r="AR342" s="813"/>
      <c r="AS342" s="813"/>
      <c r="AT342" s="813"/>
      <c r="AU342" s="813"/>
      <c r="AV342" s="813"/>
      <c r="AW342" s="813"/>
    </row>
    <row r="343" spans="1:49" x14ac:dyDescent="0.2">
      <c r="A343" s="794">
        <f t="shared" si="119"/>
        <v>2049</v>
      </c>
      <c r="B343" s="794">
        <f t="shared" si="120"/>
        <v>1</v>
      </c>
      <c r="C343" s="800">
        <f t="shared" si="101"/>
        <v>54424</v>
      </c>
      <c r="E343" s="805">
        <v>1541030</v>
      </c>
      <c r="F343" s="476">
        <v>1349607</v>
      </c>
      <c r="G343" s="476">
        <v>65186</v>
      </c>
      <c r="H343" s="476">
        <v>6605</v>
      </c>
      <c r="I343" s="476">
        <v>996</v>
      </c>
      <c r="J343" s="476">
        <f t="shared" si="105"/>
        <v>2963424</v>
      </c>
      <c r="K343" s="476">
        <f t="shared" si="106"/>
        <v>233366</v>
      </c>
      <c r="L343" s="476">
        <f t="shared" si="107"/>
        <v>3196790</v>
      </c>
      <c r="M343" s="476">
        <v>2325</v>
      </c>
      <c r="N343" s="476">
        <f t="shared" si="108"/>
        <v>183</v>
      </c>
      <c r="O343" s="806">
        <f t="shared" si="102"/>
        <v>3199298</v>
      </c>
      <c r="P343" s="813"/>
      <c r="Q343" s="805">
        <f>E343-'[119]Electric Assumptions'!V335</f>
        <v>1377045.5454740459</v>
      </c>
      <c r="R343" s="476">
        <f>F343-'[119]Electric Assumptions'!W335</f>
        <v>756703.04741702694</v>
      </c>
      <c r="S343" s="476">
        <f t="shared" si="121"/>
        <v>65186</v>
      </c>
      <c r="T343" s="476">
        <f t="shared" si="121"/>
        <v>6605</v>
      </c>
      <c r="U343" s="476">
        <f t="shared" si="121"/>
        <v>996</v>
      </c>
      <c r="V343" s="476">
        <f t="shared" si="109"/>
        <v>2206535.5928910729</v>
      </c>
      <c r="W343" s="476">
        <f t="shared" si="110"/>
        <v>173761.40710892715</v>
      </c>
      <c r="X343" s="476">
        <f t="shared" si="111"/>
        <v>2380297</v>
      </c>
      <c r="Y343" s="476">
        <f t="shared" si="112"/>
        <v>2325</v>
      </c>
      <c r="Z343" s="476">
        <f t="shared" si="113"/>
        <v>183</v>
      </c>
      <c r="AA343" s="806">
        <f t="shared" si="103"/>
        <v>2382805</v>
      </c>
      <c r="AC343" s="805">
        <v>1968151.4449380208</v>
      </c>
      <c r="AD343" s="476">
        <v>1580193.7810707737</v>
      </c>
      <c r="AE343" s="476">
        <v>75901.741784245285</v>
      </c>
      <c r="AF343" s="476">
        <v>8597.8665712366819</v>
      </c>
      <c r="AG343" s="476">
        <v>995.54863646608453</v>
      </c>
      <c r="AH343" s="476">
        <f t="shared" si="114"/>
        <v>3633840.3830007426</v>
      </c>
      <c r="AI343" s="476">
        <f t="shared" si="115"/>
        <v>286159.61699925736</v>
      </c>
      <c r="AJ343" s="476">
        <f t="shared" si="116"/>
        <v>3920000</v>
      </c>
      <c r="AK343" s="476">
        <f t="shared" si="117"/>
        <v>2325</v>
      </c>
      <c r="AL343" s="476">
        <f t="shared" si="118"/>
        <v>183</v>
      </c>
      <c r="AM343" s="806">
        <f t="shared" si="104"/>
        <v>3922508</v>
      </c>
      <c r="AR343" s="813"/>
      <c r="AS343" s="813"/>
      <c r="AT343" s="813"/>
      <c r="AU343" s="813"/>
      <c r="AV343" s="813"/>
      <c r="AW343" s="813"/>
    </row>
    <row r="344" spans="1:49" x14ac:dyDescent="0.2">
      <c r="A344" s="794">
        <f t="shared" si="119"/>
        <v>2049</v>
      </c>
      <c r="B344" s="794">
        <f t="shared" si="120"/>
        <v>2</v>
      </c>
      <c r="C344" s="800">
        <f t="shared" si="101"/>
        <v>54455</v>
      </c>
      <c r="E344" s="805">
        <v>1267023</v>
      </c>
      <c r="F344" s="476">
        <v>1167841</v>
      </c>
      <c r="G344" s="476">
        <v>59646</v>
      </c>
      <c r="H344" s="476">
        <v>5717</v>
      </c>
      <c r="I344" s="476">
        <v>863</v>
      </c>
      <c r="J344" s="476">
        <f t="shared" si="105"/>
        <v>2501090</v>
      </c>
      <c r="K344" s="476">
        <f t="shared" si="106"/>
        <v>196957</v>
      </c>
      <c r="L344" s="476">
        <f t="shared" si="107"/>
        <v>2698047</v>
      </c>
      <c r="M344" s="476">
        <v>2433</v>
      </c>
      <c r="N344" s="476">
        <f t="shared" si="108"/>
        <v>192</v>
      </c>
      <c r="O344" s="806">
        <f t="shared" si="102"/>
        <v>2700672</v>
      </c>
      <c r="P344" s="813"/>
      <c r="Q344" s="805">
        <f>E344-'[119]Electric Assumptions'!V336</f>
        <v>1117902.8938825249</v>
      </c>
      <c r="R344" s="476">
        <f>F344-'[119]Electric Assumptions'!W336</f>
        <v>634386.14620728802</v>
      </c>
      <c r="S344" s="476">
        <f t="shared" si="121"/>
        <v>59646</v>
      </c>
      <c r="T344" s="476">
        <f t="shared" si="121"/>
        <v>5717</v>
      </c>
      <c r="U344" s="476">
        <f t="shared" si="121"/>
        <v>863</v>
      </c>
      <c r="V344" s="476">
        <f t="shared" si="109"/>
        <v>1818515.0400898131</v>
      </c>
      <c r="W344" s="476">
        <f t="shared" si="110"/>
        <v>143205.95991018694</v>
      </c>
      <c r="X344" s="476">
        <f t="shared" si="111"/>
        <v>1961721</v>
      </c>
      <c r="Y344" s="476">
        <f t="shared" si="112"/>
        <v>2433</v>
      </c>
      <c r="Z344" s="476">
        <f t="shared" si="113"/>
        <v>192</v>
      </c>
      <c r="AA344" s="806">
        <f t="shared" si="103"/>
        <v>1964346</v>
      </c>
      <c r="AC344" s="805">
        <v>1597772.9374506115</v>
      </c>
      <c r="AD344" s="476">
        <v>1399155.9005160527</v>
      </c>
      <c r="AE344" s="476">
        <v>68926.510055866282</v>
      </c>
      <c r="AF344" s="476">
        <v>7375.9345386689447</v>
      </c>
      <c r="AG344" s="476">
        <v>862.74615353657077</v>
      </c>
      <c r="AH344" s="476">
        <f t="shared" si="114"/>
        <v>3074094.028714736</v>
      </c>
      <c r="AI344" s="476">
        <f t="shared" si="115"/>
        <v>242080.97128526401</v>
      </c>
      <c r="AJ344" s="476">
        <f t="shared" si="116"/>
        <v>3316175</v>
      </c>
      <c r="AK344" s="476">
        <f t="shared" si="117"/>
        <v>2433</v>
      </c>
      <c r="AL344" s="476">
        <f t="shared" si="118"/>
        <v>192</v>
      </c>
      <c r="AM344" s="806">
        <f t="shared" si="104"/>
        <v>3318800</v>
      </c>
      <c r="AR344" s="813"/>
      <c r="AS344" s="813"/>
      <c r="AT344" s="813"/>
      <c r="AU344" s="813"/>
      <c r="AV344" s="813"/>
      <c r="AW344" s="813"/>
    </row>
    <row r="345" spans="1:49" x14ac:dyDescent="0.2">
      <c r="A345" s="794">
        <f t="shared" si="119"/>
        <v>2049</v>
      </c>
      <c r="B345" s="794">
        <f t="shared" si="120"/>
        <v>3</v>
      </c>
      <c r="C345" s="800">
        <f t="shared" si="101"/>
        <v>54483</v>
      </c>
      <c r="E345" s="805">
        <v>1288567</v>
      </c>
      <c r="F345" s="476">
        <v>1274105</v>
      </c>
      <c r="G345" s="476">
        <v>65337</v>
      </c>
      <c r="H345" s="476">
        <v>6818</v>
      </c>
      <c r="I345" s="476">
        <v>857</v>
      </c>
      <c r="J345" s="476">
        <f t="shared" si="105"/>
        <v>2635684</v>
      </c>
      <c r="K345" s="476">
        <f t="shared" si="106"/>
        <v>207557</v>
      </c>
      <c r="L345" s="476">
        <f t="shared" si="107"/>
        <v>2843241</v>
      </c>
      <c r="M345" s="476">
        <v>2339</v>
      </c>
      <c r="N345" s="476">
        <f t="shared" si="108"/>
        <v>184</v>
      </c>
      <c r="O345" s="806">
        <f t="shared" si="102"/>
        <v>2845764</v>
      </c>
      <c r="P345" s="813"/>
      <c r="Q345" s="805">
        <f>E345-'[119]Electric Assumptions'!V337</f>
        <v>1116038.941285915</v>
      </c>
      <c r="R345" s="476">
        <f>F345-'[119]Electric Assumptions'!W337</f>
        <v>673107.41268579499</v>
      </c>
      <c r="S345" s="476">
        <f t="shared" si="121"/>
        <v>65337</v>
      </c>
      <c r="T345" s="476">
        <f t="shared" si="121"/>
        <v>6818</v>
      </c>
      <c r="U345" s="476">
        <f t="shared" si="121"/>
        <v>857</v>
      </c>
      <c r="V345" s="476">
        <f t="shared" si="109"/>
        <v>1862158.35397171</v>
      </c>
      <c r="W345" s="476">
        <f t="shared" si="110"/>
        <v>146642.64602829004</v>
      </c>
      <c r="X345" s="476">
        <f t="shared" si="111"/>
        <v>2008801</v>
      </c>
      <c r="Y345" s="476">
        <f t="shared" si="112"/>
        <v>2339</v>
      </c>
      <c r="Z345" s="476">
        <f t="shared" si="113"/>
        <v>184</v>
      </c>
      <c r="AA345" s="806">
        <f t="shared" si="103"/>
        <v>2011324</v>
      </c>
      <c r="AC345" s="805">
        <v>1616728.4321144898</v>
      </c>
      <c r="AD345" s="476">
        <v>1544504.1307097725</v>
      </c>
      <c r="AE345" s="476">
        <v>76302.99193203132</v>
      </c>
      <c r="AF345" s="476">
        <v>8625.1577298002121</v>
      </c>
      <c r="AG345" s="476">
        <v>857.48570575255587</v>
      </c>
      <c r="AH345" s="476">
        <f t="shared" si="114"/>
        <v>3247018.1981918463</v>
      </c>
      <c r="AI345" s="476">
        <f t="shared" si="115"/>
        <v>255698.80180815374</v>
      </c>
      <c r="AJ345" s="476">
        <f t="shared" si="116"/>
        <v>3502717</v>
      </c>
      <c r="AK345" s="476">
        <f t="shared" si="117"/>
        <v>2339</v>
      </c>
      <c r="AL345" s="476">
        <f t="shared" si="118"/>
        <v>184</v>
      </c>
      <c r="AM345" s="806">
        <f t="shared" si="104"/>
        <v>3505240</v>
      </c>
      <c r="AR345" s="813"/>
      <c r="AS345" s="813"/>
      <c r="AT345" s="813"/>
      <c r="AU345" s="813"/>
      <c r="AV345" s="813"/>
      <c r="AW345" s="813"/>
    </row>
    <row r="346" spans="1:49" x14ac:dyDescent="0.2">
      <c r="A346" s="794">
        <f t="shared" si="119"/>
        <v>2049</v>
      </c>
      <c r="B346" s="794">
        <f t="shared" si="120"/>
        <v>4</v>
      </c>
      <c r="C346" s="800">
        <f t="shared" si="101"/>
        <v>54514</v>
      </c>
      <c r="E346" s="805">
        <v>1034175</v>
      </c>
      <c r="F346" s="476">
        <v>1120943</v>
      </c>
      <c r="G346" s="476">
        <v>61131</v>
      </c>
      <c r="H346" s="476">
        <v>6137</v>
      </c>
      <c r="I346" s="476">
        <v>704</v>
      </c>
      <c r="J346" s="476">
        <f t="shared" si="105"/>
        <v>2223090</v>
      </c>
      <c r="K346" s="476">
        <f t="shared" si="106"/>
        <v>175065</v>
      </c>
      <c r="L346" s="476">
        <f t="shared" si="107"/>
        <v>2398155</v>
      </c>
      <c r="M346" s="476">
        <v>2172</v>
      </c>
      <c r="N346" s="476">
        <f t="shared" si="108"/>
        <v>171</v>
      </c>
      <c r="O346" s="806">
        <f t="shared" si="102"/>
        <v>2400498</v>
      </c>
      <c r="P346" s="813"/>
      <c r="Q346" s="805">
        <f>E346-'[119]Electric Assumptions'!V338</f>
        <v>867304.12030130404</v>
      </c>
      <c r="R346" s="476">
        <f>F346-'[119]Electric Assumptions'!W338</f>
        <v>548326.76902455604</v>
      </c>
      <c r="S346" s="476">
        <f t="shared" si="121"/>
        <v>61131</v>
      </c>
      <c r="T346" s="476">
        <f t="shared" si="121"/>
        <v>6137</v>
      </c>
      <c r="U346" s="476">
        <f t="shared" si="121"/>
        <v>704</v>
      </c>
      <c r="V346" s="476">
        <f t="shared" si="109"/>
        <v>1483602.88932586</v>
      </c>
      <c r="W346" s="476">
        <f t="shared" si="110"/>
        <v>116832.11067414004</v>
      </c>
      <c r="X346" s="476">
        <f t="shared" si="111"/>
        <v>1600435</v>
      </c>
      <c r="Y346" s="476">
        <f t="shared" si="112"/>
        <v>2172</v>
      </c>
      <c r="Z346" s="476">
        <f t="shared" si="113"/>
        <v>171</v>
      </c>
      <c r="AA346" s="806">
        <f t="shared" si="103"/>
        <v>1602778</v>
      </c>
      <c r="AC346" s="805">
        <v>1320807.4641603869</v>
      </c>
      <c r="AD346" s="476">
        <v>1413268.3712955539</v>
      </c>
      <c r="AE346" s="476">
        <v>71515.650342203284</v>
      </c>
      <c r="AF346" s="476">
        <v>7612.3219057622919</v>
      </c>
      <c r="AG346" s="476">
        <v>703.97392467169993</v>
      </c>
      <c r="AH346" s="476">
        <f t="shared" si="114"/>
        <v>2813907.7816285784</v>
      </c>
      <c r="AI346" s="476">
        <f t="shared" si="115"/>
        <v>221591.21837142156</v>
      </c>
      <c r="AJ346" s="476">
        <f t="shared" si="116"/>
        <v>3035499</v>
      </c>
      <c r="AK346" s="476">
        <f t="shared" si="117"/>
        <v>2172</v>
      </c>
      <c r="AL346" s="476">
        <f t="shared" si="118"/>
        <v>171</v>
      </c>
      <c r="AM346" s="806">
        <f t="shared" si="104"/>
        <v>3037842</v>
      </c>
      <c r="AR346" s="813"/>
      <c r="AS346" s="813"/>
      <c r="AT346" s="813"/>
      <c r="AU346" s="813"/>
      <c r="AV346" s="813"/>
      <c r="AW346" s="813"/>
    </row>
    <row r="347" spans="1:49" x14ac:dyDescent="0.2">
      <c r="A347" s="794">
        <f t="shared" si="119"/>
        <v>2049</v>
      </c>
      <c r="B347" s="794">
        <f t="shared" si="120"/>
        <v>5</v>
      </c>
      <c r="C347" s="800">
        <f t="shared" si="101"/>
        <v>54544</v>
      </c>
      <c r="E347" s="805">
        <v>945187</v>
      </c>
      <c r="F347" s="476">
        <v>1098340</v>
      </c>
      <c r="G347" s="476">
        <v>58531</v>
      </c>
      <c r="H347" s="476">
        <v>6092</v>
      </c>
      <c r="I347" s="476">
        <v>558</v>
      </c>
      <c r="J347" s="476">
        <f t="shared" si="105"/>
        <v>2108708</v>
      </c>
      <c r="K347" s="476">
        <f t="shared" si="106"/>
        <v>166058</v>
      </c>
      <c r="L347" s="476">
        <f t="shared" si="107"/>
        <v>2274766</v>
      </c>
      <c r="M347" s="476">
        <v>2174</v>
      </c>
      <c r="N347" s="476">
        <f t="shared" si="108"/>
        <v>171</v>
      </c>
      <c r="O347" s="806">
        <f t="shared" si="102"/>
        <v>2277111</v>
      </c>
      <c r="P347" s="813"/>
      <c r="Q347" s="805">
        <f>E347-'[119]Electric Assumptions'!V339</f>
        <v>783060.24556262104</v>
      </c>
      <c r="R347" s="476">
        <f>F347-'[119]Electric Assumptions'!W339</f>
        <v>544448.66863751702</v>
      </c>
      <c r="S347" s="476">
        <f t="shared" si="121"/>
        <v>58531</v>
      </c>
      <c r="T347" s="476">
        <f t="shared" si="121"/>
        <v>6092</v>
      </c>
      <c r="U347" s="476">
        <f t="shared" si="121"/>
        <v>558</v>
      </c>
      <c r="V347" s="476">
        <f t="shared" si="109"/>
        <v>1392689.9142001381</v>
      </c>
      <c r="W347" s="476">
        <f t="shared" si="110"/>
        <v>109672.08579986193</v>
      </c>
      <c r="X347" s="476">
        <f t="shared" si="111"/>
        <v>1502362</v>
      </c>
      <c r="Y347" s="476">
        <f t="shared" si="112"/>
        <v>2174</v>
      </c>
      <c r="Z347" s="476">
        <f t="shared" si="113"/>
        <v>171</v>
      </c>
      <c r="AA347" s="806">
        <f t="shared" si="103"/>
        <v>1504707</v>
      </c>
      <c r="AC347" s="805">
        <v>1205036.4727102669</v>
      </c>
      <c r="AD347" s="476">
        <v>1411936.9655120778</v>
      </c>
      <c r="AE347" s="476">
        <v>69147.129248004756</v>
      </c>
      <c r="AF347" s="476">
        <v>7429.2988790936142</v>
      </c>
      <c r="AG347" s="476">
        <v>557.74649691776722</v>
      </c>
      <c r="AH347" s="476">
        <f t="shared" si="114"/>
        <v>2694107.612846361</v>
      </c>
      <c r="AI347" s="476">
        <f t="shared" si="115"/>
        <v>212157.38715363899</v>
      </c>
      <c r="AJ347" s="476">
        <f t="shared" si="116"/>
        <v>2906265</v>
      </c>
      <c r="AK347" s="476">
        <f t="shared" si="117"/>
        <v>2174</v>
      </c>
      <c r="AL347" s="476">
        <f t="shared" si="118"/>
        <v>171</v>
      </c>
      <c r="AM347" s="806">
        <f t="shared" si="104"/>
        <v>2908610</v>
      </c>
      <c r="AR347" s="813"/>
      <c r="AS347" s="813"/>
      <c r="AT347" s="813"/>
      <c r="AU347" s="813"/>
      <c r="AV347" s="813"/>
      <c r="AW347" s="813"/>
    </row>
    <row r="348" spans="1:49" x14ac:dyDescent="0.2">
      <c r="A348" s="794">
        <f t="shared" si="119"/>
        <v>2049</v>
      </c>
      <c r="B348" s="794">
        <f t="shared" si="120"/>
        <v>6</v>
      </c>
      <c r="C348" s="800">
        <f t="shared" si="101"/>
        <v>54575</v>
      </c>
      <c r="E348" s="805">
        <v>941516</v>
      </c>
      <c r="F348" s="476">
        <v>1068819</v>
      </c>
      <c r="G348" s="476">
        <v>64663</v>
      </c>
      <c r="H348" s="476">
        <v>5378</v>
      </c>
      <c r="I348" s="476">
        <v>430</v>
      </c>
      <c r="J348" s="476">
        <f t="shared" si="105"/>
        <v>2080806</v>
      </c>
      <c r="K348" s="476">
        <f t="shared" si="106"/>
        <v>163861</v>
      </c>
      <c r="L348" s="476">
        <f t="shared" si="107"/>
        <v>2244667</v>
      </c>
      <c r="M348" s="476">
        <v>1787</v>
      </c>
      <c r="N348" s="476">
        <f t="shared" si="108"/>
        <v>141</v>
      </c>
      <c r="O348" s="806">
        <f t="shared" si="102"/>
        <v>2246595</v>
      </c>
      <c r="P348" s="813"/>
      <c r="Q348" s="805">
        <f>E348-'[119]Electric Assumptions'!V340</f>
        <v>784871.21416008903</v>
      </c>
      <c r="R348" s="476">
        <f>F348-'[119]Electric Assumptions'!W340</f>
        <v>535454.50063149503</v>
      </c>
      <c r="S348" s="476">
        <f t="shared" si="121"/>
        <v>64663</v>
      </c>
      <c r="T348" s="476">
        <f t="shared" si="121"/>
        <v>5378</v>
      </c>
      <c r="U348" s="476">
        <f t="shared" si="121"/>
        <v>430</v>
      </c>
      <c r="V348" s="476">
        <f t="shared" si="109"/>
        <v>1390796.7147915841</v>
      </c>
      <c r="W348" s="476">
        <f t="shared" si="110"/>
        <v>109523.28520841594</v>
      </c>
      <c r="X348" s="476">
        <f t="shared" si="111"/>
        <v>1500320</v>
      </c>
      <c r="Y348" s="476">
        <f t="shared" si="112"/>
        <v>1787</v>
      </c>
      <c r="Z348" s="476">
        <f t="shared" si="113"/>
        <v>141</v>
      </c>
      <c r="AA348" s="806">
        <f t="shared" si="103"/>
        <v>1502248</v>
      </c>
      <c r="AC348" s="805">
        <v>1203061.767712832</v>
      </c>
      <c r="AD348" s="476">
        <v>1407962.0454932884</v>
      </c>
      <c r="AE348" s="476">
        <v>74928.493357507119</v>
      </c>
      <c r="AF348" s="476">
        <v>6665.8408038525422</v>
      </c>
      <c r="AG348" s="476">
        <v>429.63362083544047</v>
      </c>
      <c r="AH348" s="476">
        <f t="shared" si="114"/>
        <v>2693047.7809883156</v>
      </c>
      <c r="AI348" s="476">
        <f t="shared" si="115"/>
        <v>212074.21901168441</v>
      </c>
      <c r="AJ348" s="476">
        <f t="shared" si="116"/>
        <v>2905122</v>
      </c>
      <c r="AK348" s="476">
        <f t="shared" si="117"/>
        <v>1787</v>
      </c>
      <c r="AL348" s="476">
        <f t="shared" si="118"/>
        <v>141</v>
      </c>
      <c r="AM348" s="806">
        <f t="shared" si="104"/>
        <v>2907050</v>
      </c>
      <c r="AR348" s="813"/>
      <c r="AS348" s="813"/>
      <c r="AT348" s="813"/>
      <c r="AU348" s="813"/>
      <c r="AV348" s="813"/>
      <c r="AW348" s="813"/>
    </row>
    <row r="349" spans="1:49" x14ac:dyDescent="0.2">
      <c r="A349" s="794">
        <f t="shared" si="119"/>
        <v>2049</v>
      </c>
      <c r="B349" s="794">
        <f t="shared" si="120"/>
        <v>7</v>
      </c>
      <c r="C349" s="800">
        <f t="shared" si="101"/>
        <v>54605</v>
      </c>
      <c r="E349" s="805">
        <v>1143350</v>
      </c>
      <c r="F349" s="476">
        <v>1179601</v>
      </c>
      <c r="G349" s="476">
        <v>67113</v>
      </c>
      <c r="H349" s="476">
        <v>6235</v>
      </c>
      <c r="I349" s="476">
        <v>291</v>
      </c>
      <c r="J349" s="476">
        <f t="shared" si="105"/>
        <v>2396590</v>
      </c>
      <c r="K349" s="476">
        <f t="shared" si="106"/>
        <v>188728</v>
      </c>
      <c r="L349" s="476">
        <f t="shared" si="107"/>
        <v>2585318</v>
      </c>
      <c r="M349" s="476">
        <v>2889</v>
      </c>
      <c r="N349" s="476">
        <f t="shared" si="108"/>
        <v>228</v>
      </c>
      <c r="O349" s="806">
        <f t="shared" si="102"/>
        <v>2588435</v>
      </c>
      <c r="P349" s="813"/>
      <c r="Q349" s="805">
        <f>E349-'[119]Electric Assumptions'!V341</f>
        <v>985517.41365460097</v>
      </c>
      <c r="R349" s="476">
        <f>F349-'[119]Electric Assumptions'!W341</f>
        <v>643040.091788791</v>
      </c>
      <c r="S349" s="476">
        <f t="shared" si="121"/>
        <v>67113</v>
      </c>
      <c r="T349" s="476">
        <f t="shared" si="121"/>
        <v>6235</v>
      </c>
      <c r="U349" s="476">
        <f t="shared" si="121"/>
        <v>291</v>
      </c>
      <c r="V349" s="476">
        <f t="shared" si="109"/>
        <v>1702196.5054433919</v>
      </c>
      <c r="W349" s="476">
        <f t="shared" si="110"/>
        <v>134045.49455660814</v>
      </c>
      <c r="X349" s="476">
        <f t="shared" si="111"/>
        <v>1836242</v>
      </c>
      <c r="Y349" s="476">
        <f t="shared" si="112"/>
        <v>2889</v>
      </c>
      <c r="Z349" s="476">
        <f t="shared" si="113"/>
        <v>228</v>
      </c>
      <c r="AA349" s="806">
        <f t="shared" si="103"/>
        <v>1839359</v>
      </c>
      <c r="AC349" s="805">
        <v>1470055.5826018145</v>
      </c>
      <c r="AD349" s="476">
        <v>1519084.7027090029</v>
      </c>
      <c r="AE349" s="476">
        <v>77379.729179665621</v>
      </c>
      <c r="AF349" s="476">
        <v>7943.6066707145101</v>
      </c>
      <c r="AG349" s="476">
        <v>291.14757483456242</v>
      </c>
      <c r="AH349" s="476">
        <f t="shared" si="114"/>
        <v>3074754.7687360318</v>
      </c>
      <c r="AI349" s="476">
        <f t="shared" si="115"/>
        <v>242133.23126396816</v>
      </c>
      <c r="AJ349" s="476">
        <f t="shared" si="116"/>
        <v>3316888</v>
      </c>
      <c r="AK349" s="476">
        <f t="shared" si="117"/>
        <v>2889</v>
      </c>
      <c r="AL349" s="476">
        <f t="shared" si="118"/>
        <v>228</v>
      </c>
      <c r="AM349" s="806">
        <f t="shared" si="104"/>
        <v>3320005</v>
      </c>
      <c r="AR349" s="813"/>
      <c r="AS349" s="813"/>
      <c r="AT349" s="813"/>
      <c r="AU349" s="813"/>
      <c r="AV349" s="813"/>
      <c r="AW349" s="813"/>
    </row>
    <row r="350" spans="1:49" x14ac:dyDescent="0.2">
      <c r="A350" s="794">
        <f t="shared" si="119"/>
        <v>2049</v>
      </c>
      <c r="B350" s="794">
        <f t="shared" si="120"/>
        <v>8</v>
      </c>
      <c r="C350" s="800">
        <f t="shared" si="101"/>
        <v>54636</v>
      </c>
      <c r="E350" s="805">
        <v>1167824</v>
      </c>
      <c r="F350" s="476">
        <v>1178741</v>
      </c>
      <c r="G350" s="476">
        <v>67195</v>
      </c>
      <c r="H350" s="476">
        <v>5737</v>
      </c>
      <c r="I350" s="476">
        <v>290</v>
      </c>
      <c r="J350" s="476">
        <f t="shared" si="105"/>
        <v>2419787</v>
      </c>
      <c r="K350" s="476">
        <f t="shared" si="106"/>
        <v>190555</v>
      </c>
      <c r="L350" s="476">
        <f t="shared" si="107"/>
        <v>2610342</v>
      </c>
      <c r="M350" s="476">
        <v>1634</v>
      </c>
      <c r="N350" s="476">
        <f t="shared" si="108"/>
        <v>129</v>
      </c>
      <c r="O350" s="806">
        <f t="shared" si="102"/>
        <v>2612105</v>
      </c>
      <c r="P350" s="813"/>
      <c r="Q350" s="805">
        <f>E350-'[119]Electric Assumptions'!V342</f>
        <v>1009968.154084043</v>
      </c>
      <c r="R350" s="476">
        <f>F350-'[119]Electric Assumptions'!W342</f>
        <v>636806.600061959</v>
      </c>
      <c r="S350" s="476">
        <f t="shared" si="121"/>
        <v>67195</v>
      </c>
      <c r="T350" s="476">
        <f t="shared" si="121"/>
        <v>5737</v>
      </c>
      <c r="U350" s="476">
        <f t="shared" si="121"/>
        <v>290</v>
      </c>
      <c r="V350" s="476">
        <f t="shared" si="109"/>
        <v>1719996.754146002</v>
      </c>
      <c r="W350" s="476">
        <f t="shared" si="110"/>
        <v>135447.245853998</v>
      </c>
      <c r="X350" s="476">
        <f t="shared" si="111"/>
        <v>1855444</v>
      </c>
      <c r="Y350" s="476">
        <f t="shared" si="112"/>
        <v>1634</v>
      </c>
      <c r="Z350" s="476">
        <f t="shared" si="113"/>
        <v>129</v>
      </c>
      <c r="AA350" s="806">
        <f t="shared" si="103"/>
        <v>1857207</v>
      </c>
      <c r="AC350" s="805">
        <v>1477903.7307784795</v>
      </c>
      <c r="AD350" s="476">
        <v>1524605.2260503082</v>
      </c>
      <c r="AE350" s="476">
        <v>77859.150102426793</v>
      </c>
      <c r="AF350" s="476">
        <v>7395.770905619258</v>
      </c>
      <c r="AG350" s="476">
        <v>290.29550054884817</v>
      </c>
      <c r="AH350" s="476">
        <f t="shared" si="114"/>
        <v>3088054.1733373832</v>
      </c>
      <c r="AI350" s="476">
        <f t="shared" si="115"/>
        <v>243179.8266626168</v>
      </c>
      <c r="AJ350" s="476">
        <f t="shared" si="116"/>
        <v>3331234</v>
      </c>
      <c r="AK350" s="476">
        <f t="shared" si="117"/>
        <v>1634</v>
      </c>
      <c r="AL350" s="476">
        <f t="shared" si="118"/>
        <v>129</v>
      </c>
      <c r="AM350" s="806">
        <f t="shared" si="104"/>
        <v>3332997</v>
      </c>
      <c r="AR350" s="813"/>
      <c r="AS350" s="813"/>
      <c r="AT350" s="813"/>
      <c r="AU350" s="813"/>
      <c r="AV350" s="813"/>
      <c r="AW350" s="813"/>
    </row>
    <row r="351" spans="1:49" x14ac:dyDescent="0.2">
      <c r="A351" s="794">
        <f t="shared" si="119"/>
        <v>2049</v>
      </c>
      <c r="B351" s="794">
        <f t="shared" si="120"/>
        <v>9</v>
      </c>
      <c r="C351" s="800">
        <f t="shared" si="101"/>
        <v>54667</v>
      </c>
      <c r="E351" s="805">
        <v>995118</v>
      </c>
      <c r="F351" s="476">
        <v>1093912</v>
      </c>
      <c r="G351" s="476">
        <v>63589</v>
      </c>
      <c r="H351" s="476">
        <v>5850</v>
      </c>
      <c r="I351" s="476">
        <v>318</v>
      </c>
      <c r="J351" s="476">
        <f t="shared" si="105"/>
        <v>2158787</v>
      </c>
      <c r="K351" s="476">
        <f t="shared" si="106"/>
        <v>170002</v>
      </c>
      <c r="L351" s="476">
        <f t="shared" si="107"/>
        <v>2328789</v>
      </c>
      <c r="M351" s="476">
        <v>1428</v>
      </c>
      <c r="N351" s="476">
        <f t="shared" si="108"/>
        <v>112</v>
      </c>
      <c r="O351" s="806">
        <f t="shared" si="102"/>
        <v>2330329</v>
      </c>
      <c r="P351" s="813"/>
      <c r="Q351" s="805">
        <f>E351-'[119]Electric Assumptions'!V343</f>
        <v>846631.89785422699</v>
      </c>
      <c r="R351" s="476">
        <f>F351-'[119]Electric Assumptions'!W343</f>
        <v>575002.90760900697</v>
      </c>
      <c r="S351" s="476">
        <f t="shared" si="121"/>
        <v>63589</v>
      </c>
      <c r="T351" s="476">
        <f t="shared" si="121"/>
        <v>5850</v>
      </c>
      <c r="U351" s="476">
        <f t="shared" si="121"/>
        <v>318</v>
      </c>
      <c r="V351" s="476">
        <f t="shared" si="109"/>
        <v>1491391.805463234</v>
      </c>
      <c r="W351" s="476">
        <f t="shared" si="110"/>
        <v>117445.19453676604</v>
      </c>
      <c r="X351" s="476">
        <f t="shared" si="111"/>
        <v>1608837</v>
      </c>
      <c r="Y351" s="476">
        <f t="shared" si="112"/>
        <v>1428</v>
      </c>
      <c r="Z351" s="476">
        <f t="shared" si="113"/>
        <v>112</v>
      </c>
      <c r="AA351" s="806">
        <f t="shared" si="103"/>
        <v>1610377</v>
      </c>
      <c r="AC351" s="805">
        <v>1233962.6806624178</v>
      </c>
      <c r="AD351" s="476">
        <v>1400165.1163548399</v>
      </c>
      <c r="AE351" s="476">
        <v>73491.84753216074</v>
      </c>
      <c r="AF351" s="476">
        <v>7690.1487927493117</v>
      </c>
      <c r="AG351" s="476">
        <v>318.24424108320096</v>
      </c>
      <c r="AH351" s="476">
        <f t="shared" si="114"/>
        <v>2715628.0375832506</v>
      </c>
      <c r="AI351" s="476">
        <f t="shared" si="115"/>
        <v>213851.96241674945</v>
      </c>
      <c r="AJ351" s="476">
        <f t="shared" si="116"/>
        <v>2929480</v>
      </c>
      <c r="AK351" s="476">
        <f t="shared" si="117"/>
        <v>1428</v>
      </c>
      <c r="AL351" s="476">
        <f t="shared" si="118"/>
        <v>112</v>
      </c>
      <c r="AM351" s="806">
        <f t="shared" si="104"/>
        <v>2931020</v>
      </c>
      <c r="AR351" s="813"/>
      <c r="AS351" s="813"/>
      <c r="AT351" s="813"/>
      <c r="AU351" s="813"/>
      <c r="AV351" s="813"/>
      <c r="AW351" s="813"/>
    </row>
    <row r="352" spans="1:49" x14ac:dyDescent="0.2">
      <c r="A352" s="794">
        <f t="shared" si="119"/>
        <v>2049</v>
      </c>
      <c r="B352" s="794">
        <f t="shared" si="120"/>
        <v>10</v>
      </c>
      <c r="C352" s="800">
        <f t="shared" si="101"/>
        <v>54697</v>
      </c>
      <c r="E352" s="805">
        <v>1048370</v>
      </c>
      <c r="F352" s="476">
        <v>1156526</v>
      </c>
      <c r="G352" s="476">
        <v>62561</v>
      </c>
      <c r="H352" s="476">
        <v>6592</v>
      </c>
      <c r="I352" s="476">
        <v>497</v>
      </c>
      <c r="J352" s="476">
        <f t="shared" si="105"/>
        <v>2274546</v>
      </c>
      <c r="K352" s="476">
        <f t="shared" si="106"/>
        <v>179117</v>
      </c>
      <c r="L352" s="476">
        <f t="shared" si="107"/>
        <v>2453663</v>
      </c>
      <c r="M352" s="476">
        <v>1830</v>
      </c>
      <c r="N352" s="476">
        <f t="shared" si="108"/>
        <v>144</v>
      </c>
      <c r="O352" s="806">
        <f t="shared" si="102"/>
        <v>2455637</v>
      </c>
      <c r="P352" s="813"/>
      <c r="Q352" s="805">
        <f>E352-'[119]Electric Assumptions'!V344</f>
        <v>879085.69743631897</v>
      </c>
      <c r="R352" s="476">
        <f>F352-'[119]Electric Assumptions'!W344</f>
        <v>575331.103825561</v>
      </c>
      <c r="S352" s="476">
        <f t="shared" si="121"/>
        <v>62561</v>
      </c>
      <c r="T352" s="476">
        <f t="shared" si="121"/>
        <v>6592</v>
      </c>
      <c r="U352" s="476">
        <f t="shared" si="121"/>
        <v>497</v>
      </c>
      <c r="V352" s="476">
        <f t="shared" si="109"/>
        <v>1524066.80126188</v>
      </c>
      <c r="W352" s="476">
        <f t="shared" si="110"/>
        <v>120018.19873812003</v>
      </c>
      <c r="X352" s="476">
        <f t="shared" si="111"/>
        <v>1644085</v>
      </c>
      <c r="Y352" s="476">
        <f t="shared" si="112"/>
        <v>1830</v>
      </c>
      <c r="Z352" s="476">
        <f t="shared" si="113"/>
        <v>144</v>
      </c>
      <c r="AA352" s="806">
        <f t="shared" si="103"/>
        <v>1646059</v>
      </c>
      <c r="AC352" s="805">
        <v>1320571.6479530616</v>
      </c>
      <c r="AD352" s="476">
        <v>1441982.1572193448</v>
      </c>
      <c r="AE352" s="476">
        <v>73295.961615948967</v>
      </c>
      <c r="AF352" s="476">
        <v>8990.978090891098</v>
      </c>
      <c r="AG352" s="476">
        <v>496.80997208113723</v>
      </c>
      <c r="AH352" s="476">
        <f t="shared" si="114"/>
        <v>2845337.5548513276</v>
      </c>
      <c r="AI352" s="476">
        <f t="shared" si="115"/>
        <v>224066.44514867244</v>
      </c>
      <c r="AJ352" s="476">
        <f t="shared" si="116"/>
        <v>3069404</v>
      </c>
      <c r="AK352" s="476">
        <f t="shared" si="117"/>
        <v>1830</v>
      </c>
      <c r="AL352" s="476">
        <f t="shared" si="118"/>
        <v>144</v>
      </c>
      <c r="AM352" s="806">
        <f t="shared" si="104"/>
        <v>3071378</v>
      </c>
      <c r="AR352" s="813"/>
      <c r="AS352" s="813"/>
      <c r="AT352" s="813"/>
      <c r="AU352" s="813"/>
      <c r="AV352" s="813"/>
      <c r="AW352" s="813"/>
    </row>
    <row r="353" spans="1:49" x14ac:dyDescent="0.2">
      <c r="A353" s="794">
        <f t="shared" si="119"/>
        <v>2049</v>
      </c>
      <c r="B353" s="794">
        <f t="shared" si="120"/>
        <v>11</v>
      </c>
      <c r="C353" s="800">
        <f t="shared" si="101"/>
        <v>54728</v>
      </c>
      <c r="E353" s="805">
        <v>1220560</v>
      </c>
      <c r="F353" s="476">
        <v>1218410</v>
      </c>
      <c r="G353" s="476">
        <v>60199</v>
      </c>
      <c r="H353" s="476">
        <v>5638</v>
      </c>
      <c r="I353" s="476">
        <v>673</v>
      </c>
      <c r="J353" s="476">
        <f t="shared" si="105"/>
        <v>2505480</v>
      </c>
      <c r="K353" s="476">
        <f t="shared" si="106"/>
        <v>197303</v>
      </c>
      <c r="L353" s="476">
        <f t="shared" si="107"/>
        <v>2702783</v>
      </c>
      <c r="M353" s="476">
        <v>1832</v>
      </c>
      <c r="N353" s="476">
        <f t="shared" si="108"/>
        <v>144</v>
      </c>
      <c r="O353" s="806">
        <f t="shared" si="102"/>
        <v>2704759</v>
      </c>
      <c r="P353" s="813"/>
      <c r="Q353" s="805">
        <f>E353-'[119]Electric Assumptions'!V345</f>
        <v>1051050.138231301</v>
      </c>
      <c r="R353" s="476">
        <f>F353-'[119]Electric Assumptions'!W345</f>
        <v>630858.60492761899</v>
      </c>
      <c r="S353" s="476">
        <f t="shared" si="121"/>
        <v>60199</v>
      </c>
      <c r="T353" s="476">
        <f t="shared" si="121"/>
        <v>5638</v>
      </c>
      <c r="U353" s="476">
        <f t="shared" si="121"/>
        <v>673</v>
      </c>
      <c r="V353" s="476">
        <f t="shared" si="109"/>
        <v>1748418.74315892</v>
      </c>
      <c r="W353" s="476">
        <f t="shared" si="110"/>
        <v>137685.25684108003</v>
      </c>
      <c r="X353" s="476">
        <f t="shared" si="111"/>
        <v>1886104</v>
      </c>
      <c r="Y353" s="476">
        <f t="shared" si="112"/>
        <v>1832</v>
      </c>
      <c r="Z353" s="476">
        <f t="shared" si="113"/>
        <v>144</v>
      </c>
      <c r="AA353" s="806">
        <f t="shared" si="103"/>
        <v>1888080</v>
      </c>
      <c r="AC353" s="805">
        <v>1553929.4517384036</v>
      </c>
      <c r="AD353" s="476">
        <v>1463515.1876680213</v>
      </c>
      <c r="AE353" s="476">
        <v>70168.154906460943</v>
      </c>
      <c r="AF353" s="476">
        <v>7871.3797792834275</v>
      </c>
      <c r="AG353" s="476">
        <v>672.91847945299412</v>
      </c>
      <c r="AH353" s="476">
        <f t="shared" si="114"/>
        <v>3096157.0925716222</v>
      </c>
      <c r="AI353" s="476">
        <f t="shared" si="115"/>
        <v>243817.90742837777</v>
      </c>
      <c r="AJ353" s="476">
        <f t="shared" si="116"/>
        <v>3339975</v>
      </c>
      <c r="AK353" s="476">
        <f t="shared" si="117"/>
        <v>1832</v>
      </c>
      <c r="AL353" s="476">
        <f t="shared" si="118"/>
        <v>144</v>
      </c>
      <c r="AM353" s="806">
        <f t="shared" si="104"/>
        <v>3341951</v>
      </c>
      <c r="AR353" s="813"/>
      <c r="AS353" s="813"/>
      <c r="AT353" s="813"/>
      <c r="AU353" s="813"/>
      <c r="AV353" s="813"/>
      <c r="AW353" s="813"/>
    </row>
    <row r="354" spans="1:49" x14ac:dyDescent="0.2">
      <c r="A354" s="794">
        <f t="shared" si="119"/>
        <v>2049</v>
      </c>
      <c r="B354" s="794">
        <f t="shared" si="120"/>
        <v>12</v>
      </c>
      <c r="C354" s="800">
        <f t="shared" si="101"/>
        <v>54758</v>
      </c>
      <c r="E354" s="805">
        <v>1548744</v>
      </c>
      <c r="F354" s="476">
        <v>1414380</v>
      </c>
      <c r="G354" s="476">
        <v>62176</v>
      </c>
      <c r="H354" s="476">
        <v>6304</v>
      </c>
      <c r="I354" s="476">
        <v>881</v>
      </c>
      <c r="J354" s="476">
        <f t="shared" si="105"/>
        <v>3032485</v>
      </c>
      <c r="K354" s="476">
        <f t="shared" si="106"/>
        <v>238804</v>
      </c>
      <c r="L354" s="476">
        <f t="shared" si="107"/>
        <v>3271289</v>
      </c>
      <c r="M354" s="476">
        <v>1718</v>
      </c>
      <c r="N354" s="476">
        <f t="shared" si="108"/>
        <v>135</v>
      </c>
      <c r="O354" s="806">
        <f t="shared" si="102"/>
        <v>3273142</v>
      </c>
      <c r="P354" s="813"/>
      <c r="Q354" s="805">
        <f>E354-'[119]Electric Assumptions'!V346</f>
        <v>1367221.6958037461</v>
      </c>
      <c r="R354" s="476">
        <f>F354-'[119]Electric Assumptions'!W346</f>
        <v>782286.64720968704</v>
      </c>
      <c r="S354" s="476">
        <f t="shared" si="121"/>
        <v>62176</v>
      </c>
      <c r="T354" s="476">
        <f t="shared" si="121"/>
        <v>6304</v>
      </c>
      <c r="U354" s="476">
        <f t="shared" si="121"/>
        <v>881</v>
      </c>
      <c r="V354" s="476">
        <f t="shared" si="109"/>
        <v>2218869.3430134333</v>
      </c>
      <c r="W354" s="476">
        <f t="shared" si="110"/>
        <v>174732.65698656673</v>
      </c>
      <c r="X354" s="476">
        <f t="shared" si="111"/>
        <v>2393602</v>
      </c>
      <c r="Y354" s="476">
        <f t="shared" si="112"/>
        <v>1718</v>
      </c>
      <c r="Z354" s="476">
        <f t="shared" si="113"/>
        <v>135</v>
      </c>
      <c r="AA354" s="806">
        <f t="shared" si="103"/>
        <v>2395455</v>
      </c>
      <c r="AC354" s="805">
        <v>1951237.583218422</v>
      </c>
      <c r="AD354" s="476">
        <v>1626019.0629188148</v>
      </c>
      <c r="AE354" s="476">
        <v>72326.909392457339</v>
      </c>
      <c r="AF354" s="476">
        <v>8705.6955997297919</v>
      </c>
      <c r="AG354" s="476">
        <v>881.32887139766797</v>
      </c>
      <c r="AH354" s="476">
        <f t="shared" si="114"/>
        <v>3659170.5800008215</v>
      </c>
      <c r="AI354" s="476">
        <f t="shared" si="115"/>
        <v>288154.4199991785</v>
      </c>
      <c r="AJ354" s="476">
        <f t="shared" si="116"/>
        <v>3947325</v>
      </c>
      <c r="AK354" s="476">
        <f t="shared" si="117"/>
        <v>1718</v>
      </c>
      <c r="AL354" s="476">
        <f t="shared" si="118"/>
        <v>135</v>
      </c>
      <c r="AM354" s="806">
        <f t="shared" si="104"/>
        <v>3949178</v>
      </c>
      <c r="AR354" s="813"/>
      <c r="AS354" s="813"/>
      <c r="AT354" s="813"/>
      <c r="AU354" s="813"/>
      <c r="AV354" s="813"/>
      <c r="AW354" s="813"/>
    </row>
    <row r="355" spans="1:49" x14ac:dyDescent="0.2">
      <c r="A355" s="794">
        <f t="shared" si="119"/>
        <v>2050</v>
      </c>
      <c r="B355" s="794">
        <f t="shared" si="120"/>
        <v>1</v>
      </c>
      <c r="C355" s="800">
        <f t="shared" si="101"/>
        <v>54789</v>
      </c>
      <c r="E355" s="805">
        <v>1549755</v>
      </c>
      <c r="F355" s="476">
        <v>1380053</v>
      </c>
      <c r="G355" s="476">
        <v>64205</v>
      </c>
      <c r="H355" s="476">
        <v>6506</v>
      </c>
      <c r="I355" s="476">
        <v>996</v>
      </c>
      <c r="J355" s="476">
        <f t="shared" si="105"/>
        <v>3001515</v>
      </c>
      <c r="K355" s="476">
        <f t="shared" si="106"/>
        <v>236365</v>
      </c>
      <c r="L355" s="476">
        <f t="shared" si="107"/>
        <v>3237880</v>
      </c>
      <c r="M355" s="476">
        <v>2325</v>
      </c>
      <c r="N355" s="476">
        <f t="shared" si="108"/>
        <v>183</v>
      </c>
      <c r="O355" s="806">
        <f t="shared" si="102"/>
        <v>3240388</v>
      </c>
      <c r="P355" s="813"/>
      <c r="Q355" s="805">
        <f>E355-'[119]Electric Assumptions'!V347</f>
        <v>1387483.1831869269</v>
      </c>
      <c r="R355" s="476">
        <f>F355-'[119]Electric Assumptions'!W347</f>
        <v>757077.60802690603</v>
      </c>
      <c r="S355" s="476">
        <f t="shared" si="121"/>
        <v>64205</v>
      </c>
      <c r="T355" s="476">
        <f t="shared" si="121"/>
        <v>6506</v>
      </c>
      <c r="U355" s="476">
        <f t="shared" si="121"/>
        <v>996</v>
      </c>
      <c r="V355" s="476">
        <f t="shared" si="109"/>
        <v>2216267.7912138328</v>
      </c>
      <c r="W355" s="476">
        <f t="shared" si="110"/>
        <v>174528.2087861672</v>
      </c>
      <c r="X355" s="476">
        <f t="shared" si="111"/>
        <v>2390796</v>
      </c>
      <c r="Y355" s="476">
        <f t="shared" si="112"/>
        <v>2325</v>
      </c>
      <c r="Z355" s="476">
        <f t="shared" si="113"/>
        <v>183</v>
      </c>
      <c r="AA355" s="806">
        <f t="shared" si="103"/>
        <v>2393304</v>
      </c>
      <c r="AC355" s="805">
        <v>1991393.6461993167</v>
      </c>
      <c r="AD355" s="476">
        <v>1617347.8539703772</v>
      </c>
      <c r="AE355" s="476">
        <v>74924.747949300014</v>
      </c>
      <c r="AF355" s="476">
        <v>8499.7871075605108</v>
      </c>
      <c r="AG355" s="476">
        <v>995.54863646608453</v>
      </c>
      <c r="AH355" s="476">
        <f t="shared" si="114"/>
        <v>3693161.5838630204</v>
      </c>
      <c r="AI355" s="476">
        <f t="shared" si="115"/>
        <v>290831.41613697959</v>
      </c>
      <c r="AJ355" s="476">
        <f t="shared" si="116"/>
        <v>3983993</v>
      </c>
      <c r="AK355" s="476">
        <f t="shared" si="117"/>
        <v>2325</v>
      </c>
      <c r="AL355" s="476">
        <f t="shared" si="118"/>
        <v>183</v>
      </c>
      <c r="AM355" s="806">
        <f t="shared" si="104"/>
        <v>3986501</v>
      </c>
      <c r="AR355" s="813"/>
      <c r="AS355" s="813"/>
      <c r="AT355" s="813"/>
      <c r="AU355" s="813"/>
      <c r="AV355" s="813"/>
      <c r="AW355" s="813"/>
    </row>
    <row r="356" spans="1:49" x14ac:dyDescent="0.2">
      <c r="A356" s="794">
        <f t="shared" si="119"/>
        <v>2050</v>
      </c>
      <c r="B356" s="794">
        <f t="shared" si="120"/>
        <v>2</v>
      </c>
      <c r="C356" s="800">
        <f t="shared" si="101"/>
        <v>54820</v>
      </c>
      <c r="E356" s="805">
        <v>1270512</v>
      </c>
      <c r="F356" s="476">
        <v>1188414</v>
      </c>
      <c r="G356" s="476">
        <v>59018</v>
      </c>
      <c r="H356" s="476">
        <v>5633</v>
      </c>
      <c r="I356" s="476">
        <v>863</v>
      </c>
      <c r="J356" s="476">
        <f t="shared" si="105"/>
        <v>2524440</v>
      </c>
      <c r="K356" s="476">
        <f t="shared" si="106"/>
        <v>198796</v>
      </c>
      <c r="L356" s="476">
        <f t="shared" si="107"/>
        <v>2723236</v>
      </c>
      <c r="M356" s="476">
        <v>2433</v>
      </c>
      <c r="N356" s="476">
        <f t="shared" si="108"/>
        <v>192</v>
      </c>
      <c r="O356" s="806">
        <f t="shared" si="102"/>
        <v>2725861</v>
      </c>
      <c r="P356" s="813"/>
      <c r="Q356" s="805">
        <f>E356-'[119]Electric Assumptions'!V348</f>
        <v>1122990.517343852</v>
      </c>
      <c r="R356" s="476">
        <f>F356-'[119]Electric Assumptions'!W348</f>
        <v>632150.44553295197</v>
      </c>
      <c r="S356" s="476">
        <f t="shared" si="121"/>
        <v>59018</v>
      </c>
      <c r="T356" s="476">
        <f t="shared" si="121"/>
        <v>5633</v>
      </c>
      <c r="U356" s="476">
        <f t="shared" si="121"/>
        <v>863</v>
      </c>
      <c r="V356" s="476">
        <f t="shared" si="109"/>
        <v>1820654.9628768039</v>
      </c>
      <c r="W356" s="476">
        <f t="shared" si="110"/>
        <v>143374.03712319606</v>
      </c>
      <c r="X356" s="476">
        <f t="shared" si="111"/>
        <v>1964029</v>
      </c>
      <c r="Y356" s="476">
        <f t="shared" si="112"/>
        <v>2433</v>
      </c>
      <c r="Z356" s="476">
        <f t="shared" si="113"/>
        <v>192</v>
      </c>
      <c r="AA356" s="806">
        <f t="shared" si="103"/>
        <v>1966654</v>
      </c>
      <c r="AC356" s="805">
        <v>1612294.2735179053</v>
      </c>
      <c r="AD356" s="476">
        <v>1427353.9112337395</v>
      </c>
      <c r="AE356" s="476">
        <v>68300.72221054956</v>
      </c>
      <c r="AF356" s="476">
        <v>7291.6740176580761</v>
      </c>
      <c r="AG356" s="476">
        <v>862.74615353657077</v>
      </c>
      <c r="AH356" s="476">
        <f t="shared" si="114"/>
        <v>3116103.3271333892</v>
      </c>
      <c r="AI356" s="476">
        <f t="shared" si="115"/>
        <v>245388.67286661081</v>
      </c>
      <c r="AJ356" s="476">
        <f t="shared" si="116"/>
        <v>3361492</v>
      </c>
      <c r="AK356" s="476">
        <f t="shared" si="117"/>
        <v>2433</v>
      </c>
      <c r="AL356" s="476">
        <f t="shared" si="118"/>
        <v>192</v>
      </c>
      <c r="AM356" s="806">
        <f t="shared" si="104"/>
        <v>3364117</v>
      </c>
      <c r="AR356" s="813"/>
      <c r="AS356" s="813"/>
      <c r="AT356" s="813"/>
      <c r="AU356" s="813"/>
      <c r="AV356" s="813"/>
      <c r="AW356" s="813"/>
    </row>
    <row r="357" spans="1:49" x14ac:dyDescent="0.2">
      <c r="A357" s="794">
        <f t="shared" si="119"/>
        <v>2050</v>
      </c>
      <c r="B357" s="794">
        <f t="shared" si="120"/>
        <v>3</v>
      </c>
      <c r="C357" s="800">
        <f t="shared" si="101"/>
        <v>54848</v>
      </c>
      <c r="E357" s="805">
        <v>1291465</v>
      </c>
      <c r="F357" s="476">
        <v>1296313</v>
      </c>
      <c r="G357" s="476">
        <v>64639</v>
      </c>
      <c r="H357" s="476">
        <v>6719</v>
      </c>
      <c r="I357" s="476">
        <v>857</v>
      </c>
      <c r="J357" s="476">
        <f t="shared" si="105"/>
        <v>2659993</v>
      </c>
      <c r="K357" s="476">
        <f t="shared" si="106"/>
        <v>209471</v>
      </c>
      <c r="L357" s="476">
        <f t="shared" si="107"/>
        <v>2869464</v>
      </c>
      <c r="M357" s="476">
        <v>2339</v>
      </c>
      <c r="N357" s="476">
        <f t="shared" si="108"/>
        <v>184</v>
      </c>
      <c r="O357" s="806">
        <f t="shared" si="102"/>
        <v>2871987</v>
      </c>
      <c r="P357" s="813"/>
      <c r="Q357" s="805">
        <f>E357-'[119]Electric Assumptions'!V349</f>
        <v>1120802.2042457859</v>
      </c>
      <c r="R357" s="476">
        <f>F357-'[119]Electric Assumptions'!W349</f>
        <v>669601.63654252503</v>
      </c>
      <c r="S357" s="476">
        <f t="shared" si="121"/>
        <v>64639</v>
      </c>
      <c r="T357" s="476">
        <f t="shared" si="121"/>
        <v>6719</v>
      </c>
      <c r="U357" s="476">
        <f t="shared" si="121"/>
        <v>857</v>
      </c>
      <c r="V357" s="476">
        <f t="shared" si="109"/>
        <v>1862618.8407883109</v>
      </c>
      <c r="W357" s="476">
        <f t="shared" si="110"/>
        <v>146679.15921168914</v>
      </c>
      <c r="X357" s="476">
        <f t="shared" si="111"/>
        <v>2009298</v>
      </c>
      <c r="Y357" s="476">
        <f t="shared" si="112"/>
        <v>2339</v>
      </c>
      <c r="Z357" s="476">
        <f t="shared" si="113"/>
        <v>184</v>
      </c>
      <c r="AA357" s="806">
        <f t="shared" si="103"/>
        <v>2011821</v>
      </c>
      <c r="AC357" s="805">
        <v>1630757.9743528138</v>
      </c>
      <c r="AD357" s="476">
        <v>1576519.3795558843</v>
      </c>
      <c r="AE357" s="476">
        <v>75611.886980734213</v>
      </c>
      <c r="AF357" s="476">
        <v>8526.2013387109</v>
      </c>
      <c r="AG357" s="476">
        <v>857.48570575255587</v>
      </c>
      <c r="AH357" s="476">
        <f t="shared" si="114"/>
        <v>3292272.9279338955</v>
      </c>
      <c r="AI357" s="476">
        <f t="shared" si="115"/>
        <v>259262.07206610451</v>
      </c>
      <c r="AJ357" s="476">
        <f t="shared" si="116"/>
        <v>3551535</v>
      </c>
      <c r="AK357" s="476">
        <f t="shared" si="117"/>
        <v>2339</v>
      </c>
      <c r="AL357" s="476">
        <f t="shared" si="118"/>
        <v>184</v>
      </c>
      <c r="AM357" s="806">
        <f t="shared" si="104"/>
        <v>3554058</v>
      </c>
      <c r="AR357" s="813"/>
      <c r="AS357" s="813"/>
      <c r="AT357" s="813"/>
      <c r="AU357" s="813"/>
      <c r="AV357" s="813"/>
      <c r="AW357" s="813"/>
    </row>
    <row r="358" spans="1:49" x14ac:dyDescent="0.2">
      <c r="A358" s="794">
        <f t="shared" si="119"/>
        <v>2050</v>
      </c>
      <c r="B358" s="794">
        <f t="shared" si="120"/>
        <v>4</v>
      </c>
      <c r="C358" s="800">
        <f t="shared" si="101"/>
        <v>54879</v>
      </c>
      <c r="E358" s="805">
        <v>1030742</v>
      </c>
      <c r="F358" s="476">
        <v>1140844</v>
      </c>
      <c r="G358" s="476">
        <v>60487</v>
      </c>
      <c r="H358" s="476">
        <v>6049</v>
      </c>
      <c r="I358" s="476">
        <v>704</v>
      </c>
      <c r="J358" s="476">
        <f t="shared" si="105"/>
        <v>2238826</v>
      </c>
      <c r="K358" s="476">
        <f t="shared" si="106"/>
        <v>176305</v>
      </c>
      <c r="L358" s="476">
        <f t="shared" si="107"/>
        <v>2415131</v>
      </c>
      <c r="M358" s="476">
        <v>2172</v>
      </c>
      <c r="N358" s="476">
        <f t="shared" si="108"/>
        <v>171</v>
      </c>
      <c r="O358" s="806">
        <f t="shared" si="102"/>
        <v>2417474</v>
      </c>
      <c r="P358" s="813"/>
      <c r="Q358" s="805">
        <f>E358-'[119]Electric Assumptions'!V350</f>
        <v>865712.76686811296</v>
      </c>
      <c r="R358" s="476">
        <f>F358-'[119]Electric Assumptions'!W350</f>
        <v>543790.424345679</v>
      </c>
      <c r="S358" s="476">
        <f t="shared" si="121"/>
        <v>60487</v>
      </c>
      <c r="T358" s="476">
        <f t="shared" si="121"/>
        <v>6049</v>
      </c>
      <c r="U358" s="476">
        <f t="shared" si="121"/>
        <v>704</v>
      </c>
      <c r="V358" s="476">
        <f t="shared" si="109"/>
        <v>1476743.191213792</v>
      </c>
      <c r="W358" s="476">
        <f t="shared" si="110"/>
        <v>116291.80878620804</v>
      </c>
      <c r="X358" s="476">
        <f t="shared" si="111"/>
        <v>1593035</v>
      </c>
      <c r="Y358" s="476">
        <f t="shared" si="112"/>
        <v>2172</v>
      </c>
      <c r="Z358" s="476">
        <f t="shared" si="113"/>
        <v>171</v>
      </c>
      <c r="AA358" s="806">
        <f t="shared" si="103"/>
        <v>1595378</v>
      </c>
      <c r="AC358" s="805">
        <v>1328449.3092579891</v>
      </c>
      <c r="AD358" s="476">
        <v>1442548.2741145915</v>
      </c>
      <c r="AE358" s="476">
        <v>70859.344826586981</v>
      </c>
      <c r="AF358" s="476">
        <v>7524.854443828408</v>
      </c>
      <c r="AG358" s="476">
        <v>703.97392467169993</v>
      </c>
      <c r="AH358" s="476">
        <f t="shared" si="114"/>
        <v>2850085.7565676682</v>
      </c>
      <c r="AI358" s="476">
        <f t="shared" si="115"/>
        <v>224440.24343233183</v>
      </c>
      <c r="AJ358" s="476">
        <f t="shared" si="116"/>
        <v>3074526</v>
      </c>
      <c r="AK358" s="476">
        <f t="shared" si="117"/>
        <v>2172</v>
      </c>
      <c r="AL358" s="476">
        <f t="shared" si="118"/>
        <v>171</v>
      </c>
      <c r="AM358" s="806">
        <f t="shared" si="104"/>
        <v>3076869</v>
      </c>
      <c r="AR358" s="813"/>
      <c r="AS358" s="813"/>
      <c r="AT358" s="813"/>
      <c r="AU358" s="813"/>
      <c r="AV358" s="813"/>
      <c r="AW358" s="813"/>
    </row>
    <row r="359" spans="1:49" x14ac:dyDescent="0.2">
      <c r="A359" s="794">
        <f t="shared" si="119"/>
        <v>2050</v>
      </c>
      <c r="B359" s="794">
        <f t="shared" si="120"/>
        <v>5</v>
      </c>
      <c r="C359" s="800">
        <f t="shared" si="101"/>
        <v>54909</v>
      </c>
      <c r="E359" s="805">
        <v>945584</v>
      </c>
      <c r="F359" s="476">
        <v>1115205</v>
      </c>
      <c r="G359" s="476">
        <v>57920</v>
      </c>
      <c r="H359" s="476">
        <v>6007</v>
      </c>
      <c r="I359" s="476">
        <v>558</v>
      </c>
      <c r="J359" s="476">
        <f t="shared" si="105"/>
        <v>2125274</v>
      </c>
      <c r="K359" s="476">
        <f t="shared" si="106"/>
        <v>167362</v>
      </c>
      <c r="L359" s="476">
        <f t="shared" si="107"/>
        <v>2292636</v>
      </c>
      <c r="M359" s="476">
        <v>2174</v>
      </c>
      <c r="N359" s="476">
        <f t="shared" si="108"/>
        <v>171</v>
      </c>
      <c r="O359" s="806">
        <f t="shared" si="102"/>
        <v>2294981</v>
      </c>
      <c r="P359" s="813"/>
      <c r="Q359" s="805">
        <f>E359-'[119]Electric Assumptions'!V351</f>
        <v>785282.57060404704</v>
      </c>
      <c r="R359" s="476">
        <f>F359-'[119]Electric Assumptions'!W351</f>
        <v>537754.20505213295</v>
      </c>
      <c r="S359" s="476">
        <f t="shared" si="121"/>
        <v>57920</v>
      </c>
      <c r="T359" s="476">
        <f t="shared" si="121"/>
        <v>6007</v>
      </c>
      <c r="U359" s="476">
        <f t="shared" si="121"/>
        <v>558</v>
      </c>
      <c r="V359" s="476">
        <f t="shared" si="109"/>
        <v>1387521.77565618</v>
      </c>
      <c r="W359" s="476">
        <f t="shared" si="110"/>
        <v>109265.22434382001</v>
      </c>
      <c r="X359" s="476">
        <f t="shared" si="111"/>
        <v>1496787</v>
      </c>
      <c r="Y359" s="476">
        <f t="shared" si="112"/>
        <v>2174</v>
      </c>
      <c r="Z359" s="476">
        <f t="shared" si="113"/>
        <v>171</v>
      </c>
      <c r="AA359" s="806">
        <f t="shared" si="103"/>
        <v>1499132</v>
      </c>
      <c r="AC359" s="805">
        <v>1215909.9175884556</v>
      </c>
      <c r="AD359" s="476">
        <v>1441435.5608607777</v>
      </c>
      <c r="AE359" s="476">
        <v>68552.04508333125</v>
      </c>
      <c r="AF359" s="476">
        <v>7344.460015897107</v>
      </c>
      <c r="AG359" s="476">
        <v>557.74649691776722</v>
      </c>
      <c r="AH359" s="476">
        <f t="shared" si="114"/>
        <v>2733799.7300453796</v>
      </c>
      <c r="AI359" s="476">
        <f t="shared" si="115"/>
        <v>215283.26995462039</v>
      </c>
      <c r="AJ359" s="476">
        <f t="shared" si="116"/>
        <v>2949083</v>
      </c>
      <c r="AK359" s="476">
        <f t="shared" si="117"/>
        <v>2174</v>
      </c>
      <c r="AL359" s="476">
        <f t="shared" si="118"/>
        <v>171</v>
      </c>
      <c r="AM359" s="806">
        <f t="shared" si="104"/>
        <v>2951428</v>
      </c>
      <c r="AR359" s="813"/>
      <c r="AS359" s="813"/>
      <c r="AT359" s="813"/>
      <c r="AU359" s="813"/>
      <c r="AV359" s="813"/>
      <c r="AW359" s="813"/>
    </row>
    <row r="360" spans="1:49" x14ac:dyDescent="0.2">
      <c r="A360" s="794">
        <f t="shared" si="119"/>
        <v>2050</v>
      </c>
      <c r="B360" s="794">
        <f t="shared" si="120"/>
        <v>6</v>
      </c>
      <c r="C360" s="800">
        <f t="shared" si="101"/>
        <v>54940</v>
      </c>
      <c r="E360" s="805">
        <v>945785</v>
      </c>
      <c r="F360" s="476">
        <v>1086698</v>
      </c>
      <c r="G360" s="476">
        <v>63996</v>
      </c>
      <c r="H360" s="476">
        <v>5302</v>
      </c>
      <c r="I360" s="476">
        <v>430</v>
      </c>
      <c r="J360" s="476">
        <f t="shared" si="105"/>
        <v>2102211</v>
      </c>
      <c r="K360" s="476">
        <f t="shared" si="106"/>
        <v>165546</v>
      </c>
      <c r="L360" s="476">
        <f t="shared" si="107"/>
        <v>2267757</v>
      </c>
      <c r="M360" s="476">
        <v>1787</v>
      </c>
      <c r="N360" s="476">
        <f t="shared" si="108"/>
        <v>141</v>
      </c>
      <c r="O360" s="806">
        <f t="shared" si="102"/>
        <v>2269685</v>
      </c>
      <c r="P360" s="813"/>
      <c r="Q360" s="805">
        <f>E360-'[119]Electric Assumptions'!V352</f>
        <v>790939.44630279299</v>
      </c>
      <c r="R360" s="476">
        <f>F360-'[119]Electric Assumptions'!W352</f>
        <v>530761.96005805105</v>
      </c>
      <c r="S360" s="476">
        <f t="shared" si="121"/>
        <v>63996</v>
      </c>
      <c r="T360" s="476">
        <f t="shared" si="121"/>
        <v>5302</v>
      </c>
      <c r="U360" s="476">
        <f t="shared" si="121"/>
        <v>430</v>
      </c>
      <c r="V360" s="476">
        <f t="shared" si="109"/>
        <v>1391429.4063608442</v>
      </c>
      <c r="W360" s="476">
        <f t="shared" si="110"/>
        <v>109573.59363915585</v>
      </c>
      <c r="X360" s="476">
        <f t="shared" si="111"/>
        <v>1501003</v>
      </c>
      <c r="Y360" s="476">
        <f t="shared" si="112"/>
        <v>1787</v>
      </c>
      <c r="Z360" s="476">
        <f t="shared" si="113"/>
        <v>141</v>
      </c>
      <c r="AA360" s="806">
        <f t="shared" si="103"/>
        <v>1502931</v>
      </c>
      <c r="AC360" s="805">
        <v>1218850.7205474386</v>
      </c>
      <c r="AD360" s="476">
        <v>1438336.4557284513</v>
      </c>
      <c r="AE360" s="476">
        <v>74261.507052661371</v>
      </c>
      <c r="AF360" s="476">
        <v>6589.6001438620979</v>
      </c>
      <c r="AG360" s="476">
        <v>429.63362083544047</v>
      </c>
      <c r="AH360" s="476">
        <f t="shared" si="114"/>
        <v>2738467.9170932486</v>
      </c>
      <c r="AI360" s="476">
        <f t="shared" si="115"/>
        <v>215651.08290675143</v>
      </c>
      <c r="AJ360" s="476">
        <f t="shared" si="116"/>
        <v>2954119</v>
      </c>
      <c r="AK360" s="476">
        <f t="shared" si="117"/>
        <v>1787</v>
      </c>
      <c r="AL360" s="476">
        <f t="shared" si="118"/>
        <v>141</v>
      </c>
      <c r="AM360" s="806">
        <f t="shared" si="104"/>
        <v>2956047</v>
      </c>
      <c r="AR360" s="813"/>
      <c r="AS360" s="813"/>
      <c r="AT360" s="813"/>
      <c r="AU360" s="813"/>
      <c r="AV360" s="813"/>
      <c r="AW360" s="813"/>
    </row>
    <row r="361" spans="1:49" x14ac:dyDescent="0.2">
      <c r="A361" s="794">
        <f t="shared" si="119"/>
        <v>2050</v>
      </c>
      <c r="B361" s="794">
        <f t="shared" si="120"/>
        <v>7</v>
      </c>
      <c r="C361" s="800">
        <f t="shared" si="101"/>
        <v>54970</v>
      </c>
      <c r="E361" s="805">
        <v>1155064</v>
      </c>
      <c r="F361" s="476">
        <v>1201561</v>
      </c>
      <c r="G361" s="476">
        <v>66465</v>
      </c>
      <c r="H361" s="476">
        <v>6144</v>
      </c>
      <c r="I361" s="476">
        <v>291</v>
      </c>
      <c r="J361" s="476">
        <f t="shared" si="105"/>
        <v>2429525</v>
      </c>
      <c r="K361" s="476">
        <f t="shared" si="106"/>
        <v>191322</v>
      </c>
      <c r="L361" s="476">
        <f t="shared" si="107"/>
        <v>2620847</v>
      </c>
      <c r="M361" s="476">
        <v>2889</v>
      </c>
      <c r="N361" s="476">
        <f t="shared" si="108"/>
        <v>228</v>
      </c>
      <c r="O361" s="806">
        <f t="shared" si="102"/>
        <v>2623964</v>
      </c>
      <c r="P361" s="813"/>
      <c r="Q361" s="805">
        <f>E361-'[119]Electric Assumptions'!V353</f>
        <v>999074.67659481196</v>
      </c>
      <c r="R361" s="476">
        <f>F361-'[119]Electric Assumptions'!W353</f>
        <v>642620.52417226299</v>
      </c>
      <c r="S361" s="476">
        <f t="shared" si="121"/>
        <v>66465</v>
      </c>
      <c r="T361" s="476">
        <f t="shared" si="121"/>
        <v>6144</v>
      </c>
      <c r="U361" s="476">
        <f t="shared" si="121"/>
        <v>291</v>
      </c>
      <c r="V361" s="476">
        <f t="shared" si="109"/>
        <v>1714595.2007670749</v>
      </c>
      <c r="W361" s="476">
        <f t="shared" si="110"/>
        <v>135021.79923292506</v>
      </c>
      <c r="X361" s="476">
        <f t="shared" si="111"/>
        <v>1849617</v>
      </c>
      <c r="Y361" s="476">
        <f t="shared" si="112"/>
        <v>2889</v>
      </c>
      <c r="Z361" s="476">
        <f t="shared" si="113"/>
        <v>228</v>
      </c>
      <c r="AA361" s="806">
        <f t="shared" si="103"/>
        <v>1852734</v>
      </c>
      <c r="AC361" s="805">
        <v>1495466.7759602889</v>
      </c>
      <c r="AD361" s="476">
        <v>1551258.8842140716</v>
      </c>
      <c r="AE361" s="476">
        <v>76717.700501796702</v>
      </c>
      <c r="AF361" s="476">
        <v>7852.5791959328426</v>
      </c>
      <c r="AG361" s="476">
        <v>291.14757483456242</v>
      </c>
      <c r="AH361" s="476">
        <f t="shared" si="114"/>
        <v>3131587.0874469248</v>
      </c>
      <c r="AI361" s="476">
        <f t="shared" si="115"/>
        <v>246607.91255307524</v>
      </c>
      <c r="AJ361" s="476">
        <f t="shared" si="116"/>
        <v>3378195</v>
      </c>
      <c r="AK361" s="476">
        <f t="shared" si="117"/>
        <v>2889</v>
      </c>
      <c r="AL361" s="476">
        <f t="shared" si="118"/>
        <v>228</v>
      </c>
      <c r="AM361" s="806">
        <f t="shared" si="104"/>
        <v>3381312</v>
      </c>
      <c r="AR361" s="813"/>
      <c r="AS361" s="813"/>
      <c r="AT361" s="813"/>
      <c r="AU361" s="813"/>
      <c r="AV361" s="813"/>
      <c r="AW361" s="813"/>
    </row>
    <row r="362" spans="1:49" x14ac:dyDescent="0.2">
      <c r="A362" s="794">
        <f t="shared" si="119"/>
        <v>2050</v>
      </c>
      <c r="B362" s="794">
        <f t="shared" si="120"/>
        <v>8</v>
      </c>
      <c r="C362" s="800">
        <f t="shared" si="101"/>
        <v>55001</v>
      </c>
      <c r="E362" s="805">
        <v>1178571</v>
      </c>
      <c r="F362" s="476">
        <v>1194491</v>
      </c>
      <c r="G362" s="476">
        <v>66512</v>
      </c>
      <c r="H362" s="476">
        <v>5652</v>
      </c>
      <c r="I362" s="476">
        <v>290</v>
      </c>
      <c r="J362" s="476">
        <f t="shared" si="105"/>
        <v>2445516</v>
      </c>
      <c r="K362" s="476">
        <f t="shared" si="106"/>
        <v>192581</v>
      </c>
      <c r="L362" s="476">
        <f t="shared" si="107"/>
        <v>2638097</v>
      </c>
      <c r="M362" s="476">
        <v>1634</v>
      </c>
      <c r="N362" s="476">
        <f t="shared" si="108"/>
        <v>129</v>
      </c>
      <c r="O362" s="806">
        <f t="shared" si="102"/>
        <v>2639860</v>
      </c>
      <c r="P362" s="813"/>
      <c r="Q362" s="805">
        <f>E362-'[119]Electric Assumptions'!V354</f>
        <v>1022589.906921384</v>
      </c>
      <c r="R362" s="476">
        <f>F362-'[119]Electric Assumptions'!W354</f>
        <v>629897.87332213297</v>
      </c>
      <c r="S362" s="476">
        <f t="shared" si="121"/>
        <v>66512</v>
      </c>
      <c r="T362" s="476">
        <f t="shared" si="121"/>
        <v>5652</v>
      </c>
      <c r="U362" s="476">
        <f t="shared" si="121"/>
        <v>290</v>
      </c>
      <c r="V362" s="476">
        <f t="shared" si="109"/>
        <v>1724941.7802435169</v>
      </c>
      <c r="W362" s="476">
        <f t="shared" si="110"/>
        <v>135837.2197564831</v>
      </c>
      <c r="X362" s="476">
        <f t="shared" si="111"/>
        <v>1860779</v>
      </c>
      <c r="Y362" s="476">
        <f t="shared" si="112"/>
        <v>1634</v>
      </c>
      <c r="Z362" s="476">
        <f t="shared" si="113"/>
        <v>129</v>
      </c>
      <c r="AA362" s="806">
        <f t="shared" si="103"/>
        <v>1862542</v>
      </c>
      <c r="AC362" s="805">
        <v>1500495.2511434895</v>
      </c>
      <c r="AD362" s="476">
        <v>1555699.5723110125</v>
      </c>
      <c r="AE362" s="476">
        <v>77190.826020714958</v>
      </c>
      <c r="AF362" s="476">
        <v>7310.7218837577657</v>
      </c>
      <c r="AG362" s="476">
        <v>290.29550054884817</v>
      </c>
      <c r="AH362" s="476">
        <f t="shared" si="114"/>
        <v>3140986.6668595239</v>
      </c>
      <c r="AI362" s="476">
        <f t="shared" si="115"/>
        <v>247348.33314047614</v>
      </c>
      <c r="AJ362" s="476">
        <f t="shared" si="116"/>
        <v>3388335</v>
      </c>
      <c r="AK362" s="476">
        <f t="shared" si="117"/>
        <v>1634</v>
      </c>
      <c r="AL362" s="476">
        <f t="shared" si="118"/>
        <v>129</v>
      </c>
      <c r="AM362" s="806">
        <f t="shared" si="104"/>
        <v>3390098</v>
      </c>
      <c r="AR362" s="813"/>
      <c r="AS362" s="813"/>
      <c r="AT362" s="813"/>
      <c r="AU362" s="813"/>
      <c r="AV362" s="813"/>
      <c r="AW362" s="813"/>
    </row>
    <row r="363" spans="1:49" x14ac:dyDescent="0.2">
      <c r="A363" s="794">
        <f t="shared" si="119"/>
        <v>2050</v>
      </c>
      <c r="B363" s="794">
        <f t="shared" si="120"/>
        <v>9</v>
      </c>
      <c r="C363" s="800">
        <f t="shared" ref="C363:C366" si="122">DATE(A363,B363,1)</f>
        <v>55032</v>
      </c>
      <c r="E363" s="805">
        <v>1003426</v>
      </c>
      <c r="F363" s="476">
        <v>1113700</v>
      </c>
      <c r="G363" s="476">
        <v>62969</v>
      </c>
      <c r="H363" s="476">
        <v>5762</v>
      </c>
      <c r="I363" s="476">
        <v>318</v>
      </c>
      <c r="J363" s="476">
        <f t="shared" si="105"/>
        <v>2186175</v>
      </c>
      <c r="K363" s="476">
        <f t="shared" si="106"/>
        <v>172158</v>
      </c>
      <c r="L363" s="476">
        <f t="shared" si="107"/>
        <v>2358333</v>
      </c>
      <c r="M363" s="476">
        <v>1428</v>
      </c>
      <c r="N363" s="476">
        <f t="shared" si="108"/>
        <v>112</v>
      </c>
      <c r="O363" s="806">
        <f t="shared" ref="O363:O366" si="123">SUM(L363:N363)</f>
        <v>2359873</v>
      </c>
      <c r="P363" s="813"/>
      <c r="Q363" s="805">
        <f>E363-'[119]Electric Assumptions'!V355</f>
        <v>856740.75566258596</v>
      </c>
      <c r="R363" s="476">
        <f>F363-'[119]Electric Assumptions'!W355</f>
        <v>573341.465592728</v>
      </c>
      <c r="S363" s="476">
        <f t="shared" si="121"/>
        <v>62969</v>
      </c>
      <c r="T363" s="476">
        <f t="shared" si="121"/>
        <v>5762</v>
      </c>
      <c r="U363" s="476">
        <f t="shared" si="121"/>
        <v>318</v>
      </c>
      <c r="V363" s="476">
        <f t="shared" si="109"/>
        <v>1499131.2212553141</v>
      </c>
      <c r="W363" s="476">
        <f t="shared" si="110"/>
        <v>118054.77874468593</v>
      </c>
      <c r="X363" s="476">
        <f t="shared" si="111"/>
        <v>1617186</v>
      </c>
      <c r="Y363" s="476">
        <f t="shared" si="112"/>
        <v>1428</v>
      </c>
      <c r="Z363" s="476">
        <f t="shared" si="113"/>
        <v>112</v>
      </c>
      <c r="AA363" s="806">
        <f t="shared" ref="AA363:AA366" si="124">SUM(X363:Z363)</f>
        <v>1618726</v>
      </c>
      <c r="AC363" s="805">
        <v>1251782.4778534013</v>
      </c>
      <c r="AD363" s="476">
        <v>1430689.7631584462</v>
      </c>
      <c r="AE363" s="476">
        <v>72873.616916713247</v>
      </c>
      <c r="AF363" s="476">
        <v>7601.5149212207798</v>
      </c>
      <c r="AG363" s="476">
        <v>318.24424108320096</v>
      </c>
      <c r="AH363" s="476">
        <f t="shared" si="114"/>
        <v>2763265.617090865</v>
      </c>
      <c r="AI363" s="476">
        <f t="shared" si="115"/>
        <v>217603.38290913496</v>
      </c>
      <c r="AJ363" s="476">
        <f t="shared" si="116"/>
        <v>2980869</v>
      </c>
      <c r="AK363" s="476">
        <f t="shared" si="117"/>
        <v>1428</v>
      </c>
      <c r="AL363" s="476">
        <f t="shared" si="118"/>
        <v>112</v>
      </c>
      <c r="AM363" s="806">
        <f t="shared" ref="AM363:AM366" si="125">SUM(AJ363:AL363)</f>
        <v>2982409</v>
      </c>
      <c r="AR363" s="813"/>
      <c r="AS363" s="813"/>
      <c r="AT363" s="813"/>
      <c r="AU363" s="813"/>
      <c r="AV363" s="813"/>
      <c r="AW363" s="813"/>
    </row>
    <row r="364" spans="1:49" x14ac:dyDescent="0.2">
      <c r="A364" s="794">
        <f t="shared" si="119"/>
        <v>2050</v>
      </c>
      <c r="B364" s="794">
        <f t="shared" si="120"/>
        <v>10</v>
      </c>
      <c r="C364" s="800">
        <f t="shared" si="122"/>
        <v>55062</v>
      </c>
      <c r="E364" s="805">
        <v>1050486</v>
      </c>
      <c r="F364" s="476">
        <v>1177942</v>
      </c>
      <c r="G364" s="476">
        <v>62237</v>
      </c>
      <c r="H364" s="476">
        <v>6489</v>
      </c>
      <c r="I364" s="476">
        <v>497</v>
      </c>
      <c r="J364" s="476">
        <f t="shared" ref="J364:J366" si="126">SUM(E364:I364)</f>
        <v>2297651</v>
      </c>
      <c r="K364" s="476">
        <f t="shared" ref="K364:K366" si="127">L364-J364</f>
        <v>180937</v>
      </c>
      <c r="L364" s="476">
        <f t="shared" ref="L364:L366" si="128">ROUND(J364/(1-0.073), 0)</f>
        <v>2478588</v>
      </c>
      <c r="M364" s="476">
        <v>1830</v>
      </c>
      <c r="N364" s="476">
        <f t="shared" ref="N364:N366" si="129">ROUND(M364/(1-0.073)-M364, 0)</f>
        <v>144</v>
      </c>
      <c r="O364" s="806">
        <f t="shared" si="123"/>
        <v>2480562</v>
      </c>
      <c r="P364" s="813"/>
      <c r="Q364" s="805">
        <f>E364-'[119]Electric Assumptions'!V356</f>
        <v>883268.64435348101</v>
      </c>
      <c r="R364" s="476">
        <f>F364-'[119]Electric Assumptions'!W356</f>
        <v>572834.98828777403</v>
      </c>
      <c r="S364" s="476">
        <f t="shared" si="121"/>
        <v>62237</v>
      </c>
      <c r="T364" s="476">
        <f t="shared" si="121"/>
        <v>6489</v>
      </c>
      <c r="U364" s="476">
        <f t="shared" si="121"/>
        <v>497</v>
      </c>
      <c r="V364" s="476">
        <f t="shared" ref="V364:V366" si="130">SUM(Q364:U364)</f>
        <v>1525326.6326412549</v>
      </c>
      <c r="W364" s="476">
        <f t="shared" ref="W364:W366" si="131">X364-V364</f>
        <v>120117.36735874508</v>
      </c>
      <c r="X364" s="476">
        <f t="shared" ref="X364:X366" si="132">ROUND(V364/(1-0.073), 0)</f>
        <v>1645444</v>
      </c>
      <c r="Y364" s="476">
        <f t="shared" ref="Y364:Y366" si="133">M364</f>
        <v>1830</v>
      </c>
      <c r="Z364" s="476">
        <f t="shared" ref="Z364:Z366" si="134">ROUND(Y364/(1-0.073)-Y364, 0)</f>
        <v>144</v>
      </c>
      <c r="AA364" s="806">
        <f t="shared" si="124"/>
        <v>1647418</v>
      </c>
      <c r="AC364" s="805">
        <v>1332384.1301182613</v>
      </c>
      <c r="AD364" s="476">
        <v>1472335.8476183789</v>
      </c>
      <c r="AE364" s="476">
        <v>72971.598236302598</v>
      </c>
      <c r="AF364" s="476">
        <v>8887.4560952600004</v>
      </c>
      <c r="AG364" s="476">
        <v>496.80997208113723</v>
      </c>
      <c r="AH364" s="476">
        <f t="shared" ref="AH364:AH366" si="135">SUM(AC364:AG364)</f>
        <v>2887075.8420402841</v>
      </c>
      <c r="AI364" s="476">
        <f t="shared" ref="AI364:AI366" si="136">AJ364-AH364</f>
        <v>227353.15795971593</v>
      </c>
      <c r="AJ364" s="476">
        <f t="shared" ref="AJ364:AJ366" si="137">ROUND(AH364/(1-0.073), 0)</f>
        <v>3114429</v>
      </c>
      <c r="AK364" s="476">
        <f t="shared" ref="AK364:AK366" si="138">M364</f>
        <v>1830</v>
      </c>
      <c r="AL364" s="476">
        <f t="shared" ref="AL364:AL366" si="139">ROUND(AK364/(1-0.073)-AK364, 0)</f>
        <v>144</v>
      </c>
      <c r="AM364" s="806">
        <f t="shared" si="125"/>
        <v>3116403</v>
      </c>
      <c r="AR364" s="813"/>
      <c r="AS364" s="813"/>
      <c r="AT364" s="813"/>
      <c r="AU364" s="813"/>
      <c r="AV364" s="813"/>
      <c r="AW364" s="813"/>
    </row>
    <row r="365" spans="1:49" x14ac:dyDescent="0.2">
      <c r="A365" s="794">
        <f t="shared" si="119"/>
        <v>2050</v>
      </c>
      <c r="B365" s="794">
        <f t="shared" si="120"/>
        <v>11</v>
      </c>
      <c r="C365" s="800">
        <f t="shared" si="122"/>
        <v>55093</v>
      </c>
      <c r="E365" s="805">
        <v>1219302</v>
      </c>
      <c r="F365" s="476">
        <v>1240275</v>
      </c>
      <c r="G365" s="476">
        <v>59872</v>
      </c>
      <c r="H365" s="476">
        <v>5547</v>
      </c>
      <c r="I365" s="476">
        <v>673</v>
      </c>
      <c r="J365" s="476">
        <f t="shared" si="126"/>
        <v>2525669</v>
      </c>
      <c r="K365" s="476">
        <f t="shared" si="127"/>
        <v>198893</v>
      </c>
      <c r="L365" s="476">
        <f t="shared" si="128"/>
        <v>2724562</v>
      </c>
      <c r="M365" s="476">
        <v>1832</v>
      </c>
      <c r="N365" s="476">
        <f t="shared" si="129"/>
        <v>144</v>
      </c>
      <c r="O365" s="806">
        <f t="shared" si="123"/>
        <v>2726538</v>
      </c>
      <c r="P365" s="813"/>
      <c r="Q365" s="805">
        <f>E365-'[119]Electric Assumptions'!V357</f>
        <v>1051894.5828776399</v>
      </c>
      <c r="R365" s="476">
        <f>F365-'[119]Electric Assumptions'!W357</f>
        <v>628818.272523636</v>
      </c>
      <c r="S365" s="476">
        <f t="shared" si="121"/>
        <v>59872</v>
      </c>
      <c r="T365" s="476">
        <f t="shared" si="121"/>
        <v>5547</v>
      </c>
      <c r="U365" s="476">
        <f t="shared" si="121"/>
        <v>673</v>
      </c>
      <c r="V365" s="476">
        <f t="shared" si="130"/>
        <v>1746804.8554012759</v>
      </c>
      <c r="W365" s="476">
        <f t="shared" si="131"/>
        <v>137558.14459872409</v>
      </c>
      <c r="X365" s="476">
        <f t="shared" si="132"/>
        <v>1884363</v>
      </c>
      <c r="Y365" s="476">
        <f t="shared" si="133"/>
        <v>1832</v>
      </c>
      <c r="Z365" s="476">
        <f t="shared" si="134"/>
        <v>144</v>
      </c>
      <c r="AA365" s="806">
        <f t="shared" si="124"/>
        <v>1886339</v>
      </c>
      <c r="AC365" s="805">
        <v>1564618.566070227</v>
      </c>
      <c r="AD365" s="476">
        <v>1492954.823649948</v>
      </c>
      <c r="AE365" s="476">
        <v>69846.820865082322</v>
      </c>
      <c r="AF365" s="476">
        <v>7780.8369618938277</v>
      </c>
      <c r="AG365" s="476">
        <v>672.91847945299412</v>
      </c>
      <c r="AH365" s="476">
        <f t="shared" si="135"/>
        <v>3135873.9660266037</v>
      </c>
      <c r="AI365" s="476">
        <f t="shared" si="136"/>
        <v>246946.03397339629</v>
      </c>
      <c r="AJ365" s="476">
        <f t="shared" si="137"/>
        <v>3382820</v>
      </c>
      <c r="AK365" s="476">
        <f t="shared" si="138"/>
        <v>1832</v>
      </c>
      <c r="AL365" s="476">
        <f t="shared" si="139"/>
        <v>144</v>
      </c>
      <c r="AM365" s="806">
        <f t="shared" si="125"/>
        <v>3384796</v>
      </c>
      <c r="AR365" s="813"/>
      <c r="AS365" s="813"/>
      <c r="AT365" s="813"/>
      <c r="AU365" s="813"/>
      <c r="AV365" s="813"/>
      <c r="AW365" s="813"/>
    </row>
    <row r="366" spans="1:49" ht="13.5" thickBot="1" x14ac:dyDescent="0.25">
      <c r="A366" s="794">
        <f t="shared" si="119"/>
        <v>2050</v>
      </c>
      <c r="B366" s="794">
        <f t="shared" si="120"/>
        <v>12</v>
      </c>
      <c r="C366" s="800">
        <f t="shared" si="122"/>
        <v>55123</v>
      </c>
      <c r="E366" s="810">
        <v>1554959</v>
      </c>
      <c r="F366" s="811">
        <v>1445512</v>
      </c>
      <c r="G366" s="811">
        <v>61851</v>
      </c>
      <c r="H366" s="811">
        <v>6269</v>
      </c>
      <c r="I366" s="811">
        <v>881</v>
      </c>
      <c r="J366" s="811">
        <f t="shared" si="126"/>
        <v>3069472</v>
      </c>
      <c r="K366" s="811">
        <f t="shared" si="127"/>
        <v>241717</v>
      </c>
      <c r="L366" s="811">
        <f t="shared" si="128"/>
        <v>3311189</v>
      </c>
      <c r="M366" s="811">
        <v>1718</v>
      </c>
      <c r="N366" s="811">
        <f t="shared" si="129"/>
        <v>135</v>
      </c>
      <c r="O366" s="812">
        <f t="shared" si="123"/>
        <v>3313042</v>
      </c>
      <c r="P366" s="813"/>
      <c r="Q366" s="810">
        <f>E366-'[119]Electric Assumptions'!V358</f>
        <v>1375713.056025459</v>
      </c>
      <c r="R366" s="811">
        <f>F366-'[119]Electric Assumptions'!W358</f>
        <v>783086.13975577895</v>
      </c>
      <c r="S366" s="811">
        <f t="shared" si="121"/>
        <v>61851</v>
      </c>
      <c r="T366" s="811">
        <f t="shared" si="121"/>
        <v>6269</v>
      </c>
      <c r="U366" s="811">
        <f t="shared" si="121"/>
        <v>881</v>
      </c>
      <c r="V366" s="811">
        <f t="shared" si="130"/>
        <v>2227800.1957812379</v>
      </c>
      <c r="W366" s="811">
        <f t="shared" si="131"/>
        <v>175435.80421876209</v>
      </c>
      <c r="X366" s="811">
        <f t="shared" si="132"/>
        <v>2403236</v>
      </c>
      <c r="Y366" s="811">
        <f t="shared" si="133"/>
        <v>1718</v>
      </c>
      <c r="Z366" s="811">
        <f t="shared" si="134"/>
        <v>135</v>
      </c>
      <c r="AA366" s="812">
        <f t="shared" si="124"/>
        <v>2405089</v>
      </c>
      <c r="AC366" s="810">
        <v>1970499.1657918068</v>
      </c>
      <c r="AD366" s="811">
        <v>1662987.3741456282</v>
      </c>
      <c r="AE366" s="811">
        <v>72010.772108709207</v>
      </c>
      <c r="AF366" s="811">
        <v>8670.7793981086579</v>
      </c>
      <c r="AG366" s="811">
        <v>881.32887139766797</v>
      </c>
      <c r="AH366" s="811">
        <f t="shared" si="135"/>
        <v>3715049.4203156508</v>
      </c>
      <c r="AI366" s="811">
        <f t="shared" si="136"/>
        <v>292555.57968434924</v>
      </c>
      <c r="AJ366" s="811">
        <f t="shared" si="137"/>
        <v>4007605</v>
      </c>
      <c r="AK366" s="811">
        <f t="shared" si="138"/>
        <v>1718</v>
      </c>
      <c r="AL366" s="811">
        <f t="shared" si="139"/>
        <v>135</v>
      </c>
      <c r="AM366" s="812">
        <f t="shared" si="125"/>
        <v>4009458</v>
      </c>
      <c r="AR366" s="813"/>
      <c r="AS366" s="813"/>
      <c r="AT366" s="813"/>
      <c r="AU366" s="813"/>
      <c r="AV366" s="813"/>
      <c r="AW366" s="813"/>
    </row>
  </sheetData>
  <mergeCells count="3">
    <mergeCell ref="E4:O4"/>
    <mergeCell ref="Q4:AA4"/>
    <mergeCell ref="AC4:AM4"/>
  </mergeCells>
  <pageMargins left="0.7" right="0.7" top="0.75" bottom="0.75" header="0.3" footer="0.3"/>
  <pageSetup orientation="portrait" r:id="rId1"/>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0"/>
  <sheetViews>
    <sheetView workbookViewId="0">
      <pane xSplit="4" ySplit="6" topLeftCell="E31" activePane="bottomRight" state="frozen"/>
      <selection pane="topRight" activeCell="E1" sqref="E1"/>
      <selection pane="bottomLeft" activeCell="A7" sqref="A7"/>
      <selection pane="bottomRight" activeCell="Q42" sqref="Q42:Q44"/>
    </sheetView>
  </sheetViews>
  <sheetFormatPr defaultColWidth="9.140625" defaultRowHeight="12.75" outlineLevelCol="1" x14ac:dyDescent="0.2"/>
  <cols>
    <col min="1" max="2" width="9.140625" style="791"/>
    <col min="3" max="3" width="9.140625" style="791" hidden="1" customWidth="1" outlineLevel="1"/>
    <col min="4" max="4" width="2.7109375" style="791" customWidth="1" collapsed="1"/>
    <col min="5" max="6" width="12" style="791" bestFit="1" customWidth="1"/>
    <col min="7" max="7" width="11" style="791" customWidth="1"/>
    <col min="8" max="8" width="21.140625" style="791" bestFit="1" customWidth="1"/>
    <col min="9" max="9" width="21.7109375" style="791" bestFit="1" customWidth="1"/>
    <col min="10" max="10" width="19.5703125" style="791" bestFit="1" customWidth="1"/>
    <col min="11" max="11" width="20" style="791" bestFit="1" customWidth="1"/>
    <col min="12" max="12" width="18.85546875" style="791" bestFit="1" customWidth="1"/>
    <col min="13" max="13" width="17.28515625" style="791" bestFit="1" customWidth="1"/>
    <col min="14" max="14" width="13.5703125" style="791" bestFit="1" customWidth="1"/>
    <col min="15" max="15" width="11" style="791" bestFit="1" customWidth="1"/>
    <col min="16" max="16" width="12" style="791" bestFit="1" customWidth="1"/>
    <col min="17" max="17" width="13.5703125" style="791" bestFit="1" customWidth="1"/>
    <col min="18" max="19" width="13.5703125" style="791" customWidth="1"/>
    <col min="20" max="20" width="12" style="792" bestFit="1" customWidth="1"/>
    <col min="21" max="21" width="11" style="792" bestFit="1" customWidth="1"/>
    <col min="22" max="22" width="8.7109375" style="792" bestFit="1" customWidth="1"/>
    <col min="23" max="23" width="12.85546875" style="792" bestFit="1" customWidth="1"/>
    <col min="24" max="24" width="10" style="792" bestFit="1" customWidth="1"/>
    <col min="25" max="25" width="12" style="792" bestFit="1" customWidth="1"/>
    <col min="26" max="40" width="7.42578125" style="792" customWidth="1"/>
    <col min="41" max="16384" width="9.140625" style="791"/>
  </cols>
  <sheetData>
    <row r="1" spans="1:40" ht="31.5" x14ac:dyDescent="0.5">
      <c r="A1" s="790" t="str">
        <f>'[119]Gas - Sales'!A1</f>
        <v>F24 Final Gas Load Forecast</v>
      </c>
    </row>
    <row r="2" spans="1:40" ht="21" x14ac:dyDescent="0.35">
      <c r="A2" s="793" t="s">
        <v>369</v>
      </c>
    </row>
    <row r="3" spans="1:40" ht="13.5" thickBot="1" x14ac:dyDescent="0.25">
      <c r="A3" s="791" t="s">
        <v>636</v>
      </c>
    </row>
    <row r="4" spans="1:40" x14ac:dyDescent="0.2">
      <c r="E4" s="1032" t="s">
        <v>354</v>
      </c>
      <c r="F4" s="1033"/>
      <c r="G4" s="1033"/>
      <c r="H4" s="1033"/>
      <c r="I4" s="1033"/>
      <c r="J4" s="1033"/>
      <c r="K4" s="1033"/>
      <c r="L4" s="1033"/>
      <c r="M4" s="1033"/>
      <c r="N4" s="1033"/>
      <c r="O4" s="1033"/>
      <c r="P4" s="1033"/>
      <c r="Q4" s="1033"/>
      <c r="R4" s="1033"/>
      <c r="S4" s="1034"/>
    </row>
    <row r="5" spans="1:40" x14ac:dyDescent="0.2">
      <c r="A5" s="794" t="s">
        <v>356</v>
      </c>
      <c r="B5" s="794" t="s">
        <v>357</v>
      </c>
      <c r="C5" s="794" t="s">
        <v>358</v>
      </c>
      <c r="E5" s="795" t="s">
        <v>175</v>
      </c>
      <c r="F5" s="796" t="s">
        <v>359</v>
      </c>
      <c r="G5" s="796" t="s">
        <v>360</v>
      </c>
      <c r="H5" s="796" t="s">
        <v>371</v>
      </c>
      <c r="I5" s="796" t="s">
        <v>372</v>
      </c>
      <c r="J5" s="796" t="s">
        <v>373</v>
      </c>
      <c r="K5" s="796" t="s">
        <v>374</v>
      </c>
      <c r="L5" s="796" t="s">
        <v>375</v>
      </c>
      <c r="M5" s="796" t="s">
        <v>376</v>
      </c>
      <c r="N5" s="796" t="s">
        <v>377</v>
      </c>
      <c r="O5" s="796" t="s">
        <v>206</v>
      </c>
      <c r="P5" s="796" t="s">
        <v>378</v>
      </c>
      <c r="Q5" s="796" t="s">
        <v>363</v>
      </c>
      <c r="R5" s="796" t="s">
        <v>364</v>
      </c>
      <c r="S5" s="797" t="s">
        <v>365</v>
      </c>
      <c r="T5" s="796"/>
      <c r="U5" s="796"/>
      <c r="V5" s="796"/>
      <c r="W5" s="796"/>
      <c r="X5" s="796"/>
      <c r="Y5" s="796"/>
      <c r="Z5" s="796"/>
      <c r="AA5" s="796"/>
      <c r="AB5" s="796"/>
      <c r="AC5" s="796"/>
      <c r="AD5" s="796"/>
      <c r="AE5" s="796"/>
      <c r="AF5" s="796"/>
      <c r="AG5" s="796"/>
    </row>
    <row r="6" spans="1:40" ht="3" customHeight="1" thickBot="1" x14ac:dyDescent="0.25">
      <c r="E6" s="798"/>
      <c r="F6" s="792"/>
      <c r="G6" s="792"/>
      <c r="H6" s="792"/>
      <c r="I6" s="792"/>
      <c r="J6" s="792"/>
      <c r="K6" s="792"/>
      <c r="L6" s="792"/>
      <c r="M6" s="792"/>
      <c r="N6" s="792"/>
      <c r="O6" s="792"/>
      <c r="P6" s="792"/>
      <c r="Q6" s="792"/>
      <c r="R6" s="792"/>
      <c r="S6" s="799"/>
    </row>
    <row r="7" spans="1:40" x14ac:dyDescent="0.2">
      <c r="A7" s="794">
        <v>2024</v>
      </c>
      <c r="B7" s="794"/>
      <c r="C7" s="800"/>
      <c r="E7" s="801">
        <f t="shared" ref="E7:S16" si="0">SUMIF($A$36:$A$360,$A7,E$36:E$360)</f>
        <v>556770481</v>
      </c>
      <c r="F7" s="802">
        <f t="shared" si="0"/>
        <v>274885790</v>
      </c>
      <c r="G7" s="802">
        <f t="shared" si="0"/>
        <v>20640655</v>
      </c>
      <c r="H7" s="802">
        <f t="shared" si="0"/>
        <v>34214665</v>
      </c>
      <c r="I7" s="802">
        <f t="shared" si="0"/>
        <v>3437652</v>
      </c>
      <c r="J7" s="802">
        <f t="shared" si="0"/>
        <v>4094222</v>
      </c>
      <c r="K7" s="802">
        <f t="shared" si="0"/>
        <v>253978</v>
      </c>
      <c r="L7" s="802">
        <f t="shared" si="0"/>
        <v>49309156</v>
      </c>
      <c r="M7" s="802">
        <f t="shared" si="0"/>
        <v>187253675</v>
      </c>
      <c r="N7" s="802">
        <f t="shared" si="0"/>
        <v>855988556</v>
      </c>
      <c r="O7" s="802">
        <f t="shared" si="0"/>
        <v>38308887</v>
      </c>
      <c r="P7" s="802">
        <f t="shared" si="0"/>
        <v>236562831</v>
      </c>
      <c r="Q7" s="802">
        <f t="shared" si="0"/>
        <v>1130860274</v>
      </c>
      <c r="R7" s="802">
        <f t="shared" si="0"/>
        <v>23196542</v>
      </c>
      <c r="S7" s="803">
        <f t="shared" si="0"/>
        <v>1154056816</v>
      </c>
      <c r="T7" s="804"/>
      <c r="U7" s="804"/>
      <c r="V7" s="804"/>
      <c r="W7" s="804"/>
      <c r="X7" s="804"/>
      <c r="Y7" s="804"/>
    </row>
    <row r="8" spans="1:40" x14ac:dyDescent="0.2">
      <c r="A8" s="794">
        <f t="shared" ref="A8:A33" si="1">A7+1</f>
        <v>2025</v>
      </c>
      <c r="B8" s="794"/>
      <c r="C8" s="800"/>
      <c r="E8" s="805">
        <f t="shared" si="0"/>
        <v>561420407</v>
      </c>
      <c r="F8" s="476">
        <f t="shared" si="0"/>
        <v>272062026</v>
      </c>
      <c r="G8" s="476">
        <f t="shared" si="0"/>
        <v>20417334</v>
      </c>
      <c r="H8" s="476">
        <f t="shared" si="0"/>
        <v>33098360</v>
      </c>
      <c r="I8" s="476">
        <f t="shared" si="0"/>
        <v>3301223</v>
      </c>
      <c r="J8" s="476">
        <f t="shared" si="0"/>
        <v>4017248</v>
      </c>
      <c r="K8" s="476">
        <f t="shared" si="0"/>
        <v>236766</v>
      </c>
      <c r="L8" s="476">
        <f t="shared" si="0"/>
        <v>48073942</v>
      </c>
      <c r="M8" s="476">
        <f t="shared" si="0"/>
        <v>171938878</v>
      </c>
      <c r="N8" s="476">
        <f t="shared" si="0"/>
        <v>857437756</v>
      </c>
      <c r="O8" s="476">
        <f t="shared" si="0"/>
        <v>37115608</v>
      </c>
      <c r="P8" s="476">
        <f t="shared" si="0"/>
        <v>220012820</v>
      </c>
      <c r="Q8" s="476">
        <f t="shared" si="0"/>
        <v>1114566184</v>
      </c>
      <c r="R8" s="476">
        <f t="shared" si="0"/>
        <v>22862313</v>
      </c>
      <c r="S8" s="806">
        <f t="shared" si="0"/>
        <v>1137428497</v>
      </c>
      <c r="T8" s="804"/>
      <c r="U8" s="804"/>
      <c r="V8" s="804"/>
      <c r="W8" s="804"/>
      <c r="X8" s="804"/>
      <c r="Y8" s="804"/>
    </row>
    <row r="9" spans="1:40" x14ac:dyDescent="0.2">
      <c r="A9" s="794">
        <f t="shared" si="1"/>
        <v>2026</v>
      </c>
      <c r="B9" s="794"/>
      <c r="C9" s="800"/>
      <c r="E9" s="805">
        <f t="shared" si="0"/>
        <v>555583875</v>
      </c>
      <c r="F9" s="476">
        <f t="shared" si="0"/>
        <v>271233179</v>
      </c>
      <c r="G9" s="476">
        <f t="shared" si="0"/>
        <v>20166357</v>
      </c>
      <c r="H9" s="476">
        <f t="shared" si="0"/>
        <v>31669845</v>
      </c>
      <c r="I9" s="476">
        <f t="shared" si="0"/>
        <v>3160754</v>
      </c>
      <c r="J9" s="476">
        <f t="shared" si="0"/>
        <v>4009899</v>
      </c>
      <c r="K9" s="476">
        <f t="shared" si="0"/>
        <v>236641</v>
      </c>
      <c r="L9" s="476">
        <f t="shared" si="0"/>
        <v>47448062</v>
      </c>
      <c r="M9" s="476">
        <f t="shared" si="0"/>
        <v>189403578</v>
      </c>
      <c r="N9" s="476">
        <f t="shared" si="0"/>
        <v>850380806</v>
      </c>
      <c r="O9" s="476">
        <f t="shared" si="0"/>
        <v>35679744</v>
      </c>
      <c r="P9" s="476">
        <f t="shared" si="0"/>
        <v>236851640</v>
      </c>
      <c r="Q9" s="476">
        <f t="shared" si="0"/>
        <v>1122912190</v>
      </c>
      <c r="R9" s="476">
        <f t="shared" si="0"/>
        <v>23033509</v>
      </c>
      <c r="S9" s="806">
        <f t="shared" si="0"/>
        <v>1145945699</v>
      </c>
      <c r="T9" s="804"/>
      <c r="U9" s="804"/>
      <c r="V9" s="804"/>
      <c r="W9" s="804"/>
      <c r="X9" s="804"/>
      <c r="Y9" s="804"/>
    </row>
    <row r="10" spans="1:40" x14ac:dyDescent="0.2">
      <c r="A10" s="794">
        <f t="shared" si="1"/>
        <v>2027</v>
      </c>
      <c r="B10" s="794"/>
      <c r="C10" s="800"/>
      <c r="E10" s="805">
        <f t="shared" si="0"/>
        <v>544150771</v>
      </c>
      <c r="F10" s="476">
        <f t="shared" si="0"/>
        <v>268334912</v>
      </c>
      <c r="G10" s="476">
        <f t="shared" si="0"/>
        <v>19600559</v>
      </c>
      <c r="H10" s="476">
        <f t="shared" si="0"/>
        <v>30103480</v>
      </c>
      <c r="I10" s="476">
        <f t="shared" si="0"/>
        <v>3007512</v>
      </c>
      <c r="J10" s="476">
        <f t="shared" si="0"/>
        <v>3972521</v>
      </c>
      <c r="K10" s="476">
        <f t="shared" si="0"/>
        <v>236334</v>
      </c>
      <c r="L10" s="476">
        <f t="shared" si="0"/>
        <v>46720221</v>
      </c>
      <c r="M10" s="476">
        <f t="shared" si="0"/>
        <v>204858291</v>
      </c>
      <c r="N10" s="476">
        <f t="shared" si="0"/>
        <v>835330088</v>
      </c>
      <c r="O10" s="476">
        <f t="shared" si="0"/>
        <v>34076001</v>
      </c>
      <c r="P10" s="476">
        <f t="shared" si="0"/>
        <v>251578512</v>
      </c>
      <c r="Q10" s="476">
        <f t="shared" si="0"/>
        <v>1120984601</v>
      </c>
      <c r="R10" s="476">
        <f t="shared" si="0"/>
        <v>22993969</v>
      </c>
      <c r="S10" s="806">
        <f t="shared" si="0"/>
        <v>1143978570</v>
      </c>
      <c r="T10" s="804"/>
      <c r="U10" s="804"/>
      <c r="V10" s="804"/>
      <c r="W10" s="804"/>
      <c r="X10" s="804"/>
      <c r="Y10" s="804"/>
      <c r="Z10" s="804"/>
      <c r="AA10" s="804"/>
      <c r="AB10" s="804"/>
      <c r="AC10" s="804"/>
      <c r="AD10" s="804"/>
      <c r="AE10" s="804"/>
      <c r="AF10" s="804"/>
      <c r="AG10" s="804"/>
    </row>
    <row r="11" spans="1:40" x14ac:dyDescent="0.2">
      <c r="A11" s="794">
        <f t="shared" si="1"/>
        <v>2028</v>
      </c>
      <c r="B11" s="794"/>
      <c r="C11" s="800"/>
      <c r="E11" s="805">
        <f t="shared" si="0"/>
        <v>537837938</v>
      </c>
      <c r="F11" s="476">
        <f t="shared" si="0"/>
        <v>267203762</v>
      </c>
      <c r="G11" s="476">
        <f t="shared" si="0"/>
        <v>19144038</v>
      </c>
      <c r="H11" s="476">
        <f t="shared" si="0"/>
        <v>28737559</v>
      </c>
      <c r="I11" s="476">
        <f t="shared" si="0"/>
        <v>2872665</v>
      </c>
      <c r="J11" s="476">
        <f t="shared" si="0"/>
        <v>3945550</v>
      </c>
      <c r="K11" s="476">
        <f t="shared" si="0"/>
        <v>236834</v>
      </c>
      <c r="L11" s="476">
        <f t="shared" si="0"/>
        <v>46180384</v>
      </c>
      <c r="M11" s="476">
        <f t="shared" si="0"/>
        <v>204175027</v>
      </c>
      <c r="N11" s="476">
        <f t="shared" si="0"/>
        <v>827295237</v>
      </c>
      <c r="O11" s="476">
        <f t="shared" si="0"/>
        <v>32683109</v>
      </c>
      <c r="P11" s="476">
        <f t="shared" si="0"/>
        <v>250355411</v>
      </c>
      <c r="Q11" s="476">
        <f t="shared" si="0"/>
        <v>1110333757</v>
      </c>
      <c r="R11" s="476">
        <f t="shared" si="0"/>
        <v>22775497</v>
      </c>
      <c r="S11" s="806">
        <f t="shared" si="0"/>
        <v>1133109254</v>
      </c>
      <c r="T11" s="804"/>
      <c r="U11" s="804"/>
      <c r="V11" s="804"/>
      <c r="W11" s="804"/>
      <c r="X11" s="804"/>
      <c r="Y11" s="804"/>
      <c r="Z11" s="804"/>
      <c r="AA11" s="804"/>
      <c r="AB11" s="804"/>
      <c r="AC11" s="804"/>
      <c r="AD11" s="804"/>
      <c r="AE11" s="804"/>
      <c r="AF11" s="804"/>
      <c r="AG11" s="804"/>
    </row>
    <row r="12" spans="1:40" x14ac:dyDescent="0.2">
      <c r="A12" s="794">
        <f t="shared" si="1"/>
        <v>2029</v>
      </c>
      <c r="B12" s="794"/>
      <c r="C12" s="800"/>
      <c r="E12" s="805">
        <f t="shared" si="0"/>
        <v>527813881</v>
      </c>
      <c r="F12" s="476">
        <f t="shared" si="0"/>
        <v>264680156</v>
      </c>
      <c r="G12" s="476">
        <f t="shared" si="0"/>
        <v>18591143</v>
      </c>
      <c r="H12" s="476">
        <f t="shared" si="0"/>
        <v>27256783</v>
      </c>
      <c r="I12" s="476">
        <f t="shared" si="0"/>
        <v>2727468</v>
      </c>
      <c r="J12" s="476">
        <f t="shared" si="0"/>
        <v>3892331</v>
      </c>
      <c r="K12" s="476">
        <f t="shared" si="0"/>
        <v>236052</v>
      </c>
      <c r="L12" s="476">
        <f t="shared" si="0"/>
        <v>45335187</v>
      </c>
      <c r="M12" s="476">
        <f t="shared" si="0"/>
        <v>202649338</v>
      </c>
      <c r="N12" s="476">
        <f t="shared" si="0"/>
        <v>814048700</v>
      </c>
      <c r="O12" s="476">
        <f t="shared" si="0"/>
        <v>31149114</v>
      </c>
      <c r="P12" s="476">
        <f t="shared" si="0"/>
        <v>247984525</v>
      </c>
      <c r="Q12" s="476">
        <f t="shared" si="0"/>
        <v>1093182339</v>
      </c>
      <c r="R12" s="476">
        <f t="shared" si="0"/>
        <v>22423679</v>
      </c>
      <c r="S12" s="806">
        <f t="shared" si="0"/>
        <v>1115606018</v>
      </c>
      <c r="T12" s="804"/>
      <c r="U12" s="804"/>
      <c r="V12" s="804"/>
      <c r="W12" s="804"/>
      <c r="X12" s="804"/>
      <c r="Y12" s="804"/>
      <c r="Z12" s="807"/>
      <c r="AA12" s="807"/>
      <c r="AB12" s="807"/>
      <c r="AC12" s="807"/>
      <c r="AD12" s="807"/>
      <c r="AE12" s="807"/>
      <c r="AF12" s="807"/>
      <c r="AG12" s="807"/>
      <c r="AH12" s="807"/>
      <c r="AI12" s="807"/>
      <c r="AJ12" s="807"/>
      <c r="AK12" s="807"/>
      <c r="AL12" s="807"/>
      <c r="AM12" s="807"/>
      <c r="AN12" s="807"/>
    </row>
    <row r="13" spans="1:40" x14ac:dyDescent="0.2">
      <c r="A13" s="794">
        <f t="shared" si="1"/>
        <v>2030</v>
      </c>
      <c r="B13" s="794"/>
      <c r="C13" s="800"/>
      <c r="E13" s="805">
        <f t="shared" si="0"/>
        <v>519802347</v>
      </c>
      <c r="F13" s="476">
        <f t="shared" si="0"/>
        <v>261776854</v>
      </c>
      <c r="G13" s="476">
        <f t="shared" si="0"/>
        <v>18113681</v>
      </c>
      <c r="H13" s="476">
        <f t="shared" si="0"/>
        <v>25882415</v>
      </c>
      <c r="I13" s="476">
        <f t="shared" si="0"/>
        <v>2594394</v>
      </c>
      <c r="J13" s="476">
        <f t="shared" si="0"/>
        <v>3850892</v>
      </c>
      <c r="K13" s="476">
        <f t="shared" si="0"/>
        <v>235994</v>
      </c>
      <c r="L13" s="476">
        <f t="shared" si="0"/>
        <v>44099677</v>
      </c>
      <c r="M13" s="476">
        <f t="shared" si="0"/>
        <v>201452943</v>
      </c>
      <c r="N13" s="476">
        <f t="shared" si="0"/>
        <v>802523270</v>
      </c>
      <c r="O13" s="476">
        <f t="shared" si="0"/>
        <v>29733307</v>
      </c>
      <c r="P13" s="476">
        <f t="shared" si="0"/>
        <v>245552620</v>
      </c>
      <c r="Q13" s="476">
        <f t="shared" si="0"/>
        <v>1077809197</v>
      </c>
      <c r="R13" s="476">
        <f t="shared" si="0"/>
        <v>22108341</v>
      </c>
      <c r="S13" s="806">
        <f t="shared" si="0"/>
        <v>1099917538</v>
      </c>
      <c r="T13" s="804"/>
      <c r="U13" s="804"/>
      <c r="V13" s="804"/>
      <c r="W13" s="804"/>
      <c r="X13" s="804"/>
      <c r="Y13" s="804"/>
      <c r="Z13" s="808"/>
      <c r="AA13" s="808"/>
      <c r="AB13" s="809"/>
      <c r="AC13" s="809"/>
      <c r="AD13" s="809"/>
      <c r="AE13" s="809"/>
      <c r="AF13" s="809"/>
      <c r="AG13" s="809"/>
      <c r="AH13" s="809"/>
      <c r="AI13" s="809"/>
      <c r="AJ13" s="809"/>
      <c r="AK13" s="809"/>
      <c r="AL13" s="809"/>
      <c r="AM13" s="809"/>
      <c r="AN13" s="809"/>
    </row>
    <row r="14" spans="1:40" x14ac:dyDescent="0.2">
      <c r="A14" s="794">
        <f t="shared" si="1"/>
        <v>2031</v>
      </c>
      <c r="B14" s="794"/>
      <c r="C14" s="800"/>
      <c r="E14" s="805">
        <f t="shared" si="0"/>
        <v>513860364</v>
      </c>
      <c r="F14" s="476">
        <f t="shared" si="0"/>
        <v>259505885</v>
      </c>
      <c r="G14" s="476">
        <f t="shared" si="0"/>
        <v>17648642</v>
      </c>
      <c r="H14" s="476">
        <f t="shared" si="0"/>
        <v>24544288</v>
      </c>
      <c r="I14" s="476">
        <f t="shared" si="0"/>
        <v>2462144</v>
      </c>
      <c r="J14" s="476">
        <f t="shared" si="0"/>
        <v>3808917</v>
      </c>
      <c r="K14" s="476">
        <f t="shared" si="0"/>
        <v>235957</v>
      </c>
      <c r="L14" s="476">
        <f t="shared" si="0"/>
        <v>42873547</v>
      </c>
      <c r="M14" s="476">
        <f t="shared" si="0"/>
        <v>200228920</v>
      </c>
      <c r="N14" s="476">
        <f t="shared" si="0"/>
        <v>793712992</v>
      </c>
      <c r="O14" s="476">
        <f t="shared" si="0"/>
        <v>28353205</v>
      </c>
      <c r="P14" s="476">
        <f t="shared" si="0"/>
        <v>243102467</v>
      </c>
      <c r="Q14" s="476">
        <f t="shared" si="0"/>
        <v>1065168664</v>
      </c>
      <c r="R14" s="476">
        <f t="shared" si="0"/>
        <v>21849057</v>
      </c>
      <c r="S14" s="806">
        <f t="shared" si="0"/>
        <v>1087017721</v>
      </c>
      <c r="T14" s="804"/>
      <c r="U14" s="804"/>
      <c r="V14" s="804"/>
      <c r="W14" s="804"/>
      <c r="X14" s="804"/>
      <c r="Y14" s="804"/>
      <c r="Z14" s="808"/>
      <c r="AA14" s="808"/>
      <c r="AB14" s="808"/>
      <c r="AC14" s="808"/>
      <c r="AD14" s="808"/>
      <c r="AE14" s="808"/>
      <c r="AF14" s="808"/>
      <c r="AG14" s="808"/>
      <c r="AH14" s="808"/>
      <c r="AI14" s="808"/>
      <c r="AJ14" s="808"/>
      <c r="AK14" s="808"/>
      <c r="AL14" s="808"/>
      <c r="AM14" s="808"/>
      <c r="AN14" s="808"/>
    </row>
    <row r="15" spans="1:40" x14ac:dyDescent="0.2">
      <c r="A15" s="794">
        <f t="shared" si="1"/>
        <v>2032</v>
      </c>
      <c r="B15" s="794"/>
      <c r="C15" s="800"/>
      <c r="E15" s="805">
        <f t="shared" si="0"/>
        <v>506654518</v>
      </c>
      <c r="F15" s="476">
        <f t="shared" si="0"/>
        <v>257302734</v>
      </c>
      <c r="G15" s="476">
        <f t="shared" si="0"/>
        <v>17224631</v>
      </c>
      <c r="H15" s="476">
        <f t="shared" si="0"/>
        <v>23252571</v>
      </c>
      <c r="I15" s="476">
        <f t="shared" si="0"/>
        <v>2335285</v>
      </c>
      <c r="J15" s="476">
        <f t="shared" si="0"/>
        <v>3778102</v>
      </c>
      <c r="K15" s="476">
        <f t="shared" si="0"/>
        <v>236560</v>
      </c>
      <c r="L15" s="476">
        <f t="shared" si="0"/>
        <v>41752749</v>
      </c>
      <c r="M15" s="476">
        <f t="shared" si="0"/>
        <v>199360503</v>
      </c>
      <c r="N15" s="476">
        <f t="shared" si="0"/>
        <v>783753728</v>
      </c>
      <c r="O15" s="476">
        <f t="shared" si="0"/>
        <v>27030673</v>
      </c>
      <c r="P15" s="476">
        <f t="shared" si="0"/>
        <v>241113252</v>
      </c>
      <c r="Q15" s="476">
        <f t="shared" si="0"/>
        <v>1051897653</v>
      </c>
      <c r="R15" s="476">
        <f t="shared" si="0"/>
        <v>21576837</v>
      </c>
      <c r="S15" s="806">
        <f t="shared" si="0"/>
        <v>1073474490</v>
      </c>
      <c r="T15" s="804"/>
      <c r="U15" s="804"/>
      <c r="V15" s="804"/>
      <c r="W15" s="804"/>
      <c r="X15" s="804"/>
      <c r="Y15" s="804"/>
      <c r="Z15" s="804"/>
      <c r="AA15" s="804"/>
      <c r="AB15" s="804"/>
      <c r="AC15" s="804"/>
      <c r="AD15" s="804"/>
      <c r="AE15" s="804"/>
      <c r="AF15" s="804"/>
      <c r="AG15" s="804"/>
    </row>
    <row r="16" spans="1:40" x14ac:dyDescent="0.2">
      <c r="A16" s="794">
        <f t="shared" si="1"/>
        <v>2033</v>
      </c>
      <c r="B16" s="794"/>
      <c r="C16" s="800"/>
      <c r="E16" s="805">
        <f t="shared" si="0"/>
        <v>491660645</v>
      </c>
      <c r="F16" s="476">
        <f t="shared" si="0"/>
        <v>252067784</v>
      </c>
      <c r="G16" s="476">
        <f t="shared" si="0"/>
        <v>16592584</v>
      </c>
      <c r="H16" s="476">
        <f t="shared" si="0"/>
        <v>21721824</v>
      </c>
      <c r="I16" s="476">
        <f t="shared" si="0"/>
        <v>2185283</v>
      </c>
      <c r="J16" s="476">
        <f t="shared" si="0"/>
        <v>3718483</v>
      </c>
      <c r="K16" s="476">
        <f t="shared" si="0"/>
        <v>235627</v>
      </c>
      <c r="L16" s="476">
        <f t="shared" si="0"/>
        <v>40269115</v>
      </c>
      <c r="M16" s="476">
        <f t="shared" si="0"/>
        <v>197693716</v>
      </c>
      <c r="N16" s="476">
        <f t="shared" si="0"/>
        <v>762741923</v>
      </c>
      <c r="O16" s="476">
        <f t="shared" si="0"/>
        <v>25440307</v>
      </c>
      <c r="P16" s="476">
        <f t="shared" si="0"/>
        <v>237962831</v>
      </c>
      <c r="Q16" s="476">
        <f t="shared" si="0"/>
        <v>1026145061</v>
      </c>
      <c r="R16" s="476">
        <f t="shared" si="0"/>
        <v>21048593</v>
      </c>
      <c r="S16" s="806">
        <f t="shared" si="0"/>
        <v>1047193654</v>
      </c>
      <c r="T16" s="804"/>
      <c r="U16" s="804"/>
      <c r="V16" s="804"/>
      <c r="W16" s="804"/>
      <c r="X16" s="804"/>
      <c r="Y16" s="804"/>
      <c r="Z16" s="804"/>
      <c r="AA16" s="804"/>
      <c r="AB16" s="804"/>
      <c r="AC16" s="804"/>
      <c r="AD16" s="804"/>
      <c r="AE16" s="804"/>
      <c r="AF16" s="804"/>
      <c r="AG16" s="804"/>
    </row>
    <row r="17" spans="1:33" x14ac:dyDescent="0.2">
      <c r="A17" s="794">
        <f t="shared" si="1"/>
        <v>2034</v>
      </c>
      <c r="B17" s="794"/>
      <c r="C17" s="800"/>
      <c r="E17" s="805">
        <f t="shared" ref="E17:S26" si="2">SUMIF($A$36:$A$360,$A17,E$36:E$360)</f>
        <v>487237346</v>
      </c>
      <c r="F17" s="476">
        <f t="shared" si="2"/>
        <v>250637446</v>
      </c>
      <c r="G17" s="476">
        <f t="shared" si="2"/>
        <v>16260338</v>
      </c>
      <c r="H17" s="476">
        <f t="shared" si="2"/>
        <v>20400225</v>
      </c>
      <c r="I17" s="476">
        <f t="shared" si="2"/>
        <v>2053033</v>
      </c>
      <c r="J17" s="476">
        <f t="shared" si="2"/>
        <v>3690858</v>
      </c>
      <c r="K17" s="476">
        <f t="shared" si="2"/>
        <v>235556</v>
      </c>
      <c r="L17" s="476">
        <f t="shared" si="2"/>
        <v>39303955</v>
      </c>
      <c r="M17" s="476">
        <f t="shared" si="2"/>
        <v>197002261</v>
      </c>
      <c r="N17" s="476">
        <f t="shared" si="2"/>
        <v>756423719</v>
      </c>
      <c r="O17" s="476">
        <f t="shared" si="2"/>
        <v>24091083</v>
      </c>
      <c r="P17" s="476">
        <f t="shared" si="2"/>
        <v>236306216</v>
      </c>
      <c r="Q17" s="476">
        <f t="shared" si="2"/>
        <v>1016821018</v>
      </c>
      <c r="R17" s="476">
        <f t="shared" si="2"/>
        <v>20857334</v>
      </c>
      <c r="S17" s="806">
        <f t="shared" si="2"/>
        <v>1037678352</v>
      </c>
      <c r="T17" s="804"/>
      <c r="U17" s="804"/>
      <c r="V17" s="804"/>
      <c r="W17" s="804"/>
      <c r="X17" s="804"/>
      <c r="Y17" s="804"/>
      <c r="Z17" s="804"/>
      <c r="AA17" s="804"/>
      <c r="AB17" s="804"/>
      <c r="AC17" s="804"/>
      <c r="AD17" s="804"/>
      <c r="AE17" s="804"/>
      <c r="AF17" s="804"/>
      <c r="AG17" s="804"/>
    </row>
    <row r="18" spans="1:33" x14ac:dyDescent="0.2">
      <c r="A18" s="794">
        <f t="shared" si="1"/>
        <v>2035</v>
      </c>
      <c r="B18" s="794"/>
      <c r="C18" s="800"/>
      <c r="E18" s="805">
        <f t="shared" si="2"/>
        <v>481668061</v>
      </c>
      <c r="F18" s="476">
        <f t="shared" si="2"/>
        <v>249248186</v>
      </c>
      <c r="G18" s="476">
        <f t="shared" si="2"/>
        <v>16064088</v>
      </c>
      <c r="H18" s="476">
        <f t="shared" si="2"/>
        <v>19059335</v>
      </c>
      <c r="I18" s="476">
        <f t="shared" si="2"/>
        <v>1918728</v>
      </c>
      <c r="J18" s="476">
        <f t="shared" si="2"/>
        <v>3684422</v>
      </c>
      <c r="K18" s="476">
        <f t="shared" si="2"/>
        <v>235431</v>
      </c>
      <c r="L18" s="476">
        <f t="shared" si="2"/>
        <v>38572217</v>
      </c>
      <c r="M18" s="476">
        <f t="shared" si="2"/>
        <v>196752624</v>
      </c>
      <c r="N18" s="476">
        <f t="shared" si="2"/>
        <v>749134494</v>
      </c>
      <c r="O18" s="476">
        <f t="shared" si="2"/>
        <v>22743757</v>
      </c>
      <c r="P18" s="476">
        <f t="shared" si="2"/>
        <v>235324841</v>
      </c>
      <c r="Q18" s="476">
        <f t="shared" si="2"/>
        <v>1007203092</v>
      </c>
      <c r="R18" s="476">
        <f t="shared" si="2"/>
        <v>20660050</v>
      </c>
      <c r="S18" s="806">
        <f t="shared" si="2"/>
        <v>1027863142</v>
      </c>
      <c r="T18" s="804"/>
      <c r="U18" s="804"/>
      <c r="V18" s="804"/>
      <c r="W18" s="804"/>
      <c r="X18" s="804"/>
      <c r="Y18" s="804"/>
      <c r="Z18" s="804"/>
      <c r="AA18" s="804"/>
      <c r="AB18" s="804"/>
      <c r="AC18" s="804"/>
      <c r="AD18" s="804"/>
      <c r="AE18" s="804"/>
      <c r="AF18" s="804"/>
      <c r="AG18" s="804"/>
    </row>
    <row r="19" spans="1:33" x14ac:dyDescent="0.2">
      <c r="A19" s="794">
        <f t="shared" si="1"/>
        <v>2036</v>
      </c>
      <c r="B19" s="794"/>
      <c r="C19" s="800"/>
      <c r="E19" s="805">
        <f t="shared" si="2"/>
        <v>479014335</v>
      </c>
      <c r="F19" s="476">
        <f t="shared" si="2"/>
        <v>249228851</v>
      </c>
      <c r="G19" s="476">
        <f t="shared" si="2"/>
        <v>15956734</v>
      </c>
      <c r="H19" s="476">
        <f t="shared" si="2"/>
        <v>17804742</v>
      </c>
      <c r="I19" s="476">
        <f t="shared" si="2"/>
        <v>1792463</v>
      </c>
      <c r="J19" s="476">
        <f t="shared" si="2"/>
        <v>3691346</v>
      </c>
      <c r="K19" s="476">
        <f t="shared" si="2"/>
        <v>236013</v>
      </c>
      <c r="L19" s="476">
        <f t="shared" si="2"/>
        <v>37996948</v>
      </c>
      <c r="M19" s="476">
        <f t="shared" si="2"/>
        <v>196890073</v>
      </c>
      <c r="N19" s="476">
        <f t="shared" si="2"/>
        <v>746228396</v>
      </c>
      <c r="O19" s="476">
        <f t="shared" si="2"/>
        <v>21496088</v>
      </c>
      <c r="P19" s="476">
        <f t="shared" si="2"/>
        <v>234887021</v>
      </c>
      <c r="Q19" s="476">
        <f t="shared" si="2"/>
        <v>1002611505</v>
      </c>
      <c r="R19" s="476">
        <f t="shared" si="2"/>
        <v>20565864</v>
      </c>
      <c r="S19" s="806">
        <f t="shared" si="2"/>
        <v>1023177369</v>
      </c>
      <c r="T19" s="804"/>
      <c r="U19" s="804"/>
      <c r="V19" s="804"/>
      <c r="W19" s="804"/>
      <c r="X19" s="804"/>
      <c r="Y19" s="804"/>
      <c r="Z19" s="804"/>
      <c r="AA19" s="804"/>
      <c r="AB19" s="804"/>
      <c r="AC19" s="804"/>
      <c r="AD19" s="804"/>
      <c r="AE19" s="804"/>
      <c r="AF19" s="804"/>
      <c r="AG19" s="804"/>
    </row>
    <row r="20" spans="1:33" x14ac:dyDescent="0.2">
      <c r="A20" s="794">
        <f t="shared" si="1"/>
        <v>2037</v>
      </c>
      <c r="B20" s="794"/>
      <c r="C20" s="800"/>
      <c r="E20" s="805">
        <f t="shared" si="2"/>
        <v>469870078</v>
      </c>
      <c r="F20" s="476">
        <f t="shared" si="2"/>
        <v>246119239</v>
      </c>
      <c r="G20" s="476">
        <f t="shared" si="2"/>
        <v>15652577</v>
      </c>
      <c r="H20" s="476">
        <f t="shared" si="2"/>
        <v>16384574</v>
      </c>
      <c r="I20" s="476">
        <f t="shared" si="2"/>
        <v>1648764</v>
      </c>
      <c r="J20" s="476">
        <f t="shared" si="2"/>
        <v>3670391</v>
      </c>
      <c r="K20" s="476">
        <f t="shared" si="2"/>
        <v>235083</v>
      </c>
      <c r="L20" s="476">
        <f t="shared" si="2"/>
        <v>37070645</v>
      </c>
      <c r="M20" s="476">
        <f t="shared" si="2"/>
        <v>196201923</v>
      </c>
      <c r="N20" s="476">
        <f t="shared" si="2"/>
        <v>733525741</v>
      </c>
      <c r="O20" s="476">
        <f t="shared" si="2"/>
        <v>20054965</v>
      </c>
      <c r="P20" s="476">
        <f t="shared" si="2"/>
        <v>233272568</v>
      </c>
      <c r="Q20" s="476">
        <f t="shared" si="2"/>
        <v>986853274</v>
      </c>
      <c r="R20" s="476">
        <f t="shared" si="2"/>
        <v>20242626</v>
      </c>
      <c r="S20" s="806">
        <f t="shared" si="2"/>
        <v>1007095900</v>
      </c>
      <c r="T20" s="804"/>
      <c r="U20" s="804"/>
      <c r="V20" s="804"/>
      <c r="W20" s="804"/>
      <c r="X20" s="804"/>
      <c r="Y20" s="804"/>
      <c r="Z20" s="804"/>
      <c r="AA20" s="804"/>
      <c r="AB20" s="804"/>
      <c r="AC20" s="804"/>
      <c r="AD20" s="804"/>
      <c r="AE20" s="804"/>
      <c r="AF20" s="804"/>
      <c r="AG20" s="804"/>
    </row>
    <row r="21" spans="1:33" x14ac:dyDescent="0.2">
      <c r="A21" s="794">
        <f t="shared" si="1"/>
        <v>2038</v>
      </c>
      <c r="B21" s="794"/>
      <c r="C21" s="800"/>
      <c r="E21" s="805">
        <f t="shared" si="2"/>
        <v>461526199</v>
      </c>
      <c r="F21" s="476">
        <f t="shared" si="2"/>
        <v>243416868</v>
      </c>
      <c r="G21" s="476">
        <f t="shared" si="2"/>
        <v>15381769</v>
      </c>
      <c r="H21" s="476">
        <f t="shared" si="2"/>
        <v>15018542</v>
      </c>
      <c r="I21" s="476">
        <f t="shared" si="2"/>
        <v>1511288</v>
      </c>
      <c r="J21" s="476">
        <f t="shared" si="2"/>
        <v>3661786</v>
      </c>
      <c r="K21" s="476">
        <f t="shared" si="2"/>
        <v>234800</v>
      </c>
      <c r="L21" s="476">
        <f t="shared" si="2"/>
        <v>36251861</v>
      </c>
      <c r="M21" s="476">
        <f t="shared" si="2"/>
        <v>195889072</v>
      </c>
      <c r="N21" s="476">
        <f t="shared" si="2"/>
        <v>722070924</v>
      </c>
      <c r="O21" s="476">
        <f t="shared" si="2"/>
        <v>18680328</v>
      </c>
      <c r="P21" s="476">
        <f t="shared" si="2"/>
        <v>232140933</v>
      </c>
      <c r="Q21" s="476">
        <f t="shared" si="2"/>
        <v>972892185</v>
      </c>
      <c r="R21" s="476">
        <f t="shared" si="2"/>
        <v>19956254</v>
      </c>
      <c r="S21" s="806">
        <f t="shared" si="2"/>
        <v>992848439</v>
      </c>
      <c r="T21" s="804"/>
      <c r="U21" s="804"/>
      <c r="V21" s="804"/>
      <c r="W21" s="804"/>
      <c r="X21" s="804"/>
      <c r="Y21" s="804"/>
      <c r="Z21" s="804"/>
      <c r="AA21" s="804"/>
      <c r="AB21" s="804"/>
      <c r="AC21" s="804"/>
      <c r="AD21" s="804"/>
      <c r="AE21" s="804"/>
      <c r="AF21" s="804"/>
      <c r="AG21" s="804"/>
    </row>
    <row r="22" spans="1:33" x14ac:dyDescent="0.2">
      <c r="A22" s="794">
        <f t="shared" si="1"/>
        <v>2039</v>
      </c>
      <c r="B22" s="794"/>
      <c r="C22" s="800"/>
      <c r="E22" s="805">
        <f t="shared" si="2"/>
        <v>454829173</v>
      </c>
      <c r="F22" s="476">
        <f t="shared" si="2"/>
        <v>241637641</v>
      </c>
      <c r="G22" s="476">
        <f t="shared" si="2"/>
        <v>15159901</v>
      </c>
      <c r="H22" s="476">
        <f t="shared" si="2"/>
        <v>13709358</v>
      </c>
      <c r="I22" s="476">
        <f t="shared" si="2"/>
        <v>1379186</v>
      </c>
      <c r="J22" s="476">
        <f t="shared" si="2"/>
        <v>3654904</v>
      </c>
      <c r="K22" s="476">
        <f t="shared" si="2"/>
        <v>234620</v>
      </c>
      <c r="L22" s="476">
        <f t="shared" si="2"/>
        <v>35493453</v>
      </c>
      <c r="M22" s="476">
        <f t="shared" si="2"/>
        <v>195606233</v>
      </c>
      <c r="N22" s="476">
        <f t="shared" si="2"/>
        <v>713240521</v>
      </c>
      <c r="O22" s="476">
        <f t="shared" si="2"/>
        <v>17364262</v>
      </c>
      <c r="P22" s="476">
        <f t="shared" si="2"/>
        <v>231099686</v>
      </c>
      <c r="Q22" s="476">
        <f t="shared" si="2"/>
        <v>961704469</v>
      </c>
      <c r="R22" s="476">
        <f t="shared" si="2"/>
        <v>19726768</v>
      </c>
      <c r="S22" s="806">
        <f t="shared" si="2"/>
        <v>981431237</v>
      </c>
      <c r="T22" s="804"/>
      <c r="U22" s="804"/>
      <c r="V22" s="804"/>
      <c r="W22" s="804"/>
      <c r="X22" s="804"/>
      <c r="Y22" s="804"/>
      <c r="Z22" s="804"/>
      <c r="AA22" s="804"/>
      <c r="AB22" s="804"/>
      <c r="AC22" s="804"/>
      <c r="AD22" s="804"/>
      <c r="AE22" s="804"/>
      <c r="AF22" s="804"/>
      <c r="AG22" s="804"/>
    </row>
    <row r="23" spans="1:33" x14ac:dyDescent="0.2">
      <c r="A23" s="794">
        <f t="shared" si="1"/>
        <v>2040</v>
      </c>
      <c r="B23" s="794"/>
      <c r="C23" s="800"/>
      <c r="E23" s="805">
        <f t="shared" si="2"/>
        <v>451862055</v>
      </c>
      <c r="F23" s="476">
        <f t="shared" si="2"/>
        <v>241202098</v>
      </c>
      <c r="G23" s="476">
        <f t="shared" si="2"/>
        <v>15039649</v>
      </c>
      <c r="H23" s="476">
        <f t="shared" si="2"/>
        <v>12484068</v>
      </c>
      <c r="I23" s="476">
        <f t="shared" si="2"/>
        <v>1255070</v>
      </c>
      <c r="J23" s="476">
        <f t="shared" si="2"/>
        <v>3661039</v>
      </c>
      <c r="K23" s="476">
        <f t="shared" si="2"/>
        <v>235214</v>
      </c>
      <c r="L23" s="476">
        <f t="shared" si="2"/>
        <v>34918706</v>
      </c>
      <c r="M23" s="476">
        <f t="shared" si="2"/>
        <v>195734538</v>
      </c>
      <c r="N23" s="476">
        <f t="shared" si="2"/>
        <v>709594086</v>
      </c>
      <c r="O23" s="476">
        <f t="shared" si="2"/>
        <v>16145107</v>
      </c>
      <c r="P23" s="476">
        <f t="shared" si="2"/>
        <v>230653244</v>
      </c>
      <c r="Q23" s="476">
        <f t="shared" si="2"/>
        <v>956392437</v>
      </c>
      <c r="R23" s="476">
        <f t="shared" si="2"/>
        <v>19617804</v>
      </c>
      <c r="S23" s="806">
        <f t="shared" si="2"/>
        <v>976010241</v>
      </c>
      <c r="T23" s="804"/>
      <c r="U23" s="804"/>
      <c r="V23" s="804"/>
      <c r="W23" s="804"/>
      <c r="X23" s="804"/>
      <c r="Y23" s="804"/>
      <c r="Z23" s="804"/>
      <c r="AA23" s="804"/>
      <c r="AB23" s="804"/>
      <c r="AC23" s="804"/>
      <c r="AD23" s="804"/>
      <c r="AE23" s="804"/>
      <c r="AF23" s="804"/>
      <c r="AG23" s="804"/>
    </row>
    <row r="24" spans="1:33" x14ac:dyDescent="0.2">
      <c r="A24" s="794">
        <f t="shared" si="1"/>
        <v>2041</v>
      </c>
      <c r="B24" s="794"/>
      <c r="C24" s="800"/>
      <c r="E24" s="805">
        <f t="shared" si="2"/>
        <v>445557021</v>
      </c>
      <c r="F24" s="476">
        <f t="shared" si="2"/>
        <v>239290880</v>
      </c>
      <c r="G24" s="476">
        <f t="shared" si="2"/>
        <v>14812310</v>
      </c>
      <c r="H24" s="476">
        <f t="shared" si="2"/>
        <v>11188734</v>
      </c>
      <c r="I24" s="476">
        <f t="shared" si="2"/>
        <v>1123024</v>
      </c>
      <c r="J24" s="476">
        <f t="shared" si="2"/>
        <v>3642153</v>
      </c>
      <c r="K24" s="476">
        <f t="shared" si="2"/>
        <v>234439</v>
      </c>
      <c r="L24" s="476">
        <f t="shared" si="2"/>
        <v>34073057</v>
      </c>
      <c r="M24" s="476">
        <f t="shared" si="2"/>
        <v>195145635</v>
      </c>
      <c r="N24" s="476">
        <f t="shared" si="2"/>
        <v>701017674</v>
      </c>
      <c r="O24" s="476">
        <f t="shared" si="2"/>
        <v>14830887</v>
      </c>
      <c r="P24" s="476">
        <f t="shared" si="2"/>
        <v>229218692</v>
      </c>
      <c r="Q24" s="476">
        <f t="shared" si="2"/>
        <v>945067253</v>
      </c>
      <c r="R24" s="476">
        <f t="shared" si="2"/>
        <v>19385500</v>
      </c>
      <c r="S24" s="806">
        <f t="shared" si="2"/>
        <v>964452753</v>
      </c>
      <c r="T24" s="804"/>
      <c r="U24" s="804"/>
      <c r="V24" s="804"/>
      <c r="W24" s="804"/>
      <c r="X24" s="804"/>
      <c r="Y24" s="804"/>
      <c r="Z24" s="804"/>
      <c r="AA24" s="804"/>
      <c r="AB24" s="804"/>
      <c r="AC24" s="804"/>
      <c r="AD24" s="804"/>
      <c r="AE24" s="804"/>
      <c r="AF24" s="804"/>
      <c r="AG24" s="804"/>
    </row>
    <row r="25" spans="1:33" x14ac:dyDescent="0.2">
      <c r="A25" s="794">
        <f t="shared" si="1"/>
        <v>2042</v>
      </c>
      <c r="B25" s="794"/>
      <c r="C25" s="800"/>
      <c r="E25" s="805">
        <f t="shared" si="2"/>
        <v>441966001</v>
      </c>
      <c r="F25" s="476">
        <f t="shared" si="2"/>
        <v>238462988</v>
      </c>
      <c r="G25" s="476">
        <f t="shared" si="2"/>
        <v>14661058</v>
      </c>
      <c r="H25" s="476">
        <f t="shared" si="2"/>
        <v>9946582</v>
      </c>
      <c r="I25" s="476">
        <f t="shared" si="2"/>
        <v>996416</v>
      </c>
      <c r="J25" s="476">
        <f t="shared" si="2"/>
        <v>3633526</v>
      </c>
      <c r="K25" s="476">
        <f t="shared" si="2"/>
        <v>234377</v>
      </c>
      <c r="L25" s="476">
        <f t="shared" si="2"/>
        <v>33395054</v>
      </c>
      <c r="M25" s="476">
        <f t="shared" si="2"/>
        <v>194927400</v>
      </c>
      <c r="N25" s="476">
        <f t="shared" si="2"/>
        <v>696320840</v>
      </c>
      <c r="O25" s="476">
        <f t="shared" si="2"/>
        <v>13580108</v>
      </c>
      <c r="P25" s="476">
        <f t="shared" si="2"/>
        <v>228322454</v>
      </c>
      <c r="Q25" s="476">
        <f t="shared" si="2"/>
        <v>938223402</v>
      </c>
      <c r="R25" s="476">
        <f t="shared" si="2"/>
        <v>19245117</v>
      </c>
      <c r="S25" s="806">
        <f t="shared" si="2"/>
        <v>957468519</v>
      </c>
      <c r="T25" s="804"/>
      <c r="U25" s="804"/>
      <c r="V25" s="804"/>
      <c r="W25" s="804"/>
      <c r="X25" s="804"/>
      <c r="Y25" s="804"/>
      <c r="Z25" s="804"/>
      <c r="AA25" s="804"/>
      <c r="AB25" s="804"/>
      <c r="AC25" s="804"/>
      <c r="AD25" s="804"/>
      <c r="AE25" s="804"/>
      <c r="AF25" s="804"/>
      <c r="AG25" s="804"/>
    </row>
    <row r="26" spans="1:33" x14ac:dyDescent="0.2">
      <c r="A26" s="794">
        <f t="shared" si="1"/>
        <v>2043</v>
      </c>
      <c r="B26" s="794"/>
      <c r="C26" s="800"/>
      <c r="E26" s="805">
        <f t="shared" si="2"/>
        <v>435128208</v>
      </c>
      <c r="F26" s="476">
        <f t="shared" si="2"/>
        <v>236501874</v>
      </c>
      <c r="G26" s="476">
        <f t="shared" si="2"/>
        <v>14432468</v>
      </c>
      <c r="H26" s="476">
        <f t="shared" si="2"/>
        <v>8676391</v>
      </c>
      <c r="I26" s="476">
        <f t="shared" si="2"/>
        <v>867201</v>
      </c>
      <c r="J26" s="476">
        <f t="shared" si="2"/>
        <v>3628435</v>
      </c>
      <c r="K26" s="476">
        <f t="shared" si="2"/>
        <v>234174</v>
      </c>
      <c r="L26" s="476">
        <f t="shared" si="2"/>
        <v>32638131</v>
      </c>
      <c r="M26" s="476">
        <f t="shared" si="2"/>
        <v>194689025</v>
      </c>
      <c r="N26" s="476">
        <f t="shared" si="2"/>
        <v>687163925</v>
      </c>
      <c r="O26" s="476">
        <f t="shared" si="2"/>
        <v>12304826</v>
      </c>
      <c r="P26" s="476">
        <f t="shared" si="2"/>
        <v>227327156</v>
      </c>
      <c r="Q26" s="476">
        <f t="shared" si="2"/>
        <v>926795907</v>
      </c>
      <c r="R26" s="476">
        <f t="shared" si="2"/>
        <v>19010713</v>
      </c>
      <c r="S26" s="806">
        <f t="shared" si="2"/>
        <v>945806620</v>
      </c>
      <c r="T26" s="804"/>
      <c r="U26" s="804"/>
      <c r="V26" s="804"/>
      <c r="W26" s="804"/>
      <c r="X26" s="804"/>
      <c r="Y26" s="804"/>
      <c r="Z26" s="804"/>
      <c r="AA26" s="804"/>
      <c r="AB26" s="804"/>
      <c r="AC26" s="804"/>
      <c r="AD26" s="804"/>
      <c r="AE26" s="804"/>
      <c r="AF26" s="804"/>
      <c r="AG26" s="804"/>
    </row>
    <row r="27" spans="1:33" x14ac:dyDescent="0.2">
      <c r="A27" s="794">
        <f t="shared" si="1"/>
        <v>2044</v>
      </c>
      <c r="B27" s="794"/>
      <c r="C27" s="800"/>
      <c r="E27" s="805">
        <f t="shared" ref="E27:S33" si="3">SUMIF($A$36:$A$360,$A27,E$36:E$360)</f>
        <v>429959876</v>
      </c>
      <c r="F27" s="476">
        <f t="shared" si="3"/>
        <v>235370250</v>
      </c>
      <c r="G27" s="476">
        <f t="shared" si="3"/>
        <v>14269849</v>
      </c>
      <c r="H27" s="476">
        <f t="shared" si="3"/>
        <v>7450345</v>
      </c>
      <c r="I27" s="476">
        <f t="shared" si="3"/>
        <v>742007</v>
      </c>
      <c r="J27" s="476">
        <f t="shared" si="3"/>
        <v>3632716</v>
      </c>
      <c r="K27" s="476">
        <f t="shared" si="3"/>
        <v>234664</v>
      </c>
      <c r="L27" s="476">
        <f t="shared" si="3"/>
        <v>32022801</v>
      </c>
      <c r="M27" s="476">
        <f t="shared" si="3"/>
        <v>194846510</v>
      </c>
      <c r="N27" s="476">
        <f t="shared" si="3"/>
        <v>680576646</v>
      </c>
      <c r="O27" s="476">
        <f t="shared" si="3"/>
        <v>11083061</v>
      </c>
      <c r="P27" s="476">
        <f t="shared" si="3"/>
        <v>226869311</v>
      </c>
      <c r="Q27" s="476">
        <f t="shared" si="3"/>
        <v>918529018</v>
      </c>
      <c r="R27" s="476">
        <f t="shared" si="3"/>
        <v>18841141</v>
      </c>
      <c r="S27" s="806">
        <f t="shared" si="3"/>
        <v>937370159</v>
      </c>
      <c r="T27" s="804"/>
      <c r="U27" s="804"/>
      <c r="V27" s="804"/>
      <c r="W27" s="804"/>
      <c r="X27" s="804"/>
      <c r="Y27" s="804"/>
      <c r="Z27" s="804"/>
      <c r="AA27" s="804"/>
      <c r="AB27" s="804"/>
      <c r="AC27" s="804"/>
      <c r="AD27" s="804"/>
      <c r="AE27" s="804"/>
      <c r="AF27" s="804"/>
      <c r="AG27" s="804"/>
    </row>
    <row r="28" spans="1:33" x14ac:dyDescent="0.2">
      <c r="A28" s="794">
        <f t="shared" si="1"/>
        <v>2045</v>
      </c>
      <c r="B28" s="794"/>
      <c r="C28" s="800"/>
      <c r="E28" s="805">
        <f t="shared" si="3"/>
        <v>422727008</v>
      </c>
      <c r="F28" s="476">
        <f t="shared" si="3"/>
        <v>233281393</v>
      </c>
      <c r="G28" s="476">
        <f t="shared" si="3"/>
        <v>14027144</v>
      </c>
      <c r="H28" s="476">
        <f t="shared" si="3"/>
        <v>6160987</v>
      </c>
      <c r="I28" s="476">
        <f t="shared" si="3"/>
        <v>613491</v>
      </c>
      <c r="J28" s="476">
        <f t="shared" si="3"/>
        <v>3612943</v>
      </c>
      <c r="K28" s="476">
        <f t="shared" si="3"/>
        <v>233816</v>
      </c>
      <c r="L28" s="476">
        <f t="shared" si="3"/>
        <v>31237455</v>
      </c>
      <c r="M28" s="476">
        <f t="shared" si="3"/>
        <v>194266064</v>
      </c>
      <c r="N28" s="476">
        <f t="shared" si="3"/>
        <v>670882852</v>
      </c>
      <c r="O28" s="476">
        <f t="shared" si="3"/>
        <v>9773930</v>
      </c>
      <c r="P28" s="476">
        <f t="shared" si="3"/>
        <v>225503519</v>
      </c>
      <c r="Q28" s="476">
        <f t="shared" si="3"/>
        <v>906160301</v>
      </c>
      <c r="R28" s="476">
        <f t="shared" si="3"/>
        <v>18587430</v>
      </c>
      <c r="S28" s="806">
        <f t="shared" si="3"/>
        <v>924747731</v>
      </c>
      <c r="T28" s="804"/>
      <c r="U28" s="804"/>
      <c r="V28" s="804"/>
      <c r="W28" s="804"/>
      <c r="X28" s="804"/>
      <c r="Y28" s="804"/>
      <c r="Z28" s="804"/>
      <c r="AA28" s="804"/>
      <c r="AB28" s="804"/>
      <c r="AC28" s="804"/>
      <c r="AD28" s="804"/>
      <c r="AE28" s="804"/>
      <c r="AF28" s="804"/>
      <c r="AG28" s="804"/>
    </row>
    <row r="29" spans="1:33" x14ac:dyDescent="0.2">
      <c r="A29" s="794">
        <f t="shared" si="1"/>
        <v>2046</v>
      </c>
      <c r="B29" s="794"/>
      <c r="C29" s="800"/>
      <c r="E29" s="805">
        <f t="shared" si="3"/>
        <v>418791783</v>
      </c>
      <c r="F29" s="476">
        <f t="shared" si="3"/>
        <v>233424089</v>
      </c>
      <c r="G29" s="476">
        <f t="shared" si="3"/>
        <v>13870996</v>
      </c>
      <c r="H29" s="476">
        <f t="shared" si="3"/>
        <v>4912802</v>
      </c>
      <c r="I29" s="476">
        <f t="shared" si="3"/>
        <v>489606</v>
      </c>
      <c r="J29" s="476">
        <f t="shared" si="3"/>
        <v>3606995</v>
      </c>
      <c r="K29" s="476">
        <f t="shared" si="3"/>
        <v>233752</v>
      </c>
      <c r="L29" s="476">
        <f t="shared" si="3"/>
        <v>31173071</v>
      </c>
      <c r="M29" s="476">
        <f t="shared" si="3"/>
        <v>194085619</v>
      </c>
      <c r="N29" s="476">
        <f t="shared" si="3"/>
        <v>666810226</v>
      </c>
      <c r="O29" s="476">
        <f t="shared" si="3"/>
        <v>8519797</v>
      </c>
      <c r="P29" s="476">
        <f t="shared" si="3"/>
        <v>225258690</v>
      </c>
      <c r="Q29" s="476">
        <f t="shared" si="3"/>
        <v>900588713</v>
      </c>
      <c r="R29" s="476">
        <f t="shared" si="3"/>
        <v>18473145</v>
      </c>
      <c r="S29" s="806">
        <f t="shared" si="3"/>
        <v>919061858</v>
      </c>
      <c r="T29" s="804"/>
      <c r="U29" s="804"/>
      <c r="V29" s="804"/>
      <c r="W29" s="804"/>
      <c r="X29" s="804"/>
      <c r="Y29" s="804"/>
      <c r="Z29" s="804"/>
      <c r="AA29" s="804"/>
      <c r="AB29" s="804"/>
      <c r="AC29" s="804"/>
      <c r="AD29" s="804"/>
      <c r="AE29" s="804"/>
      <c r="AF29" s="804"/>
      <c r="AG29" s="804"/>
    </row>
    <row r="30" spans="1:33" x14ac:dyDescent="0.2">
      <c r="A30" s="794">
        <f t="shared" si="1"/>
        <v>2047</v>
      </c>
      <c r="B30" s="794"/>
      <c r="C30" s="800"/>
      <c r="E30" s="805">
        <f t="shared" si="3"/>
        <v>413900558</v>
      </c>
      <c r="F30" s="476">
        <f t="shared" si="3"/>
        <v>233462554</v>
      </c>
      <c r="G30" s="476">
        <f t="shared" si="3"/>
        <v>13698912</v>
      </c>
      <c r="H30" s="476">
        <f t="shared" si="3"/>
        <v>3664077</v>
      </c>
      <c r="I30" s="476">
        <f t="shared" si="3"/>
        <v>365776</v>
      </c>
      <c r="J30" s="476">
        <f t="shared" si="3"/>
        <v>3600230</v>
      </c>
      <c r="K30" s="476">
        <f t="shared" si="3"/>
        <v>233641</v>
      </c>
      <c r="L30" s="476">
        <f t="shared" si="3"/>
        <v>31087678</v>
      </c>
      <c r="M30" s="476">
        <f t="shared" si="3"/>
        <v>193866659</v>
      </c>
      <c r="N30" s="476">
        <f t="shared" si="3"/>
        <v>661661441</v>
      </c>
      <c r="O30" s="476">
        <f t="shared" si="3"/>
        <v>7264307</v>
      </c>
      <c r="P30" s="476">
        <f t="shared" si="3"/>
        <v>224954337</v>
      </c>
      <c r="Q30" s="476">
        <f t="shared" si="3"/>
        <v>893880085</v>
      </c>
      <c r="R30" s="476">
        <f t="shared" si="3"/>
        <v>18335533</v>
      </c>
      <c r="S30" s="806">
        <f t="shared" si="3"/>
        <v>912215618</v>
      </c>
      <c r="T30" s="804"/>
      <c r="U30" s="804"/>
      <c r="V30" s="804"/>
      <c r="W30" s="804"/>
      <c r="X30" s="804"/>
      <c r="Y30" s="804"/>
      <c r="Z30" s="804"/>
      <c r="AA30" s="804"/>
      <c r="AB30" s="804"/>
      <c r="AC30" s="804"/>
      <c r="AD30" s="804"/>
      <c r="AE30" s="804"/>
      <c r="AF30" s="804"/>
      <c r="AG30" s="804"/>
    </row>
    <row r="31" spans="1:33" x14ac:dyDescent="0.2">
      <c r="A31" s="794">
        <f t="shared" si="1"/>
        <v>2048</v>
      </c>
      <c r="B31" s="794"/>
      <c r="C31" s="800"/>
      <c r="E31" s="805">
        <f t="shared" si="3"/>
        <v>409300919</v>
      </c>
      <c r="F31" s="476">
        <f t="shared" si="3"/>
        <v>233660832</v>
      </c>
      <c r="G31" s="476">
        <f t="shared" si="3"/>
        <v>13543762</v>
      </c>
      <c r="H31" s="476">
        <f t="shared" si="3"/>
        <v>2424123</v>
      </c>
      <c r="I31" s="476">
        <f t="shared" si="3"/>
        <v>243073</v>
      </c>
      <c r="J31" s="476">
        <f t="shared" si="3"/>
        <v>3604816</v>
      </c>
      <c r="K31" s="476">
        <f t="shared" si="3"/>
        <v>234136</v>
      </c>
      <c r="L31" s="476">
        <f t="shared" si="3"/>
        <v>31095878</v>
      </c>
      <c r="M31" s="476">
        <f t="shared" si="3"/>
        <v>194010155</v>
      </c>
      <c r="N31" s="476">
        <f t="shared" si="3"/>
        <v>656982722</v>
      </c>
      <c r="O31" s="476">
        <f t="shared" si="3"/>
        <v>6028939</v>
      </c>
      <c r="P31" s="476">
        <f t="shared" si="3"/>
        <v>225106033</v>
      </c>
      <c r="Q31" s="476">
        <f t="shared" si="3"/>
        <v>888117694</v>
      </c>
      <c r="R31" s="476">
        <f t="shared" si="3"/>
        <v>18217335</v>
      </c>
      <c r="S31" s="806">
        <f t="shared" si="3"/>
        <v>906335029</v>
      </c>
      <c r="T31" s="804"/>
      <c r="U31" s="804"/>
      <c r="V31" s="804"/>
      <c r="W31" s="804"/>
      <c r="X31" s="804"/>
      <c r="Y31" s="804"/>
      <c r="Z31" s="804"/>
      <c r="AA31" s="804"/>
      <c r="AB31" s="804"/>
      <c r="AC31" s="804"/>
      <c r="AD31" s="804"/>
      <c r="AE31" s="804"/>
      <c r="AF31" s="804"/>
      <c r="AG31" s="804"/>
    </row>
    <row r="32" spans="1:33" x14ac:dyDescent="0.2">
      <c r="A32" s="794">
        <f t="shared" si="1"/>
        <v>2049</v>
      </c>
      <c r="B32" s="794"/>
      <c r="C32" s="800"/>
      <c r="E32" s="805">
        <f t="shared" si="3"/>
        <v>402620471</v>
      </c>
      <c r="F32" s="476">
        <f t="shared" si="3"/>
        <v>232752813</v>
      </c>
      <c r="G32" s="476">
        <f t="shared" si="3"/>
        <v>13315215</v>
      </c>
      <c r="H32" s="476">
        <f t="shared" si="3"/>
        <v>1180189</v>
      </c>
      <c r="I32" s="476">
        <f t="shared" si="3"/>
        <v>119769</v>
      </c>
      <c r="J32" s="476">
        <f t="shared" si="3"/>
        <v>3585681</v>
      </c>
      <c r="K32" s="476">
        <f t="shared" si="3"/>
        <v>233308</v>
      </c>
      <c r="L32" s="476">
        <f t="shared" si="3"/>
        <v>30861168</v>
      </c>
      <c r="M32" s="476">
        <f t="shared" si="3"/>
        <v>193415468</v>
      </c>
      <c r="N32" s="476">
        <f t="shared" si="3"/>
        <v>649041576</v>
      </c>
      <c r="O32" s="476">
        <f t="shared" si="3"/>
        <v>4765870</v>
      </c>
      <c r="P32" s="476">
        <f t="shared" si="3"/>
        <v>224276636</v>
      </c>
      <c r="Q32" s="476">
        <f t="shared" si="3"/>
        <v>878084082</v>
      </c>
      <c r="R32" s="476">
        <f t="shared" si="3"/>
        <v>18011521</v>
      </c>
      <c r="S32" s="806">
        <f t="shared" si="3"/>
        <v>896095603</v>
      </c>
      <c r="T32" s="804"/>
      <c r="U32" s="804"/>
      <c r="V32" s="804"/>
      <c r="W32" s="804"/>
      <c r="X32" s="804"/>
      <c r="Y32" s="804"/>
      <c r="Z32" s="804"/>
      <c r="AA32" s="804"/>
      <c r="AB32" s="804"/>
      <c r="AC32" s="804"/>
      <c r="AD32" s="804"/>
      <c r="AE32" s="804"/>
      <c r="AF32" s="804"/>
      <c r="AG32" s="804"/>
    </row>
    <row r="33" spans="1:33" ht="13.5" thickBot="1" x14ac:dyDescent="0.25">
      <c r="A33" s="794">
        <f t="shared" si="1"/>
        <v>2050</v>
      </c>
      <c r="B33" s="794"/>
      <c r="C33" s="800"/>
      <c r="E33" s="810">
        <f t="shared" si="3"/>
        <v>396911195</v>
      </c>
      <c r="F33" s="811">
        <f t="shared" si="3"/>
        <v>232395541</v>
      </c>
      <c r="G33" s="811">
        <f t="shared" si="3"/>
        <v>13124680</v>
      </c>
      <c r="H33" s="811">
        <f t="shared" si="3"/>
        <v>149213</v>
      </c>
      <c r="I33" s="811">
        <f t="shared" si="3"/>
        <v>16248</v>
      </c>
      <c r="J33" s="811">
        <f t="shared" si="3"/>
        <v>3578228</v>
      </c>
      <c r="K33" s="811">
        <f t="shared" si="3"/>
        <v>233134</v>
      </c>
      <c r="L33" s="811">
        <f t="shared" si="3"/>
        <v>30742773</v>
      </c>
      <c r="M33" s="811">
        <f t="shared" si="3"/>
        <v>193199207</v>
      </c>
      <c r="N33" s="811">
        <f t="shared" si="3"/>
        <v>642680798</v>
      </c>
      <c r="O33" s="811">
        <f t="shared" si="3"/>
        <v>3727441</v>
      </c>
      <c r="P33" s="811">
        <f t="shared" si="3"/>
        <v>223941980</v>
      </c>
      <c r="Q33" s="811">
        <f t="shared" si="3"/>
        <v>870350219</v>
      </c>
      <c r="R33" s="811">
        <f t="shared" si="3"/>
        <v>17852883</v>
      </c>
      <c r="S33" s="812">
        <f t="shared" si="3"/>
        <v>888203102</v>
      </c>
      <c r="T33" s="804"/>
      <c r="U33" s="804"/>
      <c r="V33" s="804"/>
      <c r="W33" s="804"/>
      <c r="X33" s="804"/>
      <c r="Y33" s="804"/>
      <c r="Z33" s="804"/>
      <c r="AA33" s="804"/>
      <c r="AB33" s="804"/>
      <c r="AC33" s="804"/>
      <c r="AD33" s="804"/>
      <c r="AE33" s="804"/>
      <c r="AF33" s="804"/>
      <c r="AG33" s="804"/>
    </row>
    <row r="34" spans="1:33" s="792" customFormat="1" x14ac:dyDescent="0.2">
      <c r="A34" s="791"/>
      <c r="B34" s="791"/>
      <c r="C34" s="791"/>
      <c r="D34" s="791"/>
      <c r="E34" s="791"/>
      <c r="F34" s="791"/>
      <c r="G34" s="791"/>
      <c r="H34" s="791"/>
      <c r="I34" s="791"/>
      <c r="J34" s="791"/>
      <c r="K34" s="791"/>
      <c r="L34" s="791"/>
      <c r="M34" s="791"/>
      <c r="N34" s="791"/>
      <c r="O34" s="791"/>
      <c r="P34" s="791"/>
      <c r="Q34" s="791"/>
      <c r="R34" s="791"/>
      <c r="S34" s="791"/>
      <c r="T34" s="804"/>
      <c r="U34" s="804"/>
      <c r="V34" s="804"/>
      <c r="W34" s="804"/>
      <c r="X34" s="804"/>
      <c r="Y34" s="804"/>
      <c r="Z34" s="804"/>
      <c r="AA34" s="804"/>
      <c r="AB34" s="804"/>
      <c r="AC34" s="804"/>
      <c r="AD34" s="804"/>
      <c r="AE34" s="804"/>
      <c r="AF34" s="804"/>
      <c r="AG34" s="804"/>
    </row>
    <row r="35" spans="1:33" s="792" customFormat="1" ht="13.5" thickBot="1" x14ac:dyDescent="0.25">
      <c r="A35" s="791"/>
      <c r="B35" s="791"/>
      <c r="C35" s="791"/>
      <c r="D35" s="791"/>
      <c r="E35" s="791"/>
      <c r="F35" s="791"/>
      <c r="G35" s="791"/>
      <c r="H35" s="791"/>
      <c r="I35" s="791"/>
      <c r="J35" s="791"/>
      <c r="K35" s="791"/>
      <c r="L35" s="791"/>
      <c r="M35" s="791"/>
      <c r="N35" s="791"/>
      <c r="O35" s="791"/>
      <c r="P35" s="791"/>
      <c r="Q35" s="791"/>
      <c r="R35" s="791"/>
      <c r="S35" s="791"/>
      <c r="T35" s="804"/>
      <c r="U35" s="804"/>
      <c r="V35" s="804"/>
      <c r="W35" s="804"/>
      <c r="X35" s="804"/>
      <c r="Y35" s="804"/>
      <c r="Z35" s="804"/>
      <c r="AA35" s="804"/>
      <c r="AB35" s="804"/>
      <c r="AC35" s="804"/>
      <c r="AD35" s="804"/>
      <c r="AE35" s="804"/>
      <c r="AF35" s="804"/>
      <c r="AG35" s="804"/>
    </row>
    <row r="36" spans="1:33" s="792" customFormat="1" x14ac:dyDescent="0.2">
      <c r="A36" s="794">
        <v>2024</v>
      </c>
      <c r="B36" s="794">
        <v>1</v>
      </c>
      <c r="C36" s="800">
        <f t="shared" ref="C36:C100" si="4">DATE(A36,B36,1)</f>
        <v>45292</v>
      </c>
      <c r="D36" s="791"/>
      <c r="E36" s="801">
        <v>85951548</v>
      </c>
      <c r="F36" s="802">
        <v>35797634</v>
      </c>
      <c r="G36" s="802">
        <v>2491210</v>
      </c>
      <c r="H36" s="802">
        <v>3943341</v>
      </c>
      <c r="I36" s="802">
        <v>359486</v>
      </c>
      <c r="J36" s="802">
        <v>352363</v>
      </c>
      <c r="K36" s="802">
        <v>26413</v>
      </c>
      <c r="L36" s="802">
        <v>5245072</v>
      </c>
      <c r="M36" s="802">
        <v>14870079</v>
      </c>
      <c r="N36" s="802">
        <f t="shared" ref="N36:N100" si="5">SUM(E36:G36,I36,K36)</f>
        <v>124626291</v>
      </c>
      <c r="O36" s="802">
        <f t="shared" ref="O36:O100" si="6">SUM(H36,J36)</f>
        <v>4295704</v>
      </c>
      <c r="P36" s="802">
        <f t="shared" ref="P36:P100" si="7">SUM(L36:M36)</f>
        <v>20115151</v>
      </c>
      <c r="Q36" s="802">
        <f t="shared" ref="Q36:Q100" si="8">SUM(N36:P36)</f>
        <v>149037146</v>
      </c>
      <c r="R36" s="802">
        <f t="shared" ref="R36:R100" si="9">S36-Q36</f>
        <v>3057094</v>
      </c>
      <c r="S36" s="803">
        <f>ROUND(Q36/(1-0.0201), 0)</f>
        <v>152094240</v>
      </c>
      <c r="T36" s="804"/>
      <c r="U36" s="804"/>
      <c r="V36" s="804"/>
      <c r="W36" s="804"/>
      <c r="X36" s="804"/>
      <c r="Y36" s="804"/>
      <c r="Z36" s="804"/>
      <c r="AA36" s="804"/>
      <c r="AB36" s="804"/>
      <c r="AC36" s="804"/>
      <c r="AD36" s="804"/>
      <c r="AE36" s="804"/>
      <c r="AF36" s="804"/>
      <c r="AG36" s="804"/>
    </row>
    <row r="37" spans="1:33" s="792" customFormat="1" x14ac:dyDescent="0.2">
      <c r="A37" s="794">
        <f t="shared" ref="A37:A101" si="10">IF(B37=1,A36+1,A36)</f>
        <v>2024</v>
      </c>
      <c r="B37" s="794">
        <f t="shared" ref="B37:B101" si="11">IF(B36=12,1,B36+1)</f>
        <v>2</v>
      </c>
      <c r="C37" s="800">
        <f t="shared" si="4"/>
        <v>45323</v>
      </c>
      <c r="D37" s="791"/>
      <c r="E37" s="805">
        <v>71845613</v>
      </c>
      <c r="F37" s="476">
        <v>31781183</v>
      </c>
      <c r="G37" s="476">
        <v>2386753</v>
      </c>
      <c r="H37" s="476">
        <v>3599759</v>
      </c>
      <c r="I37" s="476">
        <v>380111</v>
      </c>
      <c r="J37" s="476">
        <v>413902</v>
      </c>
      <c r="K37" s="476">
        <v>27385</v>
      </c>
      <c r="L37" s="476">
        <v>4719795</v>
      </c>
      <c r="M37" s="476">
        <v>18439956</v>
      </c>
      <c r="N37" s="476">
        <f t="shared" si="5"/>
        <v>106421045</v>
      </c>
      <c r="O37" s="476">
        <f t="shared" si="6"/>
        <v>4013661</v>
      </c>
      <c r="P37" s="476">
        <f t="shared" si="7"/>
        <v>23159751</v>
      </c>
      <c r="Q37" s="476">
        <f t="shared" si="8"/>
        <v>133594457</v>
      </c>
      <c r="R37" s="476">
        <f t="shared" si="9"/>
        <v>2740329</v>
      </c>
      <c r="S37" s="806">
        <f t="shared" ref="S37:S101" si="12">ROUND(Q37/(1-0.0201), 0)</f>
        <v>136334786</v>
      </c>
      <c r="T37" s="804"/>
      <c r="U37" s="804"/>
      <c r="V37" s="804"/>
      <c r="W37" s="804"/>
      <c r="X37" s="804"/>
      <c r="Y37" s="804"/>
      <c r="Z37" s="804"/>
      <c r="AA37" s="804"/>
      <c r="AB37" s="804"/>
      <c r="AC37" s="804"/>
      <c r="AD37" s="804"/>
      <c r="AE37" s="804"/>
      <c r="AF37" s="804"/>
      <c r="AG37" s="804"/>
    </row>
    <row r="38" spans="1:33" s="792" customFormat="1" x14ac:dyDescent="0.2">
      <c r="A38" s="794">
        <f t="shared" si="10"/>
        <v>2024</v>
      </c>
      <c r="B38" s="794">
        <f t="shared" si="11"/>
        <v>3</v>
      </c>
      <c r="C38" s="800">
        <f t="shared" si="4"/>
        <v>45352</v>
      </c>
      <c r="D38" s="791"/>
      <c r="E38" s="805">
        <v>56989738</v>
      </c>
      <c r="F38" s="476">
        <v>28043890</v>
      </c>
      <c r="G38" s="476">
        <v>2015429</v>
      </c>
      <c r="H38" s="476">
        <v>3292077</v>
      </c>
      <c r="I38" s="476">
        <v>311728</v>
      </c>
      <c r="J38" s="476">
        <v>425450</v>
      </c>
      <c r="K38" s="476">
        <v>25206</v>
      </c>
      <c r="L38" s="476">
        <v>4216149</v>
      </c>
      <c r="M38" s="476">
        <v>15116235</v>
      </c>
      <c r="N38" s="476">
        <f t="shared" si="5"/>
        <v>87385991</v>
      </c>
      <c r="O38" s="476">
        <f t="shared" si="6"/>
        <v>3717527</v>
      </c>
      <c r="P38" s="476">
        <f t="shared" si="7"/>
        <v>19332384</v>
      </c>
      <c r="Q38" s="476">
        <f t="shared" si="8"/>
        <v>110435902</v>
      </c>
      <c r="R38" s="476">
        <f t="shared" si="9"/>
        <v>2265294</v>
      </c>
      <c r="S38" s="806">
        <f t="shared" si="12"/>
        <v>112701196</v>
      </c>
      <c r="T38" s="804"/>
      <c r="U38" s="804"/>
      <c r="V38" s="804"/>
      <c r="W38" s="804"/>
      <c r="X38" s="804"/>
      <c r="Y38" s="804"/>
      <c r="Z38" s="804"/>
      <c r="AA38" s="804"/>
      <c r="AB38" s="804"/>
      <c r="AC38" s="804"/>
      <c r="AD38" s="804"/>
      <c r="AE38" s="804"/>
      <c r="AF38" s="804"/>
      <c r="AG38" s="804"/>
    </row>
    <row r="39" spans="1:33" s="792" customFormat="1" x14ac:dyDescent="0.2">
      <c r="A39" s="794">
        <f t="shared" si="10"/>
        <v>2024</v>
      </c>
      <c r="B39" s="794">
        <f t="shared" si="11"/>
        <v>4</v>
      </c>
      <c r="C39" s="800">
        <f t="shared" si="4"/>
        <v>45383</v>
      </c>
      <c r="D39" s="791"/>
      <c r="E39" s="805">
        <v>45770929</v>
      </c>
      <c r="F39" s="476">
        <v>20080639</v>
      </c>
      <c r="G39" s="476">
        <v>1753568</v>
      </c>
      <c r="H39" s="476">
        <v>2990482</v>
      </c>
      <c r="I39" s="476">
        <v>235914</v>
      </c>
      <c r="J39" s="476">
        <v>392828</v>
      </c>
      <c r="K39" s="476">
        <v>22131</v>
      </c>
      <c r="L39" s="476">
        <v>4283344</v>
      </c>
      <c r="M39" s="476">
        <v>16560582</v>
      </c>
      <c r="N39" s="476">
        <f t="shared" si="5"/>
        <v>67863181</v>
      </c>
      <c r="O39" s="476">
        <f t="shared" si="6"/>
        <v>3383310</v>
      </c>
      <c r="P39" s="476">
        <f t="shared" si="7"/>
        <v>20843926</v>
      </c>
      <c r="Q39" s="476">
        <f t="shared" si="8"/>
        <v>92090417</v>
      </c>
      <c r="R39" s="476">
        <f t="shared" si="9"/>
        <v>1888986</v>
      </c>
      <c r="S39" s="806">
        <f t="shared" si="12"/>
        <v>93979403</v>
      </c>
      <c r="T39" s="804"/>
      <c r="U39" s="804"/>
      <c r="V39" s="804"/>
      <c r="W39" s="804"/>
      <c r="X39" s="804"/>
      <c r="Y39" s="804"/>
      <c r="Z39" s="804"/>
      <c r="AA39" s="804"/>
      <c r="AB39" s="804"/>
      <c r="AC39" s="804"/>
      <c r="AD39" s="804"/>
      <c r="AE39" s="804"/>
      <c r="AF39" s="804"/>
      <c r="AG39" s="804"/>
    </row>
    <row r="40" spans="1:33" s="792" customFormat="1" x14ac:dyDescent="0.2">
      <c r="A40" s="794">
        <f t="shared" si="10"/>
        <v>2024</v>
      </c>
      <c r="B40" s="794">
        <f t="shared" si="11"/>
        <v>5</v>
      </c>
      <c r="C40" s="800">
        <f t="shared" si="4"/>
        <v>45413</v>
      </c>
      <c r="D40" s="791"/>
      <c r="E40" s="805">
        <v>27977110</v>
      </c>
      <c r="F40" s="476">
        <v>14455491</v>
      </c>
      <c r="G40" s="476">
        <v>1234152</v>
      </c>
      <c r="H40" s="476">
        <v>2654633</v>
      </c>
      <c r="I40" s="476">
        <v>240692</v>
      </c>
      <c r="J40" s="476">
        <v>369695</v>
      </c>
      <c r="K40" s="476">
        <v>19666</v>
      </c>
      <c r="L40" s="476">
        <v>3791237</v>
      </c>
      <c r="M40" s="476">
        <v>15610368</v>
      </c>
      <c r="N40" s="476">
        <f t="shared" si="5"/>
        <v>43927111</v>
      </c>
      <c r="O40" s="476">
        <f t="shared" si="6"/>
        <v>3024328</v>
      </c>
      <c r="P40" s="476">
        <f t="shared" si="7"/>
        <v>19401605</v>
      </c>
      <c r="Q40" s="476">
        <f t="shared" si="8"/>
        <v>66353044</v>
      </c>
      <c r="R40" s="476">
        <f t="shared" si="9"/>
        <v>1361053</v>
      </c>
      <c r="S40" s="806">
        <f t="shared" si="12"/>
        <v>67714097</v>
      </c>
      <c r="T40" s="804"/>
      <c r="U40" s="804"/>
      <c r="V40" s="804"/>
      <c r="W40" s="804"/>
      <c r="X40" s="804"/>
      <c r="Y40" s="804"/>
      <c r="Z40" s="804"/>
      <c r="AA40" s="804"/>
      <c r="AB40" s="804"/>
      <c r="AC40" s="804"/>
      <c r="AD40" s="804"/>
      <c r="AE40" s="804"/>
      <c r="AF40" s="804"/>
      <c r="AG40" s="804"/>
    </row>
    <row r="41" spans="1:33" s="792" customFormat="1" x14ac:dyDescent="0.2">
      <c r="A41" s="794">
        <f t="shared" si="10"/>
        <v>2024</v>
      </c>
      <c r="B41" s="794">
        <f t="shared" si="11"/>
        <v>6</v>
      </c>
      <c r="C41" s="800">
        <f t="shared" si="4"/>
        <v>45444</v>
      </c>
      <c r="D41" s="791"/>
      <c r="E41" s="805">
        <v>19356084</v>
      </c>
      <c r="F41" s="476">
        <v>11899230</v>
      </c>
      <c r="G41" s="476">
        <v>1053956</v>
      </c>
      <c r="H41" s="476">
        <v>2136774</v>
      </c>
      <c r="I41" s="476">
        <v>253476</v>
      </c>
      <c r="J41" s="476">
        <v>302900</v>
      </c>
      <c r="K41" s="476">
        <v>18743</v>
      </c>
      <c r="L41" s="476">
        <v>3920242</v>
      </c>
      <c r="M41" s="476">
        <v>15681267</v>
      </c>
      <c r="N41" s="476">
        <f t="shared" si="5"/>
        <v>32581489</v>
      </c>
      <c r="O41" s="476">
        <f t="shared" si="6"/>
        <v>2439674</v>
      </c>
      <c r="P41" s="476">
        <f t="shared" si="7"/>
        <v>19601509</v>
      </c>
      <c r="Q41" s="476">
        <f t="shared" si="8"/>
        <v>54622672</v>
      </c>
      <c r="R41" s="476">
        <f t="shared" si="9"/>
        <v>1120436</v>
      </c>
      <c r="S41" s="806">
        <f t="shared" si="12"/>
        <v>55743108</v>
      </c>
      <c r="T41" s="804"/>
      <c r="U41" s="804"/>
      <c r="V41" s="804"/>
      <c r="W41" s="804"/>
      <c r="X41" s="804"/>
      <c r="Y41" s="804"/>
      <c r="Z41" s="804"/>
      <c r="AA41" s="804"/>
      <c r="AB41" s="804"/>
      <c r="AC41" s="804"/>
      <c r="AD41" s="804"/>
      <c r="AE41" s="804"/>
      <c r="AF41" s="804"/>
      <c r="AG41" s="804"/>
    </row>
    <row r="42" spans="1:33" s="792" customFormat="1" x14ac:dyDescent="0.2">
      <c r="A42" s="794">
        <f t="shared" si="10"/>
        <v>2024</v>
      </c>
      <c r="B42" s="794">
        <f t="shared" si="11"/>
        <v>7</v>
      </c>
      <c r="C42" s="800">
        <f t="shared" si="4"/>
        <v>45474</v>
      </c>
      <c r="D42" s="791"/>
      <c r="E42" s="805">
        <v>14593967</v>
      </c>
      <c r="F42" s="476">
        <v>10417794</v>
      </c>
      <c r="G42" s="476">
        <v>918256</v>
      </c>
      <c r="H42" s="476">
        <v>1959492</v>
      </c>
      <c r="I42" s="476">
        <v>238800</v>
      </c>
      <c r="J42" s="476">
        <v>261877</v>
      </c>
      <c r="K42" s="476">
        <v>17474</v>
      </c>
      <c r="L42" s="476">
        <v>3360133</v>
      </c>
      <c r="M42" s="476">
        <v>15740404</v>
      </c>
      <c r="N42" s="476">
        <f t="shared" si="5"/>
        <v>26186291</v>
      </c>
      <c r="O42" s="476">
        <f t="shared" si="6"/>
        <v>2221369</v>
      </c>
      <c r="P42" s="476">
        <f t="shared" si="7"/>
        <v>19100537</v>
      </c>
      <c r="Q42" s="476">
        <f t="shared" si="8"/>
        <v>47508197</v>
      </c>
      <c r="R42" s="476">
        <f t="shared" si="9"/>
        <v>974502</v>
      </c>
      <c r="S42" s="806">
        <f t="shared" si="12"/>
        <v>48482699</v>
      </c>
      <c r="T42" s="804"/>
      <c r="U42" s="804"/>
      <c r="V42" s="804"/>
      <c r="W42" s="804"/>
      <c r="X42" s="804"/>
      <c r="Y42" s="804"/>
      <c r="Z42" s="804"/>
      <c r="AA42" s="804"/>
      <c r="AB42" s="804"/>
      <c r="AC42" s="804"/>
      <c r="AD42" s="804"/>
      <c r="AE42" s="804"/>
      <c r="AF42" s="804"/>
      <c r="AG42" s="804"/>
    </row>
    <row r="43" spans="1:33" s="792" customFormat="1" x14ac:dyDescent="0.2">
      <c r="A43" s="794">
        <f t="shared" si="10"/>
        <v>2024</v>
      </c>
      <c r="B43" s="794">
        <f t="shared" si="11"/>
        <v>8</v>
      </c>
      <c r="C43" s="800">
        <f t="shared" si="4"/>
        <v>45505</v>
      </c>
      <c r="D43" s="791"/>
      <c r="E43" s="805">
        <v>14686219</v>
      </c>
      <c r="F43" s="476">
        <v>11591125</v>
      </c>
      <c r="G43" s="476">
        <v>1033279</v>
      </c>
      <c r="H43" s="476">
        <v>1827471</v>
      </c>
      <c r="I43" s="476">
        <v>174431</v>
      </c>
      <c r="J43" s="476">
        <v>266639</v>
      </c>
      <c r="K43" s="476">
        <v>17731</v>
      </c>
      <c r="L43" s="476">
        <v>3388146</v>
      </c>
      <c r="M43" s="476">
        <v>15161432</v>
      </c>
      <c r="N43" s="476">
        <f t="shared" si="5"/>
        <v>27502785</v>
      </c>
      <c r="O43" s="476">
        <f t="shared" si="6"/>
        <v>2094110</v>
      </c>
      <c r="P43" s="476">
        <f t="shared" si="7"/>
        <v>18549578</v>
      </c>
      <c r="Q43" s="476">
        <f t="shared" si="8"/>
        <v>48146473</v>
      </c>
      <c r="R43" s="476">
        <f t="shared" si="9"/>
        <v>987595</v>
      </c>
      <c r="S43" s="806">
        <f t="shared" si="12"/>
        <v>49134068</v>
      </c>
      <c r="T43" s="804"/>
      <c r="U43" s="804"/>
      <c r="V43" s="804"/>
      <c r="W43" s="804"/>
      <c r="X43" s="804"/>
      <c r="Y43" s="804"/>
      <c r="Z43" s="804"/>
      <c r="AA43" s="804"/>
      <c r="AB43" s="804"/>
      <c r="AC43" s="804"/>
      <c r="AD43" s="804"/>
      <c r="AE43" s="804"/>
      <c r="AF43" s="804"/>
      <c r="AG43" s="804"/>
    </row>
    <row r="44" spans="1:33" s="792" customFormat="1" x14ac:dyDescent="0.2">
      <c r="A44" s="794">
        <f t="shared" si="10"/>
        <v>2024</v>
      </c>
      <c r="B44" s="794">
        <f t="shared" si="11"/>
        <v>9</v>
      </c>
      <c r="C44" s="800">
        <f t="shared" si="4"/>
        <v>45536</v>
      </c>
      <c r="D44" s="791"/>
      <c r="E44" s="805">
        <v>20168777</v>
      </c>
      <c r="F44" s="476">
        <v>13858372</v>
      </c>
      <c r="G44" s="476">
        <v>1347225</v>
      </c>
      <c r="H44" s="476">
        <v>1692505</v>
      </c>
      <c r="I44" s="476">
        <v>157735</v>
      </c>
      <c r="J44" s="476">
        <v>290418</v>
      </c>
      <c r="K44" s="476">
        <v>16253</v>
      </c>
      <c r="L44" s="476">
        <v>3465837</v>
      </c>
      <c r="M44" s="476">
        <v>16373862</v>
      </c>
      <c r="N44" s="476">
        <f t="shared" si="5"/>
        <v>35548362</v>
      </c>
      <c r="O44" s="476">
        <f t="shared" si="6"/>
        <v>1982923</v>
      </c>
      <c r="P44" s="476">
        <f t="shared" si="7"/>
        <v>19839699</v>
      </c>
      <c r="Q44" s="476">
        <f t="shared" si="8"/>
        <v>57370984</v>
      </c>
      <c r="R44" s="476">
        <f t="shared" si="9"/>
        <v>1176811</v>
      </c>
      <c r="S44" s="806">
        <f t="shared" si="12"/>
        <v>58547795</v>
      </c>
      <c r="T44" s="804"/>
      <c r="U44" s="804"/>
      <c r="V44" s="804"/>
      <c r="W44" s="804"/>
      <c r="X44" s="804"/>
      <c r="Y44" s="804"/>
      <c r="Z44" s="804"/>
      <c r="AA44" s="804"/>
      <c r="AB44" s="804"/>
      <c r="AC44" s="804"/>
      <c r="AD44" s="804"/>
      <c r="AE44" s="804"/>
      <c r="AF44" s="804"/>
      <c r="AG44" s="804"/>
    </row>
    <row r="45" spans="1:33" s="792" customFormat="1" x14ac:dyDescent="0.2">
      <c r="A45" s="794">
        <f t="shared" si="10"/>
        <v>2024</v>
      </c>
      <c r="B45" s="794">
        <f t="shared" si="11"/>
        <v>10</v>
      </c>
      <c r="C45" s="800">
        <f t="shared" si="4"/>
        <v>45566</v>
      </c>
      <c r="D45" s="791"/>
      <c r="E45" s="805">
        <v>42822815</v>
      </c>
      <c r="F45" s="476">
        <v>23714893</v>
      </c>
      <c r="G45" s="476">
        <v>1380178</v>
      </c>
      <c r="H45" s="476">
        <v>3062632</v>
      </c>
      <c r="I45" s="476">
        <v>277373</v>
      </c>
      <c r="J45" s="476">
        <v>333916</v>
      </c>
      <c r="K45" s="476">
        <v>19226</v>
      </c>
      <c r="L45" s="476">
        <v>3627060</v>
      </c>
      <c r="M45" s="476">
        <v>14157484</v>
      </c>
      <c r="N45" s="476">
        <f t="shared" si="5"/>
        <v>68214485</v>
      </c>
      <c r="O45" s="476">
        <f t="shared" si="6"/>
        <v>3396548</v>
      </c>
      <c r="P45" s="476">
        <f t="shared" si="7"/>
        <v>17784544</v>
      </c>
      <c r="Q45" s="476">
        <f t="shared" si="8"/>
        <v>89395577</v>
      </c>
      <c r="R45" s="476">
        <f t="shared" si="9"/>
        <v>1833709</v>
      </c>
      <c r="S45" s="806">
        <f t="shared" si="12"/>
        <v>91229286</v>
      </c>
      <c r="T45" s="804"/>
      <c r="U45" s="804"/>
      <c r="V45" s="804"/>
      <c r="W45" s="804"/>
      <c r="X45" s="804"/>
      <c r="Y45" s="804"/>
      <c r="Z45" s="804"/>
      <c r="AA45" s="804"/>
      <c r="AB45" s="804"/>
      <c r="AC45" s="804"/>
      <c r="AD45" s="804"/>
      <c r="AE45" s="804"/>
      <c r="AF45" s="804"/>
      <c r="AG45" s="804"/>
    </row>
    <row r="46" spans="1:33" s="792" customFormat="1" x14ac:dyDescent="0.2">
      <c r="A46" s="794">
        <f t="shared" si="10"/>
        <v>2024</v>
      </c>
      <c r="B46" s="794">
        <f t="shared" si="11"/>
        <v>11</v>
      </c>
      <c r="C46" s="800">
        <f t="shared" si="4"/>
        <v>45597</v>
      </c>
      <c r="D46" s="791"/>
      <c r="E46" s="805">
        <v>68562078</v>
      </c>
      <c r="F46" s="476">
        <v>33464245</v>
      </c>
      <c r="G46" s="476">
        <v>2241167</v>
      </c>
      <c r="H46" s="476">
        <v>3056746</v>
      </c>
      <c r="I46" s="476">
        <v>352837</v>
      </c>
      <c r="J46" s="476">
        <v>327015</v>
      </c>
      <c r="K46" s="476">
        <v>20823</v>
      </c>
      <c r="L46" s="476">
        <v>4512390</v>
      </c>
      <c r="M46" s="476">
        <v>14729170</v>
      </c>
      <c r="N46" s="476">
        <f t="shared" si="5"/>
        <v>104641150</v>
      </c>
      <c r="O46" s="476">
        <f t="shared" si="6"/>
        <v>3383761</v>
      </c>
      <c r="P46" s="476">
        <f t="shared" si="7"/>
        <v>19241560</v>
      </c>
      <c r="Q46" s="476">
        <f t="shared" si="8"/>
        <v>127266471</v>
      </c>
      <c r="R46" s="476">
        <f t="shared" si="9"/>
        <v>2610528</v>
      </c>
      <c r="S46" s="806">
        <f t="shared" si="12"/>
        <v>129876999</v>
      </c>
      <c r="T46" s="804"/>
      <c r="U46" s="804"/>
      <c r="V46" s="804"/>
      <c r="W46" s="804"/>
      <c r="X46" s="804"/>
      <c r="Y46" s="804"/>
      <c r="Z46" s="804"/>
      <c r="AA46" s="804"/>
      <c r="AB46" s="804"/>
      <c r="AC46" s="804"/>
      <c r="AD46" s="804"/>
      <c r="AE46" s="804"/>
      <c r="AF46" s="804"/>
      <c r="AG46" s="804"/>
    </row>
    <row r="47" spans="1:33" s="792" customFormat="1" x14ac:dyDescent="0.2">
      <c r="A47" s="794">
        <f t="shared" si="10"/>
        <v>2024</v>
      </c>
      <c r="B47" s="794">
        <f t="shared" si="11"/>
        <v>12</v>
      </c>
      <c r="C47" s="800">
        <f t="shared" si="4"/>
        <v>45627</v>
      </c>
      <c r="D47" s="791"/>
      <c r="E47" s="805">
        <v>88045603</v>
      </c>
      <c r="F47" s="476">
        <v>39781294</v>
      </c>
      <c r="G47" s="476">
        <v>2785482</v>
      </c>
      <c r="H47" s="476">
        <v>3998753</v>
      </c>
      <c r="I47" s="476">
        <v>455069</v>
      </c>
      <c r="J47" s="476">
        <v>357219</v>
      </c>
      <c r="K47" s="476">
        <v>22927</v>
      </c>
      <c r="L47" s="476">
        <v>4779751</v>
      </c>
      <c r="M47" s="476">
        <v>14812836</v>
      </c>
      <c r="N47" s="476">
        <f t="shared" si="5"/>
        <v>131090375</v>
      </c>
      <c r="O47" s="476">
        <f t="shared" si="6"/>
        <v>4355972</v>
      </c>
      <c r="P47" s="476">
        <f t="shared" si="7"/>
        <v>19592587</v>
      </c>
      <c r="Q47" s="476">
        <f t="shared" si="8"/>
        <v>155038934</v>
      </c>
      <c r="R47" s="476">
        <f t="shared" si="9"/>
        <v>3180205</v>
      </c>
      <c r="S47" s="806">
        <f t="shared" si="12"/>
        <v>158219139</v>
      </c>
      <c r="T47" s="804"/>
      <c r="U47" s="804"/>
      <c r="V47" s="804"/>
      <c r="W47" s="804"/>
      <c r="X47" s="804"/>
      <c r="Y47" s="804"/>
      <c r="Z47" s="804"/>
      <c r="AA47" s="804"/>
      <c r="AB47" s="804"/>
      <c r="AC47" s="804"/>
      <c r="AD47" s="804"/>
      <c r="AE47" s="804"/>
      <c r="AF47" s="804"/>
      <c r="AG47" s="804"/>
    </row>
    <row r="48" spans="1:33" s="792" customFormat="1" x14ac:dyDescent="0.2">
      <c r="A48" s="794"/>
      <c r="B48" s="794"/>
      <c r="C48" s="800"/>
      <c r="D48" s="791"/>
      <c r="E48" s="805"/>
      <c r="F48" s="476"/>
      <c r="G48" s="476"/>
      <c r="H48" s="476"/>
      <c r="I48" s="476"/>
      <c r="J48" s="476"/>
      <c r="K48" s="476"/>
      <c r="L48" s="476"/>
      <c r="M48" s="476"/>
      <c r="N48" s="476"/>
      <c r="O48" s="476"/>
      <c r="P48" s="476"/>
      <c r="Q48" s="476"/>
      <c r="R48" s="476"/>
      <c r="S48" s="806"/>
      <c r="T48" s="804"/>
      <c r="U48" s="804"/>
      <c r="V48" s="804"/>
      <c r="W48" s="804"/>
      <c r="X48" s="804"/>
      <c r="Y48" s="804"/>
      <c r="Z48" s="804"/>
      <c r="AA48" s="804"/>
      <c r="AB48" s="804"/>
      <c r="AC48" s="804"/>
      <c r="AD48" s="804"/>
      <c r="AE48" s="804"/>
      <c r="AF48" s="804"/>
      <c r="AG48" s="804"/>
    </row>
    <row r="49" spans="1:33" s="792" customFormat="1" x14ac:dyDescent="0.2">
      <c r="A49" s="794">
        <f>IF(B49=1,A47+1,A47)</f>
        <v>2025</v>
      </c>
      <c r="B49" s="794">
        <f>IF(B47=12,1,B47+1)</f>
        <v>1</v>
      </c>
      <c r="C49" s="800">
        <f t="shared" si="4"/>
        <v>45658</v>
      </c>
      <c r="D49" s="791"/>
      <c r="E49" s="805">
        <v>84092503</v>
      </c>
      <c r="F49" s="476">
        <v>34431271</v>
      </c>
      <c r="G49" s="476">
        <v>2389760</v>
      </c>
      <c r="H49" s="476">
        <v>4056949</v>
      </c>
      <c r="I49" s="476">
        <v>360852</v>
      </c>
      <c r="J49" s="476">
        <v>332471</v>
      </c>
      <c r="K49" s="476">
        <v>21338</v>
      </c>
      <c r="L49" s="476">
        <v>4527162</v>
      </c>
      <c r="M49" s="476">
        <v>13298983</v>
      </c>
      <c r="N49" s="476">
        <f t="shared" si="5"/>
        <v>121295724</v>
      </c>
      <c r="O49" s="476">
        <f t="shared" si="6"/>
        <v>4389420</v>
      </c>
      <c r="P49" s="476">
        <f t="shared" si="7"/>
        <v>17826145</v>
      </c>
      <c r="Q49" s="476">
        <f t="shared" si="8"/>
        <v>143511289</v>
      </c>
      <c r="R49" s="476">
        <f t="shared" si="9"/>
        <v>2943746</v>
      </c>
      <c r="S49" s="806">
        <f t="shared" si="12"/>
        <v>146455035</v>
      </c>
      <c r="T49" s="804"/>
      <c r="U49" s="804"/>
      <c r="V49" s="804"/>
      <c r="W49" s="804"/>
      <c r="X49" s="804"/>
      <c r="Y49" s="804"/>
      <c r="Z49" s="804"/>
      <c r="AA49" s="804"/>
      <c r="AB49" s="804"/>
      <c r="AC49" s="804"/>
      <c r="AD49" s="804"/>
      <c r="AE49" s="804"/>
      <c r="AF49" s="804"/>
      <c r="AG49" s="804"/>
    </row>
    <row r="50" spans="1:33" s="792" customFormat="1" x14ac:dyDescent="0.2">
      <c r="A50" s="794">
        <f t="shared" si="10"/>
        <v>2025</v>
      </c>
      <c r="B50" s="794">
        <f t="shared" si="11"/>
        <v>2</v>
      </c>
      <c r="C50" s="800">
        <f t="shared" si="4"/>
        <v>45689</v>
      </c>
      <c r="D50" s="791"/>
      <c r="E50" s="805">
        <v>72855573</v>
      </c>
      <c r="F50" s="476">
        <v>30729502</v>
      </c>
      <c r="G50" s="476">
        <v>2250583</v>
      </c>
      <c r="H50" s="476">
        <v>3308154</v>
      </c>
      <c r="I50" s="476">
        <v>344191</v>
      </c>
      <c r="J50" s="476">
        <v>358158</v>
      </c>
      <c r="K50" s="476">
        <v>20744</v>
      </c>
      <c r="L50" s="476">
        <v>4761968</v>
      </c>
      <c r="M50" s="476">
        <v>16401907</v>
      </c>
      <c r="N50" s="476">
        <f t="shared" si="5"/>
        <v>106200593</v>
      </c>
      <c r="O50" s="476">
        <f t="shared" si="6"/>
        <v>3666312</v>
      </c>
      <c r="P50" s="476">
        <f t="shared" si="7"/>
        <v>21163875</v>
      </c>
      <c r="Q50" s="476">
        <f t="shared" si="8"/>
        <v>131030780</v>
      </c>
      <c r="R50" s="476">
        <f t="shared" si="9"/>
        <v>2687742</v>
      </c>
      <c r="S50" s="806">
        <f t="shared" si="12"/>
        <v>133718522</v>
      </c>
      <c r="T50" s="804"/>
      <c r="U50" s="804"/>
      <c r="V50" s="804"/>
      <c r="W50" s="804"/>
      <c r="X50" s="804"/>
      <c r="Y50" s="804"/>
      <c r="Z50" s="804"/>
      <c r="AA50" s="804"/>
      <c r="AB50" s="804"/>
      <c r="AC50" s="804"/>
      <c r="AD50" s="804"/>
      <c r="AE50" s="804"/>
      <c r="AF50" s="804"/>
      <c r="AG50" s="804"/>
    </row>
    <row r="51" spans="1:33" s="792" customFormat="1" x14ac:dyDescent="0.2">
      <c r="A51" s="794">
        <f t="shared" si="10"/>
        <v>2025</v>
      </c>
      <c r="B51" s="794">
        <f t="shared" si="11"/>
        <v>3</v>
      </c>
      <c r="C51" s="800">
        <f t="shared" si="4"/>
        <v>45717</v>
      </c>
      <c r="D51" s="791"/>
      <c r="E51" s="805">
        <v>65707621</v>
      </c>
      <c r="F51" s="476">
        <v>27636458</v>
      </c>
      <c r="G51" s="476">
        <v>2129483</v>
      </c>
      <c r="H51" s="476">
        <v>3362308</v>
      </c>
      <c r="I51" s="476">
        <v>312686</v>
      </c>
      <c r="J51" s="476">
        <v>411644</v>
      </c>
      <c r="K51" s="476">
        <v>22113</v>
      </c>
      <c r="L51" s="476">
        <v>4178468</v>
      </c>
      <c r="M51" s="476">
        <v>13538254</v>
      </c>
      <c r="N51" s="476">
        <f t="shared" si="5"/>
        <v>95808361</v>
      </c>
      <c r="O51" s="476">
        <f t="shared" si="6"/>
        <v>3773952</v>
      </c>
      <c r="P51" s="476">
        <f t="shared" si="7"/>
        <v>17716722</v>
      </c>
      <c r="Q51" s="476">
        <f t="shared" si="8"/>
        <v>117299035</v>
      </c>
      <c r="R51" s="476">
        <f t="shared" si="9"/>
        <v>2406073</v>
      </c>
      <c r="S51" s="806">
        <f t="shared" si="12"/>
        <v>119705108</v>
      </c>
      <c r="T51" s="804"/>
      <c r="U51" s="804"/>
      <c r="V51" s="804"/>
      <c r="W51" s="804"/>
      <c r="X51" s="804"/>
      <c r="Y51" s="804"/>
      <c r="Z51" s="804"/>
      <c r="AA51" s="804"/>
      <c r="AB51" s="804"/>
      <c r="AC51" s="804"/>
      <c r="AD51" s="804"/>
      <c r="AE51" s="804"/>
      <c r="AF51" s="804"/>
      <c r="AG51" s="804"/>
    </row>
    <row r="52" spans="1:33" s="792" customFormat="1" x14ac:dyDescent="0.2">
      <c r="A52" s="794">
        <f t="shared" si="10"/>
        <v>2025</v>
      </c>
      <c r="B52" s="794">
        <f t="shared" si="11"/>
        <v>4</v>
      </c>
      <c r="C52" s="800">
        <f t="shared" si="4"/>
        <v>45748</v>
      </c>
      <c r="D52" s="791"/>
      <c r="E52" s="805">
        <v>45647889</v>
      </c>
      <c r="F52" s="476">
        <v>20098154</v>
      </c>
      <c r="G52" s="476">
        <v>1723982</v>
      </c>
      <c r="H52" s="476">
        <v>2879044</v>
      </c>
      <c r="I52" s="476">
        <v>224521</v>
      </c>
      <c r="J52" s="476">
        <v>394663</v>
      </c>
      <c r="K52" s="476">
        <v>20815</v>
      </c>
      <c r="L52" s="476">
        <v>4213509</v>
      </c>
      <c r="M52" s="476">
        <v>14696461</v>
      </c>
      <c r="N52" s="476">
        <f t="shared" si="5"/>
        <v>67715361</v>
      </c>
      <c r="O52" s="476">
        <f t="shared" si="6"/>
        <v>3273707</v>
      </c>
      <c r="P52" s="476">
        <f t="shared" si="7"/>
        <v>18909970</v>
      </c>
      <c r="Q52" s="476">
        <f t="shared" si="8"/>
        <v>89899038</v>
      </c>
      <c r="R52" s="476">
        <f t="shared" si="9"/>
        <v>1844036</v>
      </c>
      <c r="S52" s="806">
        <f t="shared" si="12"/>
        <v>91743074</v>
      </c>
      <c r="T52" s="804"/>
      <c r="U52" s="804"/>
      <c r="V52" s="804"/>
      <c r="W52" s="804"/>
      <c r="X52" s="804"/>
      <c r="Y52" s="804"/>
      <c r="Z52" s="804"/>
      <c r="AA52" s="804"/>
      <c r="AB52" s="804"/>
      <c r="AC52" s="804"/>
      <c r="AD52" s="804"/>
      <c r="AE52" s="804"/>
      <c r="AF52" s="804"/>
      <c r="AG52" s="804"/>
    </row>
    <row r="53" spans="1:33" s="792" customFormat="1" x14ac:dyDescent="0.2">
      <c r="A53" s="794">
        <f t="shared" si="10"/>
        <v>2025</v>
      </c>
      <c r="B53" s="794">
        <f t="shared" si="11"/>
        <v>5</v>
      </c>
      <c r="C53" s="800">
        <f t="shared" si="4"/>
        <v>45778</v>
      </c>
      <c r="D53" s="791"/>
      <c r="E53" s="805">
        <v>27871778</v>
      </c>
      <c r="F53" s="476">
        <v>14610947</v>
      </c>
      <c r="G53" s="476">
        <v>1226740</v>
      </c>
      <c r="H53" s="476">
        <v>2530381</v>
      </c>
      <c r="I53" s="476">
        <v>229925</v>
      </c>
      <c r="J53" s="476">
        <v>371435</v>
      </c>
      <c r="K53" s="476">
        <v>19111</v>
      </c>
      <c r="L53" s="476">
        <v>3732849</v>
      </c>
      <c r="M53" s="476">
        <v>13805944</v>
      </c>
      <c r="N53" s="476">
        <f t="shared" si="5"/>
        <v>43958501</v>
      </c>
      <c r="O53" s="476">
        <f t="shared" si="6"/>
        <v>2901816</v>
      </c>
      <c r="P53" s="476">
        <f t="shared" si="7"/>
        <v>17538793</v>
      </c>
      <c r="Q53" s="476">
        <f t="shared" si="8"/>
        <v>64399110</v>
      </c>
      <c r="R53" s="476">
        <f t="shared" si="9"/>
        <v>1320974</v>
      </c>
      <c r="S53" s="806">
        <f t="shared" si="12"/>
        <v>65720084</v>
      </c>
      <c r="T53" s="804"/>
      <c r="U53" s="804"/>
      <c r="V53" s="804"/>
      <c r="W53" s="804"/>
      <c r="X53" s="804"/>
      <c r="Y53" s="804"/>
      <c r="Z53" s="804"/>
      <c r="AA53" s="804"/>
      <c r="AB53" s="804"/>
      <c r="AC53" s="804"/>
      <c r="AD53" s="804"/>
      <c r="AE53" s="804"/>
      <c r="AF53" s="804"/>
      <c r="AG53" s="804"/>
    </row>
    <row r="54" spans="1:33" s="792" customFormat="1" x14ac:dyDescent="0.2">
      <c r="A54" s="794">
        <f t="shared" si="10"/>
        <v>2025</v>
      </c>
      <c r="B54" s="794">
        <f t="shared" si="11"/>
        <v>6</v>
      </c>
      <c r="C54" s="800">
        <f t="shared" si="4"/>
        <v>45809</v>
      </c>
      <c r="D54" s="791"/>
      <c r="E54" s="805">
        <v>19274150</v>
      </c>
      <c r="F54" s="476">
        <v>12120966</v>
      </c>
      <c r="G54" s="476">
        <v>1057875</v>
      </c>
      <c r="H54" s="476">
        <v>2060067</v>
      </c>
      <c r="I54" s="476">
        <v>243267</v>
      </c>
      <c r="J54" s="476">
        <v>304644</v>
      </c>
      <c r="K54" s="476">
        <v>18493</v>
      </c>
      <c r="L54" s="476">
        <v>3863152</v>
      </c>
      <c r="M54" s="476">
        <v>13814934</v>
      </c>
      <c r="N54" s="476">
        <f t="shared" si="5"/>
        <v>32714751</v>
      </c>
      <c r="O54" s="476">
        <f t="shared" si="6"/>
        <v>2364711</v>
      </c>
      <c r="P54" s="476">
        <f t="shared" si="7"/>
        <v>17678086</v>
      </c>
      <c r="Q54" s="476">
        <f t="shared" si="8"/>
        <v>52757548</v>
      </c>
      <c r="R54" s="476">
        <f t="shared" si="9"/>
        <v>1082179</v>
      </c>
      <c r="S54" s="806">
        <f t="shared" si="12"/>
        <v>53839727</v>
      </c>
      <c r="T54" s="804"/>
      <c r="U54" s="804"/>
      <c r="V54" s="804"/>
      <c r="W54" s="804"/>
      <c r="X54" s="804"/>
      <c r="Y54" s="804"/>
      <c r="Z54" s="804"/>
      <c r="AA54" s="804"/>
      <c r="AB54" s="804"/>
      <c r="AC54" s="804"/>
      <c r="AD54" s="804"/>
      <c r="AE54" s="804"/>
      <c r="AF54" s="804"/>
      <c r="AG54" s="804"/>
    </row>
    <row r="55" spans="1:33" s="792" customFormat="1" x14ac:dyDescent="0.2">
      <c r="A55" s="794">
        <f t="shared" si="10"/>
        <v>2025</v>
      </c>
      <c r="B55" s="794">
        <f t="shared" si="11"/>
        <v>7</v>
      </c>
      <c r="C55" s="800">
        <f t="shared" si="4"/>
        <v>45839</v>
      </c>
      <c r="D55" s="791"/>
      <c r="E55" s="805">
        <v>14493392</v>
      </c>
      <c r="F55" s="476">
        <v>10580828</v>
      </c>
      <c r="G55" s="476">
        <v>923460</v>
      </c>
      <c r="H55" s="476">
        <v>1883201</v>
      </c>
      <c r="I55" s="476">
        <v>229445</v>
      </c>
      <c r="J55" s="476">
        <v>263471</v>
      </c>
      <c r="K55" s="476">
        <v>17367</v>
      </c>
      <c r="L55" s="476">
        <v>3310398</v>
      </c>
      <c r="M55" s="476">
        <v>13843368</v>
      </c>
      <c r="N55" s="476">
        <f t="shared" si="5"/>
        <v>26244492</v>
      </c>
      <c r="O55" s="476">
        <f t="shared" si="6"/>
        <v>2146672</v>
      </c>
      <c r="P55" s="476">
        <f t="shared" si="7"/>
        <v>17153766</v>
      </c>
      <c r="Q55" s="476">
        <f t="shared" si="8"/>
        <v>45544930</v>
      </c>
      <c r="R55" s="476">
        <f t="shared" si="9"/>
        <v>934231</v>
      </c>
      <c r="S55" s="806">
        <f t="shared" si="12"/>
        <v>46479161</v>
      </c>
      <c r="T55" s="804"/>
      <c r="U55" s="804"/>
      <c r="V55" s="804"/>
      <c r="W55" s="804"/>
      <c r="X55" s="804"/>
      <c r="Y55" s="804"/>
      <c r="Z55" s="804"/>
      <c r="AA55" s="804"/>
      <c r="AB55" s="804"/>
      <c r="AC55" s="804"/>
      <c r="AD55" s="804"/>
      <c r="AE55" s="804"/>
      <c r="AF55" s="804"/>
      <c r="AG55" s="804"/>
    </row>
    <row r="56" spans="1:33" s="792" customFormat="1" x14ac:dyDescent="0.2">
      <c r="A56" s="794">
        <f t="shared" si="10"/>
        <v>2025</v>
      </c>
      <c r="B56" s="794">
        <f t="shared" si="11"/>
        <v>8</v>
      </c>
      <c r="C56" s="800">
        <f t="shared" si="4"/>
        <v>45870</v>
      </c>
      <c r="D56" s="791"/>
      <c r="E56" s="805">
        <v>14575361</v>
      </c>
      <c r="F56" s="476">
        <v>11715493</v>
      </c>
      <c r="G56" s="476">
        <v>1037847</v>
      </c>
      <c r="H56" s="476">
        <v>1759325</v>
      </c>
      <c r="I56" s="476">
        <v>167478</v>
      </c>
      <c r="J56" s="476">
        <v>268139</v>
      </c>
      <c r="K56" s="476">
        <v>17682</v>
      </c>
      <c r="L56" s="476">
        <v>3336978</v>
      </c>
      <c r="M56" s="476">
        <v>13343585</v>
      </c>
      <c r="N56" s="476">
        <f t="shared" si="5"/>
        <v>27513861</v>
      </c>
      <c r="O56" s="476">
        <f t="shared" si="6"/>
        <v>2027464</v>
      </c>
      <c r="P56" s="476">
        <f t="shared" si="7"/>
        <v>16680563</v>
      </c>
      <c r="Q56" s="476">
        <f t="shared" si="8"/>
        <v>46221888</v>
      </c>
      <c r="R56" s="476">
        <f t="shared" si="9"/>
        <v>948117</v>
      </c>
      <c r="S56" s="806">
        <f t="shared" si="12"/>
        <v>47170005</v>
      </c>
      <c r="T56" s="804"/>
      <c r="U56" s="804"/>
      <c r="V56" s="804"/>
      <c r="W56" s="804"/>
      <c r="X56" s="804"/>
      <c r="Y56" s="804"/>
      <c r="Z56" s="804"/>
      <c r="AA56" s="804"/>
      <c r="AB56" s="804"/>
      <c r="AC56" s="804"/>
      <c r="AD56" s="804"/>
      <c r="AE56" s="804"/>
      <c r="AF56" s="804"/>
      <c r="AG56" s="804"/>
    </row>
    <row r="57" spans="1:33" s="792" customFormat="1" x14ac:dyDescent="0.2">
      <c r="A57" s="794">
        <f t="shared" si="10"/>
        <v>2025</v>
      </c>
      <c r="B57" s="794">
        <f t="shared" si="11"/>
        <v>9</v>
      </c>
      <c r="C57" s="800">
        <f t="shared" si="4"/>
        <v>45901</v>
      </c>
      <c r="D57" s="791"/>
      <c r="E57" s="805">
        <v>19980129</v>
      </c>
      <c r="F57" s="476">
        <v>13925908</v>
      </c>
      <c r="G57" s="476">
        <v>1346304</v>
      </c>
      <c r="H57" s="476">
        <v>1621743</v>
      </c>
      <c r="I57" s="476">
        <v>151029</v>
      </c>
      <c r="J57" s="476">
        <v>291559</v>
      </c>
      <c r="K57" s="476">
        <v>16222</v>
      </c>
      <c r="L57" s="476">
        <v>3414982</v>
      </c>
      <c r="M57" s="476">
        <v>14448251</v>
      </c>
      <c r="N57" s="476">
        <f t="shared" si="5"/>
        <v>35419592</v>
      </c>
      <c r="O57" s="476">
        <f t="shared" si="6"/>
        <v>1913302</v>
      </c>
      <c r="P57" s="476">
        <f t="shared" si="7"/>
        <v>17863233</v>
      </c>
      <c r="Q57" s="476">
        <f t="shared" si="8"/>
        <v>55196127</v>
      </c>
      <c r="R57" s="476">
        <f t="shared" si="9"/>
        <v>1132199</v>
      </c>
      <c r="S57" s="806">
        <f t="shared" si="12"/>
        <v>56328326</v>
      </c>
      <c r="T57" s="804"/>
      <c r="U57" s="804"/>
      <c r="V57" s="804"/>
      <c r="W57" s="804"/>
      <c r="X57" s="804"/>
      <c r="Y57" s="804"/>
      <c r="Z57" s="804"/>
      <c r="AA57" s="804"/>
      <c r="AB57" s="804"/>
      <c r="AC57" s="804"/>
      <c r="AD57" s="804"/>
      <c r="AE57" s="804"/>
      <c r="AF57" s="804"/>
      <c r="AG57" s="804"/>
    </row>
    <row r="58" spans="1:33" s="792" customFormat="1" x14ac:dyDescent="0.2">
      <c r="A58" s="794">
        <f t="shared" si="10"/>
        <v>2025</v>
      </c>
      <c r="B58" s="794">
        <f t="shared" si="11"/>
        <v>10</v>
      </c>
      <c r="C58" s="800">
        <f t="shared" si="4"/>
        <v>45931</v>
      </c>
      <c r="D58" s="791"/>
      <c r="E58" s="805">
        <v>42277494</v>
      </c>
      <c r="F58" s="476">
        <v>23599284</v>
      </c>
      <c r="G58" s="476">
        <v>1368284</v>
      </c>
      <c r="H58" s="476">
        <v>2923022</v>
      </c>
      <c r="I58" s="476">
        <v>264854</v>
      </c>
      <c r="J58" s="476">
        <v>334997</v>
      </c>
      <c r="K58" s="476">
        <v>19195</v>
      </c>
      <c r="L58" s="476">
        <v>3569351</v>
      </c>
      <c r="M58" s="476">
        <v>13856186</v>
      </c>
      <c r="N58" s="476">
        <f t="shared" si="5"/>
        <v>67529111</v>
      </c>
      <c r="O58" s="476">
        <f t="shared" si="6"/>
        <v>3258019</v>
      </c>
      <c r="P58" s="476">
        <f t="shared" si="7"/>
        <v>17425537</v>
      </c>
      <c r="Q58" s="476">
        <f t="shared" si="8"/>
        <v>88212667</v>
      </c>
      <c r="R58" s="476">
        <f t="shared" si="9"/>
        <v>1809444</v>
      </c>
      <c r="S58" s="806">
        <f t="shared" si="12"/>
        <v>90022111</v>
      </c>
      <c r="T58" s="804"/>
      <c r="U58" s="804"/>
      <c r="V58" s="804"/>
      <c r="W58" s="804"/>
      <c r="X58" s="804"/>
      <c r="Y58" s="804"/>
      <c r="Z58" s="804"/>
      <c r="AA58" s="804"/>
      <c r="AB58" s="804"/>
      <c r="AC58" s="804"/>
      <c r="AD58" s="804"/>
      <c r="AE58" s="804"/>
      <c r="AF58" s="804"/>
      <c r="AG58" s="804"/>
    </row>
    <row r="59" spans="1:33" s="792" customFormat="1" x14ac:dyDescent="0.2">
      <c r="A59" s="794">
        <f t="shared" si="10"/>
        <v>2025</v>
      </c>
      <c r="B59" s="794">
        <f t="shared" si="11"/>
        <v>11</v>
      </c>
      <c r="C59" s="800">
        <f t="shared" si="4"/>
        <v>45962</v>
      </c>
      <c r="D59" s="791"/>
      <c r="E59" s="805">
        <v>67464255</v>
      </c>
      <c r="F59" s="476">
        <v>33055108</v>
      </c>
      <c r="G59" s="476">
        <v>2206965</v>
      </c>
      <c r="H59" s="476">
        <v>2898130</v>
      </c>
      <c r="I59" s="476">
        <v>336568</v>
      </c>
      <c r="J59" s="476">
        <v>327848</v>
      </c>
      <c r="K59" s="476">
        <v>20781</v>
      </c>
      <c r="L59" s="476">
        <v>4445830</v>
      </c>
      <c r="M59" s="476">
        <v>14564711</v>
      </c>
      <c r="N59" s="476">
        <f t="shared" si="5"/>
        <v>103083677</v>
      </c>
      <c r="O59" s="476">
        <f t="shared" si="6"/>
        <v>3225978</v>
      </c>
      <c r="P59" s="476">
        <f t="shared" si="7"/>
        <v>19010541</v>
      </c>
      <c r="Q59" s="476">
        <f t="shared" si="8"/>
        <v>125320196</v>
      </c>
      <c r="R59" s="476">
        <f t="shared" si="9"/>
        <v>2570605</v>
      </c>
      <c r="S59" s="806">
        <f t="shared" si="12"/>
        <v>127890801</v>
      </c>
      <c r="T59" s="804"/>
      <c r="U59" s="804"/>
      <c r="V59" s="804"/>
      <c r="W59" s="804"/>
      <c r="X59" s="804"/>
      <c r="Y59" s="804"/>
      <c r="Z59" s="804"/>
      <c r="AA59" s="804"/>
      <c r="AB59" s="804"/>
      <c r="AC59" s="804"/>
      <c r="AD59" s="804"/>
      <c r="AE59" s="804"/>
      <c r="AF59" s="804"/>
      <c r="AG59" s="804"/>
    </row>
    <row r="60" spans="1:33" s="792" customFormat="1" x14ac:dyDescent="0.2">
      <c r="A60" s="794">
        <f t="shared" si="10"/>
        <v>2025</v>
      </c>
      <c r="B60" s="794">
        <f t="shared" si="11"/>
        <v>12</v>
      </c>
      <c r="C60" s="800">
        <f t="shared" si="4"/>
        <v>45992</v>
      </c>
      <c r="D60" s="791"/>
      <c r="E60" s="805">
        <v>87180262</v>
      </c>
      <c r="F60" s="476">
        <v>39558107</v>
      </c>
      <c r="G60" s="476">
        <v>2756051</v>
      </c>
      <c r="H60" s="476">
        <v>3816036</v>
      </c>
      <c r="I60" s="476">
        <v>436407</v>
      </c>
      <c r="J60" s="476">
        <v>358219</v>
      </c>
      <c r="K60" s="476">
        <v>22905</v>
      </c>
      <c r="L60" s="476">
        <v>4719295</v>
      </c>
      <c r="M60" s="476">
        <v>16326294</v>
      </c>
      <c r="N60" s="476">
        <f t="shared" si="5"/>
        <v>129953732</v>
      </c>
      <c r="O60" s="476">
        <f t="shared" si="6"/>
        <v>4174255</v>
      </c>
      <c r="P60" s="476">
        <f t="shared" si="7"/>
        <v>21045589</v>
      </c>
      <c r="Q60" s="476">
        <f t="shared" si="8"/>
        <v>155173576</v>
      </c>
      <c r="R60" s="476">
        <f t="shared" si="9"/>
        <v>3182967</v>
      </c>
      <c r="S60" s="806">
        <f t="shared" si="12"/>
        <v>158356543</v>
      </c>
      <c r="T60" s="804"/>
      <c r="U60" s="804"/>
      <c r="V60" s="804"/>
      <c r="W60" s="804"/>
      <c r="X60" s="804"/>
      <c r="Y60" s="804"/>
      <c r="Z60" s="804"/>
      <c r="AA60" s="804"/>
      <c r="AB60" s="804"/>
      <c r="AC60" s="804"/>
      <c r="AD60" s="804"/>
      <c r="AE60" s="804"/>
      <c r="AF60" s="804"/>
      <c r="AG60" s="804"/>
    </row>
    <row r="61" spans="1:33" s="792" customFormat="1" x14ac:dyDescent="0.2">
      <c r="A61" s="794">
        <f t="shared" si="10"/>
        <v>2026</v>
      </c>
      <c r="B61" s="794">
        <f t="shared" si="11"/>
        <v>1</v>
      </c>
      <c r="C61" s="800">
        <f t="shared" si="4"/>
        <v>46023</v>
      </c>
      <c r="D61" s="791"/>
      <c r="E61" s="805">
        <v>84088812</v>
      </c>
      <c r="F61" s="476">
        <v>34506518</v>
      </c>
      <c r="G61" s="476">
        <v>2386815</v>
      </c>
      <c r="H61" s="476">
        <v>3901369</v>
      </c>
      <c r="I61" s="476">
        <v>348021</v>
      </c>
      <c r="J61" s="476">
        <v>333588</v>
      </c>
      <c r="K61" s="476">
        <v>21354</v>
      </c>
      <c r="L61" s="476">
        <v>4484535</v>
      </c>
      <c r="M61" s="476">
        <v>14751186</v>
      </c>
      <c r="N61" s="476">
        <f t="shared" si="5"/>
        <v>121351520</v>
      </c>
      <c r="O61" s="476">
        <f t="shared" si="6"/>
        <v>4234957</v>
      </c>
      <c r="P61" s="476">
        <f t="shared" si="7"/>
        <v>19235721</v>
      </c>
      <c r="Q61" s="476">
        <f t="shared" si="8"/>
        <v>144822198</v>
      </c>
      <c r="R61" s="476">
        <f t="shared" si="9"/>
        <v>2970636</v>
      </c>
      <c r="S61" s="806">
        <f t="shared" si="12"/>
        <v>147792834</v>
      </c>
      <c r="T61" s="804"/>
      <c r="U61" s="804"/>
      <c r="V61" s="804"/>
      <c r="W61" s="804"/>
      <c r="X61" s="804"/>
      <c r="Y61" s="804"/>
      <c r="Z61" s="804"/>
      <c r="AA61" s="804"/>
      <c r="AB61" s="804"/>
      <c r="AC61" s="804"/>
      <c r="AD61" s="804"/>
      <c r="AE61" s="804"/>
      <c r="AF61" s="804"/>
      <c r="AG61" s="804"/>
    </row>
    <row r="62" spans="1:33" s="792" customFormat="1" x14ac:dyDescent="0.2">
      <c r="A62" s="794">
        <f t="shared" si="10"/>
        <v>2026</v>
      </c>
      <c r="B62" s="794">
        <f t="shared" si="11"/>
        <v>2</v>
      </c>
      <c r="C62" s="800">
        <f t="shared" si="4"/>
        <v>46054</v>
      </c>
      <c r="D62" s="791"/>
      <c r="E62" s="805">
        <v>72700521</v>
      </c>
      <c r="F62" s="476">
        <v>30670932</v>
      </c>
      <c r="G62" s="476">
        <v>2244726</v>
      </c>
      <c r="H62" s="476">
        <v>3176255</v>
      </c>
      <c r="I62" s="476">
        <v>331276</v>
      </c>
      <c r="J62" s="476">
        <v>358914</v>
      </c>
      <c r="K62" s="476">
        <v>20750</v>
      </c>
      <c r="L62" s="476">
        <v>4721624</v>
      </c>
      <c r="M62" s="476">
        <v>18002800</v>
      </c>
      <c r="N62" s="476">
        <f t="shared" si="5"/>
        <v>105968205</v>
      </c>
      <c r="O62" s="476">
        <f t="shared" si="6"/>
        <v>3535169</v>
      </c>
      <c r="P62" s="476">
        <f t="shared" si="7"/>
        <v>22724424</v>
      </c>
      <c r="Q62" s="476">
        <f t="shared" si="8"/>
        <v>132227798</v>
      </c>
      <c r="R62" s="476">
        <f t="shared" si="9"/>
        <v>2712296</v>
      </c>
      <c r="S62" s="806">
        <f t="shared" si="12"/>
        <v>134940094</v>
      </c>
      <c r="T62" s="804"/>
      <c r="U62" s="804"/>
      <c r="V62" s="804"/>
      <c r="W62" s="804"/>
      <c r="X62" s="804"/>
      <c r="Y62" s="804"/>
      <c r="Z62" s="804"/>
      <c r="AA62" s="804"/>
      <c r="AB62" s="804"/>
      <c r="AC62" s="804"/>
      <c r="AD62" s="804"/>
      <c r="AE62" s="804"/>
      <c r="AF62" s="804"/>
      <c r="AG62" s="804"/>
    </row>
    <row r="63" spans="1:33" s="792" customFormat="1" x14ac:dyDescent="0.2">
      <c r="A63" s="794">
        <f t="shared" si="10"/>
        <v>2026</v>
      </c>
      <c r="B63" s="794">
        <f t="shared" si="11"/>
        <v>3</v>
      </c>
      <c r="C63" s="800">
        <f t="shared" si="4"/>
        <v>46082</v>
      </c>
      <c r="D63" s="791"/>
      <c r="E63" s="805">
        <v>65210617</v>
      </c>
      <c r="F63" s="476">
        <v>27559734</v>
      </c>
      <c r="G63" s="476">
        <v>2114998</v>
      </c>
      <c r="H63" s="476">
        <v>3220093</v>
      </c>
      <c r="I63" s="476">
        <v>300073</v>
      </c>
      <c r="J63" s="476">
        <v>412053</v>
      </c>
      <c r="K63" s="476">
        <v>22108</v>
      </c>
      <c r="L63" s="476">
        <v>4130660</v>
      </c>
      <c r="M63" s="476">
        <v>14909804</v>
      </c>
      <c r="N63" s="476">
        <f t="shared" si="5"/>
        <v>95207530</v>
      </c>
      <c r="O63" s="476">
        <f t="shared" si="6"/>
        <v>3632146</v>
      </c>
      <c r="P63" s="476">
        <f t="shared" si="7"/>
        <v>19040464</v>
      </c>
      <c r="Q63" s="476">
        <f t="shared" si="8"/>
        <v>117880140</v>
      </c>
      <c r="R63" s="476">
        <f t="shared" si="9"/>
        <v>2417992</v>
      </c>
      <c r="S63" s="806">
        <f t="shared" si="12"/>
        <v>120298132</v>
      </c>
      <c r="T63" s="804"/>
      <c r="U63" s="804"/>
      <c r="V63" s="804"/>
      <c r="W63" s="804"/>
      <c r="X63" s="804"/>
      <c r="Y63" s="804"/>
      <c r="Z63" s="804"/>
      <c r="AA63" s="804"/>
      <c r="AB63" s="804"/>
      <c r="AC63" s="804"/>
      <c r="AD63" s="804"/>
      <c r="AE63" s="804"/>
      <c r="AF63" s="804"/>
      <c r="AG63" s="804"/>
    </row>
    <row r="64" spans="1:33" s="792" customFormat="1" x14ac:dyDescent="0.2">
      <c r="A64" s="794">
        <f t="shared" si="10"/>
        <v>2026</v>
      </c>
      <c r="B64" s="794">
        <f t="shared" si="11"/>
        <v>4</v>
      </c>
      <c r="C64" s="800">
        <f t="shared" si="4"/>
        <v>46113</v>
      </c>
      <c r="D64" s="791"/>
      <c r="E64" s="805">
        <v>45107433</v>
      </c>
      <c r="F64" s="476">
        <v>20001364</v>
      </c>
      <c r="G64" s="476">
        <v>1706686</v>
      </c>
      <c r="H64" s="476">
        <v>2752060</v>
      </c>
      <c r="I64" s="476">
        <v>214688</v>
      </c>
      <c r="J64" s="476">
        <v>394645</v>
      </c>
      <c r="K64" s="476">
        <v>20800</v>
      </c>
      <c r="L64" s="476">
        <v>4159207</v>
      </c>
      <c r="M64" s="476">
        <v>16171007</v>
      </c>
      <c r="N64" s="476">
        <f t="shared" si="5"/>
        <v>67050971</v>
      </c>
      <c r="O64" s="476">
        <f t="shared" si="6"/>
        <v>3146705</v>
      </c>
      <c r="P64" s="476">
        <f t="shared" si="7"/>
        <v>20330214</v>
      </c>
      <c r="Q64" s="476">
        <f t="shared" si="8"/>
        <v>90527890</v>
      </c>
      <c r="R64" s="476">
        <f t="shared" si="9"/>
        <v>1856935</v>
      </c>
      <c r="S64" s="806">
        <f t="shared" si="12"/>
        <v>92384825</v>
      </c>
      <c r="T64" s="804"/>
      <c r="U64" s="804"/>
      <c r="V64" s="804"/>
      <c r="W64" s="804"/>
      <c r="X64" s="804"/>
      <c r="Y64" s="804"/>
      <c r="Z64" s="804"/>
      <c r="AA64" s="804"/>
      <c r="AB64" s="804"/>
      <c r="AC64" s="804"/>
      <c r="AD64" s="804"/>
      <c r="AE64" s="804"/>
      <c r="AF64" s="804"/>
      <c r="AG64" s="804"/>
    </row>
    <row r="65" spans="1:33" s="792" customFormat="1" x14ac:dyDescent="0.2">
      <c r="A65" s="794">
        <f t="shared" si="10"/>
        <v>2026</v>
      </c>
      <c r="B65" s="794">
        <f t="shared" si="11"/>
        <v>5</v>
      </c>
      <c r="C65" s="800">
        <f t="shared" si="4"/>
        <v>46143</v>
      </c>
      <c r="D65" s="791"/>
      <c r="E65" s="805">
        <v>27398518</v>
      </c>
      <c r="F65" s="476">
        <v>14569298</v>
      </c>
      <c r="G65" s="476">
        <v>1209965</v>
      </c>
      <c r="H65" s="476">
        <v>2413385</v>
      </c>
      <c r="I65" s="476">
        <v>219029</v>
      </c>
      <c r="J65" s="476">
        <v>371019</v>
      </c>
      <c r="K65" s="476">
        <v>19087</v>
      </c>
      <c r="L65" s="476">
        <v>3677681</v>
      </c>
      <c r="M65" s="476">
        <v>15254438</v>
      </c>
      <c r="N65" s="476">
        <f t="shared" si="5"/>
        <v>43415897</v>
      </c>
      <c r="O65" s="476">
        <f t="shared" si="6"/>
        <v>2784404</v>
      </c>
      <c r="P65" s="476">
        <f t="shared" si="7"/>
        <v>18932119</v>
      </c>
      <c r="Q65" s="476">
        <f t="shared" si="8"/>
        <v>65132420</v>
      </c>
      <c r="R65" s="476">
        <f t="shared" si="9"/>
        <v>1336016</v>
      </c>
      <c r="S65" s="806">
        <f t="shared" si="12"/>
        <v>66468436</v>
      </c>
      <c r="T65" s="804"/>
      <c r="U65" s="804"/>
      <c r="V65" s="804"/>
      <c r="W65" s="804"/>
      <c r="X65" s="804"/>
      <c r="Y65" s="804"/>
      <c r="Z65" s="804"/>
      <c r="AA65" s="804"/>
      <c r="AB65" s="804"/>
      <c r="AC65" s="804"/>
      <c r="AD65" s="804"/>
      <c r="AE65" s="804"/>
      <c r="AF65" s="804"/>
      <c r="AG65" s="804"/>
    </row>
    <row r="66" spans="1:33" s="792" customFormat="1" x14ac:dyDescent="0.2">
      <c r="A66" s="794">
        <f t="shared" si="10"/>
        <v>2026</v>
      </c>
      <c r="B66" s="794">
        <f t="shared" si="11"/>
        <v>6</v>
      </c>
      <c r="C66" s="800">
        <f t="shared" si="4"/>
        <v>46174</v>
      </c>
      <c r="D66" s="791"/>
      <c r="E66" s="805">
        <v>18911011</v>
      </c>
      <c r="F66" s="476">
        <v>12124447</v>
      </c>
      <c r="G66" s="476">
        <v>1041967</v>
      </c>
      <c r="H66" s="476">
        <v>1967782</v>
      </c>
      <c r="I66" s="476">
        <v>231996</v>
      </c>
      <c r="J66" s="476">
        <v>303925</v>
      </c>
      <c r="K66" s="476">
        <v>18470</v>
      </c>
      <c r="L66" s="476">
        <v>3802575</v>
      </c>
      <c r="M66" s="476">
        <v>15261721</v>
      </c>
      <c r="N66" s="476">
        <f t="shared" si="5"/>
        <v>32327891</v>
      </c>
      <c r="O66" s="476">
        <f t="shared" si="6"/>
        <v>2271707</v>
      </c>
      <c r="P66" s="476">
        <f t="shared" si="7"/>
        <v>19064296</v>
      </c>
      <c r="Q66" s="476">
        <f t="shared" si="8"/>
        <v>53663894</v>
      </c>
      <c r="R66" s="476">
        <f t="shared" si="9"/>
        <v>1100770</v>
      </c>
      <c r="S66" s="806">
        <f t="shared" si="12"/>
        <v>54764664</v>
      </c>
      <c r="T66" s="804"/>
      <c r="U66" s="804"/>
      <c r="V66" s="804"/>
      <c r="W66" s="804"/>
      <c r="X66" s="804"/>
      <c r="Y66" s="804"/>
      <c r="Z66" s="804"/>
      <c r="AA66" s="804"/>
      <c r="AB66" s="804"/>
      <c r="AC66" s="804"/>
      <c r="AD66" s="804"/>
      <c r="AE66" s="804"/>
      <c r="AF66" s="804"/>
      <c r="AG66" s="804"/>
    </row>
    <row r="67" spans="1:33" s="792" customFormat="1" x14ac:dyDescent="0.2">
      <c r="A67" s="794">
        <f t="shared" si="10"/>
        <v>2026</v>
      </c>
      <c r="B67" s="794">
        <f t="shared" si="11"/>
        <v>7</v>
      </c>
      <c r="C67" s="800">
        <f t="shared" si="4"/>
        <v>46204</v>
      </c>
      <c r="D67" s="791"/>
      <c r="E67" s="805">
        <v>14248140</v>
      </c>
      <c r="F67" s="476">
        <v>10594659</v>
      </c>
      <c r="G67" s="476">
        <v>908957</v>
      </c>
      <c r="H67" s="476">
        <v>1802892</v>
      </c>
      <c r="I67" s="476">
        <v>218984</v>
      </c>
      <c r="J67" s="476">
        <v>262477</v>
      </c>
      <c r="K67" s="476">
        <v>17350</v>
      </c>
      <c r="L67" s="476">
        <v>3256608</v>
      </c>
      <c r="M67" s="476">
        <v>15304708</v>
      </c>
      <c r="N67" s="476">
        <f t="shared" si="5"/>
        <v>25988090</v>
      </c>
      <c r="O67" s="476">
        <f t="shared" si="6"/>
        <v>2065369</v>
      </c>
      <c r="P67" s="476">
        <f t="shared" si="7"/>
        <v>18561316</v>
      </c>
      <c r="Q67" s="476">
        <f t="shared" si="8"/>
        <v>46614775</v>
      </c>
      <c r="R67" s="476">
        <f t="shared" si="9"/>
        <v>956176</v>
      </c>
      <c r="S67" s="806">
        <f t="shared" si="12"/>
        <v>47570951</v>
      </c>
      <c r="T67" s="804"/>
      <c r="U67" s="804"/>
      <c r="V67" s="804"/>
      <c r="W67" s="804"/>
      <c r="X67" s="804"/>
      <c r="Y67" s="804"/>
      <c r="Z67" s="804"/>
      <c r="AA67" s="804"/>
      <c r="AB67" s="804"/>
      <c r="AC67" s="804"/>
      <c r="AD67" s="804"/>
      <c r="AE67" s="804"/>
      <c r="AF67" s="804"/>
      <c r="AG67" s="804"/>
    </row>
    <row r="68" spans="1:33" s="792" customFormat="1" x14ac:dyDescent="0.2">
      <c r="A68" s="794">
        <f t="shared" si="10"/>
        <v>2026</v>
      </c>
      <c r="B68" s="794">
        <f t="shared" si="11"/>
        <v>8</v>
      </c>
      <c r="C68" s="800">
        <f t="shared" si="4"/>
        <v>46235</v>
      </c>
      <c r="D68" s="791"/>
      <c r="E68" s="805">
        <v>14362252</v>
      </c>
      <c r="F68" s="476">
        <v>11767764</v>
      </c>
      <c r="G68" s="476">
        <v>1020300</v>
      </c>
      <c r="H68" s="476">
        <v>1686212</v>
      </c>
      <c r="I68" s="476">
        <v>159781</v>
      </c>
      <c r="J68" s="476">
        <v>266871</v>
      </c>
      <c r="K68" s="476">
        <v>17667</v>
      </c>
      <c r="L68" s="476">
        <v>3282030</v>
      </c>
      <c r="M68" s="476">
        <v>14777435</v>
      </c>
      <c r="N68" s="476">
        <f t="shared" si="5"/>
        <v>27327764</v>
      </c>
      <c r="O68" s="476">
        <f t="shared" si="6"/>
        <v>1953083</v>
      </c>
      <c r="P68" s="476">
        <f t="shared" si="7"/>
        <v>18059465</v>
      </c>
      <c r="Q68" s="476">
        <f t="shared" si="8"/>
        <v>47340312</v>
      </c>
      <c r="R68" s="476">
        <f t="shared" si="9"/>
        <v>971059</v>
      </c>
      <c r="S68" s="806">
        <f t="shared" si="12"/>
        <v>48311371</v>
      </c>
      <c r="T68" s="804"/>
      <c r="U68" s="804"/>
      <c r="V68" s="804"/>
      <c r="W68" s="804"/>
      <c r="X68" s="804"/>
      <c r="Y68" s="804"/>
      <c r="Z68" s="804"/>
      <c r="AA68" s="804"/>
      <c r="AB68" s="804"/>
      <c r="AC68" s="804"/>
      <c r="AD68" s="804"/>
      <c r="AE68" s="804"/>
      <c r="AF68" s="804"/>
      <c r="AG68" s="804"/>
    </row>
    <row r="69" spans="1:33" s="792" customFormat="1" x14ac:dyDescent="0.2">
      <c r="A69" s="794">
        <f t="shared" si="10"/>
        <v>2026</v>
      </c>
      <c r="B69" s="794">
        <f t="shared" si="11"/>
        <v>9</v>
      </c>
      <c r="C69" s="800">
        <f t="shared" si="4"/>
        <v>46266</v>
      </c>
      <c r="D69" s="791"/>
      <c r="E69" s="805">
        <v>19731820</v>
      </c>
      <c r="F69" s="476">
        <v>13956831</v>
      </c>
      <c r="G69" s="476">
        <v>1323117</v>
      </c>
      <c r="H69" s="476">
        <v>1553170</v>
      </c>
      <c r="I69" s="476">
        <v>144451</v>
      </c>
      <c r="J69" s="476">
        <v>290156</v>
      </c>
      <c r="K69" s="476">
        <v>16216</v>
      </c>
      <c r="L69" s="476">
        <v>3361216</v>
      </c>
      <c r="M69" s="476">
        <v>15911593</v>
      </c>
      <c r="N69" s="476">
        <f t="shared" si="5"/>
        <v>35172435</v>
      </c>
      <c r="O69" s="476">
        <f t="shared" si="6"/>
        <v>1843326</v>
      </c>
      <c r="P69" s="476">
        <f t="shared" si="7"/>
        <v>19272809</v>
      </c>
      <c r="Q69" s="476">
        <f t="shared" si="8"/>
        <v>56288570</v>
      </c>
      <c r="R69" s="476">
        <f t="shared" si="9"/>
        <v>1154608</v>
      </c>
      <c r="S69" s="806">
        <f t="shared" si="12"/>
        <v>57443178</v>
      </c>
      <c r="T69" s="804"/>
      <c r="U69" s="804"/>
      <c r="V69" s="804"/>
      <c r="W69" s="804"/>
      <c r="X69" s="804"/>
      <c r="Y69" s="804"/>
      <c r="Z69" s="804"/>
      <c r="AA69" s="804"/>
      <c r="AB69" s="804"/>
      <c r="AC69" s="804"/>
      <c r="AD69" s="804"/>
      <c r="AE69" s="804"/>
      <c r="AF69" s="804"/>
      <c r="AG69" s="804"/>
    </row>
    <row r="70" spans="1:33" s="792" customFormat="1" x14ac:dyDescent="0.2">
      <c r="A70" s="794">
        <f t="shared" si="10"/>
        <v>2026</v>
      </c>
      <c r="B70" s="794">
        <f t="shared" si="11"/>
        <v>10</v>
      </c>
      <c r="C70" s="800">
        <f t="shared" si="4"/>
        <v>46296</v>
      </c>
      <c r="D70" s="791"/>
      <c r="E70" s="805">
        <v>41731953</v>
      </c>
      <c r="F70" s="476">
        <v>23474240</v>
      </c>
      <c r="G70" s="476">
        <v>1342985</v>
      </c>
      <c r="H70" s="476">
        <v>2793649</v>
      </c>
      <c r="I70" s="476">
        <v>253426</v>
      </c>
      <c r="J70" s="476">
        <v>333010</v>
      </c>
      <c r="K70" s="476">
        <v>19188</v>
      </c>
      <c r="L70" s="476">
        <v>3519169</v>
      </c>
      <c r="M70" s="476">
        <v>15302946</v>
      </c>
      <c r="N70" s="476">
        <f t="shared" si="5"/>
        <v>66821792</v>
      </c>
      <c r="O70" s="476">
        <f t="shared" si="6"/>
        <v>3126659</v>
      </c>
      <c r="P70" s="476">
        <f t="shared" si="7"/>
        <v>18822115</v>
      </c>
      <c r="Q70" s="476">
        <f t="shared" si="8"/>
        <v>88770566</v>
      </c>
      <c r="R70" s="476">
        <f t="shared" si="9"/>
        <v>1820888</v>
      </c>
      <c r="S70" s="806">
        <f t="shared" si="12"/>
        <v>90591454</v>
      </c>
      <c r="T70" s="804"/>
      <c r="U70" s="804"/>
      <c r="V70" s="804"/>
      <c r="W70" s="804"/>
      <c r="X70" s="804"/>
      <c r="Y70" s="804"/>
      <c r="Z70" s="804"/>
      <c r="AA70" s="804"/>
      <c r="AB70" s="804"/>
      <c r="AC70" s="804"/>
      <c r="AD70" s="804"/>
      <c r="AE70" s="804"/>
      <c r="AF70" s="804"/>
      <c r="AG70" s="804"/>
    </row>
    <row r="71" spans="1:33" s="792" customFormat="1" x14ac:dyDescent="0.2">
      <c r="A71" s="794">
        <f t="shared" si="10"/>
        <v>2026</v>
      </c>
      <c r="B71" s="794">
        <f t="shared" si="11"/>
        <v>11</v>
      </c>
      <c r="C71" s="800">
        <f t="shared" si="4"/>
        <v>46327</v>
      </c>
      <c r="D71" s="791"/>
      <c r="E71" s="805">
        <v>66360738</v>
      </c>
      <c r="F71" s="476">
        <v>32754879</v>
      </c>
      <c r="G71" s="476">
        <v>2163429</v>
      </c>
      <c r="H71" s="476">
        <v>2762694</v>
      </c>
      <c r="I71" s="476">
        <v>321731</v>
      </c>
      <c r="J71" s="476">
        <v>326301</v>
      </c>
      <c r="K71" s="476">
        <v>20764</v>
      </c>
      <c r="L71" s="476">
        <v>4389943</v>
      </c>
      <c r="M71" s="476">
        <v>15986836</v>
      </c>
      <c r="N71" s="476">
        <f t="shared" si="5"/>
        <v>101621541</v>
      </c>
      <c r="O71" s="476">
        <f t="shared" si="6"/>
        <v>3088995</v>
      </c>
      <c r="P71" s="476">
        <f t="shared" si="7"/>
        <v>20376779</v>
      </c>
      <c r="Q71" s="476">
        <f t="shared" si="8"/>
        <v>125087315</v>
      </c>
      <c r="R71" s="476">
        <f t="shared" si="9"/>
        <v>2565828</v>
      </c>
      <c r="S71" s="806">
        <f t="shared" si="12"/>
        <v>127653143</v>
      </c>
      <c r="T71" s="804"/>
      <c r="U71" s="804"/>
      <c r="V71" s="804"/>
      <c r="W71" s="804"/>
      <c r="X71" s="804"/>
      <c r="Y71" s="804"/>
      <c r="Z71" s="804"/>
      <c r="AA71" s="804"/>
      <c r="AB71" s="804"/>
      <c r="AC71" s="804"/>
      <c r="AD71" s="804"/>
      <c r="AE71" s="804"/>
      <c r="AF71" s="804"/>
      <c r="AG71" s="804"/>
    </row>
    <row r="72" spans="1:33" s="792" customFormat="1" x14ac:dyDescent="0.2">
      <c r="A72" s="794">
        <f t="shared" si="10"/>
        <v>2026</v>
      </c>
      <c r="B72" s="794">
        <f t="shared" si="11"/>
        <v>12</v>
      </c>
      <c r="C72" s="800">
        <f t="shared" si="4"/>
        <v>46357</v>
      </c>
      <c r="D72" s="791"/>
      <c r="E72" s="805">
        <v>85732060</v>
      </c>
      <c r="F72" s="476">
        <v>39252513</v>
      </c>
      <c r="G72" s="476">
        <v>2702412</v>
      </c>
      <c r="H72" s="476">
        <v>3640284</v>
      </c>
      <c r="I72" s="476">
        <v>417298</v>
      </c>
      <c r="J72" s="476">
        <v>356940</v>
      </c>
      <c r="K72" s="476">
        <v>22887</v>
      </c>
      <c r="L72" s="476">
        <v>4662814</v>
      </c>
      <c r="M72" s="476">
        <v>17769104</v>
      </c>
      <c r="N72" s="476">
        <f t="shared" si="5"/>
        <v>128127170</v>
      </c>
      <c r="O72" s="476">
        <f t="shared" si="6"/>
        <v>3997224</v>
      </c>
      <c r="P72" s="476">
        <f t="shared" si="7"/>
        <v>22431918</v>
      </c>
      <c r="Q72" s="476">
        <f t="shared" si="8"/>
        <v>154556312</v>
      </c>
      <c r="R72" s="476">
        <f t="shared" si="9"/>
        <v>3170305</v>
      </c>
      <c r="S72" s="806">
        <f t="shared" si="12"/>
        <v>157726617</v>
      </c>
      <c r="T72" s="804"/>
      <c r="U72" s="804"/>
      <c r="V72" s="804"/>
      <c r="W72" s="804"/>
      <c r="X72" s="804"/>
      <c r="Y72" s="804"/>
      <c r="Z72" s="804"/>
      <c r="AA72" s="804"/>
      <c r="AB72" s="804"/>
      <c r="AC72" s="804"/>
      <c r="AD72" s="804"/>
      <c r="AE72" s="804"/>
      <c r="AF72" s="804"/>
      <c r="AG72" s="804"/>
    </row>
    <row r="73" spans="1:33" s="792" customFormat="1" x14ac:dyDescent="0.2">
      <c r="A73" s="794">
        <f t="shared" si="10"/>
        <v>2027</v>
      </c>
      <c r="B73" s="794">
        <f t="shared" si="11"/>
        <v>1</v>
      </c>
      <c r="C73" s="800">
        <f t="shared" si="4"/>
        <v>46388</v>
      </c>
      <c r="D73" s="791"/>
      <c r="E73" s="805">
        <v>82664194</v>
      </c>
      <c r="F73" s="476">
        <v>34072332</v>
      </c>
      <c r="G73" s="476">
        <v>2337496</v>
      </c>
      <c r="H73" s="476">
        <v>3717954</v>
      </c>
      <c r="I73" s="476">
        <v>332215</v>
      </c>
      <c r="J73" s="476">
        <v>331187</v>
      </c>
      <c r="K73" s="476">
        <v>21336</v>
      </c>
      <c r="L73" s="476">
        <v>4428669</v>
      </c>
      <c r="M73" s="476">
        <v>16142804</v>
      </c>
      <c r="N73" s="476">
        <f t="shared" si="5"/>
        <v>119427573</v>
      </c>
      <c r="O73" s="476">
        <f t="shared" si="6"/>
        <v>4049141</v>
      </c>
      <c r="P73" s="476">
        <f t="shared" si="7"/>
        <v>20571473</v>
      </c>
      <c r="Q73" s="476">
        <f t="shared" si="8"/>
        <v>144048187</v>
      </c>
      <c r="R73" s="476">
        <f t="shared" si="9"/>
        <v>2954759</v>
      </c>
      <c r="S73" s="806">
        <f t="shared" si="12"/>
        <v>147002946</v>
      </c>
      <c r="T73" s="804"/>
      <c r="U73" s="804"/>
      <c r="V73" s="804"/>
      <c r="W73" s="804"/>
      <c r="X73" s="804"/>
      <c r="Y73" s="804"/>
      <c r="Z73" s="804"/>
      <c r="AA73" s="804"/>
      <c r="AB73" s="804"/>
      <c r="AC73" s="804"/>
      <c r="AD73" s="804"/>
      <c r="AE73" s="804"/>
      <c r="AF73" s="804"/>
      <c r="AG73" s="804"/>
    </row>
    <row r="74" spans="1:33" s="792" customFormat="1" x14ac:dyDescent="0.2">
      <c r="A74" s="794">
        <f t="shared" si="10"/>
        <v>2027</v>
      </c>
      <c r="B74" s="794">
        <f t="shared" si="11"/>
        <v>2</v>
      </c>
      <c r="C74" s="800">
        <f t="shared" si="4"/>
        <v>46419</v>
      </c>
      <c r="D74" s="791"/>
      <c r="E74" s="805">
        <v>71001734</v>
      </c>
      <c r="F74" s="476">
        <v>30132795</v>
      </c>
      <c r="G74" s="476">
        <v>2186597</v>
      </c>
      <c r="H74" s="476">
        <v>3009050</v>
      </c>
      <c r="I74" s="476">
        <v>314997</v>
      </c>
      <c r="J74" s="476">
        <v>355598</v>
      </c>
      <c r="K74" s="476">
        <v>20711</v>
      </c>
      <c r="L74" s="476">
        <v>4656329</v>
      </c>
      <c r="M74" s="476">
        <v>19530891</v>
      </c>
      <c r="N74" s="476">
        <f t="shared" si="5"/>
        <v>103656834</v>
      </c>
      <c r="O74" s="476">
        <f t="shared" si="6"/>
        <v>3364648</v>
      </c>
      <c r="P74" s="476">
        <f t="shared" si="7"/>
        <v>24187220</v>
      </c>
      <c r="Q74" s="476">
        <f t="shared" si="8"/>
        <v>131208702</v>
      </c>
      <c r="R74" s="476">
        <f t="shared" si="9"/>
        <v>2691392</v>
      </c>
      <c r="S74" s="806">
        <f t="shared" si="12"/>
        <v>133900094</v>
      </c>
      <c r="T74" s="804"/>
      <c r="U74" s="804"/>
      <c r="V74" s="804"/>
      <c r="W74" s="804"/>
      <c r="X74" s="804"/>
      <c r="Y74" s="804"/>
      <c r="Z74" s="804"/>
      <c r="AA74" s="804"/>
      <c r="AB74" s="804"/>
      <c r="AC74" s="804"/>
      <c r="AD74" s="804"/>
      <c r="AE74" s="804"/>
      <c r="AF74" s="804"/>
      <c r="AG74" s="804"/>
    </row>
    <row r="75" spans="1:33" s="792" customFormat="1" x14ac:dyDescent="0.2">
      <c r="A75" s="794">
        <f t="shared" si="10"/>
        <v>2027</v>
      </c>
      <c r="B75" s="794">
        <f t="shared" si="11"/>
        <v>3</v>
      </c>
      <c r="C75" s="800">
        <f t="shared" si="4"/>
        <v>46447</v>
      </c>
      <c r="D75" s="791"/>
      <c r="E75" s="805">
        <v>63553702</v>
      </c>
      <c r="F75" s="476">
        <v>27144409</v>
      </c>
      <c r="G75" s="476">
        <v>2053266</v>
      </c>
      <c r="H75" s="476">
        <v>3051646</v>
      </c>
      <c r="I75" s="476">
        <v>285023</v>
      </c>
      <c r="J75" s="476">
        <v>408335</v>
      </c>
      <c r="K75" s="476">
        <v>22067</v>
      </c>
      <c r="L75" s="476">
        <v>4062832</v>
      </c>
      <c r="M75" s="476">
        <v>16231948</v>
      </c>
      <c r="N75" s="476">
        <f t="shared" si="5"/>
        <v>93058467</v>
      </c>
      <c r="O75" s="476">
        <f t="shared" si="6"/>
        <v>3459981</v>
      </c>
      <c r="P75" s="476">
        <f t="shared" si="7"/>
        <v>20294780</v>
      </c>
      <c r="Q75" s="476">
        <f t="shared" si="8"/>
        <v>116813228</v>
      </c>
      <c r="R75" s="476">
        <f t="shared" si="9"/>
        <v>2396108</v>
      </c>
      <c r="S75" s="806">
        <f t="shared" si="12"/>
        <v>119209336</v>
      </c>
      <c r="T75" s="804"/>
      <c r="U75" s="804"/>
      <c r="V75" s="804"/>
      <c r="W75" s="804"/>
      <c r="X75" s="804"/>
      <c r="Y75" s="804"/>
      <c r="Z75" s="804"/>
      <c r="AA75" s="804"/>
      <c r="AB75" s="804"/>
      <c r="AC75" s="804"/>
      <c r="AD75" s="804"/>
      <c r="AE75" s="804"/>
      <c r="AF75" s="804"/>
      <c r="AG75" s="804"/>
    </row>
    <row r="76" spans="1:33" s="792" customFormat="1" x14ac:dyDescent="0.2">
      <c r="A76" s="794">
        <f t="shared" si="10"/>
        <v>2027</v>
      </c>
      <c r="B76" s="794">
        <f t="shared" si="11"/>
        <v>4</v>
      </c>
      <c r="C76" s="800">
        <f t="shared" si="4"/>
        <v>46478</v>
      </c>
      <c r="D76" s="791"/>
      <c r="E76" s="805">
        <v>43954851</v>
      </c>
      <c r="F76" s="476">
        <v>19742012</v>
      </c>
      <c r="G76" s="476">
        <v>1653884</v>
      </c>
      <c r="H76" s="476">
        <v>2611162</v>
      </c>
      <c r="I76" s="476">
        <v>203666</v>
      </c>
      <c r="J76" s="476">
        <v>390984</v>
      </c>
      <c r="K76" s="476">
        <v>20764</v>
      </c>
      <c r="L76" s="476">
        <v>4092208</v>
      </c>
      <c r="M76" s="476">
        <v>17596088</v>
      </c>
      <c r="N76" s="476">
        <f t="shared" si="5"/>
        <v>65575177</v>
      </c>
      <c r="O76" s="476">
        <f t="shared" si="6"/>
        <v>3002146</v>
      </c>
      <c r="P76" s="476">
        <f t="shared" si="7"/>
        <v>21688296</v>
      </c>
      <c r="Q76" s="476">
        <f t="shared" si="8"/>
        <v>90265619</v>
      </c>
      <c r="R76" s="476">
        <f t="shared" si="9"/>
        <v>1851555</v>
      </c>
      <c r="S76" s="806">
        <f t="shared" si="12"/>
        <v>92117174</v>
      </c>
      <c r="T76" s="804"/>
      <c r="U76" s="804"/>
      <c r="V76" s="804"/>
      <c r="W76" s="804"/>
      <c r="X76" s="804"/>
      <c r="Y76" s="804"/>
      <c r="Z76" s="804"/>
      <c r="AA76" s="804"/>
      <c r="AB76" s="804"/>
      <c r="AC76" s="804"/>
      <c r="AD76" s="804"/>
      <c r="AE76" s="804"/>
      <c r="AF76" s="804"/>
      <c r="AG76" s="804"/>
    </row>
    <row r="77" spans="1:33" s="792" customFormat="1" x14ac:dyDescent="0.2">
      <c r="A77" s="794">
        <f t="shared" si="10"/>
        <v>2027</v>
      </c>
      <c r="B77" s="794">
        <f t="shared" si="11"/>
        <v>5</v>
      </c>
      <c r="C77" s="800">
        <f t="shared" si="4"/>
        <v>46508</v>
      </c>
      <c r="D77" s="791"/>
      <c r="E77" s="805">
        <v>26709833</v>
      </c>
      <c r="F77" s="476">
        <v>14463114</v>
      </c>
      <c r="G77" s="476">
        <v>1167758</v>
      </c>
      <c r="H77" s="476">
        <v>2289727</v>
      </c>
      <c r="I77" s="476">
        <v>207642</v>
      </c>
      <c r="J77" s="476">
        <v>367555</v>
      </c>
      <c r="K77" s="476">
        <v>19055</v>
      </c>
      <c r="L77" s="476">
        <v>3615822</v>
      </c>
      <c r="M77" s="476">
        <v>16664327</v>
      </c>
      <c r="N77" s="476">
        <f t="shared" si="5"/>
        <v>42567402</v>
      </c>
      <c r="O77" s="476">
        <f t="shared" si="6"/>
        <v>2657282</v>
      </c>
      <c r="P77" s="476">
        <f t="shared" si="7"/>
        <v>20280149</v>
      </c>
      <c r="Q77" s="476">
        <f t="shared" si="8"/>
        <v>65504833</v>
      </c>
      <c r="R77" s="476">
        <f t="shared" si="9"/>
        <v>1343655</v>
      </c>
      <c r="S77" s="806">
        <f t="shared" si="12"/>
        <v>66848488</v>
      </c>
      <c r="T77" s="804"/>
      <c r="U77" s="804"/>
      <c r="V77" s="804"/>
      <c r="W77" s="804"/>
      <c r="X77" s="804"/>
      <c r="Y77" s="804"/>
      <c r="Z77" s="804"/>
      <c r="AA77" s="804"/>
      <c r="AB77" s="804"/>
      <c r="AC77" s="804"/>
      <c r="AD77" s="804"/>
      <c r="AE77" s="804"/>
      <c r="AF77" s="804"/>
      <c r="AG77" s="804"/>
    </row>
    <row r="78" spans="1:33" s="792" customFormat="1" x14ac:dyDescent="0.2">
      <c r="A78" s="794">
        <f t="shared" si="10"/>
        <v>2027</v>
      </c>
      <c r="B78" s="794">
        <f t="shared" si="11"/>
        <v>6</v>
      </c>
      <c r="C78" s="800">
        <f t="shared" si="4"/>
        <v>46539</v>
      </c>
      <c r="D78" s="791"/>
      <c r="E78" s="805">
        <v>18559212</v>
      </c>
      <c r="F78" s="476">
        <v>12075467</v>
      </c>
      <c r="G78" s="476">
        <v>1006168</v>
      </c>
      <c r="H78" s="476">
        <v>1876814</v>
      </c>
      <c r="I78" s="476">
        <v>220858</v>
      </c>
      <c r="J78" s="476">
        <v>300535</v>
      </c>
      <c r="K78" s="476">
        <v>18448</v>
      </c>
      <c r="L78" s="476">
        <v>3740408</v>
      </c>
      <c r="M78" s="476">
        <v>16673669</v>
      </c>
      <c r="N78" s="476">
        <f t="shared" si="5"/>
        <v>31880153</v>
      </c>
      <c r="O78" s="476">
        <f t="shared" si="6"/>
        <v>2177349</v>
      </c>
      <c r="P78" s="476">
        <f t="shared" si="7"/>
        <v>20414077</v>
      </c>
      <c r="Q78" s="476">
        <f t="shared" si="8"/>
        <v>54471579</v>
      </c>
      <c r="R78" s="476">
        <f t="shared" si="9"/>
        <v>1117337</v>
      </c>
      <c r="S78" s="806">
        <f t="shared" si="12"/>
        <v>55588916</v>
      </c>
      <c r="T78" s="804"/>
      <c r="U78" s="804"/>
      <c r="V78" s="804"/>
      <c r="W78" s="804"/>
      <c r="X78" s="804"/>
      <c r="Y78" s="804"/>
      <c r="Z78" s="804"/>
      <c r="AA78" s="804"/>
      <c r="AB78" s="804"/>
      <c r="AC78" s="804"/>
      <c r="AD78" s="804"/>
      <c r="AE78" s="804"/>
      <c r="AF78" s="804"/>
      <c r="AG78" s="804"/>
    </row>
    <row r="79" spans="1:33" s="792" customFormat="1" x14ac:dyDescent="0.2">
      <c r="A79" s="794">
        <f t="shared" si="10"/>
        <v>2027</v>
      </c>
      <c r="B79" s="794">
        <f t="shared" si="11"/>
        <v>7</v>
      </c>
      <c r="C79" s="800">
        <f t="shared" si="4"/>
        <v>46569</v>
      </c>
      <c r="D79" s="791"/>
      <c r="E79" s="805">
        <v>14057844</v>
      </c>
      <c r="F79" s="476">
        <v>10581127</v>
      </c>
      <c r="G79" s="476">
        <v>878936</v>
      </c>
      <c r="H79" s="476">
        <v>1724938</v>
      </c>
      <c r="I79" s="476">
        <v>208942</v>
      </c>
      <c r="J79" s="476">
        <v>259192</v>
      </c>
      <c r="K79" s="476">
        <v>17337</v>
      </c>
      <c r="L79" s="476">
        <v>3203831</v>
      </c>
      <c r="M79" s="476">
        <v>16733711</v>
      </c>
      <c r="N79" s="476">
        <f t="shared" si="5"/>
        <v>25744186</v>
      </c>
      <c r="O79" s="476">
        <f t="shared" si="6"/>
        <v>1984130</v>
      </c>
      <c r="P79" s="476">
        <f t="shared" si="7"/>
        <v>19937542</v>
      </c>
      <c r="Q79" s="476">
        <f t="shared" si="8"/>
        <v>47665858</v>
      </c>
      <c r="R79" s="476">
        <f t="shared" si="9"/>
        <v>977736</v>
      </c>
      <c r="S79" s="806">
        <f t="shared" si="12"/>
        <v>48643594</v>
      </c>
      <c r="T79" s="804"/>
      <c r="U79" s="804"/>
      <c r="V79" s="804"/>
      <c r="W79" s="804"/>
      <c r="X79" s="804"/>
      <c r="Y79" s="804"/>
      <c r="Z79" s="804"/>
      <c r="AA79" s="804"/>
      <c r="AB79" s="804"/>
      <c r="AC79" s="804"/>
      <c r="AD79" s="804"/>
      <c r="AE79" s="804"/>
      <c r="AF79" s="804"/>
      <c r="AG79" s="804"/>
    </row>
    <row r="80" spans="1:33" s="792" customFormat="1" x14ac:dyDescent="0.2">
      <c r="A80" s="794">
        <f t="shared" si="10"/>
        <v>2027</v>
      </c>
      <c r="B80" s="794">
        <f t="shared" si="11"/>
        <v>8</v>
      </c>
      <c r="C80" s="800">
        <f t="shared" si="4"/>
        <v>46600</v>
      </c>
      <c r="D80" s="791"/>
      <c r="E80" s="805">
        <v>14225800</v>
      </c>
      <c r="F80" s="476">
        <v>11792573</v>
      </c>
      <c r="G80" s="476">
        <v>987976</v>
      </c>
      <c r="H80" s="476">
        <v>1613973</v>
      </c>
      <c r="I80" s="476">
        <v>152631</v>
      </c>
      <c r="J80" s="476">
        <v>263695</v>
      </c>
      <c r="K80" s="476">
        <v>17661</v>
      </c>
      <c r="L80" s="476">
        <v>3229429</v>
      </c>
      <c r="M80" s="476">
        <v>16184089</v>
      </c>
      <c r="N80" s="476">
        <f t="shared" si="5"/>
        <v>27176641</v>
      </c>
      <c r="O80" s="476">
        <f t="shared" si="6"/>
        <v>1877668</v>
      </c>
      <c r="P80" s="476">
        <f t="shared" si="7"/>
        <v>19413518</v>
      </c>
      <c r="Q80" s="476">
        <f t="shared" si="8"/>
        <v>48467827</v>
      </c>
      <c r="R80" s="476">
        <f t="shared" si="9"/>
        <v>994186</v>
      </c>
      <c r="S80" s="806">
        <f t="shared" si="12"/>
        <v>49462013</v>
      </c>
      <c r="T80" s="804"/>
      <c r="U80" s="804"/>
      <c r="V80" s="804"/>
      <c r="W80" s="804"/>
      <c r="X80" s="804"/>
      <c r="Y80" s="804"/>
      <c r="Z80" s="804"/>
      <c r="AA80" s="804"/>
      <c r="AB80" s="804"/>
      <c r="AC80" s="804"/>
      <c r="AD80" s="804"/>
      <c r="AE80" s="804"/>
      <c r="AF80" s="804"/>
      <c r="AG80" s="804"/>
    </row>
    <row r="81" spans="1:33" s="792" customFormat="1" x14ac:dyDescent="0.2">
      <c r="A81" s="794">
        <f t="shared" si="10"/>
        <v>2027</v>
      </c>
      <c r="B81" s="794">
        <f t="shared" si="11"/>
        <v>9</v>
      </c>
      <c r="C81" s="800">
        <f t="shared" si="4"/>
        <v>46631</v>
      </c>
      <c r="D81" s="791"/>
      <c r="E81" s="805">
        <v>19521881</v>
      </c>
      <c r="F81" s="476">
        <v>13954060</v>
      </c>
      <c r="G81" s="476">
        <v>1286145</v>
      </c>
      <c r="H81" s="476">
        <v>1483384</v>
      </c>
      <c r="I81" s="476">
        <v>137902</v>
      </c>
      <c r="J81" s="476">
        <v>287270</v>
      </c>
      <c r="K81" s="476">
        <v>16209</v>
      </c>
      <c r="L81" s="476">
        <v>3310554</v>
      </c>
      <c r="M81" s="476">
        <v>17340627</v>
      </c>
      <c r="N81" s="476">
        <f t="shared" si="5"/>
        <v>34916197</v>
      </c>
      <c r="O81" s="476">
        <f t="shared" si="6"/>
        <v>1770654</v>
      </c>
      <c r="P81" s="476">
        <f t="shared" si="7"/>
        <v>20651181</v>
      </c>
      <c r="Q81" s="476">
        <f t="shared" si="8"/>
        <v>57338032</v>
      </c>
      <c r="R81" s="476">
        <f t="shared" si="9"/>
        <v>1176135</v>
      </c>
      <c r="S81" s="806">
        <f t="shared" si="12"/>
        <v>58514167</v>
      </c>
      <c r="T81" s="804"/>
      <c r="U81" s="804"/>
      <c r="V81" s="804"/>
      <c r="W81" s="804"/>
      <c r="X81" s="804"/>
      <c r="Y81" s="804"/>
      <c r="Z81" s="804"/>
      <c r="AA81" s="804"/>
      <c r="AB81" s="804"/>
      <c r="AC81" s="804"/>
      <c r="AD81" s="804"/>
      <c r="AE81" s="804"/>
      <c r="AF81" s="804"/>
      <c r="AG81" s="804"/>
    </row>
    <row r="82" spans="1:33" s="792" customFormat="1" x14ac:dyDescent="0.2">
      <c r="A82" s="794">
        <f t="shared" si="10"/>
        <v>2027</v>
      </c>
      <c r="B82" s="794">
        <f t="shared" si="11"/>
        <v>10</v>
      </c>
      <c r="C82" s="800">
        <f t="shared" si="4"/>
        <v>46661</v>
      </c>
      <c r="D82" s="791"/>
      <c r="E82" s="805">
        <v>40970855</v>
      </c>
      <c r="F82" s="476">
        <v>23253341</v>
      </c>
      <c r="G82" s="476">
        <v>1305261</v>
      </c>
      <c r="H82" s="476">
        <v>2654712</v>
      </c>
      <c r="I82" s="476">
        <v>240865</v>
      </c>
      <c r="J82" s="476">
        <v>329529</v>
      </c>
      <c r="K82" s="476">
        <v>19165</v>
      </c>
      <c r="L82" s="476">
        <v>3462219</v>
      </c>
      <c r="M82" s="476">
        <v>16710708</v>
      </c>
      <c r="N82" s="476">
        <f t="shared" si="5"/>
        <v>65789487</v>
      </c>
      <c r="O82" s="476">
        <f t="shared" si="6"/>
        <v>2984241</v>
      </c>
      <c r="P82" s="476">
        <f t="shared" si="7"/>
        <v>20172927</v>
      </c>
      <c r="Q82" s="476">
        <f t="shared" si="8"/>
        <v>88946655</v>
      </c>
      <c r="R82" s="476">
        <f t="shared" si="9"/>
        <v>1824500</v>
      </c>
      <c r="S82" s="806">
        <f t="shared" si="12"/>
        <v>90771155</v>
      </c>
      <c r="T82" s="804"/>
      <c r="U82" s="804"/>
      <c r="V82" s="804"/>
      <c r="W82" s="804"/>
      <c r="X82" s="804"/>
      <c r="Y82" s="804"/>
      <c r="Z82" s="804"/>
      <c r="AA82" s="804"/>
      <c r="AB82" s="804"/>
      <c r="AC82" s="804"/>
      <c r="AD82" s="804"/>
      <c r="AE82" s="804"/>
      <c r="AF82" s="804"/>
      <c r="AG82" s="804"/>
    </row>
    <row r="83" spans="1:33" s="792" customFormat="1" x14ac:dyDescent="0.2">
      <c r="A83" s="794">
        <f t="shared" si="10"/>
        <v>2027</v>
      </c>
      <c r="B83" s="794">
        <f t="shared" si="11"/>
        <v>11</v>
      </c>
      <c r="C83" s="800">
        <f t="shared" si="4"/>
        <v>46692</v>
      </c>
      <c r="D83" s="791"/>
      <c r="E83" s="805">
        <v>64862530</v>
      </c>
      <c r="F83" s="476">
        <v>32318267</v>
      </c>
      <c r="G83" s="476">
        <v>2101811</v>
      </c>
      <c r="H83" s="476">
        <v>2614334</v>
      </c>
      <c r="I83" s="476">
        <v>305513</v>
      </c>
      <c r="J83" s="476">
        <v>323661</v>
      </c>
      <c r="K83" s="476">
        <v>20726</v>
      </c>
      <c r="L83" s="476">
        <v>4320706</v>
      </c>
      <c r="M83" s="476">
        <v>17374004</v>
      </c>
      <c r="N83" s="476">
        <f t="shared" si="5"/>
        <v>99608847</v>
      </c>
      <c r="O83" s="476">
        <f t="shared" si="6"/>
        <v>2937995</v>
      </c>
      <c r="P83" s="476">
        <f t="shared" si="7"/>
        <v>21694710</v>
      </c>
      <c r="Q83" s="476">
        <f t="shared" si="8"/>
        <v>124241552</v>
      </c>
      <c r="R83" s="476">
        <f t="shared" si="9"/>
        <v>2548480</v>
      </c>
      <c r="S83" s="806">
        <f t="shared" si="12"/>
        <v>126790032</v>
      </c>
      <c r="T83" s="804"/>
      <c r="U83" s="804"/>
      <c r="V83" s="804"/>
      <c r="W83" s="804"/>
      <c r="X83" s="804"/>
      <c r="Y83" s="804"/>
      <c r="Z83" s="804"/>
      <c r="AA83" s="804"/>
      <c r="AB83" s="804"/>
      <c r="AC83" s="804"/>
      <c r="AD83" s="804"/>
      <c r="AE83" s="804"/>
      <c r="AF83" s="804"/>
      <c r="AG83" s="804"/>
    </row>
    <row r="84" spans="1:33" s="792" customFormat="1" x14ac:dyDescent="0.2">
      <c r="A84" s="794">
        <f t="shared" si="10"/>
        <v>2027</v>
      </c>
      <c r="B84" s="794">
        <f t="shared" si="11"/>
        <v>12</v>
      </c>
      <c r="C84" s="800">
        <f t="shared" si="4"/>
        <v>46722</v>
      </c>
      <c r="D84" s="791"/>
      <c r="E84" s="805">
        <v>84068335</v>
      </c>
      <c r="F84" s="476">
        <v>38805415</v>
      </c>
      <c r="G84" s="476">
        <v>2635261</v>
      </c>
      <c r="H84" s="476">
        <v>3455786</v>
      </c>
      <c r="I84" s="476">
        <v>397258</v>
      </c>
      <c r="J84" s="476">
        <v>354980</v>
      </c>
      <c r="K84" s="476">
        <v>22855</v>
      </c>
      <c r="L84" s="476">
        <v>4597214</v>
      </c>
      <c r="M84" s="476">
        <v>17675425</v>
      </c>
      <c r="N84" s="476">
        <f t="shared" si="5"/>
        <v>125929124</v>
      </c>
      <c r="O84" s="476">
        <f t="shared" si="6"/>
        <v>3810766</v>
      </c>
      <c r="P84" s="476">
        <f t="shared" si="7"/>
        <v>22272639</v>
      </c>
      <c r="Q84" s="476">
        <f t="shared" si="8"/>
        <v>152012529</v>
      </c>
      <c r="R84" s="476">
        <f t="shared" si="9"/>
        <v>3118126</v>
      </c>
      <c r="S84" s="806">
        <f t="shared" si="12"/>
        <v>155130655</v>
      </c>
      <c r="T84" s="804"/>
      <c r="U84" s="804"/>
      <c r="V84" s="804"/>
      <c r="W84" s="804"/>
      <c r="X84" s="804"/>
      <c r="Y84" s="804"/>
      <c r="Z84" s="804"/>
      <c r="AA84" s="804"/>
      <c r="AB84" s="804"/>
      <c r="AC84" s="804"/>
      <c r="AD84" s="804"/>
      <c r="AE84" s="804"/>
      <c r="AF84" s="804"/>
      <c r="AG84" s="804"/>
    </row>
    <row r="85" spans="1:33" s="792" customFormat="1" x14ac:dyDescent="0.2">
      <c r="A85" s="794">
        <f t="shared" si="10"/>
        <v>2028</v>
      </c>
      <c r="B85" s="794">
        <f t="shared" si="11"/>
        <v>1</v>
      </c>
      <c r="C85" s="800">
        <f t="shared" si="4"/>
        <v>46753</v>
      </c>
      <c r="D85" s="791"/>
      <c r="E85" s="805">
        <v>81298667</v>
      </c>
      <c r="F85" s="476">
        <v>33925916</v>
      </c>
      <c r="G85" s="476">
        <v>2291493</v>
      </c>
      <c r="H85" s="476">
        <v>3566417</v>
      </c>
      <c r="I85" s="476">
        <v>318922</v>
      </c>
      <c r="J85" s="476">
        <v>329654</v>
      </c>
      <c r="K85" s="476">
        <v>21395</v>
      </c>
      <c r="L85" s="476">
        <v>4501877</v>
      </c>
      <c r="M85" s="476">
        <v>16399048</v>
      </c>
      <c r="N85" s="476">
        <f t="shared" si="5"/>
        <v>117856393</v>
      </c>
      <c r="O85" s="476">
        <f t="shared" si="6"/>
        <v>3896071</v>
      </c>
      <c r="P85" s="476">
        <f t="shared" si="7"/>
        <v>20900925</v>
      </c>
      <c r="Q85" s="476">
        <f t="shared" si="8"/>
        <v>142653389</v>
      </c>
      <c r="R85" s="476">
        <f t="shared" si="9"/>
        <v>2926149</v>
      </c>
      <c r="S85" s="806">
        <f t="shared" si="12"/>
        <v>145579538</v>
      </c>
      <c r="T85" s="804"/>
      <c r="U85" s="804"/>
      <c r="V85" s="804"/>
      <c r="W85" s="804"/>
      <c r="X85" s="804"/>
      <c r="Y85" s="804"/>
      <c r="Z85" s="804"/>
      <c r="AA85" s="804"/>
      <c r="AB85" s="804"/>
      <c r="AC85" s="804"/>
      <c r="AD85" s="804"/>
      <c r="AE85" s="804"/>
      <c r="AF85" s="804"/>
      <c r="AG85" s="804"/>
    </row>
    <row r="86" spans="1:33" s="792" customFormat="1" x14ac:dyDescent="0.2">
      <c r="A86" s="794">
        <f t="shared" si="10"/>
        <v>2028</v>
      </c>
      <c r="B86" s="794">
        <f t="shared" si="11"/>
        <v>2</v>
      </c>
      <c r="C86" s="800">
        <f t="shared" si="4"/>
        <v>46784</v>
      </c>
      <c r="D86" s="791"/>
      <c r="E86" s="805">
        <v>70805391</v>
      </c>
      <c r="F86" s="476">
        <v>30191383</v>
      </c>
      <c r="G86" s="476">
        <v>2165112</v>
      </c>
      <c r="H86" s="476">
        <v>2900890</v>
      </c>
      <c r="I86" s="476">
        <v>304682</v>
      </c>
      <c r="J86" s="476">
        <v>358942</v>
      </c>
      <c r="K86" s="476">
        <v>21061</v>
      </c>
      <c r="L86" s="476">
        <v>4567789</v>
      </c>
      <c r="M86" s="476">
        <v>19485493</v>
      </c>
      <c r="N86" s="476">
        <f t="shared" si="5"/>
        <v>103487629</v>
      </c>
      <c r="O86" s="476">
        <f t="shared" si="6"/>
        <v>3259832</v>
      </c>
      <c r="P86" s="476">
        <f t="shared" si="7"/>
        <v>24053282</v>
      </c>
      <c r="Q86" s="476">
        <f t="shared" si="8"/>
        <v>130800743</v>
      </c>
      <c r="R86" s="476">
        <f t="shared" si="9"/>
        <v>2683024</v>
      </c>
      <c r="S86" s="806">
        <f t="shared" si="12"/>
        <v>133483767</v>
      </c>
      <c r="T86" s="804"/>
      <c r="U86" s="804"/>
      <c r="V86" s="804"/>
      <c r="W86" s="804"/>
      <c r="X86" s="804"/>
      <c r="Y86" s="804"/>
      <c r="Z86" s="804"/>
      <c r="AA86" s="804"/>
      <c r="AB86" s="804"/>
      <c r="AC86" s="804"/>
      <c r="AD86" s="804"/>
      <c r="AE86" s="804"/>
      <c r="AF86" s="804"/>
      <c r="AG86" s="804"/>
    </row>
    <row r="87" spans="1:33" s="792" customFormat="1" x14ac:dyDescent="0.2">
      <c r="A87" s="794">
        <f t="shared" si="10"/>
        <v>2028</v>
      </c>
      <c r="B87" s="794">
        <f t="shared" si="11"/>
        <v>3</v>
      </c>
      <c r="C87" s="800">
        <f t="shared" si="4"/>
        <v>46813</v>
      </c>
      <c r="D87" s="791"/>
      <c r="E87" s="805">
        <v>63345181</v>
      </c>
      <c r="F87" s="476">
        <v>27037474</v>
      </c>
      <c r="G87" s="476">
        <v>2030408</v>
      </c>
      <c r="H87" s="476">
        <v>2915520</v>
      </c>
      <c r="I87" s="476">
        <v>273412</v>
      </c>
      <c r="J87" s="476">
        <v>408883</v>
      </c>
      <c r="K87" s="476">
        <v>22276</v>
      </c>
      <c r="L87" s="476">
        <v>4034548</v>
      </c>
      <c r="M87" s="476">
        <v>16144990</v>
      </c>
      <c r="N87" s="476">
        <f t="shared" si="5"/>
        <v>92708751</v>
      </c>
      <c r="O87" s="476">
        <f t="shared" si="6"/>
        <v>3324403</v>
      </c>
      <c r="P87" s="476">
        <f t="shared" si="7"/>
        <v>20179538</v>
      </c>
      <c r="Q87" s="476">
        <f t="shared" si="8"/>
        <v>116212692</v>
      </c>
      <c r="R87" s="476">
        <f t="shared" si="9"/>
        <v>2383789</v>
      </c>
      <c r="S87" s="806">
        <f t="shared" si="12"/>
        <v>118596481</v>
      </c>
      <c r="T87" s="804"/>
      <c r="U87" s="804"/>
      <c r="V87" s="804"/>
      <c r="W87" s="804"/>
      <c r="X87" s="804"/>
      <c r="Y87" s="804"/>
      <c r="Z87" s="804"/>
      <c r="AA87" s="804"/>
      <c r="AB87" s="804"/>
      <c r="AC87" s="804"/>
      <c r="AD87" s="804"/>
      <c r="AE87" s="804"/>
      <c r="AF87" s="804"/>
      <c r="AG87" s="804"/>
    </row>
    <row r="88" spans="1:33" s="792" customFormat="1" x14ac:dyDescent="0.2">
      <c r="A88" s="794">
        <f t="shared" si="10"/>
        <v>2028</v>
      </c>
      <c r="B88" s="794">
        <f t="shared" si="11"/>
        <v>4</v>
      </c>
      <c r="C88" s="800">
        <f t="shared" si="4"/>
        <v>46844</v>
      </c>
      <c r="D88" s="791"/>
      <c r="E88" s="805">
        <v>43122401</v>
      </c>
      <c r="F88" s="476">
        <v>19617587</v>
      </c>
      <c r="G88" s="476">
        <v>1604756</v>
      </c>
      <c r="H88" s="476">
        <v>2481345</v>
      </c>
      <c r="I88" s="476">
        <v>193457</v>
      </c>
      <c r="J88" s="476">
        <v>387144</v>
      </c>
      <c r="K88" s="476">
        <v>20740</v>
      </c>
      <c r="L88" s="476">
        <v>4030566</v>
      </c>
      <c r="M88" s="476">
        <v>17509540</v>
      </c>
      <c r="N88" s="476">
        <f t="shared" si="5"/>
        <v>64558941</v>
      </c>
      <c r="O88" s="476">
        <f t="shared" si="6"/>
        <v>2868489</v>
      </c>
      <c r="P88" s="476">
        <f t="shared" si="7"/>
        <v>21540106</v>
      </c>
      <c r="Q88" s="476">
        <f t="shared" si="8"/>
        <v>88967536</v>
      </c>
      <c r="R88" s="476">
        <f t="shared" si="9"/>
        <v>1824929</v>
      </c>
      <c r="S88" s="806">
        <f t="shared" si="12"/>
        <v>90792465</v>
      </c>
      <c r="T88" s="804"/>
      <c r="U88" s="804"/>
      <c r="V88" s="804"/>
      <c r="W88" s="804"/>
      <c r="X88" s="804"/>
      <c r="Y88" s="804"/>
      <c r="Z88" s="804"/>
      <c r="AA88" s="804"/>
      <c r="AB88" s="804"/>
      <c r="AC88" s="804"/>
      <c r="AD88" s="804"/>
      <c r="AE88" s="804"/>
      <c r="AF88" s="804"/>
      <c r="AG88" s="804"/>
    </row>
    <row r="89" spans="1:33" s="792" customFormat="1" x14ac:dyDescent="0.2">
      <c r="A89" s="794">
        <f t="shared" si="10"/>
        <v>2028</v>
      </c>
      <c r="B89" s="794">
        <f t="shared" si="11"/>
        <v>5</v>
      </c>
      <c r="C89" s="800">
        <f t="shared" si="4"/>
        <v>46874</v>
      </c>
      <c r="D89" s="791"/>
      <c r="E89" s="805">
        <v>26277708</v>
      </c>
      <c r="F89" s="476">
        <v>14392630</v>
      </c>
      <c r="G89" s="476">
        <v>1129838</v>
      </c>
      <c r="H89" s="476">
        <v>2177278</v>
      </c>
      <c r="I89" s="476">
        <v>197054</v>
      </c>
      <c r="J89" s="476">
        <v>363907</v>
      </c>
      <c r="K89" s="476">
        <v>19032</v>
      </c>
      <c r="L89" s="476">
        <v>3560468</v>
      </c>
      <c r="M89" s="476">
        <v>16574137</v>
      </c>
      <c r="N89" s="476">
        <f t="shared" si="5"/>
        <v>42016262</v>
      </c>
      <c r="O89" s="476">
        <f t="shared" si="6"/>
        <v>2541185</v>
      </c>
      <c r="P89" s="476">
        <f t="shared" si="7"/>
        <v>20134605</v>
      </c>
      <c r="Q89" s="476">
        <f t="shared" si="8"/>
        <v>64692052</v>
      </c>
      <c r="R89" s="476">
        <f t="shared" si="9"/>
        <v>1326983</v>
      </c>
      <c r="S89" s="806">
        <f t="shared" si="12"/>
        <v>66019035</v>
      </c>
      <c r="T89" s="804"/>
      <c r="U89" s="804"/>
      <c r="V89" s="804"/>
      <c r="W89" s="804"/>
      <c r="X89" s="804"/>
      <c r="Y89" s="804"/>
      <c r="Z89" s="804"/>
      <c r="AA89" s="804"/>
      <c r="AB89" s="804"/>
      <c r="AC89" s="804"/>
      <c r="AD89" s="804"/>
      <c r="AE89" s="804"/>
      <c r="AF89" s="804"/>
      <c r="AG89" s="804"/>
    </row>
    <row r="90" spans="1:33" s="792" customFormat="1" x14ac:dyDescent="0.2">
      <c r="A90" s="794">
        <f t="shared" si="10"/>
        <v>2028</v>
      </c>
      <c r="B90" s="794">
        <f t="shared" si="11"/>
        <v>6</v>
      </c>
      <c r="C90" s="800">
        <f t="shared" si="4"/>
        <v>46905</v>
      </c>
      <c r="D90" s="791"/>
      <c r="E90" s="805">
        <v>18237080</v>
      </c>
      <c r="F90" s="476">
        <v>12012904</v>
      </c>
      <c r="G90" s="476">
        <v>968155</v>
      </c>
      <c r="H90" s="476">
        <v>1786602</v>
      </c>
      <c r="I90" s="476">
        <v>209668</v>
      </c>
      <c r="J90" s="476">
        <v>296837</v>
      </c>
      <c r="K90" s="476">
        <v>18423</v>
      </c>
      <c r="L90" s="476">
        <v>3679020</v>
      </c>
      <c r="M90" s="476">
        <v>16582570</v>
      </c>
      <c r="N90" s="476">
        <f t="shared" si="5"/>
        <v>31446230</v>
      </c>
      <c r="O90" s="476">
        <f t="shared" si="6"/>
        <v>2083439</v>
      </c>
      <c r="P90" s="476">
        <f t="shared" si="7"/>
        <v>20261590</v>
      </c>
      <c r="Q90" s="476">
        <f t="shared" si="8"/>
        <v>53791259</v>
      </c>
      <c r="R90" s="476">
        <f t="shared" si="9"/>
        <v>1103382</v>
      </c>
      <c r="S90" s="806">
        <f t="shared" si="12"/>
        <v>54894641</v>
      </c>
      <c r="T90" s="804"/>
      <c r="U90" s="804"/>
      <c r="V90" s="804"/>
      <c r="W90" s="804"/>
      <c r="X90" s="804"/>
      <c r="Y90" s="804"/>
      <c r="Z90" s="804"/>
      <c r="AA90" s="804"/>
      <c r="AB90" s="804"/>
      <c r="AC90" s="804"/>
      <c r="AD90" s="804"/>
      <c r="AE90" s="804"/>
      <c r="AF90" s="804"/>
      <c r="AG90" s="804"/>
    </row>
    <row r="91" spans="1:33" s="792" customFormat="1" x14ac:dyDescent="0.2">
      <c r="A91" s="794">
        <f t="shared" si="10"/>
        <v>2028</v>
      </c>
      <c r="B91" s="794">
        <f t="shared" si="11"/>
        <v>7</v>
      </c>
      <c r="C91" s="800">
        <f t="shared" si="4"/>
        <v>46935</v>
      </c>
      <c r="D91" s="791"/>
      <c r="E91" s="805">
        <v>13874329</v>
      </c>
      <c r="F91" s="476">
        <v>10566484</v>
      </c>
      <c r="G91" s="476">
        <v>846774</v>
      </c>
      <c r="H91" s="476">
        <v>1646016</v>
      </c>
      <c r="I91" s="476">
        <v>198882</v>
      </c>
      <c r="J91" s="476">
        <v>255620</v>
      </c>
      <c r="K91" s="476">
        <v>17325</v>
      </c>
      <c r="L91" s="476">
        <v>3149425</v>
      </c>
      <c r="M91" s="476">
        <v>16646453</v>
      </c>
      <c r="N91" s="476">
        <f t="shared" si="5"/>
        <v>25503794</v>
      </c>
      <c r="O91" s="476">
        <f t="shared" si="6"/>
        <v>1901636</v>
      </c>
      <c r="P91" s="476">
        <f t="shared" si="7"/>
        <v>19795878</v>
      </c>
      <c r="Q91" s="476">
        <f t="shared" si="8"/>
        <v>47201308</v>
      </c>
      <c r="R91" s="476">
        <f t="shared" si="9"/>
        <v>968207</v>
      </c>
      <c r="S91" s="806">
        <f t="shared" si="12"/>
        <v>48169515</v>
      </c>
      <c r="T91" s="804"/>
      <c r="U91" s="804"/>
      <c r="V91" s="804"/>
      <c r="W91" s="804"/>
      <c r="X91" s="804"/>
      <c r="Y91" s="804"/>
      <c r="Z91" s="804"/>
      <c r="AA91" s="804"/>
      <c r="AB91" s="804"/>
      <c r="AC91" s="804"/>
      <c r="AD91" s="804"/>
      <c r="AE91" s="804"/>
      <c r="AF91" s="804"/>
      <c r="AG91" s="804"/>
    </row>
    <row r="92" spans="1:33" s="792" customFormat="1" x14ac:dyDescent="0.2">
      <c r="A92" s="794">
        <f t="shared" si="10"/>
        <v>2028</v>
      </c>
      <c r="B92" s="794">
        <f t="shared" si="11"/>
        <v>8</v>
      </c>
      <c r="C92" s="800">
        <f t="shared" si="4"/>
        <v>46966</v>
      </c>
      <c r="D92" s="791"/>
      <c r="E92" s="805">
        <v>14112027</v>
      </c>
      <c r="F92" s="476">
        <v>11817100</v>
      </c>
      <c r="G92" s="476">
        <v>954034</v>
      </c>
      <c r="H92" s="476">
        <v>1542478</v>
      </c>
      <c r="I92" s="476">
        <v>145596</v>
      </c>
      <c r="J92" s="476">
        <v>260256</v>
      </c>
      <c r="K92" s="476">
        <v>17658</v>
      </c>
      <c r="L92" s="476">
        <v>3176855</v>
      </c>
      <c r="M92" s="476">
        <v>16098964</v>
      </c>
      <c r="N92" s="476">
        <f t="shared" si="5"/>
        <v>27046415</v>
      </c>
      <c r="O92" s="476">
        <f t="shared" si="6"/>
        <v>1802734</v>
      </c>
      <c r="P92" s="476">
        <f t="shared" si="7"/>
        <v>19275819</v>
      </c>
      <c r="Q92" s="476">
        <f t="shared" si="8"/>
        <v>48124968</v>
      </c>
      <c r="R92" s="476">
        <f t="shared" si="9"/>
        <v>987154</v>
      </c>
      <c r="S92" s="806">
        <f t="shared" si="12"/>
        <v>49112122</v>
      </c>
      <c r="T92" s="804"/>
      <c r="U92" s="804"/>
      <c r="V92" s="804"/>
      <c r="W92" s="804"/>
      <c r="X92" s="804"/>
      <c r="Y92" s="804"/>
      <c r="Z92" s="804"/>
      <c r="AA92" s="804"/>
      <c r="AB92" s="804"/>
      <c r="AC92" s="804"/>
      <c r="AD92" s="804"/>
      <c r="AE92" s="804"/>
      <c r="AF92" s="804"/>
      <c r="AG92" s="804"/>
    </row>
    <row r="93" spans="1:33" s="792" customFormat="1" x14ac:dyDescent="0.2">
      <c r="A93" s="794">
        <f t="shared" si="10"/>
        <v>2028</v>
      </c>
      <c r="B93" s="794">
        <f t="shared" si="11"/>
        <v>9</v>
      </c>
      <c r="C93" s="800">
        <f t="shared" si="4"/>
        <v>46997</v>
      </c>
      <c r="D93" s="791"/>
      <c r="E93" s="805">
        <v>19335934</v>
      </c>
      <c r="F93" s="476">
        <v>13956943</v>
      </c>
      <c r="G93" s="476">
        <v>1247697</v>
      </c>
      <c r="H93" s="476">
        <v>1416871</v>
      </c>
      <c r="I93" s="476">
        <v>131584</v>
      </c>
      <c r="J93" s="476">
        <v>284202</v>
      </c>
      <c r="K93" s="476">
        <v>16206</v>
      </c>
      <c r="L93" s="476">
        <v>3259772</v>
      </c>
      <c r="M93" s="476">
        <v>17250966</v>
      </c>
      <c r="N93" s="476">
        <f t="shared" si="5"/>
        <v>34688364</v>
      </c>
      <c r="O93" s="476">
        <f t="shared" si="6"/>
        <v>1701073</v>
      </c>
      <c r="P93" s="476">
        <f t="shared" si="7"/>
        <v>20510738</v>
      </c>
      <c r="Q93" s="476">
        <f t="shared" si="8"/>
        <v>56900175</v>
      </c>
      <c r="R93" s="476">
        <f t="shared" si="9"/>
        <v>1167153</v>
      </c>
      <c r="S93" s="806">
        <f t="shared" si="12"/>
        <v>58067328</v>
      </c>
      <c r="T93" s="804"/>
      <c r="U93" s="804"/>
      <c r="V93" s="804"/>
      <c r="W93" s="804"/>
      <c r="X93" s="804"/>
      <c r="Y93" s="804"/>
      <c r="Z93" s="804"/>
      <c r="AA93" s="804"/>
      <c r="AB93" s="804"/>
      <c r="AC93" s="804"/>
      <c r="AD93" s="804"/>
      <c r="AE93" s="804"/>
      <c r="AF93" s="804"/>
      <c r="AG93" s="804"/>
    </row>
    <row r="94" spans="1:33" s="792" customFormat="1" x14ac:dyDescent="0.2">
      <c r="A94" s="794">
        <f t="shared" si="10"/>
        <v>2028</v>
      </c>
      <c r="B94" s="794">
        <f t="shared" si="11"/>
        <v>10</v>
      </c>
      <c r="C94" s="800">
        <f t="shared" si="4"/>
        <v>47027</v>
      </c>
      <c r="D94" s="791"/>
      <c r="E94" s="805">
        <v>40500021</v>
      </c>
      <c r="F94" s="476">
        <v>23175275</v>
      </c>
      <c r="G94" s="476">
        <v>1272333</v>
      </c>
      <c r="H94" s="476">
        <v>2532247</v>
      </c>
      <c r="I94" s="476">
        <v>229848</v>
      </c>
      <c r="J94" s="476">
        <v>326003</v>
      </c>
      <c r="K94" s="476">
        <v>19160</v>
      </c>
      <c r="L94" s="476">
        <v>3410824</v>
      </c>
      <c r="M94" s="476">
        <v>16621514</v>
      </c>
      <c r="N94" s="476">
        <f t="shared" si="5"/>
        <v>65196637</v>
      </c>
      <c r="O94" s="476">
        <f t="shared" si="6"/>
        <v>2858250</v>
      </c>
      <c r="P94" s="476">
        <f t="shared" si="7"/>
        <v>20032338</v>
      </c>
      <c r="Q94" s="476">
        <f t="shared" si="8"/>
        <v>88087225</v>
      </c>
      <c r="R94" s="476">
        <f t="shared" si="9"/>
        <v>1806871</v>
      </c>
      <c r="S94" s="806">
        <f t="shared" si="12"/>
        <v>89894096</v>
      </c>
      <c r="T94" s="804"/>
      <c r="U94" s="804"/>
      <c r="V94" s="804"/>
      <c r="W94" s="804"/>
      <c r="X94" s="804"/>
      <c r="Y94" s="804"/>
      <c r="Z94" s="804"/>
      <c r="AA94" s="804"/>
      <c r="AB94" s="804"/>
      <c r="AC94" s="804"/>
      <c r="AD94" s="804"/>
      <c r="AE94" s="804"/>
      <c r="AF94" s="804"/>
      <c r="AG94" s="804"/>
    </row>
    <row r="95" spans="1:33" s="792" customFormat="1" x14ac:dyDescent="0.2">
      <c r="A95" s="794">
        <f t="shared" si="10"/>
        <v>2028</v>
      </c>
      <c r="B95" s="794">
        <f t="shared" si="11"/>
        <v>11</v>
      </c>
      <c r="C95" s="800">
        <f t="shared" si="4"/>
        <v>47058</v>
      </c>
      <c r="D95" s="791"/>
      <c r="E95" s="805">
        <v>64045402</v>
      </c>
      <c r="F95" s="476">
        <v>32098038</v>
      </c>
      <c r="G95" s="476">
        <v>2055562</v>
      </c>
      <c r="H95" s="476">
        <v>2488967</v>
      </c>
      <c r="I95" s="476">
        <v>291348</v>
      </c>
      <c r="J95" s="476">
        <v>321094</v>
      </c>
      <c r="K95" s="476">
        <v>20717</v>
      </c>
      <c r="L95" s="476">
        <v>4267217</v>
      </c>
      <c r="M95" s="476">
        <v>17282023</v>
      </c>
      <c r="N95" s="476">
        <f t="shared" si="5"/>
        <v>98511067</v>
      </c>
      <c r="O95" s="476">
        <f t="shared" si="6"/>
        <v>2810061</v>
      </c>
      <c r="P95" s="476">
        <f t="shared" si="7"/>
        <v>21549240</v>
      </c>
      <c r="Q95" s="476">
        <f t="shared" si="8"/>
        <v>122870368</v>
      </c>
      <c r="R95" s="476">
        <f t="shared" si="9"/>
        <v>2520354</v>
      </c>
      <c r="S95" s="806">
        <f t="shared" si="12"/>
        <v>125390722</v>
      </c>
      <c r="T95" s="804"/>
      <c r="U95" s="804"/>
      <c r="V95" s="804"/>
      <c r="W95" s="804"/>
      <c r="X95" s="804"/>
      <c r="Y95" s="804"/>
      <c r="Z95" s="804"/>
      <c r="AA95" s="804"/>
      <c r="AB95" s="804"/>
      <c r="AC95" s="804"/>
      <c r="AD95" s="804"/>
      <c r="AE95" s="804"/>
      <c r="AF95" s="804"/>
      <c r="AG95" s="804"/>
    </row>
    <row r="96" spans="1:33" s="792" customFormat="1" x14ac:dyDescent="0.2">
      <c r="A96" s="794">
        <f t="shared" si="10"/>
        <v>2028</v>
      </c>
      <c r="B96" s="794">
        <f t="shared" si="11"/>
        <v>12</v>
      </c>
      <c r="C96" s="800">
        <f t="shared" si="4"/>
        <v>47088</v>
      </c>
      <c r="D96" s="791"/>
      <c r="E96" s="805">
        <v>82883797</v>
      </c>
      <c r="F96" s="476">
        <v>38412028</v>
      </c>
      <c r="G96" s="476">
        <v>2577876</v>
      </c>
      <c r="H96" s="476">
        <v>3282928</v>
      </c>
      <c r="I96" s="476">
        <v>378212</v>
      </c>
      <c r="J96" s="476">
        <v>353008</v>
      </c>
      <c r="K96" s="476">
        <v>22841</v>
      </c>
      <c r="L96" s="476">
        <v>4542023</v>
      </c>
      <c r="M96" s="476">
        <v>17579329</v>
      </c>
      <c r="N96" s="476">
        <f t="shared" si="5"/>
        <v>124274754</v>
      </c>
      <c r="O96" s="476">
        <f t="shared" si="6"/>
        <v>3635936</v>
      </c>
      <c r="P96" s="476">
        <f t="shared" si="7"/>
        <v>22121352</v>
      </c>
      <c r="Q96" s="476">
        <f t="shared" si="8"/>
        <v>150032042</v>
      </c>
      <c r="R96" s="476">
        <f t="shared" si="9"/>
        <v>3077502</v>
      </c>
      <c r="S96" s="806">
        <f t="shared" si="12"/>
        <v>153109544</v>
      </c>
      <c r="T96" s="804"/>
      <c r="U96" s="804"/>
      <c r="V96" s="804"/>
      <c r="W96" s="804"/>
      <c r="X96" s="804"/>
      <c r="Y96" s="804"/>
      <c r="Z96" s="804"/>
      <c r="AA96" s="804"/>
      <c r="AB96" s="804"/>
      <c r="AC96" s="804"/>
      <c r="AD96" s="804"/>
      <c r="AE96" s="804"/>
      <c r="AF96" s="804"/>
      <c r="AG96" s="804"/>
    </row>
    <row r="97" spans="1:33" s="792" customFormat="1" x14ac:dyDescent="0.2">
      <c r="A97" s="794">
        <f t="shared" si="10"/>
        <v>2029</v>
      </c>
      <c r="B97" s="794">
        <f t="shared" si="11"/>
        <v>1</v>
      </c>
      <c r="C97" s="800">
        <f t="shared" si="4"/>
        <v>47119</v>
      </c>
      <c r="D97" s="791"/>
      <c r="E97" s="805">
        <v>80037132</v>
      </c>
      <c r="F97" s="476">
        <v>33382420</v>
      </c>
      <c r="G97" s="476">
        <v>2233789</v>
      </c>
      <c r="H97" s="476">
        <v>3363071</v>
      </c>
      <c r="I97" s="476">
        <v>301272</v>
      </c>
      <c r="J97" s="476">
        <v>325415</v>
      </c>
      <c r="K97" s="476">
        <v>21297</v>
      </c>
      <c r="L97" s="476">
        <v>4311093</v>
      </c>
      <c r="M97" s="476">
        <v>15966779</v>
      </c>
      <c r="N97" s="476">
        <f t="shared" si="5"/>
        <v>115975910</v>
      </c>
      <c r="O97" s="476">
        <f t="shared" si="6"/>
        <v>3688486</v>
      </c>
      <c r="P97" s="476">
        <f t="shared" si="7"/>
        <v>20277872</v>
      </c>
      <c r="Q97" s="476">
        <f t="shared" si="8"/>
        <v>139942268</v>
      </c>
      <c r="R97" s="476">
        <f t="shared" si="9"/>
        <v>2870537</v>
      </c>
      <c r="S97" s="806">
        <f t="shared" si="12"/>
        <v>142812805</v>
      </c>
      <c r="T97" s="804"/>
      <c r="U97" s="804"/>
      <c r="V97" s="804"/>
      <c r="W97" s="804"/>
      <c r="X97" s="804"/>
      <c r="Y97" s="804"/>
      <c r="Z97" s="804"/>
      <c r="AA97" s="804"/>
      <c r="AB97" s="804"/>
      <c r="AC97" s="804"/>
      <c r="AD97" s="804"/>
      <c r="AE97" s="804"/>
      <c r="AF97" s="804"/>
      <c r="AG97" s="804"/>
    </row>
    <row r="98" spans="1:33" s="792" customFormat="1" x14ac:dyDescent="0.2">
      <c r="A98" s="794">
        <f t="shared" si="10"/>
        <v>2029</v>
      </c>
      <c r="B98" s="794">
        <f t="shared" si="11"/>
        <v>2</v>
      </c>
      <c r="C98" s="800">
        <f t="shared" si="4"/>
        <v>47150</v>
      </c>
      <c r="D98" s="791"/>
      <c r="E98" s="805">
        <v>68859453</v>
      </c>
      <c r="F98" s="476">
        <v>29618509</v>
      </c>
      <c r="G98" s="476">
        <v>2091223</v>
      </c>
      <c r="H98" s="476">
        <v>2721316</v>
      </c>
      <c r="I98" s="476">
        <v>286053</v>
      </c>
      <c r="J98" s="476">
        <v>348583</v>
      </c>
      <c r="K98" s="476">
        <v>20679</v>
      </c>
      <c r="L98" s="476">
        <v>4539561</v>
      </c>
      <c r="M98" s="476">
        <v>19338361</v>
      </c>
      <c r="N98" s="476">
        <f t="shared" si="5"/>
        <v>100875917</v>
      </c>
      <c r="O98" s="476">
        <f t="shared" si="6"/>
        <v>3069899</v>
      </c>
      <c r="P98" s="476">
        <f t="shared" si="7"/>
        <v>23877922</v>
      </c>
      <c r="Q98" s="476">
        <f t="shared" si="8"/>
        <v>127823738</v>
      </c>
      <c r="R98" s="476">
        <f t="shared" si="9"/>
        <v>2621958</v>
      </c>
      <c r="S98" s="806">
        <f t="shared" si="12"/>
        <v>130445696</v>
      </c>
      <c r="T98" s="804"/>
      <c r="U98" s="804"/>
      <c r="V98" s="804"/>
      <c r="W98" s="804"/>
      <c r="X98" s="804"/>
      <c r="Y98" s="804"/>
      <c r="Z98" s="804"/>
      <c r="AA98" s="804"/>
      <c r="AB98" s="804"/>
      <c r="AC98" s="804"/>
      <c r="AD98" s="804"/>
      <c r="AE98" s="804"/>
      <c r="AF98" s="804"/>
      <c r="AG98" s="804"/>
    </row>
    <row r="99" spans="1:33" s="792" customFormat="1" x14ac:dyDescent="0.2">
      <c r="A99" s="794">
        <f t="shared" si="10"/>
        <v>2029</v>
      </c>
      <c r="B99" s="794">
        <f t="shared" si="11"/>
        <v>3</v>
      </c>
      <c r="C99" s="800">
        <f t="shared" si="4"/>
        <v>47178</v>
      </c>
      <c r="D99" s="791"/>
      <c r="E99" s="805">
        <v>61750846</v>
      </c>
      <c r="F99" s="476">
        <v>26739714</v>
      </c>
      <c r="G99" s="476">
        <v>1960084</v>
      </c>
      <c r="H99" s="476">
        <v>2764289</v>
      </c>
      <c r="I99" s="476">
        <v>258887</v>
      </c>
      <c r="J99" s="476">
        <v>400580</v>
      </c>
      <c r="K99" s="476">
        <v>22039</v>
      </c>
      <c r="L99" s="476">
        <v>3955091</v>
      </c>
      <c r="M99" s="476">
        <v>16065357</v>
      </c>
      <c r="N99" s="476">
        <f t="shared" si="5"/>
        <v>90731570</v>
      </c>
      <c r="O99" s="476">
        <f t="shared" si="6"/>
        <v>3164869</v>
      </c>
      <c r="P99" s="476">
        <f t="shared" si="7"/>
        <v>20020448</v>
      </c>
      <c r="Q99" s="476">
        <f t="shared" si="8"/>
        <v>113916887</v>
      </c>
      <c r="R99" s="476">
        <f t="shared" si="9"/>
        <v>2336697</v>
      </c>
      <c r="S99" s="806">
        <f t="shared" si="12"/>
        <v>116253584</v>
      </c>
      <c r="T99" s="804"/>
      <c r="U99" s="804"/>
      <c r="V99" s="804"/>
      <c r="W99" s="804"/>
      <c r="X99" s="804"/>
      <c r="Y99" s="804"/>
      <c r="Z99" s="804"/>
      <c r="AA99" s="804"/>
      <c r="AB99" s="804"/>
      <c r="AC99" s="804"/>
      <c r="AD99" s="804"/>
      <c r="AE99" s="804"/>
      <c r="AF99" s="804"/>
      <c r="AG99" s="804"/>
    </row>
    <row r="100" spans="1:33" s="792" customFormat="1" x14ac:dyDescent="0.2">
      <c r="A100" s="794">
        <f t="shared" si="10"/>
        <v>2029</v>
      </c>
      <c r="B100" s="794">
        <f t="shared" si="11"/>
        <v>4</v>
      </c>
      <c r="C100" s="800">
        <f t="shared" si="4"/>
        <v>47209</v>
      </c>
      <c r="D100" s="791"/>
      <c r="E100" s="805">
        <v>42785014</v>
      </c>
      <c r="F100" s="476">
        <v>19563309</v>
      </c>
      <c r="G100" s="476">
        <v>1568321</v>
      </c>
      <c r="H100" s="476">
        <v>2368396</v>
      </c>
      <c r="I100" s="476">
        <v>184872</v>
      </c>
      <c r="J100" s="476">
        <v>383410</v>
      </c>
      <c r="K100" s="476">
        <v>20745</v>
      </c>
      <c r="L100" s="476">
        <v>3980493</v>
      </c>
      <c r="M100" s="476">
        <v>17418755</v>
      </c>
      <c r="N100" s="476">
        <f t="shared" si="5"/>
        <v>64122261</v>
      </c>
      <c r="O100" s="476">
        <f t="shared" si="6"/>
        <v>2751806</v>
      </c>
      <c r="P100" s="476">
        <f t="shared" si="7"/>
        <v>21399248</v>
      </c>
      <c r="Q100" s="476">
        <f t="shared" si="8"/>
        <v>88273315</v>
      </c>
      <c r="R100" s="476">
        <f t="shared" si="9"/>
        <v>1810688</v>
      </c>
      <c r="S100" s="806">
        <f t="shared" si="12"/>
        <v>90084003</v>
      </c>
      <c r="T100" s="804"/>
      <c r="U100" s="804"/>
      <c r="V100" s="804"/>
      <c r="W100" s="804"/>
      <c r="X100" s="804"/>
      <c r="Y100" s="804"/>
      <c r="Z100" s="804"/>
      <c r="AA100" s="804"/>
      <c r="AB100" s="804"/>
      <c r="AC100" s="804"/>
      <c r="AD100" s="804"/>
      <c r="AE100" s="804"/>
      <c r="AF100" s="804"/>
      <c r="AG100" s="804"/>
    </row>
    <row r="101" spans="1:33" s="792" customFormat="1" x14ac:dyDescent="0.2">
      <c r="A101" s="794">
        <f t="shared" si="10"/>
        <v>2029</v>
      </c>
      <c r="B101" s="794">
        <f t="shared" si="11"/>
        <v>5</v>
      </c>
      <c r="C101" s="800">
        <f t="shared" ref="C101:C164" si="13">DATE(A101,B101,1)</f>
        <v>47239</v>
      </c>
      <c r="D101" s="791"/>
      <c r="E101" s="805">
        <v>25997757</v>
      </c>
      <c r="F101" s="476">
        <v>14384748</v>
      </c>
      <c r="G101" s="476">
        <v>1097285</v>
      </c>
      <c r="H101" s="476">
        <v>2077033</v>
      </c>
      <c r="I101" s="476">
        <v>188126</v>
      </c>
      <c r="J101" s="476">
        <v>360235</v>
      </c>
      <c r="K101" s="476">
        <v>19027</v>
      </c>
      <c r="L101" s="476">
        <v>3513955</v>
      </c>
      <c r="M101" s="476">
        <v>16479974</v>
      </c>
      <c r="N101" s="476">
        <f t="shared" ref="N101:N164" si="14">SUM(E101:G101,I101,K101)</f>
        <v>41686943</v>
      </c>
      <c r="O101" s="476">
        <f t="shared" ref="O101:O164" si="15">SUM(H101,J101)</f>
        <v>2437268</v>
      </c>
      <c r="P101" s="476">
        <f t="shared" ref="P101:P164" si="16">SUM(L101:M101)</f>
        <v>19993929</v>
      </c>
      <c r="Q101" s="476">
        <f t="shared" ref="Q101:Q164" si="17">SUM(N101:P101)</f>
        <v>64118140</v>
      </c>
      <c r="R101" s="476">
        <f t="shared" ref="R101:R164" si="18">S101-Q101</f>
        <v>1315210</v>
      </c>
      <c r="S101" s="806">
        <f t="shared" si="12"/>
        <v>65433350</v>
      </c>
      <c r="T101" s="804"/>
      <c r="U101" s="804"/>
      <c r="V101" s="804"/>
      <c r="W101" s="804"/>
      <c r="X101" s="804"/>
      <c r="Y101" s="804"/>
      <c r="Z101" s="804"/>
      <c r="AA101" s="804"/>
      <c r="AB101" s="804"/>
      <c r="AC101" s="804"/>
      <c r="AD101" s="804"/>
      <c r="AE101" s="804"/>
      <c r="AF101" s="804"/>
      <c r="AG101" s="804"/>
    </row>
    <row r="102" spans="1:33" s="792" customFormat="1" x14ac:dyDescent="0.2">
      <c r="A102" s="794">
        <f t="shared" ref="A102:A165" si="19">IF(B102=1,A101+1,A101)</f>
        <v>2029</v>
      </c>
      <c r="B102" s="794">
        <f t="shared" ref="B102:B165" si="20">IF(B101=12,1,B101+1)</f>
        <v>6</v>
      </c>
      <c r="C102" s="800">
        <f t="shared" si="13"/>
        <v>47270</v>
      </c>
      <c r="D102" s="791"/>
      <c r="E102" s="805">
        <v>18030096</v>
      </c>
      <c r="F102" s="476">
        <v>12005890</v>
      </c>
      <c r="G102" s="476">
        <v>934947</v>
      </c>
      <c r="H102" s="476">
        <v>1704401</v>
      </c>
      <c r="I102" s="476">
        <v>200109</v>
      </c>
      <c r="J102" s="476">
        <v>293141</v>
      </c>
      <c r="K102" s="476">
        <v>18422</v>
      </c>
      <c r="L102" s="476">
        <v>3626437</v>
      </c>
      <c r="M102" s="476">
        <v>16490894</v>
      </c>
      <c r="N102" s="476">
        <f t="shared" si="14"/>
        <v>31189464</v>
      </c>
      <c r="O102" s="476">
        <f t="shared" si="15"/>
        <v>1997542</v>
      </c>
      <c r="P102" s="476">
        <f t="shared" si="16"/>
        <v>20117331</v>
      </c>
      <c r="Q102" s="476">
        <f t="shared" si="17"/>
        <v>53304337</v>
      </c>
      <c r="R102" s="476">
        <f t="shared" si="18"/>
        <v>1093394</v>
      </c>
      <c r="S102" s="806">
        <f t="shared" ref="S102:S165" si="21">ROUND(Q102/(1-0.0201), 0)</f>
        <v>54397731</v>
      </c>
      <c r="T102" s="804"/>
      <c r="U102" s="804"/>
      <c r="V102" s="804"/>
      <c r="W102" s="804"/>
      <c r="X102" s="804"/>
      <c r="Y102" s="804"/>
      <c r="Z102" s="804"/>
      <c r="AA102" s="804"/>
      <c r="AB102" s="804"/>
      <c r="AC102" s="804"/>
      <c r="AD102" s="804"/>
      <c r="AE102" s="804"/>
      <c r="AF102" s="804"/>
      <c r="AG102" s="804"/>
    </row>
    <row r="103" spans="1:33" s="792" customFormat="1" x14ac:dyDescent="0.2">
      <c r="A103" s="794">
        <f t="shared" si="19"/>
        <v>2029</v>
      </c>
      <c r="B103" s="794">
        <f t="shared" si="20"/>
        <v>7</v>
      </c>
      <c r="C103" s="800">
        <f t="shared" si="13"/>
        <v>47300</v>
      </c>
      <c r="D103" s="791"/>
      <c r="E103" s="805">
        <v>13718113</v>
      </c>
      <c r="F103" s="476">
        <v>10560637</v>
      </c>
      <c r="G103" s="476">
        <v>815396</v>
      </c>
      <c r="H103" s="476">
        <v>1569790</v>
      </c>
      <c r="I103" s="476">
        <v>189775</v>
      </c>
      <c r="J103" s="476">
        <v>251956</v>
      </c>
      <c r="K103" s="476">
        <v>17323</v>
      </c>
      <c r="L103" s="476">
        <v>3102799</v>
      </c>
      <c r="M103" s="476">
        <v>16551308</v>
      </c>
      <c r="N103" s="476">
        <f t="shared" si="14"/>
        <v>25301244</v>
      </c>
      <c r="O103" s="476">
        <f t="shared" si="15"/>
        <v>1821746</v>
      </c>
      <c r="P103" s="476">
        <f t="shared" si="16"/>
        <v>19654107</v>
      </c>
      <c r="Q103" s="476">
        <f t="shared" si="17"/>
        <v>46777097</v>
      </c>
      <c r="R103" s="476">
        <f t="shared" si="18"/>
        <v>959506</v>
      </c>
      <c r="S103" s="806">
        <f t="shared" si="21"/>
        <v>47736603</v>
      </c>
      <c r="T103" s="804"/>
      <c r="U103" s="804"/>
      <c r="V103" s="804"/>
      <c r="W103" s="804"/>
      <c r="X103" s="804"/>
      <c r="Y103" s="804"/>
      <c r="Z103" s="804"/>
      <c r="AA103" s="804"/>
      <c r="AB103" s="804"/>
      <c r="AC103" s="804"/>
      <c r="AD103" s="804"/>
      <c r="AE103" s="804"/>
      <c r="AF103" s="804"/>
      <c r="AG103" s="804"/>
    </row>
    <row r="104" spans="1:33" s="792" customFormat="1" x14ac:dyDescent="0.2">
      <c r="A104" s="794">
        <f t="shared" si="19"/>
        <v>2029</v>
      </c>
      <c r="B104" s="794">
        <f t="shared" si="20"/>
        <v>8</v>
      </c>
      <c r="C104" s="800">
        <f t="shared" si="13"/>
        <v>47331</v>
      </c>
      <c r="D104" s="791"/>
      <c r="E104" s="805">
        <v>13960553</v>
      </c>
      <c r="F104" s="476">
        <v>11817562</v>
      </c>
      <c r="G104" s="476">
        <v>919089</v>
      </c>
      <c r="H104" s="476">
        <v>1468955</v>
      </c>
      <c r="I104" s="476">
        <v>138794</v>
      </c>
      <c r="J104" s="476">
        <v>256676</v>
      </c>
      <c r="K104" s="476">
        <v>17658</v>
      </c>
      <c r="L104" s="476">
        <v>3126373</v>
      </c>
      <c r="M104" s="476">
        <v>16006870</v>
      </c>
      <c r="N104" s="476">
        <f t="shared" si="14"/>
        <v>26853656</v>
      </c>
      <c r="O104" s="476">
        <f t="shared" si="15"/>
        <v>1725631</v>
      </c>
      <c r="P104" s="476">
        <f t="shared" si="16"/>
        <v>19133243</v>
      </c>
      <c r="Q104" s="476">
        <f t="shared" si="17"/>
        <v>47712530</v>
      </c>
      <c r="R104" s="476">
        <f t="shared" si="18"/>
        <v>978694</v>
      </c>
      <c r="S104" s="806">
        <f t="shared" si="21"/>
        <v>48691224</v>
      </c>
      <c r="T104" s="804"/>
      <c r="U104" s="804"/>
      <c r="V104" s="804"/>
      <c r="W104" s="804"/>
      <c r="X104" s="804"/>
      <c r="Y104" s="804"/>
      <c r="Z104" s="804"/>
      <c r="AA104" s="804"/>
      <c r="AB104" s="804"/>
      <c r="AC104" s="804"/>
      <c r="AD104" s="804"/>
      <c r="AE104" s="804"/>
      <c r="AF104" s="804"/>
      <c r="AG104" s="804"/>
    </row>
    <row r="105" spans="1:33" s="792" customFormat="1" x14ac:dyDescent="0.2">
      <c r="A105" s="794">
        <f t="shared" si="19"/>
        <v>2029</v>
      </c>
      <c r="B105" s="794">
        <f t="shared" si="20"/>
        <v>9</v>
      </c>
      <c r="C105" s="800">
        <f t="shared" si="13"/>
        <v>47362</v>
      </c>
      <c r="D105" s="791"/>
      <c r="E105" s="805">
        <v>18974197</v>
      </c>
      <c r="F105" s="476">
        <v>13894533</v>
      </c>
      <c r="G105" s="476">
        <v>1204892</v>
      </c>
      <c r="H105" s="476">
        <v>1343044</v>
      </c>
      <c r="I105" s="476">
        <v>124771</v>
      </c>
      <c r="J105" s="476">
        <v>280872</v>
      </c>
      <c r="K105" s="476">
        <v>16191</v>
      </c>
      <c r="L105" s="476">
        <v>3207512</v>
      </c>
      <c r="M105" s="476">
        <v>17144686</v>
      </c>
      <c r="N105" s="476">
        <f t="shared" si="14"/>
        <v>34214584</v>
      </c>
      <c r="O105" s="476">
        <f t="shared" si="15"/>
        <v>1623916</v>
      </c>
      <c r="P105" s="476">
        <f t="shared" si="16"/>
        <v>20352198</v>
      </c>
      <c r="Q105" s="476">
        <f t="shared" si="17"/>
        <v>56190698</v>
      </c>
      <c r="R105" s="476">
        <f t="shared" si="18"/>
        <v>1152600</v>
      </c>
      <c r="S105" s="806">
        <f t="shared" si="21"/>
        <v>57343298</v>
      </c>
      <c r="T105" s="804"/>
      <c r="U105" s="804"/>
      <c r="V105" s="804"/>
      <c r="W105" s="804"/>
      <c r="X105" s="804"/>
      <c r="Y105" s="804"/>
      <c r="Z105" s="804"/>
      <c r="AA105" s="804"/>
      <c r="AB105" s="804"/>
      <c r="AC105" s="804"/>
      <c r="AD105" s="804"/>
      <c r="AE105" s="804"/>
      <c r="AF105" s="804"/>
      <c r="AG105" s="804"/>
    </row>
    <row r="106" spans="1:33" s="792" customFormat="1" x14ac:dyDescent="0.2">
      <c r="A106" s="794">
        <f t="shared" si="19"/>
        <v>2029</v>
      </c>
      <c r="B106" s="794">
        <f t="shared" si="20"/>
        <v>10</v>
      </c>
      <c r="C106" s="800">
        <f t="shared" si="13"/>
        <v>47392</v>
      </c>
      <c r="D106" s="791"/>
      <c r="E106" s="805">
        <v>39648965</v>
      </c>
      <c r="F106" s="476">
        <v>23039967</v>
      </c>
      <c r="G106" s="476">
        <v>1236252</v>
      </c>
      <c r="H106" s="476">
        <v>2399616</v>
      </c>
      <c r="I106" s="476">
        <v>217856</v>
      </c>
      <c r="J106" s="476">
        <v>322174</v>
      </c>
      <c r="K106" s="476">
        <v>19141</v>
      </c>
      <c r="L106" s="476">
        <v>3350579</v>
      </c>
      <c r="M106" s="476">
        <v>16522272</v>
      </c>
      <c r="N106" s="476">
        <f t="shared" si="14"/>
        <v>64162181</v>
      </c>
      <c r="O106" s="476">
        <f t="shared" si="15"/>
        <v>2721790</v>
      </c>
      <c r="P106" s="476">
        <f t="shared" si="16"/>
        <v>19872851</v>
      </c>
      <c r="Q106" s="476">
        <f t="shared" si="17"/>
        <v>86756822</v>
      </c>
      <c r="R106" s="476">
        <f t="shared" si="18"/>
        <v>1779582</v>
      </c>
      <c r="S106" s="806">
        <f t="shared" si="21"/>
        <v>88536404</v>
      </c>
      <c r="T106" s="804"/>
      <c r="U106" s="804"/>
      <c r="V106" s="804"/>
      <c r="W106" s="804"/>
      <c r="X106" s="804"/>
      <c r="Y106" s="804"/>
      <c r="Z106" s="804"/>
      <c r="AA106" s="804"/>
      <c r="AB106" s="804"/>
      <c r="AC106" s="804"/>
      <c r="AD106" s="804"/>
      <c r="AE106" s="804"/>
      <c r="AF106" s="804"/>
      <c r="AG106" s="804"/>
    </row>
    <row r="107" spans="1:33" s="792" customFormat="1" x14ac:dyDescent="0.2">
      <c r="A107" s="794">
        <f t="shared" si="19"/>
        <v>2029</v>
      </c>
      <c r="B107" s="794">
        <f t="shared" si="20"/>
        <v>11</v>
      </c>
      <c r="C107" s="800">
        <f t="shared" si="13"/>
        <v>47423</v>
      </c>
      <c r="D107" s="791"/>
      <c r="E107" s="805">
        <v>62786779</v>
      </c>
      <c r="F107" s="476">
        <v>31822323</v>
      </c>
      <c r="G107" s="476">
        <v>2007559</v>
      </c>
      <c r="H107" s="476">
        <v>2359559</v>
      </c>
      <c r="I107" s="476">
        <v>276944</v>
      </c>
      <c r="J107" s="476">
        <v>318333</v>
      </c>
      <c r="K107" s="476">
        <v>20700</v>
      </c>
      <c r="L107" s="476">
        <v>4209366</v>
      </c>
      <c r="M107" s="476">
        <v>17181436</v>
      </c>
      <c r="N107" s="476">
        <f t="shared" si="14"/>
        <v>96914305</v>
      </c>
      <c r="O107" s="476">
        <f t="shared" si="15"/>
        <v>2677892</v>
      </c>
      <c r="P107" s="476">
        <f t="shared" si="16"/>
        <v>21390802</v>
      </c>
      <c r="Q107" s="476">
        <f t="shared" si="17"/>
        <v>120982999</v>
      </c>
      <c r="R107" s="476">
        <f t="shared" si="18"/>
        <v>2481639</v>
      </c>
      <c r="S107" s="806">
        <f t="shared" si="21"/>
        <v>123464638</v>
      </c>
      <c r="T107" s="804"/>
      <c r="U107" s="804"/>
      <c r="V107" s="804"/>
      <c r="W107" s="804"/>
      <c r="X107" s="804"/>
      <c r="Y107" s="804"/>
      <c r="Z107" s="804"/>
      <c r="AA107" s="804"/>
      <c r="AB107" s="804"/>
      <c r="AC107" s="804"/>
      <c r="AD107" s="804"/>
      <c r="AE107" s="804"/>
      <c r="AF107" s="804"/>
      <c r="AG107" s="804"/>
    </row>
    <row r="108" spans="1:33" s="792" customFormat="1" x14ac:dyDescent="0.2">
      <c r="A108" s="794">
        <f t="shared" si="19"/>
        <v>2029</v>
      </c>
      <c r="B108" s="794">
        <f t="shared" si="20"/>
        <v>12</v>
      </c>
      <c r="C108" s="800">
        <f t="shared" si="13"/>
        <v>47453</v>
      </c>
      <c r="D108" s="791"/>
      <c r="E108" s="805">
        <v>81264976</v>
      </c>
      <c r="F108" s="476">
        <v>37850544</v>
      </c>
      <c r="G108" s="476">
        <v>2522306</v>
      </c>
      <c r="H108" s="476">
        <v>3117313</v>
      </c>
      <c r="I108" s="476">
        <v>360009</v>
      </c>
      <c r="J108" s="476">
        <v>350956</v>
      </c>
      <c r="K108" s="476">
        <v>22830</v>
      </c>
      <c r="L108" s="476">
        <v>4411928</v>
      </c>
      <c r="M108" s="476">
        <v>17482646</v>
      </c>
      <c r="N108" s="476">
        <f t="shared" si="14"/>
        <v>122020665</v>
      </c>
      <c r="O108" s="476">
        <f t="shared" si="15"/>
        <v>3468269</v>
      </c>
      <c r="P108" s="476">
        <f t="shared" si="16"/>
        <v>21894574</v>
      </c>
      <c r="Q108" s="476">
        <f t="shared" si="17"/>
        <v>147383508</v>
      </c>
      <c r="R108" s="476">
        <f t="shared" si="18"/>
        <v>3023174</v>
      </c>
      <c r="S108" s="806">
        <f t="shared" si="21"/>
        <v>150406682</v>
      </c>
      <c r="T108" s="804"/>
      <c r="U108" s="804"/>
      <c r="V108" s="804"/>
      <c r="W108" s="804"/>
      <c r="X108" s="804"/>
      <c r="Y108" s="804"/>
      <c r="Z108" s="804"/>
      <c r="AA108" s="804"/>
      <c r="AB108" s="804"/>
      <c r="AC108" s="804"/>
      <c r="AD108" s="804"/>
      <c r="AE108" s="804"/>
      <c r="AF108" s="804"/>
      <c r="AG108" s="804"/>
    </row>
    <row r="109" spans="1:33" s="792" customFormat="1" x14ac:dyDescent="0.2">
      <c r="A109" s="794">
        <f t="shared" si="19"/>
        <v>2030</v>
      </c>
      <c r="B109" s="794">
        <f t="shared" si="20"/>
        <v>1</v>
      </c>
      <c r="C109" s="800">
        <f t="shared" si="13"/>
        <v>47484</v>
      </c>
      <c r="D109" s="791"/>
      <c r="E109" s="805">
        <v>78401117</v>
      </c>
      <c r="F109" s="476">
        <v>32719040</v>
      </c>
      <c r="G109" s="476">
        <v>2184986</v>
      </c>
      <c r="H109" s="476">
        <v>3188237</v>
      </c>
      <c r="I109" s="476">
        <v>286305</v>
      </c>
      <c r="J109" s="476">
        <v>322377</v>
      </c>
      <c r="K109" s="476">
        <v>21283</v>
      </c>
      <c r="L109" s="476">
        <v>4176582</v>
      </c>
      <c r="M109" s="476">
        <v>15866739</v>
      </c>
      <c r="N109" s="476">
        <f t="shared" si="14"/>
        <v>113612731</v>
      </c>
      <c r="O109" s="476">
        <f t="shared" si="15"/>
        <v>3510614</v>
      </c>
      <c r="P109" s="476">
        <f t="shared" si="16"/>
        <v>20043321</v>
      </c>
      <c r="Q109" s="476">
        <f t="shared" si="17"/>
        <v>137166666</v>
      </c>
      <c r="R109" s="476">
        <f t="shared" si="18"/>
        <v>2813603</v>
      </c>
      <c r="S109" s="806">
        <f t="shared" si="21"/>
        <v>139980269</v>
      </c>
      <c r="T109" s="804"/>
      <c r="U109" s="804"/>
      <c r="V109" s="804"/>
      <c r="W109" s="804"/>
      <c r="X109" s="804"/>
      <c r="Y109" s="804"/>
      <c r="Z109" s="804"/>
      <c r="AA109" s="804"/>
      <c r="AB109" s="804"/>
      <c r="AC109" s="804"/>
      <c r="AD109" s="804"/>
      <c r="AE109" s="804"/>
      <c r="AF109" s="804"/>
      <c r="AG109" s="804"/>
    </row>
    <row r="110" spans="1:33" s="792" customFormat="1" x14ac:dyDescent="0.2">
      <c r="A110" s="794">
        <f t="shared" si="19"/>
        <v>2030</v>
      </c>
      <c r="B110" s="794">
        <f t="shared" si="20"/>
        <v>2</v>
      </c>
      <c r="C110" s="800">
        <f t="shared" si="13"/>
        <v>47515</v>
      </c>
      <c r="D110" s="791"/>
      <c r="E110" s="805">
        <v>67514802</v>
      </c>
      <c r="F110" s="476">
        <v>29085460</v>
      </c>
      <c r="G110" s="476">
        <v>2042643</v>
      </c>
      <c r="H110" s="476">
        <v>2576441</v>
      </c>
      <c r="I110" s="476">
        <v>271758</v>
      </c>
      <c r="J110" s="476">
        <v>344900</v>
      </c>
      <c r="K110" s="476">
        <v>20666</v>
      </c>
      <c r="L110" s="476">
        <v>4409668</v>
      </c>
      <c r="M110" s="476">
        <v>19230698</v>
      </c>
      <c r="N110" s="476">
        <f t="shared" si="14"/>
        <v>98935329</v>
      </c>
      <c r="O110" s="476">
        <f t="shared" si="15"/>
        <v>2921341</v>
      </c>
      <c r="P110" s="476">
        <f t="shared" si="16"/>
        <v>23640366</v>
      </c>
      <c r="Q110" s="476">
        <f t="shared" si="17"/>
        <v>125497036</v>
      </c>
      <c r="R110" s="476">
        <f t="shared" si="18"/>
        <v>2574232</v>
      </c>
      <c r="S110" s="806">
        <f t="shared" si="21"/>
        <v>128071268</v>
      </c>
      <c r="T110" s="804"/>
      <c r="U110" s="804"/>
      <c r="V110" s="804"/>
      <c r="W110" s="804"/>
      <c r="X110" s="804"/>
      <c r="Y110" s="804"/>
      <c r="Z110" s="804"/>
      <c r="AA110" s="804"/>
      <c r="AB110" s="804"/>
      <c r="AC110" s="804"/>
      <c r="AD110" s="804"/>
      <c r="AE110" s="804"/>
      <c r="AF110" s="804"/>
      <c r="AG110" s="804"/>
    </row>
    <row r="111" spans="1:33" s="792" customFormat="1" x14ac:dyDescent="0.2">
      <c r="A111" s="794">
        <f t="shared" si="19"/>
        <v>2030</v>
      </c>
      <c r="B111" s="794">
        <f t="shared" si="20"/>
        <v>3</v>
      </c>
      <c r="C111" s="800">
        <f t="shared" si="13"/>
        <v>47543</v>
      </c>
      <c r="D111" s="791"/>
      <c r="E111" s="805">
        <v>60785053</v>
      </c>
      <c r="F111" s="476">
        <v>26430799</v>
      </c>
      <c r="G111" s="476">
        <v>1917284</v>
      </c>
      <c r="H111" s="476">
        <v>2624295</v>
      </c>
      <c r="I111" s="476">
        <v>246313</v>
      </c>
      <c r="J111" s="476">
        <v>396555</v>
      </c>
      <c r="K111" s="476">
        <v>22032</v>
      </c>
      <c r="L111" s="476">
        <v>3852367</v>
      </c>
      <c r="M111" s="476">
        <v>15973708</v>
      </c>
      <c r="N111" s="476">
        <f t="shared" si="14"/>
        <v>89401481</v>
      </c>
      <c r="O111" s="476">
        <f t="shared" si="15"/>
        <v>3020850</v>
      </c>
      <c r="P111" s="476">
        <f t="shared" si="16"/>
        <v>19826075</v>
      </c>
      <c r="Q111" s="476">
        <f t="shared" si="17"/>
        <v>112248406</v>
      </c>
      <c r="R111" s="476">
        <f t="shared" si="18"/>
        <v>2302473</v>
      </c>
      <c r="S111" s="806">
        <f t="shared" si="21"/>
        <v>114550879</v>
      </c>
      <c r="T111" s="804"/>
      <c r="U111" s="804"/>
      <c r="V111" s="804"/>
      <c r="W111" s="804"/>
      <c r="X111" s="804"/>
      <c r="Y111" s="804"/>
      <c r="Z111" s="804"/>
      <c r="AA111" s="804"/>
      <c r="AB111" s="804"/>
      <c r="AC111" s="804"/>
      <c r="AD111" s="804"/>
      <c r="AE111" s="804"/>
      <c r="AF111" s="804"/>
      <c r="AG111" s="804"/>
    </row>
    <row r="112" spans="1:33" s="792" customFormat="1" x14ac:dyDescent="0.2">
      <c r="A112" s="794">
        <f t="shared" si="19"/>
        <v>2030</v>
      </c>
      <c r="B112" s="794">
        <f t="shared" si="20"/>
        <v>4</v>
      </c>
      <c r="C112" s="800">
        <f t="shared" si="13"/>
        <v>47574</v>
      </c>
      <c r="D112" s="791"/>
      <c r="E112" s="805">
        <v>42124147</v>
      </c>
      <c r="F112" s="476">
        <v>19351702</v>
      </c>
      <c r="G112" s="476">
        <v>1528615</v>
      </c>
      <c r="H112" s="476">
        <v>2249708</v>
      </c>
      <c r="I112" s="476">
        <v>175942</v>
      </c>
      <c r="J112" s="476">
        <v>379420</v>
      </c>
      <c r="K112" s="476">
        <v>20738</v>
      </c>
      <c r="L112" s="476">
        <v>3886597</v>
      </c>
      <c r="M112" s="476">
        <v>17318881</v>
      </c>
      <c r="N112" s="476">
        <f t="shared" si="14"/>
        <v>63201144</v>
      </c>
      <c r="O112" s="476">
        <f t="shared" si="15"/>
        <v>2629128</v>
      </c>
      <c r="P112" s="476">
        <f t="shared" si="16"/>
        <v>21205478</v>
      </c>
      <c r="Q112" s="476">
        <f t="shared" si="17"/>
        <v>87035750</v>
      </c>
      <c r="R112" s="476">
        <f t="shared" si="18"/>
        <v>1785303</v>
      </c>
      <c r="S112" s="806">
        <f t="shared" si="21"/>
        <v>88821053</v>
      </c>
      <c r="T112" s="804"/>
      <c r="U112" s="804"/>
      <c r="V112" s="804"/>
      <c r="W112" s="804"/>
      <c r="X112" s="804"/>
      <c r="Y112" s="804"/>
      <c r="Z112" s="804"/>
      <c r="AA112" s="804"/>
      <c r="AB112" s="804"/>
      <c r="AC112" s="804"/>
      <c r="AD112" s="804"/>
      <c r="AE112" s="804"/>
      <c r="AF112" s="804"/>
      <c r="AG112" s="804"/>
    </row>
    <row r="113" spans="1:33" s="792" customFormat="1" x14ac:dyDescent="0.2">
      <c r="A113" s="794">
        <f t="shared" si="19"/>
        <v>2030</v>
      </c>
      <c r="B113" s="794">
        <f t="shared" si="20"/>
        <v>5</v>
      </c>
      <c r="C113" s="800">
        <f t="shared" si="13"/>
        <v>47604</v>
      </c>
      <c r="D113" s="791"/>
      <c r="E113" s="805">
        <v>25639221</v>
      </c>
      <c r="F113" s="476">
        <v>14260503</v>
      </c>
      <c r="G113" s="476">
        <v>1063264</v>
      </c>
      <c r="H113" s="476">
        <v>1972981</v>
      </c>
      <c r="I113" s="476">
        <v>179033</v>
      </c>
      <c r="J113" s="476">
        <v>356490</v>
      </c>
      <c r="K113" s="476">
        <v>19026</v>
      </c>
      <c r="L113" s="476">
        <v>3434211</v>
      </c>
      <c r="M113" s="476">
        <v>16382744</v>
      </c>
      <c r="N113" s="476">
        <f t="shared" si="14"/>
        <v>41161047</v>
      </c>
      <c r="O113" s="476">
        <f t="shared" si="15"/>
        <v>2329471</v>
      </c>
      <c r="P113" s="476">
        <f t="shared" si="16"/>
        <v>19816955</v>
      </c>
      <c r="Q113" s="476">
        <f t="shared" si="17"/>
        <v>63307473</v>
      </c>
      <c r="R113" s="476">
        <f t="shared" si="18"/>
        <v>1298582</v>
      </c>
      <c r="S113" s="806">
        <f t="shared" si="21"/>
        <v>64606055</v>
      </c>
      <c r="T113" s="804"/>
      <c r="U113" s="804"/>
      <c r="V113" s="804"/>
      <c r="W113" s="804"/>
      <c r="X113" s="804"/>
      <c r="Y113" s="804"/>
      <c r="Z113" s="804"/>
      <c r="AA113" s="804"/>
      <c r="AB113" s="804"/>
      <c r="AC113" s="804"/>
      <c r="AD113" s="804"/>
      <c r="AE113" s="804"/>
      <c r="AF113" s="804"/>
      <c r="AG113" s="804"/>
    </row>
    <row r="114" spans="1:33" s="792" customFormat="1" x14ac:dyDescent="0.2">
      <c r="A114" s="794">
        <f t="shared" si="19"/>
        <v>2030</v>
      </c>
      <c r="B114" s="794">
        <f t="shared" si="20"/>
        <v>6</v>
      </c>
      <c r="C114" s="800">
        <f t="shared" si="13"/>
        <v>47635</v>
      </c>
      <c r="D114" s="791"/>
      <c r="E114" s="805">
        <v>17794483</v>
      </c>
      <c r="F114" s="476">
        <v>11932937</v>
      </c>
      <c r="G114" s="476">
        <v>900456</v>
      </c>
      <c r="H114" s="476">
        <v>1620744</v>
      </c>
      <c r="I114" s="476">
        <v>190429</v>
      </c>
      <c r="J114" s="476">
        <v>289339</v>
      </c>
      <c r="K114" s="476">
        <v>18420</v>
      </c>
      <c r="L114" s="476">
        <v>3548799</v>
      </c>
      <c r="M114" s="476">
        <v>16392180</v>
      </c>
      <c r="N114" s="476">
        <f t="shared" si="14"/>
        <v>30836725</v>
      </c>
      <c r="O114" s="476">
        <f t="shared" si="15"/>
        <v>1910083</v>
      </c>
      <c r="P114" s="476">
        <f t="shared" si="16"/>
        <v>19940979</v>
      </c>
      <c r="Q114" s="476">
        <f t="shared" si="17"/>
        <v>52687787</v>
      </c>
      <c r="R114" s="476">
        <f t="shared" si="18"/>
        <v>1080748</v>
      </c>
      <c r="S114" s="806">
        <f t="shared" si="21"/>
        <v>53768535</v>
      </c>
      <c r="T114" s="804"/>
      <c r="U114" s="804"/>
      <c r="V114" s="804"/>
      <c r="W114" s="804"/>
      <c r="X114" s="804"/>
      <c r="Y114" s="804"/>
      <c r="Z114" s="804"/>
      <c r="AA114" s="804"/>
      <c r="AB114" s="804"/>
      <c r="AC114" s="804"/>
      <c r="AD114" s="804"/>
      <c r="AE114" s="804"/>
      <c r="AF114" s="804"/>
      <c r="AG114" s="804"/>
    </row>
    <row r="115" spans="1:33" s="792" customFormat="1" x14ac:dyDescent="0.2">
      <c r="A115" s="794">
        <f t="shared" si="19"/>
        <v>2030</v>
      </c>
      <c r="B115" s="794">
        <f t="shared" si="20"/>
        <v>7</v>
      </c>
      <c r="C115" s="800">
        <f t="shared" si="13"/>
        <v>47665</v>
      </c>
      <c r="D115" s="791"/>
      <c r="E115" s="805">
        <v>13547598</v>
      </c>
      <c r="F115" s="476">
        <v>10511124</v>
      </c>
      <c r="G115" s="476">
        <v>783617</v>
      </c>
      <c r="H115" s="476">
        <v>1492683</v>
      </c>
      <c r="I115" s="476">
        <v>180582</v>
      </c>
      <c r="J115" s="476">
        <v>248192</v>
      </c>
      <c r="K115" s="476">
        <v>17321</v>
      </c>
      <c r="L115" s="476">
        <v>3032667</v>
      </c>
      <c r="M115" s="476">
        <v>16451999</v>
      </c>
      <c r="N115" s="476">
        <f t="shared" si="14"/>
        <v>25040242</v>
      </c>
      <c r="O115" s="476">
        <f t="shared" si="15"/>
        <v>1740875</v>
      </c>
      <c r="P115" s="476">
        <f t="shared" si="16"/>
        <v>19484666</v>
      </c>
      <c r="Q115" s="476">
        <f t="shared" si="17"/>
        <v>46265783</v>
      </c>
      <c r="R115" s="476">
        <f t="shared" si="18"/>
        <v>949017</v>
      </c>
      <c r="S115" s="806">
        <f t="shared" si="21"/>
        <v>47214800</v>
      </c>
      <c r="T115" s="804"/>
      <c r="U115" s="804"/>
      <c r="V115" s="804"/>
      <c r="W115" s="804"/>
      <c r="X115" s="804"/>
      <c r="Y115" s="804"/>
      <c r="Z115" s="804"/>
      <c r="AA115" s="804"/>
      <c r="AB115" s="804"/>
      <c r="AC115" s="804"/>
      <c r="AD115" s="804"/>
      <c r="AE115" s="804"/>
      <c r="AF115" s="804"/>
      <c r="AG115" s="804"/>
    </row>
    <row r="116" spans="1:33" s="792" customFormat="1" x14ac:dyDescent="0.2">
      <c r="A116" s="794">
        <f t="shared" si="19"/>
        <v>2030</v>
      </c>
      <c r="B116" s="794">
        <f t="shared" si="20"/>
        <v>8</v>
      </c>
      <c r="C116" s="800">
        <f t="shared" si="13"/>
        <v>47696</v>
      </c>
      <c r="D116" s="791"/>
      <c r="E116" s="805">
        <v>13820636</v>
      </c>
      <c r="F116" s="476">
        <v>11767932</v>
      </c>
      <c r="G116" s="476">
        <v>884341</v>
      </c>
      <c r="H116" s="476">
        <v>1396807</v>
      </c>
      <c r="I116" s="476">
        <v>132137</v>
      </c>
      <c r="J116" s="476">
        <v>253005</v>
      </c>
      <c r="K116" s="476">
        <v>17657</v>
      </c>
      <c r="L116" s="476">
        <v>3048707</v>
      </c>
      <c r="M116" s="476">
        <v>15910059</v>
      </c>
      <c r="N116" s="476">
        <f t="shared" si="14"/>
        <v>26622703</v>
      </c>
      <c r="O116" s="476">
        <f t="shared" si="15"/>
        <v>1649812</v>
      </c>
      <c r="P116" s="476">
        <f t="shared" si="16"/>
        <v>18958766</v>
      </c>
      <c r="Q116" s="476">
        <f t="shared" si="17"/>
        <v>47231281</v>
      </c>
      <c r="R116" s="476">
        <f t="shared" si="18"/>
        <v>968822</v>
      </c>
      <c r="S116" s="806">
        <f t="shared" si="21"/>
        <v>48200103</v>
      </c>
      <c r="T116" s="804"/>
      <c r="U116" s="804"/>
      <c r="V116" s="804"/>
      <c r="W116" s="804"/>
      <c r="X116" s="804"/>
      <c r="Y116" s="804"/>
      <c r="Z116" s="804"/>
      <c r="AA116" s="804"/>
      <c r="AB116" s="804"/>
      <c r="AC116" s="804"/>
      <c r="AD116" s="804"/>
      <c r="AE116" s="804"/>
      <c r="AF116" s="804"/>
      <c r="AG116" s="804"/>
    </row>
    <row r="117" spans="1:33" s="792" customFormat="1" x14ac:dyDescent="0.2">
      <c r="A117" s="794">
        <f t="shared" si="19"/>
        <v>2030</v>
      </c>
      <c r="B117" s="794">
        <f t="shared" si="20"/>
        <v>9</v>
      </c>
      <c r="C117" s="800">
        <f t="shared" si="13"/>
        <v>47727</v>
      </c>
      <c r="D117" s="791"/>
      <c r="E117" s="805">
        <v>18812720</v>
      </c>
      <c r="F117" s="476">
        <v>13862676</v>
      </c>
      <c r="G117" s="476">
        <v>1168575</v>
      </c>
      <c r="H117" s="476">
        <v>1279110</v>
      </c>
      <c r="I117" s="476">
        <v>119032</v>
      </c>
      <c r="J117" s="476">
        <v>277648</v>
      </c>
      <c r="K117" s="476">
        <v>16194</v>
      </c>
      <c r="L117" s="476">
        <v>3117569</v>
      </c>
      <c r="M117" s="476">
        <v>17046599</v>
      </c>
      <c r="N117" s="476">
        <f t="shared" si="14"/>
        <v>33979197</v>
      </c>
      <c r="O117" s="476">
        <f t="shared" si="15"/>
        <v>1556758</v>
      </c>
      <c r="P117" s="476">
        <f t="shared" si="16"/>
        <v>20164168</v>
      </c>
      <c r="Q117" s="476">
        <f t="shared" si="17"/>
        <v>55700123</v>
      </c>
      <c r="R117" s="476">
        <f t="shared" si="18"/>
        <v>1142537</v>
      </c>
      <c r="S117" s="806">
        <f t="shared" si="21"/>
        <v>56842660</v>
      </c>
      <c r="T117" s="804"/>
      <c r="U117" s="804"/>
      <c r="V117" s="804"/>
      <c r="W117" s="804"/>
      <c r="X117" s="804"/>
      <c r="Y117" s="804"/>
      <c r="Z117" s="804"/>
      <c r="AA117" s="804"/>
      <c r="AB117" s="804"/>
      <c r="AC117" s="804"/>
      <c r="AD117" s="804"/>
      <c r="AE117" s="804"/>
      <c r="AF117" s="804"/>
      <c r="AG117" s="804"/>
    </row>
    <row r="118" spans="1:33" s="792" customFormat="1" x14ac:dyDescent="0.2">
      <c r="A118" s="794">
        <f t="shared" si="19"/>
        <v>2030</v>
      </c>
      <c r="B118" s="794">
        <f t="shared" si="20"/>
        <v>10</v>
      </c>
      <c r="C118" s="800">
        <f t="shared" si="13"/>
        <v>47757</v>
      </c>
      <c r="D118" s="791"/>
      <c r="E118" s="805">
        <v>39223716</v>
      </c>
      <c r="F118" s="476">
        <v>22875378</v>
      </c>
      <c r="G118" s="476">
        <v>1204667</v>
      </c>
      <c r="H118" s="476">
        <v>2281735</v>
      </c>
      <c r="I118" s="476">
        <v>207442</v>
      </c>
      <c r="J118" s="476">
        <v>318512</v>
      </c>
      <c r="K118" s="476">
        <v>19145</v>
      </c>
      <c r="L118" s="476">
        <v>3241328</v>
      </c>
      <c r="M118" s="476">
        <v>16422357</v>
      </c>
      <c r="N118" s="476">
        <f t="shared" si="14"/>
        <v>63530348</v>
      </c>
      <c r="O118" s="476">
        <f t="shared" si="15"/>
        <v>2600247</v>
      </c>
      <c r="P118" s="476">
        <f t="shared" si="16"/>
        <v>19663685</v>
      </c>
      <c r="Q118" s="476">
        <f t="shared" si="17"/>
        <v>85794280</v>
      </c>
      <c r="R118" s="476">
        <f t="shared" si="18"/>
        <v>1759838</v>
      </c>
      <c r="S118" s="806">
        <f t="shared" si="21"/>
        <v>87554118</v>
      </c>
      <c r="T118" s="804"/>
      <c r="U118" s="804"/>
      <c r="V118" s="804"/>
      <c r="W118" s="804"/>
      <c r="X118" s="804"/>
      <c r="Y118" s="804"/>
      <c r="Z118" s="804"/>
      <c r="AA118" s="804"/>
      <c r="AB118" s="804"/>
      <c r="AC118" s="804"/>
      <c r="AD118" s="804"/>
      <c r="AE118" s="804"/>
      <c r="AF118" s="804"/>
      <c r="AG118" s="804"/>
    </row>
    <row r="119" spans="1:33" s="792" customFormat="1" x14ac:dyDescent="0.2">
      <c r="A119" s="794">
        <f t="shared" si="19"/>
        <v>2030</v>
      </c>
      <c r="B119" s="794">
        <f t="shared" si="20"/>
        <v>11</v>
      </c>
      <c r="C119" s="800">
        <f t="shared" si="13"/>
        <v>47788</v>
      </c>
      <c r="D119" s="791"/>
      <c r="E119" s="805">
        <v>62019095</v>
      </c>
      <c r="F119" s="476">
        <v>31497553</v>
      </c>
      <c r="G119" s="476">
        <v>1962938</v>
      </c>
      <c r="H119" s="476">
        <v>2240529</v>
      </c>
      <c r="I119" s="476">
        <v>263305</v>
      </c>
      <c r="J119" s="476">
        <v>315651</v>
      </c>
      <c r="K119" s="476">
        <v>20697</v>
      </c>
      <c r="L119" s="476">
        <v>4070637</v>
      </c>
      <c r="M119" s="476">
        <v>17081802</v>
      </c>
      <c r="N119" s="476">
        <f t="shared" si="14"/>
        <v>95763588</v>
      </c>
      <c r="O119" s="476">
        <f t="shared" si="15"/>
        <v>2556180</v>
      </c>
      <c r="P119" s="476">
        <f t="shared" si="16"/>
        <v>21152439</v>
      </c>
      <c r="Q119" s="476">
        <f t="shared" si="17"/>
        <v>119472207</v>
      </c>
      <c r="R119" s="476">
        <f t="shared" si="18"/>
        <v>2450649</v>
      </c>
      <c r="S119" s="806">
        <f t="shared" si="21"/>
        <v>121922856</v>
      </c>
      <c r="T119" s="804"/>
      <c r="U119" s="804"/>
      <c r="V119" s="804"/>
      <c r="W119" s="804"/>
      <c r="X119" s="804"/>
      <c r="Y119" s="804"/>
      <c r="Z119" s="804"/>
      <c r="AA119" s="804"/>
      <c r="AB119" s="804"/>
      <c r="AC119" s="804"/>
      <c r="AD119" s="804"/>
      <c r="AE119" s="804"/>
      <c r="AF119" s="804"/>
      <c r="AG119" s="804"/>
    </row>
    <row r="120" spans="1:33" s="792" customFormat="1" x14ac:dyDescent="0.2">
      <c r="A120" s="794">
        <f t="shared" si="19"/>
        <v>2030</v>
      </c>
      <c r="B120" s="794">
        <f t="shared" si="20"/>
        <v>12</v>
      </c>
      <c r="C120" s="800">
        <f t="shared" si="13"/>
        <v>47818</v>
      </c>
      <c r="D120" s="791"/>
      <c r="E120" s="805">
        <v>80119759</v>
      </c>
      <c r="F120" s="476">
        <v>37481750</v>
      </c>
      <c r="G120" s="476">
        <v>2472295</v>
      </c>
      <c r="H120" s="476">
        <v>2959145</v>
      </c>
      <c r="I120" s="476">
        <v>342116</v>
      </c>
      <c r="J120" s="476">
        <v>348803</v>
      </c>
      <c r="K120" s="476">
        <v>22815</v>
      </c>
      <c r="L120" s="476">
        <v>4280545</v>
      </c>
      <c r="M120" s="476">
        <v>17375177</v>
      </c>
      <c r="N120" s="476">
        <f t="shared" si="14"/>
        <v>120438735</v>
      </c>
      <c r="O120" s="476">
        <f t="shared" si="15"/>
        <v>3307948</v>
      </c>
      <c r="P120" s="476">
        <f t="shared" si="16"/>
        <v>21655722</v>
      </c>
      <c r="Q120" s="476">
        <f t="shared" si="17"/>
        <v>145402405</v>
      </c>
      <c r="R120" s="476">
        <f t="shared" si="18"/>
        <v>2982537</v>
      </c>
      <c r="S120" s="806">
        <f t="shared" si="21"/>
        <v>148384942</v>
      </c>
      <c r="T120" s="804"/>
      <c r="U120" s="804"/>
      <c r="V120" s="804"/>
      <c r="W120" s="804"/>
      <c r="X120" s="804"/>
      <c r="Y120" s="804"/>
      <c r="Z120" s="804"/>
      <c r="AA120" s="804"/>
      <c r="AB120" s="804"/>
      <c r="AC120" s="804"/>
      <c r="AD120" s="804"/>
      <c r="AE120" s="804"/>
      <c r="AF120" s="804"/>
      <c r="AG120" s="804"/>
    </row>
    <row r="121" spans="1:33" s="792" customFormat="1" x14ac:dyDescent="0.2">
      <c r="A121" s="794">
        <f t="shared" si="19"/>
        <v>2031</v>
      </c>
      <c r="B121" s="794">
        <f t="shared" si="20"/>
        <v>1</v>
      </c>
      <c r="C121" s="800">
        <f t="shared" si="13"/>
        <v>47849</v>
      </c>
      <c r="D121" s="791"/>
      <c r="E121" s="805">
        <v>77598917</v>
      </c>
      <c r="F121" s="476">
        <v>32429492</v>
      </c>
      <c r="G121" s="476">
        <v>2146295</v>
      </c>
      <c r="H121" s="476">
        <v>3033365</v>
      </c>
      <c r="I121" s="476">
        <v>272634</v>
      </c>
      <c r="J121" s="476">
        <v>319464</v>
      </c>
      <c r="K121" s="476">
        <v>21287</v>
      </c>
      <c r="L121" s="476">
        <v>4044715</v>
      </c>
      <c r="M121" s="476">
        <v>15777395</v>
      </c>
      <c r="N121" s="476">
        <f t="shared" si="14"/>
        <v>112468625</v>
      </c>
      <c r="O121" s="476">
        <f t="shared" si="15"/>
        <v>3352829</v>
      </c>
      <c r="P121" s="476">
        <f t="shared" si="16"/>
        <v>19822110</v>
      </c>
      <c r="Q121" s="476">
        <f t="shared" si="17"/>
        <v>135643564</v>
      </c>
      <c r="R121" s="476">
        <f t="shared" si="18"/>
        <v>2782361</v>
      </c>
      <c r="S121" s="806">
        <f t="shared" si="21"/>
        <v>138425925</v>
      </c>
      <c r="T121" s="804"/>
      <c r="U121" s="804"/>
      <c r="V121" s="804"/>
      <c r="W121" s="804"/>
      <c r="X121" s="804"/>
      <c r="Y121" s="804"/>
      <c r="Z121" s="804"/>
      <c r="AA121" s="804"/>
      <c r="AB121" s="804"/>
      <c r="AC121" s="804"/>
      <c r="AD121" s="804"/>
      <c r="AE121" s="804"/>
      <c r="AF121" s="804"/>
      <c r="AG121" s="804"/>
    </row>
    <row r="122" spans="1:33" s="792" customFormat="1" x14ac:dyDescent="0.2">
      <c r="A122" s="794">
        <f t="shared" si="19"/>
        <v>2031</v>
      </c>
      <c r="B122" s="794">
        <f t="shared" si="20"/>
        <v>2</v>
      </c>
      <c r="C122" s="800">
        <f t="shared" si="13"/>
        <v>47880</v>
      </c>
      <c r="D122" s="791"/>
      <c r="E122" s="805">
        <v>67117532</v>
      </c>
      <c r="F122" s="476">
        <v>28893308</v>
      </c>
      <c r="G122" s="476">
        <v>2011865</v>
      </c>
      <c r="H122" s="476">
        <v>2454353</v>
      </c>
      <c r="I122" s="476">
        <v>259020</v>
      </c>
      <c r="J122" s="476">
        <v>341398</v>
      </c>
      <c r="K122" s="476">
        <v>20676</v>
      </c>
      <c r="L122" s="476">
        <v>4296564</v>
      </c>
      <c r="M122" s="476">
        <v>19124339</v>
      </c>
      <c r="N122" s="476">
        <f t="shared" si="14"/>
        <v>98302401</v>
      </c>
      <c r="O122" s="476">
        <f t="shared" si="15"/>
        <v>2795751</v>
      </c>
      <c r="P122" s="476">
        <f t="shared" si="16"/>
        <v>23420903</v>
      </c>
      <c r="Q122" s="476">
        <f t="shared" si="17"/>
        <v>124519055</v>
      </c>
      <c r="R122" s="476">
        <f t="shared" si="18"/>
        <v>2554172</v>
      </c>
      <c r="S122" s="806">
        <f t="shared" si="21"/>
        <v>127073227</v>
      </c>
      <c r="T122" s="804"/>
      <c r="U122" s="804"/>
      <c r="V122" s="804"/>
      <c r="W122" s="804"/>
      <c r="X122" s="804"/>
      <c r="Y122" s="804"/>
      <c r="Z122" s="804"/>
      <c r="AA122" s="804"/>
      <c r="AB122" s="804"/>
      <c r="AC122" s="804"/>
      <c r="AD122" s="804"/>
      <c r="AE122" s="804"/>
      <c r="AF122" s="804"/>
      <c r="AG122" s="804"/>
    </row>
    <row r="123" spans="1:33" s="792" customFormat="1" x14ac:dyDescent="0.2">
      <c r="A123" s="794">
        <f t="shared" si="19"/>
        <v>2031</v>
      </c>
      <c r="B123" s="794">
        <f t="shared" si="20"/>
        <v>3</v>
      </c>
      <c r="C123" s="800">
        <f t="shared" si="13"/>
        <v>47908</v>
      </c>
      <c r="D123" s="791"/>
      <c r="E123" s="805">
        <v>60269731</v>
      </c>
      <c r="F123" s="476">
        <v>26186114</v>
      </c>
      <c r="G123" s="476">
        <v>1879933</v>
      </c>
      <c r="H123" s="476">
        <v>2494920</v>
      </c>
      <c r="I123" s="476">
        <v>234378</v>
      </c>
      <c r="J123" s="476">
        <v>392573</v>
      </c>
      <c r="K123" s="476">
        <v>22035</v>
      </c>
      <c r="L123" s="476">
        <v>3754660</v>
      </c>
      <c r="M123" s="476">
        <v>15881730</v>
      </c>
      <c r="N123" s="476">
        <f t="shared" si="14"/>
        <v>88592191</v>
      </c>
      <c r="O123" s="476">
        <f t="shared" si="15"/>
        <v>2887493</v>
      </c>
      <c r="P123" s="476">
        <f t="shared" si="16"/>
        <v>19636390</v>
      </c>
      <c r="Q123" s="476">
        <f t="shared" si="17"/>
        <v>111116074</v>
      </c>
      <c r="R123" s="476">
        <f t="shared" si="18"/>
        <v>2279246</v>
      </c>
      <c r="S123" s="806">
        <f t="shared" si="21"/>
        <v>113395320</v>
      </c>
      <c r="T123" s="804"/>
      <c r="U123" s="804"/>
      <c r="V123" s="804"/>
      <c r="W123" s="804"/>
      <c r="X123" s="804"/>
      <c r="Y123" s="804"/>
      <c r="Z123" s="804"/>
      <c r="AA123" s="804"/>
      <c r="AB123" s="804"/>
      <c r="AC123" s="804"/>
      <c r="AD123" s="804"/>
      <c r="AE123" s="804"/>
      <c r="AF123" s="804"/>
      <c r="AG123" s="804"/>
    </row>
    <row r="124" spans="1:33" s="792" customFormat="1" x14ac:dyDescent="0.2">
      <c r="A124" s="794">
        <f t="shared" si="19"/>
        <v>2031</v>
      </c>
      <c r="B124" s="794">
        <f t="shared" si="20"/>
        <v>4</v>
      </c>
      <c r="C124" s="800">
        <f t="shared" si="13"/>
        <v>47939</v>
      </c>
      <c r="D124" s="791"/>
      <c r="E124" s="805">
        <v>41757423</v>
      </c>
      <c r="F124" s="476">
        <v>19188925</v>
      </c>
      <c r="G124" s="476">
        <v>1490385</v>
      </c>
      <c r="H124" s="476">
        <v>2136292</v>
      </c>
      <c r="I124" s="476">
        <v>167233</v>
      </c>
      <c r="J124" s="476">
        <v>375463</v>
      </c>
      <c r="K124" s="476">
        <v>20739</v>
      </c>
      <c r="L124" s="476">
        <v>3796519</v>
      </c>
      <c r="M124" s="476">
        <v>17217645</v>
      </c>
      <c r="N124" s="476">
        <f t="shared" si="14"/>
        <v>62624705</v>
      </c>
      <c r="O124" s="476">
        <f t="shared" si="15"/>
        <v>2511755</v>
      </c>
      <c r="P124" s="476">
        <f t="shared" si="16"/>
        <v>21014164</v>
      </c>
      <c r="Q124" s="476">
        <f t="shared" si="17"/>
        <v>86150624</v>
      </c>
      <c r="R124" s="476">
        <f t="shared" si="18"/>
        <v>1767147</v>
      </c>
      <c r="S124" s="806">
        <f t="shared" si="21"/>
        <v>87917771</v>
      </c>
      <c r="T124" s="804"/>
      <c r="U124" s="804"/>
      <c r="V124" s="804"/>
      <c r="W124" s="804"/>
      <c r="X124" s="804"/>
      <c r="Y124" s="804"/>
      <c r="Z124" s="804"/>
      <c r="AA124" s="804"/>
      <c r="AB124" s="804"/>
      <c r="AC124" s="804"/>
      <c r="AD124" s="804"/>
      <c r="AE124" s="804"/>
      <c r="AF124" s="804"/>
      <c r="AG124" s="804"/>
    </row>
    <row r="125" spans="1:33" s="792" customFormat="1" x14ac:dyDescent="0.2">
      <c r="A125" s="794">
        <f t="shared" si="19"/>
        <v>2031</v>
      </c>
      <c r="B125" s="794">
        <f t="shared" si="20"/>
        <v>5</v>
      </c>
      <c r="C125" s="800">
        <f t="shared" si="13"/>
        <v>47969</v>
      </c>
      <c r="D125" s="791"/>
      <c r="E125" s="805">
        <v>25446464</v>
      </c>
      <c r="F125" s="476">
        <v>14202239</v>
      </c>
      <c r="G125" s="476">
        <v>1031109</v>
      </c>
      <c r="H125" s="476">
        <v>1874007</v>
      </c>
      <c r="I125" s="476">
        <v>170427</v>
      </c>
      <c r="J125" s="476">
        <v>352718</v>
      </c>
      <c r="K125" s="476">
        <v>19029</v>
      </c>
      <c r="L125" s="476">
        <v>3356652</v>
      </c>
      <c r="M125" s="476">
        <v>16285920</v>
      </c>
      <c r="N125" s="476">
        <f t="shared" si="14"/>
        <v>40869268</v>
      </c>
      <c r="O125" s="476">
        <f t="shared" si="15"/>
        <v>2226725</v>
      </c>
      <c r="P125" s="476">
        <f t="shared" si="16"/>
        <v>19642572</v>
      </c>
      <c r="Q125" s="476">
        <f t="shared" si="17"/>
        <v>62738565</v>
      </c>
      <c r="R125" s="476">
        <f t="shared" si="18"/>
        <v>1286912</v>
      </c>
      <c r="S125" s="806">
        <f t="shared" si="21"/>
        <v>64025477</v>
      </c>
      <c r="T125" s="804"/>
      <c r="U125" s="804"/>
      <c r="V125" s="804"/>
      <c r="W125" s="804"/>
      <c r="X125" s="804"/>
      <c r="Y125" s="804"/>
      <c r="Z125" s="804"/>
      <c r="AA125" s="804"/>
      <c r="AB125" s="804"/>
      <c r="AC125" s="804"/>
      <c r="AD125" s="804"/>
      <c r="AE125" s="804"/>
      <c r="AF125" s="804"/>
      <c r="AG125" s="804"/>
    </row>
    <row r="126" spans="1:33" s="792" customFormat="1" x14ac:dyDescent="0.2">
      <c r="A126" s="794">
        <f t="shared" si="19"/>
        <v>2031</v>
      </c>
      <c r="B126" s="794">
        <f t="shared" si="20"/>
        <v>6</v>
      </c>
      <c r="C126" s="800">
        <f t="shared" si="13"/>
        <v>48000</v>
      </c>
      <c r="D126" s="791"/>
      <c r="E126" s="805">
        <v>17688778</v>
      </c>
      <c r="F126" s="476">
        <v>11907016</v>
      </c>
      <c r="G126" s="476">
        <v>868080</v>
      </c>
      <c r="H126" s="476">
        <v>1539925</v>
      </c>
      <c r="I126" s="476">
        <v>181401</v>
      </c>
      <c r="J126" s="476">
        <v>285550</v>
      </c>
      <c r="K126" s="476">
        <v>18429</v>
      </c>
      <c r="L126" s="476">
        <v>3475109</v>
      </c>
      <c r="M126" s="476">
        <v>16295766</v>
      </c>
      <c r="N126" s="476">
        <f t="shared" si="14"/>
        <v>30663704</v>
      </c>
      <c r="O126" s="476">
        <f t="shared" si="15"/>
        <v>1825475</v>
      </c>
      <c r="P126" s="476">
        <f t="shared" si="16"/>
        <v>19770875</v>
      </c>
      <c r="Q126" s="476">
        <f t="shared" si="17"/>
        <v>52260054</v>
      </c>
      <c r="R126" s="476">
        <f t="shared" si="18"/>
        <v>1071974</v>
      </c>
      <c r="S126" s="806">
        <f t="shared" si="21"/>
        <v>53332028</v>
      </c>
      <c r="T126" s="804"/>
      <c r="U126" s="804"/>
      <c r="V126" s="804"/>
      <c r="W126" s="804"/>
      <c r="X126" s="804"/>
      <c r="Y126" s="804"/>
      <c r="Z126" s="804"/>
      <c r="AA126" s="804"/>
      <c r="AB126" s="804"/>
      <c r="AC126" s="804"/>
      <c r="AD126" s="804"/>
      <c r="AE126" s="804"/>
      <c r="AF126" s="804"/>
      <c r="AG126" s="804"/>
    </row>
    <row r="127" spans="1:33" s="792" customFormat="1" x14ac:dyDescent="0.2">
      <c r="A127" s="794">
        <f t="shared" si="19"/>
        <v>2031</v>
      </c>
      <c r="B127" s="794">
        <f t="shared" si="20"/>
        <v>7</v>
      </c>
      <c r="C127" s="800">
        <f t="shared" si="13"/>
        <v>48030</v>
      </c>
      <c r="D127" s="791"/>
      <c r="E127" s="805">
        <v>13454091</v>
      </c>
      <c r="F127" s="476">
        <v>10485232</v>
      </c>
      <c r="G127" s="476">
        <v>752117</v>
      </c>
      <c r="H127" s="476">
        <v>1417209</v>
      </c>
      <c r="I127" s="476">
        <v>171760</v>
      </c>
      <c r="J127" s="476">
        <v>244402</v>
      </c>
      <c r="K127" s="476">
        <v>17324</v>
      </c>
      <c r="L127" s="476">
        <v>2966355</v>
      </c>
      <c r="M127" s="476">
        <v>16350715</v>
      </c>
      <c r="N127" s="476">
        <f t="shared" si="14"/>
        <v>24880524</v>
      </c>
      <c r="O127" s="476">
        <f t="shared" si="15"/>
        <v>1661611</v>
      </c>
      <c r="P127" s="476">
        <f t="shared" si="16"/>
        <v>19317070</v>
      </c>
      <c r="Q127" s="476">
        <f t="shared" si="17"/>
        <v>45859205</v>
      </c>
      <c r="R127" s="476">
        <f t="shared" si="18"/>
        <v>940678</v>
      </c>
      <c r="S127" s="806">
        <f t="shared" si="21"/>
        <v>46799883</v>
      </c>
      <c r="T127" s="804"/>
      <c r="U127" s="804"/>
      <c r="V127" s="804"/>
      <c r="W127" s="804"/>
      <c r="X127" s="804"/>
      <c r="Y127" s="804"/>
      <c r="Z127" s="804"/>
      <c r="AA127" s="804"/>
      <c r="AB127" s="804"/>
      <c r="AC127" s="804"/>
      <c r="AD127" s="804"/>
      <c r="AE127" s="804"/>
      <c r="AF127" s="804"/>
      <c r="AG127" s="804"/>
    </row>
    <row r="128" spans="1:33" s="792" customFormat="1" x14ac:dyDescent="0.2">
      <c r="A128" s="794">
        <f t="shared" si="19"/>
        <v>2031</v>
      </c>
      <c r="B128" s="794">
        <f t="shared" si="20"/>
        <v>8</v>
      </c>
      <c r="C128" s="800">
        <f t="shared" si="13"/>
        <v>48061</v>
      </c>
      <c r="D128" s="791"/>
      <c r="E128" s="805">
        <v>13676342</v>
      </c>
      <c r="F128" s="476">
        <v>11709362</v>
      </c>
      <c r="G128" s="476">
        <v>848145</v>
      </c>
      <c r="H128" s="476">
        <v>1324184</v>
      </c>
      <c r="I128" s="476">
        <v>125092</v>
      </c>
      <c r="J128" s="476">
        <v>249226</v>
      </c>
      <c r="K128" s="476">
        <v>17651</v>
      </c>
      <c r="L128" s="476">
        <v>2970194</v>
      </c>
      <c r="M128" s="476">
        <v>15806441</v>
      </c>
      <c r="N128" s="476">
        <f t="shared" si="14"/>
        <v>26376592</v>
      </c>
      <c r="O128" s="476">
        <f t="shared" si="15"/>
        <v>1573410</v>
      </c>
      <c r="P128" s="476">
        <f t="shared" si="16"/>
        <v>18776635</v>
      </c>
      <c r="Q128" s="476">
        <f t="shared" si="17"/>
        <v>46726637</v>
      </c>
      <c r="R128" s="476">
        <f t="shared" si="18"/>
        <v>958471</v>
      </c>
      <c r="S128" s="806">
        <f t="shared" si="21"/>
        <v>47685108</v>
      </c>
      <c r="T128" s="804"/>
      <c r="U128" s="804"/>
      <c r="V128" s="804"/>
      <c r="W128" s="804"/>
      <c r="X128" s="804"/>
      <c r="Y128" s="804"/>
      <c r="Z128" s="804"/>
      <c r="AA128" s="804"/>
      <c r="AB128" s="804"/>
      <c r="AC128" s="804"/>
      <c r="AD128" s="804"/>
      <c r="AE128" s="804"/>
      <c r="AF128" s="804"/>
      <c r="AG128" s="804"/>
    </row>
    <row r="129" spans="1:33" s="792" customFormat="1" x14ac:dyDescent="0.2">
      <c r="A129" s="794">
        <f t="shared" si="19"/>
        <v>2031</v>
      </c>
      <c r="B129" s="794">
        <f t="shared" si="20"/>
        <v>9</v>
      </c>
      <c r="C129" s="800">
        <f t="shared" si="13"/>
        <v>48092</v>
      </c>
      <c r="D129" s="791"/>
      <c r="E129" s="805">
        <v>18596896</v>
      </c>
      <c r="F129" s="476">
        <v>13814625</v>
      </c>
      <c r="G129" s="476">
        <v>1129252</v>
      </c>
      <c r="H129" s="476">
        <v>1213011</v>
      </c>
      <c r="I129" s="476">
        <v>112457</v>
      </c>
      <c r="J129" s="476">
        <v>274267</v>
      </c>
      <c r="K129" s="476">
        <v>16185</v>
      </c>
      <c r="L129" s="476">
        <v>3021503</v>
      </c>
      <c r="M129" s="476">
        <v>16940019</v>
      </c>
      <c r="N129" s="476">
        <f t="shared" si="14"/>
        <v>33669415</v>
      </c>
      <c r="O129" s="476">
        <f t="shared" si="15"/>
        <v>1487278</v>
      </c>
      <c r="P129" s="476">
        <f t="shared" si="16"/>
        <v>19961522</v>
      </c>
      <c r="Q129" s="476">
        <f t="shared" si="17"/>
        <v>55118215</v>
      </c>
      <c r="R129" s="476">
        <f t="shared" si="18"/>
        <v>1130601</v>
      </c>
      <c r="S129" s="806">
        <f t="shared" si="21"/>
        <v>56248816</v>
      </c>
      <c r="T129" s="804"/>
      <c r="U129" s="804"/>
      <c r="V129" s="804"/>
      <c r="W129" s="804"/>
      <c r="X129" s="804"/>
      <c r="Y129" s="804"/>
      <c r="Z129" s="804"/>
      <c r="AA129" s="804"/>
      <c r="AB129" s="804"/>
      <c r="AC129" s="804"/>
      <c r="AD129" s="804"/>
      <c r="AE129" s="804"/>
      <c r="AF129" s="804"/>
      <c r="AG129" s="804"/>
    </row>
    <row r="130" spans="1:33" s="792" customFormat="1" x14ac:dyDescent="0.2">
      <c r="A130" s="794">
        <f t="shared" si="19"/>
        <v>2031</v>
      </c>
      <c r="B130" s="794">
        <f t="shared" si="20"/>
        <v>10</v>
      </c>
      <c r="C130" s="800">
        <f t="shared" si="13"/>
        <v>48122</v>
      </c>
      <c r="D130" s="791"/>
      <c r="E130" s="805">
        <v>38821760</v>
      </c>
      <c r="F130" s="476">
        <v>22696440</v>
      </c>
      <c r="G130" s="476">
        <v>1172831</v>
      </c>
      <c r="H130" s="476">
        <v>2162989</v>
      </c>
      <c r="I130" s="476">
        <v>196486</v>
      </c>
      <c r="J130" s="476">
        <v>314737</v>
      </c>
      <c r="K130" s="476">
        <v>19143</v>
      </c>
      <c r="L130" s="476">
        <v>3127200</v>
      </c>
      <c r="M130" s="476">
        <v>16321912</v>
      </c>
      <c r="N130" s="476">
        <f t="shared" si="14"/>
        <v>62906660</v>
      </c>
      <c r="O130" s="476">
        <f t="shared" si="15"/>
        <v>2477726</v>
      </c>
      <c r="P130" s="476">
        <f t="shared" si="16"/>
        <v>19449112</v>
      </c>
      <c r="Q130" s="476">
        <f t="shared" si="17"/>
        <v>84833498</v>
      </c>
      <c r="R130" s="476">
        <f t="shared" si="18"/>
        <v>1740130</v>
      </c>
      <c r="S130" s="806">
        <f t="shared" si="21"/>
        <v>86573628</v>
      </c>
      <c r="T130" s="804"/>
      <c r="U130" s="804"/>
      <c r="V130" s="804"/>
      <c r="W130" s="804"/>
      <c r="X130" s="804"/>
      <c r="Y130" s="804"/>
      <c r="Z130" s="804"/>
      <c r="AA130" s="804"/>
      <c r="AB130" s="804"/>
      <c r="AC130" s="804"/>
      <c r="AD130" s="804"/>
      <c r="AE130" s="804"/>
      <c r="AF130" s="804"/>
      <c r="AG130" s="804"/>
    </row>
    <row r="131" spans="1:33" s="792" customFormat="1" x14ac:dyDescent="0.2">
      <c r="A131" s="794">
        <f t="shared" si="19"/>
        <v>2031</v>
      </c>
      <c r="B131" s="794">
        <f t="shared" si="20"/>
        <v>11</v>
      </c>
      <c r="C131" s="800">
        <f t="shared" si="13"/>
        <v>48153</v>
      </c>
      <c r="D131" s="791"/>
      <c r="E131" s="805">
        <v>61094575</v>
      </c>
      <c r="F131" s="476">
        <v>31073891</v>
      </c>
      <c r="G131" s="476">
        <v>1913310</v>
      </c>
      <c r="H131" s="476">
        <v>2113355</v>
      </c>
      <c r="I131" s="476">
        <v>248823</v>
      </c>
      <c r="J131" s="476">
        <v>312789</v>
      </c>
      <c r="K131" s="476">
        <v>20682</v>
      </c>
      <c r="L131" s="476">
        <v>3928033</v>
      </c>
      <c r="M131" s="476">
        <v>16969915</v>
      </c>
      <c r="N131" s="476">
        <f t="shared" si="14"/>
        <v>94351281</v>
      </c>
      <c r="O131" s="476">
        <f t="shared" si="15"/>
        <v>2426144</v>
      </c>
      <c r="P131" s="476">
        <f t="shared" si="16"/>
        <v>20897948</v>
      </c>
      <c r="Q131" s="476">
        <f t="shared" si="17"/>
        <v>117675373</v>
      </c>
      <c r="R131" s="476">
        <f t="shared" si="18"/>
        <v>2413792</v>
      </c>
      <c r="S131" s="806">
        <f t="shared" si="21"/>
        <v>120089165</v>
      </c>
      <c r="T131" s="804"/>
      <c r="U131" s="804"/>
      <c r="V131" s="804"/>
      <c r="W131" s="804"/>
      <c r="X131" s="804"/>
      <c r="Y131" s="804"/>
      <c r="Z131" s="804"/>
      <c r="AA131" s="804"/>
      <c r="AB131" s="804"/>
      <c r="AC131" s="804"/>
      <c r="AD131" s="804"/>
      <c r="AE131" s="804"/>
      <c r="AF131" s="804"/>
      <c r="AG131" s="804"/>
    </row>
    <row r="132" spans="1:33" s="792" customFormat="1" x14ac:dyDescent="0.2">
      <c r="A132" s="794">
        <f t="shared" si="19"/>
        <v>2031</v>
      </c>
      <c r="B132" s="794">
        <f t="shared" si="20"/>
        <v>12</v>
      </c>
      <c r="C132" s="800">
        <f t="shared" si="13"/>
        <v>48183</v>
      </c>
      <c r="D132" s="791"/>
      <c r="E132" s="805">
        <v>78337855</v>
      </c>
      <c r="F132" s="476">
        <v>36919241</v>
      </c>
      <c r="G132" s="476">
        <v>2405320</v>
      </c>
      <c r="H132" s="476">
        <v>2780678</v>
      </c>
      <c r="I132" s="476">
        <v>322433</v>
      </c>
      <c r="J132" s="476">
        <v>346330</v>
      </c>
      <c r="K132" s="476">
        <v>22777</v>
      </c>
      <c r="L132" s="476">
        <v>4136043</v>
      </c>
      <c r="M132" s="476">
        <v>17257123</v>
      </c>
      <c r="N132" s="476">
        <f t="shared" si="14"/>
        <v>118007626</v>
      </c>
      <c r="O132" s="476">
        <f t="shared" si="15"/>
        <v>3127008</v>
      </c>
      <c r="P132" s="476">
        <f t="shared" si="16"/>
        <v>21393166</v>
      </c>
      <c r="Q132" s="476">
        <f t="shared" si="17"/>
        <v>142527800</v>
      </c>
      <c r="R132" s="476">
        <f t="shared" si="18"/>
        <v>2923573</v>
      </c>
      <c r="S132" s="806">
        <f t="shared" si="21"/>
        <v>145451373</v>
      </c>
      <c r="T132" s="804"/>
      <c r="U132" s="804"/>
      <c r="V132" s="804"/>
      <c r="W132" s="804"/>
      <c r="X132" s="804"/>
      <c r="Y132" s="804"/>
      <c r="Z132" s="804"/>
      <c r="AA132" s="804"/>
      <c r="AB132" s="804"/>
      <c r="AC132" s="804"/>
      <c r="AD132" s="804"/>
      <c r="AE132" s="804"/>
      <c r="AF132" s="804"/>
      <c r="AG132" s="804"/>
    </row>
    <row r="133" spans="1:33" s="792" customFormat="1" x14ac:dyDescent="0.2">
      <c r="A133" s="794">
        <f t="shared" si="19"/>
        <v>2032</v>
      </c>
      <c r="B133" s="794">
        <f t="shared" si="20"/>
        <v>1</v>
      </c>
      <c r="C133" s="800">
        <f t="shared" si="13"/>
        <v>48214</v>
      </c>
      <c r="D133" s="791"/>
      <c r="E133" s="805">
        <v>76061316</v>
      </c>
      <c r="F133" s="476">
        <v>32156593</v>
      </c>
      <c r="G133" s="476">
        <v>2097878</v>
      </c>
      <c r="H133" s="476">
        <v>2884982</v>
      </c>
      <c r="I133" s="476">
        <v>259517</v>
      </c>
      <c r="J133" s="476">
        <v>317447</v>
      </c>
      <c r="K133" s="476">
        <v>21344</v>
      </c>
      <c r="L133" s="476">
        <v>4032561</v>
      </c>
      <c r="M133" s="476">
        <v>16013421</v>
      </c>
      <c r="N133" s="476">
        <f t="shared" si="14"/>
        <v>110596648</v>
      </c>
      <c r="O133" s="476">
        <f t="shared" si="15"/>
        <v>3202429</v>
      </c>
      <c r="P133" s="476">
        <f t="shared" si="16"/>
        <v>20045982</v>
      </c>
      <c r="Q133" s="476">
        <f t="shared" si="17"/>
        <v>133845059</v>
      </c>
      <c r="R133" s="476">
        <f t="shared" si="18"/>
        <v>2745470</v>
      </c>
      <c r="S133" s="806">
        <f t="shared" si="21"/>
        <v>136590529</v>
      </c>
      <c r="T133" s="804"/>
      <c r="U133" s="804"/>
      <c r="V133" s="804"/>
      <c r="W133" s="804"/>
      <c r="X133" s="804"/>
      <c r="Y133" s="804"/>
      <c r="Z133" s="804"/>
      <c r="AA133" s="804"/>
      <c r="AB133" s="804"/>
      <c r="AC133" s="804"/>
      <c r="AD133" s="804"/>
      <c r="AE133" s="804"/>
      <c r="AF133" s="804"/>
      <c r="AG133" s="804"/>
    </row>
    <row r="134" spans="1:33" s="792" customFormat="1" x14ac:dyDescent="0.2">
      <c r="A134" s="794">
        <f t="shared" si="19"/>
        <v>2032</v>
      </c>
      <c r="B134" s="794">
        <f t="shared" si="20"/>
        <v>2</v>
      </c>
      <c r="C134" s="800">
        <f t="shared" si="13"/>
        <v>48245</v>
      </c>
      <c r="D134" s="791"/>
      <c r="E134" s="805">
        <v>67354293</v>
      </c>
      <c r="F134" s="476">
        <v>28995110</v>
      </c>
      <c r="G134" s="476">
        <v>2000452</v>
      </c>
      <c r="H134" s="476">
        <v>2357575</v>
      </c>
      <c r="I134" s="476">
        <v>249374</v>
      </c>
      <c r="J134" s="476">
        <v>344470</v>
      </c>
      <c r="K134" s="476">
        <v>21046</v>
      </c>
      <c r="L134" s="476">
        <v>4144232</v>
      </c>
      <c r="M134" s="476">
        <v>19062029</v>
      </c>
      <c r="N134" s="476">
        <f t="shared" si="14"/>
        <v>98620275</v>
      </c>
      <c r="O134" s="476">
        <f t="shared" si="15"/>
        <v>2702045</v>
      </c>
      <c r="P134" s="476">
        <f t="shared" si="16"/>
        <v>23206261</v>
      </c>
      <c r="Q134" s="476">
        <f t="shared" si="17"/>
        <v>124528581</v>
      </c>
      <c r="R134" s="476">
        <f t="shared" si="18"/>
        <v>2554367</v>
      </c>
      <c r="S134" s="806">
        <f t="shared" si="21"/>
        <v>127082948</v>
      </c>
      <c r="T134" s="804"/>
      <c r="U134" s="804"/>
      <c r="V134" s="804"/>
      <c r="W134" s="804"/>
      <c r="X134" s="804"/>
      <c r="Y134" s="804"/>
      <c r="Z134" s="804"/>
      <c r="AA134" s="804"/>
      <c r="AB134" s="804"/>
      <c r="AC134" s="804"/>
      <c r="AD134" s="804"/>
      <c r="AE134" s="804"/>
      <c r="AF134" s="804"/>
      <c r="AG134" s="804"/>
    </row>
    <row r="135" spans="1:33" s="792" customFormat="1" x14ac:dyDescent="0.2">
      <c r="A135" s="794">
        <f t="shared" si="19"/>
        <v>2032</v>
      </c>
      <c r="B135" s="794">
        <f t="shared" si="20"/>
        <v>3</v>
      </c>
      <c r="C135" s="800">
        <f t="shared" si="13"/>
        <v>48274</v>
      </c>
      <c r="D135" s="791"/>
      <c r="E135" s="805">
        <v>60729772</v>
      </c>
      <c r="F135" s="476">
        <v>26187416</v>
      </c>
      <c r="G135" s="476">
        <v>1873477</v>
      </c>
      <c r="H135" s="476">
        <v>2379992</v>
      </c>
      <c r="I135" s="476">
        <v>224496</v>
      </c>
      <c r="J135" s="476">
        <v>392984</v>
      </c>
      <c r="K135" s="476">
        <v>22280</v>
      </c>
      <c r="L135" s="476">
        <v>3688044</v>
      </c>
      <c r="M135" s="476">
        <v>15786598</v>
      </c>
      <c r="N135" s="476">
        <f t="shared" si="14"/>
        <v>89037441</v>
      </c>
      <c r="O135" s="476">
        <f t="shared" si="15"/>
        <v>2772976</v>
      </c>
      <c r="P135" s="476">
        <f t="shared" si="16"/>
        <v>19474642</v>
      </c>
      <c r="Q135" s="476">
        <f t="shared" si="17"/>
        <v>111285059</v>
      </c>
      <c r="R135" s="476">
        <f t="shared" si="18"/>
        <v>2282712</v>
      </c>
      <c r="S135" s="806">
        <f t="shared" si="21"/>
        <v>113567771</v>
      </c>
      <c r="T135" s="804"/>
      <c r="U135" s="804"/>
      <c r="V135" s="804"/>
      <c r="W135" s="804"/>
      <c r="X135" s="804"/>
      <c r="Y135" s="804"/>
      <c r="Z135" s="804"/>
      <c r="AA135" s="804"/>
      <c r="AB135" s="804"/>
      <c r="AC135" s="804"/>
      <c r="AD135" s="804"/>
      <c r="AE135" s="804"/>
      <c r="AF135" s="804"/>
      <c r="AG135" s="804"/>
    </row>
    <row r="136" spans="1:33" s="792" customFormat="1" x14ac:dyDescent="0.2">
      <c r="A136" s="794">
        <f t="shared" si="19"/>
        <v>2032</v>
      </c>
      <c r="B136" s="794">
        <f t="shared" si="20"/>
        <v>4</v>
      </c>
      <c r="C136" s="800">
        <f t="shared" si="13"/>
        <v>48305</v>
      </c>
      <c r="D136" s="791"/>
      <c r="E136" s="805">
        <v>41381728</v>
      </c>
      <c r="F136" s="476">
        <v>19051705</v>
      </c>
      <c r="G136" s="476">
        <v>1454272</v>
      </c>
      <c r="H136" s="476">
        <v>2025517</v>
      </c>
      <c r="I136" s="476">
        <v>158925</v>
      </c>
      <c r="J136" s="476">
        <v>371506</v>
      </c>
      <c r="K136" s="476">
        <v>20752</v>
      </c>
      <c r="L136" s="476">
        <v>3711544</v>
      </c>
      <c r="M136" s="476">
        <v>17120251</v>
      </c>
      <c r="N136" s="476">
        <f t="shared" si="14"/>
        <v>62067382</v>
      </c>
      <c r="O136" s="476">
        <f t="shared" si="15"/>
        <v>2397023</v>
      </c>
      <c r="P136" s="476">
        <f t="shared" si="16"/>
        <v>20831795</v>
      </c>
      <c r="Q136" s="476">
        <f t="shared" si="17"/>
        <v>85296200</v>
      </c>
      <c r="R136" s="476">
        <f t="shared" si="18"/>
        <v>1749621</v>
      </c>
      <c r="S136" s="806">
        <f t="shared" si="21"/>
        <v>87045821</v>
      </c>
      <c r="T136" s="804"/>
      <c r="U136" s="804"/>
      <c r="V136" s="804"/>
      <c r="W136" s="804"/>
      <c r="X136" s="804"/>
      <c r="Y136" s="804"/>
      <c r="Z136" s="804"/>
      <c r="AA136" s="804"/>
      <c r="AB136" s="804"/>
      <c r="AC136" s="804"/>
      <c r="AD136" s="804"/>
      <c r="AE136" s="804"/>
      <c r="AF136" s="804"/>
      <c r="AG136" s="804"/>
    </row>
    <row r="137" spans="1:33" s="792" customFormat="1" x14ac:dyDescent="0.2">
      <c r="A137" s="794">
        <f t="shared" si="19"/>
        <v>2032</v>
      </c>
      <c r="B137" s="794">
        <f t="shared" si="20"/>
        <v>5</v>
      </c>
      <c r="C137" s="800">
        <f t="shared" si="13"/>
        <v>48335</v>
      </c>
      <c r="D137" s="791"/>
      <c r="E137" s="805">
        <v>25118612</v>
      </c>
      <c r="F137" s="476">
        <v>14082052</v>
      </c>
      <c r="G137" s="476">
        <v>997916</v>
      </c>
      <c r="H137" s="476">
        <v>1774505</v>
      </c>
      <c r="I137" s="476">
        <v>161463</v>
      </c>
      <c r="J137" s="476">
        <v>348795</v>
      </c>
      <c r="K137" s="476">
        <v>19024</v>
      </c>
      <c r="L137" s="476">
        <v>3280325</v>
      </c>
      <c r="M137" s="476">
        <v>16179750</v>
      </c>
      <c r="N137" s="476">
        <f t="shared" si="14"/>
        <v>40379067</v>
      </c>
      <c r="O137" s="476">
        <f t="shared" si="15"/>
        <v>2123300</v>
      </c>
      <c r="P137" s="476">
        <f t="shared" si="16"/>
        <v>19460075</v>
      </c>
      <c r="Q137" s="476">
        <f t="shared" si="17"/>
        <v>61962442</v>
      </c>
      <c r="R137" s="476">
        <f t="shared" si="18"/>
        <v>1270992</v>
      </c>
      <c r="S137" s="806">
        <f t="shared" si="21"/>
        <v>63233434</v>
      </c>
      <c r="T137" s="804"/>
      <c r="U137" s="804"/>
      <c r="V137" s="804"/>
      <c r="W137" s="804"/>
      <c r="X137" s="804"/>
      <c r="Y137" s="804"/>
      <c r="Z137" s="804"/>
      <c r="AA137" s="804"/>
      <c r="AB137" s="804"/>
      <c r="AC137" s="804"/>
      <c r="AD137" s="804"/>
      <c r="AE137" s="804"/>
      <c r="AF137" s="804"/>
      <c r="AG137" s="804"/>
    </row>
    <row r="138" spans="1:33" s="792" customFormat="1" x14ac:dyDescent="0.2">
      <c r="A138" s="794">
        <f t="shared" si="19"/>
        <v>2032</v>
      </c>
      <c r="B138" s="794">
        <f t="shared" si="20"/>
        <v>6</v>
      </c>
      <c r="C138" s="800">
        <f t="shared" si="13"/>
        <v>48366</v>
      </c>
      <c r="D138" s="791"/>
      <c r="E138" s="805">
        <v>17376716</v>
      </c>
      <c r="F138" s="476">
        <v>11826545</v>
      </c>
      <c r="G138" s="476">
        <v>832607</v>
      </c>
      <c r="H138" s="476">
        <v>1456016</v>
      </c>
      <c r="I138" s="476">
        <v>171394</v>
      </c>
      <c r="J138" s="476">
        <v>281534</v>
      </c>
      <c r="K138" s="476">
        <v>18418</v>
      </c>
      <c r="L138" s="476">
        <v>3392058</v>
      </c>
      <c r="M138" s="476">
        <v>16191517</v>
      </c>
      <c r="N138" s="476">
        <f t="shared" si="14"/>
        <v>30225680</v>
      </c>
      <c r="O138" s="476">
        <f t="shared" si="15"/>
        <v>1737550</v>
      </c>
      <c r="P138" s="476">
        <f t="shared" si="16"/>
        <v>19583575</v>
      </c>
      <c r="Q138" s="476">
        <f t="shared" si="17"/>
        <v>51546805</v>
      </c>
      <c r="R138" s="476">
        <f t="shared" si="18"/>
        <v>1057343</v>
      </c>
      <c r="S138" s="806">
        <f t="shared" si="21"/>
        <v>52604148</v>
      </c>
      <c r="T138" s="804"/>
      <c r="U138" s="804"/>
      <c r="V138" s="804"/>
      <c r="W138" s="804"/>
      <c r="X138" s="804"/>
      <c r="Y138" s="804"/>
      <c r="Z138" s="804"/>
      <c r="AA138" s="804"/>
      <c r="AB138" s="804"/>
      <c r="AC138" s="804"/>
      <c r="AD138" s="804"/>
      <c r="AE138" s="804"/>
      <c r="AF138" s="804"/>
      <c r="AG138" s="804"/>
    </row>
    <row r="139" spans="1:33" s="792" customFormat="1" x14ac:dyDescent="0.2">
      <c r="A139" s="794">
        <f t="shared" si="19"/>
        <v>2032</v>
      </c>
      <c r="B139" s="794">
        <f t="shared" si="20"/>
        <v>7</v>
      </c>
      <c r="C139" s="800">
        <f t="shared" si="13"/>
        <v>48396</v>
      </c>
      <c r="D139" s="791"/>
      <c r="E139" s="805">
        <v>13233726</v>
      </c>
      <c r="F139" s="476">
        <v>10433360</v>
      </c>
      <c r="G139" s="476">
        <v>720200</v>
      </c>
      <c r="H139" s="476">
        <v>1340737</v>
      </c>
      <c r="I139" s="476">
        <v>162495</v>
      </c>
      <c r="J139" s="476">
        <v>240483</v>
      </c>
      <c r="K139" s="476">
        <v>17320</v>
      </c>
      <c r="L139" s="476">
        <v>2893860</v>
      </c>
      <c r="M139" s="476">
        <v>16247479</v>
      </c>
      <c r="N139" s="476">
        <f t="shared" si="14"/>
        <v>24567101</v>
      </c>
      <c r="O139" s="476">
        <f t="shared" si="15"/>
        <v>1581220</v>
      </c>
      <c r="P139" s="476">
        <f t="shared" si="16"/>
        <v>19141339</v>
      </c>
      <c r="Q139" s="476">
        <f t="shared" si="17"/>
        <v>45289660</v>
      </c>
      <c r="R139" s="476">
        <f t="shared" si="18"/>
        <v>928995</v>
      </c>
      <c r="S139" s="806">
        <f t="shared" si="21"/>
        <v>46218655</v>
      </c>
      <c r="T139" s="804"/>
      <c r="U139" s="804"/>
      <c r="V139" s="804"/>
      <c r="W139" s="804"/>
      <c r="X139" s="804"/>
      <c r="Y139" s="804"/>
      <c r="Z139" s="804"/>
      <c r="AA139" s="804"/>
      <c r="AB139" s="804"/>
      <c r="AC139" s="804"/>
      <c r="AD139" s="804"/>
      <c r="AE139" s="804"/>
      <c r="AF139" s="804"/>
      <c r="AG139" s="804"/>
    </row>
    <row r="140" spans="1:33" s="792" customFormat="1" x14ac:dyDescent="0.2">
      <c r="A140" s="794">
        <f t="shared" si="19"/>
        <v>2032</v>
      </c>
      <c r="B140" s="794">
        <f t="shared" si="20"/>
        <v>8</v>
      </c>
      <c r="C140" s="800">
        <f t="shared" si="13"/>
        <v>48427</v>
      </c>
      <c r="D140" s="791"/>
      <c r="E140" s="805">
        <v>13450985</v>
      </c>
      <c r="F140" s="476">
        <v>11631504</v>
      </c>
      <c r="G140" s="476">
        <v>812365</v>
      </c>
      <c r="H140" s="476">
        <v>1251869</v>
      </c>
      <c r="I140" s="476">
        <v>118119</v>
      </c>
      <c r="J140" s="476">
        <v>245387</v>
      </c>
      <c r="K140" s="476">
        <v>17645</v>
      </c>
      <c r="L140" s="476">
        <v>2890483</v>
      </c>
      <c r="M140" s="476">
        <v>15703290</v>
      </c>
      <c r="N140" s="476">
        <f t="shared" si="14"/>
        <v>26030618</v>
      </c>
      <c r="O140" s="476">
        <f t="shared" si="15"/>
        <v>1497256</v>
      </c>
      <c r="P140" s="476">
        <f t="shared" si="16"/>
        <v>18593773</v>
      </c>
      <c r="Q140" s="476">
        <f t="shared" si="17"/>
        <v>46121647</v>
      </c>
      <c r="R140" s="476">
        <f t="shared" si="18"/>
        <v>946061</v>
      </c>
      <c r="S140" s="806">
        <f t="shared" si="21"/>
        <v>47067708</v>
      </c>
      <c r="T140" s="804"/>
      <c r="U140" s="804"/>
      <c r="V140" s="804"/>
      <c r="W140" s="804"/>
      <c r="X140" s="804"/>
      <c r="Y140" s="804"/>
      <c r="Z140" s="804"/>
      <c r="AA140" s="804"/>
      <c r="AB140" s="804"/>
      <c r="AC140" s="804"/>
      <c r="AD140" s="804"/>
      <c r="AE140" s="804"/>
      <c r="AF140" s="804"/>
      <c r="AG140" s="804"/>
    </row>
    <row r="141" spans="1:33" s="792" customFormat="1" x14ac:dyDescent="0.2">
      <c r="A141" s="794">
        <f t="shared" si="19"/>
        <v>2032</v>
      </c>
      <c r="B141" s="794">
        <f t="shared" si="20"/>
        <v>9</v>
      </c>
      <c r="C141" s="800">
        <f t="shared" si="13"/>
        <v>48458</v>
      </c>
      <c r="D141" s="791"/>
      <c r="E141" s="805">
        <v>18239018</v>
      </c>
      <c r="F141" s="476">
        <v>13722883</v>
      </c>
      <c r="G141" s="476">
        <v>1089046</v>
      </c>
      <c r="H141" s="476">
        <v>1145498</v>
      </c>
      <c r="I141" s="476">
        <v>105876</v>
      </c>
      <c r="J141" s="476">
        <v>270804</v>
      </c>
      <c r="K141" s="476">
        <v>16174</v>
      </c>
      <c r="L141" s="476">
        <v>2925222</v>
      </c>
      <c r="M141" s="476">
        <v>16831546</v>
      </c>
      <c r="N141" s="476">
        <f t="shared" si="14"/>
        <v>33172997</v>
      </c>
      <c r="O141" s="476">
        <f t="shared" si="15"/>
        <v>1416302</v>
      </c>
      <c r="P141" s="476">
        <f t="shared" si="16"/>
        <v>19756768</v>
      </c>
      <c r="Q141" s="476">
        <f t="shared" si="17"/>
        <v>54346067</v>
      </c>
      <c r="R141" s="476">
        <f t="shared" si="18"/>
        <v>1114763</v>
      </c>
      <c r="S141" s="806">
        <f t="shared" si="21"/>
        <v>55460830</v>
      </c>
      <c r="T141" s="804"/>
      <c r="U141" s="804"/>
      <c r="V141" s="804"/>
      <c r="W141" s="804"/>
      <c r="X141" s="804"/>
      <c r="Y141" s="804"/>
      <c r="Z141" s="804"/>
      <c r="AA141" s="804"/>
      <c r="AB141" s="804"/>
      <c r="AC141" s="804"/>
      <c r="AD141" s="804"/>
      <c r="AE141" s="804"/>
      <c r="AF141" s="804"/>
      <c r="AG141" s="804"/>
    </row>
    <row r="142" spans="1:33" s="792" customFormat="1" x14ac:dyDescent="0.2">
      <c r="A142" s="794">
        <f t="shared" si="19"/>
        <v>2032</v>
      </c>
      <c r="B142" s="794">
        <f t="shared" si="20"/>
        <v>10</v>
      </c>
      <c r="C142" s="800">
        <f t="shared" si="13"/>
        <v>48488</v>
      </c>
      <c r="D142" s="791"/>
      <c r="E142" s="805">
        <v>38165015</v>
      </c>
      <c r="F142" s="476">
        <v>22588601</v>
      </c>
      <c r="G142" s="476">
        <v>1143379</v>
      </c>
      <c r="H142" s="476">
        <v>2046817</v>
      </c>
      <c r="I142" s="476">
        <v>185918</v>
      </c>
      <c r="J142" s="476">
        <v>310918</v>
      </c>
      <c r="K142" s="476">
        <v>19143</v>
      </c>
      <c r="L142" s="476">
        <v>3013163</v>
      </c>
      <c r="M142" s="476">
        <v>16225047</v>
      </c>
      <c r="N142" s="476">
        <f t="shared" si="14"/>
        <v>62102056</v>
      </c>
      <c r="O142" s="476">
        <f t="shared" si="15"/>
        <v>2357735</v>
      </c>
      <c r="P142" s="476">
        <f t="shared" si="16"/>
        <v>19238210</v>
      </c>
      <c r="Q142" s="476">
        <f t="shared" si="17"/>
        <v>83698001</v>
      </c>
      <c r="R142" s="476">
        <f t="shared" si="18"/>
        <v>1716838</v>
      </c>
      <c r="S142" s="806">
        <f t="shared" si="21"/>
        <v>85414839</v>
      </c>
      <c r="T142" s="804"/>
      <c r="U142" s="804"/>
      <c r="V142" s="804"/>
      <c r="W142" s="804"/>
      <c r="X142" s="804"/>
      <c r="Y142" s="804"/>
      <c r="Z142" s="804"/>
      <c r="AA142" s="804"/>
      <c r="AB142" s="804"/>
      <c r="AC142" s="804"/>
      <c r="AD142" s="804"/>
      <c r="AE142" s="804"/>
      <c r="AF142" s="804"/>
      <c r="AG142" s="804"/>
    </row>
    <row r="143" spans="1:33" s="792" customFormat="1" x14ac:dyDescent="0.2">
      <c r="A143" s="794">
        <f t="shared" si="19"/>
        <v>2032</v>
      </c>
      <c r="B143" s="794">
        <f t="shared" si="20"/>
        <v>11</v>
      </c>
      <c r="C143" s="800">
        <f t="shared" si="13"/>
        <v>48519</v>
      </c>
      <c r="D143" s="791"/>
      <c r="E143" s="805">
        <v>59749741</v>
      </c>
      <c r="F143" s="476">
        <v>30618638</v>
      </c>
      <c r="G143" s="476">
        <v>1867976</v>
      </c>
      <c r="H143" s="476">
        <v>1989581</v>
      </c>
      <c r="I143" s="476">
        <v>234880</v>
      </c>
      <c r="J143" s="476">
        <v>309954</v>
      </c>
      <c r="K143" s="476">
        <v>20673</v>
      </c>
      <c r="L143" s="476">
        <v>3789197</v>
      </c>
      <c r="M143" s="476">
        <v>16860019</v>
      </c>
      <c r="N143" s="476">
        <f t="shared" si="14"/>
        <v>92491908</v>
      </c>
      <c r="O143" s="476">
        <f t="shared" si="15"/>
        <v>2299535</v>
      </c>
      <c r="P143" s="476">
        <f t="shared" si="16"/>
        <v>20649216</v>
      </c>
      <c r="Q143" s="476">
        <f t="shared" si="17"/>
        <v>115440659</v>
      </c>
      <c r="R143" s="476">
        <f t="shared" si="18"/>
        <v>2367953</v>
      </c>
      <c r="S143" s="806">
        <f t="shared" si="21"/>
        <v>117808612</v>
      </c>
      <c r="T143" s="804"/>
      <c r="U143" s="804"/>
      <c r="V143" s="804"/>
      <c r="W143" s="804"/>
      <c r="X143" s="804"/>
      <c r="Y143" s="804"/>
      <c r="Z143" s="804"/>
      <c r="AA143" s="804"/>
      <c r="AB143" s="804"/>
      <c r="AC143" s="804"/>
      <c r="AD143" s="804"/>
      <c r="AE143" s="804"/>
      <c r="AF143" s="804"/>
      <c r="AG143" s="804"/>
    </row>
    <row r="144" spans="1:33" s="792" customFormat="1" x14ac:dyDescent="0.2">
      <c r="A144" s="794">
        <f t="shared" si="19"/>
        <v>2032</v>
      </c>
      <c r="B144" s="794">
        <f t="shared" si="20"/>
        <v>12</v>
      </c>
      <c r="C144" s="800">
        <f t="shared" si="13"/>
        <v>48549</v>
      </c>
      <c r="D144" s="791"/>
      <c r="E144" s="805">
        <v>75793596</v>
      </c>
      <c r="F144" s="476">
        <v>36008327</v>
      </c>
      <c r="G144" s="476">
        <v>2335063</v>
      </c>
      <c r="H144" s="476">
        <v>2599482</v>
      </c>
      <c r="I144" s="476">
        <v>302828</v>
      </c>
      <c r="J144" s="476">
        <v>343820</v>
      </c>
      <c r="K144" s="476">
        <v>22741</v>
      </c>
      <c r="L144" s="476">
        <v>3992060</v>
      </c>
      <c r="M144" s="476">
        <v>17139556</v>
      </c>
      <c r="N144" s="476">
        <f t="shared" si="14"/>
        <v>114462555</v>
      </c>
      <c r="O144" s="476">
        <f t="shared" si="15"/>
        <v>2943302</v>
      </c>
      <c r="P144" s="476">
        <f t="shared" si="16"/>
        <v>21131616</v>
      </c>
      <c r="Q144" s="476">
        <f t="shared" si="17"/>
        <v>138537473</v>
      </c>
      <c r="R144" s="476">
        <f t="shared" si="18"/>
        <v>2841722</v>
      </c>
      <c r="S144" s="806">
        <f t="shared" si="21"/>
        <v>141379195</v>
      </c>
      <c r="T144" s="804"/>
      <c r="U144" s="804"/>
      <c r="V144" s="804"/>
      <c r="W144" s="804"/>
      <c r="X144" s="804"/>
      <c r="Y144" s="804"/>
      <c r="Z144" s="804"/>
      <c r="AA144" s="804"/>
      <c r="AB144" s="804"/>
      <c r="AC144" s="804"/>
      <c r="AD144" s="804"/>
      <c r="AE144" s="804"/>
      <c r="AF144" s="804"/>
      <c r="AG144" s="804"/>
    </row>
    <row r="145" spans="1:33" s="792" customFormat="1" x14ac:dyDescent="0.2">
      <c r="A145" s="794">
        <f t="shared" si="19"/>
        <v>2033</v>
      </c>
      <c r="B145" s="794">
        <f t="shared" si="20"/>
        <v>1</v>
      </c>
      <c r="C145" s="800">
        <f t="shared" si="13"/>
        <v>48580</v>
      </c>
      <c r="D145" s="791"/>
      <c r="E145" s="805">
        <v>73488629</v>
      </c>
      <c r="F145" s="476">
        <v>31108754</v>
      </c>
      <c r="G145" s="476">
        <v>2029112</v>
      </c>
      <c r="H145" s="476">
        <v>2678907</v>
      </c>
      <c r="I145" s="476">
        <v>241773</v>
      </c>
      <c r="J145" s="476">
        <v>312621</v>
      </c>
      <c r="K145" s="476">
        <v>21229</v>
      </c>
      <c r="L145" s="476">
        <v>3750688</v>
      </c>
      <c r="M145" s="476">
        <v>15567314</v>
      </c>
      <c r="N145" s="476">
        <f t="shared" si="14"/>
        <v>106889497</v>
      </c>
      <c r="O145" s="476">
        <f t="shared" si="15"/>
        <v>2991528</v>
      </c>
      <c r="P145" s="476">
        <f t="shared" si="16"/>
        <v>19318002</v>
      </c>
      <c r="Q145" s="476">
        <f t="shared" si="17"/>
        <v>129199027</v>
      </c>
      <c r="R145" s="476">
        <f t="shared" si="18"/>
        <v>2650169</v>
      </c>
      <c r="S145" s="806">
        <f t="shared" si="21"/>
        <v>131849196</v>
      </c>
      <c r="T145" s="804"/>
      <c r="U145" s="804"/>
      <c r="V145" s="804"/>
      <c r="W145" s="804"/>
      <c r="X145" s="804"/>
      <c r="Y145" s="804"/>
      <c r="Z145" s="804"/>
      <c r="AA145" s="804"/>
      <c r="AB145" s="804"/>
      <c r="AC145" s="804"/>
      <c r="AD145" s="804"/>
      <c r="AE145" s="804"/>
      <c r="AF145" s="804"/>
      <c r="AG145" s="804"/>
    </row>
    <row r="146" spans="1:33" s="792" customFormat="1" x14ac:dyDescent="0.2">
      <c r="A146" s="794">
        <f t="shared" si="19"/>
        <v>2033</v>
      </c>
      <c r="B146" s="794">
        <f t="shared" si="20"/>
        <v>2</v>
      </c>
      <c r="C146" s="800">
        <f t="shared" si="13"/>
        <v>48611</v>
      </c>
      <c r="D146" s="791"/>
      <c r="E146" s="805">
        <v>64177128</v>
      </c>
      <c r="F146" s="476">
        <v>27824717</v>
      </c>
      <c r="G146" s="476">
        <v>1910660</v>
      </c>
      <c r="H146" s="476">
        <v>2165805</v>
      </c>
      <c r="I146" s="476">
        <v>230034</v>
      </c>
      <c r="J146" s="476">
        <v>333365</v>
      </c>
      <c r="K146" s="476">
        <v>20635</v>
      </c>
      <c r="L146" s="476">
        <v>4030205</v>
      </c>
      <c r="M146" s="476">
        <v>18886601</v>
      </c>
      <c r="N146" s="476">
        <f t="shared" si="14"/>
        <v>94163174</v>
      </c>
      <c r="O146" s="476">
        <f t="shared" si="15"/>
        <v>2499170</v>
      </c>
      <c r="P146" s="476">
        <f t="shared" si="16"/>
        <v>22916806</v>
      </c>
      <c r="Q146" s="476">
        <f t="shared" si="17"/>
        <v>119579150</v>
      </c>
      <c r="R146" s="476">
        <f t="shared" si="18"/>
        <v>2452843</v>
      </c>
      <c r="S146" s="806">
        <f t="shared" si="21"/>
        <v>122031993</v>
      </c>
      <c r="T146" s="804"/>
      <c r="U146" s="804"/>
      <c r="V146" s="804"/>
      <c r="W146" s="804"/>
      <c r="X146" s="804"/>
      <c r="Y146" s="804"/>
      <c r="Z146" s="804"/>
      <c r="AA146" s="804"/>
      <c r="AB146" s="804"/>
      <c r="AC146" s="804"/>
      <c r="AD146" s="804"/>
      <c r="AE146" s="804"/>
      <c r="AF146" s="804"/>
      <c r="AG146" s="804"/>
    </row>
    <row r="147" spans="1:33" s="792" customFormat="1" x14ac:dyDescent="0.2">
      <c r="A147" s="794">
        <f t="shared" si="19"/>
        <v>2033</v>
      </c>
      <c r="B147" s="794">
        <f t="shared" si="20"/>
        <v>3</v>
      </c>
      <c r="C147" s="800">
        <f t="shared" si="13"/>
        <v>48639</v>
      </c>
      <c r="D147" s="791"/>
      <c r="E147" s="805">
        <v>57783709</v>
      </c>
      <c r="F147" s="476">
        <v>25412263</v>
      </c>
      <c r="G147" s="476">
        <v>1782037</v>
      </c>
      <c r="H147" s="476">
        <v>2209181</v>
      </c>
      <c r="I147" s="476">
        <v>208454</v>
      </c>
      <c r="J147" s="476">
        <v>383761</v>
      </c>
      <c r="K147" s="476">
        <v>22003</v>
      </c>
      <c r="L147" s="476">
        <v>3536973</v>
      </c>
      <c r="M147" s="476">
        <v>15686902</v>
      </c>
      <c r="N147" s="476">
        <f t="shared" si="14"/>
        <v>85208466</v>
      </c>
      <c r="O147" s="476">
        <f t="shared" si="15"/>
        <v>2592942</v>
      </c>
      <c r="P147" s="476">
        <f t="shared" si="16"/>
        <v>19223875</v>
      </c>
      <c r="Q147" s="476">
        <f t="shared" si="17"/>
        <v>107025283</v>
      </c>
      <c r="R147" s="476">
        <f t="shared" si="18"/>
        <v>2195334</v>
      </c>
      <c r="S147" s="806">
        <f t="shared" si="21"/>
        <v>109220617</v>
      </c>
      <c r="T147" s="804"/>
      <c r="U147" s="804"/>
      <c r="V147" s="804"/>
      <c r="W147" s="804"/>
      <c r="X147" s="804"/>
      <c r="Y147" s="804"/>
      <c r="Z147" s="804"/>
      <c r="AA147" s="804"/>
      <c r="AB147" s="804"/>
      <c r="AC147" s="804"/>
      <c r="AD147" s="804"/>
      <c r="AE147" s="804"/>
      <c r="AF147" s="804"/>
      <c r="AG147" s="804"/>
    </row>
    <row r="148" spans="1:33" s="792" customFormat="1" x14ac:dyDescent="0.2">
      <c r="A148" s="794">
        <f t="shared" si="19"/>
        <v>2033</v>
      </c>
      <c r="B148" s="794">
        <f t="shared" si="20"/>
        <v>4</v>
      </c>
      <c r="C148" s="800">
        <f t="shared" si="13"/>
        <v>48670</v>
      </c>
      <c r="D148" s="791"/>
      <c r="E148" s="805">
        <v>40265616</v>
      </c>
      <c r="F148" s="476">
        <v>18747578</v>
      </c>
      <c r="G148" s="476">
        <v>1406426</v>
      </c>
      <c r="H148" s="476">
        <v>1899532</v>
      </c>
      <c r="I148" s="476">
        <v>149175</v>
      </c>
      <c r="J148" s="476">
        <v>366981</v>
      </c>
      <c r="K148" s="476">
        <v>20728</v>
      </c>
      <c r="L148" s="476">
        <v>3604006</v>
      </c>
      <c r="M148" s="476">
        <v>17010403</v>
      </c>
      <c r="N148" s="476">
        <f t="shared" si="14"/>
        <v>60589523</v>
      </c>
      <c r="O148" s="476">
        <f t="shared" si="15"/>
        <v>2266513</v>
      </c>
      <c r="P148" s="476">
        <f t="shared" si="16"/>
        <v>20614409</v>
      </c>
      <c r="Q148" s="476">
        <f t="shared" si="17"/>
        <v>83470445</v>
      </c>
      <c r="R148" s="476">
        <f t="shared" si="18"/>
        <v>1712171</v>
      </c>
      <c r="S148" s="806">
        <f t="shared" si="21"/>
        <v>85182616</v>
      </c>
      <c r="T148" s="804"/>
      <c r="U148" s="804"/>
      <c r="V148" s="804"/>
      <c r="W148" s="804"/>
      <c r="X148" s="804"/>
      <c r="Y148" s="804"/>
      <c r="Z148" s="804"/>
      <c r="AA148" s="804"/>
      <c r="AB148" s="804"/>
      <c r="AC148" s="804"/>
      <c r="AD148" s="804"/>
      <c r="AE148" s="804"/>
      <c r="AF148" s="804"/>
      <c r="AG148" s="804"/>
    </row>
    <row r="149" spans="1:33" s="792" customFormat="1" x14ac:dyDescent="0.2">
      <c r="A149" s="794">
        <f t="shared" si="19"/>
        <v>2033</v>
      </c>
      <c r="B149" s="794">
        <f t="shared" si="20"/>
        <v>5</v>
      </c>
      <c r="C149" s="800">
        <f t="shared" si="13"/>
        <v>48700</v>
      </c>
      <c r="D149" s="791"/>
      <c r="E149" s="805">
        <v>24577415</v>
      </c>
      <c r="F149" s="476">
        <v>13925321</v>
      </c>
      <c r="G149" s="476">
        <v>961296</v>
      </c>
      <c r="H149" s="476">
        <v>1667497</v>
      </c>
      <c r="I149" s="476">
        <v>151888</v>
      </c>
      <c r="J149" s="476">
        <v>344621</v>
      </c>
      <c r="K149" s="476">
        <v>19015</v>
      </c>
      <c r="L149" s="476">
        <v>3193912</v>
      </c>
      <c r="M149" s="476">
        <v>16078154</v>
      </c>
      <c r="N149" s="476">
        <f t="shared" si="14"/>
        <v>39634935</v>
      </c>
      <c r="O149" s="476">
        <f t="shared" si="15"/>
        <v>2012118</v>
      </c>
      <c r="P149" s="476">
        <f t="shared" si="16"/>
        <v>19272066</v>
      </c>
      <c r="Q149" s="476">
        <f t="shared" si="17"/>
        <v>60919119</v>
      </c>
      <c r="R149" s="476">
        <f t="shared" si="18"/>
        <v>1249591</v>
      </c>
      <c r="S149" s="806">
        <f t="shared" si="21"/>
        <v>62168710</v>
      </c>
      <c r="T149" s="804"/>
      <c r="U149" s="804"/>
      <c r="V149" s="804"/>
      <c r="W149" s="804"/>
      <c r="X149" s="804"/>
      <c r="Y149" s="804"/>
      <c r="Z149" s="804"/>
      <c r="AA149" s="804"/>
      <c r="AB149" s="804"/>
      <c r="AC149" s="804"/>
      <c r="AD149" s="804"/>
      <c r="AE149" s="804"/>
      <c r="AF149" s="804"/>
      <c r="AG149" s="804"/>
    </row>
    <row r="150" spans="1:33" s="792" customFormat="1" x14ac:dyDescent="0.2">
      <c r="A150" s="794">
        <f t="shared" si="19"/>
        <v>2033</v>
      </c>
      <c r="B150" s="794">
        <f t="shared" si="20"/>
        <v>6</v>
      </c>
      <c r="C150" s="800">
        <f t="shared" si="13"/>
        <v>48731</v>
      </c>
      <c r="D150" s="791"/>
      <c r="E150" s="805">
        <v>17049966</v>
      </c>
      <c r="F150" s="476">
        <v>11741655</v>
      </c>
      <c r="G150" s="476">
        <v>797713</v>
      </c>
      <c r="H150" s="476">
        <v>1372029</v>
      </c>
      <c r="I150" s="476">
        <v>161568</v>
      </c>
      <c r="J150" s="476">
        <v>277355</v>
      </c>
      <c r="K150" s="476">
        <v>18412</v>
      </c>
      <c r="L150" s="476">
        <v>3312110</v>
      </c>
      <c r="M150" s="476">
        <v>16088989</v>
      </c>
      <c r="N150" s="476">
        <f t="shared" si="14"/>
        <v>29769314</v>
      </c>
      <c r="O150" s="476">
        <f t="shared" si="15"/>
        <v>1649384</v>
      </c>
      <c r="P150" s="476">
        <f t="shared" si="16"/>
        <v>19401099</v>
      </c>
      <c r="Q150" s="476">
        <f t="shared" si="17"/>
        <v>50819797</v>
      </c>
      <c r="R150" s="476">
        <f t="shared" si="18"/>
        <v>1042431</v>
      </c>
      <c r="S150" s="806">
        <f t="shared" si="21"/>
        <v>51862228</v>
      </c>
      <c r="T150" s="804"/>
      <c r="U150" s="804"/>
      <c r="V150" s="804"/>
      <c r="W150" s="804"/>
      <c r="X150" s="804"/>
      <c r="Y150" s="804"/>
      <c r="Z150" s="804"/>
      <c r="AA150" s="804"/>
      <c r="AB150" s="804"/>
      <c r="AC150" s="804"/>
      <c r="AD150" s="804"/>
      <c r="AE150" s="804"/>
      <c r="AF150" s="804"/>
      <c r="AG150" s="804"/>
    </row>
    <row r="151" spans="1:33" s="792" customFormat="1" x14ac:dyDescent="0.2">
      <c r="A151" s="794">
        <f t="shared" si="19"/>
        <v>2033</v>
      </c>
      <c r="B151" s="794">
        <f t="shared" si="20"/>
        <v>7</v>
      </c>
      <c r="C151" s="800">
        <f t="shared" si="13"/>
        <v>48761</v>
      </c>
      <c r="D151" s="791"/>
      <c r="E151" s="805">
        <v>13008788</v>
      </c>
      <c r="F151" s="476">
        <v>10378580</v>
      </c>
      <c r="G151" s="476">
        <v>688720</v>
      </c>
      <c r="H151" s="476">
        <v>1264219</v>
      </c>
      <c r="I151" s="476">
        <v>153308</v>
      </c>
      <c r="J151" s="476">
        <v>236378</v>
      </c>
      <c r="K151" s="476">
        <v>17317</v>
      </c>
      <c r="L151" s="476">
        <v>2822115</v>
      </c>
      <c r="M151" s="476">
        <v>16145895</v>
      </c>
      <c r="N151" s="476">
        <f t="shared" si="14"/>
        <v>24246713</v>
      </c>
      <c r="O151" s="476">
        <f t="shared" si="15"/>
        <v>1500597</v>
      </c>
      <c r="P151" s="476">
        <f t="shared" si="16"/>
        <v>18968010</v>
      </c>
      <c r="Q151" s="476">
        <f t="shared" si="17"/>
        <v>44715320</v>
      </c>
      <c r="R151" s="476">
        <f t="shared" si="18"/>
        <v>917214</v>
      </c>
      <c r="S151" s="806">
        <f t="shared" si="21"/>
        <v>45632534</v>
      </c>
      <c r="T151" s="804"/>
      <c r="U151" s="804"/>
      <c r="V151" s="804"/>
      <c r="W151" s="804"/>
      <c r="X151" s="804"/>
      <c r="Y151" s="804"/>
      <c r="Z151" s="804"/>
      <c r="AA151" s="804"/>
      <c r="AB151" s="804"/>
      <c r="AC151" s="804"/>
      <c r="AD151" s="804"/>
      <c r="AE151" s="804"/>
      <c r="AF151" s="804"/>
      <c r="AG151" s="804"/>
    </row>
    <row r="152" spans="1:33" s="792" customFormat="1" x14ac:dyDescent="0.2">
      <c r="A152" s="794">
        <f t="shared" si="19"/>
        <v>2033</v>
      </c>
      <c r="B152" s="794">
        <f t="shared" si="20"/>
        <v>8</v>
      </c>
      <c r="C152" s="800">
        <f t="shared" si="13"/>
        <v>48792</v>
      </c>
      <c r="D152" s="791"/>
      <c r="E152" s="805">
        <v>13256980</v>
      </c>
      <c r="F152" s="476">
        <v>11560872</v>
      </c>
      <c r="G152" s="476">
        <v>777245</v>
      </c>
      <c r="H152" s="476">
        <v>1179538</v>
      </c>
      <c r="I152" s="476">
        <v>111322</v>
      </c>
      <c r="J152" s="476">
        <v>241372</v>
      </c>
      <c r="K152" s="476">
        <v>17644</v>
      </c>
      <c r="L152" s="476">
        <v>2811757</v>
      </c>
      <c r="M152" s="476">
        <v>15603020</v>
      </c>
      <c r="N152" s="476">
        <f t="shared" si="14"/>
        <v>25724063</v>
      </c>
      <c r="O152" s="476">
        <f t="shared" si="15"/>
        <v>1420910</v>
      </c>
      <c r="P152" s="476">
        <f t="shared" si="16"/>
        <v>18414777</v>
      </c>
      <c r="Q152" s="476">
        <f t="shared" si="17"/>
        <v>45559750</v>
      </c>
      <c r="R152" s="476">
        <f t="shared" si="18"/>
        <v>934535</v>
      </c>
      <c r="S152" s="806">
        <f t="shared" si="21"/>
        <v>46494285</v>
      </c>
      <c r="T152" s="804"/>
      <c r="U152" s="804"/>
      <c r="V152" s="804"/>
      <c r="W152" s="804"/>
      <c r="X152" s="804"/>
      <c r="Y152" s="804"/>
      <c r="Z152" s="804"/>
      <c r="AA152" s="804"/>
      <c r="AB152" s="804"/>
      <c r="AC152" s="804"/>
      <c r="AD152" s="804"/>
      <c r="AE152" s="804"/>
      <c r="AF152" s="804"/>
      <c r="AG152" s="804"/>
    </row>
    <row r="153" spans="1:33" s="792" customFormat="1" x14ac:dyDescent="0.2">
      <c r="A153" s="794">
        <f t="shared" si="19"/>
        <v>2033</v>
      </c>
      <c r="B153" s="794">
        <f t="shared" si="20"/>
        <v>9</v>
      </c>
      <c r="C153" s="800">
        <f t="shared" si="13"/>
        <v>48823</v>
      </c>
      <c r="D153" s="791"/>
      <c r="E153" s="805">
        <v>17890851</v>
      </c>
      <c r="F153" s="476">
        <v>13593780</v>
      </c>
      <c r="G153" s="476">
        <v>1047182</v>
      </c>
      <c r="H153" s="476">
        <v>1075377</v>
      </c>
      <c r="I153" s="476">
        <v>99266</v>
      </c>
      <c r="J153" s="476">
        <v>267135</v>
      </c>
      <c r="K153" s="476">
        <v>16161</v>
      </c>
      <c r="L153" s="476">
        <v>2829376</v>
      </c>
      <c r="M153" s="476">
        <v>16721385</v>
      </c>
      <c r="N153" s="476">
        <f t="shared" si="14"/>
        <v>32647240</v>
      </c>
      <c r="O153" s="476">
        <f t="shared" si="15"/>
        <v>1342512</v>
      </c>
      <c r="P153" s="476">
        <f t="shared" si="16"/>
        <v>19550761</v>
      </c>
      <c r="Q153" s="476">
        <f t="shared" si="17"/>
        <v>53540513</v>
      </c>
      <c r="R153" s="476">
        <f t="shared" si="18"/>
        <v>1098239</v>
      </c>
      <c r="S153" s="806">
        <f t="shared" si="21"/>
        <v>54638752</v>
      </c>
      <c r="T153" s="804"/>
      <c r="U153" s="804"/>
      <c r="V153" s="804"/>
      <c r="W153" s="804"/>
      <c r="X153" s="804"/>
      <c r="Y153" s="804"/>
      <c r="Z153" s="804"/>
      <c r="AA153" s="804"/>
      <c r="AB153" s="804"/>
      <c r="AC153" s="804"/>
      <c r="AD153" s="804"/>
      <c r="AE153" s="804"/>
      <c r="AF153" s="804"/>
      <c r="AG153" s="804"/>
    </row>
    <row r="154" spans="1:33" s="792" customFormat="1" x14ac:dyDescent="0.2">
      <c r="A154" s="794">
        <f t="shared" si="19"/>
        <v>2033</v>
      </c>
      <c r="B154" s="794">
        <f t="shared" si="20"/>
        <v>10</v>
      </c>
      <c r="C154" s="800">
        <f t="shared" si="13"/>
        <v>48853</v>
      </c>
      <c r="D154" s="791"/>
      <c r="E154" s="805">
        <v>37208071</v>
      </c>
      <c r="F154" s="476">
        <v>22280901</v>
      </c>
      <c r="G154" s="476">
        <v>1103709</v>
      </c>
      <c r="H154" s="476">
        <v>1913889</v>
      </c>
      <c r="I154" s="476">
        <v>173819</v>
      </c>
      <c r="J154" s="476">
        <v>306582</v>
      </c>
      <c r="K154" s="476">
        <v>19114</v>
      </c>
      <c r="L154" s="476">
        <v>2888779</v>
      </c>
      <c r="M154" s="476">
        <v>16111992</v>
      </c>
      <c r="N154" s="476">
        <f t="shared" si="14"/>
        <v>60785614</v>
      </c>
      <c r="O154" s="476">
        <f t="shared" si="15"/>
        <v>2220471</v>
      </c>
      <c r="P154" s="476">
        <f t="shared" si="16"/>
        <v>19000771</v>
      </c>
      <c r="Q154" s="476">
        <f t="shared" si="17"/>
        <v>82006856</v>
      </c>
      <c r="R154" s="476">
        <f t="shared" si="18"/>
        <v>1682149</v>
      </c>
      <c r="S154" s="806">
        <f t="shared" si="21"/>
        <v>83689005</v>
      </c>
      <c r="T154" s="804"/>
      <c r="U154" s="804"/>
      <c r="V154" s="804"/>
      <c r="W154" s="804"/>
      <c r="X154" s="804"/>
      <c r="Y154" s="804"/>
      <c r="Z154" s="804"/>
      <c r="AA154" s="804"/>
      <c r="AB154" s="804"/>
      <c r="AC154" s="804"/>
      <c r="AD154" s="804"/>
      <c r="AE154" s="804"/>
      <c r="AF154" s="804"/>
      <c r="AG154" s="804"/>
    </row>
    <row r="155" spans="1:33" s="792" customFormat="1" x14ac:dyDescent="0.2">
      <c r="A155" s="794">
        <f t="shared" si="19"/>
        <v>2033</v>
      </c>
      <c r="B155" s="794">
        <f t="shared" si="20"/>
        <v>11</v>
      </c>
      <c r="C155" s="800">
        <f t="shared" si="13"/>
        <v>48884</v>
      </c>
      <c r="D155" s="791"/>
      <c r="E155" s="805">
        <v>58332069</v>
      </c>
      <c r="F155" s="476">
        <v>30058290</v>
      </c>
      <c r="G155" s="476">
        <v>1809335</v>
      </c>
      <c r="H155" s="476">
        <v>1855687</v>
      </c>
      <c r="I155" s="476">
        <v>219878</v>
      </c>
      <c r="J155" s="476">
        <v>306728</v>
      </c>
      <c r="K155" s="476">
        <v>20642</v>
      </c>
      <c r="L155" s="476">
        <v>3632777</v>
      </c>
      <c r="M155" s="476">
        <v>16749798</v>
      </c>
      <c r="N155" s="476">
        <f t="shared" si="14"/>
        <v>90440214</v>
      </c>
      <c r="O155" s="476">
        <f t="shared" si="15"/>
        <v>2162415</v>
      </c>
      <c r="P155" s="476">
        <f t="shared" si="16"/>
        <v>20382575</v>
      </c>
      <c r="Q155" s="476">
        <f t="shared" si="17"/>
        <v>112985204</v>
      </c>
      <c r="R155" s="476">
        <f t="shared" si="18"/>
        <v>2317586</v>
      </c>
      <c r="S155" s="806">
        <f t="shared" si="21"/>
        <v>115302790</v>
      </c>
      <c r="T155" s="804"/>
      <c r="U155" s="804"/>
      <c r="V155" s="804"/>
      <c r="W155" s="804"/>
      <c r="X155" s="804"/>
      <c r="Y155" s="804"/>
      <c r="Z155" s="804"/>
      <c r="AA155" s="804"/>
      <c r="AB155" s="804"/>
      <c r="AC155" s="804"/>
      <c r="AD155" s="804"/>
      <c r="AE155" s="804"/>
      <c r="AF155" s="804"/>
      <c r="AG155" s="804"/>
    </row>
    <row r="156" spans="1:33" s="792" customFormat="1" x14ac:dyDescent="0.2">
      <c r="A156" s="794">
        <f t="shared" si="19"/>
        <v>2033</v>
      </c>
      <c r="B156" s="794">
        <f t="shared" si="20"/>
        <v>12</v>
      </c>
      <c r="C156" s="800">
        <f t="shared" si="13"/>
        <v>48914</v>
      </c>
      <c r="D156" s="791"/>
      <c r="E156" s="805">
        <v>74621423</v>
      </c>
      <c r="F156" s="476">
        <v>35435073</v>
      </c>
      <c r="G156" s="476">
        <v>2279149</v>
      </c>
      <c r="H156" s="476">
        <v>2440163</v>
      </c>
      <c r="I156" s="476">
        <v>284798</v>
      </c>
      <c r="J156" s="476">
        <v>341584</v>
      </c>
      <c r="K156" s="476">
        <v>22727</v>
      </c>
      <c r="L156" s="476">
        <v>3856417</v>
      </c>
      <c r="M156" s="476">
        <v>17043263</v>
      </c>
      <c r="N156" s="476">
        <f t="shared" si="14"/>
        <v>112643170</v>
      </c>
      <c r="O156" s="476">
        <f t="shared" si="15"/>
        <v>2781747</v>
      </c>
      <c r="P156" s="476">
        <f t="shared" si="16"/>
        <v>20899680</v>
      </c>
      <c r="Q156" s="476">
        <f t="shared" si="17"/>
        <v>136324597</v>
      </c>
      <c r="R156" s="476">
        <f t="shared" si="18"/>
        <v>2796331</v>
      </c>
      <c r="S156" s="806">
        <f t="shared" si="21"/>
        <v>139120928</v>
      </c>
      <c r="T156" s="804"/>
      <c r="U156" s="804"/>
      <c r="V156" s="804"/>
      <c r="W156" s="804"/>
      <c r="X156" s="804"/>
      <c r="Y156" s="804"/>
      <c r="Z156" s="804"/>
      <c r="AA156" s="804"/>
      <c r="AB156" s="804"/>
      <c r="AC156" s="804"/>
      <c r="AD156" s="804"/>
      <c r="AE156" s="804"/>
      <c r="AF156" s="804"/>
      <c r="AG156" s="804"/>
    </row>
    <row r="157" spans="1:33" s="792" customFormat="1" x14ac:dyDescent="0.2">
      <c r="A157" s="794">
        <f t="shared" si="19"/>
        <v>2034</v>
      </c>
      <c r="B157" s="794">
        <f t="shared" si="20"/>
        <v>1</v>
      </c>
      <c r="C157" s="800">
        <f t="shared" si="13"/>
        <v>48945</v>
      </c>
      <c r="D157" s="791"/>
      <c r="E157" s="805">
        <v>72890975</v>
      </c>
      <c r="F157" s="476">
        <v>30724564</v>
      </c>
      <c r="G157" s="476">
        <v>1990014</v>
      </c>
      <c r="H157" s="476">
        <v>2521993</v>
      </c>
      <c r="I157" s="476">
        <v>227815</v>
      </c>
      <c r="J157" s="476">
        <v>309713</v>
      </c>
      <c r="K157" s="476">
        <v>21233</v>
      </c>
      <c r="L157" s="476">
        <v>3624947</v>
      </c>
      <c r="M157" s="476">
        <v>15478448</v>
      </c>
      <c r="N157" s="476">
        <f t="shared" si="14"/>
        <v>105854601</v>
      </c>
      <c r="O157" s="476">
        <f t="shared" si="15"/>
        <v>2831706</v>
      </c>
      <c r="P157" s="476">
        <f t="shared" si="16"/>
        <v>19103395</v>
      </c>
      <c r="Q157" s="476">
        <f t="shared" si="17"/>
        <v>127789702</v>
      </c>
      <c r="R157" s="476">
        <f t="shared" si="18"/>
        <v>2621260</v>
      </c>
      <c r="S157" s="806">
        <f t="shared" si="21"/>
        <v>130410962</v>
      </c>
      <c r="T157" s="804"/>
      <c r="U157" s="804"/>
      <c r="V157" s="804"/>
      <c r="W157" s="804"/>
      <c r="X157" s="804"/>
      <c r="Y157" s="804"/>
      <c r="Z157" s="804"/>
      <c r="AA157" s="804"/>
      <c r="AB157" s="804"/>
      <c r="AC157" s="804"/>
      <c r="AD157" s="804"/>
      <c r="AE157" s="804"/>
      <c r="AF157" s="804"/>
      <c r="AG157" s="804"/>
    </row>
    <row r="158" spans="1:33" s="792" customFormat="1" x14ac:dyDescent="0.2">
      <c r="A158" s="794">
        <f t="shared" si="19"/>
        <v>2034</v>
      </c>
      <c r="B158" s="794">
        <f t="shared" si="20"/>
        <v>2</v>
      </c>
      <c r="C158" s="800">
        <f t="shared" si="13"/>
        <v>48976</v>
      </c>
      <c r="D158" s="791"/>
      <c r="E158" s="805">
        <v>63344186</v>
      </c>
      <c r="F158" s="476">
        <v>27407973</v>
      </c>
      <c r="G158" s="476">
        <v>1866280</v>
      </c>
      <c r="H158" s="476">
        <v>2028484</v>
      </c>
      <c r="I158" s="476">
        <v>215867</v>
      </c>
      <c r="J158" s="476">
        <v>329710</v>
      </c>
      <c r="K158" s="476">
        <v>20619</v>
      </c>
      <c r="L158" s="476">
        <v>3909577</v>
      </c>
      <c r="M158" s="476">
        <v>18778996</v>
      </c>
      <c r="N158" s="476">
        <f t="shared" si="14"/>
        <v>92854925</v>
      </c>
      <c r="O158" s="476">
        <f t="shared" si="15"/>
        <v>2358194</v>
      </c>
      <c r="P158" s="476">
        <f t="shared" si="16"/>
        <v>22688573</v>
      </c>
      <c r="Q158" s="476">
        <f t="shared" si="17"/>
        <v>117901692</v>
      </c>
      <c r="R158" s="476">
        <f t="shared" si="18"/>
        <v>2418435</v>
      </c>
      <c r="S158" s="806">
        <f t="shared" si="21"/>
        <v>120320127</v>
      </c>
      <c r="T158" s="804"/>
      <c r="U158" s="804"/>
      <c r="V158" s="804"/>
      <c r="W158" s="804"/>
      <c r="X158" s="804"/>
      <c r="Y158" s="804"/>
      <c r="Z158" s="804"/>
      <c r="AA158" s="804"/>
      <c r="AB158" s="804"/>
      <c r="AC158" s="804"/>
      <c r="AD158" s="804"/>
      <c r="AE158" s="804"/>
      <c r="AF158" s="804"/>
      <c r="AG158" s="804"/>
    </row>
    <row r="159" spans="1:33" s="792" customFormat="1" x14ac:dyDescent="0.2">
      <c r="A159" s="794">
        <f t="shared" si="19"/>
        <v>2034</v>
      </c>
      <c r="B159" s="794">
        <f t="shared" si="20"/>
        <v>3</v>
      </c>
      <c r="C159" s="800">
        <f t="shared" si="13"/>
        <v>49004</v>
      </c>
      <c r="D159" s="791"/>
      <c r="E159" s="805">
        <v>56724606</v>
      </c>
      <c r="F159" s="476">
        <v>25070115</v>
      </c>
      <c r="G159" s="476">
        <v>1732237</v>
      </c>
      <c r="H159" s="476">
        <v>2065623</v>
      </c>
      <c r="I159" s="476">
        <v>195218</v>
      </c>
      <c r="J159" s="476">
        <v>379821</v>
      </c>
      <c r="K159" s="476">
        <v>21976</v>
      </c>
      <c r="L159" s="476">
        <v>3432310</v>
      </c>
      <c r="M159" s="476">
        <v>15604009</v>
      </c>
      <c r="N159" s="476">
        <f t="shared" si="14"/>
        <v>83744152</v>
      </c>
      <c r="O159" s="476">
        <f t="shared" si="15"/>
        <v>2445444</v>
      </c>
      <c r="P159" s="476">
        <f t="shared" si="16"/>
        <v>19036319</v>
      </c>
      <c r="Q159" s="476">
        <f t="shared" si="17"/>
        <v>105225915</v>
      </c>
      <c r="R159" s="476">
        <f t="shared" si="18"/>
        <v>2158425</v>
      </c>
      <c r="S159" s="806">
        <f t="shared" si="21"/>
        <v>107384340</v>
      </c>
      <c r="T159" s="804"/>
      <c r="U159" s="804"/>
      <c r="V159" s="804"/>
      <c r="W159" s="804"/>
      <c r="X159" s="804"/>
      <c r="Y159" s="804"/>
      <c r="Z159" s="804"/>
      <c r="AA159" s="804"/>
      <c r="AB159" s="804"/>
      <c r="AC159" s="804"/>
      <c r="AD159" s="804"/>
      <c r="AE159" s="804"/>
      <c r="AF159" s="804"/>
      <c r="AG159" s="804"/>
    </row>
    <row r="160" spans="1:33" s="792" customFormat="1" x14ac:dyDescent="0.2">
      <c r="A160" s="794">
        <f t="shared" si="19"/>
        <v>2034</v>
      </c>
      <c r="B160" s="794">
        <f t="shared" si="20"/>
        <v>4</v>
      </c>
      <c r="C160" s="800">
        <f t="shared" si="13"/>
        <v>49035</v>
      </c>
      <c r="D160" s="791"/>
      <c r="E160" s="805">
        <v>39737027</v>
      </c>
      <c r="F160" s="476">
        <v>18616586</v>
      </c>
      <c r="G160" s="476">
        <v>1367841</v>
      </c>
      <c r="H160" s="476">
        <v>1782023</v>
      </c>
      <c r="I160" s="476">
        <v>140087</v>
      </c>
      <c r="J160" s="476">
        <v>363526</v>
      </c>
      <c r="K160" s="476">
        <v>20718</v>
      </c>
      <c r="L160" s="476">
        <v>3516937</v>
      </c>
      <c r="M160" s="476">
        <v>16933211</v>
      </c>
      <c r="N160" s="476">
        <f t="shared" si="14"/>
        <v>59882259</v>
      </c>
      <c r="O160" s="476">
        <f t="shared" si="15"/>
        <v>2145549</v>
      </c>
      <c r="P160" s="476">
        <f t="shared" si="16"/>
        <v>20450148</v>
      </c>
      <c r="Q160" s="476">
        <f t="shared" si="17"/>
        <v>82477956</v>
      </c>
      <c r="R160" s="476">
        <f t="shared" si="18"/>
        <v>1691812</v>
      </c>
      <c r="S160" s="806">
        <f t="shared" si="21"/>
        <v>84169768</v>
      </c>
      <c r="T160" s="804"/>
      <c r="U160" s="804"/>
      <c r="V160" s="804"/>
      <c r="W160" s="804"/>
      <c r="X160" s="804"/>
      <c r="Y160" s="804"/>
      <c r="Z160" s="804"/>
      <c r="AA160" s="804"/>
      <c r="AB160" s="804"/>
      <c r="AC160" s="804"/>
      <c r="AD160" s="804"/>
      <c r="AE160" s="804"/>
      <c r="AF160" s="804"/>
      <c r="AG160" s="804"/>
    </row>
    <row r="161" spans="1:33" s="792" customFormat="1" x14ac:dyDescent="0.2">
      <c r="A161" s="794">
        <f t="shared" si="19"/>
        <v>2034</v>
      </c>
      <c r="B161" s="794">
        <f t="shared" si="20"/>
        <v>5</v>
      </c>
      <c r="C161" s="800">
        <f t="shared" si="13"/>
        <v>49065</v>
      </c>
      <c r="D161" s="791"/>
      <c r="E161" s="805">
        <v>24368345</v>
      </c>
      <c r="F161" s="476">
        <v>13885727</v>
      </c>
      <c r="G161" s="476">
        <v>934715</v>
      </c>
      <c r="H161" s="476">
        <v>1568895</v>
      </c>
      <c r="I161" s="476">
        <v>142953</v>
      </c>
      <c r="J161" s="476">
        <v>341707</v>
      </c>
      <c r="K161" s="476">
        <v>19014</v>
      </c>
      <c r="L161" s="476">
        <v>3130656</v>
      </c>
      <c r="M161" s="476">
        <v>16009000</v>
      </c>
      <c r="N161" s="476">
        <f t="shared" si="14"/>
        <v>39350754</v>
      </c>
      <c r="O161" s="476">
        <f t="shared" si="15"/>
        <v>1910602</v>
      </c>
      <c r="P161" s="476">
        <f t="shared" si="16"/>
        <v>19139656</v>
      </c>
      <c r="Q161" s="476">
        <f t="shared" si="17"/>
        <v>60401012</v>
      </c>
      <c r="R161" s="476">
        <f t="shared" si="18"/>
        <v>1238964</v>
      </c>
      <c r="S161" s="806">
        <f t="shared" si="21"/>
        <v>61639976</v>
      </c>
      <c r="T161" s="804"/>
      <c r="U161" s="804"/>
      <c r="V161" s="804"/>
      <c r="W161" s="804"/>
      <c r="X161" s="804"/>
      <c r="Y161" s="804"/>
      <c r="Z161" s="804"/>
      <c r="AA161" s="804"/>
      <c r="AB161" s="804"/>
      <c r="AC161" s="804"/>
      <c r="AD161" s="804"/>
      <c r="AE161" s="804"/>
      <c r="AF161" s="804"/>
      <c r="AG161" s="804"/>
    </row>
    <row r="162" spans="1:33" s="792" customFormat="1" x14ac:dyDescent="0.2">
      <c r="A162" s="794">
        <f t="shared" si="19"/>
        <v>2034</v>
      </c>
      <c r="B162" s="794">
        <f t="shared" si="20"/>
        <v>6</v>
      </c>
      <c r="C162" s="800">
        <f t="shared" si="13"/>
        <v>49096</v>
      </c>
      <c r="D162" s="791"/>
      <c r="E162" s="805">
        <v>16889182</v>
      </c>
      <c r="F162" s="476">
        <v>11720524</v>
      </c>
      <c r="G162" s="476">
        <v>772577</v>
      </c>
      <c r="H162" s="476">
        <v>1291181</v>
      </c>
      <c r="I162" s="476">
        <v>151877</v>
      </c>
      <c r="J162" s="476">
        <v>274667</v>
      </c>
      <c r="K162" s="476">
        <v>18406</v>
      </c>
      <c r="L162" s="476">
        <v>3253829</v>
      </c>
      <c r="M162" s="476">
        <v>16023494</v>
      </c>
      <c r="N162" s="476">
        <f t="shared" si="14"/>
        <v>29552566</v>
      </c>
      <c r="O162" s="476">
        <f t="shared" si="15"/>
        <v>1565848</v>
      </c>
      <c r="P162" s="476">
        <f t="shared" si="16"/>
        <v>19277323</v>
      </c>
      <c r="Q162" s="476">
        <f t="shared" si="17"/>
        <v>50395737</v>
      </c>
      <c r="R162" s="476">
        <f t="shared" si="18"/>
        <v>1033732</v>
      </c>
      <c r="S162" s="806">
        <f t="shared" si="21"/>
        <v>51429469</v>
      </c>
      <c r="T162" s="804"/>
      <c r="U162" s="804"/>
      <c r="V162" s="804"/>
      <c r="W162" s="804"/>
      <c r="X162" s="804"/>
      <c r="Y162" s="804"/>
      <c r="Z162" s="804"/>
      <c r="AA162" s="804"/>
      <c r="AB162" s="804"/>
      <c r="AC162" s="804"/>
      <c r="AD162" s="804"/>
      <c r="AE162" s="804"/>
      <c r="AF162" s="804"/>
      <c r="AG162" s="804"/>
    </row>
    <row r="163" spans="1:33" s="792" customFormat="1" x14ac:dyDescent="0.2">
      <c r="A163" s="794">
        <f t="shared" si="19"/>
        <v>2034</v>
      </c>
      <c r="B163" s="794">
        <f t="shared" si="20"/>
        <v>7</v>
      </c>
      <c r="C163" s="800">
        <f t="shared" si="13"/>
        <v>49126</v>
      </c>
      <c r="D163" s="791"/>
      <c r="E163" s="805">
        <v>12886130</v>
      </c>
      <c r="F163" s="476">
        <v>10381501</v>
      </c>
      <c r="G163" s="476">
        <v>668029</v>
      </c>
      <c r="H163" s="476">
        <v>1188875</v>
      </c>
      <c r="I163" s="476">
        <v>144076</v>
      </c>
      <c r="J163" s="476">
        <v>234059</v>
      </c>
      <c r="K163" s="476">
        <v>17314</v>
      </c>
      <c r="L163" s="476">
        <v>2773429</v>
      </c>
      <c r="M163" s="476">
        <v>16090956</v>
      </c>
      <c r="N163" s="476">
        <f t="shared" si="14"/>
        <v>24097050</v>
      </c>
      <c r="O163" s="476">
        <f t="shared" si="15"/>
        <v>1422934</v>
      </c>
      <c r="P163" s="476">
        <f t="shared" si="16"/>
        <v>18864385</v>
      </c>
      <c r="Q163" s="476">
        <f t="shared" si="17"/>
        <v>44384369</v>
      </c>
      <c r="R163" s="476">
        <f t="shared" si="18"/>
        <v>910425</v>
      </c>
      <c r="S163" s="806">
        <f t="shared" si="21"/>
        <v>45294794</v>
      </c>
      <c r="T163" s="804"/>
      <c r="U163" s="804"/>
      <c r="V163" s="804"/>
      <c r="W163" s="804"/>
      <c r="X163" s="804"/>
      <c r="Y163" s="804"/>
      <c r="Z163" s="804"/>
      <c r="AA163" s="804"/>
      <c r="AB163" s="804"/>
      <c r="AC163" s="804"/>
      <c r="AD163" s="804"/>
      <c r="AE163" s="804"/>
      <c r="AF163" s="804"/>
      <c r="AG163" s="804"/>
    </row>
    <row r="164" spans="1:33" s="792" customFormat="1" x14ac:dyDescent="0.2">
      <c r="A164" s="794">
        <f t="shared" si="19"/>
        <v>2034</v>
      </c>
      <c r="B164" s="794">
        <f t="shared" si="20"/>
        <v>8</v>
      </c>
      <c r="C164" s="800">
        <f t="shared" si="13"/>
        <v>49157</v>
      </c>
      <c r="D164" s="791"/>
      <c r="E164" s="805">
        <v>13146409</v>
      </c>
      <c r="F164" s="476">
        <v>11558008</v>
      </c>
      <c r="G164" s="476">
        <v>756685</v>
      </c>
      <c r="H164" s="476">
        <v>1109016</v>
      </c>
      <c r="I164" s="476">
        <v>104527</v>
      </c>
      <c r="J164" s="476">
        <v>239431</v>
      </c>
      <c r="K164" s="476">
        <v>17640</v>
      </c>
      <c r="L164" s="476">
        <v>2762685</v>
      </c>
      <c r="M164" s="476">
        <v>15555801</v>
      </c>
      <c r="N164" s="476">
        <f t="shared" si="14"/>
        <v>25583269</v>
      </c>
      <c r="O164" s="476">
        <f t="shared" si="15"/>
        <v>1348447</v>
      </c>
      <c r="P164" s="476">
        <f t="shared" si="16"/>
        <v>18318486</v>
      </c>
      <c r="Q164" s="476">
        <f t="shared" si="17"/>
        <v>45250202</v>
      </c>
      <c r="R164" s="476">
        <f t="shared" si="18"/>
        <v>928186</v>
      </c>
      <c r="S164" s="806">
        <f t="shared" si="21"/>
        <v>46178388</v>
      </c>
      <c r="T164" s="804"/>
      <c r="U164" s="804"/>
      <c r="V164" s="804"/>
      <c r="W164" s="804"/>
      <c r="X164" s="804"/>
      <c r="Y164" s="804"/>
      <c r="Z164" s="804"/>
      <c r="AA164" s="804"/>
      <c r="AB164" s="804"/>
      <c r="AC164" s="804"/>
      <c r="AD164" s="804"/>
      <c r="AE164" s="804"/>
      <c r="AF164" s="804"/>
      <c r="AG164" s="804"/>
    </row>
    <row r="165" spans="1:33" s="792" customFormat="1" x14ac:dyDescent="0.2">
      <c r="A165" s="794">
        <f t="shared" si="19"/>
        <v>2034</v>
      </c>
      <c r="B165" s="794">
        <f t="shared" si="20"/>
        <v>9</v>
      </c>
      <c r="C165" s="800">
        <f t="shared" ref="C165:C228" si="22">DATE(A165,B165,1)</f>
        <v>49188</v>
      </c>
      <c r="D165" s="791"/>
      <c r="E165" s="805">
        <v>17715269</v>
      </c>
      <c r="F165" s="476">
        <v>13558621</v>
      </c>
      <c r="G165" s="476">
        <v>1025454</v>
      </c>
      <c r="H165" s="476">
        <v>1008903</v>
      </c>
      <c r="I165" s="476">
        <v>92905</v>
      </c>
      <c r="J165" s="476">
        <v>265652</v>
      </c>
      <c r="K165" s="476">
        <v>16151</v>
      </c>
      <c r="L165" s="476">
        <v>2768770</v>
      </c>
      <c r="M165" s="476">
        <v>16678769</v>
      </c>
      <c r="N165" s="476">
        <f t="shared" ref="N165:N228" si="23">SUM(E165:G165,I165,K165)</f>
        <v>32408400</v>
      </c>
      <c r="O165" s="476">
        <f t="shared" ref="O165:O228" si="24">SUM(H165,J165)</f>
        <v>1274555</v>
      </c>
      <c r="P165" s="476">
        <f t="shared" ref="P165:P228" si="25">SUM(L165:M165)</f>
        <v>19447539</v>
      </c>
      <c r="Q165" s="476">
        <f t="shared" ref="Q165:Q228" si="26">SUM(N165:P165)</f>
        <v>53130494</v>
      </c>
      <c r="R165" s="476">
        <f t="shared" ref="R165:R228" si="27">S165-Q165</f>
        <v>1089828</v>
      </c>
      <c r="S165" s="806">
        <f t="shared" si="21"/>
        <v>54220322</v>
      </c>
      <c r="T165" s="804"/>
      <c r="U165" s="804"/>
      <c r="V165" s="804"/>
      <c r="W165" s="804"/>
      <c r="X165" s="804"/>
      <c r="Y165" s="804"/>
      <c r="Z165" s="804"/>
      <c r="AA165" s="804"/>
      <c r="AB165" s="804"/>
      <c r="AC165" s="804"/>
      <c r="AD165" s="804"/>
      <c r="AE165" s="804"/>
      <c r="AF165" s="804"/>
      <c r="AG165" s="804"/>
    </row>
    <row r="166" spans="1:33" s="792" customFormat="1" x14ac:dyDescent="0.2">
      <c r="A166" s="794">
        <f t="shared" ref="A166:A229" si="28">IF(B166=1,A165+1,A165)</f>
        <v>2034</v>
      </c>
      <c r="B166" s="794">
        <f t="shared" ref="B166:B229" si="29">IF(B165=12,1,B165+1)</f>
        <v>10</v>
      </c>
      <c r="C166" s="800">
        <f t="shared" si="22"/>
        <v>49218</v>
      </c>
      <c r="D166" s="791"/>
      <c r="E166" s="805">
        <v>36912415</v>
      </c>
      <c r="F166" s="476">
        <v>22265464</v>
      </c>
      <c r="G166" s="476">
        <v>1087827</v>
      </c>
      <c r="H166" s="476">
        <v>1795763</v>
      </c>
      <c r="I166" s="476">
        <v>162989</v>
      </c>
      <c r="J166" s="476">
        <v>305263</v>
      </c>
      <c r="K166" s="476">
        <v>19105</v>
      </c>
      <c r="L166" s="476">
        <v>2812226</v>
      </c>
      <c r="M166" s="476">
        <v>16083832</v>
      </c>
      <c r="N166" s="476">
        <f t="shared" si="23"/>
        <v>60447800</v>
      </c>
      <c r="O166" s="476">
        <f t="shared" si="24"/>
        <v>2101026</v>
      </c>
      <c r="P166" s="476">
        <f t="shared" si="25"/>
        <v>18896058</v>
      </c>
      <c r="Q166" s="476">
        <f t="shared" si="26"/>
        <v>81444884</v>
      </c>
      <c r="R166" s="476">
        <f t="shared" si="27"/>
        <v>1670622</v>
      </c>
      <c r="S166" s="806">
        <f t="shared" ref="S166:S229" si="30">ROUND(Q166/(1-0.0201), 0)</f>
        <v>83115506</v>
      </c>
      <c r="T166" s="804"/>
      <c r="U166" s="804"/>
      <c r="V166" s="804"/>
      <c r="W166" s="804"/>
      <c r="X166" s="804"/>
      <c r="Y166" s="804"/>
      <c r="Z166" s="804"/>
      <c r="AA166" s="804"/>
      <c r="AB166" s="804"/>
      <c r="AC166" s="804"/>
      <c r="AD166" s="804"/>
      <c r="AE166" s="804"/>
      <c r="AF166" s="804"/>
      <c r="AG166" s="804"/>
    </row>
    <row r="167" spans="1:33" s="792" customFormat="1" x14ac:dyDescent="0.2">
      <c r="A167" s="794">
        <f t="shared" si="28"/>
        <v>2034</v>
      </c>
      <c r="B167" s="794">
        <f t="shared" si="29"/>
        <v>11</v>
      </c>
      <c r="C167" s="800">
        <f t="shared" si="22"/>
        <v>49249</v>
      </c>
      <c r="D167" s="791"/>
      <c r="E167" s="805">
        <v>58119720</v>
      </c>
      <c r="F167" s="476">
        <v>30033849</v>
      </c>
      <c r="G167" s="476">
        <v>1792972</v>
      </c>
      <c r="H167" s="476">
        <v>1743995</v>
      </c>
      <c r="I167" s="476">
        <v>206745</v>
      </c>
      <c r="J167" s="476">
        <v>306016</v>
      </c>
      <c r="K167" s="476">
        <v>20644</v>
      </c>
      <c r="L167" s="476">
        <v>3540882</v>
      </c>
      <c r="M167" s="476">
        <v>16735661</v>
      </c>
      <c r="N167" s="476">
        <f t="shared" si="23"/>
        <v>90173930</v>
      </c>
      <c r="O167" s="476">
        <f t="shared" si="24"/>
        <v>2050011</v>
      </c>
      <c r="P167" s="476">
        <f t="shared" si="25"/>
        <v>20276543</v>
      </c>
      <c r="Q167" s="476">
        <f t="shared" si="26"/>
        <v>112500484</v>
      </c>
      <c r="R167" s="476">
        <f t="shared" si="27"/>
        <v>2307643</v>
      </c>
      <c r="S167" s="806">
        <f t="shared" si="30"/>
        <v>114808127</v>
      </c>
      <c r="T167" s="804"/>
      <c r="U167" s="804"/>
      <c r="V167" s="804"/>
      <c r="W167" s="804"/>
      <c r="X167" s="804"/>
      <c r="Y167" s="804"/>
      <c r="Z167" s="804"/>
      <c r="AA167" s="804"/>
      <c r="AB167" s="804"/>
      <c r="AC167" s="804"/>
      <c r="AD167" s="804"/>
      <c r="AE167" s="804"/>
      <c r="AF167" s="804"/>
      <c r="AG167" s="804"/>
    </row>
    <row r="168" spans="1:33" s="792" customFormat="1" x14ac:dyDescent="0.2">
      <c r="A168" s="794">
        <f t="shared" si="28"/>
        <v>2034</v>
      </c>
      <c r="B168" s="794">
        <f t="shared" si="29"/>
        <v>12</v>
      </c>
      <c r="C168" s="800">
        <f t="shared" si="22"/>
        <v>49279</v>
      </c>
      <c r="D168" s="791"/>
      <c r="E168" s="805">
        <v>74503082</v>
      </c>
      <c r="F168" s="476">
        <v>35414514</v>
      </c>
      <c r="G168" s="476">
        <v>2265707</v>
      </c>
      <c r="H168" s="476">
        <v>2295474</v>
      </c>
      <c r="I168" s="476">
        <v>267974</v>
      </c>
      <c r="J168" s="476">
        <v>341293</v>
      </c>
      <c r="K168" s="476">
        <v>22736</v>
      </c>
      <c r="L168" s="476">
        <v>3777707</v>
      </c>
      <c r="M168" s="476">
        <v>17030084</v>
      </c>
      <c r="N168" s="476">
        <f t="shared" si="23"/>
        <v>112474013</v>
      </c>
      <c r="O168" s="476">
        <f t="shared" si="24"/>
        <v>2636767</v>
      </c>
      <c r="P168" s="476">
        <f t="shared" si="25"/>
        <v>20807791</v>
      </c>
      <c r="Q168" s="476">
        <f t="shared" si="26"/>
        <v>135918571</v>
      </c>
      <c r="R168" s="476">
        <f t="shared" si="27"/>
        <v>2788002</v>
      </c>
      <c r="S168" s="806">
        <f t="shared" si="30"/>
        <v>138706573</v>
      </c>
      <c r="T168" s="804"/>
      <c r="U168" s="804"/>
      <c r="V168" s="804"/>
      <c r="W168" s="804"/>
      <c r="X168" s="804"/>
      <c r="Y168" s="804"/>
      <c r="Z168" s="804"/>
      <c r="AA168" s="804"/>
      <c r="AB168" s="804"/>
      <c r="AC168" s="804"/>
      <c r="AD168" s="804"/>
      <c r="AE168" s="804"/>
      <c r="AF168" s="804"/>
      <c r="AG168" s="804"/>
    </row>
    <row r="169" spans="1:33" s="792" customFormat="1" x14ac:dyDescent="0.2">
      <c r="A169" s="794">
        <f t="shared" si="28"/>
        <v>2035</v>
      </c>
      <c r="B169" s="794">
        <f t="shared" si="29"/>
        <v>1</v>
      </c>
      <c r="C169" s="800">
        <f t="shared" si="22"/>
        <v>49310</v>
      </c>
      <c r="D169" s="791"/>
      <c r="E169" s="805">
        <v>72383966</v>
      </c>
      <c r="F169" s="476">
        <v>30496399</v>
      </c>
      <c r="G169" s="476">
        <v>1972086</v>
      </c>
      <c r="H169" s="476">
        <v>2361638</v>
      </c>
      <c r="I169" s="476">
        <v>213525</v>
      </c>
      <c r="J169" s="476">
        <v>309284</v>
      </c>
      <c r="K169" s="476">
        <v>21229</v>
      </c>
      <c r="L169" s="476">
        <v>3541669</v>
      </c>
      <c r="M169" s="476">
        <v>15457434</v>
      </c>
      <c r="N169" s="476">
        <f t="shared" si="23"/>
        <v>105087205</v>
      </c>
      <c r="O169" s="476">
        <f t="shared" si="24"/>
        <v>2670922</v>
      </c>
      <c r="P169" s="476">
        <f t="shared" si="25"/>
        <v>18999103</v>
      </c>
      <c r="Q169" s="476">
        <f t="shared" si="26"/>
        <v>126757230</v>
      </c>
      <c r="R169" s="476">
        <f t="shared" si="27"/>
        <v>2600082</v>
      </c>
      <c r="S169" s="806">
        <f t="shared" si="30"/>
        <v>129357312</v>
      </c>
      <c r="T169" s="804"/>
      <c r="U169" s="804"/>
      <c r="V169" s="804"/>
      <c r="W169" s="804"/>
      <c r="X169" s="804"/>
      <c r="Y169" s="804"/>
      <c r="Z169" s="804"/>
      <c r="AA169" s="804"/>
      <c r="AB169" s="804"/>
      <c r="AC169" s="804"/>
      <c r="AD169" s="804"/>
      <c r="AE169" s="804"/>
      <c r="AF169" s="804"/>
      <c r="AG169" s="804"/>
    </row>
    <row r="170" spans="1:33" s="792" customFormat="1" x14ac:dyDescent="0.2">
      <c r="A170" s="794">
        <f t="shared" si="28"/>
        <v>2035</v>
      </c>
      <c r="B170" s="794">
        <f t="shared" si="29"/>
        <v>2</v>
      </c>
      <c r="C170" s="800">
        <f t="shared" si="22"/>
        <v>49341</v>
      </c>
      <c r="D170" s="791"/>
      <c r="E170" s="805">
        <v>62126061</v>
      </c>
      <c r="F170" s="476">
        <v>26976058</v>
      </c>
      <c r="G170" s="476">
        <v>1833905</v>
      </c>
      <c r="H170" s="476">
        <v>1885931</v>
      </c>
      <c r="I170" s="476">
        <v>201291</v>
      </c>
      <c r="J170" s="476">
        <v>328890</v>
      </c>
      <c r="K170" s="476">
        <v>20585</v>
      </c>
      <c r="L170" s="476">
        <v>3818790</v>
      </c>
      <c r="M170" s="476">
        <v>18742023</v>
      </c>
      <c r="N170" s="476">
        <f t="shared" si="23"/>
        <v>91157900</v>
      </c>
      <c r="O170" s="476">
        <f t="shared" si="24"/>
        <v>2214821</v>
      </c>
      <c r="P170" s="476">
        <f t="shared" si="25"/>
        <v>22560813</v>
      </c>
      <c r="Q170" s="476">
        <f t="shared" si="26"/>
        <v>115933534</v>
      </c>
      <c r="R170" s="476">
        <f t="shared" si="27"/>
        <v>2378063</v>
      </c>
      <c r="S170" s="806">
        <f t="shared" si="30"/>
        <v>118311597</v>
      </c>
      <c r="T170" s="804"/>
      <c r="U170" s="804"/>
      <c r="V170" s="804"/>
      <c r="W170" s="804"/>
      <c r="X170" s="804"/>
      <c r="Y170" s="804"/>
      <c r="Z170" s="804"/>
      <c r="AA170" s="804"/>
      <c r="AB170" s="804"/>
      <c r="AC170" s="804"/>
      <c r="AD170" s="804"/>
      <c r="AE170" s="804"/>
      <c r="AF170" s="804"/>
      <c r="AG170" s="804"/>
    </row>
    <row r="171" spans="1:33" s="792" customFormat="1" x14ac:dyDescent="0.2">
      <c r="A171" s="794">
        <f t="shared" si="28"/>
        <v>2035</v>
      </c>
      <c r="B171" s="794">
        <f t="shared" si="29"/>
        <v>3</v>
      </c>
      <c r="C171" s="800">
        <f t="shared" si="22"/>
        <v>49369</v>
      </c>
      <c r="D171" s="791"/>
      <c r="E171" s="805">
        <v>55733595</v>
      </c>
      <c r="F171" s="476">
        <v>24903511</v>
      </c>
      <c r="G171" s="476">
        <v>1702773</v>
      </c>
      <c r="H171" s="476">
        <v>1927049</v>
      </c>
      <c r="I171" s="476">
        <v>182421</v>
      </c>
      <c r="J171" s="476">
        <v>379106</v>
      </c>
      <c r="K171" s="476">
        <v>21957</v>
      </c>
      <c r="L171" s="476">
        <v>3361709</v>
      </c>
      <c r="M171" s="476">
        <v>15589509</v>
      </c>
      <c r="N171" s="476">
        <f t="shared" si="23"/>
        <v>82544257</v>
      </c>
      <c r="O171" s="476">
        <f t="shared" si="24"/>
        <v>2306155</v>
      </c>
      <c r="P171" s="476">
        <f t="shared" si="25"/>
        <v>18951218</v>
      </c>
      <c r="Q171" s="476">
        <f t="shared" si="26"/>
        <v>103801630</v>
      </c>
      <c r="R171" s="476">
        <f t="shared" si="27"/>
        <v>2129210</v>
      </c>
      <c r="S171" s="806">
        <f t="shared" si="30"/>
        <v>105930840</v>
      </c>
      <c r="T171" s="804"/>
      <c r="U171" s="804"/>
      <c r="V171" s="804"/>
      <c r="W171" s="804"/>
      <c r="X171" s="804"/>
      <c r="Y171" s="804"/>
      <c r="Z171" s="804"/>
      <c r="AA171" s="804"/>
      <c r="AB171" s="804"/>
      <c r="AC171" s="804"/>
      <c r="AD171" s="804"/>
      <c r="AE171" s="804"/>
      <c r="AF171" s="804"/>
      <c r="AG171" s="804"/>
    </row>
    <row r="172" spans="1:33" s="792" customFormat="1" x14ac:dyDescent="0.2">
      <c r="A172" s="794">
        <f t="shared" si="28"/>
        <v>2035</v>
      </c>
      <c r="B172" s="794">
        <f t="shared" si="29"/>
        <v>4</v>
      </c>
      <c r="C172" s="800">
        <f t="shared" si="22"/>
        <v>49400</v>
      </c>
      <c r="D172" s="791"/>
      <c r="E172" s="805">
        <v>39538275</v>
      </c>
      <c r="F172" s="476">
        <v>18613241</v>
      </c>
      <c r="G172" s="476">
        <v>1356447</v>
      </c>
      <c r="H172" s="476">
        <v>1671968</v>
      </c>
      <c r="I172" s="476">
        <v>131579</v>
      </c>
      <c r="J172" s="476">
        <v>363090</v>
      </c>
      <c r="K172" s="476">
        <v>20723</v>
      </c>
      <c r="L172" s="476">
        <v>3472889</v>
      </c>
      <c r="M172" s="476">
        <v>16918727</v>
      </c>
      <c r="N172" s="476">
        <f t="shared" si="23"/>
        <v>59660265</v>
      </c>
      <c r="O172" s="476">
        <f t="shared" si="24"/>
        <v>2035058</v>
      </c>
      <c r="P172" s="476">
        <f t="shared" si="25"/>
        <v>20391616</v>
      </c>
      <c r="Q172" s="476">
        <f t="shared" si="26"/>
        <v>82086939</v>
      </c>
      <c r="R172" s="476">
        <f t="shared" si="27"/>
        <v>1683792</v>
      </c>
      <c r="S172" s="806">
        <f t="shared" si="30"/>
        <v>83770731</v>
      </c>
      <c r="T172" s="804"/>
      <c r="U172" s="804"/>
      <c r="V172" s="804"/>
      <c r="W172" s="804"/>
      <c r="X172" s="804"/>
      <c r="Y172" s="804"/>
      <c r="Z172" s="804"/>
      <c r="AA172" s="804"/>
      <c r="AB172" s="804"/>
      <c r="AC172" s="804"/>
      <c r="AD172" s="804"/>
      <c r="AE172" s="804"/>
      <c r="AF172" s="804"/>
      <c r="AG172" s="804"/>
    </row>
    <row r="173" spans="1:33" s="792" customFormat="1" x14ac:dyDescent="0.2">
      <c r="A173" s="794">
        <f t="shared" si="28"/>
        <v>2035</v>
      </c>
      <c r="B173" s="794">
        <f t="shared" si="29"/>
        <v>5</v>
      </c>
      <c r="C173" s="800">
        <f t="shared" si="22"/>
        <v>49430</v>
      </c>
      <c r="D173" s="791"/>
      <c r="E173" s="805">
        <v>24243158</v>
      </c>
      <c r="F173" s="476">
        <v>13887838</v>
      </c>
      <c r="G173" s="476">
        <v>927669</v>
      </c>
      <c r="H173" s="476">
        <v>1472967</v>
      </c>
      <c r="I173" s="476">
        <v>134186</v>
      </c>
      <c r="J173" s="476">
        <v>341260</v>
      </c>
      <c r="K173" s="476">
        <v>19015</v>
      </c>
      <c r="L173" s="476">
        <v>3098422</v>
      </c>
      <c r="M173" s="476">
        <v>15991862</v>
      </c>
      <c r="N173" s="476">
        <f t="shared" si="23"/>
        <v>39211866</v>
      </c>
      <c r="O173" s="476">
        <f t="shared" si="24"/>
        <v>1814227</v>
      </c>
      <c r="P173" s="476">
        <f t="shared" si="25"/>
        <v>19090284</v>
      </c>
      <c r="Q173" s="476">
        <f t="shared" si="26"/>
        <v>60116377</v>
      </c>
      <c r="R173" s="476">
        <f t="shared" si="27"/>
        <v>1233125</v>
      </c>
      <c r="S173" s="806">
        <f t="shared" si="30"/>
        <v>61349502</v>
      </c>
      <c r="T173" s="804"/>
      <c r="U173" s="804"/>
      <c r="V173" s="804"/>
      <c r="W173" s="804"/>
      <c r="X173" s="804"/>
      <c r="Y173" s="804"/>
      <c r="Z173" s="804"/>
      <c r="AA173" s="804"/>
      <c r="AB173" s="804"/>
      <c r="AC173" s="804"/>
      <c r="AD173" s="804"/>
      <c r="AE173" s="804"/>
      <c r="AF173" s="804"/>
      <c r="AG173" s="804"/>
    </row>
    <row r="174" spans="1:33" s="792" customFormat="1" x14ac:dyDescent="0.2">
      <c r="A174" s="794">
        <f t="shared" si="28"/>
        <v>2035</v>
      </c>
      <c r="B174" s="794">
        <f t="shared" si="29"/>
        <v>6</v>
      </c>
      <c r="C174" s="800">
        <f t="shared" si="22"/>
        <v>49461</v>
      </c>
      <c r="D174" s="791"/>
      <c r="E174" s="805">
        <v>16736705</v>
      </c>
      <c r="F174" s="476">
        <v>11725021</v>
      </c>
      <c r="G174" s="476">
        <v>764329</v>
      </c>
      <c r="H174" s="476">
        <v>1210437</v>
      </c>
      <c r="I174" s="476">
        <v>142169</v>
      </c>
      <c r="J174" s="476">
        <v>274163</v>
      </c>
      <c r="K174" s="476">
        <v>18400</v>
      </c>
      <c r="L174" s="476">
        <v>3222231</v>
      </c>
      <c r="M174" s="476">
        <v>16003447</v>
      </c>
      <c r="N174" s="476">
        <f t="shared" si="23"/>
        <v>29386624</v>
      </c>
      <c r="O174" s="476">
        <f t="shared" si="24"/>
        <v>1484600</v>
      </c>
      <c r="P174" s="476">
        <f t="shared" si="25"/>
        <v>19225678</v>
      </c>
      <c r="Q174" s="476">
        <f t="shared" si="26"/>
        <v>50096902</v>
      </c>
      <c r="R174" s="476">
        <f t="shared" si="27"/>
        <v>1027603</v>
      </c>
      <c r="S174" s="806">
        <f t="shared" si="30"/>
        <v>51124505</v>
      </c>
      <c r="T174" s="804"/>
      <c r="U174" s="804"/>
      <c r="V174" s="804"/>
      <c r="W174" s="804"/>
      <c r="X174" s="804"/>
      <c r="Y174" s="804"/>
      <c r="Z174" s="804"/>
      <c r="AA174" s="804"/>
      <c r="AB174" s="804"/>
      <c r="AC174" s="804"/>
      <c r="AD174" s="804"/>
      <c r="AE174" s="804"/>
      <c r="AF174" s="804"/>
      <c r="AG174" s="804"/>
    </row>
    <row r="175" spans="1:33" s="792" customFormat="1" x14ac:dyDescent="0.2">
      <c r="A175" s="794">
        <f t="shared" si="28"/>
        <v>2035</v>
      </c>
      <c r="B175" s="794">
        <f t="shared" si="29"/>
        <v>7</v>
      </c>
      <c r="C175" s="800">
        <f t="shared" si="22"/>
        <v>49491</v>
      </c>
      <c r="D175" s="791"/>
      <c r="E175" s="805">
        <v>12764723</v>
      </c>
      <c r="F175" s="476">
        <v>10399819</v>
      </c>
      <c r="G175" s="476">
        <v>661228</v>
      </c>
      <c r="H175" s="476">
        <v>1113812</v>
      </c>
      <c r="I175" s="476">
        <v>134865</v>
      </c>
      <c r="J175" s="476">
        <v>233577</v>
      </c>
      <c r="K175" s="476">
        <v>17311</v>
      </c>
      <c r="L175" s="476">
        <v>2744969</v>
      </c>
      <c r="M175" s="476">
        <v>16073286</v>
      </c>
      <c r="N175" s="476">
        <f t="shared" si="23"/>
        <v>23977946</v>
      </c>
      <c r="O175" s="476">
        <f t="shared" si="24"/>
        <v>1347389</v>
      </c>
      <c r="P175" s="476">
        <f t="shared" si="25"/>
        <v>18818255</v>
      </c>
      <c r="Q175" s="476">
        <f t="shared" si="26"/>
        <v>44143590</v>
      </c>
      <c r="R175" s="476">
        <f t="shared" si="27"/>
        <v>905486</v>
      </c>
      <c r="S175" s="806">
        <f t="shared" si="30"/>
        <v>45049076</v>
      </c>
      <c r="T175" s="804"/>
      <c r="U175" s="804"/>
      <c r="V175" s="804"/>
      <c r="W175" s="804"/>
      <c r="X175" s="804"/>
      <c r="Y175" s="804"/>
      <c r="Z175" s="804"/>
      <c r="AA175" s="804"/>
      <c r="AB175" s="804"/>
      <c r="AC175" s="804"/>
      <c r="AD175" s="804"/>
      <c r="AE175" s="804"/>
      <c r="AF175" s="804"/>
      <c r="AG175" s="804"/>
    </row>
    <row r="176" spans="1:33" s="792" customFormat="1" x14ac:dyDescent="0.2">
      <c r="A176" s="794">
        <f t="shared" si="28"/>
        <v>2035</v>
      </c>
      <c r="B176" s="794">
        <f t="shared" si="29"/>
        <v>8</v>
      </c>
      <c r="C176" s="800">
        <f t="shared" si="22"/>
        <v>49522</v>
      </c>
      <c r="D176" s="791"/>
      <c r="E176" s="805">
        <v>13040878</v>
      </c>
      <c r="F176" s="476">
        <v>11550955</v>
      </c>
      <c r="G176" s="476">
        <v>748272</v>
      </c>
      <c r="H176" s="476">
        <v>1038054</v>
      </c>
      <c r="I176" s="476">
        <v>97706</v>
      </c>
      <c r="J176" s="476">
        <v>238955</v>
      </c>
      <c r="K176" s="476">
        <v>17638</v>
      </c>
      <c r="L176" s="476">
        <v>2730328</v>
      </c>
      <c r="M176" s="476">
        <v>15537751</v>
      </c>
      <c r="N176" s="476">
        <f t="shared" si="23"/>
        <v>25455449</v>
      </c>
      <c r="O176" s="476">
        <f t="shared" si="24"/>
        <v>1277009</v>
      </c>
      <c r="P176" s="476">
        <f t="shared" si="25"/>
        <v>18268079</v>
      </c>
      <c r="Q176" s="476">
        <f t="shared" si="26"/>
        <v>45000537</v>
      </c>
      <c r="R176" s="476">
        <f t="shared" si="27"/>
        <v>923064</v>
      </c>
      <c r="S176" s="806">
        <f t="shared" si="30"/>
        <v>45923601</v>
      </c>
      <c r="T176" s="804"/>
      <c r="U176" s="804"/>
      <c r="V176" s="804"/>
      <c r="W176" s="804"/>
      <c r="X176" s="804"/>
      <c r="Y176" s="804"/>
      <c r="Z176" s="804"/>
      <c r="AA176" s="804"/>
      <c r="AB176" s="804"/>
      <c r="AC176" s="804"/>
      <c r="AD176" s="804"/>
      <c r="AE176" s="804"/>
      <c r="AF176" s="804"/>
      <c r="AG176" s="804"/>
    </row>
    <row r="177" spans="1:33" s="792" customFormat="1" x14ac:dyDescent="0.2">
      <c r="A177" s="794">
        <f t="shared" si="28"/>
        <v>2035</v>
      </c>
      <c r="B177" s="794">
        <f t="shared" si="29"/>
        <v>9</v>
      </c>
      <c r="C177" s="800">
        <f t="shared" si="22"/>
        <v>49553</v>
      </c>
      <c r="D177" s="791"/>
      <c r="E177" s="805">
        <v>17466631</v>
      </c>
      <c r="F177" s="476">
        <v>13463643</v>
      </c>
      <c r="G177" s="476">
        <v>1010726</v>
      </c>
      <c r="H177" s="476">
        <v>939535</v>
      </c>
      <c r="I177" s="476">
        <v>86258</v>
      </c>
      <c r="J177" s="476">
        <v>265092</v>
      </c>
      <c r="K177" s="476">
        <v>16134</v>
      </c>
      <c r="L177" s="476">
        <v>2718157</v>
      </c>
      <c r="M177" s="476">
        <v>16651081</v>
      </c>
      <c r="N177" s="476">
        <f t="shared" si="23"/>
        <v>32043392</v>
      </c>
      <c r="O177" s="476">
        <f t="shared" si="24"/>
        <v>1204627</v>
      </c>
      <c r="P177" s="476">
        <f t="shared" si="25"/>
        <v>19369238</v>
      </c>
      <c r="Q177" s="476">
        <f t="shared" si="26"/>
        <v>52617257</v>
      </c>
      <c r="R177" s="476">
        <f t="shared" si="27"/>
        <v>1079301</v>
      </c>
      <c r="S177" s="806">
        <f t="shared" si="30"/>
        <v>53696558</v>
      </c>
      <c r="T177" s="804"/>
      <c r="U177" s="804"/>
      <c r="V177" s="804"/>
      <c r="W177" s="804"/>
      <c r="X177" s="804"/>
      <c r="Y177" s="804"/>
      <c r="Z177" s="804"/>
      <c r="AA177" s="804"/>
      <c r="AB177" s="804"/>
      <c r="AC177" s="804"/>
      <c r="AD177" s="804"/>
      <c r="AE177" s="804"/>
      <c r="AF177" s="804"/>
      <c r="AG177" s="804"/>
    </row>
    <row r="178" spans="1:33" s="792" customFormat="1" x14ac:dyDescent="0.2">
      <c r="A178" s="794">
        <f t="shared" si="28"/>
        <v>2035</v>
      </c>
      <c r="B178" s="794">
        <f t="shared" si="29"/>
        <v>10</v>
      </c>
      <c r="C178" s="800">
        <f t="shared" si="22"/>
        <v>49583</v>
      </c>
      <c r="D178" s="791"/>
      <c r="E178" s="805">
        <v>36315962</v>
      </c>
      <c r="F178" s="476">
        <v>22081140</v>
      </c>
      <c r="G178" s="476">
        <v>1071749</v>
      </c>
      <c r="H178" s="476">
        <v>1668570</v>
      </c>
      <c r="I178" s="476">
        <v>151260</v>
      </c>
      <c r="J178" s="476">
        <v>304550</v>
      </c>
      <c r="K178" s="476">
        <v>19079</v>
      </c>
      <c r="L178" s="476">
        <v>2734169</v>
      </c>
      <c r="M178" s="476">
        <v>16058393</v>
      </c>
      <c r="N178" s="476">
        <f t="shared" si="23"/>
        <v>59639190</v>
      </c>
      <c r="O178" s="476">
        <f t="shared" si="24"/>
        <v>1973120</v>
      </c>
      <c r="P178" s="476">
        <f t="shared" si="25"/>
        <v>18792562</v>
      </c>
      <c r="Q178" s="476">
        <f t="shared" si="26"/>
        <v>80404872</v>
      </c>
      <c r="R178" s="476">
        <f t="shared" si="27"/>
        <v>1649289</v>
      </c>
      <c r="S178" s="806">
        <f t="shared" si="30"/>
        <v>82054161</v>
      </c>
      <c r="T178" s="804"/>
      <c r="U178" s="804"/>
      <c r="V178" s="804"/>
      <c r="W178" s="804"/>
      <c r="X178" s="804"/>
      <c r="Y178" s="804"/>
      <c r="Z178" s="804"/>
      <c r="AA178" s="804"/>
      <c r="AB178" s="804"/>
      <c r="AC178" s="804"/>
      <c r="AD178" s="804"/>
      <c r="AE178" s="804"/>
      <c r="AF178" s="804"/>
      <c r="AG178" s="804"/>
    </row>
    <row r="179" spans="1:33" s="792" customFormat="1" x14ac:dyDescent="0.2">
      <c r="A179" s="794">
        <f t="shared" si="28"/>
        <v>2035</v>
      </c>
      <c r="B179" s="794">
        <f t="shared" si="29"/>
        <v>11</v>
      </c>
      <c r="C179" s="800">
        <f t="shared" si="22"/>
        <v>49614</v>
      </c>
      <c r="D179" s="791"/>
      <c r="E179" s="805">
        <v>57373455</v>
      </c>
      <c r="F179" s="476">
        <v>29848627</v>
      </c>
      <c r="G179" s="476">
        <v>1769618</v>
      </c>
      <c r="H179" s="476">
        <v>1622891</v>
      </c>
      <c r="I179" s="476">
        <v>192731</v>
      </c>
      <c r="J179" s="476">
        <v>305456</v>
      </c>
      <c r="K179" s="476">
        <v>20625</v>
      </c>
      <c r="L179" s="476">
        <v>3438002</v>
      </c>
      <c r="M179" s="476">
        <v>16712860</v>
      </c>
      <c r="N179" s="476">
        <f t="shared" si="23"/>
        <v>89205056</v>
      </c>
      <c r="O179" s="476">
        <f t="shared" si="24"/>
        <v>1928347</v>
      </c>
      <c r="P179" s="476">
        <f t="shared" si="25"/>
        <v>20150862</v>
      </c>
      <c r="Q179" s="476">
        <f t="shared" si="26"/>
        <v>111284265</v>
      </c>
      <c r="R179" s="476">
        <f t="shared" si="27"/>
        <v>2282696</v>
      </c>
      <c r="S179" s="806">
        <f t="shared" si="30"/>
        <v>113566961</v>
      </c>
      <c r="T179" s="804"/>
      <c r="U179" s="804"/>
      <c r="V179" s="804"/>
      <c r="W179" s="804"/>
      <c r="X179" s="804"/>
      <c r="Y179" s="804"/>
      <c r="Z179" s="804"/>
      <c r="AA179" s="804"/>
      <c r="AB179" s="804"/>
      <c r="AC179" s="804"/>
      <c r="AD179" s="804"/>
      <c r="AE179" s="804"/>
      <c r="AF179" s="804"/>
      <c r="AG179" s="804"/>
    </row>
    <row r="180" spans="1:33" s="792" customFormat="1" x14ac:dyDescent="0.2">
      <c r="A180" s="794">
        <f t="shared" si="28"/>
        <v>2035</v>
      </c>
      <c r="B180" s="794">
        <f t="shared" si="29"/>
        <v>12</v>
      </c>
      <c r="C180" s="800">
        <f t="shared" si="22"/>
        <v>49644</v>
      </c>
      <c r="D180" s="791"/>
      <c r="E180" s="805">
        <v>73944652</v>
      </c>
      <c r="F180" s="476">
        <v>35301934</v>
      </c>
      <c r="G180" s="476">
        <v>2245286</v>
      </c>
      <c r="H180" s="476">
        <v>2146483</v>
      </c>
      <c r="I180" s="476">
        <v>250737</v>
      </c>
      <c r="J180" s="476">
        <v>340999</v>
      </c>
      <c r="K180" s="476">
        <v>22735</v>
      </c>
      <c r="L180" s="476">
        <v>3690882</v>
      </c>
      <c r="M180" s="476">
        <v>17016251</v>
      </c>
      <c r="N180" s="476">
        <f t="shared" si="23"/>
        <v>111765344</v>
      </c>
      <c r="O180" s="476">
        <f t="shared" si="24"/>
        <v>2487482</v>
      </c>
      <c r="P180" s="476">
        <f t="shared" si="25"/>
        <v>20707133</v>
      </c>
      <c r="Q180" s="476">
        <f t="shared" si="26"/>
        <v>134959959</v>
      </c>
      <c r="R180" s="476">
        <f t="shared" si="27"/>
        <v>2768339</v>
      </c>
      <c r="S180" s="806">
        <f t="shared" si="30"/>
        <v>137728298</v>
      </c>
      <c r="T180" s="804"/>
      <c r="U180" s="804"/>
      <c r="V180" s="804"/>
      <c r="W180" s="804"/>
      <c r="X180" s="804"/>
      <c r="Y180" s="804"/>
      <c r="Z180" s="804"/>
      <c r="AA180" s="804"/>
      <c r="AB180" s="804"/>
      <c r="AC180" s="804"/>
      <c r="AD180" s="804"/>
      <c r="AE180" s="804"/>
      <c r="AF180" s="804"/>
      <c r="AG180" s="804"/>
    </row>
    <row r="181" spans="1:33" s="792" customFormat="1" x14ac:dyDescent="0.2">
      <c r="A181" s="794">
        <f t="shared" si="28"/>
        <v>2036</v>
      </c>
      <c r="B181" s="794">
        <f t="shared" si="29"/>
        <v>1</v>
      </c>
      <c r="C181" s="800">
        <f t="shared" si="22"/>
        <v>49675</v>
      </c>
      <c r="D181" s="791"/>
      <c r="E181" s="805">
        <v>72081515</v>
      </c>
      <c r="F181" s="476">
        <v>30673391</v>
      </c>
      <c r="G181" s="476">
        <v>1966671</v>
      </c>
      <c r="H181" s="476">
        <v>2228732</v>
      </c>
      <c r="I181" s="476">
        <v>201472</v>
      </c>
      <c r="J181" s="476">
        <v>310279</v>
      </c>
      <c r="K181" s="476">
        <v>21315</v>
      </c>
      <c r="L181" s="476">
        <v>3593201</v>
      </c>
      <c r="M181" s="476">
        <v>15779681</v>
      </c>
      <c r="N181" s="476">
        <f t="shared" si="23"/>
        <v>104944364</v>
      </c>
      <c r="O181" s="476">
        <f t="shared" si="24"/>
        <v>2539011</v>
      </c>
      <c r="P181" s="476">
        <f t="shared" si="25"/>
        <v>19372882</v>
      </c>
      <c r="Q181" s="476">
        <f t="shared" si="26"/>
        <v>126856257</v>
      </c>
      <c r="R181" s="476">
        <f t="shared" si="27"/>
        <v>2602113</v>
      </c>
      <c r="S181" s="806">
        <f t="shared" si="30"/>
        <v>129458370</v>
      </c>
      <c r="T181" s="804"/>
      <c r="U181" s="804"/>
      <c r="V181" s="804"/>
      <c r="W181" s="804"/>
      <c r="X181" s="804"/>
      <c r="Y181" s="804"/>
      <c r="Z181" s="804"/>
      <c r="AA181" s="804"/>
      <c r="AB181" s="804"/>
      <c r="AC181" s="804"/>
      <c r="AD181" s="804"/>
      <c r="AE181" s="804"/>
      <c r="AF181" s="804"/>
      <c r="AG181" s="804"/>
    </row>
    <row r="182" spans="1:33" s="792" customFormat="1" x14ac:dyDescent="0.2">
      <c r="A182" s="794">
        <f t="shared" si="28"/>
        <v>2036</v>
      </c>
      <c r="B182" s="794">
        <f t="shared" si="29"/>
        <v>2</v>
      </c>
      <c r="C182" s="800">
        <f t="shared" si="22"/>
        <v>49706</v>
      </c>
      <c r="D182" s="791"/>
      <c r="E182" s="805">
        <v>62738422</v>
      </c>
      <c r="F182" s="476">
        <v>27206925</v>
      </c>
      <c r="G182" s="476">
        <v>1846546</v>
      </c>
      <c r="H182" s="476">
        <v>1787065</v>
      </c>
      <c r="I182" s="476">
        <v>190988</v>
      </c>
      <c r="J182" s="476">
        <v>335251</v>
      </c>
      <c r="K182" s="476">
        <v>20954</v>
      </c>
      <c r="L182" s="476">
        <v>3716030</v>
      </c>
      <c r="M182" s="476">
        <v>18768427</v>
      </c>
      <c r="N182" s="476">
        <f t="shared" si="23"/>
        <v>92003835</v>
      </c>
      <c r="O182" s="476">
        <f t="shared" si="24"/>
        <v>2122316</v>
      </c>
      <c r="P182" s="476">
        <f t="shared" si="25"/>
        <v>22484457</v>
      </c>
      <c r="Q182" s="476">
        <f t="shared" si="26"/>
        <v>116610608</v>
      </c>
      <c r="R182" s="476">
        <f t="shared" si="27"/>
        <v>2391951</v>
      </c>
      <c r="S182" s="806">
        <f t="shared" si="30"/>
        <v>119002559</v>
      </c>
      <c r="T182" s="804"/>
      <c r="U182" s="804"/>
      <c r="V182" s="804"/>
      <c r="W182" s="804"/>
      <c r="X182" s="804"/>
      <c r="Y182" s="804"/>
      <c r="Z182" s="804"/>
      <c r="AA182" s="804"/>
      <c r="AB182" s="804"/>
      <c r="AC182" s="804"/>
      <c r="AD182" s="804"/>
      <c r="AE182" s="804"/>
      <c r="AF182" s="804"/>
      <c r="AG182" s="804"/>
    </row>
    <row r="183" spans="1:33" s="792" customFormat="1" x14ac:dyDescent="0.2">
      <c r="A183" s="794">
        <f t="shared" si="28"/>
        <v>2036</v>
      </c>
      <c r="B183" s="794">
        <f t="shared" si="29"/>
        <v>3</v>
      </c>
      <c r="C183" s="800">
        <f t="shared" si="22"/>
        <v>49735</v>
      </c>
      <c r="D183" s="791"/>
      <c r="E183" s="805">
        <v>56060139</v>
      </c>
      <c r="F183" s="476">
        <v>24904103</v>
      </c>
      <c r="G183" s="476">
        <v>1711084</v>
      </c>
      <c r="H183" s="476">
        <v>1803705</v>
      </c>
      <c r="I183" s="476">
        <v>171268</v>
      </c>
      <c r="J183" s="476">
        <v>382929</v>
      </c>
      <c r="K183" s="476">
        <v>22175</v>
      </c>
      <c r="L183" s="476">
        <v>3331628</v>
      </c>
      <c r="M183" s="476">
        <v>15560956</v>
      </c>
      <c r="N183" s="476">
        <f t="shared" si="23"/>
        <v>82868769</v>
      </c>
      <c r="O183" s="476">
        <f t="shared" si="24"/>
        <v>2186634</v>
      </c>
      <c r="P183" s="476">
        <f t="shared" si="25"/>
        <v>18892584</v>
      </c>
      <c r="Q183" s="476">
        <f t="shared" si="26"/>
        <v>103947987</v>
      </c>
      <c r="R183" s="476">
        <f t="shared" si="27"/>
        <v>2132212</v>
      </c>
      <c r="S183" s="806">
        <f t="shared" si="30"/>
        <v>106080199</v>
      </c>
      <c r="T183" s="804"/>
      <c r="U183" s="804"/>
      <c r="V183" s="804"/>
      <c r="W183" s="804"/>
      <c r="X183" s="804"/>
      <c r="Y183" s="804"/>
      <c r="Z183" s="804"/>
      <c r="AA183" s="804"/>
      <c r="AB183" s="804"/>
      <c r="AC183" s="804"/>
      <c r="AD183" s="804"/>
      <c r="AE183" s="804"/>
      <c r="AF183" s="804"/>
      <c r="AG183" s="804"/>
    </row>
    <row r="184" spans="1:33" s="792" customFormat="1" x14ac:dyDescent="0.2">
      <c r="A184" s="794">
        <f t="shared" si="28"/>
        <v>2036</v>
      </c>
      <c r="B184" s="794">
        <f t="shared" si="29"/>
        <v>4</v>
      </c>
      <c r="C184" s="800">
        <f t="shared" si="22"/>
        <v>49766</v>
      </c>
      <c r="D184" s="791"/>
      <c r="E184" s="805">
        <v>39028711</v>
      </c>
      <c r="F184" s="476">
        <v>18553336</v>
      </c>
      <c r="G184" s="476">
        <v>1337766</v>
      </c>
      <c r="H184" s="476">
        <v>1555994</v>
      </c>
      <c r="I184" s="476">
        <v>122372</v>
      </c>
      <c r="J184" s="476">
        <v>362512</v>
      </c>
      <c r="K184" s="476">
        <v>20708</v>
      </c>
      <c r="L184" s="476">
        <v>3420565</v>
      </c>
      <c r="M184" s="476">
        <v>16900208</v>
      </c>
      <c r="N184" s="476">
        <f t="shared" si="23"/>
        <v>59062893</v>
      </c>
      <c r="O184" s="476">
        <f t="shared" si="24"/>
        <v>1918506</v>
      </c>
      <c r="P184" s="476">
        <f t="shared" si="25"/>
        <v>20320773</v>
      </c>
      <c r="Q184" s="476">
        <f t="shared" si="26"/>
        <v>81302172</v>
      </c>
      <c r="R184" s="476">
        <f t="shared" si="27"/>
        <v>1667694</v>
      </c>
      <c r="S184" s="806">
        <f t="shared" si="30"/>
        <v>82969866</v>
      </c>
      <c r="T184" s="804"/>
      <c r="U184" s="804"/>
      <c r="V184" s="804"/>
      <c r="W184" s="804"/>
      <c r="X184" s="804"/>
      <c r="Y184" s="804"/>
      <c r="Z184" s="804"/>
      <c r="AA184" s="804"/>
      <c r="AB184" s="804"/>
      <c r="AC184" s="804"/>
      <c r="AD184" s="804"/>
      <c r="AE184" s="804"/>
      <c r="AF184" s="804"/>
      <c r="AG184" s="804"/>
    </row>
    <row r="185" spans="1:33" s="792" customFormat="1" x14ac:dyDescent="0.2">
      <c r="A185" s="794">
        <f t="shared" si="28"/>
        <v>2036</v>
      </c>
      <c r="B185" s="794">
        <f t="shared" si="29"/>
        <v>5</v>
      </c>
      <c r="C185" s="800">
        <f t="shared" si="22"/>
        <v>49796</v>
      </c>
      <c r="D185" s="791"/>
      <c r="E185" s="805">
        <v>24033351</v>
      </c>
      <c r="F185" s="476">
        <v>13859004</v>
      </c>
      <c r="G185" s="476">
        <v>917711</v>
      </c>
      <c r="H185" s="476">
        <v>1373361</v>
      </c>
      <c r="I185" s="476">
        <v>124919</v>
      </c>
      <c r="J185" s="476">
        <v>340779</v>
      </c>
      <c r="K185" s="476">
        <v>19005</v>
      </c>
      <c r="L185" s="476">
        <v>3061072</v>
      </c>
      <c r="M185" s="476">
        <v>15972006</v>
      </c>
      <c r="N185" s="476">
        <f t="shared" si="23"/>
        <v>38953990</v>
      </c>
      <c r="O185" s="476">
        <f t="shared" si="24"/>
        <v>1714140</v>
      </c>
      <c r="P185" s="476">
        <f t="shared" si="25"/>
        <v>19033078</v>
      </c>
      <c r="Q185" s="476">
        <f t="shared" si="26"/>
        <v>59701208</v>
      </c>
      <c r="R185" s="476">
        <f t="shared" si="27"/>
        <v>1224609</v>
      </c>
      <c r="S185" s="806">
        <f t="shared" si="30"/>
        <v>60925817</v>
      </c>
      <c r="T185" s="804"/>
      <c r="U185" s="804"/>
      <c r="V185" s="804"/>
      <c r="W185" s="804"/>
      <c r="X185" s="804"/>
      <c r="Y185" s="804"/>
      <c r="Z185" s="804"/>
      <c r="AA185" s="804"/>
      <c r="AB185" s="804"/>
      <c r="AC185" s="804"/>
      <c r="AD185" s="804"/>
      <c r="AE185" s="804"/>
      <c r="AF185" s="804"/>
      <c r="AG185" s="804"/>
    </row>
    <row r="186" spans="1:33" s="792" customFormat="1" x14ac:dyDescent="0.2">
      <c r="A186" s="794">
        <f t="shared" si="28"/>
        <v>2036</v>
      </c>
      <c r="B186" s="794">
        <f t="shared" si="29"/>
        <v>6</v>
      </c>
      <c r="C186" s="800">
        <f t="shared" si="22"/>
        <v>49827</v>
      </c>
      <c r="D186" s="791"/>
      <c r="E186" s="805">
        <v>16534318</v>
      </c>
      <c r="F186" s="476">
        <v>11710780</v>
      </c>
      <c r="G186" s="476">
        <v>754823</v>
      </c>
      <c r="H186" s="476">
        <v>1128260</v>
      </c>
      <c r="I186" s="476">
        <v>132204</v>
      </c>
      <c r="J186" s="476">
        <v>273665</v>
      </c>
      <c r="K186" s="476">
        <v>18387</v>
      </c>
      <c r="L186" s="476">
        <v>3186446</v>
      </c>
      <c r="M186" s="476">
        <v>15981710</v>
      </c>
      <c r="N186" s="476">
        <f t="shared" si="23"/>
        <v>29150512</v>
      </c>
      <c r="O186" s="476">
        <f t="shared" si="24"/>
        <v>1401925</v>
      </c>
      <c r="P186" s="476">
        <f t="shared" si="25"/>
        <v>19168156</v>
      </c>
      <c r="Q186" s="476">
        <f t="shared" si="26"/>
        <v>49720593</v>
      </c>
      <c r="R186" s="476">
        <f t="shared" si="27"/>
        <v>1019884</v>
      </c>
      <c r="S186" s="806">
        <f t="shared" si="30"/>
        <v>50740477</v>
      </c>
      <c r="T186" s="804"/>
      <c r="U186" s="804"/>
      <c r="V186" s="804"/>
      <c r="W186" s="804"/>
      <c r="X186" s="804"/>
      <c r="Y186" s="804"/>
      <c r="Z186" s="804"/>
      <c r="AA186" s="804"/>
      <c r="AB186" s="804"/>
      <c r="AC186" s="804"/>
      <c r="AD186" s="804"/>
      <c r="AE186" s="804"/>
      <c r="AF186" s="804"/>
      <c r="AG186" s="804"/>
    </row>
    <row r="187" spans="1:33" s="792" customFormat="1" x14ac:dyDescent="0.2">
      <c r="A187" s="794">
        <f t="shared" si="28"/>
        <v>2036</v>
      </c>
      <c r="B187" s="794">
        <f t="shared" si="29"/>
        <v>7</v>
      </c>
      <c r="C187" s="800">
        <f t="shared" si="22"/>
        <v>49857</v>
      </c>
      <c r="D187" s="791"/>
      <c r="E187" s="805">
        <v>12622397</v>
      </c>
      <c r="F187" s="476">
        <v>10407965</v>
      </c>
      <c r="G187" s="476">
        <v>653810</v>
      </c>
      <c r="H187" s="476">
        <v>1038560</v>
      </c>
      <c r="I187" s="476">
        <v>125498</v>
      </c>
      <c r="J187" s="476">
        <v>233139</v>
      </c>
      <c r="K187" s="476">
        <v>17305</v>
      </c>
      <c r="L187" s="476">
        <v>2714192</v>
      </c>
      <c r="M187" s="476">
        <v>16055328</v>
      </c>
      <c r="N187" s="476">
        <f t="shared" si="23"/>
        <v>23826975</v>
      </c>
      <c r="O187" s="476">
        <f t="shared" si="24"/>
        <v>1271699</v>
      </c>
      <c r="P187" s="476">
        <f t="shared" si="25"/>
        <v>18769520</v>
      </c>
      <c r="Q187" s="476">
        <f t="shared" si="26"/>
        <v>43868194</v>
      </c>
      <c r="R187" s="476">
        <f t="shared" si="27"/>
        <v>899837</v>
      </c>
      <c r="S187" s="806">
        <f t="shared" si="30"/>
        <v>44768031</v>
      </c>
      <c r="T187" s="804"/>
      <c r="U187" s="804"/>
      <c r="V187" s="804"/>
      <c r="W187" s="804"/>
      <c r="X187" s="804"/>
      <c r="Y187" s="804"/>
      <c r="Z187" s="804"/>
      <c r="AA187" s="804"/>
      <c r="AB187" s="804"/>
      <c r="AC187" s="804"/>
      <c r="AD187" s="804"/>
      <c r="AE187" s="804"/>
      <c r="AF187" s="804"/>
      <c r="AG187" s="804"/>
    </row>
    <row r="188" spans="1:33" s="792" customFormat="1" x14ac:dyDescent="0.2">
      <c r="A188" s="794">
        <f t="shared" si="28"/>
        <v>2036</v>
      </c>
      <c r="B188" s="794">
        <f t="shared" si="29"/>
        <v>8</v>
      </c>
      <c r="C188" s="800">
        <f t="shared" si="22"/>
        <v>49888</v>
      </c>
      <c r="D188" s="791"/>
      <c r="E188" s="805">
        <v>12938839</v>
      </c>
      <c r="F188" s="476">
        <v>11557032</v>
      </c>
      <c r="G188" s="476">
        <v>740529</v>
      </c>
      <c r="H188" s="476">
        <v>967992</v>
      </c>
      <c r="I188" s="476">
        <v>91019</v>
      </c>
      <c r="J188" s="476">
        <v>238555</v>
      </c>
      <c r="K188" s="476">
        <v>17637</v>
      </c>
      <c r="L188" s="476">
        <v>2697602</v>
      </c>
      <c r="M188" s="476">
        <v>15521669</v>
      </c>
      <c r="N188" s="476">
        <f t="shared" si="23"/>
        <v>25345056</v>
      </c>
      <c r="O188" s="476">
        <f t="shared" si="24"/>
        <v>1206547</v>
      </c>
      <c r="P188" s="476">
        <f t="shared" si="25"/>
        <v>18219271</v>
      </c>
      <c r="Q188" s="476">
        <f t="shared" si="26"/>
        <v>44770874</v>
      </c>
      <c r="R188" s="476">
        <f t="shared" si="27"/>
        <v>918353</v>
      </c>
      <c r="S188" s="806">
        <f t="shared" si="30"/>
        <v>45689227</v>
      </c>
      <c r="T188" s="804"/>
      <c r="U188" s="804"/>
      <c r="V188" s="804"/>
      <c r="W188" s="804"/>
      <c r="X188" s="804"/>
      <c r="Y188" s="804"/>
      <c r="Z188" s="804"/>
      <c r="AA188" s="804"/>
      <c r="AB188" s="804"/>
      <c r="AC188" s="804"/>
      <c r="AD188" s="804"/>
      <c r="AE188" s="804"/>
      <c r="AF188" s="804"/>
      <c r="AG188" s="804"/>
    </row>
    <row r="189" spans="1:33" s="792" customFormat="1" x14ac:dyDescent="0.2">
      <c r="A189" s="794">
        <f t="shared" si="28"/>
        <v>2036</v>
      </c>
      <c r="B189" s="794">
        <f t="shared" si="29"/>
        <v>9</v>
      </c>
      <c r="C189" s="800">
        <f t="shared" si="22"/>
        <v>49919</v>
      </c>
      <c r="D189" s="791"/>
      <c r="E189" s="805">
        <v>17307816</v>
      </c>
      <c r="F189" s="476">
        <v>13422545</v>
      </c>
      <c r="G189" s="476">
        <v>999691</v>
      </c>
      <c r="H189" s="476">
        <v>874490</v>
      </c>
      <c r="I189" s="476">
        <v>80250</v>
      </c>
      <c r="J189" s="476">
        <v>264706</v>
      </c>
      <c r="K189" s="476">
        <v>16130</v>
      </c>
      <c r="L189" s="476">
        <v>2671487</v>
      </c>
      <c r="M189" s="476">
        <v>16631179</v>
      </c>
      <c r="N189" s="476">
        <f t="shared" si="23"/>
        <v>31826432</v>
      </c>
      <c r="O189" s="476">
        <f t="shared" si="24"/>
        <v>1139196</v>
      </c>
      <c r="P189" s="476">
        <f t="shared" si="25"/>
        <v>19302666</v>
      </c>
      <c r="Q189" s="476">
        <f t="shared" si="26"/>
        <v>52268294</v>
      </c>
      <c r="R189" s="476">
        <f t="shared" si="27"/>
        <v>1072143</v>
      </c>
      <c r="S189" s="806">
        <f t="shared" si="30"/>
        <v>53340437</v>
      </c>
      <c r="T189" s="804"/>
      <c r="U189" s="804"/>
      <c r="V189" s="804"/>
      <c r="W189" s="804"/>
      <c r="X189" s="804"/>
      <c r="Y189" s="804"/>
      <c r="Z189" s="804"/>
      <c r="AA189" s="804"/>
      <c r="AB189" s="804"/>
      <c r="AC189" s="804"/>
      <c r="AD189" s="804"/>
      <c r="AE189" s="804"/>
      <c r="AF189" s="804"/>
      <c r="AG189" s="804"/>
    </row>
    <row r="190" spans="1:33" s="792" customFormat="1" x14ac:dyDescent="0.2">
      <c r="A190" s="794">
        <f t="shared" si="28"/>
        <v>2036</v>
      </c>
      <c r="B190" s="794">
        <f t="shared" si="29"/>
        <v>10</v>
      </c>
      <c r="C190" s="800">
        <f t="shared" si="22"/>
        <v>49949</v>
      </c>
      <c r="D190" s="791"/>
      <c r="E190" s="805">
        <v>35830528</v>
      </c>
      <c r="F190" s="476">
        <v>21945561</v>
      </c>
      <c r="G190" s="476">
        <v>1057720</v>
      </c>
      <c r="H190" s="476">
        <v>1548071</v>
      </c>
      <c r="I190" s="476">
        <v>140338</v>
      </c>
      <c r="J190" s="476">
        <v>304008</v>
      </c>
      <c r="K190" s="476">
        <v>19065</v>
      </c>
      <c r="L190" s="476">
        <v>2663212</v>
      </c>
      <c r="M190" s="476">
        <v>16034736</v>
      </c>
      <c r="N190" s="476">
        <f t="shared" si="23"/>
        <v>58993212</v>
      </c>
      <c r="O190" s="476">
        <f t="shared" si="24"/>
        <v>1852079</v>
      </c>
      <c r="P190" s="476">
        <f t="shared" si="25"/>
        <v>18697948</v>
      </c>
      <c r="Q190" s="476">
        <f t="shared" si="26"/>
        <v>79543239</v>
      </c>
      <c r="R190" s="476">
        <f t="shared" si="27"/>
        <v>1631615</v>
      </c>
      <c r="S190" s="806">
        <f t="shared" si="30"/>
        <v>81174854</v>
      </c>
      <c r="T190" s="804"/>
      <c r="U190" s="804"/>
      <c r="V190" s="804"/>
      <c r="W190" s="804"/>
      <c r="X190" s="804"/>
      <c r="Y190" s="804"/>
      <c r="Z190" s="804"/>
      <c r="AA190" s="804"/>
      <c r="AB190" s="804"/>
      <c r="AC190" s="804"/>
      <c r="AD190" s="804"/>
      <c r="AE190" s="804"/>
      <c r="AF190" s="804"/>
      <c r="AG190" s="804"/>
    </row>
    <row r="191" spans="1:33" s="792" customFormat="1" x14ac:dyDescent="0.2">
      <c r="A191" s="794">
        <f t="shared" si="28"/>
        <v>2036</v>
      </c>
      <c r="B191" s="794">
        <f t="shared" si="29"/>
        <v>11</v>
      </c>
      <c r="C191" s="800">
        <f t="shared" si="22"/>
        <v>49980</v>
      </c>
      <c r="D191" s="791"/>
      <c r="E191" s="805">
        <v>56710121</v>
      </c>
      <c r="F191" s="476">
        <v>29722645</v>
      </c>
      <c r="G191" s="476">
        <v>1748735</v>
      </c>
      <c r="H191" s="476">
        <v>1506429</v>
      </c>
      <c r="I191" s="476">
        <v>179128</v>
      </c>
      <c r="J191" s="476">
        <v>304997</v>
      </c>
      <c r="K191" s="476">
        <v>20612</v>
      </c>
      <c r="L191" s="476">
        <v>3339031</v>
      </c>
      <c r="M191" s="476">
        <v>16693845</v>
      </c>
      <c r="N191" s="476">
        <f t="shared" si="23"/>
        <v>88381241</v>
      </c>
      <c r="O191" s="476">
        <f t="shared" si="24"/>
        <v>1811426</v>
      </c>
      <c r="P191" s="476">
        <f t="shared" si="25"/>
        <v>20032876</v>
      </c>
      <c r="Q191" s="476">
        <f t="shared" si="26"/>
        <v>110225543</v>
      </c>
      <c r="R191" s="476">
        <f t="shared" si="27"/>
        <v>2260979</v>
      </c>
      <c r="S191" s="806">
        <f t="shared" si="30"/>
        <v>112486522</v>
      </c>
      <c r="T191" s="804"/>
      <c r="U191" s="804"/>
      <c r="V191" s="804"/>
      <c r="W191" s="804"/>
      <c r="X191" s="804"/>
      <c r="Y191" s="804"/>
      <c r="Z191" s="804"/>
      <c r="AA191" s="804"/>
      <c r="AB191" s="804"/>
      <c r="AC191" s="804"/>
      <c r="AD191" s="804"/>
      <c r="AE191" s="804"/>
      <c r="AF191" s="804"/>
      <c r="AG191" s="804"/>
    </row>
    <row r="192" spans="1:33" s="792" customFormat="1" x14ac:dyDescent="0.2">
      <c r="A192" s="794">
        <f t="shared" si="28"/>
        <v>2036</v>
      </c>
      <c r="B192" s="794">
        <f t="shared" si="29"/>
        <v>12</v>
      </c>
      <c r="C192" s="800">
        <f t="shared" si="22"/>
        <v>50010</v>
      </c>
      <c r="D192" s="791"/>
      <c r="E192" s="805">
        <v>73128178</v>
      </c>
      <c r="F192" s="476">
        <v>35265564</v>
      </c>
      <c r="G192" s="476">
        <v>2221648</v>
      </c>
      <c r="H192" s="476">
        <v>1992083</v>
      </c>
      <c r="I192" s="476">
        <v>233007</v>
      </c>
      <c r="J192" s="476">
        <v>340526</v>
      </c>
      <c r="K192" s="476">
        <v>22720</v>
      </c>
      <c r="L192" s="476">
        <v>3602482</v>
      </c>
      <c r="M192" s="476">
        <v>16990328</v>
      </c>
      <c r="N192" s="476">
        <f t="shared" si="23"/>
        <v>110871117</v>
      </c>
      <c r="O192" s="476">
        <f t="shared" si="24"/>
        <v>2332609</v>
      </c>
      <c r="P192" s="476">
        <f t="shared" si="25"/>
        <v>20592810</v>
      </c>
      <c r="Q192" s="476">
        <f t="shared" si="26"/>
        <v>133796536</v>
      </c>
      <c r="R192" s="476">
        <f t="shared" si="27"/>
        <v>2744474</v>
      </c>
      <c r="S192" s="806">
        <f t="shared" si="30"/>
        <v>136541010</v>
      </c>
      <c r="T192" s="804"/>
      <c r="U192" s="804"/>
      <c r="V192" s="804"/>
      <c r="W192" s="804"/>
      <c r="X192" s="804"/>
      <c r="Y192" s="804"/>
      <c r="Z192" s="804"/>
      <c r="AA192" s="804"/>
      <c r="AB192" s="804"/>
      <c r="AC192" s="804"/>
      <c r="AD192" s="804"/>
      <c r="AE192" s="804"/>
      <c r="AF192" s="804"/>
      <c r="AG192" s="804"/>
    </row>
    <row r="193" spans="1:33" s="792" customFormat="1" x14ac:dyDescent="0.2">
      <c r="A193" s="794">
        <f t="shared" si="28"/>
        <v>2037</v>
      </c>
      <c r="B193" s="794">
        <f t="shared" si="29"/>
        <v>1</v>
      </c>
      <c r="C193" s="800">
        <f t="shared" si="22"/>
        <v>50041</v>
      </c>
      <c r="D193" s="791"/>
      <c r="E193" s="805">
        <v>71280989</v>
      </c>
      <c r="F193" s="476">
        <v>30266704</v>
      </c>
      <c r="G193" s="476">
        <v>1936468</v>
      </c>
      <c r="H193" s="476">
        <v>2050717</v>
      </c>
      <c r="I193" s="476">
        <v>185583</v>
      </c>
      <c r="J193" s="476">
        <v>308479</v>
      </c>
      <c r="K193" s="476">
        <v>21226</v>
      </c>
      <c r="L193" s="476">
        <v>3369554</v>
      </c>
      <c r="M193" s="476">
        <v>15425352</v>
      </c>
      <c r="N193" s="476">
        <f t="shared" si="23"/>
        <v>103690970</v>
      </c>
      <c r="O193" s="476">
        <f t="shared" si="24"/>
        <v>2359196</v>
      </c>
      <c r="P193" s="476">
        <f t="shared" si="25"/>
        <v>18794906</v>
      </c>
      <c r="Q193" s="476">
        <f t="shared" si="26"/>
        <v>124845072</v>
      </c>
      <c r="R193" s="476">
        <f t="shared" si="27"/>
        <v>2560859</v>
      </c>
      <c r="S193" s="806">
        <f t="shared" si="30"/>
        <v>127405931</v>
      </c>
      <c r="T193" s="804"/>
      <c r="U193" s="804"/>
      <c r="V193" s="804"/>
      <c r="W193" s="804"/>
      <c r="X193" s="804"/>
      <c r="Y193" s="804"/>
      <c r="Z193" s="804"/>
      <c r="AA193" s="804"/>
      <c r="AB193" s="804"/>
      <c r="AC193" s="804"/>
      <c r="AD193" s="804"/>
      <c r="AE193" s="804"/>
      <c r="AF193" s="804"/>
      <c r="AG193" s="804"/>
    </row>
    <row r="194" spans="1:33" s="792" customFormat="1" x14ac:dyDescent="0.2">
      <c r="A194" s="794">
        <f t="shared" si="28"/>
        <v>2037</v>
      </c>
      <c r="B194" s="794">
        <f t="shared" si="29"/>
        <v>2</v>
      </c>
      <c r="C194" s="800">
        <f t="shared" si="22"/>
        <v>50072</v>
      </c>
      <c r="D194" s="791"/>
      <c r="E194" s="805">
        <v>60819519</v>
      </c>
      <c r="F194" s="476">
        <v>26399676</v>
      </c>
      <c r="G194" s="476">
        <v>1791311</v>
      </c>
      <c r="H194" s="476">
        <v>1624040</v>
      </c>
      <c r="I194" s="476">
        <v>173756</v>
      </c>
      <c r="J194" s="476">
        <v>327689</v>
      </c>
      <c r="K194" s="476">
        <v>20557</v>
      </c>
      <c r="L194" s="476">
        <v>3657479</v>
      </c>
      <c r="M194" s="476">
        <v>18687194</v>
      </c>
      <c r="N194" s="476">
        <f t="shared" si="23"/>
        <v>89204819</v>
      </c>
      <c r="O194" s="476">
        <f t="shared" si="24"/>
        <v>1951729</v>
      </c>
      <c r="P194" s="476">
        <f t="shared" si="25"/>
        <v>22344673</v>
      </c>
      <c r="Q194" s="476">
        <f t="shared" si="26"/>
        <v>113501221</v>
      </c>
      <c r="R194" s="476">
        <f t="shared" si="27"/>
        <v>2328171</v>
      </c>
      <c r="S194" s="806">
        <f t="shared" si="30"/>
        <v>115829392</v>
      </c>
      <c r="T194" s="804"/>
      <c r="U194" s="804"/>
      <c r="V194" s="804"/>
      <c r="W194" s="804"/>
      <c r="X194" s="804"/>
      <c r="Y194" s="804"/>
      <c r="Z194" s="804"/>
      <c r="AA194" s="804"/>
      <c r="AB194" s="804"/>
      <c r="AC194" s="804"/>
      <c r="AD194" s="804"/>
      <c r="AE194" s="804"/>
      <c r="AF194" s="804"/>
      <c r="AG194" s="804"/>
    </row>
    <row r="195" spans="1:33" s="792" customFormat="1" x14ac:dyDescent="0.2">
      <c r="A195" s="794">
        <f t="shared" si="28"/>
        <v>2037</v>
      </c>
      <c r="B195" s="794">
        <f t="shared" si="29"/>
        <v>3</v>
      </c>
      <c r="C195" s="800">
        <f t="shared" si="22"/>
        <v>50100</v>
      </c>
      <c r="D195" s="791"/>
      <c r="E195" s="805">
        <v>53896107</v>
      </c>
      <c r="F195" s="476">
        <v>24404991</v>
      </c>
      <c r="G195" s="476">
        <v>1650242</v>
      </c>
      <c r="H195" s="476">
        <v>1651611</v>
      </c>
      <c r="I195" s="476">
        <v>156595</v>
      </c>
      <c r="J195" s="476">
        <v>377487</v>
      </c>
      <c r="K195" s="476">
        <v>21899</v>
      </c>
      <c r="L195" s="476">
        <v>3227099</v>
      </c>
      <c r="M195" s="476">
        <v>15538947</v>
      </c>
      <c r="N195" s="476">
        <f t="shared" si="23"/>
        <v>80129834</v>
      </c>
      <c r="O195" s="476">
        <f t="shared" si="24"/>
        <v>2029098</v>
      </c>
      <c r="P195" s="476">
        <f t="shared" si="25"/>
        <v>18766046</v>
      </c>
      <c r="Q195" s="476">
        <f t="shared" si="26"/>
        <v>100924978</v>
      </c>
      <c r="R195" s="476">
        <f t="shared" si="27"/>
        <v>2070203</v>
      </c>
      <c r="S195" s="806">
        <f t="shared" si="30"/>
        <v>102995181</v>
      </c>
      <c r="T195" s="804"/>
      <c r="U195" s="804"/>
      <c r="V195" s="804"/>
      <c r="W195" s="804"/>
      <c r="X195" s="804"/>
      <c r="Y195" s="804"/>
      <c r="Z195" s="804"/>
      <c r="AA195" s="804"/>
      <c r="AB195" s="804"/>
      <c r="AC195" s="804"/>
      <c r="AD195" s="804"/>
      <c r="AE195" s="804"/>
      <c r="AF195" s="804"/>
      <c r="AG195" s="804"/>
    </row>
    <row r="196" spans="1:33" s="792" customFormat="1" x14ac:dyDescent="0.2">
      <c r="A196" s="794">
        <f t="shared" si="28"/>
        <v>2037</v>
      </c>
      <c r="B196" s="794">
        <f t="shared" si="29"/>
        <v>4</v>
      </c>
      <c r="C196" s="800">
        <f t="shared" si="22"/>
        <v>50131</v>
      </c>
      <c r="D196" s="791"/>
      <c r="E196" s="805">
        <v>38442732</v>
      </c>
      <c r="F196" s="476">
        <v>18437253</v>
      </c>
      <c r="G196" s="476">
        <v>1317006</v>
      </c>
      <c r="H196" s="476">
        <v>1439224</v>
      </c>
      <c r="I196" s="476">
        <v>113124</v>
      </c>
      <c r="J196" s="476">
        <v>361766</v>
      </c>
      <c r="K196" s="476">
        <v>20691</v>
      </c>
      <c r="L196" s="476">
        <v>3362128</v>
      </c>
      <c r="M196" s="476">
        <v>16877958</v>
      </c>
      <c r="N196" s="476">
        <f t="shared" si="23"/>
        <v>58330806</v>
      </c>
      <c r="O196" s="476">
        <f t="shared" si="24"/>
        <v>1800990</v>
      </c>
      <c r="P196" s="476">
        <f t="shared" si="25"/>
        <v>20240086</v>
      </c>
      <c r="Q196" s="476">
        <f t="shared" si="26"/>
        <v>80371882</v>
      </c>
      <c r="R196" s="476">
        <f t="shared" si="27"/>
        <v>1648612</v>
      </c>
      <c r="S196" s="806">
        <f t="shared" si="30"/>
        <v>82020494</v>
      </c>
      <c r="T196" s="804"/>
      <c r="U196" s="804"/>
      <c r="V196" s="804"/>
      <c r="W196" s="804"/>
      <c r="X196" s="804"/>
      <c r="Y196" s="804"/>
      <c r="Z196" s="804"/>
      <c r="AA196" s="804"/>
      <c r="AB196" s="804"/>
      <c r="AC196" s="804"/>
      <c r="AD196" s="804"/>
      <c r="AE196" s="804"/>
      <c r="AF196" s="804"/>
      <c r="AG196" s="804"/>
    </row>
    <row r="197" spans="1:33" s="792" customFormat="1" x14ac:dyDescent="0.2">
      <c r="A197" s="794">
        <f t="shared" si="28"/>
        <v>2037</v>
      </c>
      <c r="B197" s="794">
        <f t="shared" si="29"/>
        <v>5</v>
      </c>
      <c r="C197" s="800">
        <f t="shared" si="22"/>
        <v>50161</v>
      </c>
      <c r="D197" s="791"/>
      <c r="E197" s="805">
        <v>23712405</v>
      </c>
      <c r="F197" s="476">
        <v>13800328</v>
      </c>
      <c r="G197" s="476">
        <v>904888</v>
      </c>
      <c r="H197" s="476">
        <v>1271302</v>
      </c>
      <c r="I197" s="476">
        <v>115455</v>
      </c>
      <c r="J197" s="476">
        <v>340073</v>
      </c>
      <c r="K197" s="476">
        <v>18989</v>
      </c>
      <c r="L197" s="476">
        <v>3020622</v>
      </c>
      <c r="M197" s="476">
        <v>15946924</v>
      </c>
      <c r="N197" s="476">
        <f t="shared" si="23"/>
        <v>38552065</v>
      </c>
      <c r="O197" s="476">
        <f t="shared" si="24"/>
        <v>1611375</v>
      </c>
      <c r="P197" s="476">
        <f t="shared" si="25"/>
        <v>18967546</v>
      </c>
      <c r="Q197" s="476">
        <f t="shared" si="26"/>
        <v>59130986</v>
      </c>
      <c r="R197" s="476">
        <f t="shared" si="27"/>
        <v>1212912</v>
      </c>
      <c r="S197" s="806">
        <f t="shared" si="30"/>
        <v>60343898</v>
      </c>
      <c r="T197" s="804"/>
      <c r="U197" s="804"/>
      <c r="V197" s="804"/>
      <c r="W197" s="804"/>
      <c r="X197" s="804"/>
      <c r="Y197" s="804"/>
      <c r="Z197" s="804"/>
      <c r="AA197" s="804"/>
      <c r="AB197" s="804"/>
      <c r="AC197" s="804"/>
      <c r="AD197" s="804"/>
      <c r="AE197" s="804"/>
      <c r="AF197" s="804"/>
      <c r="AG197" s="804"/>
    </row>
    <row r="198" spans="1:33" s="792" customFormat="1" x14ac:dyDescent="0.2">
      <c r="A198" s="794">
        <f t="shared" si="28"/>
        <v>2037</v>
      </c>
      <c r="B198" s="794">
        <f t="shared" si="29"/>
        <v>6</v>
      </c>
      <c r="C198" s="800">
        <f t="shared" si="22"/>
        <v>50192</v>
      </c>
      <c r="D198" s="791"/>
      <c r="E198" s="805">
        <v>16308733</v>
      </c>
      <c r="F198" s="476">
        <v>11693051</v>
      </c>
      <c r="G198" s="476">
        <v>744916</v>
      </c>
      <c r="H198" s="476">
        <v>1045419</v>
      </c>
      <c r="I198" s="476">
        <v>122299</v>
      </c>
      <c r="J198" s="476">
        <v>273014</v>
      </c>
      <c r="K198" s="476">
        <v>18375</v>
      </c>
      <c r="L198" s="476">
        <v>3148325</v>
      </c>
      <c r="M198" s="476">
        <v>15960106</v>
      </c>
      <c r="N198" s="476">
        <f t="shared" si="23"/>
        <v>28887374</v>
      </c>
      <c r="O198" s="476">
        <f t="shared" si="24"/>
        <v>1318433</v>
      </c>
      <c r="P198" s="476">
        <f t="shared" si="25"/>
        <v>19108431</v>
      </c>
      <c r="Q198" s="476">
        <f t="shared" si="26"/>
        <v>49314238</v>
      </c>
      <c r="R198" s="476">
        <f t="shared" si="27"/>
        <v>1011548</v>
      </c>
      <c r="S198" s="806">
        <f t="shared" si="30"/>
        <v>50325786</v>
      </c>
      <c r="T198" s="804"/>
      <c r="U198" s="804"/>
      <c r="V198" s="804"/>
      <c r="W198" s="804"/>
      <c r="X198" s="804"/>
      <c r="Y198" s="804"/>
      <c r="Z198" s="804"/>
      <c r="AA198" s="804"/>
      <c r="AB198" s="804"/>
      <c r="AC198" s="804"/>
      <c r="AD198" s="804"/>
      <c r="AE198" s="804"/>
      <c r="AF198" s="804"/>
      <c r="AG198" s="804"/>
    </row>
    <row r="199" spans="1:33" s="792" customFormat="1" x14ac:dyDescent="0.2">
      <c r="A199" s="794">
        <f t="shared" si="28"/>
        <v>2037</v>
      </c>
      <c r="B199" s="794">
        <f t="shared" si="29"/>
        <v>7</v>
      </c>
      <c r="C199" s="800">
        <f t="shared" si="22"/>
        <v>50222</v>
      </c>
      <c r="D199" s="791"/>
      <c r="E199" s="805">
        <v>12492207</v>
      </c>
      <c r="F199" s="476">
        <v>10401518</v>
      </c>
      <c r="G199" s="476">
        <v>646213</v>
      </c>
      <c r="H199" s="476">
        <v>963819</v>
      </c>
      <c r="I199" s="476">
        <v>116238</v>
      </c>
      <c r="J199" s="476">
        <v>232564</v>
      </c>
      <c r="K199" s="476">
        <v>17299</v>
      </c>
      <c r="L199" s="476">
        <v>2685034</v>
      </c>
      <c r="M199" s="476">
        <v>16034736</v>
      </c>
      <c r="N199" s="476">
        <f t="shared" si="23"/>
        <v>23673475</v>
      </c>
      <c r="O199" s="476">
        <f t="shared" si="24"/>
        <v>1196383</v>
      </c>
      <c r="P199" s="476">
        <f t="shared" si="25"/>
        <v>18719770</v>
      </c>
      <c r="Q199" s="476">
        <f t="shared" si="26"/>
        <v>43589628</v>
      </c>
      <c r="R199" s="476">
        <f t="shared" si="27"/>
        <v>894123</v>
      </c>
      <c r="S199" s="806">
        <f t="shared" si="30"/>
        <v>44483751</v>
      </c>
      <c r="T199" s="804"/>
      <c r="U199" s="804"/>
      <c r="V199" s="804"/>
      <c r="W199" s="804"/>
      <c r="X199" s="804"/>
      <c r="Y199" s="804"/>
      <c r="Z199" s="804"/>
      <c r="AA199" s="804"/>
      <c r="AB199" s="804"/>
      <c r="AC199" s="804"/>
      <c r="AD199" s="804"/>
      <c r="AE199" s="804"/>
      <c r="AF199" s="804"/>
      <c r="AG199" s="804"/>
    </row>
    <row r="200" spans="1:33" s="792" customFormat="1" x14ac:dyDescent="0.2">
      <c r="A200" s="794">
        <f t="shared" si="28"/>
        <v>2037</v>
      </c>
      <c r="B200" s="794">
        <f t="shared" si="29"/>
        <v>8</v>
      </c>
      <c r="C200" s="800">
        <f t="shared" si="22"/>
        <v>50253</v>
      </c>
      <c r="D200" s="791"/>
      <c r="E200" s="805">
        <v>12796121</v>
      </c>
      <c r="F200" s="476">
        <v>11534527</v>
      </c>
      <c r="G200" s="476">
        <v>731613</v>
      </c>
      <c r="H200" s="476">
        <v>898088</v>
      </c>
      <c r="I200" s="476">
        <v>84067</v>
      </c>
      <c r="J200" s="476">
        <v>237963</v>
      </c>
      <c r="K200" s="476">
        <v>17627</v>
      </c>
      <c r="L200" s="476">
        <v>2663145</v>
      </c>
      <c r="M200" s="476">
        <v>15498353</v>
      </c>
      <c r="N200" s="476">
        <f t="shared" si="23"/>
        <v>25163955</v>
      </c>
      <c r="O200" s="476">
        <f t="shared" si="24"/>
        <v>1136051</v>
      </c>
      <c r="P200" s="476">
        <f t="shared" si="25"/>
        <v>18161498</v>
      </c>
      <c r="Q200" s="476">
        <f t="shared" si="26"/>
        <v>44461504</v>
      </c>
      <c r="R200" s="476">
        <f t="shared" si="27"/>
        <v>912008</v>
      </c>
      <c r="S200" s="806">
        <f t="shared" si="30"/>
        <v>45373512</v>
      </c>
      <c r="T200" s="804"/>
      <c r="U200" s="804"/>
      <c r="V200" s="804"/>
      <c r="W200" s="804"/>
      <c r="X200" s="804"/>
      <c r="Y200" s="804"/>
      <c r="Z200" s="804"/>
      <c r="AA200" s="804"/>
      <c r="AB200" s="804"/>
      <c r="AC200" s="804"/>
      <c r="AD200" s="804"/>
      <c r="AE200" s="804"/>
      <c r="AF200" s="804"/>
      <c r="AG200" s="804"/>
    </row>
    <row r="201" spans="1:33" s="792" customFormat="1" x14ac:dyDescent="0.2">
      <c r="A201" s="794">
        <f t="shared" si="28"/>
        <v>2037</v>
      </c>
      <c r="B201" s="794">
        <f t="shared" si="29"/>
        <v>9</v>
      </c>
      <c r="C201" s="800">
        <f t="shared" si="22"/>
        <v>50284</v>
      </c>
      <c r="D201" s="791"/>
      <c r="E201" s="805">
        <v>17036906</v>
      </c>
      <c r="F201" s="476">
        <v>13336583</v>
      </c>
      <c r="G201" s="476">
        <v>985587</v>
      </c>
      <c r="H201" s="476">
        <v>807643</v>
      </c>
      <c r="I201" s="476">
        <v>73742</v>
      </c>
      <c r="J201" s="476">
        <v>264075</v>
      </c>
      <c r="K201" s="476">
        <v>16111</v>
      </c>
      <c r="L201" s="476">
        <v>2617614</v>
      </c>
      <c r="M201" s="476">
        <v>16602528</v>
      </c>
      <c r="N201" s="476">
        <f t="shared" si="23"/>
        <v>31448929</v>
      </c>
      <c r="O201" s="476">
        <f t="shared" si="24"/>
        <v>1071718</v>
      </c>
      <c r="P201" s="476">
        <f t="shared" si="25"/>
        <v>19220142</v>
      </c>
      <c r="Q201" s="476">
        <f t="shared" si="26"/>
        <v>51740789</v>
      </c>
      <c r="R201" s="476">
        <f t="shared" si="27"/>
        <v>1061322</v>
      </c>
      <c r="S201" s="806">
        <f t="shared" si="30"/>
        <v>52802111</v>
      </c>
      <c r="T201" s="804"/>
      <c r="U201" s="804"/>
      <c r="V201" s="804"/>
      <c r="W201" s="804"/>
      <c r="X201" s="804"/>
      <c r="Y201" s="804"/>
      <c r="Z201" s="804"/>
      <c r="AA201" s="804"/>
      <c r="AB201" s="804"/>
      <c r="AC201" s="804"/>
      <c r="AD201" s="804"/>
      <c r="AE201" s="804"/>
      <c r="AF201" s="804"/>
      <c r="AG201" s="804"/>
    </row>
    <row r="202" spans="1:33" s="792" customFormat="1" x14ac:dyDescent="0.2">
      <c r="A202" s="794">
        <f t="shared" si="28"/>
        <v>2037</v>
      </c>
      <c r="B202" s="794">
        <f t="shared" si="29"/>
        <v>10</v>
      </c>
      <c r="C202" s="800">
        <f t="shared" si="22"/>
        <v>50314</v>
      </c>
      <c r="D202" s="791"/>
      <c r="E202" s="805">
        <v>35213501</v>
      </c>
      <c r="F202" s="476">
        <v>21756593</v>
      </c>
      <c r="G202" s="476">
        <v>1040862</v>
      </c>
      <c r="H202" s="476">
        <v>1424350</v>
      </c>
      <c r="I202" s="476">
        <v>128874</v>
      </c>
      <c r="J202" s="476">
        <v>303190</v>
      </c>
      <c r="K202" s="476">
        <v>19037</v>
      </c>
      <c r="L202" s="476">
        <v>2584236</v>
      </c>
      <c r="M202" s="476">
        <v>16004455</v>
      </c>
      <c r="N202" s="476">
        <f t="shared" si="23"/>
        <v>58158867</v>
      </c>
      <c r="O202" s="476">
        <f t="shared" si="24"/>
        <v>1727540</v>
      </c>
      <c r="P202" s="476">
        <f t="shared" si="25"/>
        <v>18588691</v>
      </c>
      <c r="Q202" s="476">
        <f t="shared" si="26"/>
        <v>78475098</v>
      </c>
      <c r="R202" s="476">
        <f t="shared" si="27"/>
        <v>1609705</v>
      </c>
      <c r="S202" s="806">
        <f t="shared" si="30"/>
        <v>80084803</v>
      </c>
      <c r="T202" s="804"/>
      <c r="U202" s="804"/>
      <c r="V202" s="804"/>
      <c r="W202" s="804"/>
      <c r="X202" s="804"/>
      <c r="Y202" s="804"/>
      <c r="Z202" s="804"/>
      <c r="AA202" s="804"/>
      <c r="AB202" s="804"/>
      <c r="AC202" s="804"/>
      <c r="AD202" s="804"/>
      <c r="AE202" s="804"/>
      <c r="AF202" s="804"/>
      <c r="AG202" s="804"/>
    </row>
    <row r="203" spans="1:33" s="792" customFormat="1" x14ac:dyDescent="0.2">
      <c r="A203" s="794">
        <f t="shared" si="28"/>
        <v>2037</v>
      </c>
      <c r="B203" s="794">
        <f t="shared" si="29"/>
        <v>11</v>
      </c>
      <c r="C203" s="800">
        <f t="shared" si="22"/>
        <v>50345</v>
      </c>
      <c r="D203" s="791"/>
      <c r="E203" s="805">
        <v>55817158</v>
      </c>
      <c r="F203" s="476">
        <v>29334973</v>
      </c>
      <c r="G203" s="476">
        <v>1719398</v>
      </c>
      <c r="H203" s="476">
        <v>1381432</v>
      </c>
      <c r="I203" s="476">
        <v>164697</v>
      </c>
      <c r="J203" s="476">
        <v>304248</v>
      </c>
      <c r="K203" s="476">
        <v>20582</v>
      </c>
      <c r="L203" s="476">
        <v>3230682</v>
      </c>
      <c r="M203" s="476">
        <v>16664272</v>
      </c>
      <c r="N203" s="476">
        <f t="shared" si="23"/>
        <v>87056808</v>
      </c>
      <c r="O203" s="476">
        <f t="shared" si="24"/>
        <v>1685680</v>
      </c>
      <c r="P203" s="476">
        <f t="shared" si="25"/>
        <v>19894954</v>
      </c>
      <c r="Q203" s="476">
        <f t="shared" si="26"/>
        <v>108637442</v>
      </c>
      <c r="R203" s="476">
        <f t="shared" si="27"/>
        <v>2228403</v>
      </c>
      <c r="S203" s="806">
        <f t="shared" si="30"/>
        <v>110865845</v>
      </c>
      <c r="T203" s="804"/>
      <c r="U203" s="804"/>
      <c r="V203" s="804"/>
      <c r="W203" s="804"/>
      <c r="X203" s="804"/>
      <c r="Y203" s="804"/>
      <c r="Z203" s="804"/>
      <c r="AA203" s="804"/>
      <c r="AB203" s="804"/>
      <c r="AC203" s="804"/>
      <c r="AD203" s="804"/>
      <c r="AE203" s="804"/>
      <c r="AF203" s="804"/>
      <c r="AG203" s="804"/>
    </row>
    <row r="204" spans="1:33" s="792" customFormat="1" x14ac:dyDescent="0.2">
      <c r="A204" s="794">
        <f t="shared" si="28"/>
        <v>2037</v>
      </c>
      <c r="B204" s="794">
        <f t="shared" si="29"/>
        <v>12</v>
      </c>
      <c r="C204" s="800">
        <f t="shared" si="22"/>
        <v>50375</v>
      </c>
      <c r="D204" s="791"/>
      <c r="E204" s="805">
        <v>72053700</v>
      </c>
      <c r="F204" s="476">
        <v>34753042</v>
      </c>
      <c r="G204" s="476">
        <v>2184073</v>
      </c>
      <c r="H204" s="476">
        <v>1826929</v>
      </c>
      <c r="I204" s="476">
        <v>214334</v>
      </c>
      <c r="J204" s="476">
        <v>339843</v>
      </c>
      <c r="K204" s="476">
        <v>22690</v>
      </c>
      <c r="L204" s="476">
        <v>3504727</v>
      </c>
      <c r="M204" s="476">
        <v>16961098</v>
      </c>
      <c r="N204" s="476">
        <f t="shared" si="23"/>
        <v>109227839</v>
      </c>
      <c r="O204" s="476">
        <f t="shared" si="24"/>
        <v>2166772</v>
      </c>
      <c r="P204" s="476">
        <f t="shared" si="25"/>
        <v>20465825</v>
      </c>
      <c r="Q204" s="476">
        <f t="shared" si="26"/>
        <v>131860436</v>
      </c>
      <c r="R204" s="476">
        <f t="shared" si="27"/>
        <v>2704760</v>
      </c>
      <c r="S204" s="806">
        <f t="shared" si="30"/>
        <v>134565196</v>
      </c>
      <c r="T204" s="804"/>
      <c r="U204" s="804"/>
      <c r="V204" s="804"/>
      <c r="W204" s="804"/>
      <c r="X204" s="804"/>
      <c r="Y204" s="804"/>
      <c r="Z204" s="804"/>
      <c r="AA204" s="804"/>
      <c r="AB204" s="804"/>
      <c r="AC204" s="804"/>
      <c r="AD204" s="804"/>
      <c r="AE204" s="804"/>
      <c r="AF204" s="804"/>
      <c r="AG204" s="804"/>
    </row>
    <row r="205" spans="1:33" s="792" customFormat="1" x14ac:dyDescent="0.2">
      <c r="A205" s="794">
        <f t="shared" si="28"/>
        <v>2038</v>
      </c>
      <c r="B205" s="794">
        <f t="shared" si="29"/>
        <v>1</v>
      </c>
      <c r="C205" s="800">
        <f t="shared" si="22"/>
        <v>50406</v>
      </c>
      <c r="D205" s="791"/>
      <c r="E205" s="805">
        <v>70183845</v>
      </c>
      <c r="F205" s="476">
        <v>29882575</v>
      </c>
      <c r="G205" s="476">
        <v>1903737</v>
      </c>
      <c r="H205" s="476">
        <v>1884649</v>
      </c>
      <c r="I205" s="476">
        <v>170629</v>
      </c>
      <c r="J205" s="476">
        <v>307731</v>
      </c>
      <c r="K205" s="476">
        <v>21197</v>
      </c>
      <c r="L205" s="476">
        <v>3271697</v>
      </c>
      <c r="M205" s="476">
        <v>15396664</v>
      </c>
      <c r="N205" s="476">
        <f t="shared" si="23"/>
        <v>102161983</v>
      </c>
      <c r="O205" s="476">
        <f t="shared" si="24"/>
        <v>2192380</v>
      </c>
      <c r="P205" s="476">
        <f t="shared" si="25"/>
        <v>18668361</v>
      </c>
      <c r="Q205" s="476">
        <f t="shared" si="26"/>
        <v>123022724</v>
      </c>
      <c r="R205" s="476">
        <f t="shared" si="27"/>
        <v>2523479</v>
      </c>
      <c r="S205" s="806">
        <f t="shared" si="30"/>
        <v>125546203</v>
      </c>
      <c r="T205" s="804"/>
      <c r="U205" s="804"/>
      <c r="V205" s="804"/>
      <c r="W205" s="804"/>
      <c r="X205" s="804"/>
      <c r="Y205" s="804"/>
      <c r="Z205" s="804"/>
      <c r="AA205" s="804"/>
      <c r="AB205" s="804"/>
      <c r="AC205" s="804"/>
      <c r="AD205" s="804"/>
      <c r="AE205" s="804"/>
      <c r="AF205" s="804"/>
      <c r="AG205" s="804"/>
    </row>
    <row r="206" spans="1:33" s="792" customFormat="1" x14ac:dyDescent="0.2">
      <c r="A206" s="794">
        <f t="shared" si="28"/>
        <v>2038</v>
      </c>
      <c r="B206" s="794">
        <f t="shared" si="29"/>
        <v>2</v>
      </c>
      <c r="C206" s="800">
        <f t="shared" si="22"/>
        <v>50437</v>
      </c>
      <c r="D206" s="791"/>
      <c r="E206" s="805">
        <v>59678980</v>
      </c>
      <c r="F206" s="476">
        <v>25991053</v>
      </c>
      <c r="G206" s="476">
        <v>1757597</v>
      </c>
      <c r="H206" s="476">
        <v>1487416</v>
      </c>
      <c r="I206" s="476">
        <v>159422</v>
      </c>
      <c r="J206" s="476">
        <v>326809</v>
      </c>
      <c r="K206" s="476">
        <v>20522</v>
      </c>
      <c r="L206" s="476">
        <v>3562529</v>
      </c>
      <c r="M206" s="476">
        <v>18651200</v>
      </c>
      <c r="N206" s="476">
        <f t="shared" si="23"/>
        <v>87607574</v>
      </c>
      <c r="O206" s="476">
        <f t="shared" si="24"/>
        <v>1814225</v>
      </c>
      <c r="P206" s="476">
        <f t="shared" si="25"/>
        <v>22213729</v>
      </c>
      <c r="Q206" s="476">
        <f t="shared" si="26"/>
        <v>111635528</v>
      </c>
      <c r="R206" s="476">
        <f t="shared" si="27"/>
        <v>2289901</v>
      </c>
      <c r="S206" s="806">
        <f t="shared" si="30"/>
        <v>113925429</v>
      </c>
      <c r="T206" s="804"/>
      <c r="U206" s="804"/>
      <c r="V206" s="804"/>
      <c r="W206" s="804"/>
      <c r="X206" s="804"/>
      <c r="Y206" s="804"/>
      <c r="Z206" s="804"/>
      <c r="AA206" s="804"/>
      <c r="AB206" s="804"/>
      <c r="AC206" s="804"/>
      <c r="AD206" s="804"/>
      <c r="AE206" s="804"/>
      <c r="AF206" s="804"/>
      <c r="AG206" s="804"/>
    </row>
    <row r="207" spans="1:33" s="792" customFormat="1" x14ac:dyDescent="0.2">
      <c r="A207" s="794">
        <f t="shared" si="28"/>
        <v>2038</v>
      </c>
      <c r="B207" s="794">
        <f t="shared" si="29"/>
        <v>3</v>
      </c>
      <c r="C207" s="800">
        <f t="shared" si="22"/>
        <v>50465</v>
      </c>
      <c r="D207" s="791"/>
      <c r="E207" s="805">
        <v>52674927</v>
      </c>
      <c r="F207" s="476">
        <v>24002074</v>
      </c>
      <c r="G207" s="476">
        <v>1615853</v>
      </c>
      <c r="H207" s="476">
        <v>1510252</v>
      </c>
      <c r="I207" s="476">
        <v>143302</v>
      </c>
      <c r="J207" s="476">
        <v>376492</v>
      </c>
      <c r="K207" s="476">
        <v>21858</v>
      </c>
      <c r="L207" s="476">
        <v>3152048</v>
      </c>
      <c r="M207" s="476">
        <v>15507944</v>
      </c>
      <c r="N207" s="476">
        <f t="shared" si="23"/>
        <v>78458014</v>
      </c>
      <c r="O207" s="476">
        <f t="shared" si="24"/>
        <v>1886744</v>
      </c>
      <c r="P207" s="476">
        <f t="shared" si="25"/>
        <v>18659992</v>
      </c>
      <c r="Q207" s="476">
        <f t="shared" si="26"/>
        <v>99004750</v>
      </c>
      <c r="R207" s="476">
        <f t="shared" si="27"/>
        <v>2030815</v>
      </c>
      <c r="S207" s="806">
        <f t="shared" si="30"/>
        <v>101035565</v>
      </c>
      <c r="T207" s="804"/>
      <c r="U207" s="804"/>
      <c r="V207" s="804"/>
      <c r="W207" s="804"/>
      <c r="X207" s="804"/>
      <c r="Y207" s="804"/>
      <c r="Z207" s="804"/>
      <c r="AA207" s="804"/>
      <c r="AB207" s="804"/>
      <c r="AC207" s="804"/>
      <c r="AD207" s="804"/>
      <c r="AE207" s="804"/>
      <c r="AF207" s="804"/>
      <c r="AG207" s="804"/>
    </row>
    <row r="208" spans="1:33" s="792" customFormat="1" x14ac:dyDescent="0.2">
      <c r="A208" s="794">
        <f t="shared" si="28"/>
        <v>2038</v>
      </c>
      <c r="B208" s="794">
        <f t="shared" si="29"/>
        <v>4</v>
      </c>
      <c r="C208" s="800">
        <f t="shared" si="22"/>
        <v>50496</v>
      </c>
      <c r="D208" s="791"/>
      <c r="E208" s="805">
        <v>37351169</v>
      </c>
      <c r="F208" s="476">
        <v>18125338</v>
      </c>
      <c r="G208" s="476">
        <v>1285433</v>
      </c>
      <c r="H208" s="476">
        <v>1314608</v>
      </c>
      <c r="I208" s="476">
        <v>103013</v>
      </c>
      <c r="J208" s="476">
        <v>360706</v>
      </c>
      <c r="K208" s="476">
        <v>20642</v>
      </c>
      <c r="L208" s="476">
        <v>3294820</v>
      </c>
      <c r="M208" s="476">
        <v>16840536</v>
      </c>
      <c r="N208" s="476">
        <f t="shared" si="23"/>
        <v>56885595</v>
      </c>
      <c r="O208" s="476">
        <f t="shared" si="24"/>
        <v>1675314</v>
      </c>
      <c r="P208" s="476">
        <f t="shared" si="25"/>
        <v>20135356</v>
      </c>
      <c r="Q208" s="476">
        <f t="shared" si="26"/>
        <v>78696265</v>
      </c>
      <c r="R208" s="476">
        <f t="shared" si="27"/>
        <v>1614241</v>
      </c>
      <c r="S208" s="806">
        <f t="shared" si="30"/>
        <v>80310506</v>
      </c>
      <c r="T208" s="804"/>
      <c r="U208" s="804"/>
      <c r="V208" s="804"/>
      <c r="W208" s="804"/>
      <c r="X208" s="804"/>
      <c r="Y208" s="804"/>
      <c r="Z208" s="804"/>
      <c r="AA208" s="804"/>
      <c r="AB208" s="804"/>
      <c r="AC208" s="804"/>
      <c r="AD208" s="804"/>
      <c r="AE208" s="804"/>
      <c r="AF208" s="804"/>
      <c r="AG208" s="804"/>
    </row>
    <row r="209" spans="1:33" s="792" customFormat="1" x14ac:dyDescent="0.2">
      <c r="A209" s="794">
        <f t="shared" si="28"/>
        <v>2038</v>
      </c>
      <c r="B209" s="794">
        <f t="shared" si="29"/>
        <v>5</v>
      </c>
      <c r="C209" s="800">
        <f t="shared" si="22"/>
        <v>50526</v>
      </c>
      <c r="D209" s="791"/>
      <c r="E209" s="805">
        <v>23077320</v>
      </c>
      <c r="F209" s="476">
        <v>13652513</v>
      </c>
      <c r="G209" s="476">
        <v>883065</v>
      </c>
      <c r="H209" s="476">
        <v>1161828</v>
      </c>
      <c r="I209" s="476">
        <v>105068</v>
      </c>
      <c r="J209" s="476">
        <v>339166</v>
      </c>
      <c r="K209" s="476">
        <v>18948</v>
      </c>
      <c r="L209" s="476">
        <v>2965679</v>
      </c>
      <c r="M209" s="476">
        <v>15916378</v>
      </c>
      <c r="N209" s="476">
        <f t="shared" si="23"/>
        <v>37736914</v>
      </c>
      <c r="O209" s="476">
        <f t="shared" si="24"/>
        <v>1500994</v>
      </c>
      <c r="P209" s="476">
        <f t="shared" si="25"/>
        <v>18882057</v>
      </c>
      <c r="Q209" s="476">
        <f t="shared" si="26"/>
        <v>58119965</v>
      </c>
      <c r="R209" s="476">
        <f t="shared" si="27"/>
        <v>1192174</v>
      </c>
      <c r="S209" s="806">
        <f t="shared" si="30"/>
        <v>59312139</v>
      </c>
      <c r="T209" s="804"/>
      <c r="U209" s="804"/>
      <c r="V209" s="804"/>
      <c r="W209" s="804"/>
      <c r="X209" s="804"/>
      <c r="Y209" s="804"/>
      <c r="Z209" s="804"/>
      <c r="AA209" s="804"/>
      <c r="AB209" s="804"/>
      <c r="AC209" s="804"/>
      <c r="AD209" s="804"/>
      <c r="AE209" s="804"/>
      <c r="AF209" s="804"/>
      <c r="AG209" s="804"/>
    </row>
    <row r="210" spans="1:33" s="792" customFormat="1" x14ac:dyDescent="0.2">
      <c r="A210" s="794">
        <f t="shared" si="28"/>
        <v>2038</v>
      </c>
      <c r="B210" s="794">
        <f t="shared" si="29"/>
        <v>6</v>
      </c>
      <c r="C210" s="800">
        <f t="shared" si="22"/>
        <v>50557</v>
      </c>
      <c r="D210" s="791"/>
      <c r="E210" s="805">
        <v>16004005</v>
      </c>
      <c r="F210" s="476">
        <v>11649850</v>
      </c>
      <c r="G210" s="476">
        <v>732922</v>
      </c>
      <c r="H210" s="476">
        <v>961554</v>
      </c>
      <c r="I210" s="476">
        <v>112105</v>
      </c>
      <c r="J210" s="476">
        <v>272307</v>
      </c>
      <c r="K210" s="476">
        <v>18351</v>
      </c>
      <c r="L210" s="476">
        <v>3103058</v>
      </c>
      <c r="M210" s="476">
        <v>15935697</v>
      </c>
      <c r="N210" s="476">
        <f t="shared" si="23"/>
        <v>28517233</v>
      </c>
      <c r="O210" s="476">
        <f t="shared" si="24"/>
        <v>1233861</v>
      </c>
      <c r="P210" s="476">
        <f t="shared" si="25"/>
        <v>19038755</v>
      </c>
      <c r="Q210" s="476">
        <f t="shared" si="26"/>
        <v>48789849</v>
      </c>
      <c r="R210" s="476">
        <f t="shared" si="27"/>
        <v>1000792</v>
      </c>
      <c r="S210" s="806">
        <f t="shared" si="30"/>
        <v>49790641</v>
      </c>
      <c r="T210" s="804"/>
      <c r="U210" s="804"/>
      <c r="V210" s="804"/>
      <c r="W210" s="804"/>
      <c r="X210" s="804"/>
      <c r="Y210" s="804"/>
      <c r="Z210" s="804"/>
      <c r="AA210" s="804"/>
      <c r="AB210" s="804"/>
      <c r="AC210" s="804"/>
      <c r="AD210" s="804"/>
      <c r="AE210" s="804"/>
      <c r="AF210" s="804"/>
      <c r="AG210" s="804"/>
    </row>
    <row r="211" spans="1:33" s="792" customFormat="1" x14ac:dyDescent="0.2">
      <c r="A211" s="794">
        <f t="shared" si="28"/>
        <v>2038</v>
      </c>
      <c r="B211" s="794">
        <f t="shared" si="29"/>
        <v>7</v>
      </c>
      <c r="C211" s="800">
        <f t="shared" si="22"/>
        <v>50587</v>
      </c>
      <c r="D211" s="791"/>
      <c r="E211" s="805">
        <v>12342908</v>
      </c>
      <c r="F211" s="476">
        <v>10394204</v>
      </c>
      <c r="G211" s="476">
        <v>638797</v>
      </c>
      <c r="H211" s="476">
        <v>888968</v>
      </c>
      <c r="I211" s="476">
        <v>106962</v>
      </c>
      <c r="J211" s="476">
        <v>232011</v>
      </c>
      <c r="K211" s="476">
        <v>17292</v>
      </c>
      <c r="L211" s="476">
        <v>2652840</v>
      </c>
      <c r="M211" s="476">
        <v>16015593</v>
      </c>
      <c r="N211" s="476">
        <f t="shared" si="23"/>
        <v>23500163</v>
      </c>
      <c r="O211" s="476">
        <f t="shared" si="24"/>
        <v>1120979</v>
      </c>
      <c r="P211" s="476">
        <f t="shared" si="25"/>
        <v>18668433</v>
      </c>
      <c r="Q211" s="476">
        <f t="shared" si="26"/>
        <v>43289575</v>
      </c>
      <c r="R211" s="476">
        <f t="shared" si="27"/>
        <v>887969</v>
      </c>
      <c r="S211" s="806">
        <f t="shared" si="30"/>
        <v>44177544</v>
      </c>
      <c r="T211" s="804"/>
      <c r="U211" s="804"/>
      <c r="V211" s="804"/>
      <c r="W211" s="804"/>
      <c r="X211" s="804"/>
      <c r="Y211" s="804"/>
      <c r="Z211" s="804"/>
      <c r="AA211" s="804"/>
      <c r="AB211" s="804"/>
      <c r="AC211" s="804"/>
      <c r="AD211" s="804"/>
      <c r="AE211" s="804"/>
      <c r="AF211" s="804"/>
      <c r="AG211" s="804"/>
    </row>
    <row r="212" spans="1:33" s="792" customFormat="1" x14ac:dyDescent="0.2">
      <c r="A212" s="794">
        <f t="shared" si="28"/>
        <v>2038</v>
      </c>
      <c r="B212" s="794">
        <f t="shared" si="29"/>
        <v>8</v>
      </c>
      <c r="C212" s="800">
        <f t="shared" si="22"/>
        <v>50618</v>
      </c>
      <c r="D212" s="791"/>
      <c r="E212" s="805">
        <v>12696881</v>
      </c>
      <c r="F212" s="476">
        <v>11526624</v>
      </c>
      <c r="G212" s="476">
        <v>724014</v>
      </c>
      <c r="H212" s="476">
        <v>828471</v>
      </c>
      <c r="I212" s="476">
        <v>77472</v>
      </c>
      <c r="J212" s="476">
        <v>237460</v>
      </c>
      <c r="K212" s="476">
        <v>17626</v>
      </c>
      <c r="L212" s="476">
        <v>2630312</v>
      </c>
      <c r="M212" s="476">
        <v>15480624</v>
      </c>
      <c r="N212" s="476">
        <f t="shared" si="23"/>
        <v>25042617</v>
      </c>
      <c r="O212" s="476">
        <f t="shared" si="24"/>
        <v>1065931</v>
      </c>
      <c r="P212" s="476">
        <f t="shared" si="25"/>
        <v>18110936</v>
      </c>
      <c r="Q212" s="476">
        <f t="shared" si="26"/>
        <v>44219484</v>
      </c>
      <c r="R212" s="476">
        <f t="shared" si="27"/>
        <v>907043</v>
      </c>
      <c r="S212" s="806">
        <f t="shared" si="30"/>
        <v>45126527</v>
      </c>
      <c r="T212" s="804"/>
      <c r="U212" s="804"/>
      <c r="V212" s="804"/>
      <c r="W212" s="804"/>
      <c r="X212" s="804"/>
      <c r="Y212" s="804"/>
      <c r="Z212" s="804"/>
      <c r="AA212" s="804"/>
      <c r="AB212" s="804"/>
      <c r="AC212" s="804"/>
      <c r="AD212" s="804"/>
      <c r="AE212" s="804"/>
      <c r="AF212" s="804"/>
      <c r="AG212" s="804"/>
    </row>
    <row r="213" spans="1:33" s="792" customFormat="1" x14ac:dyDescent="0.2">
      <c r="A213" s="794">
        <f t="shared" si="28"/>
        <v>2038</v>
      </c>
      <c r="B213" s="794">
        <f t="shared" si="29"/>
        <v>9</v>
      </c>
      <c r="C213" s="800">
        <f t="shared" si="22"/>
        <v>50649</v>
      </c>
      <c r="D213" s="791"/>
      <c r="E213" s="805">
        <v>16987822</v>
      </c>
      <c r="F213" s="476">
        <v>13345408</v>
      </c>
      <c r="G213" s="476">
        <v>978274</v>
      </c>
      <c r="H213" s="476">
        <v>746142</v>
      </c>
      <c r="I213" s="476">
        <v>68139</v>
      </c>
      <c r="J213" s="476">
        <v>263699</v>
      </c>
      <c r="K213" s="476">
        <v>16117</v>
      </c>
      <c r="L213" s="476">
        <v>2573291</v>
      </c>
      <c r="M213" s="476">
        <v>16589277</v>
      </c>
      <c r="N213" s="476">
        <f t="shared" si="23"/>
        <v>31395760</v>
      </c>
      <c r="O213" s="476">
        <f t="shared" si="24"/>
        <v>1009841</v>
      </c>
      <c r="P213" s="476">
        <f t="shared" si="25"/>
        <v>19162568</v>
      </c>
      <c r="Q213" s="476">
        <f t="shared" si="26"/>
        <v>51568169</v>
      </c>
      <c r="R213" s="476">
        <f t="shared" si="27"/>
        <v>1057782</v>
      </c>
      <c r="S213" s="806">
        <f t="shared" si="30"/>
        <v>52625951</v>
      </c>
      <c r="T213" s="804"/>
      <c r="U213" s="804"/>
      <c r="V213" s="804"/>
      <c r="W213" s="804"/>
      <c r="X213" s="804"/>
      <c r="Y213" s="804"/>
      <c r="Z213" s="804"/>
      <c r="AA213" s="804"/>
      <c r="AB213" s="804"/>
      <c r="AC213" s="804"/>
      <c r="AD213" s="804"/>
      <c r="AE213" s="804"/>
      <c r="AF213" s="804"/>
      <c r="AG213" s="804"/>
    </row>
    <row r="214" spans="1:33" s="792" customFormat="1" x14ac:dyDescent="0.2">
      <c r="A214" s="794">
        <f t="shared" si="28"/>
        <v>2038</v>
      </c>
      <c r="B214" s="794">
        <f t="shared" si="29"/>
        <v>10</v>
      </c>
      <c r="C214" s="800">
        <f t="shared" si="22"/>
        <v>50679</v>
      </c>
      <c r="D214" s="791"/>
      <c r="E214" s="805">
        <v>34808528</v>
      </c>
      <c r="F214" s="476">
        <v>21580065</v>
      </c>
      <c r="G214" s="476">
        <v>1027631</v>
      </c>
      <c r="H214" s="476">
        <v>1307630</v>
      </c>
      <c r="I214" s="476">
        <v>118436</v>
      </c>
      <c r="J214" s="476">
        <v>302611</v>
      </c>
      <c r="K214" s="476">
        <v>19030</v>
      </c>
      <c r="L214" s="476">
        <v>2518367</v>
      </c>
      <c r="M214" s="476">
        <v>15978144</v>
      </c>
      <c r="N214" s="476">
        <f t="shared" si="23"/>
        <v>57553690</v>
      </c>
      <c r="O214" s="476">
        <f t="shared" si="24"/>
        <v>1610241</v>
      </c>
      <c r="P214" s="476">
        <f t="shared" si="25"/>
        <v>18496511</v>
      </c>
      <c r="Q214" s="476">
        <f t="shared" si="26"/>
        <v>77660442</v>
      </c>
      <c r="R214" s="476">
        <f t="shared" si="27"/>
        <v>1592994</v>
      </c>
      <c r="S214" s="806">
        <f t="shared" si="30"/>
        <v>79253436</v>
      </c>
      <c r="T214" s="804"/>
      <c r="U214" s="804"/>
      <c r="V214" s="804"/>
      <c r="W214" s="804"/>
      <c r="X214" s="804"/>
      <c r="Y214" s="804"/>
      <c r="Z214" s="804"/>
      <c r="AA214" s="804"/>
      <c r="AB214" s="804"/>
      <c r="AC214" s="804"/>
      <c r="AD214" s="804"/>
      <c r="AE214" s="804"/>
      <c r="AF214" s="804"/>
      <c r="AG214" s="804"/>
    </row>
    <row r="215" spans="1:33" s="792" customFormat="1" x14ac:dyDescent="0.2">
      <c r="A215" s="794">
        <f t="shared" si="28"/>
        <v>2038</v>
      </c>
      <c r="B215" s="794">
        <f t="shared" si="29"/>
        <v>11</v>
      </c>
      <c r="C215" s="800">
        <f t="shared" si="22"/>
        <v>50710</v>
      </c>
      <c r="D215" s="791"/>
      <c r="E215" s="805">
        <v>54515423</v>
      </c>
      <c r="F215" s="476">
        <v>28822493</v>
      </c>
      <c r="G215" s="476">
        <v>1681497</v>
      </c>
      <c r="H215" s="476">
        <v>1253916</v>
      </c>
      <c r="I215" s="476">
        <v>150149</v>
      </c>
      <c r="J215" s="476">
        <v>303425</v>
      </c>
      <c r="K215" s="476">
        <v>20542</v>
      </c>
      <c r="L215" s="476">
        <v>3120431</v>
      </c>
      <c r="M215" s="476">
        <v>16626192</v>
      </c>
      <c r="N215" s="476">
        <f t="shared" si="23"/>
        <v>85190104</v>
      </c>
      <c r="O215" s="476">
        <f t="shared" si="24"/>
        <v>1557341</v>
      </c>
      <c r="P215" s="476">
        <f t="shared" si="25"/>
        <v>19746623</v>
      </c>
      <c r="Q215" s="476">
        <f t="shared" si="26"/>
        <v>106494068</v>
      </c>
      <c r="R215" s="476">
        <f t="shared" si="27"/>
        <v>2184438</v>
      </c>
      <c r="S215" s="806">
        <f t="shared" si="30"/>
        <v>108678506</v>
      </c>
      <c r="T215" s="804"/>
      <c r="U215" s="804"/>
      <c r="V215" s="804"/>
      <c r="W215" s="804"/>
      <c r="X215" s="804"/>
      <c r="Y215" s="804"/>
      <c r="Z215" s="804"/>
      <c r="AA215" s="804"/>
      <c r="AB215" s="804"/>
      <c r="AC215" s="804"/>
      <c r="AD215" s="804"/>
      <c r="AE215" s="804"/>
      <c r="AF215" s="804"/>
      <c r="AG215" s="804"/>
    </row>
    <row r="216" spans="1:33" s="792" customFormat="1" x14ac:dyDescent="0.2">
      <c r="A216" s="794">
        <f t="shared" si="28"/>
        <v>2038</v>
      </c>
      <c r="B216" s="794">
        <f t="shared" si="29"/>
        <v>12</v>
      </c>
      <c r="C216" s="800">
        <f t="shared" si="22"/>
        <v>50740</v>
      </c>
      <c r="D216" s="791"/>
      <c r="E216" s="805">
        <v>71204391</v>
      </c>
      <c r="F216" s="476">
        <v>34444671</v>
      </c>
      <c r="G216" s="476">
        <v>2152949</v>
      </c>
      <c r="H216" s="476">
        <v>1673108</v>
      </c>
      <c r="I216" s="476">
        <v>196591</v>
      </c>
      <c r="J216" s="476">
        <v>339369</v>
      </c>
      <c r="K216" s="476">
        <v>22675</v>
      </c>
      <c r="L216" s="476">
        <v>3406789</v>
      </c>
      <c r="M216" s="476">
        <v>16950823</v>
      </c>
      <c r="N216" s="476">
        <f t="shared" si="23"/>
        <v>108021277</v>
      </c>
      <c r="O216" s="476">
        <f t="shared" si="24"/>
        <v>2012477</v>
      </c>
      <c r="P216" s="476">
        <f t="shared" si="25"/>
        <v>20357612</v>
      </c>
      <c r="Q216" s="476">
        <f t="shared" si="26"/>
        <v>130391366</v>
      </c>
      <c r="R216" s="476">
        <f t="shared" si="27"/>
        <v>2674626</v>
      </c>
      <c r="S216" s="806">
        <f t="shared" si="30"/>
        <v>133065992</v>
      </c>
      <c r="T216" s="804"/>
      <c r="U216" s="804"/>
      <c r="V216" s="804"/>
      <c r="W216" s="804"/>
      <c r="X216" s="804"/>
      <c r="Y216" s="804"/>
      <c r="Z216" s="804"/>
      <c r="AA216" s="804"/>
      <c r="AB216" s="804"/>
      <c r="AC216" s="804"/>
      <c r="AD216" s="804"/>
      <c r="AE216" s="804"/>
      <c r="AF216" s="804"/>
      <c r="AG216" s="804"/>
    </row>
    <row r="217" spans="1:33" s="792" customFormat="1" x14ac:dyDescent="0.2">
      <c r="A217" s="794">
        <f t="shared" si="28"/>
        <v>2039</v>
      </c>
      <c r="B217" s="794">
        <f t="shared" si="29"/>
        <v>1</v>
      </c>
      <c r="C217" s="800">
        <f t="shared" si="22"/>
        <v>50771</v>
      </c>
      <c r="D217" s="791"/>
      <c r="E217" s="805">
        <v>69791434</v>
      </c>
      <c r="F217" s="476">
        <v>29727288</v>
      </c>
      <c r="G217" s="476">
        <v>1888807</v>
      </c>
      <c r="H217" s="476">
        <v>1731660</v>
      </c>
      <c r="I217" s="476">
        <v>156778</v>
      </c>
      <c r="J217" s="476">
        <v>307367</v>
      </c>
      <c r="K217" s="476">
        <v>21197</v>
      </c>
      <c r="L217" s="476">
        <v>3190052</v>
      </c>
      <c r="M217" s="476">
        <v>15375551</v>
      </c>
      <c r="N217" s="476">
        <f t="shared" si="23"/>
        <v>101585504</v>
      </c>
      <c r="O217" s="476">
        <f t="shared" si="24"/>
        <v>2039027</v>
      </c>
      <c r="P217" s="476">
        <f t="shared" si="25"/>
        <v>18565603</v>
      </c>
      <c r="Q217" s="476">
        <f t="shared" si="26"/>
        <v>122190134</v>
      </c>
      <c r="R217" s="476">
        <f t="shared" si="27"/>
        <v>2506400</v>
      </c>
      <c r="S217" s="806">
        <f t="shared" si="30"/>
        <v>124696534</v>
      </c>
      <c r="T217" s="804"/>
      <c r="U217" s="804"/>
      <c r="V217" s="804"/>
      <c r="W217" s="804"/>
      <c r="X217" s="804"/>
      <c r="Y217" s="804"/>
      <c r="Z217" s="804"/>
      <c r="AA217" s="804"/>
      <c r="AB217" s="804"/>
      <c r="AC217" s="804"/>
      <c r="AD217" s="804"/>
      <c r="AE217" s="804"/>
      <c r="AF217" s="804"/>
      <c r="AG217" s="804"/>
    </row>
    <row r="218" spans="1:33" s="792" customFormat="1" x14ac:dyDescent="0.2">
      <c r="A218" s="794">
        <f t="shared" si="28"/>
        <v>2039</v>
      </c>
      <c r="B218" s="794">
        <f t="shared" si="29"/>
        <v>2</v>
      </c>
      <c r="C218" s="800">
        <f t="shared" si="22"/>
        <v>50802</v>
      </c>
      <c r="D218" s="791"/>
      <c r="E218" s="805">
        <v>58604491</v>
      </c>
      <c r="F218" s="476">
        <v>25631675</v>
      </c>
      <c r="G218" s="476">
        <v>1728769</v>
      </c>
      <c r="H218" s="476">
        <v>1357437</v>
      </c>
      <c r="I218" s="476">
        <v>145680</v>
      </c>
      <c r="J218" s="476">
        <v>326085</v>
      </c>
      <c r="K218" s="476">
        <v>20494</v>
      </c>
      <c r="L218" s="476">
        <v>3473537</v>
      </c>
      <c r="M218" s="476">
        <v>18617656</v>
      </c>
      <c r="N218" s="476">
        <f t="shared" si="23"/>
        <v>86131109</v>
      </c>
      <c r="O218" s="476">
        <f t="shared" si="24"/>
        <v>1683522</v>
      </c>
      <c r="P218" s="476">
        <f t="shared" si="25"/>
        <v>22091193</v>
      </c>
      <c r="Q218" s="476">
        <f t="shared" si="26"/>
        <v>109905824</v>
      </c>
      <c r="R218" s="476">
        <f t="shared" si="27"/>
        <v>2254421</v>
      </c>
      <c r="S218" s="806">
        <f t="shared" si="30"/>
        <v>112160245</v>
      </c>
      <c r="T218" s="804"/>
      <c r="U218" s="804"/>
      <c r="V218" s="804"/>
      <c r="W218" s="804"/>
      <c r="X218" s="804"/>
      <c r="Y218" s="804"/>
      <c r="Z218" s="804"/>
      <c r="AA218" s="804"/>
      <c r="AB218" s="804"/>
      <c r="AC218" s="804"/>
      <c r="AD218" s="804"/>
      <c r="AE218" s="804"/>
      <c r="AF218" s="804"/>
      <c r="AG218" s="804"/>
    </row>
    <row r="219" spans="1:33" s="792" customFormat="1" x14ac:dyDescent="0.2">
      <c r="A219" s="794">
        <f t="shared" si="28"/>
        <v>2039</v>
      </c>
      <c r="B219" s="794">
        <f t="shared" si="29"/>
        <v>3</v>
      </c>
      <c r="C219" s="800">
        <f t="shared" si="22"/>
        <v>50830</v>
      </c>
      <c r="D219" s="791"/>
      <c r="E219" s="805">
        <v>51529860</v>
      </c>
      <c r="F219" s="476">
        <v>23667397</v>
      </c>
      <c r="G219" s="476">
        <v>1583491</v>
      </c>
      <c r="H219" s="476">
        <v>1375963</v>
      </c>
      <c r="I219" s="476">
        <v>130632</v>
      </c>
      <c r="J219" s="476">
        <v>375677</v>
      </c>
      <c r="K219" s="476">
        <v>21827</v>
      </c>
      <c r="L219" s="476">
        <v>3079991</v>
      </c>
      <c r="M219" s="476">
        <v>15483404</v>
      </c>
      <c r="N219" s="476">
        <f t="shared" si="23"/>
        <v>76933207</v>
      </c>
      <c r="O219" s="476">
        <f t="shared" si="24"/>
        <v>1751640</v>
      </c>
      <c r="P219" s="476">
        <f t="shared" si="25"/>
        <v>18563395</v>
      </c>
      <c r="Q219" s="476">
        <f t="shared" si="26"/>
        <v>97248242</v>
      </c>
      <c r="R219" s="476">
        <f t="shared" si="27"/>
        <v>1994785</v>
      </c>
      <c r="S219" s="806">
        <f t="shared" si="30"/>
        <v>99243027</v>
      </c>
      <c r="T219" s="804"/>
      <c r="U219" s="804"/>
      <c r="V219" s="804"/>
      <c r="W219" s="804"/>
      <c r="X219" s="804"/>
      <c r="Y219" s="804"/>
      <c r="Z219" s="804"/>
      <c r="AA219" s="804"/>
      <c r="AB219" s="804"/>
      <c r="AC219" s="804"/>
      <c r="AD219" s="804"/>
      <c r="AE219" s="804"/>
      <c r="AF219" s="804"/>
      <c r="AG219" s="804"/>
    </row>
    <row r="220" spans="1:33" s="792" customFormat="1" x14ac:dyDescent="0.2">
      <c r="A220" s="794">
        <f t="shared" si="28"/>
        <v>2039</v>
      </c>
      <c r="B220" s="794">
        <f t="shared" si="29"/>
        <v>4</v>
      </c>
      <c r="C220" s="800">
        <f t="shared" si="22"/>
        <v>50861</v>
      </c>
      <c r="D220" s="791"/>
      <c r="E220" s="805">
        <v>36692142</v>
      </c>
      <c r="F220" s="476">
        <v>18001193</v>
      </c>
      <c r="G220" s="476">
        <v>1263446</v>
      </c>
      <c r="H220" s="476">
        <v>1200731</v>
      </c>
      <c r="I220" s="476">
        <v>94047</v>
      </c>
      <c r="J220" s="476">
        <v>360028</v>
      </c>
      <c r="K220" s="476">
        <v>20623</v>
      </c>
      <c r="L220" s="476">
        <v>3238512</v>
      </c>
      <c r="M220" s="476">
        <v>16818711</v>
      </c>
      <c r="N220" s="476">
        <f t="shared" si="23"/>
        <v>56071451</v>
      </c>
      <c r="O220" s="476">
        <f t="shared" si="24"/>
        <v>1560759</v>
      </c>
      <c r="P220" s="476">
        <f t="shared" si="25"/>
        <v>20057223</v>
      </c>
      <c r="Q220" s="476">
        <f t="shared" si="26"/>
        <v>77689433</v>
      </c>
      <c r="R220" s="476">
        <f t="shared" si="27"/>
        <v>1593589</v>
      </c>
      <c r="S220" s="806">
        <f t="shared" si="30"/>
        <v>79283022</v>
      </c>
      <c r="T220" s="804"/>
      <c r="U220" s="804"/>
      <c r="V220" s="804"/>
      <c r="W220" s="804"/>
      <c r="X220" s="804"/>
      <c r="Y220" s="804"/>
      <c r="Z220" s="804"/>
      <c r="AA220" s="804"/>
      <c r="AB220" s="804"/>
      <c r="AC220" s="804"/>
      <c r="AD220" s="804"/>
      <c r="AE220" s="804"/>
      <c r="AF220" s="804"/>
      <c r="AG220" s="804"/>
    </row>
    <row r="221" spans="1:33" s="792" customFormat="1" x14ac:dyDescent="0.2">
      <c r="A221" s="794">
        <f t="shared" si="28"/>
        <v>2039</v>
      </c>
      <c r="B221" s="794">
        <f t="shared" si="29"/>
        <v>5</v>
      </c>
      <c r="C221" s="800">
        <f t="shared" si="22"/>
        <v>50891</v>
      </c>
      <c r="D221" s="791"/>
      <c r="E221" s="805">
        <v>22796237</v>
      </c>
      <c r="F221" s="476">
        <v>13623476</v>
      </c>
      <c r="G221" s="476">
        <v>871429</v>
      </c>
      <c r="H221" s="476">
        <v>1063339</v>
      </c>
      <c r="I221" s="476">
        <v>96095</v>
      </c>
      <c r="J221" s="476">
        <v>338649</v>
      </c>
      <c r="K221" s="476">
        <v>18941</v>
      </c>
      <c r="L221" s="476">
        <v>2926884</v>
      </c>
      <c r="M221" s="476">
        <v>15896889</v>
      </c>
      <c r="N221" s="476">
        <f t="shared" si="23"/>
        <v>37406178</v>
      </c>
      <c r="O221" s="476">
        <f t="shared" si="24"/>
        <v>1401988</v>
      </c>
      <c r="P221" s="476">
        <f t="shared" si="25"/>
        <v>18823773</v>
      </c>
      <c r="Q221" s="476">
        <f t="shared" si="26"/>
        <v>57631939</v>
      </c>
      <c r="R221" s="476">
        <f t="shared" si="27"/>
        <v>1182163</v>
      </c>
      <c r="S221" s="806">
        <f t="shared" si="30"/>
        <v>58814102</v>
      </c>
      <c r="T221" s="804"/>
      <c r="U221" s="804"/>
      <c r="V221" s="804"/>
      <c r="W221" s="804"/>
      <c r="X221" s="804"/>
      <c r="Y221" s="804"/>
      <c r="Z221" s="804"/>
      <c r="AA221" s="804"/>
      <c r="AB221" s="804"/>
      <c r="AC221" s="804"/>
      <c r="AD221" s="804"/>
      <c r="AE221" s="804"/>
      <c r="AF221" s="804"/>
      <c r="AG221" s="804"/>
    </row>
    <row r="222" spans="1:33" s="792" customFormat="1" x14ac:dyDescent="0.2">
      <c r="A222" s="794">
        <f t="shared" si="28"/>
        <v>2039</v>
      </c>
      <c r="B222" s="794">
        <f t="shared" si="29"/>
        <v>6</v>
      </c>
      <c r="C222" s="800">
        <f t="shared" si="22"/>
        <v>50922</v>
      </c>
      <c r="D222" s="791"/>
      <c r="E222" s="805">
        <v>15819244</v>
      </c>
      <c r="F222" s="476">
        <v>11632284</v>
      </c>
      <c r="G222" s="476">
        <v>723690</v>
      </c>
      <c r="H222" s="476">
        <v>881046</v>
      </c>
      <c r="I222" s="476">
        <v>102510</v>
      </c>
      <c r="J222" s="476">
        <v>271787</v>
      </c>
      <c r="K222" s="476">
        <v>18342</v>
      </c>
      <c r="L222" s="476">
        <v>3068850</v>
      </c>
      <c r="M222" s="476">
        <v>15914153</v>
      </c>
      <c r="N222" s="476">
        <f t="shared" si="23"/>
        <v>28296070</v>
      </c>
      <c r="O222" s="476">
        <f t="shared" si="24"/>
        <v>1152833</v>
      </c>
      <c r="P222" s="476">
        <f t="shared" si="25"/>
        <v>18983003</v>
      </c>
      <c r="Q222" s="476">
        <f t="shared" si="26"/>
        <v>48431906</v>
      </c>
      <c r="R222" s="476">
        <f t="shared" si="27"/>
        <v>993450</v>
      </c>
      <c r="S222" s="806">
        <f t="shared" si="30"/>
        <v>49425356</v>
      </c>
      <c r="T222" s="804"/>
      <c r="U222" s="804"/>
      <c r="V222" s="804"/>
      <c r="W222" s="804"/>
      <c r="X222" s="804"/>
      <c r="Y222" s="804"/>
      <c r="Z222" s="804"/>
      <c r="AA222" s="804"/>
      <c r="AB222" s="804"/>
      <c r="AC222" s="804"/>
      <c r="AD222" s="804"/>
      <c r="AE222" s="804"/>
      <c r="AF222" s="804"/>
      <c r="AG222" s="804"/>
    </row>
    <row r="223" spans="1:33" s="792" customFormat="1" x14ac:dyDescent="0.2">
      <c r="A223" s="794">
        <f t="shared" si="28"/>
        <v>2039</v>
      </c>
      <c r="B223" s="794">
        <f t="shared" si="29"/>
        <v>7</v>
      </c>
      <c r="C223" s="800">
        <f t="shared" si="22"/>
        <v>50952</v>
      </c>
      <c r="D223" s="791"/>
      <c r="E223" s="805">
        <v>12214004</v>
      </c>
      <c r="F223" s="476">
        <v>10398640</v>
      </c>
      <c r="G223" s="476">
        <v>631668</v>
      </c>
      <c r="H223" s="476">
        <v>814502</v>
      </c>
      <c r="I223" s="476">
        <v>97832</v>
      </c>
      <c r="J223" s="476">
        <v>231539</v>
      </c>
      <c r="K223" s="476">
        <v>17288</v>
      </c>
      <c r="L223" s="476">
        <v>2623719</v>
      </c>
      <c r="M223" s="476">
        <v>15997330</v>
      </c>
      <c r="N223" s="476">
        <f t="shared" si="23"/>
        <v>23359432</v>
      </c>
      <c r="O223" s="476">
        <f t="shared" si="24"/>
        <v>1046041</v>
      </c>
      <c r="P223" s="476">
        <f t="shared" si="25"/>
        <v>18621049</v>
      </c>
      <c r="Q223" s="476">
        <f t="shared" si="26"/>
        <v>43026522</v>
      </c>
      <c r="R223" s="476">
        <f t="shared" si="27"/>
        <v>882573</v>
      </c>
      <c r="S223" s="806">
        <f t="shared" si="30"/>
        <v>43909095</v>
      </c>
      <c r="T223" s="804"/>
      <c r="U223" s="804"/>
      <c r="V223" s="804"/>
      <c r="W223" s="804"/>
      <c r="X223" s="804"/>
      <c r="Y223" s="804"/>
      <c r="Z223" s="804"/>
      <c r="AA223" s="804"/>
      <c r="AB223" s="804"/>
      <c r="AC223" s="804"/>
      <c r="AD223" s="804"/>
      <c r="AE223" s="804"/>
      <c r="AF223" s="804"/>
      <c r="AG223" s="804"/>
    </row>
    <row r="224" spans="1:33" s="792" customFormat="1" x14ac:dyDescent="0.2">
      <c r="A224" s="794">
        <f t="shared" si="28"/>
        <v>2039</v>
      </c>
      <c r="B224" s="794">
        <f t="shared" si="29"/>
        <v>8</v>
      </c>
      <c r="C224" s="800">
        <f t="shared" si="22"/>
        <v>50983</v>
      </c>
      <c r="D224" s="791"/>
      <c r="E224" s="805">
        <v>12582999</v>
      </c>
      <c r="F224" s="476">
        <v>11509717</v>
      </c>
      <c r="G224" s="476">
        <v>715483</v>
      </c>
      <c r="H224" s="476">
        <v>758609</v>
      </c>
      <c r="I224" s="476">
        <v>70731</v>
      </c>
      <c r="J224" s="476">
        <v>236991</v>
      </c>
      <c r="K224" s="476">
        <v>17621</v>
      </c>
      <c r="L224" s="476">
        <v>2597645</v>
      </c>
      <c r="M224" s="476">
        <v>15460981</v>
      </c>
      <c r="N224" s="476">
        <f t="shared" si="23"/>
        <v>24896551</v>
      </c>
      <c r="O224" s="476">
        <f t="shared" si="24"/>
        <v>995600</v>
      </c>
      <c r="P224" s="476">
        <f t="shared" si="25"/>
        <v>18058626</v>
      </c>
      <c r="Q224" s="476">
        <f t="shared" si="26"/>
        <v>43950777</v>
      </c>
      <c r="R224" s="476">
        <f t="shared" si="27"/>
        <v>901531</v>
      </c>
      <c r="S224" s="806">
        <f t="shared" si="30"/>
        <v>44852308</v>
      </c>
      <c r="T224" s="804"/>
      <c r="U224" s="804"/>
      <c r="V224" s="804"/>
      <c r="W224" s="804"/>
      <c r="X224" s="804"/>
      <c r="Y224" s="804"/>
      <c r="Z224" s="804"/>
      <c r="AA224" s="804"/>
      <c r="AB224" s="804"/>
      <c r="AC224" s="804"/>
      <c r="AD224" s="804"/>
      <c r="AE224" s="804"/>
      <c r="AF224" s="804"/>
      <c r="AG224" s="804"/>
    </row>
    <row r="225" spans="1:33" s="792" customFormat="1" x14ac:dyDescent="0.2">
      <c r="A225" s="794">
        <f t="shared" si="28"/>
        <v>2039</v>
      </c>
      <c r="B225" s="794">
        <f t="shared" si="29"/>
        <v>9</v>
      </c>
      <c r="C225" s="800">
        <f t="shared" si="22"/>
        <v>51014</v>
      </c>
      <c r="D225" s="791"/>
      <c r="E225" s="805">
        <v>16811378</v>
      </c>
      <c r="F225" s="476">
        <v>13276027</v>
      </c>
      <c r="G225" s="476">
        <v>966365</v>
      </c>
      <c r="H225" s="476">
        <v>681569</v>
      </c>
      <c r="I225" s="476">
        <v>62022</v>
      </c>
      <c r="J225" s="476">
        <v>263239</v>
      </c>
      <c r="K225" s="476">
        <v>16108</v>
      </c>
      <c r="L225" s="476">
        <v>2523886</v>
      </c>
      <c r="M225" s="476">
        <v>16566654</v>
      </c>
      <c r="N225" s="476">
        <f t="shared" si="23"/>
        <v>31131900</v>
      </c>
      <c r="O225" s="476">
        <f t="shared" si="24"/>
        <v>944808</v>
      </c>
      <c r="P225" s="476">
        <f t="shared" si="25"/>
        <v>19090540</v>
      </c>
      <c r="Q225" s="476">
        <f t="shared" si="26"/>
        <v>51167248</v>
      </c>
      <c r="R225" s="476">
        <f t="shared" si="27"/>
        <v>1049558</v>
      </c>
      <c r="S225" s="806">
        <f t="shared" si="30"/>
        <v>52216806</v>
      </c>
      <c r="T225" s="804"/>
      <c r="U225" s="804"/>
      <c r="V225" s="804"/>
      <c r="W225" s="804"/>
      <c r="X225" s="804"/>
      <c r="Y225" s="804"/>
      <c r="Z225" s="804"/>
      <c r="AA225" s="804"/>
      <c r="AB225" s="804"/>
      <c r="AC225" s="804"/>
      <c r="AD225" s="804"/>
      <c r="AE225" s="804"/>
      <c r="AF225" s="804"/>
      <c r="AG225" s="804"/>
    </row>
    <row r="226" spans="1:33" s="792" customFormat="1" x14ac:dyDescent="0.2">
      <c r="A226" s="794">
        <f t="shared" si="28"/>
        <v>2039</v>
      </c>
      <c r="B226" s="794">
        <f t="shared" si="29"/>
        <v>10</v>
      </c>
      <c r="C226" s="800">
        <f t="shared" si="22"/>
        <v>51044</v>
      </c>
      <c r="D226" s="791"/>
      <c r="E226" s="805">
        <v>34241422</v>
      </c>
      <c r="F226" s="476">
        <v>21337072</v>
      </c>
      <c r="G226" s="476">
        <v>1011215</v>
      </c>
      <c r="H226" s="476">
        <v>1188126</v>
      </c>
      <c r="I226" s="476">
        <v>107541</v>
      </c>
      <c r="J226" s="476">
        <v>301974</v>
      </c>
      <c r="K226" s="476">
        <v>19011</v>
      </c>
      <c r="L226" s="476">
        <v>2444420</v>
      </c>
      <c r="M226" s="476">
        <v>15949843</v>
      </c>
      <c r="N226" s="476">
        <f t="shared" si="23"/>
        <v>56716261</v>
      </c>
      <c r="O226" s="476">
        <f t="shared" si="24"/>
        <v>1490100</v>
      </c>
      <c r="P226" s="476">
        <f t="shared" si="25"/>
        <v>18394263</v>
      </c>
      <c r="Q226" s="476">
        <f t="shared" si="26"/>
        <v>76600624</v>
      </c>
      <c r="R226" s="476">
        <f t="shared" si="27"/>
        <v>1571255</v>
      </c>
      <c r="S226" s="806">
        <f t="shared" si="30"/>
        <v>78171879</v>
      </c>
      <c r="T226" s="804"/>
      <c r="U226" s="804"/>
      <c r="V226" s="804"/>
      <c r="W226" s="804"/>
      <c r="X226" s="804"/>
      <c r="Y226" s="804"/>
      <c r="Z226" s="804"/>
      <c r="AA226" s="804"/>
      <c r="AB226" s="804"/>
      <c r="AC226" s="804"/>
      <c r="AD226" s="804"/>
      <c r="AE226" s="804"/>
      <c r="AF226" s="804"/>
      <c r="AG226" s="804"/>
    </row>
    <row r="227" spans="1:33" s="792" customFormat="1" x14ac:dyDescent="0.2">
      <c r="A227" s="794">
        <f t="shared" si="28"/>
        <v>2039</v>
      </c>
      <c r="B227" s="794">
        <f t="shared" si="29"/>
        <v>11</v>
      </c>
      <c r="C227" s="800">
        <f t="shared" si="22"/>
        <v>51075</v>
      </c>
      <c r="D227" s="791"/>
      <c r="E227" s="805">
        <v>53486274</v>
      </c>
      <c r="F227" s="476">
        <v>28513027</v>
      </c>
      <c r="G227" s="476">
        <v>1650721</v>
      </c>
      <c r="H227" s="476">
        <v>1135343</v>
      </c>
      <c r="I227" s="476">
        <v>136330</v>
      </c>
      <c r="J227" s="476">
        <v>302752</v>
      </c>
      <c r="K227" s="476">
        <v>20514</v>
      </c>
      <c r="L227" s="476">
        <v>3013441</v>
      </c>
      <c r="M227" s="476">
        <v>16596517</v>
      </c>
      <c r="N227" s="476">
        <f t="shared" si="23"/>
        <v>83806866</v>
      </c>
      <c r="O227" s="476">
        <f t="shared" si="24"/>
        <v>1438095</v>
      </c>
      <c r="P227" s="476">
        <f t="shared" si="25"/>
        <v>19609958</v>
      </c>
      <c r="Q227" s="476">
        <f t="shared" si="26"/>
        <v>104854919</v>
      </c>
      <c r="R227" s="476">
        <f t="shared" si="27"/>
        <v>2150815</v>
      </c>
      <c r="S227" s="806">
        <f t="shared" si="30"/>
        <v>107005734</v>
      </c>
      <c r="T227" s="804"/>
      <c r="U227" s="804"/>
      <c r="V227" s="804"/>
      <c r="W227" s="804"/>
      <c r="X227" s="804"/>
      <c r="Y227" s="804"/>
      <c r="Z227" s="804"/>
      <c r="AA227" s="804"/>
      <c r="AB227" s="804"/>
      <c r="AC227" s="804"/>
      <c r="AD227" s="804"/>
      <c r="AE227" s="804"/>
      <c r="AF227" s="804"/>
      <c r="AG227" s="804"/>
    </row>
    <row r="228" spans="1:33" s="792" customFormat="1" x14ac:dyDescent="0.2">
      <c r="A228" s="794">
        <f t="shared" si="28"/>
        <v>2039</v>
      </c>
      <c r="B228" s="794">
        <f t="shared" si="29"/>
        <v>12</v>
      </c>
      <c r="C228" s="800">
        <f t="shared" si="22"/>
        <v>51105</v>
      </c>
      <c r="D228" s="791"/>
      <c r="E228" s="805">
        <v>70259688</v>
      </c>
      <c r="F228" s="476">
        <v>34319845</v>
      </c>
      <c r="G228" s="476">
        <v>2124817</v>
      </c>
      <c r="H228" s="476">
        <v>1521033</v>
      </c>
      <c r="I228" s="476">
        <v>178988</v>
      </c>
      <c r="J228" s="476">
        <v>338816</v>
      </c>
      <c r="K228" s="476">
        <v>22654</v>
      </c>
      <c r="L228" s="476">
        <v>3312516</v>
      </c>
      <c r="M228" s="476">
        <v>16928544</v>
      </c>
      <c r="N228" s="476">
        <f t="shared" si="23"/>
        <v>106905992</v>
      </c>
      <c r="O228" s="476">
        <f t="shared" si="24"/>
        <v>1859849</v>
      </c>
      <c r="P228" s="476">
        <f t="shared" si="25"/>
        <v>20241060</v>
      </c>
      <c r="Q228" s="476">
        <f t="shared" si="26"/>
        <v>129006901</v>
      </c>
      <c r="R228" s="476">
        <f t="shared" si="27"/>
        <v>2646228</v>
      </c>
      <c r="S228" s="806">
        <f t="shared" si="30"/>
        <v>131653129</v>
      </c>
      <c r="T228" s="804"/>
      <c r="U228" s="804"/>
      <c r="V228" s="804"/>
      <c r="W228" s="804"/>
      <c r="X228" s="804"/>
      <c r="Y228" s="804"/>
      <c r="Z228" s="804"/>
      <c r="AA228" s="804"/>
      <c r="AB228" s="804"/>
      <c r="AC228" s="804"/>
      <c r="AD228" s="804"/>
      <c r="AE228" s="804"/>
      <c r="AF228" s="804"/>
      <c r="AG228" s="804"/>
    </row>
    <row r="229" spans="1:33" s="792" customFormat="1" x14ac:dyDescent="0.2">
      <c r="A229" s="794">
        <f t="shared" si="28"/>
        <v>2040</v>
      </c>
      <c r="B229" s="794">
        <f t="shared" si="29"/>
        <v>1</v>
      </c>
      <c r="C229" s="800">
        <f t="shared" ref="C229:C292" si="31">DATE(A229,B229,1)</f>
        <v>51136</v>
      </c>
      <c r="D229" s="791"/>
      <c r="E229" s="805">
        <v>69102252</v>
      </c>
      <c r="F229" s="476">
        <v>29843543</v>
      </c>
      <c r="G229" s="476">
        <v>1875488</v>
      </c>
      <c r="H229" s="476">
        <v>1591434</v>
      </c>
      <c r="I229" s="476">
        <v>143973</v>
      </c>
      <c r="J229" s="476">
        <v>308118</v>
      </c>
      <c r="K229" s="476">
        <v>21268</v>
      </c>
      <c r="L229" s="476">
        <v>3234176</v>
      </c>
      <c r="M229" s="476">
        <v>15690549</v>
      </c>
      <c r="N229" s="476">
        <f t="shared" ref="N229:N292" si="32">SUM(E229:G229,I229,K229)</f>
        <v>100986524</v>
      </c>
      <c r="O229" s="476">
        <f t="shared" ref="O229:O292" si="33">SUM(H229,J229)</f>
        <v>1899552</v>
      </c>
      <c r="P229" s="476">
        <f t="shared" ref="P229:P292" si="34">SUM(L229:M229)</f>
        <v>18924725</v>
      </c>
      <c r="Q229" s="476">
        <f t="shared" ref="Q229:Q264" si="35">SUM(N229:P229)</f>
        <v>121810801</v>
      </c>
      <c r="R229" s="476">
        <f t="shared" ref="R229:R292" si="36">S229-Q229</f>
        <v>2498619</v>
      </c>
      <c r="S229" s="806">
        <f t="shared" si="30"/>
        <v>124309420</v>
      </c>
      <c r="T229" s="804"/>
      <c r="U229" s="804"/>
      <c r="V229" s="804"/>
      <c r="W229" s="804"/>
      <c r="X229" s="804"/>
      <c r="Y229" s="804"/>
      <c r="Z229" s="804"/>
      <c r="AA229" s="804"/>
      <c r="AB229" s="804"/>
      <c r="AC229" s="804"/>
      <c r="AD229" s="804"/>
      <c r="AE229" s="804"/>
      <c r="AF229" s="804"/>
      <c r="AG229" s="804"/>
    </row>
    <row r="230" spans="1:33" s="792" customFormat="1" x14ac:dyDescent="0.2">
      <c r="A230" s="794">
        <f t="shared" ref="A230:A287" si="37">IF(B230=1,A229+1,A229)</f>
        <v>2040</v>
      </c>
      <c r="B230" s="794">
        <f t="shared" ref="B230:B293" si="38">IF(B229=12,1,B229+1)</f>
        <v>2</v>
      </c>
      <c r="C230" s="800">
        <f t="shared" si="31"/>
        <v>51167</v>
      </c>
      <c r="D230" s="791"/>
      <c r="E230" s="805">
        <v>58927613</v>
      </c>
      <c r="F230" s="476">
        <v>25841104</v>
      </c>
      <c r="G230" s="476">
        <v>1735572</v>
      </c>
      <c r="H230" s="476">
        <v>1255224</v>
      </c>
      <c r="I230" s="476">
        <v>134779</v>
      </c>
      <c r="J230" s="476">
        <v>332273</v>
      </c>
      <c r="K230" s="476">
        <v>20856</v>
      </c>
      <c r="L230" s="476">
        <v>3365602</v>
      </c>
      <c r="M230" s="476">
        <v>18638766</v>
      </c>
      <c r="N230" s="476">
        <f t="shared" si="32"/>
        <v>86659924</v>
      </c>
      <c r="O230" s="476">
        <f t="shared" si="33"/>
        <v>1587497</v>
      </c>
      <c r="P230" s="476">
        <f t="shared" si="34"/>
        <v>22004368</v>
      </c>
      <c r="Q230" s="476">
        <f t="shared" si="35"/>
        <v>110251789</v>
      </c>
      <c r="R230" s="476">
        <f t="shared" si="36"/>
        <v>2261517</v>
      </c>
      <c r="S230" s="806">
        <f t="shared" ref="S230:S293" si="39">ROUND(Q230/(1-0.0201), 0)</f>
        <v>112513306</v>
      </c>
      <c r="T230" s="804"/>
      <c r="U230" s="804"/>
      <c r="V230" s="804"/>
      <c r="W230" s="804"/>
      <c r="X230" s="804"/>
      <c r="Y230" s="804"/>
      <c r="Z230" s="804"/>
      <c r="AA230" s="804"/>
      <c r="AB230" s="804"/>
      <c r="AC230" s="804"/>
      <c r="AD230" s="804"/>
      <c r="AE230" s="804"/>
      <c r="AF230" s="804"/>
      <c r="AG230" s="804"/>
    </row>
    <row r="231" spans="1:33" s="792" customFormat="1" x14ac:dyDescent="0.2">
      <c r="A231" s="794">
        <f t="shared" si="37"/>
        <v>2040</v>
      </c>
      <c r="B231" s="794">
        <f t="shared" si="38"/>
        <v>3</v>
      </c>
      <c r="C231" s="800">
        <f t="shared" si="31"/>
        <v>51196</v>
      </c>
      <c r="D231" s="791"/>
      <c r="E231" s="805">
        <v>51892762</v>
      </c>
      <c r="F231" s="476">
        <v>23727323</v>
      </c>
      <c r="G231" s="476">
        <v>1591153</v>
      </c>
      <c r="H231" s="476">
        <v>1259362</v>
      </c>
      <c r="I231" s="476">
        <v>119838</v>
      </c>
      <c r="J231" s="476">
        <v>379489</v>
      </c>
      <c r="K231" s="476">
        <v>22053</v>
      </c>
      <c r="L231" s="476">
        <v>3050100</v>
      </c>
      <c r="M231" s="476">
        <v>15458586</v>
      </c>
      <c r="N231" s="476">
        <f t="shared" si="32"/>
        <v>77353129</v>
      </c>
      <c r="O231" s="476">
        <f t="shared" si="33"/>
        <v>1638851</v>
      </c>
      <c r="P231" s="476">
        <f t="shared" si="34"/>
        <v>18508686</v>
      </c>
      <c r="Q231" s="476">
        <f t="shared" si="35"/>
        <v>97500666</v>
      </c>
      <c r="R231" s="476">
        <f t="shared" si="36"/>
        <v>1999963</v>
      </c>
      <c r="S231" s="806">
        <f t="shared" si="39"/>
        <v>99500629</v>
      </c>
      <c r="T231" s="804"/>
      <c r="U231" s="804"/>
      <c r="V231" s="804"/>
      <c r="W231" s="804"/>
      <c r="X231" s="804"/>
      <c r="Y231" s="804"/>
      <c r="Z231" s="804"/>
      <c r="AA231" s="804"/>
      <c r="AB231" s="804"/>
      <c r="AC231" s="804"/>
      <c r="AD231" s="804"/>
      <c r="AE231" s="804"/>
      <c r="AF231" s="804"/>
      <c r="AG231" s="804"/>
    </row>
    <row r="232" spans="1:33" s="792" customFormat="1" x14ac:dyDescent="0.2">
      <c r="A232" s="794">
        <f t="shared" si="37"/>
        <v>2040</v>
      </c>
      <c r="B232" s="794">
        <f t="shared" si="38"/>
        <v>4</v>
      </c>
      <c r="C232" s="800">
        <f t="shared" si="31"/>
        <v>51227</v>
      </c>
      <c r="D232" s="791"/>
      <c r="E232" s="805">
        <v>36359995</v>
      </c>
      <c r="F232" s="476">
        <v>17986237</v>
      </c>
      <c r="G232" s="476">
        <v>1249409</v>
      </c>
      <c r="H232" s="476">
        <v>1093256</v>
      </c>
      <c r="I232" s="476">
        <v>85568</v>
      </c>
      <c r="J232" s="476">
        <v>359487</v>
      </c>
      <c r="K232" s="476">
        <v>20619</v>
      </c>
      <c r="L232" s="476">
        <v>3192769</v>
      </c>
      <c r="M232" s="476">
        <v>16801191</v>
      </c>
      <c r="N232" s="476">
        <f t="shared" si="32"/>
        <v>55701828</v>
      </c>
      <c r="O232" s="476">
        <f t="shared" si="33"/>
        <v>1452743</v>
      </c>
      <c r="P232" s="476">
        <f t="shared" si="34"/>
        <v>19993960</v>
      </c>
      <c r="Q232" s="476">
        <f t="shared" si="35"/>
        <v>77148531</v>
      </c>
      <c r="R232" s="476">
        <f t="shared" si="36"/>
        <v>1582494</v>
      </c>
      <c r="S232" s="806">
        <f t="shared" si="39"/>
        <v>78731025</v>
      </c>
      <c r="T232" s="804"/>
      <c r="U232" s="804"/>
      <c r="V232" s="804"/>
      <c r="W232" s="804"/>
      <c r="X232" s="804"/>
      <c r="Y232" s="804"/>
      <c r="Z232" s="804"/>
      <c r="AA232" s="804"/>
      <c r="AB232" s="804"/>
      <c r="AC232" s="804"/>
      <c r="AD232" s="804"/>
      <c r="AE232" s="804"/>
      <c r="AF232" s="804"/>
      <c r="AG232" s="804"/>
    </row>
    <row r="233" spans="1:33" s="792" customFormat="1" x14ac:dyDescent="0.2">
      <c r="A233" s="794">
        <f t="shared" si="37"/>
        <v>2040</v>
      </c>
      <c r="B233" s="794">
        <f t="shared" si="38"/>
        <v>5</v>
      </c>
      <c r="C233" s="800">
        <f t="shared" si="31"/>
        <v>51257</v>
      </c>
      <c r="D233" s="791"/>
      <c r="E233" s="805">
        <v>22675047</v>
      </c>
      <c r="F233" s="476">
        <v>13625284</v>
      </c>
      <c r="G233" s="476">
        <v>864263</v>
      </c>
      <c r="H233" s="476">
        <v>969493</v>
      </c>
      <c r="I233" s="476">
        <v>87544</v>
      </c>
      <c r="J233" s="476">
        <v>338196</v>
      </c>
      <c r="K233" s="476">
        <v>18944</v>
      </c>
      <c r="L233" s="476">
        <v>2894034</v>
      </c>
      <c r="M233" s="476">
        <v>15879687</v>
      </c>
      <c r="N233" s="476">
        <f t="shared" si="32"/>
        <v>37271082</v>
      </c>
      <c r="O233" s="476">
        <f t="shared" si="33"/>
        <v>1307689</v>
      </c>
      <c r="P233" s="476">
        <f t="shared" si="34"/>
        <v>18773721</v>
      </c>
      <c r="Q233" s="476">
        <f t="shared" si="35"/>
        <v>57352492</v>
      </c>
      <c r="R233" s="476">
        <f t="shared" si="36"/>
        <v>1176431</v>
      </c>
      <c r="S233" s="806">
        <f t="shared" si="39"/>
        <v>58528923</v>
      </c>
      <c r="T233" s="804"/>
      <c r="U233" s="804"/>
      <c r="V233" s="804"/>
      <c r="W233" s="804"/>
      <c r="X233" s="804"/>
      <c r="Y233" s="804"/>
      <c r="Z233" s="804"/>
      <c r="AA233" s="804"/>
      <c r="AB233" s="804"/>
      <c r="AC233" s="804"/>
      <c r="AD233" s="804"/>
      <c r="AE233" s="804"/>
      <c r="AF233" s="804"/>
      <c r="AG233" s="804"/>
    </row>
    <row r="234" spans="1:33" s="792" customFormat="1" x14ac:dyDescent="0.2">
      <c r="A234" s="794">
        <f t="shared" si="37"/>
        <v>2040</v>
      </c>
      <c r="B234" s="794">
        <f t="shared" si="38"/>
        <v>6</v>
      </c>
      <c r="C234" s="800">
        <f t="shared" si="31"/>
        <v>51288</v>
      </c>
      <c r="D234" s="791"/>
      <c r="E234" s="805">
        <v>15698987</v>
      </c>
      <c r="F234" s="476">
        <v>11633614</v>
      </c>
      <c r="G234" s="476">
        <v>715824</v>
      </c>
      <c r="H234" s="476">
        <v>802012</v>
      </c>
      <c r="I234" s="476">
        <v>93183</v>
      </c>
      <c r="J234" s="476">
        <v>271289</v>
      </c>
      <c r="K234" s="476">
        <v>18341</v>
      </c>
      <c r="L234" s="476">
        <v>3039402</v>
      </c>
      <c r="M234" s="476">
        <v>15894958</v>
      </c>
      <c r="N234" s="476">
        <f t="shared" si="32"/>
        <v>28159949</v>
      </c>
      <c r="O234" s="476">
        <f t="shared" si="33"/>
        <v>1073301</v>
      </c>
      <c r="P234" s="476">
        <f t="shared" si="34"/>
        <v>18934360</v>
      </c>
      <c r="Q234" s="476">
        <f t="shared" si="35"/>
        <v>48167610</v>
      </c>
      <c r="R234" s="476">
        <f t="shared" si="36"/>
        <v>988028</v>
      </c>
      <c r="S234" s="806">
        <f t="shared" si="39"/>
        <v>49155638</v>
      </c>
      <c r="T234" s="804"/>
      <c r="U234" s="804"/>
      <c r="V234" s="804"/>
      <c r="W234" s="804"/>
      <c r="X234" s="804"/>
      <c r="Y234" s="804"/>
      <c r="Z234" s="804"/>
      <c r="AA234" s="804"/>
      <c r="AB234" s="804"/>
      <c r="AC234" s="804"/>
      <c r="AD234" s="804"/>
      <c r="AE234" s="804"/>
      <c r="AF234" s="804"/>
      <c r="AG234" s="804"/>
    </row>
    <row r="235" spans="1:33" s="792" customFormat="1" x14ac:dyDescent="0.2">
      <c r="A235" s="794">
        <f t="shared" si="37"/>
        <v>2040</v>
      </c>
      <c r="B235" s="794">
        <f t="shared" si="38"/>
        <v>7</v>
      </c>
      <c r="C235" s="800">
        <f t="shared" si="31"/>
        <v>51318</v>
      </c>
      <c r="D235" s="791"/>
      <c r="E235" s="805">
        <v>12101897</v>
      </c>
      <c r="F235" s="476">
        <v>10404139</v>
      </c>
      <c r="G235" s="476">
        <v>624494</v>
      </c>
      <c r="H235" s="476">
        <v>740583</v>
      </c>
      <c r="I235" s="476">
        <v>88805</v>
      </c>
      <c r="J235" s="476">
        <v>231040</v>
      </c>
      <c r="K235" s="476">
        <v>17285</v>
      </c>
      <c r="L235" s="476">
        <v>2596780</v>
      </c>
      <c r="M235" s="476">
        <v>15977715</v>
      </c>
      <c r="N235" s="476">
        <f t="shared" si="32"/>
        <v>23236620</v>
      </c>
      <c r="O235" s="476">
        <f t="shared" si="33"/>
        <v>971623</v>
      </c>
      <c r="P235" s="476">
        <f t="shared" si="34"/>
        <v>18574495</v>
      </c>
      <c r="Q235" s="476">
        <f t="shared" si="35"/>
        <v>42782738</v>
      </c>
      <c r="R235" s="476">
        <f t="shared" si="36"/>
        <v>877572</v>
      </c>
      <c r="S235" s="806">
        <f t="shared" si="39"/>
        <v>43660310</v>
      </c>
      <c r="T235" s="804"/>
      <c r="U235" s="804"/>
      <c r="V235" s="804"/>
      <c r="W235" s="804"/>
      <c r="X235" s="804"/>
      <c r="Y235" s="804"/>
      <c r="Z235" s="804"/>
      <c r="AA235" s="804"/>
      <c r="AB235" s="804"/>
      <c r="AC235" s="804"/>
      <c r="AD235" s="804"/>
      <c r="AE235" s="804"/>
      <c r="AF235" s="804"/>
      <c r="AG235" s="804"/>
    </row>
    <row r="236" spans="1:33" s="792" customFormat="1" x14ac:dyDescent="0.2">
      <c r="A236" s="794">
        <f t="shared" si="37"/>
        <v>2040</v>
      </c>
      <c r="B236" s="794">
        <f t="shared" si="38"/>
        <v>8</v>
      </c>
      <c r="C236" s="800">
        <f t="shared" si="31"/>
        <v>51349</v>
      </c>
      <c r="D236" s="791"/>
      <c r="E236" s="805">
        <v>12453769</v>
      </c>
      <c r="F236" s="476">
        <v>11481310</v>
      </c>
      <c r="G236" s="476">
        <v>706429</v>
      </c>
      <c r="H236" s="476">
        <v>688365</v>
      </c>
      <c r="I236" s="476">
        <v>63953</v>
      </c>
      <c r="J236" s="476">
        <v>236476</v>
      </c>
      <c r="K236" s="476">
        <v>17615</v>
      </c>
      <c r="L236" s="476">
        <v>2564642</v>
      </c>
      <c r="M236" s="476">
        <v>15440372</v>
      </c>
      <c r="N236" s="476">
        <f t="shared" si="32"/>
        <v>24723076</v>
      </c>
      <c r="O236" s="476">
        <f t="shared" si="33"/>
        <v>924841</v>
      </c>
      <c r="P236" s="476">
        <f t="shared" si="34"/>
        <v>18005014</v>
      </c>
      <c r="Q236" s="476">
        <f t="shared" si="35"/>
        <v>43652931</v>
      </c>
      <c r="R236" s="476">
        <f t="shared" si="36"/>
        <v>895422</v>
      </c>
      <c r="S236" s="806">
        <f t="shared" si="39"/>
        <v>44548353</v>
      </c>
      <c r="T236" s="804"/>
      <c r="U236" s="804"/>
      <c r="V236" s="804"/>
      <c r="W236" s="804"/>
      <c r="X236" s="804"/>
      <c r="Y236" s="804"/>
      <c r="Z236" s="804"/>
      <c r="AA236" s="804"/>
      <c r="AB236" s="804"/>
      <c r="AC236" s="804"/>
      <c r="AD236" s="804"/>
      <c r="AE236" s="804"/>
      <c r="AF236" s="804"/>
      <c r="AG236" s="804"/>
    </row>
    <row r="237" spans="1:33" s="792" customFormat="1" x14ac:dyDescent="0.2">
      <c r="A237" s="794">
        <f t="shared" si="37"/>
        <v>2040</v>
      </c>
      <c r="B237" s="794">
        <f t="shared" si="38"/>
        <v>9</v>
      </c>
      <c r="C237" s="800">
        <f t="shared" si="31"/>
        <v>51380</v>
      </c>
      <c r="D237" s="791"/>
      <c r="E237" s="805">
        <v>16617076</v>
      </c>
      <c r="F237" s="476">
        <v>13228207</v>
      </c>
      <c r="G237" s="476">
        <v>954477</v>
      </c>
      <c r="H237" s="476">
        <v>617067</v>
      </c>
      <c r="I237" s="476">
        <v>55892</v>
      </c>
      <c r="J237" s="476">
        <v>262724</v>
      </c>
      <c r="K237" s="476">
        <v>16096</v>
      </c>
      <c r="L237" s="476">
        <v>2473891</v>
      </c>
      <c r="M237" s="476">
        <v>16542712</v>
      </c>
      <c r="N237" s="476">
        <f t="shared" si="32"/>
        <v>30871748</v>
      </c>
      <c r="O237" s="476">
        <f t="shared" si="33"/>
        <v>879791</v>
      </c>
      <c r="P237" s="476">
        <f t="shared" si="34"/>
        <v>19016603</v>
      </c>
      <c r="Q237" s="476">
        <f t="shared" si="35"/>
        <v>50768142</v>
      </c>
      <c r="R237" s="476">
        <f t="shared" si="36"/>
        <v>1041371</v>
      </c>
      <c r="S237" s="806">
        <f t="shared" si="39"/>
        <v>51809513</v>
      </c>
      <c r="T237" s="804"/>
      <c r="U237" s="804"/>
      <c r="V237" s="804"/>
      <c r="W237" s="804"/>
      <c r="X237" s="804"/>
      <c r="Y237" s="804"/>
      <c r="Z237" s="804"/>
      <c r="AA237" s="804"/>
      <c r="AB237" s="804"/>
      <c r="AC237" s="804"/>
      <c r="AD237" s="804"/>
      <c r="AE237" s="804"/>
      <c r="AF237" s="804"/>
      <c r="AG237" s="804"/>
    </row>
    <row r="238" spans="1:33" s="792" customFormat="1" x14ac:dyDescent="0.2">
      <c r="A238" s="794">
        <f t="shared" si="37"/>
        <v>2040</v>
      </c>
      <c r="B238" s="794">
        <f t="shared" si="38"/>
        <v>10</v>
      </c>
      <c r="C238" s="800">
        <f t="shared" si="31"/>
        <v>51410</v>
      </c>
      <c r="D238" s="791"/>
      <c r="E238" s="805">
        <v>33857324</v>
      </c>
      <c r="F238" s="476">
        <v>21242134</v>
      </c>
      <c r="G238" s="476">
        <v>999828</v>
      </c>
      <c r="H238" s="476">
        <v>1074734</v>
      </c>
      <c r="I238" s="476">
        <v>97096</v>
      </c>
      <c r="J238" s="476">
        <v>301392</v>
      </c>
      <c r="K238" s="476">
        <v>18999</v>
      </c>
      <c r="L238" s="476">
        <v>2372672</v>
      </c>
      <c r="M238" s="476">
        <v>15929774</v>
      </c>
      <c r="N238" s="476">
        <f t="shared" si="32"/>
        <v>56215381</v>
      </c>
      <c r="O238" s="476">
        <f t="shared" si="33"/>
        <v>1376126</v>
      </c>
      <c r="P238" s="476">
        <f t="shared" si="34"/>
        <v>18302446</v>
      </c>
      <c r="Q238" s="476">
        <f t="shared" si="35"/>
        <v>75893953</v>
      </c>
      <c r="R238" s="476">
        <f t="shared" si="36"/>
        <v>1556759</v>
      </c>
      <c r="S238" s="806">
        <f t="shared" si="39"/>
        <v>77450712</v>
      </c>
      <c r="T238" s="804"/>
      <c r="U238" s="804"/>
      <c r="V238" s="804"/>
      <c r="W238" s="804"/>
      <c r="X238" s="804"/>
      <c r="Y238" s="804"/>
      <c r="Z238" s="804"/>
      <c r="AA238" s="804"/>
      <c r="AB238" s="804"/>
      <c r="AC238" s="804"/>
      <c r="AD238" s="804"/>
      <c r="AE238" s="804"/>
      <c r="AF238" s="804"/>
      <c r="AG238" s="804"/>
    </row>
    <row r="239" spans="1:33" s="792" customFormat="1" x14ac:dyDescent="0.2">
      <c r="A239" s="794">
        <f t="shared" si="37"/>
        <v>2040</v>
      </c>
      <c r="B239" s="794">
        <f t="shared" si="38"/>
        <v>11</v>
      </c>
      <c r="C239" s="800">
        <f t="shared" si="31"/>
        <v>51441</v>
      </c>
      <c r="D239" s="791"/>
      <c r="E239" s="805">
        <v>52762536</v>
      </c>
      <c r="F239" s="476">
        <v>28231961</v>
      </c>
      <c r="G239" s="476">
        <v>1627094</v>
      </c>
      <c r="H239" s="476">
        <v>1021850</v>
      </c>
      <c r="I239" s="476">
        <v>122918</v>
      </c>
      <c r="J239" s="476">
        <v>302204</v>
      </c>
      <c r="K239" s="476">
        <v>20497</v>
      </c>
      <c r="L239" s="476">
        <v>2914216</v>
      </c>
      <c r="M239" s="476">
        <v>16569528</v>
      </c>
      <c r="N239" s="476">
        <f t="shared" si="32"/>
        <v>82765006</v>
      </c>
      <c r="O239" s="476">
        <f t="shared" si="33"/>
        <v>1324054</v>
      </c>
      <c r="P239" s="476">
        <f t="shared" si="34"/>
        <v>19483744</v>
      </c>
      <c r="Q239" s="476">
        <f t="shared" si="35"/>
        <v>103572804</v>
      </c>
      <c r="R239" s="476">
        <f t="shared" si="36"/>
        <v>2124516</v>
      </c>
      <c r="S239" s="806">
        <f t="shared" si="39"/>
        <v>105697320</v>
      </c>
      <c r="T239" s="804"/>
      <c r="U239" s="804"/>
      <c r="V239" s="804"/>
      <c r="W239" s="804"/>
      <c r="X239" s="804"/>
      <c r="Y239" s="804"/>
      <c r="Z239" s="804"/>
      <c r="AA239" s="804"/>
      <c r="AB239" s="804"/>
      <c r="AC239" s="804"/>
      <c r="AD239" s="804"/>
      <c r="AE239" s="804"/>
      <c r="AF239" s="804"/>
      <c r="AG239" s="804"/>
    </row>
    <row r="240" spans="1:33" s="792" customFormat="1" x14ac:dyDescent="0.2">
      <c r="A240" s="794">
        <f t="shared" si="37"/>
        <v>2040</v>
      </c>
      <c r="B240" s="794">
        <f t="shared" si="38"/>
        <v>12</v>
      </c>
      <c r="C240" s="800">
        <f t="shared" si="31"/>
        <v>51471</v>
      </c>
      <c r="D240" s="791"/>
      <c r="E240" s="805">
        <v>69412797</v>
      </c>
      <c r="F240" s="476">
        <v>33957242</v>
      </c>
      <c r="G240" s="476">
        <v>2095618</v>
      </c>
      <c r="H240" s="476">
        <v>1370688</v>
      </c>
      <c r="I240" s="476">
        <v>161521</v>
      </c>
      <c r="J240" s="476">
        <v>338351</v>
      </c>
      <c r="K240" s="476">
        <v>22641</v>
      </c>
      <c r="L240" s="476">
        <v>3220422</v>
      </c>
      <c r="M240" s="476">
        <v>16910700</v>
      </c>
      <c r="N240" s="476">
        <f t="shared" si="32"/>
        <v>105649819</v>
      </c>
      <c r="O240" s="476">
        <f t="shared" si="33"/>
        <v>1709039</v>
      </c>
      <c r="P240" s="476">
        <f t="shared" si="34"/>
        <v>20131122</v>
      </c>
      <c r="Q240" s="476">
        <f t="shared" si="35"/>
        <v>127489980</v>
      </c>
      <c r="R240" s="476">
        <f t="shared" si="36"/>
        <v>2615112</v>
      </c>
      <c r="S240" s="806">
        <f t="shared" si="39"/>
        <v>130105092</v>
      </c>
      <c r="T240" s="804"/>
      <c r="U240" s="804"/>
      <c r="V240" s="804"/>
      <c r="W240" s="804"/>
      <c r="X240" s="804"/>
      <c r="Y240" s="804"/>
      <c r="Z240" s="804"/>
      <c r="AA240" s="804"/>
      <c r="AB240" s="804"/>
      <c r="AC240" s="804"/>
      <c r="AD240" s="804"/>
      <c r="AE240" s="804"/>
      <c r="AF240" s="804"/>
      <c r="AG240" s="804"/>
    </row>
    <row r="241" spans="1:33" s="792" customFormat="1" x14ac:dyDescent="0.2">
      <c r="A241" s="794">
        <f t="shared" si="37"/>
        <v>2041</v>
      </c>
      <c r="B241" s="794">
        <f t="shared" si="38"/>
        <v>1</v>
      </c>
      <c r="C241" s="800">
        <f t="shared" si="31"/>
        <v>51502</v>
      </c>
      <c r="D241" s="791"/>
      <c r="E241" s="805">
        <v>68226813</v>
      </c>
      <c r="F241" s="476">
        <v>29312813</v>
      </c>
      <c r="G241" s="476">
        <v>1844547</v>
      </c>
      <c r="H241" s="476">
        <v>1422435</v>
      </c>
      <c r="I241" s="476">
        <v>128690</v>
      </c>
      <c r="J241" s="476">
        <v>306263</v>
      </c>
      <c r="K241" s="476">
        <v>21171</v>
      </c>
      <c r="L241" s="476">
        <v>3011756</v>
      </c>
      <c r="M241" s="476">
        <v>15330937</v>
      </c>
      <c r="N241" s="476">
        <f t="shared" si="32"/>
        <v>99534034</v>
      </c>
      <c r="O241" s="476">
        <f t="shared" si="33"/>
        <v>1728698</v>
      </c>
      <c r="P241" s="476">
        <f t="shared" si="34"/>
        <v>18342693</v>
      </c>
      <c r="Q241" s="476">
        <f t="shared" si="35"/>
        <v>119605425</v>
      </c>
      <c r="R241" s="476">
        <f t="shared" si="36"/>
        <v>2453382</v>
      </c>
      <c r="S241" s="806">
        <f t="shared" si="39"/>
        <v>122058807</v>
      </c>
      <c r="T241" s="804"/>
      <c r="U241" s="804"/>
      <c r="V241" s="804"/>
      <c r="W241" s="804"/>
      <c r="X241" s="804"/>
      <c r="Y241" s="804"/>
      <c r="Z241" s="804"/>
      <c r="AA241" s="804"/>
      <c r="AB241" s="804"/>
      <c r="AC241" s="804"/>
      <c r="AD241" s="804"/>
      <c r="AE241" s="804"/>
      <c r="AF241" s="804"/>
      <c r="AG241" s="804"/>
    </row>
    <row r="242" spans="1:33" s="792" customFormat="1" x14ac:dyDescent="0.2">
      <c r="A242" s="794">
        <f t="shared" si="37"/>
        <v>2041</v>
      </c>
      <c r="B242" s="794">
        <f t="shared" si="38"/>
        <v>2</v>
      </c>
      <c r="C242" s="800">
        <f t="shared" si="31"/>
        <v>51533</v>
      </c>
      <c r="D242" s="791"/>
      <c r="E242" s="805">
        <v>57067716</v>
      </c>
      <c r="F242" s="476">
        <v>25108170</v>
      </c>
      <c r="G242" s="476">
        <v>1681639</v>
      </c>
      <c r="H242" s="476">
        <v>1110503</v>
      </c>
      <c r="I242" s="476">
        <v>119151</v>
      </c>
      <c r="J242" s="476">
        <v>324779</v>
      </c>
      <c r="K242" s="476">
        <v>20461</v>
      </c>
      <c r="L242" s="476">
        <v>3302895</v>
      </c>
      <c r="M242" s="476">
        <v>18567451</v>
      </c>
      <c r="N242" s="476">
        <f t="shared" si="32"/>
        <v>83997137</v>
      </c>
      <c r="O242" s="476">
        <f t="shared" si="33"/>
        <v>1435282</v>
      </c>
      <c r="P242" s="476">
        <f t="shared" si="34"/>
        <v>21870346</v>
      </c>
      <c r="Q242" s="476">
        <f t="shared" si="35"/>
        <v>107302765</v>
      </c>
      <c r="R242" s="476">
        <f t="shared" si="36"/>
        <v>2201026</v>
      </c>
      <c r="S242" s="806">
        <f t="shared" si="39"/>
        <v>109503791</v>
      </c>
      <c r="T242" s="804"/>
      <c r="U242" s="804"/>
      <c r="V242" s="804"/>
      <c r="W242" s="804"/>
      <c r="X242" s="804"/>
      <c r="Y242" s="804"/>
      <c r="Z242" s="804"/>
      <c r="AA242" s="804"/>
      <c r="AB242" s="804"/>
      <c r="AC242" s="804"/>
      <c r="AD242" s="804"/>
      <c r="AE242" s="804"/>
      <c r="AF242" s="804"/>
      <c r="AG242" s="804"/>
    </row>
    <row r="243" spans="1:33" s="792" customFormat="1" x14ac:dyDescent="0.2">
      <c r="A243" s="794">
        <f t="shared" si="37"/>
        <v>2041</v>
      </c>
      <c r="B243" s="794">
        <f t="shared" si="38"/>
        <v>3</v>
      </c>
      <c r="C243" s="800">
        <f t="shared" si="31"/>
        <v>51561</v>
      </c>
      <c r="D243" s="791"/>
      <c r="E243" s="805">
        <v>50320220</v>
      </c>
      <c r="F243" s="476">
        <v>23368652</v>
      </c>
      <c r="G243" s="476">
        <v>1543010</v>
      </c>
      <c r="H243" s="476">
        <v>1126571</v>
      </c>
      <c r="I243" s="476">
        <v>106844</v>
      </c>
      <c r="J243" s="476">
        <v>374366</v>
      </c>
      <c r="K243" s="476">
        <v>21802</v>
      </c>
      <c r="L243" s="476">
        <v>2957288</v>
      </c>
      <c r="M243" s="476">
        <v>15445834</v>
      </c>
      <c r="N243" s="476">
        <f t="shared" si="32"/>
        <v>75360528</v>
      </c>
      <c r="O243" s="476">
        <f t="shared" si="33"/>
        <v>1500937</v>
      </c>
      <c r="P243" s="476">
        <f t="shared" si="34"/>
        <v>18403122</v>
      </c>
      <c r="Q243" s="476">
        <f t="shared" si="35"/>
        <v>95264587</v>
      </c>
      <c r="R243" s="476">
        <f t="shared" si="36"/>
        <v>1954096</v>
      </c>
      <c r="S243" s="806">
        <f t="shared" si="39"/>
        <v>97218683</v>
      </c>
      <c r="T243" s="804"/>
      <c r="U243" s="804"/>
      <c r="V243" s="804"/>
      <c r="W243" s="804"/>
      <c r="X243" s="804"/>
      <c r="Y243" s="804"/>
      <c r="Z243" s="804"/>
      <c r="AA243" s="804"/>
      <c r="AB243" s="804"/>
      <c r="AC243" s="804"/>
      <c r="AD243" s="804"/>
      <c r="AE243" s="804"/>
      <c r="AF243" s="804"/>
      <c r="AG243" s="804"/>
    </row>
    <row r="244" spans="1:33" s="792" customFormat="1" x14ac:dyDescent="0.2">
      <c r="A244" s="794">
        <f t="shared" si="37"/>
        <v>2041</v>
      </c>
      <c r="B244" s="794">
        <f t="shared" si="38"/>
        <v>4</v>
      </c>
      <c r="C244" s="800">
        <f t="shared" si="31"/>
        <v>51592</v>
      </c>
      <c r="D244" s="791"/>
      <c r="E244" s="805">
        <v>36036685</v>
      </c>
      <c r="F244" s="476">
        <v>17943253</v>
      </c>
      <c r="G244" s="476">
        <v>1236806</v>
      </c>
      <c r="H244" s="476">
        <v>986115</v>
      </c>
      <c r="I244" s="476">
        <v>77060</v>
      </c>
      <c r="J244" s="476">
        <v>358920</v>
      </c>
      <c r="K244" s="476">
        <v>20614</v>
      </c>
      <c r="L244" s="476">
        <v>3143807</v>
      </c>
      <c r="M244" s="476">
        <v>16783559</v>
      </c>
      <c r="N244" s="476">
        <f t="shared" si="32"/>
        <v>55314418</v>
      </c>
      <c r="O244" s="476">
        <f t="shared" si="33"/>
        <v>1345035</v>
      </c>
      <c r="P244" s="476">
        <f t="shared" si="34"/>
        <v>19927366</v>
      </c>
      <c r="Q244" s="476">
        <f t="shared" si="35"/>
        <v>76586819</v>
      </c>
      <c r="R244" s="476">
        <f t="shared" si="36"/>
        <v>1570972</v>
      </c>
      <c r="S244" s="806">
        <f t="shared" si="39"/>
        <v>78157791</v>
      </c>
      <c r="T244" s="804"/>
      <c r="U244" s="804"/>
      <c r="V244" s="804"/>
      <c r="W244" s="804"/>
      <c r="X244" s="804"/>
      <c r="Y244" s="804"/>
      <c r="Z244" s="804"/>
      <c r="AA244" s="804"/>
      <c r="AB244" s="804"/>
      <c r="AC244" s="804"/>
      <c r="AD244" s="804"/>
      <c r="AE244" s="804"/>
      <c r="AF244" s="804"/>
      <c r="AG244" s="804"/>
    </row>
    <row r="245" spans="1:33" s="792" customFormat="1" x14ac:dyDescent="0.2">
      <c r="A245" s="794">
        <f t="shared" si="37"/>
        <v>2041</v>
      </c>
      <c r="B245" s="794">
        <f t="shared" si="38"/>
        <v>5</v>
      </c>
      <c r="C245" s="800">
        <f t="shared" si="31"/>
        <v>51622</v>
      </c>
      <c r="D245" s="791"/>
      <c r="E245" s="805">
        <v>22469093</v>
      </c>
      <c r="F245" s="476">
        <v>13602718</v>
      </c>
      <c r="G245" s="476">
        <v>855007</v>
      </c>
      <c r="H245" s="476">
        <v>873778</v>
      </c>
      <c r="I245" s="476">
        <v>78724</v>
      </c>
      <c r="J245" s="476">
        <v>337665</v>
      </c>
      <c r="K245" s="476">
        <v>18940</v>
      </c>
      <c r="L245" s="476">
        <v>2857484</v>
      </c>
      <c r="M245" s="476">
        <v>15862852</v>
      </c>
      <c r="N245" s="476">
        <f t="shared" si="32"/>
        <v>37024482</v>
      </c>
      <c r="O245" s="476">
        <f t="shared" si="33"/>
        <v>1211443</v>
      </c>
      <c r="P245" s="476">
        <f t="shared" si="34"/>
        <v>18720336</v>
      </c>
      <c r="Q245" s="476">
        <f t="shared" si="35"/>
        <v>56956261</v>
      </c>
      <c r="R245" s="476">
        <f t="shared" si="36"/>
        <v>1168304</v>
      </c>
      <c r="S245" s="806">
        <f t="shared" si="39"/>
        <v>58124565</v>
      </c>
      <c r="T245" s="804"/>
      <c r="U245" s="804"/>
      <c r="V245" s="804"/>
      <c r="W245" s="804"/>
      <c r="X245" s="804"/>
      <c r="Y245" s="804"/>
      <c r="Z245" s="804"/>
      <c r="AA245" s="804"/>
      <c r="AB245" s="804"/>
      <c r="AC245" s="804"/>
      <c r="AD245" s="804"/>
      <c r="AE245" s="804"/>
      <c r="AF245" s="804"/>
      <c r="AG245" s="804"/>
    </row>
    <row r="246" spans="1:33" s="792" customFormat="1" x14ac:dyDescent="0.2">
      <c r="A246" s="794">
        <f t="shared" si="37"/>
        <v>2041</v>
      </c>
      <c r="B246" s="794">
        <f t="shared" si="38"/>
        <v>6</v>
      </c>
      <c r="C246" s="800">
        <f t="shared" si="31"/>
        <v>51653</v>
      </c>
      <c r="D246" s="791"/>
      <c r="E246" s="805">
        <v>15557667</v>
      </c>
      <c r="F246" s="476">
        <v>11639474</v>
      </c>
      <c r="G246" s="476">
        <v>708123</v>
      </c>
      <c r="H246" s="476">
        <v>722546</v>
      </c>
      <c r="I246" s="476">
        <v>83805</v>
      </c>
      <c r="J246" s="476">
        <v>270778</v>
      </c>
      <c r="K246" s="476">
        <v>18339</v>
      </c>
      <c r="L246" s="476">
        <v>3007655</v>
      </c>
      <c r="M246" s="476">
        <v>15879001</v>
      </c>
      <c r="N246" s="476">
        <f t="shared" si="32"/>
        <v>28007408</v>
      </c>
      <c r="O246" s="476">
        <f t="shared" si="33"/>
        <v>993324</v>
      </c>
      <c r="P246" s="476">
        <f t="shared" si="34"/>
        <v>18886656</v>
      </c>
      <c r="Q246" s="476">
        <f t="shared" si="35"/>
        <v>47887388</v>
      </c>
      <c r="R246" s="476">
        <f t="shared" si="36"/>
        <v>982280</v>
      </c>
      <c r="S246" s="806">
        <f t="shared" si="39"/>
        <v>48869668</v>
      </c>
      <c r="T246" s="804"/>
      <c r="U246" s="804"/>
      <c r="V246" s="804"/>
      <c r="W246" s="804"/>
      <c r="X246" s="804"/>
      <c r="Y246" s="804"/>
      <c r="Z246" s="804"/>
      <c r="AA246" s="804"/>
      <c r="AB246" s="804"/>
      <c r="AC246" s="804"/>
      <c r="AD246" s="804"/>
      <c r="AE246" s="804"/>
      <c r="AF246" s="804"/>
      <c r="AG246" s="804"/>
    </row>
    <row r="247" spans="1:33" s="792" customFormat="1" x14ac:dyDescent="0.2">
      <c r="A247" s="794">
        <f t="shared" si="37"/>
        <v>2041</v>
      </c>
      <c r="B247" s="794">
        <f t="shared" si="38"/>
        <v>7</v>
      </c>
      <c r="C247" s="800">
        <f t="shared" si="31"/>
        <v>51683</v>
      </c>
      <c r="D247" s="791"/>
      <c r="E247" s="805">
        <v>11991348</v>
      </c>
      <c r="F247" s="476">
        <v>10415294</v>
      </c>
      <c r="G247" s="476">
        <v>617955</v>
      </c>
      <c r="H247" s="476">
        <v>666934</v>
      </c>
      <c r="I247" s="476">
        <v>79828</v>
      </c>
      <c r="J247" s="476">
        <v>230541</v>
      </c>
      <c r="K247" s="476">
        <v>17283</v>
      </c>
      <c r="L247" s="476">
        <v>2570883</v>
      </c>
      <c r="M247" s="476">
        <v>15961500</v>
      </c>
      <c r="N247" s="476">
        <f t="shared" si="32"/>
        <v>23121708</v>
      </c>
      <c r="O247" s="476">
        <f t="shared" si="33"/>
        <v>897475</v>
      </c>
      <c r="P247" s="476">
        <f t="shared" si="34"/>
        <v>18532383</v>
      </c>
      <c r="Q247" s="476">
        <f t="shared" si="35"/>
        <v>42551566</v>
      </c>
      <c r="R247" s="476">
        <f t="shared" si="36"/>
        <v>872830</v>
      </c>
      <c r="S247" s="806">
        <f t="shared" si="39"/>
        <v>43424396</v>
      </c>
      <c r="T247" s="804"/>
      <c r="U247" s="804"/>
      <c r="V247" s="804"/>
      <c r="W247" s="804"/>
      <c r="X247" s="804"/>
      <c r="Y247" s="804"/>
      <c r="Z247" s="804"/>
      <c r="AA247" s="804"/>
      <c r="AB247" s="804"/>
      <c r="AC247" s="804"/>
      <c r="AD247" s="804"/>
      <c r="AE247" s="804"/>
      <c r="AF247" s="804"/>
      <c r="AG247" s="804"/>
    </row>
    <row r="248" spans="1:33" s="792" customFormat="1" x14ac:dyDescent="0.2">
      <c r="A248" s="794">
        <f t="shared" si="37"/>
        <v>2041</v>
      </c>
      <c r="B248" s="794">
        <f t="shared" si="38"/>
        <v>8</v>
      </c>
      <c r="C248" s="800">
        <f t="shared" si="31"/>
        <v>51714</v>
      </c>
      <c r="D248" s="791"/>
      <c r="E248" s="805">
        <v>12338814</v>
      </c>
      <c r="F248" s="476">
        <v>11473961</v>
      </c>
      <c r="G248" s="476">
        <v>698268</v>
      </c>
      <c r="H248" s="476">
        <v>619241</v>
      </c>
      <c r="I248" s="476">
        <v>57328</v>
      </c>
      <c r="J248" s="476">
        <v>235965</v>
      </c>
      <c r="K248" s="476">
        <v>17610</v>
      </c>
      <c r="L248" s="476">
        <v>2532347</v>
      </c>
      <c r="M248" s="476">
        <v>15423223</v>
      </c>
      <c r="N248" s="476">
        <f t="shared" si="32"/>
        <v>24585981</v>
      </c>
      <c r="O248" s="476">
        <f t="shared" si="33"/>
        <v>855206</v>
      </c>
      <c r="P248" s="476">
        <f t="shared" si="34"/>
        <v>17955570</v>
      </c>
      <c r="Q248" s="476">
        <f t="shared" si="35"/>
        <v>43396757</v>
      </c>
      <c r="R248" s="476">
        <f t="shared" si="36"/>
        <v>890167</v>
      </c>
      <c r="S248" s="806">
        <f t="shared" si="39"/>
        <v>44286924</v>
      </c>
      <c r="T248" s="804"/>
      <c r="U248" s="804"/>
      <c r="V248" s="804"/>
      <c r="W248" s="804"/>
      <c r="X248" s="804"/>
      <c r="Y248" s="804"/>
      <c r="Z248" s="804"/>
      <c r="AA248" s="804"/>
      <c r="AB248" s="804"/>
      <c r="AC248" s="804"/>
      <c r="AD248" s="804"/>
      <c r="AE248" s="804"/>
      <c r="AF248" s="804"/>
      <c r="AG248" s="804"/>
    </row>
    <row r="249" spans="1:33" s="792" customFormat="1" x14ac:dyDescent="0.2">
      <c r="A249" s="794">
        <f t="shared" si="37"/>
        <v>2041</v>
      </c>
      <c r="B249" s="794">
        <f t="shared" si="38"/>
        <v>9</v>
      </c>
      <c r="C249" s="800">
        <f t="shared" si="31"/>
        <v>51745</v>
      </c>
      <c r="D249" s="791"/>
      <c r="E249" s="805">
        <v>16454710</v>
      </c>
      <c r="F249" s="476">
        <v>13188738</v>
      </c>
      <c r="G249" s="476">
        <v>943474</v>
      </c>
      <c r="H249" s="476">
        <v>553687</v>
      </c>
      <c r="I249" s="476">
        <v>49968</v>
      </c>
      <c r="J249" s="476">
        <v>262241</v>
      </c>
      <c r="K249" s="476">
        <v>16089</v>
      </c>
      <c r="L249" s="476">
        <v>2425765</v>
      </c>
      <c r="M249" s="476">
        <v>16523529</v>
      </c>
      <c r="N249" s="476">
        <f t="shared" si="32"/>
        <v>30652979</v>
      </c>
      <c r="O249" s="476">
        <f t="shared" si="33"/>
        <v>815928</v>
      </c>
      <c r="P249" s="476">
        <f t="shared" si="34"/>
        <v>18949294</v>
      </c>
      <c r="Q249" s="476">
        <f t="shared" si="35"/>
        <v>50418201</v>
      </c>
      <c r="R249" s="476">
        <f t="shared" si="36"/>
        <v>1034193</v>
      </c>
      <c r="S249" s="806">
        <f t="shared" si="39"/>
        <v>51452394</v>
      </c>
      <c r="T249" s="804"/>
      <c r="U249" s="804"/>
      <c r="V249" s="804"/>
      <c r="W249" s="804"/>
      <c r="X249" s="804"/>
      <c r="Y249" s="804"/>
      <c r="Z249" s="804"/>
      <c r="AA249" s="804"/>
      <c r="AB249" s="804"/>
      <c r="AC249" s="804"/>
      <c r="AD249" s="804"/>
      <c r="AE249" s="804"/>
      <c r="AF249" s="804"/>
      <c r="AG249" s="804"/>
    </row>
    <row r="250" spans="1:33" s="792" customFormat="1" x14ac:dyDescent="0.2">
      <c r="A250" s="794">
        <f t="shared" si="37"/>
        <v>2041</v>
      </c>
      <c r="B250" s="794">
        <f t="shared" si="38"/>
        <v>10</v>
      </c>
      <c r="C250" s="800">
        <f t="shared" si="31"/>
        <v>51775</v>
      </c>
      <c r="D250" s="791"/>
      <c r="E250" s="805">
        <v>33466733</v>
      </c>
      <c r="F250" s="476">
        <v>21143400</v>
      </c>
      <c r="G250" s="476">
        <v>987682</v>
      </c>
      <c r="H250" s="476">
        <v>961436</v>
      </c>
      <c r="I250" s="476">
        <v>86701</v>
      </c>
      <c r="J250" s="476">
        <v>300779</v>
      </c>
      <c r="K250" s="476">
        <v>18986</v>
      </c>
      <c r="L250" s="476">
        <v>2302538</v>
      </c>
      <c r="M250" s="476">
        <v>15908676</v>
      </c>
      <c r="N250" s="476">
        <f t="shared" si="32"/>
        <v>55703502</v>
      </c>
      <c r="O250" s="476">
        <f t="shared" si="33"/>
        <v>1262215</v>
      </c>
      <c r="P250" s="476">
        <f t="shared" si="34"/>
        <v>18211214</v>
      </c>
      <c r="Q250" s="476">
        <f t="shared" si="35"/>
        <v>75176931</v>
      </c>
      <c r="R250" s="476">
        <f t="shared" si="36"/>
        <v>1542052</v>
      </c>
      <c r="S250" s="806">
        <f t="shared" si="39"/>
        <v>76718983</v>
      </c>
      <c r="T250" s="804"/>
      <c r="U250" s="804"/>
      <c r="V250" s="804"/>
      <c r="W250" s="804"/>
      <c r="X250" s="804"/>
      <c r="Y250" s="804"/>
      <c r="Z250" s="804"/>
      <c r="AA250" s="804"/>
      <c r="AB250" s="804"/>
      <c r="AC250" s="804"/>
      <c r="AD250" s="804"/>
      <c r="AE250" s="804"/>
      <c r="AF250" s="804"/>
      <c r="AG250" s="804"/>
    </row>
    <row r="251" spans="1:33" s="792" customFormat="1" x14ac:dyDescent="0.2">
      <c r="A251" s="794">
        <f t="shared" si="37"/>
        <v>2041</v>
      </c>
      <c r="B251" s="794">
        <f t="shared" si="38"/>
        <v>11</v>
      </c>
      <c r="C251" s="800">
        <f t="shared" si="31"/>
        <v>51806</v>
      </c>
      <c r="D251" s="791"/>
      <c r="E251" s="805">
        <v>52311139</v>
      </c>
      <c r="F251" s="476">
        <v>28129194</v>
      </c>
      <c r="G251" s="476">
        <v>1610031</v>
      </c>
      <c r="H251" s="476">
        <v>913846</v>
      </c>
      <c r="I251" s="476">
        <v>109939</v>
      </c>
      <c r="J251" s="476">
        <v>301743</v>
      </c>
      <c r="K251" s="476">
        <v>20490</v>
      </c>
      <c r="L251" s="476">
        <v>2817811</v>
      </c>
      <c r="M251" s="476">
        <v>16554135</v>
      </c>
      <c r="N251" s="476">
        <f t="shared" si="32"/>
        <v>82180793</v>
      </c>
      <c r="O251" s="476">
        <f t="shared" si="33"/>
        <v>1215589</v>
      </c>
      <c r="P251" s="476">
        <f t="shared" si="34"/>
        <v>19371946</v>
      </c>
      <c r="Q251" s="476">
        <f t="shared" si="35"/>
        <v>102768328</v>
      </c>
      <c r="R251" s="476">
        <f t="shared" si="36"/>
        <v>2108014</v>
      </c>
      <c r="S251" s="806">
        <f t="shared" si="39"/>
        <v>104876342</v>
      </c>
      <c r="T251" s="804"/>
      <c r="U251" s="804"/>
      <c r="V251" s="804"/>
      <c r="W251" s="804"/>
      <c r="X251" s="804"/>
      <c r="Y251" s="804"/>
      <c r="Z251" s="804"/>
      <c r="AA251" s="804"/>
      <c r="AB251" s="804"/>
      <c r="AC251" s="804"/>
      <c r="AD251" s="804"/>
      <c r="AE251" s="804"/>
      <c r="AF251" s="804"/>
      <c r="AG251" s="804"/>
    </row>
    <row r="252" spans="1:33" s="792" customFormat="1" x14ac:dyDescent="0.2">
      <c r="A252" s="794">
        <f t="shared" si="37"/>
        <v>2041</v>
      </c>
      <c r="B252" s="794">
        <f t="shared" si="38"/>
        <v>12</v>
      </c>
      <c r="C252" s="800">
        <f t="shared" si="31"/>
        <v>51836</v>
      </c>
      <c r="D252" s="791"/>
      <c r="E252" s="805">
        <v>69316083</v>
      </c>
      <c r="F252" s="476">
        <v>33965213</v>
      </c>
      <c r="G252" s="476">
        <v>2085768</v>
      </c>
      <c r="H252" s="476">
        <v>1231642</v>
      </c>
      <c r="I252" s="476">
        <v>144986</v>
      </c>
      <c r="J252" s="476">
        <v>338113</v>
      </c>
      <c r="K252" s="476">
        <v>22654</v>
      </c>
      <c r="L252" s="476">
        <v>3142828</v>
      </c>
      <c r="M252" s="476">
        <v>16904938</v>
      </c>
      <c r="N252" s="476">
        <f t="shared" si="32"/>
        <v>105534704</v>
      </c>
      <c r="O252" s="476">
        <f t="shared" si="33"/>
        <v>1569755</v>
      </c>
      <c r="P252" s="476">
        <f t="shared" si="34"/>
        <v>20047766</v>
      </c>
      <c r="Q252" s="476">
        <f t="shared" si="35"/>
        <v>127152225</v>
      </c>
      <c r="R252" s="476">
        <f t="shared" si="36"/>
        <v>2608184</v>
      </c>
      <c r="S252" s="806">
        <f t="shared" si="39"/>
        <v>129760409</v>
      </c>
      <c r="T252" s="804"/>
      <c r="U252" s="804"/>
      <c r="V252" s="804"/>
      <c r="W252" s="804"/>
      <c r="X252" s="804"/>
      <c r="Y252" s="804"/>
      <c r="Z252" s="804"/>
      <c r="AA252" s="804"/>
      <c r="AB252" s="804"/>
      <c r="AC252" s="804"/>
      <c r="AD252" s="804"/>
      <c r="AE252" s="804"/>
      <c r="AF252" s="804"/>
      <c r="AG252" s="804"/>
    </row>
    <row r="253" spans="1:33" s="792" customFormat="1" x14ac:dyDescent="0.2">
      <c r="A253" s="794">
        <f t="shared" si="37"/>
        <v>2042</v>
      </c>
      <c r="B253" s="794">
        <f t="shared" si="38"/>
        <v>1</v>
      </c>
      <c r="C253" s="800">
        <f t="shared" si="31"/>
        <v>51867</v>
      </c>
      <c r="D253" s="791"/>
      <c r="E253" s="805">
        <v>68321704</v>
      </c>
      <c r="F253" s="476">
        <v>29323538</v>
      </c>
      <c r="G253" s="476">
        <v>1839511</v>
      </c>
      <c r="H253" s="476">
        <v>1278043</v>
      </c>
      <c r="I253" s="476">
        <v>115486</v>
      </c>
      <c r="J253" s="476">
        <v>305906</v>
      </c>
      <c r="K253" s="476">
        <v>21193</v>
      </c>
      <c r="L253" s="476">
        <v>2939578</v>
      </c>
      <c r="M253" s="476">
        <v>15322615</v>
      </c>
      <c r="N253" s="476">
        <f t="shared" si="32"/>
        <v>99621432</v>
      </c>
      <c r="O253" s="476">
        <f t="shared" si="33"/>
        <v>1583949</v>
      </c>
      <c r="P253" s="476">
        <f t="shared" si="34"/>
        <v>18262193</v>
      </c>
      <c r="Q253" s="476">
        <f t="shared" si="35"/>
        <v>119467574</v>
      </c>
      <c r="R253" s="476">
        <f t="shared" si="36"/>
        <v>2450554</v>
      </c>
      <c r="S253" s="806">
        <f t="shared" si="39"/>
        <v>121918128</v>
      </c>
      <c r="T253" s="804"/>
      <c r="U253" s="804"/>
      <c r="V253" s="804"/>
      <c r="W253" s="804"/>
      <c r="X253" s="804"/>
      <c r="Y253" s="804"/>
      <c r="Z253" s="804"/>
      <c r="AA253" s="804"/>
      <c r="AB253" s="804"/>
      <c r="AC253" s="804"/>
      <c r="AD253" s="804"/>
      <c r="AE253" s="804"/>
      <c r="AF253" s="804"/>
      <c r="AG253" s="804"/>
    </row>
    <row r="254" spans="1:33" s="792" customFormat="1" x14ac:dyDescent="0.2">
      <c r="A254" s="794">
        <f t="shared" si="37"/>
        <v>2042</v>
      </c>
      <c r="B254" s="794">
        <f t="shared" si="38"/>
        <v>2</v>
      </c>
      <c r="C254" s="800">
        <f t="shared" si="31"/>
        <v>51898</v>
      </c>
      <c r="D254" s="791"/>
      <c r="E254" s="805">
        <v>56659713</v>
      </c>
      <c r="F254" s="476">
        <v>24913259</v>
      </c>
      <c r="G254" s="476">
        <v>1667089</v>
      </c>
      <c r="H254" s="476">
        <v>992209</v>
      </c>
      <c r="I254" s="476">
        <v>106294</v>
      </c>
      <c r="J254" s="476">
        <v>324034</v>
      </c>
      <c r="K254" s="476">
        <v>20458</v>
      </c>
      <c r="L254" s="476">
        <v>3230611</v>
      </c>
      <c r="M254" s="476">
        <v>18543114</v>
      </c>
      <c r="N254" s="476">
        <f t="shared" si="32"/>
        <v>83366813</v>
      </c>
      <c r="O254" s="476">
        <f t="shared" si="33"/>
        <v>1316243</v>
      </c>
      <c r="P254" s="476">
        <f t="shared" si="34"/>
        <v>21773725</v>
      </c>
      <c r="Q254" s="476">
        <f t="shared" si="35"/>
        <v>106456781</v>
      </c>
      <c r="R254" s="476">
        <f t="shared" si="36"/>
        <v>2183673</v>
      </c>
      <c r="S254" s="806">
        <f t="shared" si="39"/>
        <v>108640454</v>
      </c>
      <c r="T254" s="804"/>
      <c r="U254" s="804"/>
      <c r="V254" s="804"/>
      <c r="W254" s="804"/>
      <c r="X254" s="804"/>
      <c r="Y254" s="804"/>
      <c r="Z254" s="804"/>
      <c r="AA254" s="804"/>
      <c r="AB254" s="804"/>
      <c r="AC254" s="804"/>
      <c r="AD254" s="804"/>
      <c r="AE254" s="804"/>
      <c r="AF254" s="804"/>
      <c r="AG254" s="804"/>
    </row>
    <row r="255" spans="1:33" s="792" customFormat="1" x14ac:dyDescent="0.2">
      <c r="A255" s="794">
        <f t="shared" si="37"/>
        <v>2042</v>
      </c>
      <c r="B255" s="794">
        <f t="shared" si="38"/>
        <v>3</v>
      </c>
      <c r="C255" s="800">
        <f t="shared" si="31"/>
        <v>51926</v>
      </c>
      <c r="D255" s="791"/>
      <c r="E255" s="805">
        <v>49606769</v>
      </c>
      <c r="F255" s="476">
        <v>23180529</v>
      </c>
      <c r="G255" s="476">
        <v>1521531</v>
      </c>
      <c r="H255" s="476">
        <v>1003150</v>
      </c>
      <c r="I255" s="476">
        <v>95038</v>
      </c>
      <c r="J255" s="476">
        <v>373410</v>
      </c>
      <c r="K255" s="476">
        <v>21787</v>
      </c>
      <c r="L255" s="476">
        <v>2894459</v>
      </c>
      <c r="M255" s="476">
        <v>15428500</v>
      </c>
      <c r="N255" s="476">
        <f t="shared" si="32"/>
        <v>74425654</v>
      </c>
      <c r="O255" s="476">
        <f t="shared" si="33"/>
        <v>1376560</v>
      </c>
      <c r="P255" s="476">
        <f t="shared" si="34"/>
        <v>18322959</v>
      </c>
      <c r="Q255" s="476">
        <f t="shared" si="35"/>
        <v>94125173</v>
      </c>
      <c r="R255" s="476">
        <f t="shared" si="36"/>
        <v>1930724</v>
      </c>
      <c r="S255" s="806">
        <f t="shared" si="39"/>
        <v>96055897</v>
      </c>
      <c r="T255" s="804"/>
      <c r="U255" s="804"/>
      <c r="V255" s="804"/>
      <c r="W255" s="804"/>
      <c r="X255" s="804"/>
      <c r="Y255" s="804"/>
      <c r="Z255" s="804"/>
      <c r="AA255" s="804"/>
      <c r="AB255" s="804"/>
      <c r="AC255" s="804"/>
      <c r="AD255" s="804"/>
      <c r="AE255" s="804"/>
      <c r="AF255" s="804"/>
      <c r="AG255" s="804"/>
    </row>
    <row r="256" spans="1:33" s="792" customFormat="1" x14ac:dyDescent="0.2">
      <c r="A256" s="794">
        <f t="shared" si="37"/>
        <v>2042</v>
      </c>
      <c r="B256" s="794">
        <f t="shared" si="38"/>
        <v>4</v>
      </c>
      <c r="C256" s="800">
        <f t="shared" si="31"/>
        <v>51957</v>
      </c>
      <c r="D256" s="791"/>
      <c r="E256" s="805">
        <v>35710685</v>
      </c>
      <c r="F256" s="476">
        <v>17890938</v>
      </c>
      <c r="G256" s="476">
        <v>1222161</v>
      </c>
      <c r="H256" s="476">
        <v>879056</v>
      </c>
      <c r="I256" s="476">
        <v>68536</v>
      </c>
      <c r="J256" s="476">
        <v>358115</v>
      </c>
      <c r="K256" s="476">
        <v>20610</v>
      </c>
      <c r="L256" s="476">
        <v>3096884</v>
      </c>
      <c r="M256" s="476">
        <v>16767028</v>
      </c>
      <c r="N256" s="476">
        <f t="shared" si="32"/>
        <v>54912930</v>
      </c>
      <c r="O256" s="476">
        <f t="shared" si="33"/>
        <v>1237171</v>
      </c>
      <c r="P256" s="476">
        <f t="shared" si="34"/>
        <v>19863912</v>
      </c>
      <c r="Q256" s="476">
        <f t="shared" si="35"/>
        <v>76014013</v>
      </c>
      <c r="R256" s="476">
        <f t="shared" si="36"/>
        <v>1559222</v>
      </c>
      <c r="S256" s="806">
        <f t="shared" si="39"/>
        <v>77573235</v>
      </c>
      <c r="T256" s="804"/>
      <c r="U256" s="804"/>
      <c r="V256" s="804"/>
      <c r="W256" s="804"/>
      <c r="X256" s="804"/>
      <c r="Y256" s="804"/>
      <c r="Z256" s="804"/>
      <c r="AA256" s="804"/>
      <c r="AB256" s="804"/>
      <c r="AC256" s="804"/>
      <c r="AD256" s="804"/>
      <c r="AE256" s="804"/>
      <c r="AF256" s="804"/>
      <c r="AG256" s="804"/>
    </row>
    <row r="257" spans="1:33" s="792" customFormat="1" x14ac:dyDescent="0.2">
      <c r="A257" s="794">
        <f t="shared" si="37"/>
        <v>2042</v>
      </c>
      <c r="B257" s="794">
        <f t="shared" si="38"/>
        <v>5</v>
      </c>
      <c r="C257" s="800">
        <f t="shared" si="31"/>
        <v>51987</v>
      </c>
      <c r="D257" s="791"/>
      <c r="E257" s="805">
        <v>22279758</v>
      </c>
      <c r="F257" s="476">
        <v>13573410</v>
      </c>
      <c r="G257" s="476">
        <v>845619</v>
      </c>
      <c r="H257" s="476">
        <v>778393</v>
      </c>
      <c r="I257" s="476">
        <v>69901</v>
      </c>
      <c r="J257" s="476">
        <v>336851</v>
      </c>
      <c r="K257" s="476">
        <v>18931</v>
      </c>
      <c r="L257" s="476">
        <v>2821936</v>
      </c>
      <c r="M257" s="476">
        <v>15843749</v>
      </c>
      <c r="N257" s="476">
        <f t="shared" si="32"/>
        <v>36787619</v>
      </c>
      <c r="O257" s="476">
        <f t="shared" si="33"/>
        <v>1115244</v>
      </c>
      <c r="P257" s="476">
        <f t="shared" si="34"/>
        <v>18665685</v>
      </c>
      <c r="Q257" s="476">
        <f t="shared" si="35"/>
        <v>56568548</v>
      </c>
      <c r="R257" s="476">
        <f t="shared" si="36"/>
        <v>1160351</v>
      </c>
      <c r="S257" s="806">
        <f t="shared" si="39"/>
        <v>57728899</v>
      </c>
      <c r="T257" s="804"/>
      <c r="U257" s="804"/>
      <c r="V257" s="804"/>
      <c r="W257" s="804"/>
      <c r="X257" s="804"/>
      <c r="Y257" s="804"/>
      <c r="Z257" s="804"/>
      <c r="AA257" s="804"/>
      <c r="AB257" s="804"/>
      <c r="AC257" s="804"/>
      <c r="AD257" s="804"/>
      <c r="AE257" s="804"/>
      <c r="AF257" s="804"/>
      <c r="AG257" s="804"/>
    </row>
    <row r="258" spans="1:33" s="792" customFormat="1" x14ac:dyDescent="0.2">
      <c r="A258" s="794">
        <f t="shared" si="37"/>
        <v>2042</v>
      </c>
      <c r="B258" s="794">
        <f t="shared" si="38"/>
        <v>6</v>
      </c>
      <c r="C258" s="800">
        <f t="shared" si="31"/>
        <v>52018</v>
      </c>
      <c r="D258" s="791"/>
      <c r="E258" s="805">
        <v>15399683</v>
      </c>
      <c r="F258" s="476">
        <v>11646988</v>
      </c>
      <c r="G258" s="476">
        <v>700641</v>
      </c>
      <c r="H258" s="476">
        <v>643056</v>
      </c>
      <c r="I258" s="476">
        <v>74401</v>
      </c>
      <c r="J258" s="476">
        <v>269980</v>
      </c>
      <c r="K258" s="476">
        <v>18333</v>
      </c>
      <c r="L258" s="476">
        <v>2974479</v>
      </c>
      <c r="M258" s="476">
        <v>15862774</v>
      </c>
      <c r="N258" s="476">
        <f t="shared" si="32"/>
        <v>27840046</v>
      </c>
      <c r="O258" s="476">
        <f t="shared" si="33"/>
        <v>913036</v>
      </c>
      <c r="P258" s="476">
        <f t="shared" si="34"/>
        <v>18837253</v>
      </c>
      <c r="Q258" s="476">
        <f t="shared" si="35"/>
        <v>47590335</v>
      </c>
      <c r="R258" s="476">
        <f t="shared" si="36"/>
        <v>976187</v>
      </c>
      <c r="S258" s="806">
        <f t="shared" si="39"/>
        <v>48566522</v>
      </c>
      <c r="T258" s="804"/>
      <c r="U258" s="804"/>
      <c r="V258" s="804"/>
      <c r="W258" s="804"/>
      <c r="X258" s="804"/>
      <c r="Y258" s="804"/>
      <c r="Z258" s="804"/>
      <c r="AA258" s="804"/>
      <c r="AB258" s="804"/>
      <c r="AC258" s="804"/>
      <c r="AD258" s="804"/>
      <c r="AE258" s="804"/>
      <c r="AF258" s="804"/>
      <c r="AG258" s="804"/>
    </row>
    <row r="259" spans="1:33" s="792" customFormat="1" x14ac:dyDescent="0.2">
      <c r="A259" s="794">
        <f t="shared" si="37"/>
        <v>2042</v>
      </c>
      <c r="B259" s="794">
        <f t="shared" si="38"/>
        <v>7</v>
      </c>
      <c r="C259" s="800">
        <f t="shared" si="31"/>
        <v>52048</v>
      </c>
      <c r="D259" s="791"/>
      <c r="E259" s="805">
        <v>11887816</v>
      </c>
      <c r="F259" s="476">
        <v>10431254</v>
      </c>
      <c r="G259" s="476">
        <v>611594</v>
      </c>
      <c r="H259" s="476">
        <v>593429</v>
      </c>
      <c r="I259" s="476">
        <v>70883</v>
      </c>
      <c r="J259" s="476">
        <v>229794</v>
      </c>
      <c r="K259" s="476">
        <v>17282</v>
      </c>
      <c r="L259" s="476">
        <v>2544924</v>
      </c>
      <c r="M259" s="476">
        <v>15945456</v>
      </c>
      <c r="N259" s="476">
        <f t="shared" si="32"/>
        <v>23018829</v>
      </c>
      <c r="O259" s="476">
        <f t="shared" si="33"/>
        <v>823223</v>
      </c>
      <c r="P259" s="476">
        <f t="shared" si="34"/>
        <v>18490380</v>
      </c>
      <c r="Q259" s="476">
        <f t="shared" si="35"/>
        <v>42332432</v>
      </c>
      <c r="R259" s="476">
        <f t="shared" si="36"/>
        <v>868335</v>
      </c>
      <c r="S259" s="806">
        <f t="shared" si="39"/>
        <v>43200767</v>
      </c>
      <c r="T259" s="804"/>
      <c r="U259" s="804"/>
      <c r="V259" s="804"/>
      <c r="W259" s="804"/>
      <c r="X259" s="804"/>
      <c r="Y259" s="804"/>
      <c r="Z259" s="804"/>
      <c r="AA259" s="804"/>
      <c r="AB259" s="804"/>
      <c r="AC259" s="804"/>
      <c r="AD259" s="804"/>
      <c r="AE259" s="804"/>
      <c r="AF259" s="804"/>
      <c r="AG259" s="804"/>
    </row>
    <row r="260" spans="1:33" s="792" customFormat="1" x14ac:dyDescent="0.2">
      <c r="A260" s="794">
        <f t="shared" si="37"/>
        <v>2042</v>
      </c>
      <c r="B260" s="794">
        <f t="shared" si="38"/>
        <v>8</v>
      </c>
      <c r="C260" s="800">
        <f t="shared" si="31"/>
        <v>52079</v>
      </c>
      <c r="D260" s="791"/>
      <c r="E260" s="805">
        <v>12228318</v>
      </c>
      <c r="F260" s="476">
        <v>11472184</v>
      </c>
      <c r="G260" s="476">
        <v>690688</v>
      </c>
      <c r="H260" s="476">
        <v>550113</v>
      </c>
      <c r="I260" s="476">
        <v>50763</v>
      </c>
      <c r="J260" s="476">
        <v>235211</v>
      </c>
      <c r="K260" s="476">
        <v>17606</v>
      </c>
      <c r="L260" s="476">
        <v>2501341</v>
      </c>
      <c r="M260" s="476">
        <v>15406487</v>
      </c>
      <c r="N260" s="476">
        <f t="shared" si="32"/>
        <v>24459559</v>
      </c>
      <c r="O260" s="476">
        <f t="shared" si="33"/>
        <v>785324</v>
      </c>
      <c r="P260" s="476">
        <f t="shared" si="34"/>
        <v>17907828</v>
      </c>
      <c r="Q260" s="476">
        <f t="shared" si="35"/>
        <v>43152711</v>
      </c>
      <c r="R260" s="476">
        <f t="shared" si="36"/>
        <v>885161</v>
      </c>
      <c r="S260" s="806">
        <f t="shared" si="39"/>
        <v>44037872</v>
      </c>
      <c r="T260" s="804"/>
      <c r="U260" s="804"/>
      <c r="V260" s="804"/>
      <c r="W260" s="804"/>
      <c r="X260" s="804"/>
      <c r="Y260" s="804"/>
      <c r="Z260" s="804"/>
      <c r="AA260" s="804"/>
      <c r="AB260" s="804"/>
      <c r="AC260" s="804"/>
      <c r="AD260" s="804"/>
      <c r="AE260" s="804"/>
      <c r="AF260" s="804"/>
      <c r="AG260" s="804"/>
    </row>
    <row r="261" spans="1:33" s="792" customFormat="1" x14ac:dyDescent="0.2">
      <c r="A261" s="794">
        <f t="shared" si="37"/>
        <v>2042</v>
      </c>
      <c r="B261" s="794">
        <f t="shared" si="38"/>
        <v>9</v>
      </c>
      <c r="C261" s="800">
        <f t="shared" si="31"/>
        <v>52110</v>
      </c>
      <c r="D261" s="791"/>
      <c r="E261" s="805">
        <v>16259512</v>
      </c>
      <c r="F261" s="476">
        <v>13143313</v>
      </c>
      <c r="G261" s="476">
        <v>932076</v>
      </c>
      <c r="H261" s="476">
        <v>490224</v>
      </c>
      <c r="I261" s="476">
        <v>44043</v>
      </c>
      <c r="J261" s="476">
        <v>261495</v>
      </c>
      <c r="K261" s="476">
        <v>16078</v>
      </c>
      <c r="L261" s="476">
        <v>2377466</v>
      </c>
      <c r="M261" s="476">
        <v>16501826</v>
      </c>
      <c r="N261" s="476">
        <f t="shared" si="32"/>
        <v>30395022</v>
      </c>
      <c r="O261" s="476">
        <f t="shared" si="33"/>
        <v>751719</v>
      </c>
      <c r="P261" s="476">
        <f t="shared" si="34"/>
        <v>18879292</v>
      </c>
      <c r="Q261" s="476">
        <f t="shared" si="35"/>
        <v>50026033</v>
      </c>
      <c r="R261" s="476">
        <f t="shared" si="36"/>
        <v>1026149</v>
      </c>
      <c r="S261" s="806">
        <f t="shared" si="39"/>
        <v>51052182</v>
      </c>
      <c r="T261" s="804"/>
      <c r="U261" s="804"/>
      <c r="V261" s="804"/>
      <c r="W261" s="804"/>
      <c r="X261" s="804"/>
      <c r="Y261" s="804"/>
      <c r="Z261" s="804"/>
      <c r="AA261" s="804"/>
      <c r="AB261" s="804"/>
      <c r="AC261" s="804"/>
      <c r="AD261" s="804"/>
      <c r="AE261" s="804"/>
      <c r="AF261" s="804"/>
      <c r="AG261" s="804"/>
    </row>
    <row r="262" spans="1:33" s="792" customFormat="1" x14ac:dyDescent="0.2">
      <c r="A262" s="794">
        <f t="shared" si="37"/>
        <v>2042</v>
      </c>
      <c r="B262" s="794">
        <f t="shared" si="38"/>
        <v>10</v>
      </c>
      <c r="C262" s="800">
        <f t="shared" si="31"/>
        <v>52140</v>
      </c>
      <c r="D262" s="791"/>
      <c r="E262" s="805">
        <v>33033234</v>
      </c>
      <c r="F262" s="476">
        <v>21044467</v>
      </c>
      <c r="G262" s="476">
        <v>975027</v>
      </c>
      <c r="H262" s="476">
        <v>848917</v>
      </c>
      <c r="I262" s="476">
        <v>76382</v>
      </c>
      <c r="J262" s="476">
        <v>299922</v>
      </c>
      <c r="K262" s="476">
        <v>18973</v>
      </c>
      <c r="L262" s="476">
        <v>2230568</v>
      </c>
      <c r="M262" s="476">
        <v>15889513</v>
      </c>
      <c r="N262" s="476">
        <f t="shared" si="32"/>
        <v>55148083</v>
      </c>
      <c r="O262" s="476">
        <f t="shared" si="33"/>
        <v>1148839</v>
      </c>
      <c r="P262" s="476">
        <f t="shared" si="34"/>
        <v>18120081</v>
      </c>
      <c r="Q262" s="476">
        <f t="shared" si="35"/>
        <v>74417003</v>
      </c>
      <c r="R262" s="476">
        <f t="shared" si="36"/>
        <v>1526464</v>
      </c>
      <c r="S262" s="806">
        <f t="shared" si="39"/>
        <v>75943467</v>
      </c>
      <c r="T262" s="804"/>
      <c r="U262" s="804"/>
      <c r="V262" s="804"/>
      <c r="W262" s="804"/>
      <c r="X262" s="804"/>
      <c r="Y262" s="804"/>
      <c r="Z262" s="804"/>
      <c r="AA262" s="804"/>
      <c r="AB262" s="804"/>
      <c r="AC262" s="804"/>
      <c r="AD262" s="804"/>
      <c r="AE262" s="804"/>
      <c r="AF262" s="804"/>
      <c r="AG262" s="804"/>
    </row>
    <row r="263" spans="1:33" s="792" customFormat="1" x14ac:dyDescent="0.2">
      <c r="A263" s="794">
        <f t="shared" si="37"/>
        <v>2042</v>
      </c>
      <c r="B263" s="794">
        <f t="shared" si="38"/>
        <v>11</v>
      </c>
      <c r="C263" s="800">
        <f t="shared" si="31"/>
        <v>52171</v>
      </c>
      <c r="D263" s="791"/>
      <c r="E263" s="805">
        <v>52039354</v>
      </c>
      <c r="F263" s="476">
        <v>28114481</v>
      </c>
      <c r="G263" s="476">
        <v>1596037</v>
      </c>
      <c r="H263" s="476">
        <v>809092</v>
      </c>
      <c r="I263" s="476">
        <v>97248</v>
      </c>
      <c r="J263" s="476">
        <v>301225</v>
      </c>
      <c r="K263" s="476">
        <v>20492</v>
      </c>
      <c r="L263" s="476">
        <v>2725703</v>
      </c>
      <c r="M263" s="476">
        <v>16544752</v>
      </c>
      <c r="N263" s="476">
        <f t="shared" si="32"/>
        <v>81867612</v>
      </c>
      <c r="O263" s="476">
        <f t="shared" si="33"/>
        <v>1110317</v>
      </c>
      <c r="P263" s="476">
        <f t="shared" si="34"/>
        <v>19270455</v>
      </c>
      <c r="Q263" s="476">
        <f t="shared" si="35"/>
        <v>102248384</v>
      </c>
      <c r="R263" s="476">
        <f t="shared" si="36"/>
        <v>2097349</v>
      </c>
      <c r="S263" s="806">
        <f t="shared" si="39"/>
        <v>104345733</v>
      </c>
      <c r="T263" s="804"/>
      <c r="U263" s="804"/>
      <c r="V263" s="804"/>
      <c r="W263" s="804"/>
      <c r="X263" s="804"/>
      <c r="Y263" s="804"/>
      <c r="Z263" s="804"/>
      <c r="AA263" s="804"/>
      <c r="AB263" s="804"/>
      <c r="AC263" s="804"/>
      <c r="AD263" s="804"/>
      <c r="AE263" s="804"/>
      <c r="AF263" s="804"/>
      <c r="AG263" s="804"/>
    </row>
    <row r="264" spans="1:33" s="792" customFormat="1" x14ac:dyDescent="0.2">
      <c r="A264" s="794">
        <f t="shared" si="37"/>
        <v>2042</v>
      </c>
      <c r="B264" s="794">
        <f t="shared" si="38"/>
        <v>12</v>
      </c>
      <c r="C264" s="800">
        <f t="shared" si="31"/>
        <v>52201</v>
      </c>
      <c r="D264" s="791"/>
      <c r="E264" s="805">
        <v>68539455</v>
      </c>
      <c r="F264" s="476">
        <v>33728627</v>
      </c>
      <c r="G264" s="476">
        <v>2059084</v>
      </c>
      <c r="H264" s="476">
        <v>1080900</v>
      </c>
      <c r="I264" s="476">
        <v>127441</v>
      </c>
      <c r="J264" s="476">
        <v>337583</v>
      </c>
      <c r="K264" s="476">
        <v>22634</v>
      </c>
      <c r="L264" s="476">
        <v>3057105</v>
      </c>
      <c r="M264" s="476">
        <v>16871586</v>
      </c>
      <c r="N264" s="476">
        <f t="shared" si="32"/>
        <v>104477241</v>
      </c>
      <c r="O264" s="476">
        <f t="shared" si="33"/>
        <v>1418483</v>
      </c>
      <c r="P264" s="476">
        <f t="shared" si="34"/>
        <v>19928691</v>
      </c>
      <c r="Q264" s="476">
        <f t="shared" si="35"/>
        <v>125824415</v>
      </c>
      <c r="R264" s="476">
        <f t="shared" si="36"/>
        <v>2580948</v>
      </c>
      <c r="S264" s="806">
        <f t="shared" si="39"/>
        <v>128405363</v>
      </c>
      <c r="T264" s="804"/>
      <c r="U264" s="804"/>
      <c r="V264" s="804"/>
      <c r="W264" s="804"/>
      <c r="X264" s="804"/>
      <c r="Y264" s="804"/>
      <c r="Z264" s="804"/>
      <c r="AA264" s="804"/>
      <c r="AB264" s="804"/>
      <c r="AC264" s="804"/>
      <c r="AD264" s="804"/>
      <c r="AE264" s="804"/>
      <c r="AF264" s="804"/>
      <c r="AG264" s="804"/>
    </row>
    <row r="265" spans="1:33" s="792" customFormat="1" x14ac:dyDescent="0.2">
      <c r="A265" s="794">
        <f t="shared" si="37"/>
        <v>2043</v>
      </c>
      <c r="B265" s="794">
        <f t="shared" si="38"/>
        <v>1</v>
      </c>
      <c r="C265" s="800">
        <f t="shared" si="31"/>
        <v>52232</v>
      </c>
      <c r="D265" s="791"/>
      <c r="E265" s="805">
        <v>66949060</v>
      </c>
      <c r="F265" s="476">
        <v>28887381</v>
      </c>
      <c r="G265" s="476">
        <v>1800573</v>
      </c>
      <c r="H265" s="476">
        <v>1117979</v>
      </c>
      <c r="I265" s="476">
        <v>100909</v>
      </c>
      <c r="J265" s="476">
        <v>305222</v>
      </c>
      <c r="K265" s="476">
        <v>21152</v>
      </c>
      <c r="L265" s="476">
        <v>2835761</v>
      </c>
      <c r="M265" s="476">
        <v>15296241</v>
      </c>
      <c r="N265" s="476">
        <f t="shared" si="32"/>
        <v>97759075</v>
      </c>
      <c r="O265" s="476">
        <f t="shared" si="33"/>
        <v>1423201</v>
      </c>
      <c r="P265" s="476">
        <f t="shared" si="34"/>
        <v>18132002</v>
      </c>
      <c r="Q265" s="476">
        <f t="shared" ref="Q265:Q288" si="40">SUM(N265:P265)</f>
        <v>117314278</v>
      </c>
      <c r="R265" s="476">
        <f t="shared" si="36"/>
        <v>2406385</v>
      </c>
      <c r="S265" s="806">
        <f t="shared" si="39"/>
        <v>119720663</v>
      </c>
      <c r="T265" s="804"/>
      <c r="U265" s="804"/>
      <c r="V265" s="804"/>
      <c r="W265" s="804"/>
      <c r="X265" s="804"/>
      <c r="Y265" s="804"/>
      <c r="Z265" s="804"/>
      <c r="AA265" s="804"/>
      <c r="AB265" s="804"/>
      <c r="AC265" s="804"/>
      <c r="AD265" s="804"/>
      <c r="AE265" s="804"/>
      <c r="AF265" s="804"/>
      <c r="AG265" s="804"/>
    </row>
    <row r="266" spans="1:33" s="792" customFormat="1" x14ac:dyDescent="0.2">
      <c r="A266" s="794">
        <f t="shared" si="37"/>
        <v>2043</v>
      </c>
      <c r="B266" s="794">
        <f t="shared" si="38"/>
        <v>2</v>
      </c>
      <c r="C266" s="800">
        <f t="shared" si="31"/>
        <v>52263</v>
      </c>
      <c r="D266" s="791"/>
      <c r="E266" s="805">
        <v>55679508</v>
      </c>
      <c r="F266" s="476">
        <v>24629879</v>
      </c>
      <c r="G266" s="476">
        <v>1636888</v>
      </c>
      <c r="H266" s="476">
        <v>868405</v>
      </c>
      <c r="I266" s="476">
        <v>92916</v>
      </c>
      <c r="J266" s="476">
        <v>323445</v>
      </c>
      <c r="K266" s="476">
        <v>20427</v>
      </c>
      <c r="L266" s="476">
        <v>3137743</v>
      </c>
      <c r="M266" s="476">
        <v>18516505</v>
      </c>
      <c r="N266" s="476">
        <f t="shared" si="32"/>
        <v>82059618</v>
      </c>
      <c r="O266" s="476">
        <f t="shared" si="33"/>
        <v>1191850</v>
      </c>
      <c r="P266" s="476">
        <f t="shared" si="34"/>
        <v>21654248</v>
      </c>
      <c r="Q266" s="476">
        <f t="shared" si="40"/>
        <v>104905716</v>
      </c>
      <c r="R266" s="476">
        <f t="shared" si="36"/>
        <v>2151857</v>
      </c>
      <c r="S266" s="806">
        <f t="shared" si="39"/>
        <v>107057573</v>
      </c>
      <c r="T266" s="804"/>
      <c r="U266" s="804"/>
      <c r="V266" s="804"/>
      <c r="W266" s="804"/>
      <c r="X266" s="804"/>
      <c r="Y266" s="804"/>
      <c r="Z266" s="804"/>
      <c r="AA266" s="804"/>
      <c r="AB266" s="804"/>
      <c r="AC266" s="804"/>
      <c r="AD266" s="804"/>
      <c r="AE266" s="804"/>
      <c r="AF266" s="804"/>
      <c r="AG266" s="804"/>
    </row>
    <row r="267" spans="1:33" s="792" customFormat="1" x14ac:dyDescent="0.2">
      <c r="A267" s="794">
        <f t="shared" si="37"/>
        <v>2043</v>
      </c>
      <c r="B267" s="794">
        <f t="shared" si="38"/>
        <v>3</v>
      </c>
      <c r="C267" s="800">
        <f t="shared" si="31"/>
        <v>52291</v>
      </c>
      <c r="D267" s="791"/>
      <c r="E267" s="805">
        <v>48839140</v>
      </c>
      <c r="F267" s="476">
        <v>22997753</v>
      </c>
      <c r="G267" s="476">
        <v>1497740</v>
      </c>
      <c r="H267" s="476">
        <v>879215</v>
      </c>
      <c r="I267" s="476">
        <v>83147</v>
      </c>
      <c r="J267" s="476">
        <v>372900</v>
      </c>
      <c r="K267" s="476">
        <v>21765</v>
      </c>
      <c r="L267" s="476">
        <v>2828363</v>
      </c>
      <c r="M267" s="476">
        <v>15410147</v>
      </c>
      <c r="N267" s="476">
        <f t="shared" si="32"/>
        <v>73439545</v>
      </c>
      <c r="O267" s="476">
        <f t="shared" si="33"/>
        <v>1252115</v>
      </c>
      <c r="P267" s="476">
        <f t="shared" si="34"/>
        <v>18238510</v>
      </c>
      <c r="Q267" s="476">
        <f t="shared" si="40"/>
        <v>92930170</v>
      </c>
      <c r="R267" s="476">
        <f t="shared" si="36"/>
        <v>1906211</v>
      </c>
      <c r="S267" s="806">
        <f t="shared" si="39"/>
        <v>94836381</v>
      </c>
      <c r="T267" s="804"/>
      <c r="U267" s="804"/>
      <c r="V267" s="804"/>
      <c r="W267" s="804"/>
      <c r="X267" s="804"/>
      <c r="Y267" s="804"/>
      <c r="Z267" s="804"/>
      <c r="AA267" s="804"/>
      <c r="AB267" s="804"/>
      <c r="AC267" s="804"/>
      <c r="AD267" s="804"/>
      <c r="AE267" s="804"/>
      <c r="AF267" s="804"/>
      <c r="AG267" s="804"/>
    </row>
    <row r="268" spans="1:33" s="792" customFormat="1" x14ac:dyDescent="0.2">
      <c r="A268" s="794">
        <f t="shared" si="37"/>
        <v>2043</v>
      </c>
      <c r="B268" s="794">
        <f t="shared" si="38"/>
        <v>4</v>
      </c>
      <c r="C268" s="800">
        <f t="shared" si="31"/>
        <v>52322</v>
      </c>
      <c r="D268" s="791"/>
      <c r="E268" s="805">
        <v>35269923</v>
      </c>
      <c r="F268" s="476">
        <v>17814414</v>
      </c>
      <c r="G268" s="476">
        <v>1205533</v>
      </c>
      <c r="H268" s="476">
        <v>771029</v>
      </c>
      <c r="I268" s="476">
        <v>59929</v>
      </c>
      <c r="J268" s="476">
        <v>357707</v>
      </c>
      <c r="K268" s="476">
        <v>20598</v>
      </c>
      <c r="L268" s="476">
        <v>3046527</v>
      </c>
      <c r="M268" s="476">
        <v>16748247</v>
      </c>
      <c r="N268" s="476">
        <f t="shared" si="32"/>
        <v>54370397</v>
      </c>
      <c r="O268" s="476">
        <f t="shared" si="33"/>
        <v>1128736</v>
      </c>
      <c r="P268" s="476">
        <f t="shared" si="34"/>
        <v>19794774</v>
      </c>
      <c r="Q268" s="476">
        <f t="shared" si="40"/>
        <v>75293907</v>
      </c>
      <c r="R268" s="476">
        <f t="shared" si="36"/>
        <v>1544451</v>
      </c>
      <c r="S268" s="806">
        <f t="shared" si="39"/>
        <v>76838358</v>
      </c>
      <c r="T268" s="804"/>
      <c r="U268" s="804"/>
      <c r="V268" s="804"/>
      <c r="W268" s="804"/>
      <c r="X268" s="804"/>
      <c r="Y268" s="804"/>
      <c r="Z268" s="804"/>
      <c r="AA268" s="804"/>
      <c r="AB268" s="804"/>
      <c r="AC268" s="804"/>
      <c r="AD268" s="804"/>
      <c r="AE268" s="804"/>
      <c r="AF268" s="804"/>
      <c r="AG268" s="804"/>
    </row>
    <row r="269" spans="1:33" s="792" customFormat="1" x14ac:dyDescent="0.2">
      <c r="A269" s="794">
        <f t="shared" si="37"/>
        <v>2043</v>
      </c>
      <c r="B269" s="794">
        <f t="shared" si="38"/>
        <v>5</v>
      </c>
      <c r="C269" s="800">
        <f t="shared" si="31"/>
        <v>52352</v>
      </c>
      <c r="D269" s="791"/>
      <c r="E269" s="805">
        <v>22004085</v>
      </c>
      <c r="F269" s="476">
        <v>13523948</v>
      </c>
      <c r="G269" s="476">
        <v>833920</v>
      </c>
      <c r="H269" s="476">
        <v>682039</v>
      </c>
      <c r="I269" s="476">
        <v>61001</v>
      </c>
      <c r="J269" s="476">
        <v>336458</v>
      </c>
      <c r="K269" s="476">
        <v>18917</v>
      </c>
      <c r="L269" s="476">
        <v>2783410</v>
      </c>
      <c r="M269" s="476">
        <v>15824596</v>
      </c>
      <c r="N269" s="476">
        <f t="shared" si="32"/>
        <v>36441871</v>
      </c>
      <c r="O269" s="476">
        <f t="shared" si="33"/>
        <v>1018497</v>
      </c>
      <c r="P269" s="476">
        <f t="shared" si="34"/>
        <v>18608006</v>
      </c>
      <c r="Q269" s="476">
        <f t="shared" si="40"/>
        <v>56068374</v>
      </c>
      <c r="R269" s="476">
        <f t="shared" si="36"/>
        <v>1150091</v>
      </c>
      <c r="S269" s="806">
        <f t="shared" si="39"/>
        <v>57218465</v>
      </c>
      <c r="T269" s="804"/>
      <c r="U269" s="804"/>
      <c r="V269" s="804"/>
      <c r="W269" s="804"/>
      <c r="X269" s="804"/>
      <c r="Y269" s="804"/>
      <c r="Z269" s="804"/>
      <c r="AA269" s="804"/>
      <c r="AB269" s="804"/>
      <c r="AC269" s="804"/>
      <c r="AD269" s="804"/>
      <c r="AE269" s="804"/>
      <c r="AF269" s="804"/>
      <c r="AG269" s="804"/>
    </row>
    <row r="270" spans="1:33" s="792" customFormat="1" x14ac:dyDescent="0.2">
      <c r="A270" s="794">
        <f t="shared" si="37"/>
        <v>2043</v>
      </c>
      <c r="B270" s="794">
        <f t="shared" si="38"/>
        <v>6</v>
      </c>
      <c r="C270" s="800">
        <f t="shared" si="31"/>
        <v>52383</v>
      </c>
      <c r="D270" s="791"/>
      <c r="E270" s="805">
        <v>15210948</v>
      </c>
      <c r="F270" s="476">
        <v>11645595</v>
      </c>
      <c r="G270" s="476">
        <v>691413</v>
      </c>
      <c r="H270" s="476">
        <v>563454</v>
      </c>
      <c r="I270" s="476">
        <v>64954</v>
      </c>
      <c r="J270" s="476">
        <v>269656</v>
      </c>
      <c r="K270" s="476">
        <v>18325</v>
      </c>
      <c r="L270" s="476">
        <v>2939580</v>
      </c>
      <c r="M270" s="476">
        <v>15846589</v>
      </c>
      <c r="N270" s="476">
        <f t="shared" si="32"/>
        <v>27631235</v>
      </c>
      <c r="O270" s="476">
        <f t="shared" si="33"/>
        <v>833110</v>
      </c>
      <c r="P270" s="476">
        <f t="shared" si="34"/>
        <v>18786169</v>
      </c>
      <c r="Q270" s="476">
        <f t="shared" si="40"/>
        <v>47250514</v>
      </c>
      <c r="R270" s="476">
        <f t="shared" si="36"/>
        <v>969217</v>
      </c>
      <c r="S270" s="806">
        <f t="shared" si="39"/>
        <v>48219731</v>
      </c>
      <c r="T270" s="804"/>
      <c r="U270" s="804"/>
      <c r="V270" s="804"/>
      <c r="W270" s="804"/>
      <c r="X270" s="804"/>
      <c r="Y270" s="804"/>
      <c r="Z270" s="804"/>
      <c r="AA270" s="804"/>
      <c r="AB270" s="804"/>
      <c r="AC270" s="804"/>
      <c r="AD270" s="804"/>
      <c r="AE270" s="804"/>
      <c r="AF270" s="804"/>
      <c r="AG270" s="804"/>
    </row>
    <row r="271" spans="1:33" s="792" customFormat="1" x14ac:dyDescent="0.2">
      <c r="A271" s="794">
        <f t="shared" si="37"/>
        <v>2043</v>
      </c>
      <c r="B271" s="794">
        <f t="shared" si="38"/>
        <v>7</v>
      </c>
      <c r="C271" s="800">
        <f t="shared" si="31"/>
        <v>52413</v>
      </c>
      <c r="D271" s="791"/>
      <c r="E271" s="805">
        <v>11769947</v>
      </c>
      <c r="F271" s="476">
        <v>10441383</v>
      </c>
      <c r="G271" s="476">
        <v>604448</v>
      </c>
      <c r="H271" s="476">
        <v>520014</v>
      </c>
      <c r="I271" s="476">
        <v>61889</v>
      </c>
      <c r="J271" s="476">
        <v>229522</v>
      </c>
      <c r="K271" s="476">
        <v>17278</v>
      </c>
      <c r="L271" s="476">
        <v>2518200</v>
      </c>
      <c r="M271" s="476">
        <v>15930243</v>
      </c>
      <c r="N271" s="476">
        <f t="shared" si="32"/>
        <v>22894945</v>
      </c>
      <c r="O271" s="476">
        <f t="shared" si="33"/>
        <v>749536</v>
      </c>
      <c r="P271" s="476">
        <f t="shared" si="34"/>
        <v>18448443</v>
      </c>
      <c r="Q271" s="476">
        <f t="shared" si="40"/>
        <v>42092924</v>
      </c>
      <c r="R271" s="476">
        <f t="shared" si="36"/>
        <v>863423</v>
      </c>
      <c r="S271" s="806">
        <f t="shared" si="39"/>
        <v>42956347</v>
      </c>
      <c r="T271" s="804"/>
      <c r="U271" s="804"/>
      <c r="V271" s="804"/>
      <c r="W271" s="804"/>
      <c r="X271" s="804"/>
      <c r="Y271" s="804"/>
      <c r="Z271" s="804"/>
      <c r="AA271" s="804"/>
      <c r="AB271" s="804"/>
      <c r="AC271" s="804"/>
      <c r="AD271" s="804"/>
      <c r="AE271" s="804"/>
      <c r="AF271" s="804"/>
      <c r="AG271" s="804"/>
    </row>
    <row r="272" spans="1:33" s="792" customFormat="1" x14ac:dyDescent="0.2">
      <c r="A272" s="794">
        <f t="shared" si="37"/>
        <v>2043</v>
      </c>
      <c r="B272" s="794">
        <f t="shared" si="38"/>
        <v>8</v>
      </c>
      <c r="C272" s="800">
        <f t="shared" si="31"/>
        <v>52444</v>
      </c>
      <c r="D272" s="791"/>
      <c r="E272" s="805">
        <v>12094824</v>
      </c>
      <c r="F272" s="476">
        <v>11465106</v>
      </c>
      <c r="G272" s="476">
        <v>682268</v>
      </c>
      <c r="H272" s="476">
        <v>481246</v>
      </c>
      <c r="I272" s="476">
        <v>44168</v>
      </c>
      <c r="J272" s="476">
        <v>234916</v>
      </c>
      <c r="K272" s="476">
        <v>17598</v>
      </c>
      <c r="L272" s="476">
        <v>2468921</v>
      </c>
      <c r="M272" s="476">
        <v>15389385</v>
      </c>
      <c r="N272" s="476">
        <f t="shared" si="32"/>
        <v>24303964</v>
      </c>
      <c r="O272" s="476">
        <f t="shared" si="33"/>
        <v>716162</v>
      </c>
      <c r="P272" s="476">
        <f t="shared" si="34"/>
        <v>17858306</v>
      </c>
      <c r="Q272" s="476">
        <f t="shared" si="40"/>
        <v>42878432</v>
      </c>
      <c r="R272" s="476">
        <f t="shared" si="36"/>
        <v>879535</v>
      </c>
      <c r="S272" s="806">
        <f t="shared" si="39"/>
        <v>43757967</v>
      </c>
      <c r="T272" s="804"/>
      <c r="U272" s="804"/>
      <c r="V272" s="804"/>
      <c r="W272" s="804"/>
      <c r="X272" s="804"/>
      <c r="Y272" s="804"/>
      <c r="Z272" s="804"/>
      <c r="AA272" s="804"/>
      <c r="AB272" s="804"/>
      <c r="AC272" s="804"/>
      <c r="AD272" s="804"/>
      <c r="AE272" s="804"/>
      <c r="AF272" s="804"/>
      <c r="AG272" s="804"/>
    </row>
    <row r="273" spans="1:33" s="792" customFormat="1" x14ac:dyDescent="0.2">
      <c r="A273" s="794">
        <f t="shared" si="37"/>
        <v>2043</v>
      </c>
      <c r="B273" s="794">
        <f t="shared" si="38"/>
        <v>9</v>
      </c>
      <c r="C273" s="800">
        <f t="shared" si="31"/>
        <v>52475</v>
      </c>
      <c r="D273" s="791"/>
      <c r="E273" s="805">
        <v>16109766</v>
      </c>
      <c r="F273" s="476">
        <v>13131341</v>
      </c>
      <c r="G273" s="476">
        <v>922231</v>
      </c>
      <c r="H273" s="476">
        <v>428261</v>
      </c>
      <c r="I273" s="476">
        <v>38280</v>
      </c>
      <c r="J273" s="476">
        <v>261258</v>
      </c>
      <c r="K273" s="476">
        <v>16074</v>
      </c>
      <c r="L273" s="476">
        <v>2329452</v>
      </c>
      <c r="M273" s="476">
        <v>16487875</v>
      </c>
      <c r="N273" s="476">
        <f t="shared" si="32"/>
        <v>30217692</v>
      </c>
      <c r="O273" s="476">
        <f t="shared" si="33"/>
        <v>689519</v>
      </c>
      <c r="P273" s="476">
        <f t="shared" si="34"/>
        <v>18817327</v>
      </c>
      <c r="Q273" s="476">
        <f t="shared" si="40"/>
        <v>49724538</v>
      </c>
      <c r="R273" s="476">
        <f t="shared" si="36"/>
        <v>1019965</v>
      </c>
      <c r="S273" s="806">
        <f t="shared" si="39"/>
        <v>50744503</v>
      </c>
      <c r="T273" s="804"/>
      <c r="U273" s="804"/>
      <c r="V273" s="804"/>
      <c r="W273" s="804"/>
      <c r="X273" s="804"/>
      <c r="Y273" s="804"/>
      <c r="Z273" s="804"/>
      <c r="AA273" s="804"/>
      <c r="AB273" s="804"/>
      <c r="AC273" s="804"/>
      <c r="AD273" s="804"/>
      <c r="AE273" s="804"/>
      <c r="AF273" s="804"/>
      <c r="AG273" s="804"/>
    </row>
    <row r="274" spans="1:33" s="792" customFormat="1" x14ac:dyDescent="0.2">
      <c r="A274" s="794">
        <f t="shared" si="37"/>
        <v>2043</v>
      </c>
      <c r="B274" s="794">
        <f t="shared" si="38"/>
        <v>10</v>
      </c>
      <c r="C274" s="800">
        <f t="shared" si="31"/>
        <v>52505</v>
      </c>
      <c r="D274" s="791"/>
      <c r="E274" s="805">
        <v>32623872</v>
      </c>
      <c r="F274" s="476">
        <v>20940018</v>
      </c>
      <c r="G274" s="476">
        <v>962983</v>
      </c>
      <c r="H274" s="476">
        <v>737825</v>
      </c>
      <c r="I274" s="476">
        <v>66238</v>
      </c>
      <c r="J274" s="476">
        <v>299578</v>
      </c>
      <c r="K274" s="476">
        <v>18964</v>
      </c>
      <c r="L274" s="476">
        <v>2163146</v>
      </c>
      <c r="M274" s="476">
        <v>15869343</v>
      </c>
      <c r="N274" s="476">
        <f t="shared" si="32"/>
        <v>54612075</v>
      </c>
      <c r="O274" s="476">
        <f t="shared" si="33"/>
        <v>1037403</v>
      </c>
      <c r="P274" s="476">
        <f t="shared" si="34"/>
        <v>18032489</v>
      </c>
      <c r="Q274" s="476">
        <f t="shared" si="40"/>
        <v>73681967</v>
      </c>
      <c r="R274" s="476">
        <f t="shared" si="36"/>
        <v>1511386</v>
      </c>
      <c r="S274" s="806">
        <f t="shared" si="39"/>
        <v>75193353</v>
      </c>
      <c r="T274" s="804"/>
      <c r="U274" s="804"/>
      <c r="V274" s="804"/>
      <c r="W274" s="804"/>
      <c r="X274" s="804"/>
      <c r="Y274" s="804"/>
      <c r="Z274" s="804"/>
      <c r="AA274" s="804"/>
      <c r="AB274" s="804"/>
      <c r="AC274" s="804"/>
      <c r="AD274" s="804"/>
      <c r="AE274" s="804"/>
      <c r="AF274" s="804"/>
      <c r="AG274" s="804"/>
    </row>
    <row r="275" spans="1:33" s="792" customFormat="1" x14ac:dyDescent="0.2">
      <c r="A275" s="794">
        <f t="shared" si="37"/>
        <v>2043</v>
      </c>
      <c r="B275" s="794">
        <f t="shared" si="38"/>
        <v>11</v>
      </c>
      <c r="C275" s="800">
        <f t="shared" si="31"/>
        <v>52536</v>
      </c>
      <c r="D275" s="791"/>
      <c r="E275" s="805">
        <v>51206094</v>
      </c>
      <c r="F275" s="476">
        <v>27773741</v>
      </c>
      <c r="G275" s="476">
        <v>1570460</v>
      </c>
      <c r="H275" s="476">
        <v>697635</v>
      </c>
      <c r="I275" s="476">
        <v>83975</v>
      </c>
      <c r="J275" s="476">
        <v>300789</v>
      </c>
      <c r="K275" s="476">
        <v>20471</v>
      </c>
      <c r="L275" s="476">
        <v>2624667</v>
      </c>
      <c r="M275" s="476">
        <v>16522869</v>
      </c>
      <c r="N275" s="476">
        <f t="shared" si="32"/>
        <v>80654741</v>
      </c>
      <c r="O275" s="476">
        <f t="shared" si="33"/>
        <v>998424</v>
      </c>
      <c r="P275" s="476">
        <f t="shared" si="34"/>
        <v>19147536</v>
      </c>
      <c r="Q275" s="476">
        <f t="shared" si="40"/>
        <v>100800701</v>
      </c>
      <c r="R275" s="476">
        <f t="shared" si="36"/>
        <v>2067654</v>
      </c>
      <c r="S275" s="806">
        <f t="shared" si="39"/>
        <v>102868355</v>
      </c>
      <c r="T275" s="804"/>
      <c r="U275" s="804"/>
      <c r="V275" s="804"/>
      <c r="W275" s="804"/>
      <c r="X275" s="804"/>
      <c r="Y275" s="804"/>
      <c r="Z275" s="804"/>
      <c r="AA275" s="804"/>
      <c r="AB275" s="804"/>
      <c r="AC275" s="804"/>
      <c r="AD275" s="804"/>
      <c r="AE275" s="804"/>
      <c r="AF275" s="804"/>
      <c r="AG275" s="804"/>
    </row>
    <row r="276" spans="1:33" s="792" customFormat="1" x14ac:dyDescent="0.2">
      <c r="A276" s="794">
        <f t="shared" si="37"/>
        <v>2043</v>
      </c>
      <c r="B276" s="794">
        <f t="shared" si="38"/>
        <v>12</v>
      </c>
      <c r="C276" s="800">
        <f t="shared" si="31"/>
        <v>52566</v>
      </c>
      <c r="D276" s="791"/>
      <c r="E276" s="805">
        <v>67371041</v>
      </c>
      <c r="F276" s="476">
        <v>33251315</v>
      </c>
      <c r="G276" s="476">
        <v>2024011</v>
      </c>
      <c r="H276" s="476">
        <v>929289</v>
      </c>
      <c r="I276" s="476">
        <v>109795</v>
      </c>
      <c r="J276" s="476">
        <v>336984</v>
      </c>
      <c r="K276" s="476">
        <v>22605</v>
      </c>
      <c r="L276" s="476">
        <v>2962361</v>
      </c>
      <c r="M276" s="476">
        <v>16846985</v>
      </c>
      <c r="N276" s="476">
        <f t="shared" si="32"/>
        <v>102778767</v>
      </c>
      <c r="O276" s="476">
        <f t="shared" si="33"/>
        <v>1266273</v>
      </c>
      <c r="P276" s="476">
        <f t="shared" si="34"/>
        <v>19809346</v>
      </c>
      <c r="Q276" s="476">
        <f t="shared" si="40"/>
        <v>123854386</v>
      </c>
      <c r="R276" s="476">
        <f t="shared" si="36"/>
        <v>2540538</v>
      </c>
      <c r="S276" s="806">
        <f t="shared" si="39"/>
        <v>126394924</v>
      </c>
      <c r="T276" s="804"/>
      <c r="U276" s="804"/>
      <c r="V276" s="804"/>
      <c r="W276" s="804"/>
      <c r="X276" s="804"/>
      <c r="Y276" s="804"/>
      <c r="Z276" s="804"/>
      <c r="AA276" s="804"/>
      <c r="AB276" s="804"/>
      <c r="AC276" s="804"/>
      <c r="AD276" s="804"/>
      <c r="AE276" s="804"/>
      <c r="AF276" s="804"/>
      <c r="AG276" s="804"/>
    </row>
    <row r="277" spans="1:33" s="792" customFormat="1" x14ac:dyDescent="0.2">
      <c r="A277" s="794">
        <f t="shared" si="37"/>
        <v>2044</v>
      </c>
      <c r="B277" s="794">
        <f t="shared" si="38"/>
        <v>1</v>
      </c>
      <c r="C277" s="800">
        <f t="shared" si="31"/>
        <v>52597</v>
      </c>
      <c r="D277" s="791"/>
      <c r="E277" s="805">
        <v>65701543</v>
      </c>
      <c r="F277" s="476">
        <v>28727175</v>
      </c>
      <c r="G277" s="476">
        <v>1773922</v>
      </c>
      <c r="H277" s="476">
        <v>971661</v>
      </c>
      <c r="I277" s="476">
        <v>87431</v>
      </c>
      <c r="J277" s="476">
        <v>305689</v>
      </c>
      <c r="K277" s="476">
        <v>21201</v>
      </c>
      <c r="L277" s="476">
        <v>2869612</v>
      </c>
      <c r="M277" s="476">
        <v>15607059</v>
      </c>
      <c r="N277" s="476">
        <f t="shared" si="32"/>
        <v>96311272</v>
      </c>
      <c r="O277" s="476">
        <f t="shared" si="33"/>
        <v>1277350</v>
      </c>
      <c r="P277" s="476">
        <f t="shared" si="34"/>
        <v>18476671</v>
      </c>
      <c r="Q277" s="476">
        <f t="shared" si="40"/>
        <v>116065293</v>
      </c>
      <c r="R277" s="476">
        <f t="shared" si="36"/>
        <v>2380766</v>
      </c>
      <c r="S277" s="806">
        <f t="shared" si="39"/>
        <v>118446059</v>
      </c>
      <c r="T277" s="804"/>
      <c r="U277" s="804"/>
      <c r="V277" s="804"/>
      <c r="W277" s="804"/>
      <c r="X277" s="804"/>
      <c r="Y277" s="804"/>
      <c r="Z277" s="804"/>
      <c r="AA277" s="804"/>
      <c r="AB277" s="804"/>
      <c r="AC277" s="804"/>
      <c r="AD277" s="804"/>
      <c r="AE277" s="804"/>
      <c r="AF277" s="804"/>
      <c r="AG277" s="804"/>
    </row>
    <row r="278" spans="1:33" s="792" customFormat="1" x14ac:dyDescent="0.2">
      <c r="A278" s="794">
        <f t="shared" si="37"/>
        <v>2044</v>
      </c>
      <c r="B278" s="794">
        <f t="shared" si="38"/>
        <v>2</v>
      </c>
      <c r="C278" s="800">
        <f t="shared" si="31"/>
        <v>52628</v>
      </c>
      <c r="D278" s="791"/>
      <c r="E278" s="805">
        <v>55670557</v>
      </c>
      <c r="F278" s="476">
        <v>24797677</v>
      </c>
      <c r="G278" s="476">
        <v>1635368</v>
      </c>
      <c r="H278" s="476">
        <v>760799</v>
      </c>
      <c r="I278" s="476">
        <v>81178</v>
      </c>
      <c r="J278" s="476">
        <v>329395</v>
      </c>
      <c r="K278" s="476">
        <v>20773</v>
      </c>
      <c r="L278" s="476">
        <v>3021786</v>
      </c>
      <c r="M278" s="476">
        <v>18539793</v>
      </c>
      <c r="N278" s="476">
        <f t="shared" si="32"/>
        <v>82205553</v>
      </c>
      <c r="O278" s="476">
        <f t="shared" si="33"/>
        <v>1090194</v>
      </c>
      <c r="P278" s="476">
        <f t="shared" si="34"/>
        <v>21561579</v>
      </c>
      <c r="Q278" s="476">
        <f t="shared" si="40"/>
        <v>104857326</v>
      </c>
      <c r="R278" s="476">
        <f t="shared" si="36"/>
        <v>2150865</v>
      </c>
      <c r="S278" s="806">
        <f t="shared" si="39"/>
        <v>107008191</v>
      </c>
      <c r="T278" s="804"/>
      <c r="U278" s="804"/>
      <c r="V278" s="804"/>
      <c r="W278" s="804"/>
      <c r="X278" s="804"/>
      <c r="Y278" s="804"/>
      <c r="Z278" s="804"/>
      <c r="AA278" s="804"/>
      <c r="AB278" s="804"/>
      <c r="AC278" s="804"/>
      <c r="AD278" s="804"/>
      <c r="AE278" s="804"/>
      <c r="AF278" s="804"/>
      <c r="AG278" s="804"/>
    </row>
    <row r="279" spans="1:33" s="792" customFormat="1" x14ac:dyDescent="0.2">
      <c r="A279" s="794">
        <f t="shared" si="37"/>
        <v>2044</v>
      </c>
      <c r="B279" s="794">
        <f t="shared" si="38"/>
        <v>3</v>
      </c>
      <c r="C279" s="800">
        <f t="shared" si="31"/>
        <v>52657</v>
      </c>
      <c r="D279" s="791"/>
      <c r="E279" s="805">
        <v>49012196</v>
      </c>
      <c r="F279" s="476">
        <v>23027988</v>
      </c>
      <c r="G279" s="476">
        <v>1502129</v>
      </c>
      <c r="H279" s="476">
        <v>762411</v>
      </c>
      <c r="I279" s="476">
        <v>72021</v>
      </c>
      <c r="J279" s="476">
        <v>376514</v>
      </c>
      <c r="K279" s="476">
        <v>21980</v>
      </c>
      <c r="L279" s="476">
        <v>2794256</v>
      </c>
      <c r="M279" s="476">
        <v>15387489</v>
      </c>
      <c r="N279" s="476">
        <f t="shared" si="32"/>
        <v>73636314</v>
      </c>
      <c r="O279" s="476">
        <f t="shared" si="33"/>
        <v>1138925</v>
      </c>
      <c r="P279" s="476">
        <f t="shared" si="34"/>
        <v>18181745</v>
      </c>
      <c r="Q279" s="476">
        <f t="shared" si="40"/>
        <v>92956984</v>
      </c>
      <c r="R279" s="476">
        <f t="shared" si="36"/>
        <v>1906761</v>
      </c>
      <c r="S279" s="806">
        <f t="shared" si="39"/>
        <v>94863745</v>
      </c>
      <c r="T279" s="804"/>
      <c r="U279" s="804"/>
      <c r="V279" s="804"/>
      <c r="W279" s="804"/>
      <c r="X279" s="804"/>
      <c r="Y279" s="804"/>
      <c r="Z279" s="804"/>
      <c r="AA279" s="804"/>
      <c r="AB279" s="804"/>
      <c r="AC279" s="804"/>
      <c r="AD279" s="804"/>
      <c r="AE279" s="804"/>
      <c r="AF279" s="804"/>
      <c r="AG279" s="804"/>
    </row>
    <row r="280" spans="1:33" s="792" customFormat="1" x14ac:dyDescent="0.2">
      <c r="A280" s="794">
        <f t="shared" si="37"/>
        <v>2044</v>
      </c>
      <c r="B280" s="794">
        <f t="shared" si="38"/>
        <v>4</v>
      </c>
      <c r="C280" s="800">
        <f t="shared" si="31"/>
        <v>52688</v>
      </c>
      <c r="D280" s="791"/>
      <c r="E280" s="805">
        <v>34754112</v>
      </c>
      <c r="F280" s="476">
        <v>17710259</v>
      </c>
      <c r="G280" s="476">
        <v>1187564</v>
      </c>
      <c r="H280" s="476">
        <v>663853</v>
      </c>
      <c r="I280" s="476">
        <v>51317</v>
      </c>
      <c r="J280" s="476">
        <v>356964</v>
      </c>
      <c r="K280" s="476">
        <v>20582</v>
      </c>
      <c r="L280" s="476">
        <v>2995766</v>
      </c>
      <c r="M280" s="476">
        <v>16731718</v>
      </c>
      <c r="N280" s="476">
        <f t="shared" si="32"/>
        <v>53723834</v>
      </c>
      <c r="O280" s="476">
        <f t="shared" si="33"/>
        <v>1020817</v>
      </c>
      <c r="P280" s="476">
        <f t="shared" si="34"/>
        <v>19727484</v>
      </c>
      <c r="Q280" s="476">
        <f t="shared" si="40"/>
        <v>74472135</v>
      </c>
      <c r="R280" s="476">
        <f t="shared" si="36"/>
        <v>1527595</v>
      </c>
      <c r="S280" s="806">
        <f t="shared" si="39"/>
        <v>75999730</v>
      </c>
      <c r="T280" s="804"/>
      <c r="U280" s="804"/>
      <c r="V280" s="804"/>
      <c r="W280" s="804"/>
      <c r="X280" s="804"/>
      <c r="Y280" s="804"/>
      <c r="Z280" s="804"/>
      <c r="AA280" s="804"/>
      <c r="AB280" s="804"/>
      <c r="AC280" s="804"/>
      <c r="AD280" s="804"/>
      <c r="AE280" s="804"/>
      <c r="AF280" s="804"/>
      <c r="AG280" s="804"/>
    </row>
    <row r="281" spans="1:33" s="792" customFormat="1" x14ac:dyDescent="0.2">
      <c r="A281" s="794">
        <f t="shared" si="37"/>
        <v>2044</v>
      </c>
      <c r="B281" s="794">
        <f t="shared" si="38"/>
        <v>5</v>
      </c>
      <c r="C281" s="800">
        <f t="shared" si="31"/>
        <v>52718</v>
      </c>
      <c r="D281" s="791"/>
      <c r="E281" s="805">
        <v>21748322</v>
      </c>
      <c r="F281" s="476">
        <v>13492801</v>
      </c>
      <c r="G281" s="476">
        <v>823372</v>
      </c>
      <c r="H281" s="476">
        <v>587496</v>
      </c>
      <c r="I281" s="476">
        <v>52206</v>
      </c>
      <c r="J281" s="476">
        <v>335810</v>
      </c>
      <c r="K281" s="476">
        <v>18906</v>
      </c>
      <c r="L281" s="476">
        <v>2745759</v>
      </c>
      <c r="M281" s="476">
        <v>15808080</v>
      </c>
      <c r="N281" s="476">
        <f t="shared" si="32"/>
        <v>36135607</v>
      </c>
      <c r="O281" s="476">
        <f t="shared" si="33"/>
        <v>923306</v>
      </c>
      <c r="P281" s="476">
        <f t="shared" si="34"/>
        <v>18553839</v>
      </c>
      <c r="Q281" s="476">
        <f t="shared" si="40"/>
        <v>55612752</v>
      </c>
      <c r="R281" s="476">
        <f t="shared" si="36"/>
        <v>1140745</v>
      </c>
      <c r="S281" s="806">
        <f t="shared" si="39"/>
        <v>56753497</v>
      </c>
      <c r="T281" s="804"/>
      <c r="U281" s="804"/>
      <c r="V281" s="804"/>
      <c r="W281" s="804"/>
      <c r="X281" s="804"/>
      <c r="Y281" s="804"/>
      <c r="Z281" s="804"/>
      <c r="AA281" s="804"/>
      <c r="AB281" s="804"/>
      <c r="AC281" s="804"/>
      <c r="AD281" s="804"/>
      <c r="AE281" s="804"/>
      <c r="AF281" s="804"/>
      <c r="AG281" s="804"/>
    </row>
    <row r="282" spans="1:33" s="792" customFormat="1" x14ac:dyDescent="0.2">
      <c r="A282" s="794">
        <f t="shared" si="37"/>
        <v>2044</v>
      </c>
      <c r="B282" s="794">
        <f t="shared" si="38"/>
        <v>6</v>
      </c>
      <c r="C282" s="800">
        <f t="shared" si="31"/>
        <v>52749</v>
      </c>
      <c r="D282" s="791"/>
      <c r="E282" s="805">
        <v>15039792</v>
      </c>
      <c r="F282" s="476">
        <v>11645298</v>
      </c>
      <c r="G282" s="476">
        <v>683552</v>
      </c>
      <c r="H282" s="476">
        <v>485005</v>
      </c>
      <c r="I282" s="476">
        <v>55588</v>
      </c>
      <c r="J282" s="476">
        <v>269046</v>
      </c>
      <c r="K282" s="476">
        <v>18318</v>
      </c>
      <c r="L282" s="476">
        <v>2905808</v>
      </c>
      <c r="M282" s="476">
        <v>15832463</v>
      </c>
      <c r="N282" s="476">
        <f t="shared" si="32"/>
        <v>27442548</v>
      </c>
      <c r="O282" s="476">
        <f t="shared" si="33"/>
        <v>754051</v>
      </c>
      <c r="P282" s="476">
        <f t="shared" si="34"/>
        <v>18738271</v>
      </c>
      <c r="Q282" s="476">
        <f t="shared" si="40"/>
        <v>46934870</v>
      </c>
      <c r="R282" s="476">
        <f t="shared" si="36"/>
        <v>962742</v>
      </c>
      <c r="S282" s="806">
        <f t="shared" si="39"/>
        <v>47897612</v>
      </c>
      <c r="T282" s="804"/>
      <c r="U282" s="804"/>
      <c r="V282" s="804"/>
      <c r="W282" s="804"/>
      <c r="X282" s="804"/>
      <c r="Y282" s="804"/>
      <c r="Z282" s="804"/>
      <c r="AA282" s="804"/>
      <c r="AB282" s="804"/>
      <c r="AC282" s="804"/>
      <c r="AD282" s="804"/>
      <c r="AE282" s="804"/>
      <c r="AF282" s="804"/>
      <c r="AG282" s="804"/>
    </row>
    <row r="283" spans="1:33" s="792" customFormat="1" x14ac:dyDescent="0.2">
      <c r="A283" s="794">
        <f t="shared" si="37"/>
        <v>2044</v>
      </c>
      <c r="B283" s="794">
        <f t="shared" si="38"/>
        <v>7</v>
      </c>
      <c r="C283" s="800">
        <f t="shared" si="31"/>
        <v>52779</v>
      </c>
      <c r="D283" s="791"/>
      <c r="E283" s="805">
        <v>11660942</v>
      </c>
      <c r="F283" s="476">
        <v>10455392</v>
      </c>
      <c r="G283" s="476">
        <v>598210</v>
      </c>
      <c r="H283" s="476">
        <v>446972</v>
      </c>
      <c r="I283" s="476">
        <v>52958</v>
      </c>
      <c r="J283" s="476">
        <v>228961</v>
      </c>
      <c r="K283" s="476">
        <v>17276</v>
      </c>
      <c r="L283" s="476">
        <v>2491851</v>
      </c>
      <c r="M283" s="476">
        <v>15917598</v>
      </c>
      <c r="N283" s="476">
        <f t="shared" si="32"/>
        <v>22784778</v>
      </c>
      <c r="O283" s="476">
        <f t="shared" si="33"/>
        <v>675933</v>
      </c>
      <c r="P283" s="476">
        <f t="shared" si="34"/>
        <v>18409449</v>
      </c>
      <c r="Q283" s="476">
        <f t="shared" si="40"/>
        <v>41870160</v>
      </c>
      <c r="R283" s="476">
        <f t="shared" si="36"/>
        <v>858853</v>
      </c>
      <c r="S283" s="806">
        <f t="shared" si="39"/>
        <v>42729013</v>
      </c>
      <c r="T283" s="804"/>
      <c r="U283" s="804"/>
      <c r="V283" s="804"/>
      <c r="W283" s="804"/>
      <c r="X283" s="804"/>
      <c r="Y283" s="804"/>
      <c r="Z283" s="804"/>
      <c r="AA283" s="804"/>
      <c r="AB283" s="804"/>
      <c r="AC283" s="804"/>
      <c r="AD283" s="804"/>
      <c r="AE283" s="804"/>
      <c r="AF283" s="804"/>
      <c r="AG283" s="804"/>
    </row>
    <row r="284" spans="1:33" s="792" customFormat="1" x14ac:dyDescent="0.2">
      <c r="A284" s="794">
        <f t="shared" si="37"/>
        <v>2044</v>
      </c>
      <c r="B284" s="794">
        <f t="shared" si="38"/>
        <v>8</v>
      </c>
      <c r="C284" s="800">
        <f t="shared" si="31"/>
        <v>52810</v>
      </c>
      <c r="D284" s="791"/>
      <c r="E284" s="805">
        <v>11982036</v>
      </c>
      <c r="F284" s="476">
        <v>11460594</v>
      </c>
      <c r="G284" s="476">
        <v>674750</v>
      </c>
      <c r="H284" s="476">
        <v>412829</v>
      </c>
      <c r="I284" s="476">
        <v>37661</v>
      </c>
      <c r="J284" s="476">
        <v>234350</v>
      </c>
      <c r="K284" s="476">
        <v>17595</v>
      </c>
      <c r="L284" s="476">
        <v>2438131</v>
      </c>
      <c r="M284" s="476">
        <v>15375288</v>
      </c>
      <c r="N284" s="476">
        <f t="shared" si="32"/>
        <v>24172636</v>
      </c>
      <c r="O284" s="476">
        <f t="shared" si="33"/>
        <v>647179</v>
      </c>
      <c r="P284" s="476">
        <f t="shared" si="34"/>
        <v>17813419</v>
      </c>
      <c r="Q284" s="476">
        <f t="shared" si="40"/>
        <v>42633234</v>
      </c>
      <c r="R284" s="476">
        <f t="shared" si="36"/>
        <v>874506</v>
      </c>
      <c r="S284" s="806">
        <f t="shared" si="39"/>
        <v>43507740</v>
      </c>
      <c r="T284" s="804"/>
      <c r="U284" s="804"/>
      <c r="V284" s="804"/>
      <c r="W284" s="804"/>
      <c r="X284" s="804"/>
      <c r="Y284" s="804"/>
      <c r="Z284" s="804"/>
      <c r="AA284" s="804"/>
      <c r="AB284" s="804"/>
      <c r="AC284" s="804"/>
      <c r="AD284" s="804"/>
      <c r="AE284" s="804"/>
      <c r="AF284" s="804"/>
      <c r="AG284" s="804"/>
    </row>
    <row r="285" spans="1:33" s="792" customFormat="1" x14ac:dyDescent="0.2">
      <c r="A285" s="794">
        <f t="shared" si="37"/>
        <v>2044</v>
      </c>
      <c r="B285" s="794">
        <f t="shared" si="38"/>
        <v>9</v>
      </c>
      <c r="C285" s="800">
        <f t="shared" si="31"/>
        <v>52841</v>
      </c>
      <c r="D285" s="791"/>
      <c r="E285" s="805">
        <v>15958395</v>
      </c>
      <c r="F285" s="476">
        <v>13116416</v>
      </c>
      <c r="G285" s="476">
        <v>912375</v>
      </c>
      <c r="H285" s="476">
        <v>366601</v>
      </c>
      <c r="I285" s="476">
        <v>32511</v>
      </c>
      <c r="J285" s="476">
        <v>260736</v>
      </c>
      <c r="K285" s="476">
        <v>16068</v>
      </c>
      <c r="L285" s="476">
        <v>2282485</v>
      </c>
      <c r="M285" s="476">
        <v>16472859</v>
      </c>
      <c r="N285" s="476">
        <f t="shared" si="32"/>
        <v>30035765</v>
      </c>
      <c r="O285" s="476">
        <f t="shared" si="33"/>
        <v>627337</v>
      </c>
      <c r="P285" s="476">
        <f t="shared" si="34"/>
        <v>18755344</v>
      </c>
      <c r="Q285" s="476">
        <f t="shared" si="40"/>
        <v>49418446</v>
      </c>
      <c r="R285" s="476">
        <f t="shared" si="36"/>
        <v>1013686</v>
      </c>
      <c r="S285" s="806">
        <f t="shared" si="39"/>
        <v>50432132</v>
      </c>
      <c r="T285" s="804"/>
      <c r="U285" s="804"/>
      <c r="V285" s="804"/>
      <c r="W285" s="804"/>
      <c r="X285" s="804"/>
      <c r="Y285" s="804"/>
      <c r="Z285" s="804"/>
      <c r="AA285" s="804"/>
      <c r="AB285" s="804"/>
      <c r="AC285" s="804"/>
      <c r="AD285" s="804"/>
      <c r="AE285" s="804"/>
      <c r="AF285" s="804"/>
      <c r="AG285" s="804"/>
    </row>
    <row r="286" spans="1:33" s="792" customFormat="1" x14ac:dyDescent="0.2">
      <c r="A286" s="794">
        <f t="shared" si="37"/>
        <v>2044</v>
      </c>
      <c r="B286" s="794">
        <f t="shared" si="38"/>
        <v>10</v>
      </c>
      <c r="C286" s="800">
        <f t="shared" si="31"/>
        <v>52871</v>
      </c>
      <c r="D286" s="791"/>
      <c r="E286" s="805">
        <v>32164548</v>
      </c>
      <c r="F286" s="476">
        <v>20763452</v>
      </c>
      <c r="G286" s="476">
        <v>949652</v>
      </c>
      <c r="H286" s="476">
        <v>627084</v>
      </c>
      <c r="I286" s="476">
        <v>56016</v>
      </c>
      <c r="J286" s="476">
        <v>298894</v>
      </c>
      <c r="K286" s="476">
        <v>18950</v>
      </c>
      <c r="L286" s="476">
        <v>2093406</v>
      </c>
      <c r="M286" s="476">
        <v>15849010</v>
      </c>
      <c r="N286" s="476">
        <f t="shared" si="32"/>
        <v>53952618</v>
      </c>
      <c r="O286" s="476">
        <f t="shared" si="33"/>
        <v>925978</v>
      </c>
      <c r="P286" s="476">
        <f t="shared" si="34"/>
        <v>17942416</v>
      </c>
      <c r="Q286" s="476">
        <f t="shared" si="40"/>
        <v>72821012</v>
      </c>
      <c r="R286" s="476">
        <f t="shared" si="36"/>
        <v>1493726</v>
      </c>
      <c r="S286" s="806">
        <f t="shared" si="39"/>
        <v>74314738</v>
      </c>
      <c r="T286" s="804"/>
      <c r="U286" s="804"/>
      <c r="V286" s="804"/>
      <c r="W286" s="804"/>
      <c r="X286" s="804"/>
      <c r="Y286" s="804"/>
      <c r="Z286" s="804"/>
      <c r="AA286" s="804"/>
      <c r="AB286" s="804"/>
      <c r="AC286" s="804"/>
      <c r="AD286" s="804"/>
      <c r="AE286" s="804"/>
      <c r="AF286" s="804"/>
      <c r="AG286" s="804"/>
    </row>
    <row r="287" spans="1:33" s="792" customFormat="1" x14ac:dyDescent="0.2">
      <c r="A287" s="794">
        <f t="shared" si="37"/>
        <v>2044</v>
      </c>
      <c r="B287" s="794">
        <f t="shared" si="38"/>
        <v>11</v>
      </c>
      <c r="C287" s="800">
        <f t="shared" si="31"/>
        <v>52902</v>
      </c>
      <c r="D287" s="791"/>
      <c r="E287" s="805">
        <v>50090583</v>
      </c>
      <c r="F287" s="476">
        <v>27337562</v>
      </c>
      <c r="G287" s="476">
        <v>1539400</v>
      </c>
      <c r="H287" s="476">
        <v>586506</v>
      </c>
      <c r="I287" s="476">
        <v>70671</v>
      </c>
      <c r="J287" s="476">
        <v>300020</v>
      </c>
      <c r="K287" s="476">
        <v>20439</v>
      </c>
      <c r="L287" s="476">
        <v>2519024</v>
      </c>
      <c r="M287" s="476">
        <v>16494605</v>
      </c>
      <c r="N287" s="476">
        <f t="shared" si="32"/>
        <v>79058655</v>
      </c>
      <c r="O287" s="476">
        <f t="shared" si="33"/>
        <v>886526</v>
      </c>
      <c r="P287" s="476">
        <f t="shared" si="34"/>
        <v>19013629</v>
      </c>
      <c r="Q287" s="476">
        <f t="shared" si="40"/>
        <v>98958810</v>
      </c>
      <c r="R287" s="476">
        <f t="shared" si="36"/>
        <v>2029873</v>
      </c>
      <c r="S287" s="806">
        <f t="shared" si="39"/>
        <v>100988683</v>
      </c>
      <c r="T287" s="804"/>
      <c r="U287" s="804"/>
      <c r="V287" s="804"/>
      <c r="W287" s="804"/>
      <c r="X287" s="804"/>
      <c r="Y287" s="804"/>
      <c r="Z287" s="804"/>
      <c r="AA287" s="804"/>
      <c r="AB287" s="804"/>
      <c r="AC287" s="804"/>
      <c r="AD287" s="804"/>
      <c r="AE287" s="804"/>
      <c r="AF287" s="804"/>
      <c r="AG287" s="804"/>
    </row>
    <row r="288" spans="1:33" s="792" customFormat="1" x14ac:dyDescent="0.2">
      <c r="A288" s="794">
        <f>IF(B288=1,A287+1,A287)</f>
        <v>2044</v>
      </c>
      <c r="B288" s="794">
        <f t="shared" si="38"/>
        <v>12</v>
      </c>
      <c r="C288" s="800">
        <f t="shared" si="31"/>
        <v>52932</v>
      </c>
      <c r="D288" s="791"/>
      <c r="E288" s="805">
        <v>66176850</v>
      </c>
      <c r="F288" s="476">
        <v>32835636</v>
      </c>
      <c r="G288" s="476">
        <v>1989555</v>
      </c>
      <c r="H288" s="476">
        <v>779128</v>
      </c>
      <c r="I288" s="476">
        <v>92449</v>
      </c>
      <c r="J288" s="476">
        <v>336337</v>
      </c>
      <c r="K288" s="476">
        <v>22576</v>
      </c>
      <c r="L288" s="476">
        <v>2864917</v>
      </c>
      <c r="M288" s="476">
        <v>16830548</v>
      </c>
      <c r="N288" s="476">
        <f t="shared" si="32"/>
        <v>101117066</v>
      </c>
      <c r="O288" s="476">
        <f t="shared" si="33"/>
        <v>1115465</v>
      </c>
      <c r="P288" s="476">
        <f t="shared" si="34"/>
        <v>19695465</v>
      </c>
      <c r="Q288" s="476">
        <f t="shared" si="40"/>
        <v>121927996</v>
      </c>
      <c r="R288" s="476">
        <f t="shared" si="36"/>
        <v>2501023</v>
      </c>
      <c r="S288" s="806">
        <f t="shared" si="39"/>
        <v>124429019</v>
      </c>
      <c r="T288" s="804"/>
      <c r="U288" s="804"/>
      <c r="V288" s="804"/>
      <c r="W288" s="804"/>
      <c r="X288" s="804"/>
      <c r="Y288" s="804"/>
      <c r="Z288" s="804"/>
      <c r="AA288" s="804"/>
      <c r="AB288" s="804"/>
      <c r="AC288" s="804"/>
      <c r="AD288" s="804"/>
      <c r="AE288" s="804"/>
      <c r="AF288" s="804"/>
      <c r="AG288" s="804"/>
    </row>
    <row r="289" spans="1:33" s="792" customFormat="1" x14ac:dyDescent="0.2">
      <c r="A289" s="794">
        <f t="shared" ref="A289:A352" si="41">IF(B289=1,A288+1,A288)</f>
        <v>2045</v>
      </c>
      <c r="B289" s="794">
        <f t="shared" si="38"/>
        <v>1</v>
      </c>
      <c r="C289" s="800">
        <f t="shared" si="31"/>
        <v>52963</v>
      </c>
      <c r="D289" s="791"/>
      <c r="E289" s="805">
        <v>64950966</v>
      </c>
      <c r="F289" s="476">
        <v>28280830</v>
      </c>
      <c r="G289" s="476">
        <v>1746459</v>
      </c>
      <c r="H289" s="476">
        <v>809789</v>
      </c>
      <c r="I289" s="476">
        <v>73076</v>
      </c>
      <c r="J289" s="476">
        <v>303875</v>
      </c>
      <c r="K289" s="476">
        <v>21109</v>
      </c>
      <c r="L289" s="476">
        <v>2649582</v>
      </c>
      <c r="M289" s="476">
        <v>15256995</v>
      </c>
      <c r="N289" s="476">
        <f t="shared" si="32"/>
        <v>95072440</v>
      </c>
      <c r="O289" s="476">
        <f t="shared" si="33"/>
        <v>1113664</v>
      </c>
      <c r="P289" s="476">
        <f t="shared" si="34"/>
        <v>17906577</v>
      </c>
      <c r="Q289" s="476">
        <f t="shared" ref="Q289:Q352" si="42">SUM(N289:P289)</f>
        <v>114092681</v>
      </c>
      <c r="R289" s="476">
        <f t="shared" si="36"/>
        <v>2340303</v>
      </c>
      <c r="S289" s="806">
        <f t="shared" si="39"/>
        <v>116432984</v>
      </c>
      <c r="T289" s="804"/>
      <c r="U289" s="804"/>
      <c r="V289" s="804"/>
      <c r="W289" s="804"/>
      <c r="X289" s="804"/>
      <c r="Y289" s="804"/>
      <c r="Z289" s="804"/>
      <c r="AA289" s="804"/>
      <c r="AB289" s="804"/>
      <c r="AC289" s="804"/>
      <c r="AD289" s="804"/>
      <c r="AE289" s="804"/>
      <c r="AF289" s="804"/>
      <c r="AG289" s="804"/>
    </row>
    <row r="290" spans="1:33" s="792" customFormat="1" x14ac:dyDescent="0.2">
      <c r="A290" s="794">
        <f t="shared" si="41"/>
        <v>2045</v>
      </c>
      <c r="B290" s="794">
        <f t="shared" si="38"/>
        <v>2</v>
      </c>
      <c r="C290" s="800">
        <f t="shared" si="31"/>
        <v>52994</v>
      </c>
      <c r="D290" s="791"/>
      <c r="E290" s="805">
        <v>53952315</v>
      </c>
      <c r="F290" s="476">
        <v>24139328</v>
      </c>
      <c r="G290" s="476">
        <v>1587463</v>
      </c>
      <c r="H290" s="476">
        <v>627103</v>
      </c>
      <c r="I290" s="476">
        <v>67029</v>
      </c>
      <c r="J290" s="476">
        <v>321949</v>
      </c>
      <c r="K290" s="476">
        <v>20384</v>
      </c>
      <c r="L290" s="476">
        <v>2964432</v>
      </c>
      <c r="M290" s="476">
        <v>18471873</v>
      </c>
      <c r="N290" s="476">
        <f t="shared" si="32"/>
        <v>79766519</v>
      </c>
      <c r="O290" s="476">
        <f t="shared" si="33"/>
        <v>949052</v>
      </c>
      <c r="P290" s="476">
        <f t="shared" si="34"/>
        <v>21436305</v>
      </c>
      <c r="Q290" s="476">
        <f t="shared" si="42"/>
        <v>102151876</v>
      </c>
      <c r="R290" s="476">
        <f t="shared" si="36"/>
        <v>2095370</v>
      </c>
      <c r="S290" s="806">
        <f t="shared" si="39"/>
        <v>104247246</v>
      </c>
      <c r="T290" s="804"/>
      <c r="U290" s="804"/>
      <c r="V290" s="804"/>
      <c r="W290" s="804"/>
      <c r="X290" s="804"/>
      <c r="Y290" s="804"/>
      <c r="Z290" s="804"/>
      <c r="AA290" s="804"/>
      <c r="AB290" s="804"/>
      <c r="AC290" s="804"/>
      <c r="AD290" s="804"/>
      <c r="AE290" s="804"/>
      <c r="AF290" s="804"/>
      <c r="AG290" s="804"/>
    </row>
    <row r="291" spans="1:33" s="792" customFormat="1" x14ac:dyDescent="0.2">
      <c r="A291" s="794">
        <f t="shared" si="41"/>
        <v>2045</v>
      </c>
      <c r="B291" s="794">
        <f t="shared" si="38"/>
        <v>3</v>
      </c>
      <c r="C291" s="800">
        <f t="shared" si="31"/>
        <v>53022</v>
      </c>
      <c r="D291" s="791"/>
      <c r="E291" s="805">
        <v>47424919</v>
      </c>
      <c r="F291" s="476">
        <v>22613336</v>
      </c>
      <c r="G291" s="476">
        <v>1454275</v>
      </c>
      <c r="H291" s="476">
        <v>633386</v>
      </c>
      <c r="I291" s="476">
        <v>59770</v>
      </c>
      <c r="J291" s="476">
        <v>371373</v>
      </c>
      <c r="K291" s="476">
        <v>21730</v>
      </c>
      <c r="L291" s="476">
        <v>2701715</v>
      </c>
      <c r="M291" s="476">
        <v>15378669</v>
      </c>
      <c r="N291" s="476">
        <f t="shared" si="32"/>
        <v>71574030</v>
      </c>
      <c r="O291" s="476">
        <f t="shared" si="33"/>
        <v>1004759</v>
      </c>
      <c r="P291" s="476">
        <f t="shared" si="34"/>
        <v>18080384</v>
      </c>
      <c r="Q291" s="476">
        <f t="shared" si="42"/>
        <v>90659173</v>
      </c>
      <c r="R291" s="476">
        <f t="shared" si="36"/>
        <v>1859628</v>
      </c>
      <c r="S291" s="806">
        <f t="shared" si="39"/>
        <v>92518801</v>
      </c>
      <c r="T291" s="804"/>
      <c r="U291" s="804"/>
      <c r="V291" s="804"/>
      <c r="W291" s="804"/>
      <c r="X291" s="804"/>
      <c r="Y291" s="804"/>
      <c r="Z291" s="804"/>
      <c r="AA291" s="804"/>
      <c r="AB291" s="804"/>
      <c r="AC291" s="804"/>
      <c r="AD291" s="804"/>
      <c r="AE291" s="804"/>
      <c r="AF291" s="804"/>
      <c r="AG291" s="804"/>
    </row>
    <row r="292" spans="1:33" s="792" customFormat="1" x14ac:dyDescent="0.2">
      <c r="A292" s="794">
        <f t="shared" si="41"/>
        <v>2045</v>
      </c>
      <c r="B292" s="794">
        <f t="shared" si="38"/>
        <v>4</v>
      </c>
      <c r="C292" s="800">
        <f t="shared" si="31"/>
        <v>53053</v>
      </c>
      <c r="D292" s="791"/>
      <c r="E292" s="805">
        <v>34407525</v>
      </c>
      <c r="F292" s="476">
        <v>17641691</v>
      </c>
      <c r="G292" s="476">
        <v>1173631</v>
      </c>
      <c r="H292" s="476">
        <v>555288</v>
      </c>
      <c r="I292" s="476">
        <v>42916</v>
      </c>
      <c r="J292" s="476">
        <v>356326</v>
      </c>
      <c r="K292" s="476">
        <v>20573</v>
      </c>
      <c r="L292" s="476">
        <v>2948541</v>
      </c>
      <c r="M292" s="476">
        <v>16715240</v>
      </c>
      <c r="N292" s="476">
        <f t="shared" si="32"/>
        <v>53286336</v>
      </c>
      <c r="O292" s="476">
        <f t="shared" si="33"/>
        <v>911614</v>
      </c>
      <c r="P292" s="476">
        <f t="shared" si="34"/>
        <v>19663781</v>
      </c>
      <c r="Q292" s="476">
        <f t="shared" si="42"/>
        <v>73861731</v>
      </c>
      <c r="R292" s="476">
        <f t="shared" si="36"/>
        <v>1515074</v>
      </c>
      <c r="S292" s="806">
        <f t="shared" si="39"/>
        <v>75376805</v>
      </c>
      <c r="T292" s="804"/>
      <c r="U292" s="804"/>
      <c r="V292" s="804"/>
      <c r="W292" s="804"/>
      <c r="X292" s="804"/>
      <c r="Y292" s="804"/>
      <c r="Z292" s="804"/>
      <c r="AA292" s="804"/>
      <c r="AB292" s="804"/>
      <c r="AC292" s="804"/>
      <c r="AD292" s="804"/>
      <c r="AE292" s="804"/>
      <c r="AF292" s="804"/>
      <c r="AG292" s="804"/>
    </row>
    <row r="293" spans="1:33" s="792" customFormat="1" x14ac:dyDescent="0.2">
      <c r="A293" s="794">
        <f t="shared" si="41"/>
        <v>2045</v>
      </c>
      <c r="B293" s="794">
        <f t="shared" si="38"/>
        <v>5</v>
      </c>
      <c r="C293" s="800">
        <f t="shared" ref="C293:C356" si="43">DATE(A293,B293,1)</f>
        <v>53083</v>
      </c>
      <c r="D293" s="791"/>
      <c r="E293" s="805">
        <v>21450737</v>
      </c>
      <c r="F293" s="476">
        <v>13441094</v>
      </c>
      <c r="G293" s="476">
        <v>812242</v>
      </c>
      <c r="H293" s="476">
        <v>489951</v>
      </c>
      <c r="I293" s="476">
        <v>43430</v>
      </c>
      <c r="J293" s="476">
        <v>335143</v>
      </c>
      <c r="K293" s="476">
        <v>18889</v>
      </c>
      <c r="L293" s="476">
        <v>2707351</v>
      </c>
      <c r="M293" s="476">
        <v>15788776</v>
      </c>
      <c r="N293" s="476">
        <f t="shared" ref="N293:N356" si="44">SUM(E293:G293,I293,K293)</f>
        <v>35766392</v>
      </c>
      <c r="O293" s="476">
        <f t="shared" ref="O293:O356" si="45">SUM(H293,J293)</f>
        <v>825094</v>
      </c>
      <c r="P293" s="476">
        <f t="shared" ref="P293:P356" si="46">SUM(L293:M293)</f>
        <v>18496127</v>
      </c>
      <c r="Q293" s="476">
        <f t="shared" si="42"/>
        <v>55087613</v>
      </c>
      <c r="R293" s="476">
        <f t="shared" ref="R293:R356" si="47">S293-Q293</f>
        <v>1129973</v>
      </c>
      <c r="S293" s="806">
        <f t="shared" si="39"/>
        <v>56217586</v>
      </c>
      <c r="T293" s="804"/>
      <c r="U293" s="804"/>
      <c r="V293" s="804"/>
      <c r="W293" s="804"/>
      <c r="X293" s="804"/>
      <c r="Y293" s="804"/>
      <c r="Z293" s="804"/>
      <c r="AA293" s="804"/>
      <c r="AB293" s="804"/>
      <c r="AC293" s="804"/>
      <c r="AD293" s="804"/>
      <c r="AE293" s="804"/>
      <c r="AF293" s="804"/>
      <c r="AG293" s="804"/>
    </row>
    <row r="294" spans="1:33" s="792" customFormat="1" x14ac:dyDescent="0.2">
      <c r="A294" s="794">
        <f t="shared" si="41"/>
        <v>2045</v>
      </c>
      <c r="B294" s="794">
        <f t="shared" ref="B294:B357" si="48">IF(B293=12,1,B293+1)</f>
        <v>6</v>
      </c>
      <c r="C294" s="800">
        <f t="shared" si="43"/>
        <v>53114</v>
      </c>
      <c r="D294" s="791"/>
      <c r="E294" s="805">
        <v>14828529</v>
      </c>
      <c r="F294" s="476">
        <v>11629892</v>
      </c>
      <c r="G294" s="476">
        <v>674086</v>
      </c>
      <c r="H294" s="476">
        <v>403920</v>
      </c>
      <c r="I294" s="476">
        <v>46154</v>
      </c>
      <c r="J294" s="476">
        <v>268417</v>
      </c>
      <c r="K294" s="476">
        <v>18305</v>
      </c>
      <c r="L294" s="476">
        <v>2868975</v>
      </c>
      <c r="M294" s="476">
        <v>15816081</v>
      </c>
      <c r="N294" s="476">
        <f t="shared" si="44"/>
        <v>27196966</v>
      </c>
      <c r="O294" s="476">
        <f t="shared" si="45"/>
        <v>672337</v>
      </c>
      <c r="P294" s="476">
        <f t="shared" si="46"/>
        <v>18685056</v>
      </c>
      <c r="Q294" s="476">
        <f t="shared" si="42"/>
        <v>46554359</v>
      </c>
      <c r="R294" s="476">
        <f t="shared" si="47"/>
        <v>954937</v>
      </c>
      <c r="S294" s="806">
        <f t="shared" ref="S294:S357" si="49">ROUND(Q294/(1-0.0201), 0)</f>
        <v>47509296</v>
      </c>
      <c r="T294" s="804"/>
      <c r="U294" s="804"/>
      <c r="V294" s="804"/>
      <c r="W294" s="804"/>
      <c r="X294" s="804"/>
      <c r="Y294" s="804"/>
      <c r="Z294" s="804"/>
      <c r="AA294" s="804"/>
      <c r="AB294" s="804"/>
      <c r="AC294" s="804"/>
      <c r="AD294" s="804"/>
      <c r="AE294" s="804"/>
      <c r="AF294" s="804"/>
      <c r="AG294" s="804"/>
    </row>
    <row r="295" spans="1:33" s="792" customFormat="1" x14ac:dyDescent="0.2">
      <c r="A295" s="794">
        <f t="shared" si="41"/>
        <v>2045</v>
      </c>
      <c r="B295" s="794">
        <f t="shared" si="48"/>
        <v>7</v>
      </c>
      <c r="C295" s="800">
        <f t="shared" si="43"/>
        <v>53144</v>
      </c>
      <c r="D295" s="791"/>
      <c r="E295" s="805">
        <v>11534189</v>
      </c>
      <c r="F295" s="476">
        <v>10467737</v>
      </c>
      <c r="G295" s="476">
        <v>591465</v>
      </c>
      <c r="H295" s="476">
        <v>371780</v>
      </c>
      <c r="I295" s="476">
        <v>43981</v>
      </c>
      <c r="J295" s="476">
        <v>228403</v>
      </c>
      <c r="K295" s="476">
        <v>17271</v>
      </c>
      <c r="L295" s="476">
        <v>2464192</v>
      </c>
      <c r="M295" s="476">
        <v>15903965</v>
      </c>
      <c r="N295" s="476">
        <f t="shared" si="44"/>
        <v>22654643</v>
      </c>
      <c r="O295" s="476">
        <f t="shared" si="45"/>
        <v>600183</v>
      </c>
      <c r="P295" s="476">
        <f t="shared" si="46"/>
        <v>18368157</v>
      </c>
      <c r="Q295" s="476">
        <f t="shared" si="42"/>
        <v>41622983</v>
      </c>
      <c r="R295" s="476">
        <f t="shared" si="47"/>
        <v>853783</v>
      </c>
      <c r="S295" s="806">
        <f t="shared" si="49"/>
        <v>42476766</v>
      </c>
      <c r="T295" s="804"/>
      <c r="U295" s="804"/>
      <c r="V295" s="804"/>
      <c r="W295" s="804"/>
      <c r="X295" s="804"/>
      <c r="Y295" s="804"/>
      <c r="Z295" s="804"/>
      <c r="AA295" s="804"/>
      <c r="AB295" s="804"/>
      <c r="AC295" s="804"/>
      <c r="AD295" s="804"/>
      <c r="AE295" s="804"/>
      <c r="AF295" s="804"/>
      <c r="AG295" s="804"/>
    </row>
    <row r="296" spans="1:33" s="792" customFormat="1" x14ac:dyDescent="0.2">
      <c r="A296" s="794">
        <f t="shared" si="41"/>
        <v>2045</v>
      </c>
      <c r="B296" s="794">
        <f t="shared" si="48"/>
        <v>8</v>
      </c>
      <c r="C296" s="800">
        <f t="shared" si="43"/>
        <v>53175</v>
      </c>
      <c r="D296" s="791"/>
      <c r="E296" s="805">
        <v>11869373</v>
      </c>
      <c r="F296" s="476">
        <v>11453049</v>
      </c>
      <c r="G296" s="476">
        <v>666910</v>
      </c>
      <c r="H296" s="476">
        <v>342399</v>
      </c>
      <c r="I296" s="476">
        <v>31156</v>
      </c>
      <c r="J296" s="476">
        <v>233804</v>
      </c>
      <c r="K296" s="476">
        <v>17589</v>
      </c>
      <c r="L296" s="476">
        <v>2406897</v>
      </c>
      <c r="M296" s="476">
        <v>15361278</v>
      </c>
      <c r="N296" s="476">
        <f t="shared" si="44"/>
        <v>24038077</v>
      </c>
      <c r="O296" s="476">
        <f t="shared" si="45"/>
        <v>576203</v>
      </c>
      <c r="P296" s="476">
        <f t="shared" si="46"/>
        <v>17768175</v>
      </c>
      <c r="Q296" s="476">
        <f t="shared" si="42"/>
        <v>42382455</v>
      </c>
      <c r="R296" s="476">
        <f t="shared" si="47"/>
        <v>869362</v>
      </c>
      <c r="S296" s="806">
        <f t="shared" si="49"/>
        <v>43251817</v>
      </c>
      <c r="T296" s="804"/>
      <c r="U296" s="804"/>
      <c r="V296" s="804"/>
      <c r="W296" s="804"/>
      <c r="X296" s="804"/>
      <c r="Y296" s="804"/>
      <c r="Z296" s="804"/>
      <c r="AA296" s="804"/>
      <c r="AB296" s="804"/>
      <c r="AC296" s="804"/>
      <c r="AD296" s="804"/>
      <c r="AE296" s="804"/>
      <c r="AF296" s="804"/>
      <c r="AG296" s="804"/>
    </row>
    <row r="297" spans="1:33" s="792" customFormat="1" x14ac:dyDescent="0.2">
      <c r="A297" s="794">
        <f t="shared" si="41"/>
        <v>2045</v>
      </c>
      <c r="B297" s="794">
        <f t="shared" si="48"/>
        <v>9</v>
      </c>
      <c r="C297" s="800">
        <f t="shared" si="43"/>
        <v>53206</v>
      </c>
      <c r="D297" s="791"/>
      <c r="E297" s="805">
        <v>15750491</v>
      </c>
      <c r="F297" s="476">
        <v>13060941</v>
      </c>
      <c r="G297" s="476">
        <v>900279</v>
      </c>
      <c r="H297" s="476">
        <v>302360</v>
      </c>
      <c r="I297" s="476">
        <v>26704</v>
      </c>
      <c r="J297" s="476">
        <v>260173</v>
      </c>
      <c r="K297" s="476">
        <v>16055</v>
      </c>
      <c r="L297" s="476">
        <v>2233921</v>
      </c>
      <c r="M297" s="476">
        <v>16452255</v>
      </c>
      <c r="N297" s="476">
        <f t="shared" si="44"/>
        <v>29754470</v>
      </c>
      <c r="O297" s="476">
        <f t="shared" si="45"/>
        <v>562533</v>
      </c>
      <c r="P297" s="476">
        <f t="shared" si="46"/>
        <v>18686176</v>
      </c>
      <c r="Q297" s="476">
        <f t="shared" si="42"/>
        <v>49003179</v>
      </c>
      <c r="R297" s="476">
        <f t="shared" si="47"/>
        <v>1005168</v>
      </c>
      <c r="S297" s="806">
        <f t="shared" si="49"/>
        <v>50008347</v>
      </c>
      <c r="T297" s="804"/>
      <c r="U297" s="804"/>
      <c r="V297" s="804"/>
      <c r="W297" s="804"/>
      <c r="X297" s="804"/>
      <c r="Y297" s="804"/>
      <c r="Z297" s="804"/>
      <c r="AA297" s="804"/>
      <c r="AB297" s="804"/>
      <c r="AC297" s="804"/>
      <c r="AD297" s="804"/>
      <c r="AE297" s="804"/>
      <c r="AF297" s="804"/>
      <c r="AG297" s="804"/>
    </row>
    <row r="298" spans="1:33" s="792" customFormat="1" x14ac:dyDescent="0.2">
      <c r="A298" s="794">
        <f t="shared" si="41"/>
        <v>2045</v>
      </c>
      <c r="B298" s="794">
        <f t="shared" si="48"/>
        <v>10</v>
      </c>
      <c r="C298" s="800">
        <f t="shared" si="43"/>
        <v>53236</v>
      </c>
      <c r="D298" s="791"/>
      <c r="E298" s="805">
        <v>31736881</v>
      </c>
      <c r="F298" s="476">
        <v>20663594</v>
      </c>
      <c r="G298" s="476">
        <v>937341</v>
      </c>
      <c r="H298" s="476">
        <v>514112</v>
      </c>
      <c r="I298" s="476">
        <v>45898</v>
      </c>
      <c r="J298" s="476">
        <v>298215</v>
      </c>
      <c r="K298" s="476">
        <v>18932</v>
      </c>
      <c r="L298" s="476">
        <v>2020925</v>
      </c>
      <c r="M298" s="476">
        <v>15832498</v>
      </c>
      <c r="N298" s="476">
        <f t="shared" si="44"/>
        <v>53402646</v>
      </c>
      <c r="O298" s="476">
        <f t="shared" si="45"/>
        <v>812327</v>
      </c>
      <c r="P298" s="476">
        <f t="shared" si="46"/>
        <v>17853423</v>
      </c>
      <c r="Q298" s="476">
        <f t="shared" si="42"/>
        <v>72068396</v>
      </c>
      <c r="R298" s="476">
        <f t="shared" si="47"/>
        <v>1478288</v>
      </c>
      <c r="S298" s="806">
        <f t="shared" si="49"/>
        <v>73546684</v>
      </c>
      <c r="T298" s="804"/>
      <c r="U298" s="804"/>
      <c r="V298" s="804"/>
      <c r="W298" s="804"/>
      <c r="X298" s="804"/>
      <c r="Y298" s="804"/>
      <c r="Z298" s="804"/>
      <c r="AA298" s="804"/>
      <c r="AB298" s="804"/>
      <c r="AC298" s="804"/>
      <c r="AD298" s="804"/>
      <c r="AE298" s="804"/>
      <c r="AF298" s="804"/>
      <c r="AG298" s="804"/>
    </row>
    <row r="299" spans="1:33" s="792" customFormat="1" x14ac:dyDescent="0.2">
      <c r="A299" s="794">
        <f t="shared" si="41"/>
        <v>2045</v>
      </c>
      <c r="B299" s="794">
        <f t="shared" si="48"/>
        <v>11</v>
      </c>
      <c r="C299" s="800">
        <f t="shared" si="43"/>
        <v>53267</v>
      </c>
      <c r="D299" s="791"/>
      <c r="E299" s="805">
        <v>49505295</v>
      </c>
      <c r="F299" s="476">
        <v>27185333</v>
      </c>
      <c r="G299" s="476">
        <v>1519893</v>
      </c>
      <c r="H299" s="476">
        <v>478273</v>
      </c>
      <c r="I299" s="476">
        <v>57861</v>
      </c>
      <c r="J299" s="476">
        <v>299443</v>
      </c>
      <c r="K299" s="476">
        <v>20422</v>
      </c>
      <c r="L299" s="476">
        <v>2421342</v>
      </c>
      <c r="M299" s="476">
        <v>16475704</v>
      </c>
      <c r="N299" s="476">
        <f t="shared" si="44"/>
        <v>78288804</v>
      </c>
      <c r="O299" s="476">
        <f t="shared" si="45"/>
        <v>777716</v>
      </c>
      <c r="P299" s="476">
        <f t="shared" si="46"/>
        <v>18897046</v>
      </c>
      <c r="Q299" s="476">
        <f t="shared" si="42"/>
        <v>97963566</v>
      </c>
      <c r="R299" s="476">
        <f t="shared" si="47"/>
        <v>2009458</v>
      </c>
      <c r="S299" s="806">
        <f t="shared" si="49"/>
        <v>99973024</v>
      </c>
      <c r="T299" s="804"/>
      <c r="U299" s="804"/>
      <c r="V299" s="804"/>
      <c r="W299" s="804"/>
      <c r="X299" s="804"/>
      <c r="Y299" s="804"/>
      <c r="Z299" s="804"/>
      <c r="AA299" s="804"/>
      <c r="AB299" s="804"/>
      <c r="AC299" s="804"/>
      <c r="AD299" s="804"/>
      <c r="AE299" s="804"/>
      <c r="AF299" s="804"/>
      <c r="AG299" s="804"/>
    </row>
    <row r="300" spans="1:33" s="792" customFormat="1" x14ac:dyDescent="0.2">
      <c r="A300" s="794">
        <f t="shared" si="41"/>
        <v>2045</v>
      </c>
      <c r="B300" s="794">
        <f t="shared" si="48"/>
        <v>12</v>
      </c>
      <c r="C300" s="800">
        <f t="shared" si="43"/>
        <v>53297</v>
      </c>
      <c r="D300" s="791"/>
      <c r="E300" s="805">
        <v>65315788</v>
      </c>
      <c r="F300" s="476">
        <v>32704568</v>
      </c>
      <c r="G300" s="476">
        <v>1963100</v>
      </c>
      <c r="H300" s="476">
        <v>632626</v>
      </c>
      <c r="I300" s="476">
        <v>75516</v>
      </c>
      <c r="J300" s="476">
        <v>335822</v>
      </c>
      <c r="K300" s="476">
        <v>22557</v>
      </c>
      <c r="L300" s="476">
        <v>2849582</v>
      </c>
      <c r="M300" s="476">
        <v>16812730</v>
      </c>
      <c r="N300" s="476">
        <f t="shared" si="44"/>
        <v>100081529</v>
      </c>
      <c r="O300" s="476">
        <f t="shared" si="45"/>
        <v>968448</v>
      </c>
      <c r="P300" s="476">
        <f t="shared" si="46"/>
        <v>19662312</v>
      </c>
      <c r="Q300" s="476">
        <f t="shared" si="42"/>
        <v>120712289</v>
      </c>
      <c r="R300" s="476">
        <f t="shared" si="47"/>
        <v>2476086</v>
      </c>
      <c r="S300" s="806">
        <f t="shared" si="49"/>
        <v>123188375</v>
      </c>
      <c r="T300" s="804"/>
      <c r="U300" s="804"/>
      <c r="V300" s="804"/>
      <c r="W300" s="804"/>
      <c r="X300" s="804"/>
      <c r="Y300" s="804"/>
      <c r="Z300" s="804"/>
      <c r="AA300" s="804"/>
      <c r="AB300" s="804"/>
      <c r="AC300" s="804"/>
      <c r="AD300" s="804"/>
      <c r="AE300" s="804"/>
      <c r="AF300" s="804"/>
      <c r="AG300" s="804"/>
    </row>
    <row r="301" spans="1:33" s="792" customFormat="1" x14ac:dyDescent="0.2">
      <c r="A301" s="794">
        <f t="shared" si="41"/>
        <v>2046</v>
      </c>
      <c r="B301" s="794">
        <f t="shared" si="48"/>
        <v>1</v>
      </c>
      <c r="C301" s="800">
        <f t="shared" si="43"/>
        <v>53328</v>
      </c>
      <c r="D301" s="791"/>
      <c r="E301" s="805">
        <v>64336075</v>
      </c>
      <c r="F301" s="476">
        <v>28315955</v>
      </c>
      <c r="G301" s="476">
        <v>1727017</v>
      </c>
      <c r="H301" s="476">
        <v>658208</v>
      </c>
      <c r="I301" s="476">
        <v>59609</v>
      </c>
      <c r="J301" s="476">
        <v>303452</v>
      </c>
      <c r="K301" s="476">
        <v>21106</v>
      </c>
      <c r="L301" s="476">
        <v>2643022</v>
      </c>
      <c r="M301" s="476">
        <v>15248459</v>
      </c>
      <c r="N301" s="476">
        <f t="shared" si="44"/>
        <v>94459762</v>
      </c>
      <c r="O301" s="476">
        <f t="shared" si="45"/>
        <v>961660</v>
      </c>
      <c r="P301" s="476">
        <f t="shared" si="46"/>
        <v>17891481</v>
      </c>
      <c r="Q301" s="476">
        <f t="shared" si="42"/>
        <v>113312903</v>
      </c>
      <c r="R301" s="476">
        <f t="shared" si="47"/>
        <v>2324308</v>
      </c>
      <c r="S301" s="806">
        <f t="shared" si="49"/>
        <v>115637211</v>
      </c>
    </row>
    <row r="302" spans="1:33" s="792" customFormat="1" x14ac:dyDescent="0.2">
      <c r="A302" s="794">
        <f t="shared" si="41"/>
        <v>2046</v>
      </c>
      <c r="B302" s="794">
        <f t="shared" si="48"/>
        <v>2</v>
      </c>
      <c r="C302" s="800">
        <f t="shared" si="43"/>
        <v>53359</v>
      </c>
      <c r="D302" s="791"/>
      <c r="E302" s="805">
        <v>53531549</v>
      </c>
      <c r="F302" s="476">
        <v>24180218</v>
      </c>
      <c r="G302" s="476">
        <v>1572205</v>
      </c>
      <c r="H302" s="476">
        <v>508217</v>
      </c>
      <c r="I302" s="476">
        <v>54471</v>
      </c>
      <c r="J302" s="476">
        <v>321462</v>
      </c>
      <c r="K302" s="476">
        <v>20382</v>
      </c>
      <c r="L302" s="476">
        <v>2962480</v>
      </c>
      <c r="M302" s="476">
        <v>18454486</v>
      </c>
      <c r="N302" s="476">
        <f t="shared" si="44"/>
        <v>79358825</v>
      </c>
      <c r="O302" s="476">
        <f t="shared" si="45"/>
        <v>829679</v>
      </c>
      <c r="P302" s="476">
        <f t="shared" si="46"/>
        <v>21416966</v>
      </c>
      <c r="Q302" s="476">
        <f t="shared" si="42"/>
        <v>101605470</v>
      </c>
      <c r="R302" s="476">
        <f t="shared" si="47"/>
        <v>2084162</v>
      </c>
      <c r="S302" s="806">
        <f t="shared" si="49"/>
        <v>103689632</v>
      </c>
    </row>
    <row r="303" spans="1:33" s="792" customFormat="1" x14ac:dyDescent="0.2">
      <c r="A303" s="794">
        <f t="shared" si="41"/>
        <v>2046</v>
      </c>
      <c r="B303" s="794">
        <f t="shared" si="48"/>
        <v>3</v>
      </c>
      <c r="C303" s="800">
        <f t="shared" si="43"/>
        <v>53387</v>
      </c>
      <c r="D303" s="791"/>
      <c r="E303" s="805">
        <v>46921260</v>
      </c>
      <c r="F303" s="476">
        <v>22634041</v>
      </c>
      <c r="G303" s="476">
        <v>1437884</v>
      </c>
      <c r="H303" s="476">
        <v>511468</v>
      </c>
      <c r="I303" s="476">
        <v>48386</v>
      </c>
      <c r="J303" s="476">
        <v>370798</v>
      </c>
      <c r="K303" s="476">
        <v>21723</v>
      </c>
      <c r="L303" s="476">
        <v>2695476</v>
      </c>
      <c r="M303" s="476">
        <v>15366058</v>
      </c>
      <c r="N303" s="476">
        <f t="shared" si="44"/>
        <v>71063294</v>
      </c>
      <c r="O303" s="476">
        <f t="shared" si="45"/>
        <v>882266</v>
      </c>
      <c r="P303" s="476">
        <f t="shared" si="46"/>
        <v>18061534</v>
      </c>
      <c r="Q303" s="476">
        <f t="shared" si="42"/>
        <v>90007094</v>
      </c>
      <c r="R303" s="476">
        <f t="shared" si="47"/>
        <v>1846252</v>
      </c>
      <c r="S303" s="806">
        <f t="shared" si="49"/>
        <v>91853346</v>
      </c>
    </row>
    <row r="304" spans="1:33" s="792" customFormat="1" x14ac:dyDescent="0.2">
      <c r="A304" s="794">
        <f t="shared" si="41"/>
        <v>2046</v>
      </c>
      <c r="B304" s="794">
        <f t="shared" si="48"/>
        <v>4</v>
      </c>
      <c r="C304" s="800">
        <f t="shared" si="43"/>
        <v>53418</v>
      </c>
      <c r="D304" s="791"/>
      <c r="E304" s="805">
        <v>34115216</v>
      </c>
      <c r="F304" s="476">
        <v>17703424</v>
      </c>
      <c r="G304" s="476">
        <v>1161575</v>
      </c>
      <c r="H304" s="476">
        <v>447962</v>
      </c>
      <c r="I304" s="476">
        <v>34680</v>
      </c>
      <c r="J304" s="476">
        <v>355824</v>
      </c>
      <c r="K304" s="476">
        <v>20574</v>
      </c>
      <c r="L304" s="476">
        <v>2944397</v>
      </c>
      <c r="M304" s="476">
        <v>16704509</v>
      </c>
      <c r="N304" s="476">
        <f t="shared" si="44"/>
        <v>53035469</v>
      </c>
      <c r="O304" s="476">
        <f t="shared" si="45"/>
        <v>803786</v>
      </c>
      <c r="P304" s="476">
        <f t="shared" si="46"/>
        <v>19648906</v>
      </c>
      <c r="Q304" s="476">
        <f t="shared" si="42"/>
        <v>73488161</v>
      </c>
      <c r="R304" s="476">
        <f t="shared" si="47"/>
        <v>1507411</v>
      </c>
      <c r="S304" s="806">
        <f t="shared" si="49"/>
        <v>74995572</v>
      </c>
    </row>
    <row r="305" spans="1:19" s="792" customFormat="1" x14ac:dyDescent="0.2">
      <c r="A305" s="794">
        <f t="shared" si="41"/>
        <v>2046</v>
      </c>
      <c r="B305" s="794">
        <f t="shared" si="48"/>
        <v>5</v>
      </c>
      <c r="C305" s="800">
        <f t="shared" si="43"/>
        <v>53448</v>
      </c>
      <c r="D305" s="791"/>
      <c r="E305" s="805">
        <v>21277980</v>
      </c>
      <c r="F305" s="476">
        <v>13500734</v>
      </c>
      <c r="G305" s="476">
        <v>803850</v>
      </c>
      <c r="H305" s="476">
        <v>394062</v>
      </c>
      <c r="I305" s="476">
        <v>34954</v>
      </c>
      <c r="J305" s="476">
        <v>334666</v>
      </c>
      <c r="K305" s="476">
        <v>18889</v>
      </c>
      <c r="L305" s="476">
        <v>2706212</v>
      </c>
      <c r="M305" s="476">
        <v>15775347</v>
      </c>
      <c r="N305" s="476">
        <f t="shared" si="44"/>
        <v>35636407</v>
      </c>
      <c r="O305" s="476">
        <f t="shared" si="45"/>
        <v>728728</v>
      </c>
      <c r="P305" s="476">
        <f t="shared" si="46"/>
        <v>18481559</v>
      </c>
      <c r="Q305" s="476">
        <f t="shared" si="42"/>
        <v>54846694</v>
      </c>
      <c r="R305" s="476">
        <f t="shared" si="47"/>
        <v>1125032</v>
      </c>
      <c r="S305" s="806">
        <f t="shared" si="49"/>
        <v>55971726</v>
      </c>
    </row>
    <row r="306" spans="1:19" s="792" customFormat="1" x14ac:dyDescent="0.2">
      <c r="A306" s="794">
        <f t="shared" si="41"/>
        <v>2046</v>
      </c>
      <c r="B306" s="794">
        <f t="shared" si="48"/>
        <v>6</v>
      </c>
      <c r="C306" s="800">
        <f t="shared" si="43"/>
        <v>53479</v>
      </c>
      <c r="D306" s="791"/>
      <c r="E306" s="805">
        <v>14692248</v>
      </c>
      <c r="F306" s="476">
        <v>11686904</v>
      </c>
      <c r="G306" s="476">
        <v>666283</v>
      </c>
      <c r="H306" s="476">
        <v>323605</v>
      </c>
      <c r="I306" s="476">
        <v>36944</v>
      </c>
      <c r="J306" s="476">
        <v>267915</v>
      </c>
      <c r="K306" s="476">
        <v>18302</v>
      </c>
      <c r="L306" s="476">
        <v>2865147</v>
      </c>
      <c r="M306" s="476">
        <v>15801659</v>
      </c>
      <c r="N306" s="476">
        <f t="shared" si="44"/>
        <v>27100681</v>
      </c>
      <c r="O306" s="476">
        <f t="shared" si="45"/>
        <v>591520</v>
      </c>
      <c r="P306" s="476">
        <f t="shared" si="46"/>
        <v>18666806</v>
      </c>
      <c r="Q306" s="476">
        <f t="shared" si="42"/>
        <v>46359007</v>
      </c>
      <c r="R306" s="476">
        <f t="shared" si="47"/>
        <v>950930</v>
      </c>
      <c r="S306" s="806">
        <f t="shared" si="49"/>
        <v>47309937</v>
      </c>
    </row>
    <row r="307" spans="1:19" s="792" customFormat="1" x14ac:dyDescent="0.2">
      <c r="A307" s="794">
        <f t="shared" si="41"/>
        <v>2046</v>
      </c>
      <c r="B307" s="794">
        <f t="shared" si="48"/>
        <v>7</v>
      </c>
      <c r="C307" s="800">
        <f t="shared" si="43"/>
        <v>53509</v>
      </c>
      <c r="D307" s="791"/>
      <c r="E307" s="805">
        <v>11428486</v>
      </c>
      <c r="F307" s="476">
        <v>10519269</v>
      </c>
      <c r="G307" s="476">
        <v>584714</v>
      </c>
      <c r="H307" s="476">
        <v>296673</v>
      </c>
      <c r="I307" s="476">
        <v>35076</v>
      </c>
      <c r="J307" s="476">
        <v>227907</v>
      </c>
      <c r="K307" s="476">
        <v>17268</v>
      </c>
      <c r="L307" s="476">
        <v>2460521</v>
      </c>
      <c r="M307" s="476">
        <v>15889786</v>
      </c>
      <c r="N307" s="476">
        <f t="shared" si="44"/>
        <v>22584813</v>
      </c>
      <c r="O307" s="476">
        <f t="shared" si="45"/>
        <v>524580</v>
      </c>
      <c r="P307" s="476">
        <f t="shared" si="46"/>
        <v>18350307</v>
      </c>
      <c r="Q307" s="476">
        <f t="shared" si="42"/>
        <v>41459700</v>
      </c>
      <c r="R307" s="476">
        <f t="shared" si="47"/>
        <v>850434</v>
      </c>
      <c r="S307" s="806">
        <f t="shared" si="49"/>
        <v>42310134</v>
      </c>
    </row>
    <row r="308" spans="1:19" s="792" customFormat="1" x14ac:dyDescent="0.2">
      <c r="A308" s="794">
        <f t="shared" si="41"/>
        <v>2046</v>
      </c>
      <c r="B308" s="794">
        <f t="shared" si="48"/>
        <v>8</v>
      </c>
      <c r="C308" s="800">
        <f t="shared" si="43"/>
        <v>53540</v>
      </c>
      <c r="D308" s="791"/>
      <c r="E308" s="805">
        <v>11744338</v>
      </c>
      <c r="F308" s="476">
        <v>11479078</v>
      </c>
      <c r="G308" s="476">
        <v>658251</v>
      </c>
      <c r="H308" s="476">
        <v>271850</v>
      </c>
      <c r="I308" s="476">
        <v>24651</v>
      </c>
      <c r="J308" s="476">
        <v>233276</v>
      </c>
      <c r="K308" s="476">
        <v>17582</v>
      </c>
      <c r="L308" s="476">
        <v>2402184</v>
      </c>
      <c r="M308" s="476">
        <v>15343727</v>
      </c>
      <c r="N308" s="476">
        <f t="shared" si="44"/>
        <v>23923900</v>
      </c>
      <c r="O308" s="476">
        <f t="shared" si="45"/>
        <v>505126</v>
      </c>
      <c r="P308" s="476">
        <f t="shared" si="46"/>
        <v>17745911</v>
      </c>
      <c r="Q308" s="476">
        <f t="shared" si="42"/>
        <v>42174937</v>
      </c>
      <c r="R308" s="476">
        <f t="shared" si="47"/>
        <v>865105</v>
      </c>
      <c r="S308" s="806">
        <f t="shared" si="49"/>
        <v>43040042</v>
      </c>
    </row>
    <row r="309" spans="1:19" s="792" customFormat="1" x14ac:dyDescent="0.2">
      <c r="A309" s="794">
        <f t="shared" si="41"/>
        <v>2046</v>
      </c>
      <c r="B309" s="794">
        <f t="shared" si="48"/>
        <v>9</v>
      </c>
      <c r="C309" s="800">
        <f t="shared" si="43"/>
        <v>53571</v>
      </c>
      <c r="D309" s="791"/>
      <c r="E309" s="805">
        <v>15524087</v>
      </c>
      <c r="F309" s="476">
        <v>13050119</v>
      </c>
      <c r="G309" s="476">
        <v>887643</v>
      </c>
      <c r="H309" s="476">
        <v>238240</v>
      </c>
      <c r="I309" s="476">
        <v>20933</v>
      </c>
      <c r="J309" s="476">
        <v>259620</v>
      </c>
      <c r="K309" s="476">
        <v>16039</v>
      </c>
      <c r="L309" s="476">
        <v>2224445</v>
      </c>
      <c r="M309" s="476">
        <v>16429233</v>
      </c>
      <c r="N309" s="476">
        <f t="shared" si="44"/>
        <v>29498821</v>
      </c>
      <c r="O309" s="476">
        <f t="shared" si="45"/>
        <v>497860</v>
      </c>
      <c r="P309" s="476">
        <f t="shared" si="46"/>
        <v>18653678</v>
      </c>
      <c r="Q309" s="476">
        <f t="shared" si="42"/>
        <v>48650359</v>
      </c>
      <c r="R309" s="476">
        <f t="shared" si="47"/>
        <v>997931</v>
      </c>
      <c r="S309" s="806">
        <f t="shared" si="49"/>
        <v>49648290</v>
      </c>
    </row>
    <row r="310" spans="1:19" s="792" customFormat="1" x14ac:dyDescent="0.2">
      <c r="A310" s="794">
        <f t="shared" si="41"/>
        <v>2046</v>
      </c>
      <c r="B310" s="794">
        <f t="shared" si="48"/>
        <v>10</v>
      </c>
      <c r="C310" s="800">
        <f t="shared" si="43"/>
        <v>53601</v>
      </c>
      <c r="D310" s="791"/>
      <c r="E310" s="805">
        <v>31351368</v>
      </c>
      <c r="F310" s="476">
        <v>20652882</v>
      </c>
      <c r="G310" s="476">
        <v>925869</v>
      </c>
      <c r="H310" s="476">
        <v>402340</v>
      </c>
      <c r="I310" s="476">
        <v>35916</v>
      </c>
      <c r="J310" s="476">
        <v>297612</v>
      </c>
      <c r="K310" s="476">
        <v>18918</v>
      </c>
      <c r="L310" s="476">
        <v>2009489</v>
      </c>
      <c r="M310" s="476">
        <v>15815296</v>
      </c>
      <c r="N310" s="476">
        <f t="shared" si="44"/>
        <v>52984953</v>
      </c>
      <c r="O310" s="476">
        <f t="shared" si="45"/>
        <v>699952</v>
      </c>
      <c r="P310" s="476">
        <f t="shared" si="46"/>
        <v>17824785</v>
      </c>
      <c r="Q310" s="476">
        <f t="shared" si="42"/>
        <v>71509690</v>
      </c>
      <c r="R310" s="476">
        <f t="shared" si="47"/>
        <v>1466828</v>
      </c>
      <c r="S310" s="806">
        <f t="shared" si="49"/>
        <v>72976518</v>
      </c>
    </row>
    <row r="311" spans="1:19" s="792" customFormat="1" x14ac:dyDescent="0.2">
      <c r="A311" s="794">
        <f t="shared" si="41"/>
        <v>2046</v>
      </c>
      <c r="B311" s="794">
        <f t="shared" si="48"/>
        <v>11</v>
      </c>
      <c r="C311" s="800">
        <f t="shared" si="43"/>
        <v>53632</v>
      </c>
      <c r="D311" s="791"/>
      <c r="E311" s="805">
        <v>49078771</v>
      </c>
      <c r="F311" s="476">
        <v>27135857</v>
      </c>
      <c r="G311" s="476">
        <v>1503518</v>
      </c>
      <c r="H311" s="476">
        <v>371733</v>
      </c>
      <c r="I311" s="476">
        <v>45215</v>
      </c>
      <c r="J311" s="476">
        <v>298996</v>
      </c>
      <c r="K311" s="476">
        <v>20415</v>
      </c>
      <c r="L311" s="476">
        <v>2414727</v>
      </c>
      <c r="M311" s="476">
        <v>16459373</v>
      </c>
      <c r="N311" s="476">
        <f t="shared" si="44"/>
        <v>77783776</v>
      </c>
      <c r="O311" s="476">
        <f t="shared" si="45"/>
        <v>670729</v>
      </c>
      <c r="P311" s="476">
        <f t="shared" si="46"/>
        <v>18874100</v>
      </c>
      <c r="Q311" s="476">
        <f t="shared" si="42"/>
        <v>97328605</v>
      </c>
      <c r="R311" s="476">
        <f t="shared" si="47"/>
        <v>1996433</v>
      </c>
      <c r="S311" s="806">
        <f t="shared" si="49"/>
        <v>99325038</v>
      </c>
    </row>
    <row r="312" spans="1:19" s="792" customFormat="1" x14ac:dyDescent="0.2">
      <c r="A312" s="794">
        <f t="shared" si="41"/>
        <v>2046</v>
      </c>
      <c r="B312" s="794">
        <f t="shared" si="48"/>
        <v>12</v>
      </c>
      <c r="C312" s="800">
        <f t="shared" si="43"/>
        <v>53662</v>
      </c>
      <c r="D312" s="791"/>
      <c r="E312" s="805">
        <v>64790405</v>
      </c>
      <c r="F312" s="476">
        <v>32565608</v>
      </c>
      <c r="G312" s="476">
        <v>1942187</v>
      </c>
      <c r="H312" s="476">
        <v>488444</v>
      </c>
      <c r="I312" s="476">
        <v>58771</v>
      </c>
      <c r="J312" s="476">
        <v>335467</v>
      </c>
      <c r="K312" s="476">
        <v>22554</v>
      </c>
      <c r="L312" s="476">
        <v>2844971</v>
      </c>
      <c r="M312" s="476">
        <v>16797686</v>
      </c>
      <c r="N312" s="476">
        <f t="shared" si="44"/>
        <v>99379525</v>
      </c>
      <c r="O312" s="476">
        <f t="shared" si="45"/>
        <v>823911</v>
      </c>
      <c r="P312" s="476">
        <f t="shared" si="46"/>
        <v>19642657</v>
      </c>
      <c r="Q312" s="476">
        <f t="shared" si="42"/>
        <v>119846093</v>
      </c>
      <c r="R312" s="476">
        <f t="shared" si="47"/>
        <v>2458319</v>
      </c>
      <c r="S312" s="806">
        <f t="shared" si="49"/>
        <v>122304412</v>
      </c>
    </row>
    <row r="313" spans="1:19" s="792" customFormat="1" x14ac:dyDescent="0.2">
      <c r="A313" s="794">
        <f t="shared" si="41"/>
        <v>2047</v>
      </c>
      <c r="B313" s="794">
        <f t="shared" si="48"/>
        <v>1</v>
      </c>
      <c r="C313" s="800">
        <f t="shared" si="43"/>
        <v>53693</v>
      </c>
      <c r="D313" s="791"/>
      <c r="E313" s="805">
        <v>63565731</v>
      </c>
      <c r="F313" s="476">
        <v>28191362</v>
      </c>
      <c r="G313" s="476">
        <v>1705140</v>
      </c>
      <c r="H313" s="476">
        <v>505846</v>
      </c>
      <c r="I313" s="476">
        <v>46055</v>
      </c>
      <c r="J313" s="476">
        <v>302909</v>
      </c>
      <c r="K313" s="476">
        <v>21095</v>
      </c>
      <c r="L313" s="476">
        <v>2635957</v>
      </c>
      <c r="M313" s="476">
        <v>15227243</v>
      </c>
      <c r="N313" s="476">
        <f t="shared" si="44"/>
        <v>93529383</v>
      </c>
      <c r="O313" s="476">
        <f t="shared" si="45"/>
        <v>808755</v>
      </c>
      <c r="P313" s="476">
        <f t="shared" si="46"/>
        <v>17863200</v>
      </c>
      <c r="Q313" s="476">
        <f t="shared" si="42"/>
        <v>112201338</v>
      </c>
      <c r="R313" s="476">
        <f t="shared" si="47"/>
        <v>2301507</v>
      </c>
      <c r="S313" s="806">
        <f t="shared" si="49"/>
        <v>114502845</v>
      </c>
    </row>
    <row r="314" spans="1:19" s="792" customFormat="1" x14ac:dyDescent="0.2">
      <c r="A314" s="794">
        <f t="shared" si="41"/>
        <v>2047</v>
      </c>
      <c r="B314" s="794">
        <f t="shared" si="48"/>
        <v>2</v>
      </c>
      <c r="C314" s="800">
        <f t="shared" si="43"/>
        <v>53724</v>
      </c>
      <c r="D314" s="791"/>
      <c r="E314" s="805">
        <v>52767649</v>
      </c>
      <c r="F314" s="476">
        <v>24129544</v>
      </c>
      <c r="G314" s="476">
        <v>1550060</v>
      </c>
      <c r="H314" s="476">
        <v>388560</v>
      </c>
      <c r="I314" s="476">
        <v>41837</v>
      </c>
      <c r="J314" s="476">
        <v>320800</v>
      </c>
      <c r="K314" s="476">
        <v>20366</v>
      </c>
      <c r="L314" s="476">
        <v>2950388</v>
      </c>
      <c r="M314" s="476">
        <v>18434055</v>
      </c>
      <c r="N314" s="476">
        <f t="shared" si="44"/>
        <v>78509456</v>
      </c>
      <c r="O314" s="476">
        <f t="shared" si="45"/>
        <v>709360</v>
      </c>
      <c r="P314" s="476">
        <f t="shared" si="46"/>
        <v>21384443</v>
      </c>
      <c r="Q314" s="476">
        <f t="shared" si="42"/>
        <v>100603259</v>
      </c>
      <c r="R314" s="476">
        <f t="shared" si="47"/>
        <v>2063604</v>
      </c>
      <c r="S314" s="806">
        <f t="shared" si="49"/>
        <v>102666863</v>
      </c>
    </row>
    <row r="315" spans="1:19" s="792" customFormat="1" x14ac:dyDescent="0.2">
      <c r="A315" s="794">
        <f t="shared" si="41"/>
        <v>2047</v>
      </c>
      <c r="B315" s="794">
        <f t="shared" si="48"/>
        <v>3</v>
      </c>
      <c r="C315" s="800">
        <f t="shared" si="43"/>
        <v>53752</v>
      </c>
      <c r="D315" s="791"/>
      <c r="E315" s="805">
        <v>46383286</v>
      </c>
      <c r="F315" s="476">
        <v>22624031</v>
      </c>
      <c r="G315" s="476">
        <v>1420773</v>
      </c>
      <c r="H315" s="476">
        <v>389496</v>
      </c>
      <c r="I315" s="476">
        <v>36983</v>
      </c>
      <c r="J315" s="476">
        <v>370149</v>
      </c>
      <c r="K315" s="476">
        <v>21713</v>
      </c>
      <c r="L315" s="476">
        <v>2687703</v>
      </c>
      <c r="M315" s="476">
        <v>15348574</v>
      </c>
      <c r="N315" s="476">
        <f t="shared" si="44"/>
        <v>70486786</v>
      </c>
      <c r="O315" s="476">
        <f t="shared" si="45"/>
        <v>759645</v>
      </c>
      <c r="P315" s="476">
        <f t="shared" si="46"/>
        <v>18036277</v>
      </c>
      <c r="Q315" s="476">
        <f t="shared" si="42"/>
        <v>89282708</v>
      </c>
      <c r="R315" s="476">
        <f t="shared" si="47"/>
        <v>1831393</v>
      </c>
      <c r="S315" s="806">
        <f t="shared" si="49"/>
        <v>91114101</v>
      </c>
    </row>
    <row r="316" spans="1:19" s="792" customFormat="1" x14ac:dyDescent="0.2">
      <c r="A316" s="794">
        <f t="shared" si="41"/>
        <v>2047</v>
      </c>
      <c r="B316" s="794">
        <f t="shared" si="48"/>
        <v>4</v>
      </c>
      <c r="C316" s="800">
        <f t="shared" si="43"/>
        <v>53783</v>
      </c>
      <c r="D316" s="791"/>
      <c r="E316" s="805">
        <v>33670179</v>
      </c>
      <c r="F316" s="476">
        <v>17671347</v>
      </c>
      <c r="G316" s="476">
        <v>1145741</v>
      </c>
      <c r="H316" s="476">
        <v>339841</v>
      </c>
      <c r="I316" s="476">
        <v>26314</v>
      </c>
      <c r="J316" s="476">
        <v>355165</v>
      </c>
      <c r="K316" s="476">
        <v>20562</v>
      </c>
      <c r="L316" s="476">
        <v>2935460</v>
      </c>
      <c r="M316" s="476">
        <v>16684636</v>
      </c>
      <c r="N316" s="476">
        <f t="shared" si="44"/>
        <v>52534143</v>
      </c>
      <c r="O316" s="476">
        <f t="shared" si="45"/>
        <v>695006</v>
      </c>
      <c r="P316" s="476">
        <f t="shared" si="46"/>
        <v>19620096</v>
      </c>
      <c r="Q316" s="476">
        <f t="shared" si="42"/>
        <v>72849245</v>
      </c>
      <c r="R316" s="476">
        <f t="shared" si="47"/>
        <v>1494305</v>
      </c>
      <c r="S316" s="806">
        <f t="shared" si="49"/>
        <v>74343550</v>
      </c>
    </row>
    <row r="317" spans="1:19" s="792" customFormat="1" x14ac:dyDescent="0.2">
      <c r="A317" s="794">
        <f t="shared" si="41"/>
        <v>2047</v>
      </c>
      <c r="B317" s="794">
        <f t="shared" si="48"/>
        <v>5</v>
      </c>
      <c r="C317" s="800">
        <f t="shared" si="43"/>
        <v>53813</v>
      </c>
      <c r="D317" s="791"/>
      <c r="E317" s="805">
        <v>20961636</v>
      </c>
      <c r="F317" s="476">
        <v>13518022</v>
      </c>
      <c r="G317" s="476">
        <v>791762</v>
      </c>
      <c r="H317" s="476">
        <v>297244</v>
      </c>
      <c r="I317" s="476">
        <v>26324</v>
      </c>
      <c r="J317" s="476">
        <v>334002</v>
      </c>
      <c r="K317" s="476">
        <v>18873</v>
      </c>
      <c r="L317" s="476">
        <v>2697925</v>
      </c>
      <c r="M317" s="476">
        <v>15755407</v>
      </c>
      <c r="N317" s="476">
        <f t="shared" si="44"/>
        <v>35316617</v>
      </c>
      <c r="O317" s="476">
        <f t="shared" si="45"/>
        <v>631246</v>
      </c>
      <c r="P317" s="476">
        <f t="shared" si="46"/>
        <v>18453332</v>
      </c>
      <c r="Q317" s="476">
        <f t="shared" si="42"/>
        <v>54401195</v>
      </c>
      <c r="R317" s="476">
        <f t="shared" si="47"/>
        <v>1115893</v>
      </c>
      <c r="S317" s="806">
        <f t="shared" si="49"/>
        <v>55517088</v>
      </c>
    </row>
    <row r="318" spans="1:19" s="792" customFormat="1" x14ac:dyDescent="0.2">
      <c r="A318" s="794">
        <f t="shared" si="41"/>
        <v>2047</v>
      </c>
      <c r="B318" s="794">
        <f t="shared" si="48"/>
        <v>6</v>
      </c>
      <c r="C318" s="800">
        <f t="shared" si="43"/>
        <v>53844</v>
      </c>
      <c r="D318" s="791"/>
      <c r="E318" s="805">
        <v>14476649</v>
      </c>
      <c r="F318" s="476">
        <v>11725563</v>
      </c>
      <c r="G318" s="476">
        <v>657515</v>
      </c>
      <c r="H318" s="476">
        <v>243105</v>
      </c>
      <c r="I318" s="476">
        <v>27680</v>
      </c>
      <c r="J318" s="476">
        <v>267301</v>
      </c>
      <c r="K318" s="476">
        <v>18289</v>
      </c>
      <c r="L318" s="476">
        <v>2855513</v>
      </c>
      <c r="M318" s="476">
        <v>15782941</v>
      </c>
      <c r="N318" s="476">
        <f t="shared" si="44"/>
        <v>26905696</v>
      </c>
      <c r="O318" s="476">
        <f t="shared" si="45"/>
        <v>510406</v>
      </c>
      <c r="P318" s="476">
        <f t="shared" si="46"/>
        <v>18638454</v>
      </c>
      <c r="Q318" s="476">
        <f t="shared" si="42"/>
        <v>46054556</v>
      </c>
      <c r="R318" s="476">
        <f t="shared" si="47"/>
        <v>944685</v>
      </c>
      <c r="S318" s="806">
        <f t="shared" si="49"/>
        <v>46999241</v>
      </c>
    </row>
    <row r="319" spans="1:19" s="792" customFormat="1" x14ac:dyDescent="0.2">
      <c r="A319" s="794">
        <f t="shared" si="41"/>
        <v>2047</v>
      </c>
      <c r="B319" s="794">
        <f t="shared" si="48"/>
        <v>7</v>
      </c>
      <c r="C319" s="800">
        <f t="shared" si="43"/>
        <v>53874</v>
      </c>
      <c r="D319" s="791"/>
      <c r="E319" s="805">
        <v>11290208</v>
      </c>
      <c r="F319" s="476">
        <v>10564155</v>
      </c>
      <c r="G319" s="476">
        <v>577308</v>
      </c>
      <c r="H319" s="476">
        <v>221590</v>
      </c>
      <c r="I319" s="476">
        <v>26154</v>
      </c>
      <c r="J319" s="476">
        <v>227355</v>
      </c>
      <c r="K319" s="476">
        <v>17261</v>
      </c>
      <c r="L319" s="476">
        <v>2453693</v>
      </c>
      <c r="M319" s="476">
        <v>15872650</v>
      </c>
      <c r="N319" s="476">
        <f t="shared" si="44"/>
        <v>22475086</v>
      </c>
      <c r="O319" s="476">
        <f t="shared" si="45"/>
        <v>448945</v>
      </c>
      <c r="P319" s="476">
        <f t="shared" si="46"/>
        <v>18326343</v>
      </c>
      <c r="Q319" s="476">
        <f t="shared" si="42"/>
        <v>41250374</v>
      </c>
      <c r="R319" s="476">
        <f t="shared" si="47"/>
        <v>846140</v>
      </c>
      <c r="S319" s="806">
        <f t="shared" si="49"/>
        <v>42096514</v>
      </c>
    </row>
    <row r="320" spans="1:19" s="792" customFormat="1" x14ac:dyDescent="0.2">
      <c r="A320" s="794">
        <f t="shared" si="41"/>
        <v>2047</v>
      </c>
      <c r="B320" s="794">
        <f t="shared" si="48"/>
        <v>8</v>
      </c>
      <c r="C320" s="800">
        <f t="shared" si="43"/>
        <v>53905</v>
      </c>
      <c r="D320" s="791"/>
      <c r="E320" s="805">
        <v>11633246</v>
      </c>
      <c r="F320" s="476">
        <v>11531148</v>
      </c>
      <c r="G320" s="476">
        <v>650891</v>
      </c>
      <c r="H320" s="476">
        <v>201603</v>
      </c>
      <c r="I320" s="476">
        <v>18256</v>
      </c>
      <c r="J320" s="476">
        <v>232752</v>
      </c>
      <c r="K320" s="476">
        <v>17578</v>
      </c>
      <c r="L320" s="476">
        <v>2397278</v>
      </c>
      <c r="M320" s="476">
        <v>15328493</v>
      </c>
      <c r="N320" s="476">
        <f t="shared" si="44"/>
        <v>23851119</v>
      </c>
      <c r="O320" s="476">
        <f t="shared" si="45"/>
        <v>434355</v>
      </c>
      <c r="P320" s="476">
        <f t="shared" si="46"/>
        <v>17725771</v>
      </c>
      <c r="Q320" s="476">
        <f t="shared" si="42"/>
        <v>42011245</v>
      </c>
      <c r="R320" s="476">
        <f t="shared" si="47"/>
        <v>861747</v>
      </c>
      <c r="S320" s="806">
        <f t="shared" si="49"/>
        <v>42872992</v>
      </c>
    </row>
    <row r="321" spans="1:19" s="792" customFormat="1" x14ac:dyDescent="0.2">
      <c r="A321" s="794">
        <f t="shared" si="41"/>
        <v>2047</v>
      </c>
      <c r="B321" s="794">
        <f t="shared" si="48"/>
        <v>9</v>
      </c>
      <c r="C321" s="800">
        <f t="shared" si="43"/>
        <v>53936</v>
      </c>
      <c r="D321" s="791"/>
      <c r="E321" s="805">
        <v>15387086</v>
      </c>
      <c r="F321" s="476">
        <v>13078864</v>
      </c>
      <c r="G321" s="476">
        <v>877721</v>
      </c>
      <c r="H321" s="476">
        <v>175038</v>
      </c>
      <c r="I321" s="476">
        <v>15377</v>
      </c>
      <c r="J321" s="476">
        <v>259160</v>
      </c>
      <c r="K321" s="476">
        <v>16037</v>
      </c>
      <c r="L321" s="476">
        <v>2220383</v>
      </c>
      <c r="M321" s="476">
        <v>16414031</v>
      </c>
      <c r="N321" s="476">
        <f t="shared" si="44"/>
        <v>29375085</v>
      </c>
      <c r="O321" s="476">
        <f t="shared" si="45"/>
        <v>434198</v>
      </c>
      <c r="P321" s="476">
        <f t="shared" si="46"/>
        <v>18634414</v>
      </c>
      <c r="Q321" s="476">
        <f t="shared" si="42"/>
        <v>48443697</v>
      </c>
      <c r="R321" s="476">
        <f t="shared" si="47"/>
        <v>993692</v>
      </c>
      <c r="S321" s="806">
        <f t="shared" si="49"/>
        <v>49437389</v>
      </c>
    </row>
    <row r="322" spans="1:19" s="792" customFormat="1" x14ac:dyDescent="0.2">
      <c r="A322" s="794">
        <f t="shared" si="41"/>
        <v>2047</v>
      </c>
      <c r="B322" s="794">
        <f t="shared" si="48"/>
        <v>10</v>
      </c>
      <c r="C322" s="800">
        <f t="shared" si="43"/>
        <v>53966</v>
      </c>
      <c r="D322" s="791"/>
      <c r="E322" s="805">
        <v>31004017</v>
      </c>
      <c r="F322" s="476">
        <v>20650537</v>
      </c>
      <c r="G322" s="476">
        <v>914439</v>
      </c>
      <c r="H322" s="476">
        <v>291582</v>
      </c>
      <c r="I322" s="476">
        <v>26127</v>
      </c>
      <c r="J322" s="476">
        <v>297059</v>
      </c>
      <c r="K322" s="476">
        <v>18913</v>
      </c>
      <c r="L322" s="476">
        <v>2004463</v>
      </c>
      <c r="M322" s="476">
        <v>15797358</v>
      </c>
      <c r="N322" s="476">
        <f t="shared" si="44"/>
        <v>52614033</v>
      </c>
      <c r="O322" s="476">
        <f t="shared" si="45"/>
        <v>588641</v>
      </c>
      <c r="P322" s="476">
        <f t="shared" si="46"/>
        <v>17801821</v>
      </c>
      <c r="Q322" s="476">
        <f t="shared" si="42"/>
        <v>71004495</v>
      </c>
      <c r="R322" s="476">
        <f t="shared" si="47"/>
        <v>1456465</v>
      </c>
      <c r="S322" s="806">
        <f t="shared" si="49"/>
        <v>72460960</v>
      </c>
    </row>
    <row r="323" spans="1:19" s="792" customFormat="1" x14ac:dyDescent="0.2">
      <c r="A323" s="794">
        <f t="shared" si="41"/>
        <v>2047</v>
      </c>
      <c r="B323" s="794">
        <f t="shared" si="48"/>
        <v>11</v>
      </c>
      <c r="C323" s="800">
        <f t="shared" si="43"/>
        <v>53997</v>
      </c>
      <c r="D323" s="791"/>
      <c r="E323" s="805">
        <v>48676343</v>
      </c>
      <c r="F323" s="476">
        <v>27178202</v>
      </c>
      <c r="G323" s="476">
        <v>1487729</v>
      </c>
      <c r="H323" s="476">
        <v>266221</v>
      </c>
      <c r="I323" s="476">
        <v>32670</v>
      </c>
      <c r="J323" s="476">
        <v>298589</v>
      </c>
      <c r="K323" s="476">
        <v>20413</v>
      </c>
      <c r="L323" s="476">
        <v>2409379</v>
      </c>
      <c r="M323" s="476">
        <v>16447501</v>
      </c>
      <c r="N323" s="476">
        <f t="shared" si="44"/>
        <v>77395357</v>
      </c>
      <c r="O323" s="476">
        <f t="shared" si="45"/>
        <v>564810</v>
      </c>
      <c r="P323" s="476">
        <f t="shared" si="46"/>
        <v>18856880</v>
      </c>
      <c r="Q323" s="476">
        <f t="shared" si="42"/>
        <v>96817047</v>
      </c>
      <c r="R323" s="476">
        <f t="shared" si="47"/>
        <v>1985940</v>
      </c>
      <c r="S323" s="806">
        <f t="shared" si="49"/>
        <v>98802987</v>
      </c>
    </row>
    <row r="324" spans="1:19" s="792" customFormat="1" x14ac:dyDescent="0.2">
      <c r="A324" s="794">
        <f t="shared" si="41"/>
        <v>2047</v>
      </c>
      <c r="B324" s="794">
        <f t="shared" si="48"/>
        <v>12</v>
      </c>
      <c r="C324" s="800">
        <f t="shared" si="43"/>
        <v>54027</v>
      </c>
      <c r="D324" s="791"/>
      <c r="E324" s="805">
        <v>64084528</v>
      </c>
      <c r="F324" s="476">
        <v>32599779</v>
      </c>
      <c r="G324" s="476">
        <v>1919833</v>
      </c>
      <c r="H324" s="476">
        <v>343951</v>
      </c>
      <c r="I324" s="476">
        <v>41999</v>
      </c>
      <c r="J324" s="476">
        <v>334989</v>
      </c>
      <c r="K324" s="476">
        <v>22541</v>
      </c>
      <c r="L324" s="476">
        <v>2839536</v>
      </c>
      <c r="M324" s="476">
        <v>16773770</v>
      </c>
      <c r="N324" s="476">
        <f t="shared" si="44"/>
        <v>98668680</v>
      </c>
      <c r="O324" s="476">
        <f t="shared" si="45"/>
        <v>678940</v>
      </c>
      <c r="P324" s="476">
        <f t="shared" si="46"/>
        <v>19613306</v>
      </c>
      <c r="Q324" s="476">
        <f t="shared" si="42"/>
        <v>118960926</v>
      </c>
      <c r="R324" s="476">
        <f t="shared" si="47"/>
        <v>2440162</v>
      </c>
      <c r="S324" s="806">
        <f t="shared" si="49"/>
        <v>121401088</v>
      </c>
    </row>
    <row r="325" spans="1:19" s="792" customFormat="1" x14ac:dyDescent="0.2">
      <c r="A325" s="794">
        <f t="shared" si="41"/>
        <v>2048</v>
      </c>
      <c r="B325" s="794">
        <f t="shared" si="48"/>
        <v>1</v>
      </c>
      <c r="C325" s="800">
        <f t="shared" si="43"/>
        <v>54058</v>
      </c>
      <c r="D325" s="791"/>
      <c r="E325" s="805">
        <v>62516622</v>
      </c>
      <c r="F325" s="476">
        <v>28281036</v>
      </c>
      <c r="G325" s="476">
        <v>1683217</v>
      </c>
      <c r="H325" s="476">
        <v>356372</v>
      </c>
      <c r="I325" s="476">
        <v>32743</v>
      </c>
      <c r="J325" s="476">
        <v>303468</v>
      </c>
      <c r="K325" s="476">
        <v>21151</v>
      </c>
      <c r="L325" s="476">
        <v>2752545</v>
      </c>
      <c r="M325" s="476">
        <v>15539573</v>
      </c>
      <c r="N325" s="476">
        <f t="shared" si="44"/>
        <v>92534769</v>
      </c>
      <c r="O325" s="476">
        <f t="shared" si="45"/>
        <v>659840</v>
      </c>
      <c r="P325" s="476">
        <f t="shared" si="46"/>
        <v>18292118</v>
      </c>
      <c r="Q325" s="476">
        <f t="shared" si="42"/>
        <v>111486727</v>
      </c>
      <c r="R325" s="476">
        <f t="shared" si="47"/>
        <v>2286849</v>
      </c>
      <c r="S325" s="806">
        <f t="shared" si="49"/>
        <v>113773576</v>
      </c>
    </row>
    <row r="326" spans="1:19" s="792" customFormat="1" x14ac:dyDescent="0.2">
      <c r="A326" s="794">
        <f t="shared" si="41"/>
        <v>2048</v>
      </c>
      <c r="B326" s="794">
        <f t="shared" si="48"/>
        <v>2</v>
      </c>
      <c r="C326" s="800">
        <f t="shared" si="43"/>
        <v>54089</v>
      </c>
      <c r="D326" s="791"/>
      <c r="E326" s="805">
        <v>52807091</v>
      </c>
      <c r="F326" s="476">
        <v>24405516</v>
      </c>
      <c r="G326" s="476">
        <v>1549164</v>
      </c>
      <c r="H326" s="476">
        <v>273315</v>
      </c>
      <c r="I326" s="476">
        <v>29704</v>
      </c>
      <c r="J326" s="476">
        <v>326758</v>
      </c>
      <c r="K326" s="476">
        <v>20710</v>
      </c>
      <c r="L326" s="476">
        <v>2909474</v>
      </c>
      <c r="M326" s="476">
        <v>18454350</v>
      </c>
      <c r="N326" s="476">
        <f t="shared" si="44"/>
        <v>78812185</v>
      </c>
      <c r="O326" s="476">
        <f t="shared" si="45"/>
        <v>600073</v>
      </c>
      <c r="P326" s="476">
        <f t="shared" si="46"/>
        <v>21363824</v>
      </c>
      <c r="Q326" s="476">
        <f t="shared" si="42"/>
        <v>100776082</v>
      </c>
      <c r="R326" s="476">
        <f t="shared" si="47"/>
        <v>2067149</v>
      </c>
      <c r="S326" s="806">
        <f t="shared" si="49"/>
        <v>102843231</v>
      </c>
    </row>
    <row r="327" spans="1:19" s="792" customFormat="1" x14ac:dyDescent="0.2">
      <c r="A327" s="794">
        <f t="shared" si="41"/>
        <v>2048</v>
      </c>
      <c r="B327" s="794">
        <f t="shared" si="48"/>
        <v>3</v>
      </c>
      <c r="C327" s="800">
        <f t="shared" si="43"/>
        <v>54118</v>
      </c>
      <c r="D327" s="791"/>
      <c r="E327" s="805">
        <v>46519348</v>
      </c>
      <c r="F327" s="476">
        <v>22760070</v>
      </c>
      <c r="G327" s="476">
        <v>1422941</v>
      </c>
      <c r="H327" s="476">
        <v>269048</v>
      </c>
      <c r="I327" s="476">
        <v>25809</v>
      </c>
      <c r="J327" s="476">
        <v>373796</v>
      </c>
      <c r="K327" s="476">
        <v>21929</v>
      </c>
      <c r="L327" s="476">
        <v>2704449</v>
      </c>
      <c r="M327" s="476">
        <v>15326693</v>
      </c>
      <c r="N327" s="476">
        <f t="shared" si="44"/>
        <v>70750097</v>
      </c>
      <c r="O327" s="476">
        <f t="shared" si="45"/>
        <v>642844</v>
      </c>
      <c r="P327" s="476">
        <f t="shared" si="46"/>
        <v>18031142</v>
      </c>
      <c r="Q327" s="476">
        <f t="shared" si="42"/>
        <v>89424083</v>
      </c>
      <c r="R327" s="476">
        <f t="shared" si="47"/>
        <v>1834293</v>
      </c>
      <c r="S327" s="806">
        <f t="shared" si="49"/>
        <v>91258376</v>
      </c>
    </row>
    <row r="328" spans="1:19" s="792" customFormat="1" x14ac:dyDescent="0.2">
      <c r="A328" s="794">
        <f t="shared" si="41"/>
        <v>2048</v>
      </c>
      <c r="B328" s="794">
        <f t="shared" si="48"/>
        <v>4</v>
      </c>
      <c r="C328" s="800">
        <f t="shared" si="43"/>
        <v>54149</v>
      </c>
      <c r="D328" s="791"/>
      <c r="E328" s="805">
        <v>33119468</v>
      </c>
      <c r="F328" s="476">
        <v>17652849</v>
      </c>
      <c r="G328" s="476">
        <v>1127275</v>
      </c>
      <c r="H328" s="476">
        <v>232031</v>
      </c>
      <c r="I328" s="476">
        <v>17986</v>
      </c>
      <c r="J328" s="476">
        <v>354421</v>
      </c>
      <c r="K328" s="476">
        <v>20543</v>
      </c>
      <c r="L328" s="476">
        <v>2925416</v>
      </c>
      <c r="M328" s="476">
        <v>16663908</v>
      </c>
      <c r="N328" s="476">
        <f t="shared" si="44"/>
        <v>51938121</v>
      </c>
      <c r="O328" s="476">
        <f t="shared" si="45"/>
        <v>586452</v>
      </c>
      <c r="P328" s="476">
        <f t="shared" si="46"/>
        <v>19589324</v>
      </c>
      <c r="Q328" s="476">
        <f t="shared" si="42"/>
        <v>72113897</v>
      </c>
      <c r="R328" s="476">
        <f t="shared" si="47"/>
        <v>1479222</v>
      </c>
      <c r="S328" s="806">
        <f t="shared" si="49"/>
        <v>73593119</v>
      </c>
    </row>
    <row r="329" spans="1:19" s="792" customFormat="1" x14ac:dyDescent="0.2">
      <c r="A329" s="794">
        <f t="shared" si="41"/>
        <v>2048</v>
      </c>
      <c r="B329" s="794">
        <f t="shared" si="48"/>
        <v>5</v>
      </c>
      <c r="C329" s="800">
        <f t="shared" si="43"/>
        <v>54179</v>
      </c>
      <c r="D329" s="791"/>
      <c r="E329" s="805">
        <v>20667967</v>
      </c>
      <c r="F329" s="476">
        <v>13545826</v>
      </c>
      <c r="G329" s="476">
        <v>780265</v>
      </c>
      <c r="H329" s="476">
        <v>201063</v>
      </c>
      <c r="I329" s="476">
        <v>17777</v>
      </c>
      <c r="J329" s="476">
        <v>333329</v>
      </c>
      <c r="K329" s="476">
        <v>18856</v>
      </c>
      <c r="L329" s="476">
        <v>2688136</v>
      </c>
      <c r="M329" s="476">
        <v>15736546</v>
      </c>
      <c r="N329" s="476">
        <f t="shared" si="44"/>
        <v>35030691</v>
      </c>
      <c r="O329" s="476">
        <f t="shared" si="45"/>
        <v>534392</v>
      </c>
      <c r="P329" s="476">
        <f t="shared" si="46"/>
        <v>18424682</v>
      </c>
      <c r="Q329" s="476">
        <f t="shared" si="42"/>
        <v>53989765</v>
      </c>
      <c r="R329" s="476">
        <f t="shared" si="47"/>
        <v>1107454</v>
      </c>
      <c r="S329" s="806">
        <f t="shared" si="49"/>
        <v>55097219</v>
      </c>
    </row>
    <row r="330" spans="1:19" s="792" customFormat="1" x14ac:dyDescent="0.2">
      <c r="A330" s="794">
        <f t="shared" si="41"/>
        <v>2048</v>
      </c>
      <c r="B330" s="794">
        <f t="shared" si="48"/>
        <v>6</v>
      </c>
      <c r="C330" s="800">
        <f t="shared" si="43"/>
        <v>54210</v>
      </c>
      <c r="D330" s="791"/>
      <c r="E330" s="805">
        <v>14325579</v>
      </c>
      <c r="F330" s="476">
        <v>11783653</v>
      </c>
      <c r="G330" s="476">
        <v>649813</v>
      </c>
      <c r="H330" s="476">
        <v>162842</v>
      </c>
      <c r="I330" s="476">
        <v>18506</v>
      </c>
      <c r="J330" s="476">
        <v>266739</v>
      </c>
      <c r="K330" s="476">
        <v>18286</v>
      </c>
      <c r="L330" s="476">
        <v>2847672</v>
      </c>
      <c r="M330" s="476">
        <v>15769348</v>
      </c>
      <c r="N330" s="476">
        <f t="shared" si="44"/>
        <v>26795837</v>
      </c>
      <c r="O330" s="476">
        <f t="shared" si="45"/>
        <v>429581</v>
      </c>
      <c r="P330" s="476">
        <f t="shared" si="46"/>
        <v>18617020</v>
      </c>
      <c r="Q330" s="476">
        <f t="shared" si="42"/>
        <v>45842438</v>
      </c>
      <c r="R330" s="476">
        <f t="shared" si="47"/>
        <v>940334</v>
      </c>
      <c r="S330" s="806">
        <f t="shared" si="49"/>
        <v>46782772</v>
      </c>
    </row>
    <row r="331" spans="1:19" s="792" customFormat="1" x14ac:dyDescent="0.2">
      <c r="A331" s="794">
        <f t="shared" si="41"/>
        <v>2048</v>
      </c>
      <c r="B331" s="794">
        <f t="shared" si="48"/>
        <v>7</v>
      </c>
      <c r="C331" s="800">
        <f t="shared" si="43"/>
        <v>54240</v>
      </c>
      <c r="D331" s="791"/>
      <c r="E331" s="805">
        <v>11203486</v>
      </c>
      <c r="F331" s="476">
        <v>10627538</v>
      </c>
      <c r="G331" s="476">
        <v>571208</v>
      </c>
      <c r="H331" s="476">
        <v>146641</v>
      </c>
      <c r="I331" s="476">
        <v>17333</v>
      </c>
      <c r="J331" s="476">
        <v>226841</v>
      </c>
      <c r="K331" s="476">
        <v>17262</v>
      </c>
      <c r="L331" s="476">
        <v>2451714</v>
      </c>
      <c r="M331" s="476">
        <v>15859265</v>
      </c>
      <c r="N331" s="476">
        <f t="shared" si="44"/>
        <v>22436827</v>
      </c>
      <c r="O331" s="476">
        <f t="shared" si="45"/>
        <v>373482</v>
      </c>
      <c r="P331" s="476">
        <f t="shared" si="46"/>
        <v>18310979</v>
      </c>
      <c r="Q331" s="476">
        <f t="shared" si="42"/>
        <v>41121288</v>
      </c>
      <c r="R331" s="476">
        <f t="shared" si="47"/>
        <v>843492</v>
      </c>
      <c r="S331" s="806">
        <f t="shared" si="49"/>
        <v>41964780</v>
      </c>
    </row>
    <row r="332" spans="1:19" s="792" customFormat="1" x14ac:dyDescent="0.2">
      <c r="A332" s="794">
        <f t="shared" si="41"/>
        <v>2048</v>
      </c>
      <c r="B332" s="794">
        <f t="shared" si="48"/>
        <v>8</v>
      </c>
      <c r="C332" s="800">
        <f t="shared" si="43"/>
        <v>54271</v>
      </c>
      <c r="D332" s="791"/>
      <c r="E332" s="805">
        <v>11515069</v>
      </c>
      <c r="F332" s="476">
        <v>11559998</v>
      </c>
      <c r="G332" s="476">
        <v>642767</v>
      </c>
      <c r="H332" s="476">
        <v>131234</v>
      </c>
      <c r="I332" s="476">
        <v>11867</v>
      </c>
      <c r="J332" s="476">
        <v>232197</v>
      </c>
      <c r="K332" s="476">
        <v>17573</v>
      </c>
      <c r="L332" s="476">
        <v>2394447</v>
      </c>
      <c r="M332" s="476">
        <v>15311546</v>
      </c>
      <c r="N332" s="476">
        <f t="shared" si="44"/>
        <v>23747274</v>
      </c>
      <c r="O332" s="476">
        <f t="shared" si="45"/>
        <v>363431</v>
      </c>
      <c r="P332" s="476">
        <f t="shared" si="46"/>
        <v>17705993</v>
      </c>
      <c r="Q332" s="476">
        <f t="shared" si="42"/>
        <v>41816698</v>
      </c>
      <c r="R332" s="476">
        <f t="shared" si="47"/>
        <v>857757</v>
      </c>
      <c r="S332" s="806">
        <f t="shared" si="49"/>
        <v>42674455</v>
      </c>
    </row>
    <row r="333" spans="1:19" s="792" customFormat="1" x14ac:dyDescent="0.2">
      <c r="A333" s="794">
        <f t="shared" si="41"/>
        <v>2048</v>
      </c>
      <c r="B333" s="794">
        <f t="shared" si="48"/>
        <v>9</v>
      </c>
      <c r="C333" s="800">
        <f t="shared" si="43"/>
        <v>54302</v>
      </c>
      <c r="D333" s="791"/>
      <c r="E333" s="805">
        <v>15172350</v>
      </c>
      <c r="F333" s="476">
        <v>13052761</v>
      </c>
      <c r="G333" s="476">
        <v>864857</v>
      </c>
      <c r="H333" s="476">
        <v>111549</v>
      </c>
      <c r="I333" s="476">
        <v>9766</v>
      </c>
      <c r="J333" s="476">
        <v>258577</v>
      </c>
      <c r="K333" s="476">
        <v>16023</v>
      </c>
      <c r="L333" s="476">
        <v>2212181</v>
      </c>
      <c r="M333" s="476">
        <v>16391907</v>
      </c>
      <c r="N333" s="476">
        <f t="shared" si="44"/>
        <v>29115757</v>
      </c>
      <c r="O333" s="476">
        <f t="shared" si="45"/>
        <v>370126</v>
      </c>
      <c r="P333" s="476">
        <f t="shared" si="46"/>
        <v>18604088</v>
      </c>
      <c r="Q333" s="476">
        <f t="shared" si="42"/>
        <v>48089971</v>
      </c>
      <c r="R333" s="476">
        <f t="shared" si="47"/>
        <v>986436</v>
      </c>
      <c r="S333" s="806">
        <f t="shared" si="49"/>
        <v>49076407</v>
      </c>
    </row>
    <row r="334" spans="1:19" s="792" customFormat="1" x14ac:dyDescent="0.2">
      <c r="A334" s="794">
        <f t="shared" si="41"/>
        <v>2048</v>
      </c>
      <c r="B334" s="794">
        <f t="shared" si="48"/>
        <v>10</v>
      </c>
      <c r="C334" s="800">
        <f t="shared" si="43"/>
        <v>54332</v>
      </c>
      <c r="D334" s="791"/>
      <c r="E334" s="805">
        <v>30418228</v>
      </c>
      <c r="F334" s="476">
        <v>20541369</v>
      </c>
      <c r="G334" s="476">
        <v>899189</v>
      </c>
      <c r="H334" s="476">
        <v>180395</v>
      </c>
      <c r="I334" s="476">
        <v>16280</v>
      </c>
      <c r="J334" s="476">
        <v>296301</v>
      </c>
      <c r="K334" s="476">
        <v>18890</v>
      </c>
      <c r="L334" s="476">
        <v>1990661</v>
      </c>
      <c r="M334" s="476">
        <v>15773261</v>
      </c>
      <c r="N334" s="476">
        <f t="shared" si="44"/>
        <v>51893956</v>
      </c>
      <c r="O334" s="476">
        <f t="shared" si="45"/>
        <v>476696</v>
      </c>
      <c r="P334" s="476">
        <f t="shared" si="46"/>
        <v>17763922</v>
      </c>
      <c r="Q334" s="476">
        <f t="shared" si="42"/>
        <v>70134574</v>
      </c>
      <c r="R334" s="476">
        <f t="shared" si="47"/>
        <v>1438621</v>
      </c>
      <c r="S334" s="806">
        <f t="shared" si="49"/>
        <v>71573195</v>
      </c>
    </row>
    <row r="335" spans="1:19" s="792" customFormat="1" x14ac:dyDescent="0.2">
      <c r="A335" s="794">
        <f t="shared" si="41"/>
        <v>2048</v>
      </c>
      <c r="B335" s="794">
        <f t="shared" si="48"/>
        <v>11</v>
      </c>
      <c r="C335" s="800">
        <f t="shared" si="43"/>
        <v>54363</v>
      </c>
      <c r="D335" s="791"/>
      <c r="E335" s="805">
        <v>47686182</v>
      </c>
      <c r="F335" s="476">
        <v>26937533</v>
      </c>
      <c r="G335" s="476">
        <v>1458863</v>
      </c>
      <c r="H335" s="476">
        <v>159184</v>
      </c>
      <c r="I335" s="476">
        <v>19994</v>
      </c>
      <c r="J335" s="476">
        <v>297864</v>
      </c>
      <c r="K335" s="476">
        <v>20384</v>
      </c>
      <c r="L335" s="476">
        <v>2391036</v>
      </c>
      <c r="M335" s="476">
        <v>16421927</v>
      </c>
      <c r="N335" s="476">
        <f t="shared" si="44"/>
        <v>76122956</v>
      </c>
      <c r="O335" s="476">
        <f t="shared" si="45"/>
        <v>457048</v>
      </c>
      <c r="P335" s="476">
        <f t="shared" si="46"/>
        <v>18812963</v>
      </c>
      <c r="Q335" s="476">
        <f t="shared" si="42"/>
        <v>95392967</v>
      </c>
      <c r="R335" s="476">
        <f t="shared" si="47"/>
        <v>1956729</v>
      </c>
      <c r="S335" s="806">
        <f t="shared" si="49"/>
        <v>97349696</v>
      </c>
    </row>
    <row r="336" spans="1:19" s="792" customFormat="1" x14ac:dyDescent="0.2">
      <c r="A336" s="794">
        <f t="shared" si="41"/>
        <v>2048</v>
      </c>
      <c r="B336" s="794">
        <f t="shared" si="48"/>
        <v>12</v>
      </c>
      <c r="C336" s="800">
        <f t="shared" si="43"/>
        <v>54393</v>
      </c>
      <c r="D336" s="791"/>
      <c r="E336" s="805">
        <v>63349529</v>
      </c>
      <c r="F336" s="476">
        <v>32512683</v>
      </c>
      <c r="G336" s="476">
        <v>1894203</v>
      </c>
      <c r="H336" s="476">
        <v>200449</v>
      </c>
      <c r="I336" s="476">
        <v>25308</v>
      </c>
      <c r="J336" s="476">
        <v>334525</v>
      </c>
      <c r="K336" s="476">
        <v>22529</v>
      </c>
      <c r="L336" s="476">
        <v>2828147</v>
      </c>
      <c r="M336" s="476">
        <v>16761831</v>
      </c>
      <c r="N336" s="476">
        <f t="shared" si="44"/>
        <v>97804252</v>
      </c>
      <c r="O336" s="476">
        <f t="shared" si="45"/>
        <v>534974</v>
      </c>
      <c r="P336" s="476">
        <f t="shared" si="46"/>
        <v>19589978</v>
      </c>
      <c r="Q336" s="476">
        <f t="shared" si="42"/>
        <v>117929204</v>
      </c>
      <c r="R336" s="476">
        <f t="shared" si="47"/>
        <v>2418999</v>
      </c>
      <c r="S336" s="806">
        <f t="shared" si="49"/>
        <v>120348203</v>
      </c>
    </row>
    <row r="337" spans="1:19" s="792" customFormat="1" x14ac:dyDescent="0.2">
      <c r="A337" s="794">
        <f t="shared" si="41"/>
        <v>2049</v>
      </c>
      <c r="B337" s="794">
        <f t="shared" si="48"/>
        <v>1</v>
      </c>
      <c r="C337" s="800">
        <f t="shared" si="43"/>
        <v>54424</v>
      </c>
      <c r="D337" s="791"/>
      <c r="E337" s="805">
        <v>62123955</v>
      </c>
      <c r="F337" s="476">
        <v>28127040</v>
      </c>
      <c r="G337" s="476">
        <v>1663591</v>
      </c>
      <c r="H337" s="476">
        <v>203767</v>
      </c>
      <c r="I337" s="476">
        <v>19162</v>
      </c>
      <c r="J337" s="476">
        <v>301822</v>
      </c>
      <c r="K337" s="476">
        <v>21071</v>
      </c>
      <c r="L337" s="476">
        <v>2620137</v>
      </c>
      <c r="M337" s="476">
        <v>15192184</v>
      </c>
      <c r="N337" s="476">
        <f t="shared" si="44"/>
        <v>91954819</v>
      </c>
      <c r="O337" s="476">
        <f t="shared" si="45"/>
        <v>505589</v>
      </c>
      <c r="P337" s="476">
        <f t="shared" si="46"/>
        <v>17812321</v>
      </c>
      <c r="Q337" s="476">
        <f t="shared" si="42"/>
        <v>110272729</v>
      </c>
      <c r="R337" s="476">
        <f t="shared" si="47"/>
        <v>2261947</v>
      </c>
      <c r="S337" s="806">
        <f t="shared" si="49"/>
        <v>112534676</v>
      </c>
    </row>
    <row r="338" spans="1:19" s="792" customFormat="1" x14ac:dyDescent="0.2">
      <c r="A338" s="794">
        <f t="shared" si="41"/>
        <v>2049</v>
      </c>
      <c r="B338" s="794">
        <f t="shared" si="48"/>
        <v>2</v>
      </c>
      <c r="C338" s="800">
        <f t="shared" si="43"/>
        <v>54455</v>
      </c>
      <c r="D338" s="791"/>
      <c r="E338" s="805">
        <v>51254615</v>
      </c>
      <c r="F338" s="476">
        <v>23838177</v>
      </c>
      <c r="G338" s="476">
        <v>1504815</v>
      </c>
      <c r="H338" s="476">
        <v>151490</v>
      </c>
      <c r="I338" s="476">
        <v>16768</v>
      </c>
      <c r="J338" s="476">
        <v>319414</v>
      </c>
      <c r="K338" s="476">
        <v>20327</v>
      </c>
      <c r="L338" s="476">
        <v>2927267</v>
      </c>
      <c r="M338" s="476">
        <v>18385515</v>
      </c>
      <c r="N338" s="476">
        <f t="shared" si="44"/>
        <v>76634702</v>
      </c>
      <c r="O338" s="476">
        <f t="shared" si="45"/>
        <v>470904</v>
      </c>
      <c r="P338" s="476">
        <f t="shared" si="46"/>
        <v>21312782</v>
      </c>
      <c r="Q338" s="476">
        <f t="shared" si="42"/>
        <v>98418388</v>
      </c>
      <c r="R338" s="476">
        <f t="shared" si="47"/>
        <v>2018787</v>
      </c>
      <c r="S338" s="806">
        <f t="shared" si="49"/>
        <v>100437175</v>
      </c>
    </row>
    <row r="339" spans="1:19" s="792" customFormat="1" x14ac:dyDescent="0.2">
      <c r="A339" s="794">
        <f t="shared" si="41"/>
        <v>2049</v>
      </c>
      <c r="B339" s="794">
        <f t="shared" si="48"/>
        <v>3</v>
      </c>
      <c r="C339" s="800">
        <f t="shared" si="43"/>
        <v>54483</v>
      </c>
      <c r="D339" s="791"/>
      <c r="E339" s="805">
        <v>44773275</v>
      </c>
      <c r="F339" s="476">
        <v>22404159</v>
      </c>
      <c r="G339" s="476">
        <v>1373754</v>
      </c>
      <c r="H339" s="476">
        <v>146395</v>
      </c>
      <c r="I339" s="476">
        <v>14264</v>
      </c>
      <c r="J339" s="476">
        <v>368568</v>
      </c>
      <c r="K339" s="476">
        <v>21666</v>
      </c>
      <c r="L339" s="476">
        <v>2661385</v>
      </c>
      <c r="M339" s="476">
        <v>15308464</v>
      </c>
      <c r="N339" s="476">
        <f t="shared" si="44"/>
        <v>68587118</v>
      </c>
      <c r="O339" s="476">
        <f t="shared" si="45"/>
        <v>514963</v>
      </c>
      <c r="P339" s="476">
        <f t="shared" si="46"/>
        <v>17969849</v>
      </c>
      <c r="Q339" s="476">
        <f t="shared" si="42"/>
        <v>87071930</v>
      </c>
      <c r="R339" s="476">
        <f t="shared" si="47"/>
        <v>1786045</v>
      </c>
      <c r="S339" s="806">
        <f t="shared" si="49"/>
        <v>88857975</v>
      </c>
    </row>
    <row r="340" spans="1:19" s="792" customFormat="1" x14ac:dyDescent="0.2">
      <c r="A340" s="794">
        <f t="shared" si="41"/>
        <v>2049</v>
      </c>
      <c r="B340" s="794">
        <f t="shared" si="48"/>
        <v>4</v>
      </c>
      <c r="C340" s="800">
        <f t="shared" si="43"/>
        <v>54514</v>
      </c>
      <c r="D340" s="791"/>
      <c r="E340" s="805">
        <v>32523807</v>
      </c>
      <c r="F340" s="476">
        <v>17633845</v>
      </c>
      <c r="G340" s="476">
        <v>1108744</v>
      </c>
      <c r="H340" s="476">
        <v>125170</v>
      </c>
      <c r="I340" s="476">
        <v>9756</v>
      </c>
      <c r="J340" s="476">
        <v>353664</v>
      </c>
      <c r="K340" s="476">
        <v>20519</v>
      </c>
      <c r="L340" s="476">
        <v>2909035</v>
      </c>
      <c r="M340" s="476">
        <v>16641262</v>
      </c>
      <c r="N340" s="476">
        <f t="shared" si="44"/>
        <v>51296671</v>
      </c>
      <c r="O340" s="476">
        <f t="shared" si="45"/>
        <v>478834</v>
      </c>
      <c r="P340" s="476">
        <f t="shared" si="46"/>
        <v>19550297</v>
      </c>
      <c r="Q340" s="476">
        <f t="shared" si="42"/>
        <v>71325802</v>
      </c>
      <c r="R340" s="476">
        <f t="shared" si="47"/>
        <v>1463056</v>
      </c>
      <c r="S340" s="806">
        <f t="shared" si="49"/>
        <v>72788858</v>
      </c>
    </row>
    <row r="341" spans="1:19" s="792" customFormat="1" x14ac:dyDescent="0.2">
      <c r="A341" s="794">
        <f t="shared" si="41"/>
        <v>2049</v>
      </c>
      <c r="B341" s="794">
        <f t="shared" si="48"/>
        <v>5</v>
      </c>
      <c r="C341" s="800">
        <f t="shared" si="43"/>
        <v>54544</v>
      </c>
      <c r="D341" s="791"/>
      <c r="E341" s="805">
        <v>20407213</v>
      </c>
      <c r="F341" s="476">
        <v>13575828</v>
      </c>
      <c r="G341" s="476">
        <v>769188</v>
      </c>
      <c r="H341" s="476">
        <v>105484</v>
      </c>
      <c r="I341" s="476">
        <v>9328</v>
      </c>
      <c r="J341" s="476">
        <v>332749</v>
      </c>
      <c r="K341" s="476">
        <v>18846</v>
      </c>
      <c r="L341" s="476">
        <v>2677967</v>
      </c>
      <c r="M341" s="476">
        <v>15720951</v>
      </c>
      <c r="N341" s="476">
        <f t="shared" si="44"/>
        <v>34780403</v>
      </c>
      <c r="O341" s="476">
        <f t="shared" si="45"/>
        <v>438233</v>
      </c>
      <c r="P341" s="476">
        <f t="shared" si="46"/>
        <v>18398918</v>
      </c>
      <c r="Q341" s="476">
        <f t="shared" si="42"/>
        <v>53617554</v>
      </c>
      <c r="R341" s="476">
        <f t="shared" si="47"/>
        <v>1099819</v>
      </c>
      <c r="S341" s="806">
        <f t="shared" si="49"/>
        <v>54717373</v>
      </c>
    </row>
    <row r="342" spans="1:19" s="792" customFormat="1" x14ac:dyDescent="0.2">
      <c r="A342" s="794">
        <f t="shared" si="41"/>
        <v>2049</v>
      </c>
      <c r="B342" s="794">
        <f t="shared" si="48"/>
        <v>6</v>
      </c>
      <c r="C342" s="800">
        <f t="shared" si="43"/>
        <v>54575</v>
      </c>
      <c r="D342" s="791"/>
      <c r="E342" s="805">
        <v>14183051</v>
      </c>
      <c r="F342" s="476">
        <v>11843934</v>
      </c>
      <c r="G342" s="476">
        <v>641932</v>
      </c>
      <c r="H342" s="476">
        <v>82748</v>
      </c>
      <c r="I342" s="476">
        <v>9370</v>
      </c>
      <c r="J342" s="476">
        <v>266214</v>
      </c>
      <c r="K342" s="476">
        <v>18280</v>
      </c>
      <c r="L342" s="476">
        <v>2842954</v>
      </c>
      <c r="M342" s="476">
        <v>15753477</v>
      </c>
      <c r="N342" s="476">
        <f t="shared" si="44"/>
        <v>26696567</v>
      </c>
      <c r="O342" s="476">
        <f t="shared" si="45"/>
        <v>348962</v>
      </c>
      <c r="P342" s="476">
        <f t="shared" si="46"/>
        <v>18596431</v>
      </c>
      <c r="Q342" s="476">
        <f t="shared" si="42"/>
        <v>45641960</v>
      </c>
      <c r="R342" s="476">
        <f t="shared" si="47"/>
        <v>936221</v>
      </c>
      <c r="S342" s="806">
        <f t="shared" si="49"/>
        <v>46578181</v>
      </c>
    </row>
    <row r="343" spans="1:19" s="792" customFormat="1" x14ac:dyDescent="0.2">
      <c r="A343" s="794">
        <f t="shared" si="41"/>
        <v>2049</v>
      </c>
      <c r="B343" s="794">
        <f t="shared" si="48"/>
        <v>7</v>
      </c>
      <c r="C343" s="800">
        <f t="shared" si="43"/>
        <v>54605</v>
      </c>
      <c r="D343" s="791"/>
      <c r="E343" s="805">
        <v>11089570</v>
      </c>
      <c r="F343" s="476">
        <v>10686708</v>
      </c>
      <c r="G343" s="476">
        <v>564533</v>
      </c>
      <c r="H343" s="476">
        <v>71684</v>
      </c>
      <c r="I343" s="476">
        <v>8495</v>
      </c>
      <c r="J343" s="476">
        <v>226343</v>
      </c>
      <c r="K343" s="476">
        <v>17258</v>
      </c>
      <c r="L343" s="476">
        <v>2447340</v>
      </c>
      <c r="M343" s="476">
        <v>15844032</v>
      </c>
      <c r="N343" s="476">
        <f t="shared" si="44"/>
        <v>22366564</v>
      </c>
      <c r="O343" s="476">
        <f t="shared" si="45"/>
        <v>298027</v>
      </c>
      <c r="P343" s="476">
        <f t="shared" si="46"/>
        <v>18291372</v>
      </c>
      <c r="Q343" s="476">
        <f t="shared" si="42"/>
        <v>40955963</v>
      </c>
      <c r="R343" s="476">
        <f t="shared" si="47"/>
        <v>840101</v>
      </c>
      <c r="S343" s="806">
        <f t="shared" si="49"/>
        <v>41796064</v>
      </c>
    </row>
    <row r="344" spans="1:19" s="792" customFormat="1" x14ac:dyDescent="0.2">
      <c r="A344" s="794">
        <f t="shared" si="41"/>
        <v>2049</v>
      </c>
      <c r="B344" s="794">
        <f t="shared" si="48"/>
        <v>8</v>
      </c>
      <c r="C344" s="800">
        <f t="shared" si="43"/>
        <v>54636</v>
      </c>
      <c r="D344" s="791"/>
      <c r="E344" s="805">
        <v>11393833</v>
      </c>
      <c r="F344" s="476">
        <v>11601183</v>
      </c>
      <c r="G344" s="476">
        <v>634675</v>
      </c>
      <c r="H344" s="476">
        <v>61062</v>
      </c>
      <c r="I344" s="476">
        <v>5513</v>
      </c>
      <c r="J344" s="476">
        <v>231696</v>
      </c>
      <c r="K344" s="476">
        <v>17567</v>
      </c>
      <c r="L344" s="476">
        <v>2389838</v>
      </c>
      <c r="M344" s="476">
        <v>15295046</v>
      </c>
      <c r="N344" s="476">
        <f t="shared" si="44"/>
        <v>23652771</v>
      </c>
      <c r="O344" s="476">
        <f t="shared" si="45"/>
        <v>292758</v>
      </c>
      <c r="P344" s="476">
        <f t="shared" si="46"/>
        <v>17684884</v>
      </c>
      <c r="Q344" s="476">
        <f t="shared" si="42"/>
        <v>41630413</v>
      </c>
      <c r="R344" s="476">
        <f t="shared" si="47"/>
        <v>853935</v>
      </c>
      <c r="S344" s="806">
        <f t="shared" si="49"/>
        <v>42484348</v>
      </c>
    </row>
    <row r="345" spans="1:19" s="792" customFormat="1" x14ac:dyDescent="0.2">
      <c r="A345" s="794">
        <f t="shared" si="41"/>
        <v>2049</v>
      </c>
      <c r="B345" s="794">
        <f t="shared" si="48"/>
        <v>9</v>
      </c>
      <c r="C345" s="800">
        <f t="shared" si="43"/>
        <v>54667</v>
      </c>
      <c r="D345" s="791"/>
      <c r="E345" s="805">
        <v>14967246</v>
      </c>
      <c r="F345" s="476">
        <v>13052338</v>
      </c>
      <c r="G345" s="476">
        <v>852793</v>
      </c>
      <c r="H345" s="476">
        <v>48681</v>
      </c>
      <c r="I345" s="476">
        <v>4264</v>
      </c>
      <c r="J345" s="476">
        <v>258070</v>
      </c>
      <c r="K345" s="476">
        <v>16011</v>
      </c>
      <c r="L345" s="476">
        <v>2204441</v>
      </c>
      <c r="M345" s="476">
        <v>16371332</v>
      </c>
      <c r="N345" s="476">
        <f t="shared" si="44"/>
        <v>28892652</v>
      </c>
      <c r="O345" s="476">
        <f t="shared" si="45"/>
        <v>306751</v>
      </c>
      <c r="P345" s="476">
        <f t="shared" si="46"/>
        <v>18575773</v>
      </c>
      <c r="Q345" s="476">
        <f t="shared" si="42"/>
        <v>47775176</v>
      </c>
      <c r="R345" s="476">
        <f t="shared" si="47"/>
        <v>979979</v>
      </c>
      <c r="S345" s="806">
        <f t="shared" si="49"/>
        <v>48755155</v>
      </c>
    </row>
    <row r="346" spans="1:19" s="792" customFormat="1" x14ac:dyDescent="0.2">
      <c r="A346" s="794">
        <f t="shared" si="41"/>
        <v>2049</v>
      </c>
      <c r="B346" s="794">
        <f t="shared" si="48"/>
        <v>10</v>
      </c>
      <c r="C346" s="800">
        <f t="shared" si="43"/>
        <v>54697</v>
      </c>
      <c r="D346" s="791"/>
      <c r="E346" s="805">
        <v>29960952</v>
      </c>
      <c r="F346" s="476">
        <v>20513381</v>
      </c>
      <c r="G346" s="476">
        <v>886306</v>
      </c>
      <c r="H346" s="476">
        <v>70990</v>
      </c>
      <c r="I346" s="476">
        <v>6612</v>
      </c>
      <c r="J346" s="476">
        <v>295634</v>
      </c>
      <c r="K346" s="476">
        <v>18869</v>
      </c>
      <c r="L346" s="476">
        <v>1979395</v>
      </c>
      <c r="M346" s="476">
        <v>15752014</v>
      </c>
      <c r="N346" s="476">
        <f t="shared" si="44"/>
        <v>51386120</v>
      </c>
      <c r="O346" s="476">
        <f t="shared" si="45"/>
        <v>366624</v>
      </c>
      <c r="P346" s="476">
        <f t="shared" si="46"/>
        <v>17731409</v>
      </c>
      <c r="Q346" s="476">
        <f t="shared" si="42"/>
        <v>69484153</v>
      </c>
      <c r="R346" s="476">
        <f t="shared" si="47"/>
        <v>1425280</v>
      </c>
      <c r="S346" s="806">
        <f t="shared" si="49"/>
        <v>70909433</v>
      </c>
    </row>
    <row r="347" spans="1:19" s="792" customFormat="1" x14ac:dyDescent="0.2">
      <c r="A347" s="794">
        <f t="shared" si="41"/>
        <v>2049</v>
      </c>
      <c r="B347" s="794">
        <f t="shared" si="48"/>
        <v>11</v>
      </c>
      <c r="C347" s="800">
        <f t="shared" si="43"/>
        <v>54728</v>
      </c>
      <c r="D347" s="791"/>
      <c r="E347" s="805">
        <v>47147200</v>
      </c>
      <c r="F347" s="476">
        <v>26940771</v>
      </c>
      <c r="G347" s="476">
        <v>1440789</v>
      </c>
      <c r="H347" s="476">
        <v>54810</v>
      </c>
      <c r="I347" s="476">
        <v>7538</v>
      </c>
      <c r="J347" s="476">
        <v>297368</v>
      </c>
      <c r="K347" s="476">
        <v>20372</v>
      </c>
      <c r="L347" s="476">
        <v>2379689</v>
      </c>
      <c r="M347" s="476">
        <v>16405717</v>
      </c>
      <c r="N347" s="476">
        <f t="shared" si="44"/>
        <v>75556670</v>
      </c>
      <c r="O347" s="476">
        <f t="shared" si="45"/>
        <v>352178</v>
      </c>
      <c r="P347" s="476">
        <f t="shared" si="46"/>
        <v>18785406</v>
      </c>
      <c r="Q347" s="476">
        <f t="shared" si="42"/>
        <v>94694254</v>
      </c>
      <c r="R347" s="476">
        <f t="shared" si="47"/>
        <v>1942397</v>
      </c>
      <c r="S347" s="806">
        <f t="shared" si="49"/>
        <v>96636651</v>
      </c>
    </row>
    <row r="348" spans="1:19" s="792" customFormat="1" x14ac:dyDescent="0.2">
      <c r="A348" s="794">
        <f t="shared" si="41"/>
        <v>2049</v>
      </c>
      <c r="B348" s="794">
        <f t="shared" si="48"/>
        <v>12</v>
      </c>
      <c r="C348" s="800">
        <f t="shared" si="43"/>
        <v>54758</v>
      </c>
      <c r="D348" s="791"/>
      <c r="E348" s="805">
        <v>62795754</v>
      </c>
      <c r="F348" s="476">
        <v>32535449</v>
      </c>
      <c r="G348" s="476">
        <v>1874095</v>
      </c>
      <c r="H348" s="476">
        <v>57908</v>
      </c>
      <c r="I348" s="476">
        <v>8699</v>
      </c>
      <c r="J348" s="476">
        <v>334139</v>
      </c>
      <c r="K348" s="476">
        <v>22522</v>
      </c>
      <c r="L348" s="476">
        <v>2821720</v>
      </c>
      <c r="M348" s="476">
        <v>16745474</v>
      </c>
      <c r="N348" s="476">
        <f t="shared" si="44"/>
        <v>97236519</v>
      </c>
      <c r="O348" s="476">
        <f t="shared" si="45"/>
        <v>392047</v>
      </c>
      <c r="P348" s="476">
        <f t="shared" si="46"/>
        <v>19567194</v>
      </c>
      <c r="Q348" s="476">
        <f t="shared" si="42"/>
        <v>117195760</v>
      </c>
      <c r="R348" s="476">
        <f t="shared" si="47"/>
        <v>2403954</v>
      </c>
      <c r="S348" s="806">
        <f t="shared" si="49"/>
        <v>119599714</v>
      </c>
    </row>
    <row r="349" spans="1:19" s="792" customFormat="1" x14ac:dyDescent="0.2">
      <c r="A349" s="794">
        <f t="shared" si="41"/>
        <v>2050</v>
      </c>
      <c r="B349" s="794">
        <f t="shared" si="48"/>
        <v>1</v>
      </c>
      <c r="C349" s="800">
        <f t="shared" si="43"/>
        <v>54789</v>
      </c>
      <c r="D349" s="791"/>
      <c r="E349" s="805">
        <v>61484926</v>
      </c>
      <c r="F349" s="476">
        <v>28094335</v>
      </c>
      <c r="G349" s="476">
        <v>1643734</v>
      </c>
      <c r="H349" s="476">
        <v>53975</v>
      </c>
      <c r="I349" s="476">
        <v>5825</v>
      </c>
      <c r="J349" s="476">
        <v>301295</v>
      </c>
      <c r="K349" s="476">
        <v>21062</v>
      </c>
      <c r="L349" s="476">
        <v>2613401</v>
      </c>
      <c r="M349" s="476">
        <v>15176338</v>
      </c>
      <c r="N349" s="476">
        <f t="shared" si="44"/>
        <v>91249882</v>
      </c>
      <c r="O349" s="476">
        <f t="shared" si="45"/>
        <v>355270</v>
      </c>
      <c r="P349" s="476">
        <f t="shared" si="46"/>
        <v>17789739</v>
      </c>
      <c r="Q349" s="476">
        <f t="shared" si="42"/>
        <v>109394891</v>
      </c>
      <c r="R349" s="476">
        <f t="shared" si="47"/>
        <v>2243941</v>
      </c>
      <c r="S349" s="806">
        <f t="shared" si="49"/>
        <v>111638832</v>
      </c>
    </row>
    <row r="350" spans="1:19" s="792" customFormat="1" x14ac:dyDescent="0.2">
      <c r="A350" s="794">
        <f t="shared" si="41"/>
        <v>2050</v>
      </c>
      <c r="B350" s="794">
        <f t="shared" si="48"/>
        <v>2</v>
      </c>
      <c r="C350" s="800">
        <f t="shared" si="43"/>
        <v>54820</v>
      </c>
      <c r="D350" s="791"/>
      <c r="E350" s="805">
        <v>50518484</v>
      </c>
      <c r="F350" s="476">
        <v>23751508</v>
      </c>
      <c r="G350" s="476">
        <v>1483359</v>
      </c>
      <c r="H350" s="476">
        <v>35004</v>
      </c>
      <c r="I350" s="476">
        <v>4409</v>
      </c>
      <c r="J350" s="476">
        <v>318733</v>
      </c>
      <c r="K350" s="476">
        <v>20310</v>
      </c>
      <c r="L350" s="476">
        <v>2916427</v>
      </c>
      <c r="M350" s="476">
        <v>18362480</v>
      </c>
      <c r="N350" s="476">
        <f t="shared" si="44"/>
        <v>75778070</v>
      </c>
      <c r="O350" s="476">
        <f t="shared" si="45"/>
        <v>353737</v>
      </c>
      <c r="P350" s="476">
        <f t="shared" si="46"/>
        <v>21278907</v>
      </c>
      <c r="Q350" s="476">
        <f t="shared" si="42"/>
        <v>97410714</v>
      </c>
      <c r="R350" s="476">
        <f t="shared" si="47"/>
        <v>1998118</v>
      </c>
      <c r="S350" s="806">
        <f t="shared" si="49"/>
        <v>99408832</v>
      </c>
    </row>
    <row r="351" spans="1:19" s="792" customFormat="1" x14ac:dyDescent="0.2">
      <c r="A351" s="794">
        <f t="shared" si="41"/>
        <v>2050</v>
      </c>
      <c r="B351" s="794">
        <f t="shared" si="48"/>
        <v>3</v>
      </c>
      <c r="C351" s="800">
        <f t="shared" si="43"/>
        <v>54848</v>
      </c>
      <c r="D351" s="791"/>
      <c r="E351" s="805">
        <v>43979360</v>
      </c>
      <c r="F351" s="476">
        <v>22285282</v>
      </c>
      <c r="G351" s="476">
        <v>1350788</v>
      </c>
      <c r="H351" s="476">
        <v>27164</v>
      </c>
      <c r="I351" s="476">
        <v>3108</v>
      </c>
      <c r="J351" s="476">
        <v>367758</v>
      </c>
      <c r="K351" s="476">
        <v>21642</v>
      </c>
      <c r="L351" s="476">
        <v>2648203</v>
      </c>
      <c r="M351" s="476">
        <v>15288960</v>
      </c>
      <c r="N351" s="476">
        <f t="shared" si="44"/>
        <v>67640180</v>
      </c>
      <c r="O351" s="476">
        <f t="shared" si="45"/>
        <v>394922</v>
      </c>
      <c r="P351" s="476">
        <f t="shared" si="46"/>
        <v>17937163</v>
      </c>
      <c r="Q351" s="476">
        <f t="shared" si="42"/>
        <v>85972265</v>
      </c>
      <c r="R351" s="476">
        <f t="shared" si="47"/>
        <v>1763489</v>
      </c>
      <c r="S351" s="806">
        <f t="shared" si="49"/>
        <v>87735754</v>
      </c>
    </row>
    <row r="352" spans="1:19" s="792" customFormat="1" x14ac:dyDescent="0.2">
      <c r="A352" s="794">
        <f t="shared" si="41"/>
        <v>2050</v>
      </c>
      <c r="B352" s="794">
        <f t="shared" si="48"/>
        <v>4</v>
      </c>
      <c r="C352" s="800">
        <f t="shared" si="43"/>
        <v>54879</v>
      </c>
      <c r="D352" s="791"/>
      <c r="E352" s="805">
        <v>31901197</v>
      </c>
      <c r="F352" s="476">
        <v>17589336</v>
      </c>
      <c r="G352" s="476">
        <v>1089535</v>
      </c>
      <c r="H352" s="476">
        <v>19417</v>
      </c>
      <c r="I352" s="476">
        <v>1637</v>
      </c>
      <c r="J352" s="476">
        <v>352884</v>
      </c>
      <c r="K352" s="476">
        <v>20496</v>
      </c>
      <c r="L352" s="476">
        <v>2894790</v>
      </c>
      <c r="M352" s="476">
        <v>16620491</v>
      </c>
      <c r="N352" s="476">
        <f t="shared" si="44"/>
        <v>50602201</v>
      </c>
      <c r="O352" s="476">
        <f t="shared" si="45"/>
        <v>372301</v>
      </c>
      <c r="P352" s="476">
        <f t="shared" si="46"/>
        <v>19515281</v>
      </c>
      <c r="Q352" s="476">
        <f t="shared" si="42"/>
        <v>70489783</v>
      </c>
      <c r="R352" s="476">
        <f t="shared" si="47"/>
        <v>1445907</v>
      </c>
      <c r="S352" s="806">
        <f t="shared" si="49"/>
        <v>71935690</v>
      </c>
    </row>
    <row r="353" spans="1:19" s="792" customFormat="1" x14ac:dyDescent="0.2">
      <c r="A353" s="794">
        <f t="shared" ref="A353:A360" si="50">IF(B353=1,A352+1,A352)</f>
        <v>2050</v>
      </c>
      <c r="B353" s="794">
        <f t="shared" si="48"/>
        <v>5</v>
      </c>
      <c r="C353" s="800">
        <f t="shared" si="43"/>
        <v>54909</v>
      </c>
      <c r="D353" s="791"/>
      <c r="E353" s="805">
        <v>20101203</v>
      </c>
      <c r="F353" s="476">
        <v>13611400</v>
      </c>
      <c r="G353" s="476">
        <v>757278</v>
      </c>
      <c r="H353" s="476">
        <v>10516</v>
      </c>
      <c r="I353" s="476">
        <v>957</v>
      </c>
      <c r="J353" s="476">
        <v>332124</v>
      </c>
      <c r="K353" s="476">
        <v>18836</v>
      </c>
      <c r="L353" s="476">
        <v>2668172</v>
      </c>
      <c r="M353" s="476">
        <v>15706247</v>
      </c>
      <c r="N353" s="476">
        <f t="shared" si="44"/>
        <v>34489674</v>
      </c>
      <c r="O353" s="476">
        <f t="shared" si="45"/>
        <v>342640</v>
      </c>
      <c r="P353" s="476">
        <f t="shared" si="46"/>
        <v>18374419</v>
      </c>
      <c r="Q353" s="476">
        <f t="shared" ref="Q353:Q360" si="51">SUM(N353:P353)</f>
        <v>53206733</v>
      </c>
      <c r="R353" s="476">
        <f t="shared" si="47"/>
        <v>1091392</v>
      </c>
      <c r="S353" s="806">
        <f t="shared" si="49"/>
        <v>54298125</v>
      </c>
    </row>
    <row r="354" spans="1:19" s="792" customFormat="1" x14ac:dyDescent="0.2">
      <c r="A354" s="794">
        <f t="shared" si="50"/>
        <v>2050</v>
      </c>
      <c r="B354" s="794">
        <f t="shared" si="48"/>
        <v>6</v>
      </c>
      <c r="C354" s="800">
        <f t="shared" si="43"/>
        <v>54940</v>
      </c>
      <c r="D354" s="791"/>
      <c r="E354" s="805">
        <v>14019466</v>
      </c>
      <c r="F354" s="476">
        <v>11900514</v>
      </c>
      <c r="G354" s="476">
        <v>633713</v>
      </c>
      <c r="H354" s="476">
        <v>3137</v>
      </c>
      <c r="I354" s="476">
        <v>312</v>
      </c>
      <c r="J354" s="476">
        <v>265632</v>
      </c>
      <c r="K354" s="476">
        <v>18272</v>
      </c>
      <c r="L354" s="476">
        <v>2837033</v>
      </c>
      <c r="M354" s="476">
        <v>15737672</v>
      </c>
      <c r="N354" s="476">
        <f t="shared" si="44"/>
        <v>26572277</v>
      </c>
      <c r="O354" s="476">
        <f t="shared" si="45"/>
        <v>268769</v>
      </c>
      <c r="P354" s="476">
        <f t="shared" si="46"/>
        <v>18574705</v>
      </c>
      <c r="Q354" s="476">
        <f t="shared" si="51"/>
        <v>45415751</v>
      </c>
      <c r="R354" s="476">
        <f t="shared" si="47"/>
        <v>931581</v>
      </c>
      <c r="S354" s="806">
        <f t="shared" si="49"/>
        <v>46347332</v>
      </c>
    </row>
    <row r="355" spans="1:19" s="792" customFormat="1" x14ac:dyDescent="0.2">
      <c r="A355" s="794">
        <f t="shared" si="50"/>
        <v>2050</v>
      </c>
      <c r="B355" s="794">
        <f t="shared" si="48"/>
        <v>7</v>
      </c>
      <c r="C355" s="800">
        <f t="shared" si="43"/>
        <v>54970</v>
      </c>
      <c r="D355" s="791"/>
      <c r="E355" s="805">
        <v>10972428</v>
      </c>
      <c r="F355" s="476">
        <v>10747028</v>
      </c>
      <c r="G355" s="476">
        <v>558010</v>
      </c>
      <c r="H355" s="476">
        <v>0</v>
      </c>
      <c r="I355" s="476">
        <v>0</v>
      </c>
      <c r="J355" s="476">
        <v>225808</v>
      </c>
      <c r="K355" s="476">
        <v>17254</v>
      </c>
      <c r="L355" s="476">
        <v>2442009</v>
      </c>
      <c r="M355" s="476">
        <v>15830858</v>
      </c>
      <c r="N355" s="476">
        <f t="shared" si="44"/>
        <v>22294720</v>
      </c>
      <c r="O355" s="476">
        <f t="shared" si="45"/>
        <v>225808</v>
      </c>
      <c r="P355" s="476">
        <f t="shared" si="46"/>
        <v>18272867</v>
      </c>
      <c r="Q355" s="476">
        <f t="shared" si="51"/>
        <v>40793395</v>
      </c>
      <c r="R355" s="476">
        <f t="shared" si="47"/>
        <v>836766</v>
      </c>
      <c r="S355" s="806">
        <f t="shared" si="49"/>
        <v>41630161</v>
      </c>
    </row>
    <row r="356" spans="1:19" s="792" customFormat="1" x14ac:dyDescent="0.2">
      <c r="A356" s="794">
        <f t="shared" si="50"/>
        <v>2050</v>
      </c>
      <c r="B356" s="794">
        <f t="shared" si="48"/>
        <v>8</v>
      </c>
      <c r="C356" s="800">
        <f t="shared" si="43"/>
        <v>55001</v>
      </c>
      <c r="D356" s="791"/>
      <c r="E356" s="805">
        <v>11284483</v>
      </c>
      <c r="F356" s="476">
        <v>11628548</v>
      </c>
      <c r="G356" s="476">
        <v>626649</v>
      </c>
      <c r="H356" s="476">
        <v>0</v>
      </c>
      <c r="I356" s="476">
        <v>0</v>
      </c>
      <c r="J356" s="476">
        <v>231165</v>
      </c>
      <c r="K356" s="476">
        <v>17563</v>
      </c>
      <c r="L356" s="476">
        <v>2385656</v>
      </c>
      <c r="M356" s="476">
        <v>15280870</v>
      </c>
      <c r="N356" s="476">
        <f t="shared" si="44"/>
        <v>23557243</v>
      </c>
      <c r="O356" s="476">
        <f t="shared" si="45"/>
        <v>231165</v>
      </c>
      <c r="P356" s="476">
        <f t="shared" si="46"/>
        <v>17666526</v>
      </c>
      <c r="Q356" s="476">
        <f t="shared" si="51"/>
        <v>41454934</v>
      </c>
      <c r="R356" s="476">
        <f t="shared" si="47"/>
        <v>850336</v>
      </c>
      <c r="S356" s="806">
        <f t="shared" si="49"/>
        <v>42305270</v>
      </c>
    </row>
    <row r="357" spans="1:19" s="792" customFormat="1" x14ac:dyDescent="0.2">
      <c r="A357" s="794">
        <f t="shared" si="50"/>
        <v>2050</v>
      </c>
      <c r="B357" s="794">
        <f t="shared" si="48"/>
        <v>9</v>
      </c>
      <c r="C357" s="800">
        <f t="shared" ref="C357:C360" si="52">DATE(A357,B357,1)</f>
        <v>55032</v>
      </c>
      <c r="D357" s="791"/>
      <c r="E357" s="805">
        <v>14760004</v>
      </c>
      <c r="F357" s="476">
        <v>13048755</v>
      </c>
      <c r="G357" s="476">
        <v>840875</v>
      </c>
      <c r="H357" s="476">
        <v>0</v>
      </c>
      <c r="I357" s="476">
        <v>0</v>
      </c>
      <c r="J357" s="476">
        <v>257494</v>
      </c>
      <c r="K357" s="476">
        <v>15995</v>
      </c>
      <c r="L357" s="476">
        <v>2196564</v>
      </c>
      <c r="M357" s="476">
        <v>16349059</v>
      </c>
      <c r="N357" s="476">
        <f t="shared" ref="N357:N360" si="53">SUM(E357:G357,I357,K357)</f>
        <v>28665629</v>
      </c>
      <c r="O357" s="476">
        <f t="shared" ref="O357:O360" si="54">SUM(H357,J357)</f>
        <v>257494</v>
      </c>
      <c r="P357" s="476">
        <f t="shared" ref="P357:P360" si="55">SUM(L357:M357)</f>
        <v>18545623</v>
      </c>
      <c r="Q357" s="476">
        <f t="shared" si="51"/>
        <v>47468746</v>
      </c>
      <c r="R357" s="476">
        <f t="shared" ref="R357:R360" si="56">S357-Q357</f>
        <v>973693</v>
      </c>
      <c r="S357" s="806">
        <f t="shared" si="49"/>
        <v>48442439</v>
      </c>
    </row>
    <row r="358" spans="1:19" s="792" customFormat="1" x14ac:dyDescent="0.2">
      <c r="A358" s="794">
        <f t="shared" si="50"/>
        <v>2050</v>
      </c>
      <c r="B358" s="794">
        <f t="shared" ref="B358:B360" si="57">IF(B357=12,1,B357+1)</f>
        <v>10</v>
      </c>
      <c r="C358" s="800">
        <f t="shared" si="52"/>
        <v>55062</v>
      </c>
      <c r="D358" s="791"/>
      <c r="E358" s="805">
        <v>29363865</v>
      </c>
      <c r="F358" s="476">
        <v>20425447</v>
      </c>
      <c r="G358" s="476">
        <v>871823</v>
      </c>
      <c r="H358" s="476">
        <v>0</v>
      </c>
      <c r="I358" s="476">
        <v>0</v>
      </c>
      <c r="J358" s="476">
        <v>294866</v>
      </c>
      <c r="K358" s="476">
        <v>18841</v>
      </c>
      <c r="L358" s="476">
        <v>1963227</v>
      </c>
      <c r="M358" s="476">
        <v>15728970</v>
      </c>
      <c r="N358" s="476">
        <f t="shared" si="53"/>
        <v>50679976</v>
      </c>
      <c r="O358" s="476">
        <f t="shared" si="54"/>
        <v>294866</v>
      </c>
      <c r="P358" s="476">
        <f t="shared" si="55"/>
        <v>17692197</v>
      </c>
      <c r="Q358" s="476">
        <f t="shared" si="51"/>
        <v>68667039</v>
      </c>
      <c r="R358" s="476">
        <f t="shared" si="56"/>
        <v>1408519</v>
      </c>
      <c r="S358" s="806">
        <f t="shared" ref="S358:S360" si="58">ROUND(Q358/(1-0.0201), 0)</f>
        <v>70075558</v>
      </c>
    </row>
    <row r="359" spans="1:19" s="792" customFormat="1" x14ac:dyDescent="0.2">
      <c r="A359" s="794">
        <f t="shared" si="50"/>
        <v>2050</v>
      </c>
      <c r="B359" s="794">
        <f t="shared" si="57"/>
        <v>11</v>
      </c>
      <c r="C359" s="800">
        <f t="shared" si="52"/>
        <v>55093</v>
      </c>
      <c r="D359" s="791"/>
      <c r="E359" s="805">
        <v>46381124</v>
      </c>
      <c r="F359" s="476">
        <v>26787940</v>
      </c>
      <c r="G359" s="476">
        <v>1416983</v>
      </c>
      <c r="H359" s="476">
        <v>0</v>
      </c>
      <c r="I359" s="476">
        <v>0</v>
      </c>
      <c r="J359" s="476">
        <v>296771</v>
      </c>
      <c r="K359" s="476">
        <v>20351</v>
      </c>
      <c r="L359" s="476">
        <v>2363278</v>
      </c>
      <c r="M359" s="476">
        <v>16389155</v>
      </c>
      <c r="N359" s="476">
        <f t="shared" si="53"/>
        <v>74606398</v>
      </c>
      <c r="O359" s="476">
        <f t="shared" si="54"/>
        <v>296771</v>
      </c>
      <c r="P359" s="476">
        <f t="shared" si="55"/>
        <v>18752433</v>
      </c>
      <c r="Q359" s="476">
        <f t="shared" si="51"/>
        <v>93655602</v>
      </c>
      <c r="R359" s="476">
        <f t="shared" si="56"/>
        <v>1921092</v>
      </c>
      <c r="S359" s="806">
        <f t="shared" si="58"/>
        <v>95576694</v>
      </c>
    </row>
    <row r="360" spans="1:19" s="792" customFormat="1" ht="13.5" thickBot="1" x14ac:dyDescent="0.25">
      <c r="A360" s="794">
        <f t="shared" si="50"/>
        <v>2050</v>
      </c>
      <c r="B360" s="794">
        <f t="shared" si="57"/>
        <v>12</v>
      </c>
      <c r="C360" s="800">
        <f t="shared" si="52"/>
        <v>55123</v>
      </c>
      <c r="D360" s="791"/>
      <c r="E360" s="810">
        <v>62144655</v>
      </c>
      <c r="F360" s="811">
        <v>32525448</v>
      </c>
      <c r="G360" s="811">
        <v>1851933</v>
      </c>
      <c r="H360" s="811">
        <v>0</v>
      </c>
      <c r="I360" s="811">
        <v>0</v>
      </c>
      <c r="J360" s="811">
        <v>333698</v>
      </c>
      <c r="K360" s="811">
        <v>22512</v>
      </c>
      <c r="L360" s="811">
        <v>2814013</v>
      </c>
      <c r="M360" s="811">
        <v>16728107</v>
      </c>
      <c r="N360" s="811">
        <f t="shared" si="53"/>
        <v>96544548</v>
      </c>
      <c r="O360" s="811">
        <f t="shared" si="54"/>
        <v>333698</v>
      </c>
      <c r="P360" s="811">
        <f t="shared" si="55"/>
        <v>19542120</v>
      </c>
      <c r="Q360" s="811">
        <f t="shared" si="51"/>
        <v>116420366</v>
      </c>
      <c r="R360" s="811">
        <f t="shared" si="56"/>
        <v>2388049</v>
      </c>
      <c r="S360" s="812">
        <f t="shared" si="58"/>
        <v>118808415</v>
      </c>
    </row>
  </sheetData>
  <mergeCells count="1">
    <mergeCell ref="E4:S4"/>
  </mergeCells>
  <pageMargins left="0.7" right="0.7" top="0.75" bottom="0.75" header="0.3" footer="0.3"/>
  <pageSetup orientation="portrait" r:id="rId1"/>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0"/>
  <sheetViews>
    <sheetView workbookViewId="0">
      <selection activeCell="J11" sqref="J11"/>
    </sheetView>
  </sheetViews>
  <sheetFormatPr defaultColWidth="9.85546875" defaultRowHeight="11.25" x14ac:dyDescent="0.2"/>
  <cols>
    <col min="1" max="1" width="2.42578125" style="483" customWidth="1"/>
    <col min="2" max="2" width="5.140625" style="483" bestFit="1" customWidth="1"/>
    <col min="3" max="3" width="35.42578125" style="483" customWidth="1"/>
    <col min="4" max="4" width="1" style="230" customWidth="1"/>
    <col min="5" max="7" width="10.28515625" style="483" customWidth="1"/>
    <col min="8" max="8" width="1" style="230" customWidth="1"/>
    <col min="9" max="11" width="13.5703125" style="483" customWidth="1"/>
    <col min="12" max="12" width="1" style="230" customWidth="1"/>
    <col min="13" max="15" width="15.7109375" style="483" customWidth="1"/>
    <col min="16" max="16" width="1" style="230" customWidth="1"/>
    <col min="17" max="16384" width="9.85546875" style="483"/>
  </cols>
  <sheetData>
    <row r="1" spans="1:26" x14ac:dyDescent="0.2">
      <c r="A1" s="482"/>
    </row>
    <row r="2" spans="1:26" x14ac:dyDescent="0.2">
      <c r="B2" s="1038" t="s">
        <v>391</v>
      </c>
      <c r="C2" s="1038"/>
      <c r="D2" s="1038"/>
      <c r="E2" s="1038"/>
      <c r="F2" s="1038"/>
      <c r="G2" s="1038"/>
      <c r="H2" s="1038"/>
      <c r="I2" s="1038"/>
      <c r="J2" s="1038"/>
      <c r="K2" s="1038"/>
      <c r="L2" s="1038"/>
      <c r="M2" s="1038"/>
      <c r="N2" s="1038"/>
      <c r="O2" s="1038"/>
      <c r="P2" s="484"/>
      <c r="Q2" s="484"/>
      <c r="R2" s="484"/>
      <c r="S2" s="484"/>
      <c r="T2" s="484"/>
      <c r="U2" s="484"/>
      <c r="V2" s="484"/>
      <c r="W2" s="484"/>
      <c r="X2" s="484"/>
      <c r="Y2" s="484"/>
      <c r="Z2" s="484"/>
    </row>
    <row r="3" spans="1:26" x14ac:dyDescent="0.2">
      <c r="B3" s="1039" t="s">
        <v>229</v>
      </c>
      <c r="C3" s="1039"/>
      <c r="D3" s="1039"/>
      <c r="E3" s="1039"/>
      <c r="F3" s="1039"/>
      <c r="G3" s="1039"/>
      <c r="H3" s="1039"/>
      <c r="I3" s="1039"/>
      <c r="J3" s="1039"/>
      <c r="K3" s="1039"/>
      <c r="L3" s="1039"/>
      <c r="M3" s="1039"/>
      <c r="N3" s="1039"/>
      <c r="O3" s="1039"/>
      <c r="P3" s="484"/>
      <c r="Q3" s="484"/>
      <c r="R3" s="484"/>
      <c r="S3" s="484"/>
      <c r="T3" s="484"/>
      <c r="U3" s="484"/>
      <c r="V3" s="484"/>
      <c r="W3" s="484"/>
      <c r="X3" s="484"/>
      <c r="Y3" s="484"/>
      <c r="Z3" s="484"/>
    </row>
    <row r="4" spans="1:26" x14ac:dyDescent="0.2">
      <c r="B4" s="1039" t="s">
        <v>392</v>
      </c>
      <c r="C4" s="1039"/>
      <c r="D4" s="1039"/>
      <c r="E4" s="1039"/>
      <c r="F4" s="1039"/>
      <c r="G4" s="1039"/>
      <c r="H4" s="1039"/>
      <c r="I4" s="1039"/>
      <c r="J4" s="1039"/>
      <c r="K4" s="1039"/>
      <c r="L4" s="1039"/>
      <c r="M4" s="1039"/>
      <c r="N4" s="1039"/>
      <c r="O4" s="1039"/>
      <c r="P4" s="484"/>
      <c r="Q4" s="484"/>
      <c r="R4" s="332"/>
      <c r="S4" s="332"/>
      <c r="T4" s="332"/>
      <c r="U4" s="332"/>
      <c r="V4" s="332"/>
      <c r="W4" s="332"/>
      <c r="X4" s="332"/>
      <c r="Y4" s="332"/>
      <c r="Z4" s="332"/>
    </row>
    <row r="5" spans="1:26" x14ac:dyDescent="0.2">
      <c r="B5" s="1040" t="s">
        <v>393</v>
      </c>
      <c r="C5" s="1040"/>
      <c r="D5" s="1040"/>
      <c r="E5" s="1040"/>
      <c r="F5" s="1040"/>
      <c r="G5" s="1040"/>
      <c r="H5" s="1040"/>
      <c r="I5" s="1040"/>
      <c r="J5" s="1040"/>
      <c r="K5" s="1040"/>
      <c r="L5" s="1040"/>
      <c r="M5" s="1040"/>
      <c r="N5" s="1040"/>
      <c r="O5" s="1040"/>
      <c r="P5" s="485"/>
      <c r="Q5" s="485"/>
      <c r="R5" s="485"/>
      <c r="S5" s="485"/>
      <c r="T5" s="485"/>
      <c r="U5" s="485"/>
      <c r="V5" s="485"/>
      <c r="W5" s="485"/>
      <c r="X5" s="485"/>
      <c r="Y5" s="485"/>
      <c r="Z5" s="485"/>
    </row>
    <row r="6" spans="1:26" x14ac:dyDescent="0.2">
      <c r="B6" s="486"/>
      <c r="C6" s="485"/>
      <c r="D6" s="487"/>
      <c r="E6" s="485"/>
      <c r="F6" s="485"/>
      <c r="G6" s="485"/>
      <c r="H6" s="487"/>
      <c r="I6" s="485"/>
      <c r="J6" s="485"/>
      <c r="K6" s="485"/>
      <c r="L6" s="487"/>
      <c r="M6" s="487"/>
      <c r="N6" s="485"/>
      <c r="O6" s="485"/>
      <c r="P6" s="487"/>
      <c r="Q6" s="485"/>
      <c r="R6" s="330"/>
      <c r="S6" s="330"/>
      <c r="T6" s="330"/>
      <c r="U6" s="330"/>
      <c r="V6" s="330"/>
      <c r="W6" s="330"/>
      <c r="X6" s="330"/>
      <c r="Y6" s="330"/>
      <c r="Z6" s="330"/>
    </row>
    <row r="7" spans="1:26" x14ac:dyDescent="0.2">
      <c r="C7" s="488" t="s">
        <v>5</v>
      </c>
      <c r="D7" s="232"/>
      <c r="E7" s="1035" t="s">
        <v>394</v>
      </c>
      <c r="F7" s="1035"/>
      <c r="G7" s="1035"/>
      <c r="H7" s="232"/>
      <c r="I7" s="1035" t="s">
        <v>395</v>
      </c>
      <c r="J7" s="1035"/>
      <c r="K7" s="1035"/>
      <c r="L7" s="232"/>
      <c r="M7" s="1036" t="str">
        <f>"Proposed Sch 129 Low-Income Program Funding Increase - "&amp;C7</f>
        <v>Proposed Sch 129 Low-Income Program Funding Increase - Electric</v>
      </c>
      <c r="N7" s="1036"/>
      <c r="O7" s="1036"/>
      <c r="P7" s="232"/>
    </row>
    <row r="8" spans="1:26" x14ac:dyDescent="0.2">
      <c r="B8" s="489" t="s">
        <v>219</v>
      </c>
      <c r="C8" s="488" t="s">
        <v>396</v>
      </c>
      <c r="D8" s="489"/>
      <c r="E8" s="490">
        <v>2023</v>
      </c>
      <c r="F8" s="490">
        <v>2024</v>
      </c>
      <c r="G8" s="490">
        <v>2025</v>
      </c>
      <c r="H8" s="489"/>
      <c r="I8" s="490">
        <v>2023</v>
      </c>
      <c r="J8" s="490">
        <v>2024</v>
      </c>
      <c r="K8" s="490">
        <v>2025</v>
      </c>
      <c r="L8" s="489"/>
      <c r="M8" s="490" t="s">
        <v>397</v>
      </c>
      <c r="N8" s="490" t="s">
        <v>398</v>
      </c>
      <c r="O8" s="490" t="s">
        <v>399</v>
      </c>
      <c r="P8" s="489"/>
    </row>
    <row r="9" spans="1:26" ht="33.75" x14ac:dyDescent="0.2">
      <c r="B9" s="491" t="s">
        <v>400</v>
      </c>
      <c r="C9" s="492" t="s">
        <v>401</v>
      </c>
      <c r="D9" s="489"/>
      <c r="E9" s="491" t="s">
        <v>402</v>
      </c>
      <c r="F9" s="491" t="s">
        <v>403</v>
      </c>
      <c r="G9" s="491" t="s">
        <v>404</v>
      </c>
      <c r="H9" s="489"/>
      <c r="I9" s="491" t="s">
        <v>402</v>
      </c>
      <c r="J9" s="491" t="s">
        <v>403</v>
      </c>
      <c r="K9" s="491" t="s">
        <v>404</v>
      </c>
      <c r="L9" s="489"/>
      <c r="M9" s="492" t="s">
        <v>405</v>
      </c>
      <c r="N9" s="492" t="s">
        <v>406</v>
      </c>
      <c r="O9" s="492" t="s">
        <v>407</v>
      </c>
      <c r="P9" s="489"/>
    </row>
    <row r="10" spans="1:26" x14ac:dyDescent="0.2">
      <c r="B10" s="493"/>
      <c r="C10" s="494" t="s">
        <v>408</v>
      </c>
      <c r="D10" s="232"/>
      <c r="E10" s="494" t="s">
        <v>409</v>
      </c>
      <c r="F10" s="494" t="s">
        <v>410</v>
      </c>
      <c r="G10" s="494" t="s">
        <v>411</v>
      </c>
      <c r="H10" s="232"/>
      <c r="I10" s="494" t="s">
        <v>412</v>
      </c>
      <c r="J10" s="494" t="s">
        <v>413</v>
      </c>
      <c r="K10" s="494" t="s">
        <v>414</v>
      </c>
      <c r="L10" s="232"/>
      <c r="M10" s="494" t="s">
        <v>415</v>
      </c>
      <c r="N10" s="494" t="s">
        <v>416</v>
      </c>
      <c r="O10" s="494" t="s">
        <v>417</v>
      </c>
      <c r="P10" s="232"/>
    </row>
    <row r="11" spans="1:26" x14ac:dyDescent="0.2">
      <c r="B11" s="494">
        <v>1</v>
      </c>
      <c r="C11" s="495">
        <v>26163518.825089253</v>
      </c>
      <c r="D11" s="496"/>
      <c r="E11" s="497">
        <v>0.12361018956244452</v>
      </c>
      <c r="F11" s="497">
        <v>1.4310399964058773E-2</v>
      </c>
      <c r="G11" s="497"/>
      <c r="H11" s="498"/>
      <c r="I11" s="499">
        <f>E11*2</f>
        <v>0.24722037912488903</v>
      </c>
      <c r="J11" s="499">
        <f>F11*2</f>
        <v>2.8620799928117547E-2</v>
      </c>
      <c r="K11" s="499"/>
      <c r="L11" s="500"/>
      <c r="M11" s="372">
        <f>$C$11*I11</f>
        <v>6468155.0431797365</v>
      </c>
      <c r="N11" s="372">
        <f>$C$11*J11</f>
        <v>748820.83770841663</v>
      </c>
      <c r="O11" s="501"/>
      <c r="P11" s="496"/>
    </row>
    <row r="12" spans="1:26" x14ac:dyDescent="0.2">
      <c r="B12" s="494">
        <v>2</v>
      </c>
      <c r="C12" s="502">
        <f>C11/10^6</f>
        <v>26.163518825089252</v>
      </c>
      <c r="D12" s="503"/>
      <c r="E12" s="504"/>
      <c r="F12" s="504"/>
      <c r="G12" s="504"/>
      <c r="H12" s="503"/>
      <c r="I12" s="504"/>
      <c r="J12" s="504"/>
      <c r="K12" s="505"/>
      <c r="L12" s="506"/>
      <c r="M12" s="507">
        <f>ROUND(M11/10^6,2)</f>
        <v>6.47</v>
      </c>
      <c r="N12" s="507">
        <f t="shared" ref="N12" si="0">ROUND(N11/10^6,2)</f>
        <v>0.75</v>
      </c>
      <c r="O12" s="508"/>
      <c r="P12" s="509"/>
    </row>
    <row r="14" spans="1:26" x14ac:dyDescent="0.2">
      <c r="C14" s="488" t="s">
        <v>6</v>
      </c>
      <c r="D14" s="232"/>
      <c r="E14" s="1035" t="s">
        <v>418</v>
      </c>
      <c r="F14" s="1035"/>
      <c r="G14" s="1035"/>
      <c r="H14" s="232"/>
      <c r="I14" s="1035" t="s">
        <v>419</v>
      </c>
      <c r="J14" s="1035"/>
      <c r="K14" s="1035"/>
      <c r="L14" s="232"/>
      <c r="M14" s="1036" t="str">
        <f>"Proposed Sch 129 Low-Income Program Funding Increase - "&amp;C14</f>
        <v>Proposed Sch 129 Low-Income Program Funding Increase - Gas</v>
      </c>
      <c r="N14" s="1036"/>
      <c r="O14" s="1036"/>
      <c r="P14" s="232"/>
    </row>
    <row r="15" spans="1:26" x14ac:dyDescent="0.2">
      <c r="B15" s="489" t="s">
        <v>219</v>
      </c>
      <c r="C15" s="488" t="str">
        <f>$C$8</f>
        <v>2021-2022</v>
      </c>
      <c r="D15" s="489"/>
      <c r="E15" s="490">
        <v>2023</v>
      </c>
      <c r="F15" s="490">
        <v>2024</v>
      </c>
      <c r="G15" s="490">
        <v>2025</v>
      </c>
      <c r="H15" s="489"/>
      <c r="I15" s="490">
        <v>2023</v>
      </c>
      <c r="J15" s="490">
        <v>2024</v>
      </c>
      <c r="K15" s="490">
        <v>2025</v>
      </c>
      <c r="L15" s="489"/>
      <c r="M15" s="490" t="s">
        <v>397</v>
      </c>
      <c r="N15" s="490" t="s">
        <v>398</v>
      </c>
      <c r="O15" s="490" t="s">
        <v>399</v>
      </c>
      <c r="P15" s="489"/>
    </row>
    <row r="16" spans="1:26" ht="33.75" x14ac:dyDescent="0.2">
      <c r="B16" s="491" t="s">
        <v>400</v>
      </c>
      <c r="C16" s="492" t="s">
        <v>401</v>
      </c>
      <c r="D16" s="489"/>
      <c r="E16" s="491" t="s">
        <v>402</v>
      </c>
      <c r="F16" s="491" t="s">
        <v>403</v>
      </c>
      <c r="G16" s="491" t="s">
        <v>404</v>
      </c>
      <c r="H16" s="489"/>
      <c r="I16" s="491" t="s">
        <v>402</v>
      </c>
      <c r="J16" s="491" t="s">
        <v>403</v>
      </c>
      <c r="K16" s="491" t="s">
        <v>404</v>
      </c>
      <c r="L16" s="489"/>
      <c r="M16" s="492" t="s">
        <v>405</v>
      </c>
      <c r="N16" s="492" t="s">
        <v>406</v>
      </c>
      <c r="O16" s="492" t="s">
        <v>407</v>
      </c>
      <c r="P16" s="489"/>
    </row>
    <row r="17" spans="2:16" x14ac:dyDescent="0.2">
      <c r="B17" s="493"/>
      <c r="C17" s="494" t="s">
        <v>408</v>
      </c>
      <c r="D17" s="232"/>
      <c r="E17" s="494" t="s">
        <v>409</v>
      </c>
      <c r="F17" s="494" t="s">
        <v>410</v>
      </c>
      <c r="G17" s="494" t="s">
        <v>411</v>
      </c>
      <c r="H17" s="232"/>
      <c r="I17" s="494" t="s">
        <v>412</v>
      </c>
      <c r="J17" s="494" t="s">
        <v>413</v>
      </c>
      <c r="K17" s="494" t="s">
        <v>414</v>
      </c>
      <c r="L17" s="232"/>
      <c r="M17" s="494" t="s">
        <v>415</v>
      </c>
      <c r="N17" s="494" t="s">
        <v>416</v>
      </c>
      <c r="O17" s="494" t="s">
        <v>417</v>
      </c>
      <c r="P17" s="232"/>
    </row>
    <row r="18" spans="2:16" x14ac:dyDescent="0.2">
      <c r="B18" s="494">
        <v>3</v>
      </c>
      <c r="C18" s="495">
        <v>3187156.2278544344</v>
      </c>
      <c r="D18" s="496"/>
      <c r="E18" s="510">
        <v>6.4647038030867757E-2</v>
      </c>
      <c r="F18" s="510">
        <v>1.6524413394479312E-2</v>
      </c>
      <c r="G18" s="511"/>
      <c r="H18" s="512"/>
      <c r="I18" s="499">
        <f>E18*2</f>
        <v>0.12929407606173551</v>
      </c>
      <c r="J18" s="499">
        <f>F18*2</f>
        <v>3.3048826788958624E-2</v>
      </c>
      <c r="K18" s="499"/>
      <c r="L18" s="513"/>
      <c r="M18" s="372">
        <f>$C$18*I18</f>
        <v>412080.41974484531</v>
      </c>
      <c r="N18" s="372">
        <f>$C$18*J18</f>
        <v>105331.77412371195</v>
      </c>
      <c r="O18" s="501"/>
      <c r="P18" s="496"/>
    </row>
    <row r="19" spans="2:16" x14ac:dyDescent="0.2">
      <c r="B19" s="494">
        <v>4</v>
      </c>
      <c r="C19" s="502">
        <f>C18/10^6</f>
        <v>3.1871562278544343</v>
      </c>
      <c r="D19" s="503"/>
      <c r="E19" s="504"/>
      <c r="F19" s="504"/>
      <c r="G19" s="504"/>
      <c r="H19" s="503"/>
      <c r="I19" s="504"/>
      <c r="J19" s="504"/>
      <c r="K19" s="504"/>
      <c r="L19" s="514"/>
      <c r="M19" s="515">
        <f t="shared" ref="M19:N19" si="1">ROUND(M18/10^6,2)</f>
        <v>0.41</v>
      </c>
      <c r="N19" s="515">
        <f t="shared" si="1"/>
        <v>0.11</v>
      </c>
      <c r="O19" s="515"/>
      <c r="P19" s="514"/>
    </row>
    <row r="20" spans="2:16" x14ac:dyDescent="0.2">
      <c r="B20" s="494"/>
    </row>
    <row r="21" spans="2:16" x14ac:dyDescent="0.2">
      <c r="C21" s="488" t="s">
        <v>420</v>
      </c>
      <c r="M21" s="1037" t="str">
        <f>"Proposed Sch 129 Low-Income Program Funding Increase - "&amp;C21</f>
        <v>Proposed Sch 129 Low-Income Program Funding Increase - Total (Electric and Gas)</v>
      </c>
      <c r="N21" s="1037"/>
      <c r="O21" s="1037"/>
    </row>
    <row r="22" spans="2:16" x14ac:dyDescent="0.2">
      <c r="B22" s="489" t="s">
        <v>219</v>
      </c>
      <c r="C22" s="488" t="str">
        <f>$C$8</f>
        <v>2021-2022</v>
      </c>
      <c r="M22" s="490" t="s">
        <v>397</v>
      </c>
      <c r="N22" s="490" t="s">
        <v>398</v>
      </c>
      <c r="O22" s="490" t="s">
        <v>399</v>
      </c>
    </row>
    <row r="23" spans="2:16" ht="33.75" x14ac:dyDescent="0.2">
      <c r="B23" s="491" t="s">
        <v>400</v>
      </c>
      <c r="C23" s="492" t="s">
        <v>401</v>
      </c>
      <c r="M23" s="492" t="s">
        <v>405</v>
      </c>
      <c r="N23" s="492" t="s">
        <v>406</v>
      </c>
      <c r="O23" s="492" t="s">
        <v>407</v>
      </c>
    </row>
    <row r="24" spans="2:16" x14ac:dyDescent="0.2">
      <c r="B24" s="494">
        <v>5</v>
      </c>
      <c r="C24" s="516">
        <f>SUM(C11+C18)</f>
        <v>29350675.052943688</v>
      </c>
      <c r="M24" s="516">
        <f>SUM(M11+M18)</f>
        <v>6880235.462924582</v>
      </c>
      <c r="N24" s="516">
        <f>SUM(N11+N18)</f>
        <v>854152.6118321286</v>
      </c>
      <c r="O24" s="516"/>
    </row>
    <row r="25" spans="2:16" x14ac:dyDescent="0.2">
      <c r="B25" s="494">
        <v>6</v>
      </c>
      <c r="C25" s="502">
        <f>C24/10^6</f>
        <v>29.350675052943689</v>
      </c>
      <c r="M25" s="517">
        <f t="shared" ref="M25:N25" si="2">ROUND(M24/10^6,2)</f>
        <v>6.88</v>
      </c>
      <c r="N25" s="517">
        <f t="shared" si="2"/>
        <v>0.85</v>
      </c>
      <c r="O25" s="518"/>
    </row>
    <row r="26" spans="2:16" x14ac:dyDescent="0.2">
      <c r="C26" s="519"/>
      <c r="M26" s="520"/>
      <c r="N26" s="520"/>
      <c r="O26" s="520"/>
    </row>
    <row r="27" spans="2:16" x14ac:dyDescent="0.2">
      <c r="C27" s="519"/>
      <c r="M27" s="520"/>
      <c r="N27" s="520"/>
      <c r="O27" s="520"/>
    </row>
    <row r="28" spans="2:16" x14ac:dyDescent="0.2">
      <c r="B28" s="483" t="s">
        <v>421</v>
      </c>
    </row>
    <row r="29" spans="2:16" x14ac:dyDescent="0.2">
      <c r="B29" s="521" t="s">
        <v>194</v>
      </c>
      <c r="C29" s="522" t="s">
        <v>422</v>
      </c>
    </row>
    <row r="30" spans="2:16" x14ac:dyDescent="0.2">
      <c r="B30" s="521" t="s">
        <v>193</v>
      </c>
      <c r="C30" s="522" t="s">
        <v>423</v>
      </c>
    </row>
    <row r="33" spans="3:14" ht="13.5" x14ac:dyDescent="0.25">
      <c r="C33" s="523" t="s">
        <v>424</v>
      </c>
    </row>
    <row r="34" spans="3:14" ht="13.5" x14ac:dyDescent="0.25">
      <c r="C34" s="523"/>
    </row>
    <row r="35" spans="3:14" ht="12" thickBot="1" x14ac:dyDescent="0.25">
      <c r="C35" s="483" t="s">
        <v>425</v>
      </c>
    </row>
    <row r="36" spans="3:14" x14ac:dyDescent="0.2">
      <c r="C36" s="524" t="s">
        <v>426</v>
      </c>
      <c r="D36" s="525"/>
      <c r="E36" s="526">
        <v>0.192</v>
      </c>
      <c r="F36" s="526">
        <v>1.35E-2</v>
      </c>
      <c r="G36" s="525"/>
      <c r="H36" s="525"/>
      <c r="I36" s="525"/>
      <c r="J36" s="525"/>
      <c r="K36" s="525"/>
      <c r="L36" s="525"/>
      <c r="M36" s="527">
        <v>10047638</v>
      </c>
      <c r="N36" s="528">
        <v>706360</v>
      </c>
    </row>
    <row r="37" spans="3:14" ht="12" thickBot="1" x14ac:dyDescent="0.25">
      <c r="C37" s="529" t="s">
        <v>427</v>
      </c>
      <c r="D37" s="530"/>
      <c r="E37" s="531">
        <f>E11-E36</f>
        <v>-6.8389810437555487E-2</v>
      </c>
      <c r="F37" s="531">
        <f>F11-F36</f>
        <v>8.1039996405877363E-4</v>
      </c>
      <c r="G37" s="530"/>
      <c r="H37" s="530"/>
      <c r="I37" s="530"/>
      <c r="J37" s="530"/>
      <c r="K37" s="530"/>
      <c r="L37" s="530"/>
      <c r="M37" s="532">
        <f>M11-M36</f>
        <v>-3579482.9568202635</v>
      </c>
      <c r="N37" s="533">
        <f>N11-N36</f>
        <v>42460.837708416628</v>
      </c>
    </row>
    <row r="38" spans="3:14" ht="12" thickBot="1" x14ac:dyDescent="0.25">
      <c r="C38" s="483" t="s">
        <v>428</v>
      </c>
    </row>
    <row r="39" spans="3:14" x14ac:dyDescent="0.2">
      <c r="C39" s="524" t="s">
        <v>426</v>
      </c>
      <c r="D39" s="525"/>
      <c r="E39" s="526">
        <v>6.4600000000000005E-2</v>
      </c>
      <c r="F39" s="526">
        <v>1.6500000000000001E-2</v>
      </c>
      <c r="G39" s="525"/>
      <c r="H39" s="525"/>
      <c r="I39" s="525"/>
      <c r="J39" s="525"/>
      <c r="K39" s="525"/>
      <c r="L39" s="525"/>
      <c r="M39" s="527">
        <v>412080</v>
      </c>
      <c r="N39" s="528">
        <v>105332</v>
      </c>
    </row>
    <row r="40" spans="3:14" ht="12" thickBot="1" x14ac:dyDescent="0.25">
      <c r="C40" s="529" t="s">
        <v>427</v>
      </c>
      <c r="D40" s="530"/>
      <c r="E40" s="531">
        <f>E18-E39</f>
        <v>4.7038030867752045E-5</v>
      </c>
      <c r="F40" s="531">
        <f>F18-F39</f>
        <v>2.4413394479311235E-5</v>
      </c>
      <c r="G40" s="530"/>
      <c r="H40" s="530"/>
      <c r="I40" s="530"/>
      <c r="J40" s="530"/>
      <c r="K40" s="530"/>
      <c r="L40" s="530"/>
      <c r="M40" s="532">
        <f>M18-M39</f>
        <v>0.41974484530510381</v>
      </c>
      <c r="N40" s="533">
        <f>N18-N39</f>
        <v>-0.22587628805194981</v>
      </c>
    </row>
  </sheetData>
  <mergeCells count="11">
    <mergeCell ref="E14:G14"/>
    <mergeCell ref="I14:K14"/>
    <mergeCell ref="M14:O14"/>
    <mergeCell ref="M21:O21"/>
    <mergeCell ref="B2:O2"/>
    <mergeCell ref="B3:O3"/>
    <mergeCell ref="B4:O4"/>
    <mergeCell ref="B5:O5"/>
    <mergeCell ref="E7:G7"/>
    <mergeCell ref="I7:K7"/>
    <mergeCell ref="M7:O7"/>
  </mergeCells>
  <pageMargins left="0.7" right="0.7" top="0.75" bottom="0.75" header="0.3" footer="0.3"/>
  <customProperties>
    <customPr name="_pios_id" r:id="rId1"/>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pageSetUpPr fitToPage="1"/>
  </sheetPr>
  <dimension ref="A1:R200"/>
  <sheetViews>
    <sheetView topLeftCell="B1" zoomScaleNormal="100" workbookViewId="0">
      <pane ySplit="8" topLeftCell="A9" activePane="bottomLeft" state="frozen"/>
      <selection pane="bottomLeft" activeCell="H23" sqref="H23"/>
    </sheetView>
  </sheetViews>
  <sheetFormatPr defaultColWidth="9.140625" defaultRowHeight="11.25" x14ac:dyDescent="0.2"/>
  <cols>
    <col min="1" max="1" width="5.7109375" style="675" bestFit="1" customWidth="1"/>
    <col min="2" max="2" width="41.7109375" style="675" customWidth="1"/>
    <col min="3" max="3" width="12.140625" style="675" customWidth="1"/>
    <col min="4" max="4" width="12.140625" style="738" customWidth="1"/>
    <col min="5" max="5" width="13.28515625" style="678" bestFit="1" customWidth="1"/>
    <col min="6" max="6" width="15" style="678" customWidth="1"/>
    <col min="7" max="8" width="15.42578125" style="675" bestFit="1" customWidth="1"/>
    <col min="9" max="10" width="15.42578125" style="678" bestFit="1" customWidth="1"/>
    <col min="11" max="11" width="13.7109375" style="678" bestFit="1" customWidth="1"/>
    <col min="12" max="12" width="20.85546875" style="678" bestFit="1" customWidth="1"/>
    <col min="13" max="13" width="11.7109375" style="675" bestFit="1" customWidth="1"/>
    <col min="14" max="14" width="8" style="675" bestFit="1" customWidth="1"/>
    <col min="15" max="15" width="2.28515625" style="675" customWidth="1"/>
    <col min="16" max="16" width="13.42578125" style="675" customWidth="1"/>
    <col min="17" max="17" width="14.28515625" style="675" bestFit="1" customWidth="1"/>
    <col min="18" max="18" width="15.140625" style="675" bestFit="1" customWidth="1"/>
    <col min="19" max="16384" width="9.140625" style="675"/>
  </cols>
  <sheetData>
    <row r="1" spans="1:18" s="656" customFormat="1" x14ac:dyDescent="0.2">
      <c r="A1" s="655" t="s">
        <v>0</v>
      </c>
      <c r="B1" s="655"/>
      <c r="C1" s="655"/>
      <c r="D1" s="655"/>
      <c r="E1" s="655"/>
      <c r="F1" s="655"/>
      <c r="G1" s="655"/>
      <c r="H1" s="655"/>
      <c r="I1" s="655"/>
      <c r="J1" s="655"/>
      <c r="K1" s="655"/>
      <c r="L1" s="655"/>
      <c r="M1" s="655"/>
      <c r="N1" s="655"/>
    </row>
    <row r="2" spans="1:18" s="656" customFormat="1" x14ac:dyDescent="0.2">
      <c r="A2" s="655" t="s">
        <v>575</v>
      </c>
      <c r="B2" s="655"/>
      <c r="C2" s="655"/>
      <c r="D2" s="655"/>
      <c r="E2" s="655"/>
      <c r="F2" s="655"/>
      <c r="G2" s="655"/>
      <c r="H2" s="655"/>
      <c r="I2" s="655"/>
      <c r="J2" s="655"/>
      <c r="K2" s="655"/>
      <c r="L2" s="655"/>
      <c r="M2" s="655"/>
      <c r="N2" s="655"/>
    </row>
    <row r="3" spans="1:18" s="656" customFormat="1" x14ac:dyDescent="0.2">
      <c r="A3" s="655" t="s">
        <v>576</v>
      </c>
      <c r="B3" s="655"/>
      <c r="C3" s="655"/>
      <c r="D3" s="655"/>
      <c r="E3" s="655"/>
      <c r="F3" s="655"/>
      <c r="G3" s="655"/>
      <c r="H3" s="655"/>
      <c r="I3" s="655"/>
      <c r="J3" s="655"/>
      <c r="K3" s="655"/>
      <c r="L3" s="655"/>
      <c r="M3" s="655"/>
      <c r="N3" s="655"/>
      <c r="O3" s="657"/>
    </row>
    <row r="4" spans="1:18" s="656" customFormat="1" x14ac:dyDescent="0.2">
      <c r="A4" s="655" t="s">
        <v>577</v>
      </c>
      <c r="B4" s="655"/>
      <c r="C4" s="655"/>
      <c r="D4" s="655"/>
      <c r="E4" s="655"/>
      <c r="F4" s="655"/>
      <c r="G4" s="655"/>
      <c r="H4" s="655"/>
      <c r="I4" s="655"/>
      <c r="J4" s="655"/>
      <c r="K4" s="655"/>
      <c r="L4" s="655"/>
      <c r="M4" s="655"/>
      <c r="N4" s="655"/>
      <c r="O4" s="657"/>
    </row>
    <row r="5" spans="1:18" s="656" customFormat="1" x14ac:dyDescent="0.2">
      <c r="A5" s="655" t="s">
        <v>578</v>
      </c>
      <c r="B5" s="655"/>
      <c r="C5" s="655"/>
      <c r="D5" s="655"/>
      <c r="E5" s="655"/>
      <c r="F5" s="655"/>
      <c r="G5" s="655"/>
      <c r="H5" s="655"/>
      <c r="I5" s="655"/>
      <c r="J5" s="655"/>
      <c r="K5" s="655"/>
      <c r="L5" s="655"/>
      <c r="M5" s="655"/>
      <c r="N5" s="655"/>
    </row>
    <row r="6" spans="1:18" s="656" customFormat="1" x14ac:dyDescent="0.2">
      <c r="A6" s="655" t="s">
        <v>152</v>
      </c>
      <c r="B6" s="655"/>
      <c r="C6" s="655"/>
      <c r="D6" s="655"/>
      <c r="E6" s="655"/>
      <c r="F6" s="655"/>
      <c r="G6" s="655"/>
      <c r="H6" s="655"/>
      <c r="I6" s="655"/>
      <c r="J6" s="655"/>
      <c r="K6" s="655"/>
      <c r="L6" s="655"/>
      <c r="M6" s="655"/>
      <c r="N6" s="655"/>
      <c r="O6" s="657"/>
    </row>
    <row r="7" spans="1:18" s="666" customFormat="1" ht="45" x14ac:dyDescent="0.2">
      <c r="A7" s="658" t="s">
        <v>190</v>
      </c>
      <c r="B7" s="659" t="s">
        <v>189</v>
      </c>
      <c r="C7" s="660" t="s">
        <v>188</v>
      </c>
      <c r="D7" s="661"/>
      <c r="E7" s="662" t="s">
        <v>579</v>
      </c>
      <c r="F7" s="662" t="s">
        <v>580</v>
      </c>
      <c r="G7" s="663" t="s">
        <v>581</v>
      </c>
      <c r="H7" s="663" t="s">
        <v>582</v>
      </c>
      <c r="I7" s="663" t="s">
        <v>583</v>
      </c>
      <c r="J7" s="663" t="s">
        <v>584</v>
      </c>
      <c r="K7" s="662" t="s">
        <v>585</v>
      </c>
      <c r="L7" s="662" t="s">
        <v>586</v>
      </c>
      <c r="M7" s="664" t="s">
        <v>587</v>
      </c>
      <c r="N7" s="664"/>
      <c r="O7" s="657"/>
      <c r="P7" s="665" t="s">
        <v>588</v>
      </c>
      <c r="Q7" s="665" t="s">
        <v>589</v>
      </c>
      <c r="R7" s="665" t="s">
        <v>590</v>
      </c>
    </row>
    <row r="8" spans="1:18" s="673" customFormat="1" x14ac:dyDescent="0.2">
      <c r="A8" s="667"/>
      <c r="B8" s="667" t="s">
        <v>408</v>
      </c>
      <c r="C8" s="668" t="s">
        <v>409</v>
      </c>
      <c r="D8" s="668"/>
      <c r="E8" s="669" t="s">
        <v>410</v>
      </c>
      <c r="F8" s="669" t="s">
        <v>411</v>
      </c>
      <c r="G8" s="670" t="s">
        <v>591</v>
      </c>
      <c r="H8" s="670" t="s">
        <v>592</v>
      </c>
      <c r="I8" s="671" t="s">
        <v>593</v>
      </c>
      <c r="J8" s="671" t="s">
        <v>594</v>
      </c>
      <c r="K8" s="671" t="s">
        <v>595</v>
      </c>
      <c r="L8" s="671" t="s">
        <v>596</v>
      </c>
      <c r="M8" s="670" t="s">
        <v>597</v>
      </c>
      <c r="N8" s="670" t="s">
        <v>598</v>
      </c>
      <c r="O8" s="657"/>
      <c r="P8" s="672"/>
      <c r="Q8" s="672"/>
      <c r="R8" s="672"/>
    </row>
    <row r="9" spans="1:18" x14ac:dyDescent="0.2">
      <c r="A9" s="674">
        <v>1</v>
      </c>
      <c r="C9" s="676" t="s">
        <v>152</v>
      </c>
      <c r="D9" s="677"/>
      <c r="O9" s="657"/>
      <c r="P9" s="679"/>
      <c r="Q9" s="679"/>
      <c r="R9" s="679"/>
    </row>
    <row r="10" spans="1:18" x14ac:dyDescent="0.2">
      <c r="A10" s="680">
        <f t="shared" ref="A10:A48" si="0">A9+1</f>
        <v>2</v>
      </c>
      <c r="B10" s="681" t="str">
        <f>'[120]Sch 142 Tariff Rates'!B10</f>
        <v>Residential</v>
      </c>
      <c r="C10" s="676" t="str">
        <f>'[120]Sch 142 Tariff Rates'!C10</f>
        <v>7 (307) (317) (327)</v>
      </c>
      <c r="D10" s="677"/>
      <c r="E10" s="682">
        <v>11203510559.836071</v>
      </c>
      <c r="F10" s="682">
        <v>0</v>
      </c>
      <c r="G10" s="683">
        <f>'[120]Sch 142 Tariff Rates'!D10</f>
        <v>-3.4759999999999999E-3</v>
      </c>
      <c r="H10" s="683">
        <f>'[120]Sch 142 Tariff Rates'!D43</f>
        <v>0</v>
      </c>
      <c r="I10" s="683">
        <f>'[120]Sch 142 Tariff Rates'!E10</f>
        <v>-2.7000000000000001E-3</v>
      </c>
      <c r="J10" s="684">
        <f>'[120]Sch 142 Tariff Rates'!E43</f>
        <v>0</v>
      </c>
      <c r="K10" s="684">
        <v>1558248424.9742928</v>
      </c>
      <c r="L10" s="684">
        <f>K10+(E10*(I10-G10))+(F10*(J10-H10))</f>
        <v>1566942349.1687255</v>
      </c>
      <c r="M10" s="684">
        <f>+L10-K10</f>
        <v>8693924.1944327354</v>
      </c>
      <c r="N10" s="704">
        <f>IF(K10=0,"n/a",+M10/K10)</f>
        <v>5.5792927848306115E-3</v>
      </c>
      <c r="O10" s="657"/>
      <c r="P10" s="685">
        <f>K10/E10</f>
        <v>0.13908572823240978</v>
      </c>
      <c r="Q10" s="686">
        <f>'[120]2023 Weather Adj'!N8</f>
        <v>11747619726.540852</v>
      </c>
      <c r="R10" s="687">
        <f>P10*Q10</f>
        <v>1633926244.663357</v>
      </c>
    </row>
    <row r="11" spans="1:18" x14ac:dyDescent="0.2">
      <c r="A11" s="680">
        <f t="shared" si="0"/>
        <v>3</v>
      </c>
      <c r="B11" s="688"/>
      <c r="C11" s="676" t="s">
        <v>152</v>
      </c>
      <c r="D11" s="677"/>
      <c r="G11" s="689"/>
      <c r="H11" s="689"/>
      <c r="I11" s="690"/>
      <c r="J11" s="690"/>
      <c r="K11" s="690"/>
      <c r="L11" s="690"/>
      <c r="M11" s="690"/>
      <c r="N11" s="691"/>
      <c r="O11" s="657"/>
      <c r="P11" s="679"/>
      <c r="Q11" s="679"/>
      <c r="R11" s="679"/>
    </row>
    <row r="12" spans="1:18" x14ac:dyDescent="0.2">
      <c r="A12" s="680">
        <f t="shared" si="0"/>
        <v>4</v>
      </c>
      <c r="B12" s="692" t="str">
        <f>'[120]Sch 142 Tariff Rates'!B12</f>
        <v>Secondary Voltage</v>
      </c>
      <c r="C12" s="676" t="s">
        <v>152</v>
      </c>
      <c r="D12" s="677"/>
      <c r="G12" s="689"/>
      <c r="H12" s="689"/>
      <c r="I12" s="690"/>
      <c r="J12" s="690"/>
      <c r="K12" s="690"/>
      <c r="L12" s="690"/>
      <c r="M12" s="690"/>
      <c r="N12" s="691"/>
      <c r="O12" s="657"/>
      <c r="P12" s="679"/>
      <c r="Q12" s="679"/>
      <c r="R12" s="679"/>
    </row>
    <row r="13" spans="1:18" x14ac:dyDescent="0.2">
      <c r="A13" s="680">
        <f t="shared" si="0"/>
        <v>5</v>
      </c>
      <c r="B13" s="693" t="str">
        <f>'[120]Sch 142 Tariff Rates'!B13</f>
        <v>General Service: Demand &lt;= 50 kW</v>
      </c>
      <c r="C13" s="676" t="str">
        <f>'[120]Sch 142 Tariff Rates'!C13</f>
        <v>08 (24) (324)</v>
      </c>
      <c r="D13" s="677"/>
      <c r="E13" s="694">
        <v>2760323642.6246891</v>
      </c>
      <c r="F13" s="694">
        <v>0</v>
      </c>
      <c r="G13" s="695">
        <f>'[120]Sch 142 Tariff Rates'!D13</f>
        <v>-2.215E-3</v>
      </c>
      <c r="H13" s="695">
        <f>'[120]Sch 142 Tariff Rates'!D46</f>
        <v>0</v>
      </c>
      <c r="I13" s="695">
        <f>'[120]Sch 142 Tariff Rates'!E13</f>
        <v>1.63E-4</v>
      </c>
      <c r="J13" s="696">
        <f>'[120]Sch 142 Tariff Rates'!E46</f>
        <v>0</v>
      </c>
      <c r="K13" s="696">
        <v>371358282.71703464</v>
      </c>
      <c r="L13" s="696">
        <f>K13+(E13*(I13-G13))+(F13*(J13-H13))</f>
        <v>377922332.33919615</v>
      </c>
      <c r="M13" s="696">
        <f>+L13-K13</f>
        <v>6564049.6221615076</v>
      </c>
      <c r="N13" s="697">
        <f>IF(K13=0,"n/a",+M13/K13)</f>
        <v>1.7675786235696114E-2</v>
      </c>
      <c r="O13" s="657"/>
      <c r="P13" s="685">
        <f>K13/E13</f>
        <v>0.13453432669363505</v>
      </c>
      <c r="Q13" s="686">
        <f>'[120]2023 Weather Adj'!N13</f>
        <v>2686445479.3757772</v>
      </c>
      <c r="R13" s="687">
        <f>P13*Q13</f>
        <v>361419133.76697981</v>
      </c>
    </row>
    <row r="14" spans="1:18" x14ac:dyDescent="0.2">
      <c r="A14" s="680">
        <f t="shared" si="0"/>
        <v>6</v>
      </c>
      <c r="B14" s="693" t="str">
        <f>'[120]Sch 142 Tariff Rates'!B14</f>
        <v>Small General Service: Demand &gt; 50 kW but &lt;= 350 kW</v>
      </c>
      <c r="C14" s="676" t="s">
        <v>339</v>
      </c>
      <c r="D14" s="677"/>
      <c r="E14" s="694">
        <v>2959045827.7728415</v>
      </c>
      <c r="F14" s="694">
        <v>4517212.7001894051</v>
      </c>
      <c r="G14" s="695">
        <f>'[120]Sch 142 Tariff Rates'!D14</f>
        <v>3.1609999999999997E-3</v>
      </c>
      <c r="H14" s="695">
        <f>'[120]Sch 142 Tariff Rates'!D48</f>
        <v>0</v>
      </c>
      <c r="I14" s="695">
        <f>'[120]Sch 142 Tariff Rates'!E14</f>
        <v>-1.2110000000000001E-3</v>
      </c>
      <c r="J14" s="696">
        <f>'[120]Sch 142 Tariff Rates'!E47</f>
        <v>0</v>
      </c>
      <c r="K14" s="696">
        <v>390500905.10427451</v>
      </c>
      <c r="L14" s="696">
        <f t="shared" ref="L14:L16" si="1">K14+(E14*(I14-G14))+(F14*(J14-H14))</f>
        <v>377563956.74525166</v>
      </c>
      <c r="M14" s="696">
        <f>+L14-K14</f>
        <v>-12936948.359022856</v>
      </c>
      <c r="N14" s="697">
        <f t="shared" ref="N14:N17" si="2">IF(K14=0,"n/a",+M14/K14)</f>
        <v>-3.312911235268029E-2</v>
      </c>
      <c r="O14" s="657"/>
      <c r="P14" s="685">
        <f>K14/E14</f>
        <v>0.13196852223075886</v>
      </c>
      <c r="Q14" s="686">
        <f>'[120]2023 Weather Adj'!N17</f>
        <v>3023745375.7540617</v>
      </c>
      <c r="R14" s="687">
        <f>P14*Q14</f>
        <v>399039208.8403542</v>
      </c>
    </row>
    <row r="15" spans="1:18" x14ac:dyDescent="0.2">
      <c r="A15" s="680">
        <f t="shared" si="0"/>
        <v>7</v>
      </c>
      <c r="B15" s="693" t="str">
        <f>'[120]Sch 142 Tariff Rates'!B16</f>
        <v>Large General Service: Demand &gt; 350 kW</v>
      </c>
      <c r="C15" s="676" t="str">
        <f>'[120]Sch 142 Tariff Rates'!C16</f>
        <v>12 (26) (26P)</v>
      </c>
      <c r="D15" s="677"/>
      <c r="E15" s="694">
        <v>1976059702.4320197</v>
      </c>
      <c r="F15" s="694">
        <v>4853541.2792179966</v>
      </c>
      <c r="G15" s="695">
        <f>'[120]Sch 142 Tariff Rates'!D16</f>
        <v>4.8200000000000001E-4</v>
      </c>
      <c r="H15" s="698">
        <f>'[120]Sch 142 Tariff Rates'!D49</f>
        <v>0.55000000000000004</v>
      </c>
      <c r="I15" s="695">
        <f>'[120]Sch 142 Tariff Rates'!E16</f>
        <v>-2.7099999999999997E-4</v>
      </c>
      <c r="J15" s="698">
        <f>'[120]Sch 142 Tariff Rates'!E49</f>
        <v>-0.39</v>
      </c>
      <c r="K15" s="696">
        <v>237477248.70210776</v>
      </c>
      <c r="L15" s="696">
        <f t="shared" si="1"/>
        <v>231426946.94371152</v>
      </c>
      <c r="M15" s="696">
        <f>+L15-K15</f>
        <v>-6050301.7583962381</v>
      </c>
      <c r="N15" s="697">
        <f t="shared" si="2"/>
        <v>-2.5477395377717874E-2</v>
      </c>
      <c r="O15" s="657"/>
      <c r="P15" s="685">
        <f>K15/E15</f>
        <v>0.12017716287105826</v>
      </c>
      <c r="Q15" s="686">
        <f>'[120]2023 Weather Adj'!N21</f>
        <v>1863108687.4007843</v>
      </c>
      <c r="R15" s="687">
        <f>P15*Q15</f>
        <v>223903116.17224762</v>
      </c>
    </row>
    <row r="16" spans="1:18" x14ac:dyDescent="0.2">
      <c r="A16" s="680">
        <f t="shared" si="0"/>
        <v>8</v>
      </c>
      <c r="B16" s="693" t="str">
        <f>'[120]Sch 142 Tariff Rates'!B17</f>
        <v>Irrigation &amp; Pumping Service: Demand &gt; 50 kW but &lt;= 350 kW</v>
      </c>
      <c r="C16" s="676">
        <f>'[120]Sch 142 Tariff Rates'!C17</f>
        <v>29</v>
      </c>
      <c r="D16" s="677"/>
      <c r="E16" s="694">
        <v>15030637.337107176</v>
      </c>
      <c r="F16" s="694">
        <v>6397.475891514182</v>
      </c>
      <c r="G16" s="695">
        <f>'[120]Sch 142 Tariff Rates'!D17</f>
        <v>3.1609999999999997E-3</v>
      </c>
      <c r="H16" s="695">
        <f>'[120]Sch 142 Tariff Rates'!D50</f>
        <v>0</v>
      </c>
      <c r="I16" s="695">
        <f>'[120]Sch 142 Tariff Rates'!E17</f>
        <v>-1.2110000000000001E-3</v>
      </c>
      <c r="J16" s="696">
        <f>'[120]Sch 142 Tariff Rates'!E50</f>
        <v>0</v>
      </c>
      <c r="K16" s="696">
        <v>1798525.9109019253</v>
      </c>
      <c r="L16" s="699">
        <f t="shared" si="1"/>
        <v>1732811.9644640926</v>
      </c>
      <c r="M16" s="699">
        <f>+L16-K16</f>
        <v>-65713.946437832667</v>
      </c>
      <c r="N16" s="697">
        <f t="shared" si="2"/>
        <v>-3.653767012168227E-2</v>
      </c>
      <c r="O16" s="657"/>
      <c r="P16" s="685">
        <f>K16/E16</f>
        <v>0.11965732859921913</v>
      </c>
      <c r="Q16" s="686">
        <f>'[120]2023 Weather Adj'!N40</f>
        <v>16069170.758000001</v>
      </c>
      <c r="R16" s="687">
        <f>P16*Q16</f>
        <v>1922794.0457069692</v>
      </c>
    </row>
    <row r="17" spans="1:18" x14ac:dyDescent="0.2">
      <c r="A17" s="680">
        <f t="shared" si="0"/>
        <v>9</v>
      </c>
      <c r="B17" s="692" t="str">
        <f>'[120]Sch 142 Tariff Rates'!B18</f>
        <v>Total Secondary Voltage</v>
      </c>
      <c r="C17" s="676" t="s">
        <v>152</v>
      </c>
      <c r="D17" s="677"/>
      <c r="E17" s="700">
        <f>SUM(E13:E16)</f>
        <v>7710459810.1666565</v>
      </c>
      <c r="F17" s="700">
        <f>SUM(F13:F16)</f>
        <v>9377151.4552989155</v>
      </c>
      <c r="G17" s="701"/>
      <c r="H17" s="702"/>
      <c r="I17" s="701"/>
      <c r="J17" s="702"/>
      <c r="K17" s="700">
        <f>SUM(K13:K16)</f>
        <v>1001134962.4343188</v>
      </c>
      <c r="L17" s="703">
        <f>SUM(L13:L16)</f>
        <v>988646047.99262345</v>
      </c>
      <c r="M17" s="703">
        <f>SUM(M13:M16)</f>
        <v>-12488914.441695418</v>
      </c>
      <c r="N17" s="704">
        <f t="shared" si="2"/>
        <v>-1.2474756062187545E-2</v>
      </c>
      <c r="O17" s="657"/>
      <c r="P17" s="679"/>
      <c r="Q17" s="679"/>
      <c r="R17" s="679"/>
    </row>
    <row r="18" spans="1:18" x14ac:dyDescent="0.2">
      <c r="A18" s="680">
        <f t="shared" si="0"/>
        <v>10</v>
      </c>
      <c r="B18" s="688"/>
      <c r="C18" s="676" t="s">
        <v>152</v>
      </c>
      <c r="D18" s="677"/>
      <c r="G18" s="689"/>
      <c r="H18" s="689"/>
      <c r="I18" s="690"/>
      <c r="J18" s="690"/>
      <c r="K18" s="690"/>
      <c r="L18" s="690"/>
      <c r="M18" s="690"/>
      <c r="N18" s="691"/>
      <c r="O18" s="657"/>
      <c r="P18" s="679"/>
      <c r="Q18" s="679"/>
      <c r="R18" s="679"/>
    </row>
    <row r="19" spans="1:18" x14ac:dyDescent="0.2">
      <c r="A19" s="680">
        <f t="shared" si="0"/>
        <v>11</v>
      </c>
      <c r="B19" s="692" t="str">
        <f>'[120]Sch 142 Tariff Rates'!B20</f>
        <v>Primary Voltage</v>
      </c>
      <c r="C19" s="676" t="s">
        <v>152</v>
      </c>
      <c r="D19" s="677"/>
      <c r="G19" s="689"/>
      <c r="H19" s="689"/>
      <c r="I19" s="690"/>
      <c r="J19" s="690"/>
      <c r="K19" s="690"/>
      <c r="L19" s="690"/>
      <c r="M19" s="690"/>
      <c r="N19" s="691"/>
      <c r="O19" s="657"/>
      <c r="P19" s="679"/>
      <c r="Q19" s="679"/>
      <c r="R19" s="679"/>
    </row>
    <row r="20" spans="1:18" x14ac:dyDescent="0.2">
      <c r="A20" s="680">
        <f t="shared" si="0"/>
        <v>12</v>
      </c>
      <c r="B20" s="693" t="str">
        <f>'[120]Sch 142 Tariff Rates'!B21</f>
        <v>General Service</v>
      </c>
      <c r="C20" s="676" t="str">
        <f>'[120]Sch 142 Tariff Rates'!C21</f>
        <v>10 (31)</v>
      </c>
      <c r="D20" s="677"/>
      <c r="E20" s="694">
        <v>1414726531.7689974</v>
      </c>
      <c r="F20" s="694">
        <v>3372502.3957693558</v>
      </c>
      <c r="G20" s="695">
        <f>'[120]Sch 142 Tariff Rates'!D21</f>
        <v>-9.68E-4</v>
      </c>
      <c r="H20" s="698">
        <f>'[120]Sch 142 Tariff Rates'!D54</f>
        <v>0.55000000000000004</v>
      </c>
      <c r="I20" s="695">
        <f>'[120]Sch 142 Tariff Rates'!E21</f>
        <v>-1.1000000000000001E-3</v>
      </c>
      <c r="J20" s="698">
        <f>'[120]Sch 142 Tariff Rates'!E54</f>
        <v>-0.85</v>
      </c>
      <c r="K20" s="696">
        <v>164933196.06561378</v>
      </c>
      <c r="L20" s="696">
        <f>K20+(E20*(I20-G20))+(F20*(J20-H20))</f>
        <v>160024948.80934316</v>
      </c>
      <c r="M20" s="696">
        <f>+L20-K20</f>
        <v>-4908247.2562706172</v>
      </c>
      <c r="N20" s="697">
        <f>IF(K20=0,"n/a",+M20/K20)</f>
        <v>-2.9759001664637703E-2</v>
      </c>
      <c r="O20" s="657"/>
      <c r="P20" s="685">
        <f>K20/E20</f>
        <v>0.11658309387848871</v>
      </c>
      <c r="Q20" s="686">
        <f>'[120]2023 Weather Adj'!N25</f>
        <v>1417910943.8378463</v>
      </c>
      <c r="R20" s="687">
        <f>P20*Q20</f>
        <v>165304444.67678416</v>
      </c>
    </row>
    <row r="21" spans="1:18" x14ac:dyDescent="0.2">
      <c r="A21" s="680">
        <f t="shared" si="0"/>
        <v>13</v>
      </c>
      <c r="B21" s="693" t="str">
        <f>'[120]Sch 142 Tariff Rates'!B22</f>
        <v>Irrigation &amp; Pumping Service</v>
      </c>
      <c r="C21" s="676">
        <f>'[120]Sch 142 Tariff Rates'!C22</f>
        <v>35</v>
      </c>
      <c r="D21" s="677"/>
      <c r="E21" s="694">
        <v>4440266.6219169199</v>
      </c>
      <c r="F21" s="694">
        <v>8256.3201893980731</v>
      </c>
      <c r="G21" s="695">
        <f>'[120]Sch 142 Tariff Rates'!D22</f>
        <v>3.1609999999999997E-3</v>
      </c>
      <c r="H21" s="695">
        <f>'[120]Sch 142 Tariff Rates'!D55</f>
        <v>0</v>
      </c>
      <c r="I21" s="695">
        <f>'[120]Sch 142 Tariff Rates'!E22</f>
        <v>-1.2110000000000001E-3</v>
      </c>
      <c r="J21" s="698">
        <f>'[120]Sch 142 Tariff Rates'!E55</f>
        <v>0</v>
      </c>
      <c r="K21" s="696">
        <v>426250.90523892164</v>
      </c>
      <c r="L21" s="696">
        <f>K21+(E21*(I21-G21))+(F21*(J21-H21))</f>
        <v>406838.05956790084</v>
      </c>
      <c r="M21" s="696">
        <f>+L21-K21</f>
        <v>-19412.845671020797</v>
      </c>
      <c r="N21" s="697">
        <f>IF(K21=0,"n/a",+M21/K21)</f>
        <v>-4.554323623111025E-2</v>
      </c>
      <c r="O21" s="657"/>
      <c r="P21" s="685">
        <f>K21/E21</f>
        <v>9.5996691535361819E-2</v>
      </c>
      <c r="Q21" s="686">
        <f>'[120]2023 Weather Adj'!N38</f>
        <v>4881423.5999999996</v>
      </c>
      <c r="R21" s="687">
        <f>P21*Q21</f>
        <v>468600.51558263536</v>
      </c>
    </row>
    <row r="22" spans="1:18" x14ac:dyDescent="0.2">
      <c r="A22" s="680">
        <f t="shared" si="0"/>
        <v>14</v>
      </c>
      <c r="B22" s="693" t="str">
        <f>'[120]Sch 142 Tariff Rates'!B23</f>
        <v>All Electric Schools</v>
      </c>
      <c r="C22" s="676">
        <f>'[120]Sch 142 Tariff Rates'!C23</f>
        <v>43</v>
      </c>
      <c r="D22" s="677"/>
      <c r="E22" s="694">
        <v>122744427.38210531</v>
      </c>
      <c r="F22" s="694">
        <v>581643.26795661054</v>
      </c>
      <c r="G22" s="695">
        <f>'[120]Sch 142 Tariff Rates'!D23</f>
        <v>3.1609999999999997E-3</v>
      </c>
      <c r="H22" s="695">
        <f>'[120]Sch 142 Tariff Rates'!D56</f>
        <v>0</v>
      </c>
      <c r="I22" s="695">
        <f>'[120]Sch 142 Tariff Rates'!E23</f>
        <v>-1.2110000000000001E-3</v>
      </c>
      <c r="J22" s="698">
        <f>'[120]Sch 142 Tariff Rates'!E56</f>
        <v>0</v>
      </c>
      <c r="K22" s="696">
        <v>14580163.945268542</v>
      </c>
      <c r="L22" s="699">
        <f>K22+(E22*(I22-G22))+(F22*(J22-H22))</f>
        <v>14043525.308753977</v>
      </c>
      <c r="M22" s="696">
        <f>+L22-K22</f>
        <v>-536638.63651456498</v>
      </c>
      <c r="N22" s="697">
        <f>IF(K22=0,"n/a",+M22/K22)</f>
        <v>-3.6806076977530244E-2</v>
      </c>
      <c r="O22" s="657"/>
      <c r="P22" s="685">
        <f>K22/E22</f>
        <v>0.11878473227856011</v>
      </c>
      <c r="Q22" s="686">
        <f>'[120]2023 Weather Adj'!N27</f>
        <v>122213151.21257366</v>
      </c>
      <c r="R22" s="687">
        <f>P22*Q22</f>
        <v>14517056.447704745</v>
      </c>
    </row>
    <row r="23" spans="1:18" x14ac:dyDescent="0.2">
      <c r="A23" s="680">
        <f t="shared" si="0"/>
        <v>15</v>
      </c>
      <c r="B23" s="692" t="str">
        <f>'[120]Sch 142 Tariff Rates'!B24</f>
        <v>Total Primary Voltage</v>
      </c>
      <c r="C23" s="676" t="s">
        <v>152</v>
      </c>
      <c r="D23" s="677"/>
      <c r="E23" s="700">
        <f>SUM(E20:E22)</f>
        <v>1541911225.7730198</v>
      </c>
      <c r="F23" s="700">
        <f>SUM(F20:F22)</f>
        <v>3962401.9839153644</v>
      </c>
      <c r="G23" s="701"/>
      <c r="H23" s="702"/>
      <c r="I23" s="701"/>
      <c r="J23" s="702"/>
      <c r="K23" s="700">
        <f>SUM(K20:K22)</f>
        <v>179939610.91612124</v>
      </c>
      <c r="L23" s="703">
        <f>SUM(L20:L22)</f>
        <v>174475312.17766502</v>
      </c>
      <c r="M23" s="703">
        <f>SUM(M20:M22)</f>
        <v>-5464298.7384562027</v>
      </c>
      <c r="N23" s="704">
        <f>IF(K23=0,"n/a",+M23/K23)</f>
        <v>-3.0367403322903608E-2</v>
      </c>
      <c r="O23" s="657"/>
      <c r="P23" s="679"/>
      <c r="Q23" s="679"/>
      <c r="R23" s="679"/>
    </row>
    <row r="24" spans="1:18" x14ac:dyDescent="0.2">
      <c r="A24" s="680">
        <f t="shared" si="0"/>
        <v>16</v>
      </c>
      <c r="C24" s="676" t="s">
        <v>152</v>
      </c>
      <c r="D24" s="677"/>
      <c r="E24" s="675"/>
      <c r="F24" s="675"/>
      <c r="I24" s="675"/>
      <c r="J24" s="675"/>
      <c r="K24" s="675"/>
      <c r="L24" s="675"/>
      <c r="O24" s="657"/>
      <c r="P24" s="679"/>
      <c r="Q24" s="679"/>
      <c r="R24" s="679"/>
    </row>
    <row r="25" spans="1:18" x14ac:dyDescent="0.2">
      <c r="A25" s="680">
        <f t="shared" si="0"/>
        <v>17</v>
      </c>
      <c r="B25" s="692" t="str">
        <f>'[120]Sch 142 Tariff Rates'!B26</f>
        <v>High Voltage</v>
      </c>
      <c r="C25" s="676" t="s">
        <v>152</v>
      </c>
      <c r="D25" s="677"/>
      <c r="G25" s="689"/>
      <c r="H25" s="689"/>
      <c r="I25" s="690"/>
      <c r="J25" s="690"/>
      <c r="K25" s="690"/>
      <c r="L25" s="690"/>
      <c r="M25" s="690"/>
      <c r="N25" s="691"/>
      <c r="O25" s="657"/>
      <c r="P25" s="679"/>
      <c r="Q25" s="679"/>
      <c r="R25" s="679"/>
    </row>
    <row r="26" spans="1:18" x14ac:dyDescent="0.2">
      <c r="A26" s="680">
        <f t="shared" si="0"/>
        <v>18</v>
      </c>
      <c r="B26" s="693" t="str">
        <f>'[120]Sch 142 Tariff Rates'!B27</f>
        <v>Interruptible Service</v>
      </c>
      <c r="C26" s="676">
        <f>'[120]Sch 142 Tariff Rates'!C27</f>
        <v>46</v>
      </c>
      <c r="D26" s="677"/>
      <c r="E26" s="694">
        <v>96942309.823676795</v>
      </c>
      <c r="F26" s="694">
        <v>454911.2026329955</v>
      </c>
      <c r="G26" s="695">
        <f>'[120]Sch 142 Tariff Rates'!D27</f>
        <v>0</v>
      </c>
      <c r="H26" s="695">
        <f>'[120]Sch 142 Tariff Rates'!D60</f>
        <v>0</v>
      </c>
      <c r="I26" s="695">
        <f>'[120]Sch 142 Tariff Rates'!E27</f>
        <v>0</v>
      </c>
      <c r="J26" s="696">
        <f>'[120]Sch 142 Tariff Rates'!E60</f>
        <v>0</v>
      </c>
      <c r="K26" s="696">
        <v>8491307.2348099165</v>
      </c>
      <c r="L26" s="696">
        <f>K26+(E26*(I26-G26))+(F26*(J26-H26))</f>
        <v>8491307.2348099165</v>
      </c>
      <c r="M26" s="696">
        <f>+L26-K26</f>
        <v>0</v>
      </c>
      <c r="N26" s="697">
        <f>IF(K26=0,"n/a",+M26/K26)</f>
        <v>0</v>
      </c>
      <c r="O26" s="657"/>
      <c r="P26" s="685"/>
      <c r="Q26" s="679"/>
      <c r="R26" s="679"/>
    </row>
    <row r="27" spans="1:18" x14ac:dyDescent="0.2">
      <c r="A27" s="680">
        <f t="shared" si="0"/>
        <v>19</v>
      </c>
      <c r="B27" s="693" t="str">
        <f>'[120]Sch 142 Tariff Rates'!B28</f>
        <v>General Service</v>
      </c>
      <c r="C27" s="676">
        <f>'[120]Sch 142 Tariff Rates'!C28</f>
        <v>49</v>
      </c>
      <c r="D27" s="677"/>
      <c r="E27" s="694">
        <v>534795351.78868973</v>
      </c>
      <c r="F27" s="694">
        <v>1324964.6203293384</v>
      </c>
      <c r="G27" s="695">
        <f>'[120]Sch 142 Tariff Rates'!D28</f>
        <v>0</v>
      </c>
      <c r="H27" s="695">
        <f>'[120]Sch 142 Tariff Rates'!D61</f>
        <v>0</v>
      </c>
      <c r="I27" s="695">
        <f>'[120]Sch 142 Tariff Rates'!E28</f>
        <v>0</v>
      </c>
      <c r="J27" s="696">
        <f>'[120]Sch 142 Tariff Rates'!E61</f>
        <v>0</v>
      </c>
      <c r="K27" s="696">
        <v>48820063.769156851</v>
      </c>
      <c r="L27" s="696">
        <f>K27+(E27*(I27-G27))+(F27*(J27-H27))</f>
        <v>48820063.769156851</v>
      </c>
      <c r="M27" s="696">
        <f>+L27-K27</f>
        <v>0</v>
      </c>
      <c r="N27" s="697">
        <f>IF(K27=0,"n/a",+M27/K27)</f>
        <v>0</v>
      </c>
      <c r="O27" s="657"/>
      <c r="P27" s="685"/>
      <c r="Q27" s="679"/>
      <c r="R27" s="679"/>
    </row>
    <row r="28" spans="1:18" x14ac:dyDescent="0.2">
      <c r="A28" s="680">
        <f t="shared" si="0"/>
        <v>20</v>
      </c>
      <c r="B28" s="692" t="str">
        <f>'[120]Sch 142 Tariff Rates'!B29</f>
        <v>Total High Voltage</v>
      </c>
      <c r="C28" s="655" t="s">
        <v>152</v>
      </c>
      <c r="D28" s="677"/>
      <c r="E28" s="700">
        <f>SUM(E26:E27)</f>
        <v>631737661.61236656</v>
      </c>
      <c r="F28" s="700">
        <f>SUM(F26:F27)</f>
        <v>1779875.8229623339</v>
      </c>
      <c r="G28" s="701">
        <f>ROUND(SUMPRODUCT($E25:$E27,G25:G27)/$E28,6)</f>
        <v>0</v>
      </c>
      <c r="H28" s="701">
        <f>ROUND(SUMPRODUCT($F25:$F27,H25:H27)/$F28,6)</f>
        <v>0</v>
      </c>
      <c r="I28" s="701">
        <f>ROUND(SUMPRODUCT($E25:$E27,I25:I27)/$E28,6)</f>
        <v>0</v>
      </c>
      <c r="J28" s="701">
        <f>ROUND(SUMPRODUCT($F25:$F27,J25:J27)/$F28,6)</f>
        <v>0</v>
      </c>
      <c r="K28" s="700">
        <f>SUM(K26:K27)</f>
        <v>57311371.003966764</v>
      </c>
      <c r="L28" s="700">
        <f>SUM(L26:L27)</f>
        <v>57311371.003966764</v>
      </c>
      <c r="M28" s="703">
        <f>SUM(M26:M27)</f>
        <v>0</v>
      </c>
      <c r="N28" s="704">
        <f>IF(K28=0,"n/a",+M28/K28)</f>
        <v>0</v>
      </c>
      <c r="O28" s="657"/>
      <c r="P28" s="679"/>
      <c r="Q28" s="679"/>
      <c r="R28" s="679"/>
    </row>
    <row r="29" spans="1:18" x14ac:dyDescent="0.2">
      <c r="A29" s="680">
        <f t="shared" si="0"/>
        <v>21</v>
      </c>
      <c r="B29" s="688"/>
      <c r="C29" s="676" t="s">
        <v>152</v>
      </c>
      <c r="D29" s="677"/>
      <c r="E29" s="675"/>
      <c r="F29" s="675"/>
      <c r="I29" s="675"/>
      <c r="J29" s="675"/>
      <c r="K29" s="675"/>
      <c r="L29" s="675"/>
      <c r="O29" s="657"/>
      <c r="P29" s="679"/>
      <c r="Q29" s="679"/>
      <c r="R29" s="679"/>
    </row>
    <row r="30" spans="1:18" x14ac:dyDescent="0.2">
      <c r="A30" s="680">
        <f t="shared" si="0"/>
        <v>22</v>
      </c>
      <c r="B30" s="688"/>
      <c r="C30" s="676" t="s">
        <v>152</v>
      </c>
      <c r="D30" s="677"/>
      <c r="G30" s="689"/>
      <c r="H30" s="689"/>
      <c r="M30" s="690"/>
      <c r="N30" s="691"/>
      <c r="O30" s="657"/>
      <c r="P30" s="679"/>
      <c r="Q30" s="679"/>
      <c r="R30" s="679"/>
    </row>
    <row r="31" spans="1:18" x14ac:dyDescent="0.2">
      <c r="A31" s="680">
        <f t="shared" si="0"/>
        <v>23</v>
      </c>
      <c r="B31" s="692" t="str">
        <f>'[120]Sch 142 Tariff Rates'!B31</f>
        <v>Choice / Retail Wheeling</v>
      </c>
      <c r="C31" s="676" t="str">
        <f>'[120]Sch 142 Tariff Rates'!C31</f>
        <v>448 - 459</v>
      </c>
      <c r="D31" s="677"/>
      <c r="E31" s="682">
        <v>1972429157.4558516</v>
      </c>
      <c r="F31" s="682">
        <v>3429433.3616452147</v>
      </c>
      <c r="G31" s="683">
        <f>'[120]Sch 142 Tariff Rates'!D31</f>
        <v>0</v>
      </c>
      <c r="H31" s="683">
        <f>'[120]Sch 142 Tariff Rates'!D64</f>
        <v>0</v>
      </c>
      <c r="I31" s="683">
        <f>'[120]Sch 142 Tariff Rates'!E31</f>
        <v>0</v>
      </c>
      <c r="J31" s="684">
        <f>'[120]Sch 142 Tariff Rates'!E64</f>
        <v>0</v>
      </c>
      <c r="K31" s="684">
        <v>12591348.984712183</v>
      </c>
      <c r="L31" s="684">
        <f>K31+(E31*(I31-G31))+(F31*(J31-H31))</f>
        <v>12591348.984712183</v>
      </c>
      <c r="M31" s="684">
        <f>+L31-K31</f>
        <v>0</v>
      </c>
      <c r="N31" s="705">
        <f>IF(K31=0,"n/a",+M31/K31)</f>
        <v>0</v>
      </c>
      <c r="O31" s="657"/>
      <c r="P31" s="685"/>
      <c r="Q31" s="679"/>
      <c r="R31" s="679"/>
    </row>
    <row r="32" spans="1:18" x14ac:dyDescent="0.2">
      <c r="A32" s="680">
        <f t="shared" si="0"/>
        <v>24</v>
      </c>
      <c r="B32" s="688"/>
      <c r="C32" s="676" t="s">
        <v>152</v>
      </c>
      <c r="D32" s="677"/>
      <c r="G32" s="689"/>
      <c r="H32" s="689"/>
      <c r="I32" s="690"/>
      <c r="J32" s="690"/>
      <c r="K32" s="690"/>
      <c r="L32" s="690"/>
      <c r="M32" s="690"/>
      <c r="N32" s="691"/>
      <c r="O32" s="657"/>
      <c r="P32" s="679"/>
      <c r="Q32" s="679"/>
      <c r="R32" s="679"/>
    </row>
    <row r="33" spans="1:18" x14ac:dyDescent="0.2">
      <c r="A33" s="680">
        <f t="shared" si="0"/>
        <v>25</v>
      </c>
      <c r="B33" s="692" t="str">
        <f>'[120]Sch 142 Tariff Rates'!B32</f>
        <v>Special Contracts</v>
      </c>
      <c r="C33" s="676" t="str">
        <f>'[120]Sch 142 Tariff Rates'!C32</f>
        <v>Special Contract</v>
      </c>
      <c r="D33" s="677"/>
      <c r="E33" s="682">
        <v>304684283.88728809</v>
      </c>
      <c r="F33" s="682">
        <v>707133.01717055251</v>
      </c>
      <c r="G33" s="683">
        <f>'[120]Sch 142 Tariff Rates'!D32</f>
        <v>1.206E-3</v>
      </c>
      <c r="H33" s="683">
        <f>'[120]Sch 142 Tariff Rates'!D65</f>
        <v>0</v>
      </c>
      <c r="I33" s="683">
        <f>'[120]Sch 142 Tariff Rates'!E32</f>
        <v>3.5099999999999997E-4</v>
      </c>
      <c r="J33" s="684">
        <f>'[120]Sch 142 Tariff Rates'!E65</f>
        <v>0</v>
      </c>
      <c r="K33" s="684">
        <v>6245198.954628231</v>
      </c>
      <c r="L33" s="684">
        <f>K33+(E33*(I33-G33))+(F33*(J33-H33))</f>
        <v>5984693.8919046</v>
      </c>
      <c r="M33" s="684">
        <f>+L33-K33</f>
        <v>-260505.06272363104</v>
      </c>
      <c r="N33" s="705">
        <f>IF(K33=0,"n/a",+M33/K33)</f>
        <v>-4.1712852483358327E-2</v>
      </c>
      <c r="O33" s="657"/>
      <c r="P33" s="685">
        <f>K33/E33</f>
        <v>2.0497279593648218E-2</v>
      </c>
      <c r="Q33" s="686">
        <f>'[120]2023 Weather Adj'!N39</f>
        <v>324886496.40700001</v>
      </c>
      <c r="R33" s="687">
        <f>P33*Q33</f>
        <v>6659289.3530550664</v>
      </c>
    </row>
    <row r="34" spans="1:18" x14ac:dyDescent="0.2">
      <c r="A34" s="680">
        <f t="shared" si="0"/>
        <v>26</v>
      </c>
      <c r="C34" s="676" t="s">
        <v>152</v>
      </c>
      <c r="D34" s="677"/>
      <c r="G34" s="689"/>
      <c r="H34" s="689"/>
      <c r="I34" s="690"/>
      <c r="J34" s="690"/>
      <c r="K34" s="690"/>
      <c r="L34" s="690"/>
      <c r="M34" s="690"/>
      <c r="N34" s="691"/>
      <c r="O34" s="657"/>
    </row>
    <row r="35" spans="1:18" x14ac:dyDescent="0.2">
      <c r="A35" s="680">
        <f t="shared" si="0"/>
        <v>27</v>
      </c>
      <c r="B35" s="692" t="str">
        <f>'[120]Sch 142 Tariff Rates'!B33</f>
        <v>Lighting</v>
      </c>
      <c r="C35" s="676" t="str">
        <f>'[120]Sch 142 Tariff Rates'!C33</f>
        <v>50 - 59</v>
      </c>
      <c r="D35" s="677"/>
      <c r="E35" s="682">
        <v>67443601.461170837</v>
      </c>
      <c r="F35" s="682">
        <v>0</v>
      </c>
      <c r="G35" s="683">
        <f>'[120]Sch 142 Tariff Rates'!D33</f>
        <v>0</v>
      </c>
      <c r="H35" s="683">
        <f>'[120]Sch 142 Tariff Rates'!D66</f>
        <v>0</v>
      </c>
      <c r="I35" s="684">
        <f>'[120]Sch 142 Tariff Rates'!E33</f>
        <v>0</v>
      </c>
      <c r="J35" s="684">
        <f>'[120]Sch 142 Tariff Rates'!E66</f>
        <v>0</v>
      </c>
      <c r="K35" s="684">
        <v>23248217.114451002</v>
      </c>
      <c r="L35" s="684">
        <f>K35+(E35*(I35-G35))+(F35*(J35-H35))</f>
        <v>23248217.114451002</v>
      </c>
      <c r="M35" s="684">
        <f>+L35-K35</f>
        <v>0</v>
      </c>
      <c r="N35" s="705">
        <f>IF(K35=0,"n/a",+M35/K35)</f>
        <v>0</v>
      </c>
      <c r="O35" s="657"/>
      <c r="P35" s="706"/>
    </row>
    <row r="36" spans="1:18" x14ac:dyDescent="0.2">
      <c r="A36" s="680">
        <f t="shared" si="0"/>
        <v>28</v>
      </c>
      <c r="C36" s="676" t="s">
        <v>152</v>
      </c>
      <c r="D36" s="677"/>
      <c r="G36" s="689"/>
      <c r="H36" s="689"/>
      <c r="I36" s="690"/>
      <c r="J36" s="690"/>
      <c r="K36" s="690"/>
      <c r="L36" s="690"/>
      <c r="M36" s="690"/>
      <c r="N36" s="691"/>
      <c r="O36" s="657"/>
    </row>
    <row r="37" spans="1:18" x14ac:dyDescent="0.2">
      <c r="A37" s="680">
        <f t="shared" si="0"/>
        <v>29</v>
      </c>
      <c r="B37" s="692" t="str">
        <f>'[120]Sch 142 Tariff Rates'!B35</f>
        <v>Total Retail Sales</v>
      </c>
      <c r="C37" s="676" t="s">
        <v>152</v>
      </c>
      <c r="D37" s="677"/>
      <c r="E37" s="707">
        <f>SUM(E10,E17,E23,E28,E31,E35,E33)</f>
        <v>23432176300.192425</v>
      </c>
      <c r="F37" s="707">
        <f>SUM(F10,F17,F23,F28,F31,F35,F33)</f>
        <v>19255995.640992381</v>
      </c>
      <c r="G37" s="708"/>
      <c r="H37" s="708"/>
      <c r="I37" s="708"/>
      <c r="J37" s="708"/>
      <c r="K37" s="707">
        <f>SUM(K10,K17,K23,K28,K31,K35,K33)</f>
        <v>2838719134.3824911</v>
      </c>
      <c r="L37" s="709">
        <f>SUM(L10,L17,L23,L28,L31,L35,L33)</f>
        <v>2829199340.3340487</v>
      </c>
      <c r="M37" s="709">
        <f>SUM(M10,M17,M23,M28,M31,M35,M33)</f>
        <v>-9519794.0484425165</v>
      </c>
      <c r="N37" s="704">
        <f>IF(K37=0,"n/a",+M37/K37)</f>
        <v>-3.3535526403929935E-3</v>
      </c>
      <c r="O37" s="657"/>
    </row>
    <row r="38" spans="1:18" ht="12" thickBot="1" x14ac:dyDescent="0.25">
      <c r="A38" s="680">
        <f t="shared" si="0"/>
        <v>30</v>
      </c>
      <c r="B38" s="710"/>
      <c r="C38" s="710"/>
      <c r="D38" s="711"/>
      <c r="E38" s="712"/>
      <c r="F38" s="712"/>
      <c r="G38" s="713"/>
      <c r="H38" s="713"/>
      <c r="I38" s="712"/>
      <c r="J38" s="712"/>
      <c r="K38" s="712"/>
      <c r="L38" s="712"/>
      <c r="M38" s="714"/>
      <c r="N38" s="714"/>
      <c r="O38" s="657"/>
    </row>
    <row r="39" spans="1:18" ht="13.5" thickTop="1" x14ac:dyDescent="0.2">
      <c r="A39" s="680">
        <f t="shared" si="0"/>
        <v>31</v>
      </c>
      <c r="B39" s="715"/>
      <c r="C39" s="715"/>
      <c r="D39" s="715"/>
      <c r="E39" s="715"/>
      <c r="F39" s="715"/>
      <c r="G39" s="715"/>
      <c r="H39" s="715"/>
      <c r="I39" s="715"/>
      <c r="J39" s="715"/>
      <c r="K39" s="715"/>
      <c r="L39" s="715"/>
      <c r="M39" s="715"/>
      <c r="N39" s="715"/>
      <c r="O39" s="657"/>
    </row>
    <row r="40" spans="1:18" ht="12.75" x14ac:dyDescent="0.2">
      <c r="A40" s="680">
        <f t="shared" si="0"/>
        <v>32</v>
      </c>
      <c r="B40" s="716"/>
      <c r="C40" s="716"/>
      <c r="D40" s="715"/>
      <c r="E40" s="715"/>
      <c r="F40" s="715"/>
      <c r="G40" s="715"/>
      <c r="H40" s="715"/>
      <c r="I40" s="715"/>
      <c r="J40" s="715"/>
      <c r="K40" s="715"/>
      <c r="L40" s="715"/>
      <c r="M40" s="715"/>
      <c r="N40" s="715"/>
      <c r="O40" s="657"/>
    </row>
    <row r="41" spans="1:18" ht="13.5" x14ac:dyDescent="0.2">
      <c r="A41" s="680">
        <f t="shared" si="0"/>
        <v>33</v>
      </c>
      <c r="B41" s="717" t="s">
        <v>599</v>
      </c>
      <c r="C41" s="718"/>
      <c r="D41" s="719"/>
      <c r="E41" s="720"/>
      <c r="F41" s="720"/>
      <c r="G41" s="720"/>
      <c r="H41" s="720"/>
      <c r="I41" s="719"/>
      <c r="J41" s="719"/>
      <c r="K41" s="720"/>
      <c r="L41" s="720"/>
      <c r="M41" s="720"/>
      <c r="N41" s="719"/>
      <c r="O41" s="719"/>
      <c r="P41" s="721" t="str">
        <f>'[120]Rate Details'!B12</f>
        <v>Schedules 7</v>
      </c>
      <c r="Q41" s="686">
        <f>Q10</f>
        <v>11747619726.540852</v>
      </c>
      <c r="R41" s="687">
        <f>R10</f>
        <v>1633926244.663357</v>
      </c>
    </row>
    <row r="42" spans="1:18" ht="12.75" customHeight="1" x14ac:dyDescent="0.35">
      <c r="A42" s="680">
        <f t="shared" si="0"/>
        <v>34</v>
      </c>
      <c r="B42" s="722"/>
      <c r="C42" s="723" t="s">
        <v>600</v>
      </c>
      <c r="D42" s="723"/>
      <c r="E42" s="723"/>
      <c r="F42" s="723"/>
      <c r="G42" s="723"/>
      <c r="H42" s="1041" t="s">
        <v>601</v>
      </c>
      <c r="I42" s="1041"/>
      <c r="J42" s="1041"/>
      <c r="K42" s="1041"/>
      <c r="L42" s="1041"/>
      <c r="M42" s="1041"/>
      <c r="N42" s="1041"/>
      <c r="O42" s="724"/>
      <c r="P42" s="721" t="str">
        <f>'[120]Rate Details'!B15</f>
        <v>Schedules 8 &amp; 24</v>
      </c>
      <c r="Q42" s="686">
        <f>Q13</f>
        <v>2686445479.3757772</v>
      </c>
      <c r="R42" s="687">
        <f>R13</f>
        <v>361419133.76697981</v>
      </c>
    </row>
    <row r="43" spans="1:18" ht="27" x14ac:dyDescent="0.35">
      <c r="A43" s="680">
        <f t="shared" si="0"/>
        <v>35</v>
      </c>
      <c r="B43" s="725"/>
      <c r="C43" s="726" t="s">
        <v>602</v>
      </c>
      <c r="D43" s="726" t="s">
        <v>603</v>
      </c>
      <c r="E43" s="726" t="s">
        <v>604</v>
      </c>
      <c r="F43" s="726" t="s">
        <v>605</v>
      </c>
      <c r="G43" s="726" t="s">
        <v>600</v>
      </c>
      <c r="H43" s="726" t="s">
        <v>602</v>
      </c>
      <c r="I43" s="726" t="s">
        <v>603</v>
      </c>
      <c r="J43" s="726" t="s">
        <v>604</v>
      </c>
      <c r="K43" s="726" t="s">
        <v>605</v>
      </c>
      <c r="L43" s="727" t="s">
        <v>601</v>
      </c>
      <c r="M43" s="727" t="s">
        <v>606</v>
      </c>
      <c r="N43" s="727" t="s">
        <v>607</v>
      </c>
      <c r="P43" s="728" t="str">
        <f>'[120]Rate Details'!B18</f>
        <v>Schedules 7A, 11, 25, 29, 35 &amp; 43</v>
      </c>
      <c r="Q43" s="686">
        <f>Q14+Q16+Q21+Q22</f>
        <v>3166909121.324635</v>
      </c>
      <c r="R43" s="687">
        <f>R14+R16+R21+R22</f>
        <v>415947659.84934855</v>
      </c>
    </row>
    <row r="44" spans="1:18" x14ac:dyDescent="0.2">
      <c r="A44" s="680">
        <f t="shared" si="0"/>
        <v>36</v>
      </c>
      <c r="B44" s="729" t="s">
        <v>608</v>
      </c>
      <c r="C44" s="730">
        <v>7.49</v>
      </c>
      <c r="D44" s="730">
        <v>53.66</v>
      </c>
      <c r="E44" s="730">
        <v>21.77</v>
      </c>
      <c r="F44" s="730">
        <v>26.21</v>
      </c>
      <c r="G44" s="731">
        <f>SUM(C44:F44)</f>
        <v>109.13</v>
      </c>
      <c r="H44" s="731">
        <f>C44</f>
        <v>7.49</v>
      </c>
      <c r="I44" s="731">
        <f>D44</f>
        <v>53.66</v>
      </c>
      <c r="J44" s="731">
        <f>E44</f>
        <v>21.77</v>
      </c>
      <c r="K44" s="731">
        <f>ROUND(F44+($I$10-$G$10)*800,2)</f>
        <v>26.83</v>
      </c>
      <c r="L44" s="731">
        <f>SUM(H44:K44)</f>
        <v>109.75</v>
      </c>
      <c r="M44" s="732">
        <f>L44-G44</f>
        <v>0.62000000000000455</v>
      </c>
      <c r="N44" s="918">
        <f>M44/G44</f>
        <v>5.6812975350499827E-3</v>
      </c>
      <c r="P44" s="721" t="str">
        <f>'[120]Rate Details'!B21</f>
        <v>Schedule SC</v>
      </c>
      <c r="Q44" s="686">
        <f>Q33</f>
        <v>324886496.40700001</v>
      </c>
      <c r="R44" s="687">
        <f>R33</f>
        <v>6659289.3530550664</v>
      </c>
    </row>
    <row r="45" spans="1:18" ht="12.75" x14ac:dyDescent="0.2">
      <c r="A45" s="680">
        <f t="shared" si="0"/>
        <v>37</v>
      </c>
      <c r="B45" s="715"/>
      <c r="C45" s="715"/>
      <c r="D45" s="715"/>
      <c r="E45" s="716"/>
      <c r="F45" s="716"/>
      <c r="G45" s="716"/>
      <c r="H45" s="716"/>
      <c r="I45" s="715"/>
      <c r="J45" s="715"/>
      <c r="K45" s="715"/>
      <c r="L45" s="716"/>
      <c r="M45" s="716"/>
      <c r="N45" s="716"/>
      <c r="O45" s="657"/>
      <c r="P45" s="721" t="str">
        <f>'[120]Rate Details'!B24</f>
        <v>Schedule 12 &amp; 26</v>
      </c>
      <c r="Q45" s="686">
        <f>Q15</f>
        <v>1863108687.4007843</v>
      </c>
      <c r="R45" s="687">
        <f>R15</f>
        <v>223903116.17224762</v>
      </c>
    </row>
    <row r="46" spans="1:18" ht="12.75" x14ac:dyDescent="0.2">
      <c r="A46" s="680">
        <f t="shared" si="0"/>
        <v>38</v>
      </c>
      <c r="B46" s="715"/>
      <c r="C46" s="715"/>
      <c r="D46" s="715"/>
      <c r="E46" s="715"/>
      <c r="F46" s="715"/>
      <c r="G46" s="715"/>
      <c r="H46" s="715"/>
      <c r="I46" s="715"/>
      <c r="J46" s="715"/>
      <c r="K46" s="715"/>
      <c r="L46" s="715"/>
      <c r="M46" s="715"/>
      <c r="N46" s="715"/>
      <c r="O46" s="657"/>
      <c r="P46" s="733" t="str">
        <f>'[120]Rate Details'!B28</f>
        <v>Schedule 10 &amp; 31</v>
      </c>
      <c r="Q46" s="734">
        <f>Q20</f>
        <v>1417910943.8378463</v>
      </c>
      <c r="R46" s="735">
        <f>R20</f>
        <v>165304444.67678416</v>
      </c>
    </row>
    <row r="47" spans="1:18" ht="12.75" x14ac:dyDescent="0.2">
      <c r="A47" s="680">
        <f t="shared" si="0"/>
        <v>39</v>
      </c>
      <c r="B47" s="715"/>
      <c r="C47" s="715"/>
      <c r="D47" s="715"/>
      <c r="E47" s="715"/>
      <c r="F47" s="715"/>
      <c r="G47" s="715"/>
      <c r="H47" s="715"/>
      <c r="I47" s="715"/>
      <c r="J47" s="715"/>
      <c r="K47" s="715"/>
      <c r="L47" s="715"/>
      <c r="M47" s="715"/>
      <c r="N47" s="715"/>
      <c r="O47" s="657"/>
      <c r="P47" s="679" t="s">
        <v>79</v>
      </c>
      <c r="Q47" s="694">
        <f>SUM(Q41:Q46)</f>
        <v>21206880454.886894</v>
      </c>
      <c r="R47" s="687">
        <f>SUM(R41:R46)</f>
        <v>2807159888.4817719</v>
      </c>
    </row>
    <row r="48" spans="1:18" ht="12.75" x14ac:dyDescent="0.2">
      <c r="A48" s="680">
        <f t="shared" si="0"/>
        <v>40</v>
      </c>
      <c r="B48" s="715"/>
      <c r="C48" s="715"/>
      <c r="D48" s="715"/>
      <c r="E48" s="715"/>
      <c r="F48" s="715"/>
      <c r="G48" s="715"/>
      <c r="H48" s="715"/>
      <c r="I48" s="715"/>
      <c r="J48" s="715"/>
      <c r="K48" s="715"/>
      <c r="L48" s="715"/>
      <c r="M48" s="715"/>
      <c r="N48" s="715"/>
      <c r="O48" s="657"/>
      <c r="P48" s="679" t="s">
        <v>609</v>
      </c>
      <c r="Q48" s="694">
        <f>Q47-SUM(Q10:Q33)</f>
        <v>0</v>
      </c>
      <c r="R48" s="694">
        <f>R47-SUM(R10:R33)</f>
        <v>0</v>
      </c>
    </row>
    <row r="49" spans="1:15" ht="12.75" x14ac:dyDescent="0.2">
      <c r="A49" s="680"/>
      <c r="B49" s="715"/>
      <c r="C49" s="715"/>
      <c r="D49" s="715"/>
      <c r="E49" s="715"/>
      <c r="F49" s="715"/>
      <c r="G49" s="715"/>
      <c r="H49" s="715"/>
      <c r="I49" s="715"/>
      <c r="J49" s="715"/>
      <c r="K49" s="715"/>
      <c r="L49" s="715"/>
      <c r="M49" s="715"/>
      <c r="N49" s="715"/>
      <c r="O49" s="657"/>
    </row>
    <row r="50" spans="1:15" x14ac:dyDescent="0.2">
      <c r="A50" s="680"/>
      <c r="D50" s="675"/>
      <c r="E50" s="675"/>
      <c r="F50" s="675"/>
      <c r="I50" s="675"/>
      <c r="J50" s="675"/>
      <c r="K50" s="675"/>
      <c r="L50" s="675"/>
      <c r="O50" s="657"/>
    </row>
    <row r="51" spans="1:15" x14ac:dyDescent="0.2">
      <c r="A51" s="680"/>
      <c r="D51" s="675"/>
      <c r="E51" s="675"/>
      <c r="F51" s="675"/>
      <c r="I51" s="675"/>
      <c r="J51" s="675"/>
      <c r="K51" s="675"/>
      <c r="L51" s="675"/>
      <c r="O51" s="657"/>
    </row>
    <row r="52" spans="1:15" x14ac:dyDescent="0.2">
      <c r="A52" s="680"/>
      <c r="D52" s="675"/>
      <c r="E52" s="675"/>
      <c r="F52" s="675"/>
      <c r="I52" s="675"/>
      <c r="J52" s="675"/>
      <c r="K52" s="675"/>
      <c r="L52" s="675"/>
      <c r="O52" s="657"/>
    </row>
    <row r="53" spans="1:15" x14ac:dyDescent="0.2">
      <c r="A53" s="680"/>
      <c r="D53" s="675"/>
      <c r="E53" s="675"/>
      <c r="F53" s="675"/>
      <c r="I53" s="675"/>
      <c r="J53" s="675"/>
      <c r="K53" s="675"/>
      <c r="L53" s="675"/>
      <c r="O53" s="657"/>
    </row>
    <row r="54" spans="1:15" x14ac:dyDescent="0.2">
      <c r="A54" s="680"/>
      <c r="D54" s="675"/>
      <c r="E54" s="675"/>
      <c r="F54" s="675"/>
      <c r="I54" s="675"/>
      <c r="J54" s="675"/>
      <c r="K54" s="675"/>
      <c r="L54" s="675"/>
      <c r="O54" s="657"/>
    </row>
    <row r="55" spans="1:15" x14ac:dyDescent="0.2">
      <c r="A55" s="680"/>
      <c r="D55" s="675"/>
      <c r="E55" s="675"/>
      <c r="F55" s="675"/>
      <c r="I55" s="675"/>
      <c r="J55" s="675"/>
      <c r="K55" s="675"/>
      <c r="L55" s="675"/>
      <c r="O55" s="657"/>
    </row>
    <row r="56" spans="1:15" x14ac:dyDescent="0.2">
      <c r="A56" s="680"/>
      <c r="D56" s="675"/>
      <c r="E56" s="675"/>
      <c r="F56" s="675"/>
      <c r="I56" s="675"/>
      <c r="J56" s="675"/>
      <c r="K56" s="675"/>
      <c r="L56" s="675"/>
      <c r="O56" s="657"/>
    </row>
    <row r="57" spans="1:15" x14ac:dyDescent="0.2">
      <c r="A57" s="680"/>
      <c r="D57" s="675"/>
      <c r="E57" s="675"/>
      <c r="F57" s="675"/>
      <c r="I57" s="675"/>
      <c r="J57" s="675"/>
      <c r="K57" s="675"/>
      <c r="L57" s="675"/>
      <c r="O57" s="657"/>
    </row>
    <row r="58" spans="1:15" x14ac:dyDescent="0.2">
      <c r="A58" s="680"/>
      <c r="D58" s="675"/>
      <c r="E58" s="675"/>
      <c r="F58" s="675"/>
      <c r="I58" s="675"/>
      <c r="J58" s="675"/>
      <c r="K58" s="675"/>
      <c r="L58" s="675"/>
      <c r="O58" s="657"/>
    </row>
    <row r="59" spans="1:15" x14ac:dyDescent="0.2">
      <c r="A59" s="680"/>
      <c r="D59" s="675"/>
      <c r="E59" s="675"/>
      <c r="F59" s="675"/>
      <c r="I59" s="675"/>
      <c r="J59" s="675"/>
      <c r="K59" s="675"/>
      <c r="L59" s="675"/>
      <c r="O59" s="657"/>
    </row>
    <row r="60" spans="1:15" x14ac:dyDescent="0.2">
      <c r="A60" s="680"/>
      <c r="D60" s="675"/>
      <c r="E60" s="675"/>
      <c r="F60" s="675"/>
      <c r="I60" s="675"/>
      <c r="J60" s="675"/>
      <c r="K60" s="675"/>
      <c r="L60" s="675"/>
      <c r="O60" s="657"/>
    </row>
    <row r="61" spans="1:15" x14ac:dyDescent="0.2">
      <c r="A61" s="680"/>
      <c r="D61" s="675"/>
      <c r="E61" s="675"/>
      <c r="F61" s="675"/>
      <c r="I61" s="675"/>
      <c r="J61" s="675"/>
      <c r="K61" s="675"/>
      <c r="L61" s="675"/>
      <c r="O61" s="657"/>
    </row>
    <row r="62" spans="1:15" x14ac:dyDescent="0.2">
      <c r="A62" s="680"/>
      <c r="D62" s="675"/>
      <c r="E62" s="675"/>
      <c r="F62" s="675"/>
      <c r="I62" s="675"/>
      <c r="J62" s="675"/>
      <c r="K62" s="675"/>
      <c r="L62" s="675"/>
      <c r="O62" s="657"/>
    </row>
    <row r="63" spans="1:15" x14ac:dyDescent="0.2">
      <c r="A63" s="680"/>
      <c r="D63" s="675"/>
      <c r="E63" s="675"/>
      <c r="F63" s="675"/>
      <c r="I63" s="675"/>
      <c r="J63" s="675"/>
      <c r="K63" s="675"/>
      <c r="L63" s="675"/>
      <c r="O63" s="657"/>
    </row>
    <row r="64" spans="1:15" x14ac:dyDescent="0.2">
      <c r="A64" s="680"/>
      <c r="D64" s="675"/>
      <c r="E64" s="675"/>
      <c r="F64" s="675"/>
      <c r="I64" s="675"/>
      <c r="J64" s="675"/>
      <c r="K64" s="675"/>
      <c r="L64" s="675"/>
      <c r="O64" s="657"/>
    </row>
    <row r="65" spans="1:15" x14ac:dyDescent="0.2">
      <c r="A65" s="680"/>
      <c r="D65" s="675"/>
      <c r="E65" s="675"/>
      <c r="F65" s="675"/>
      <c r="I65" s="675"/>
      <c r="J65" s="675"/>
      <c r="K65" s="675"/>
      <c r="L65" s="675"/>
      <c r="O65" s="657"/>
    </row>
    <row r="66" spans="1:15" x14ac:dyDescent="0.2">
      <c r="A66" s="680"/>
      <c r="D66" s="675"/>
      <c r="E66" s="675"/>
      <c r="F66" s="675"/>
      <c r="I66" s="675"/>
      <c r="J66" s="675"/>
      <c r="K66" s="675"/>
      <c r="L66" s="675"/>
      <c r="O66" s="657"/>
    </row>
    <row r="67" spans="1:15" x14ac:dyDescent="0.2">
      <c r="A67" s="680"/>
      <c r="D67" s="675"/>
      <c r="E67" s="675"/>
      <c r="F67" s="675"/>
      <c r="I67" s="675"/>
      <c r="J67" s="675"/>
      <c r="K67" s="675"/>
      <c r="L67" s="675"/>
      <c r="O67" s="657"/>
    </row>
    <row r="68" spans="1:15" x14ac:dyDescent="0.2">
      <c r="A68" s="680"/>
      <c r="D68" s="675"/>
      <c r="E68" s="675"/>
      <c r="F68" s="675"/>
      <c r="I68" s="675"/>
      <c r="J68" s="675"/>
      <c r="K68" s="675"/>
      <c r="L68" s="675"/>
      <c r="O68" s="657"/>
    </row>
    <row r="69" spans="1:15" x14ac:dyDescent="0.2">
      <c r="A69" s="680"/>
      <c r="D69" s="675"/>
      <c r="E69" s="675"/>
      <c r="F69" s="675"/>
      <c r="I69" s="675"/>
      <c r="J69" s="675"/>
      <c r="K69" s="675"/>
      <c r="L69" s="675"/>
      <c r="O69" s="657"/>
    </row>
    <row r="70" spans="1:15" x14ac:dyDescent="0.2">
      <c r="A70" s="680"/>
      <c r="D70" s="675"/>
      <c r="E70" s="675"/>
      <c r="F70" s="675"/>
      <c r="I70" s="675"/>
      <c r="J70" s="675"/>
      <c r="K70" s="675"/>
      <c r="L70" s="675"/>
      <c r="O70" s="657"/>
    </row>
    <row r="71" spans="1:15" x14ac:dyDescent="0.2">
      <c r="A71" s="680"/>
      <c r="D71" s="675"/>
      <c r="E71" s="675"/>
      <c r="F71" s="675"/>
      <c r="I71" s="675"/>
      <c r="J71" s="675"/>
      <c r="K71" s="675"/>
      <c r="L71" s="675"/>
      <c r="O71" s="657"/>
    </row>
    <row r="72" spans="1:15" x14ac:dyDescent="0.2">
      <c r="A72" s="680"/>
      <c r="D72" s="675"/>
      <c r="E72" s="675"/>
      <c r="F72" s="675"/>
      <c r="I72" s="675"/>
      <c r="J72" s="675"/>
      <c r="K72" s="675"/>
      <c r="L72" s="675"/>
      <c r="O72" s="657"/>
    </row>
    <row r="73" spans="1:15" x14ac:dyDescent="0.2">
      <c r="A73" s="680"/>
      <c r="D73" s="675"/>
      <c r="E73" s="675"/>
      <c r="F73" s="675"/>
      <c r="I73" s="675"/>
      <c r="J73" s="675"/>
      <c r="K73" s="675"/>
      <c r="L73" s="675"/>
      <c r="O73" s="657"/>
    </row>
    <row r="74" spans="1:15" x14ac:dyDescent="0.2">
      <c r="A74" s="680"/>
      <c r="D74" s="675"/>
      <c r="E74" s="675"/>
      <c r="F74" s="675"/>
      <c r="I74" s="675"/>
      <c r="J74" s="675"/>
      <c r="K74" s="675"/>
      <c r="L74" s="675"/>
      <c r="O74" s="657"/>
    </row>
    <row r="75" spans="1:15" x14ac:dyDescent="0.2">
      <c r="A75" s="680"/>
      <c r="D75" s="675"/>
      <c r="E75" s="675"/>
      <c r="F75" s="675"/>
      <c r="I75" s="675"/>
      <c r="J75" s="675"/>
      <c r="K75" s="675"/>
      <c r="L75" s="675"/>
      <c r="O75" s="657"/>
    </row>
    <row r="76" spans="1:15" x14ac:dyDescent="0.2">
      <c r="A76" s="680"/>
      <c r="D76" s="675"/>
      <c r="E76" s="675"/>
      <c r="F76" s="675"/>
      <c r="I76" s="675"/>
      <c r="J76" s="675"/>
      <c r="K76" s="675"/>
      <c r="L76" s="675"/>
      <c r="O76" s="657"/>
    </row>
    <row r="77" spans="1:15" x14ac:dyDescent="0.2">
      <c r="A77" s="680"/>
      <c r="D77" s="675"/>
      <c r="E77" s="675"/>
      <c r="F77" s="675"/>
      <c r="I77" s="675"/>
      <c r="J77" s="675"/>
      <c r="K77" s="675"/>
      <c r="L77" s="675"/>
      <c r="O77" s="657"/>
    </row>
    <row r="78" spans="1:15" x14ac:dyDescent="0.2">
      <c r="A78" s="680"/>
      <c r="D78" s="675"/>
      <c r="E78" s="675"/>
      <c r="F78" s="675"/>
      <c r="I78" s="675"/>
      <c r="J78" s="675"/>
      <c r="K78" s="675"/>
      <c r="L78" s="675"/>
      <c r="O78" s="657"/>
    </row>
    <row r="79" spans="1:15" x14ac:dyDescent="0.2">
      <c r="A79" s="680"/>
      <c r="D79" s="675"/>
      <c r="E79" s="675"/>
      <c r="F79" s="675"/>
      <c r="I79" s="675"/>
      <c r="J79" s="675"/>
      <c r="K79" s="675"/>
      <c r="L79" s="675"/>
      <c r="O79" s="657"/>
    </row>
    <row r="80" spans="1:15" x14ac:dyDescent="0.2">
      <c r="A80" s="680"/>
      <c r="D80" s="675"/>
      <c r="E80" s="675"/>
      <c r="F80" s="675"/>
      <c r="I80" s="675"/>
      <c r="J80" s="675"/>
      <c r="K80" s="675"/>
      <c r="L80" s="675"/>
      <c r="O80" s="657"/>
    </row>
    <row r="81" spans="1:15" x14ac:dyDescent="0.2">
      <c r="A81" s="680"/>
      <c r="D81" s="675"/>
      <c r="E81" s="675"/>
      <c r="F81" s="675"/>
      <c r="I81" s="675"/>
      <c r="J81" s="675"/>
      <c r="K81" s="675"/>
      <c r="L81" s="675"/>
      <c r="O81" s="657"/>
    </row>
    <row r="82" spans="1:15" x14ac:dyDescent="0.2">
      <c r="A82" s="680"/>
      <c r="D82" s="675"/>
      <c r="E82" s="675"/>
      <c r="F82" s="675"/>
      <c r="I82" s="675"/>
      <c r="J82" s="675"/>
      <c r="K82" s="675"/>
      <c r="L82" s="675"/>
      <c r="O82" s="657"/>
    </row>
    <row r="83" spans="1:15" x14ac:dyDescent="0.2">
      <c r="A83" s="680"/>
      <c r="D83" s="675"/>
      <c r="E83" s="675"/>
      <c r="F83" s="675"/>
      <c r="I83" s="675"/>
      <c r="J83" s="675"/>
      <c r="K83" s="675"/>
      <c r="L83" s="675"/>
      <c r="O83" s="657"/>
    </row>
    <row r="84" spans="1:15" x14ac:dyDescent="0.2">
      <c r="A84" s="680"/>
      <c r="D84" s="675"/>
      <c r="E84" s="675"/>
      <c r="F84" s="675"/>
      <c r="I84" s="675"/>
      <c r="J84" s="675"/>
      <c r="K84" s="675"/>
      <c r="L84" s="675"/>
      <c r="O84" s="657"/>
    </row>
    <row r="85" spans="1:15" x14ac:dyDescent="0.2">
      <c r="A85" s="680"/>
      <c r="D85" s="675"/>
      <c r="E85" s="675"/>
      <c r="F85" s="675"/>
      <c r="I85" s="675"/>
      <c r="J85" s="675"/>
      <c r="K85" s="675"/>
      <c r="L85" s="675"/>
      <c r="O85" s="657"/>
    </row>
    <row r="86" spans="1:15" x14ac:dyDescent="0.2">
      <c r="A86" s="680"/>
      <c r="D86" s="675"/>
      <c r="E86" s="675"/>
      <c r="F86" s="675"/>
      <c r="I86" s="675"/>
      <c r="J86" s="675"/>
      <c r="K86" s="675"/>
      <c r="L86" s="675"/>
      <c r="O86" s="657"/>
    </row>
    <row r="87" spans="1:15" x14ac:dyDescent="0.2">
      <c r="A87" s="680"/>
      <c r="D87" s="675"/>
      <c r="E87" s="675"/>
      <c r="F87" s="675"/>
      <c r="I87" s="675"/>
      <c r="J87" s="675"/>
      <c r="K87" s="675"/>
      <c r="L87" s="675"/>
      <c r="O87" s="657"/>
    </row>
    <row r="88" spans="1:15" x14ac:dyDescent="0.2">
      <c r="A88" s="680"/>
      <c r="D88" s="675"/>
      <c r="E88" s="675"/>
      <c r="F88" s="675"/>
      <c r="I88" s="675"/>
      <c r="J88" s="675"/>
      <c r="K88" s="675"/>
      <c r="L88" s="675"/>
      <c r="O88" s="657"/>
    </row>
    <row r="89" spans="1:15" x14ac:dyDescent="0.2">
      <c r="A89" s="680"/>
      <c r="D89" s="675"/>
      <c r="E89" s="675"/>
      <c r="F89" s="675"/>
      <c r="I89" s="675"/>
      <c r="J89" s="675"/>
      <c r="K89" s="675"/>
      <c r="L89" s="675"/>
      <c r="O89" s="657"/>
    </row>
    <row r="90" spans="1:15" x14ac:dyDescent="0.2">
      <c r="A90" s="680"/>
      <c r="D90" s="675"/>
      <c r="E90" s="675"/>
      <c r="F90" s="675"/>
      <c r="I90" s="675"/>
      <c r="J90" s="675"/>
      <c r="K90" s="675"/>
      <c r="L90" s="675"/>
      <c r="O90" s="657"/>
    </row>
    <row r="91" spans="1:15" x14ac:dyDescent="0.2">
      <c r="A91" s="680"/>
      <c r="D91" s="675"/>
      <c r="E91" s="675"/>
      <c r="F91" s="675"/>
      <c r="I91" s="675"/>
      <c r="J91" s="675"/>
      <c r="K91" s="675"/>
      <c r="L91" s="675"/>
      <c r="O91" s="657"/>
    </row>
    <row r="92" spans="1:15" x14ac:dyDescent="0.2">
      <c r="A92" s="680"/>
      <c r="D92" s="675"/>
      <c r="E92" s="675"/>
      <c r="F92" s="675"/>
      <c r="I92" s="675"/>
      <c r="J92" s="675"/>
      <c r="K92" s="675"/>
      <c r="L92" s="675"/>
      <c r="O92" s="657"/>
    </row>
    <row r="93" spans="1:15" x14ac:dyDescent="0.2">
      <c r="A93" s="680"/>
      <c r="D93" s="675"/>
      <c r="E93" s="675"/>
      <c r="F93" s="675"/>
      <c r="I93" s="675"/>
      <c r="J93" s="675"/>
      <c r="K93" s="675"/>
      <c r="L93" s="675"/>
      <c r="O93" s="657"/>
    </row>
    <row r="94" spans="1:15" x14ac:dyDescent="0.2">
      <c r="A94" s="680"/>
      <c r="D94" s="675"/>
      <c r="E94" s="675"/>
      <c r="F94" s="675"/>
      <c r="I94" s="675"/>
      <c r="J94" s="675"/>
      <c r="K94" s="675"/>
      <c r="L94" s="675"/>
      <c r="O94" s="657"/>
    </row>
    <row r="95" spans="1:15" x14ac:dyDescent="0.2">
      <c r="A95" s="680"/>
      <c r="D95" s="675"/>
      <c r="E95" s="675"/>
      <c r="F95" s="675"/>
      <c r="I95" s="675"/>
      <c r="J95" s="675"/>
      <c r="K95" s="675"/>
      <c r="L95" s="675"/>
      <c r="O95" s="657"/>
    </row>
    <row r="96" spans="1:15" x14ac:dyDescent="0.2">
      <c r="A96" s="680"/>
      <c r="D96" s="675"/>
      <c r="E96" s="675"/>
      <c r="F96" s="675"/>
      <c r="I96" s="675"/>
      <c r="J96" s="675"/>
      <c r="K96" s="675"/>
      <c r="L96" s="675"/>
      <c r="O96" s="657"/>
    </row>
    <row r="97" spans="1:15" x14ac:dyDescent="0.2">
      <c r="A97" s="680"/>
      <c r="D97" s="675"/>
      <c r="E97" s="675"/>
      <c r="F97" s="675"/>
      <c r="I97" s="675"/>
      <c r="J97" s="675"/>
      <c r="K97" s="675"/>
      <c r="L97" s="675"/>
      <c r="O97" s="657"/>
    </row>
    <row r="98" spans="1:15" x14ac:dyDescent="0.2">
      <c r="A98" s="680"/>
      <c r="D98" s="675"/>
      <c r="E98" s="675"/>
      <c r="F98" s="675"/>
      <c r="I98" s="675"/>
      <c r="J98" s="675"/>
      <c r="K98" s="675"/>
      <c r="L98" s="675"/>
      <c r="O98" s="657"/>
    </row>
    <row r="99" spans="1:15" x14ac:dyDescent="0.2">
      <c r="A99" s="680"/>
      <c r="D99" s="675"/>
      <c r="E99" s="675"/>
      <c r="F99" s="675"/>
      <c r="I99" s="675"/>
      <c r="J99" s="675"/>
      <c r="K99" s="675"/>
      <c r="L99" s="675"/>
      <c r="O99" s="657"/>
    </row>
    <row r="100" spans="1:15" x14ac:dyDescent="0.2">
      <c r="A100" s="680"/>
      <c r="D100" s="675"/>
      <c r="E100" s="675"/>
      <c r="F100" s="675"/>
      <c r="I100" s="675"/>
      <c r="J100" s="675"/>
      <c r="K100" s="675"/>
      <c r="L100" s="675"/>
      <c r="O100" s="657"/>
    </row>
    <row r="101" spans="1:15" x14ac:dyDescent="0.2">
      <c r="A101" s="680"/>
      <c r="D101" s="675"/>
      <c r="E101" s="675"/>
      <c r="F101" s="675"/>
      <c r="I101" s="675"/>
      <c r="J101" s="675"/>
      <c r="K101" s="675"/>
      <c r="L101" s="675"/>
      <c r="O101" s="657"/>
    </row>
    <row r="102" spans="1:15" x14ac:dyDescent="0.2">
      <c r="A102" s="680"/>
      <c r="D102" s="675"/>
      <c r="E102" s="675"/>
      <c r="F102" s="675"/>
      <c r="I102" s="675"/>
      <c r="J102" s="675"/>
      <c r="K102" s="675"/>
      <c r="L102" s="675"/>
      <c r="O102" s="657"/>
    </row>
    <row r="103" spans="1:15" x14ac:dyDescent="0.2">
      <c r="A103" s="680"/>
      <c r="D103" s="675"/>
      <c r="E103" s="675"/>
      <c r="F103" s="675"/>
      <c r="I103" s="675"/>
      <c r="J103" s="675"/>
      <c r="K103" s="675"/>
      <c r="L103" s="675"/>
      <c r="O103" s="657"/>
    </row>
    <row r="104" spans="1:15" x14ac:dyDescent="0.2">
      <c r="A104" s="680"/>
      <c r="D104" s="675"/>
      <c r="E104" s="675"/>
      <c r="F104" s="675"/>
      <c r="I104" s="675"/>
      <c r="J104" s="675"/>
      <c r="K104" s="675"/>
      <c r="L104" s="675"/>
      <c r="O104" s="657"/>
    </row>
    <row r="105" spans="1:15" x14ac:dyDescent="0.2">
      <c r="A105" s="680"/>
      <c r="D105" s="675"/>
      <c r="E105" s="675"/>
      <c r="F105" s="675"/>
      <c r="I105" s="675"/>
      <c r="J105" s="675"/>
      <c r="K105" s="675"/>
      <c r="L105" s="675"/>
      <c r="O105" s="657"/>
    </row>
    <row r="106" spans="1:15" x14ac:dyDescent="0.2">
      <c r="A106" s="680"/>
      <c r="D106" s="675"/>
      <c r="E106" s="675"/>
      <c r="F106" s="675"/>
      <c r="I106" s="675"/>
      <c r="J106" s="675"/>
      <c r="K106" s="675"/>
      <c r="L106" s="675"/>
      <c r="O106" s="657"/>
    </row>
    <row r="107" spans="1:15" x14ac:dyDescent="0.2">
      <c r="A107" s="680"/>
      <c r="D107" s="675"/>
      <c r="E107" s="675"/>
      <c r="F107" s="675"/>
      <c r="I107" s="675"/>
      <c r="J107" s="675"/>
      <c r="K107" s="675"/>
      <c r="L107" s="675"/>
      <c r="O107" s="657"/>
    </row>
    <row r="108" spans="1:15" x14ac:dyDescent="0.2">
      <c r="A108" s="680"/>
      <c r="D108" s="675"/>
      <c r="E108" s="675"/>
      <c r="F108" s="675"/>
      <c r="I108" s="675"/>
      <c r="J108" s="675"/>
      <c r="K108" s="675"/>
      <c r="L108" s="675"/>
      <c r="O108" s="657"/>
    </row>
    <row r="109" spans="1:15" x14ac:dyDescent="0.2">
      <c r="A109" s="680"/>
      <c r="D109" s="675"/>
      <c r="E109" s="675"/>
      <c r="F109" s="675"/>
      <c r="I109" s="675"/>
      <c r="J109" s="675"/>
      <c r="K109" s="675"/>
      <c r="L109" s="675"/>
      <c r="O109" s="657"/>
    </row>
    <row r="110" spans="1:15" x14ac:dyDescent="0.2">
      <c r="A110" s="680"/>
      <c r="D110" s="675"/>
      <c r="E110" s="675"/>
      <c r="F110" s="675"/>
      <c r="I110" s="675"/>
      <c r="J110" s="675"/>
      <c r="K110" s="675"/>
      <c r="L110" s="675"/>
      <c r="O110" s="657"/>
    </row>
    <row r="111" spans="1:15" x14ac:dyDescent="0.2">
      <c r="A111" s="680"/>
      <c r="D111" s="675"/>
      <c r="E111" s="675"/>
      <c r="F111" s="675"/>
      <c r="I111" s="675"/>
      <c r="J111" s="675"/>
      <c r="K111" s="675"/>
      <c r="L111" s="675"/>
      <c r="O111" s="657"/>
    </row>
    <row r="112" spans="1:15" x14ac:dyDescent="0.2">
      <c r="A112" s="680"/>
      <c r="D112" s="675"/>
      <c r="E112" s="675"/>
      <c r="F112" s="675"/>
      <c r="I112" s="675"/>
      <c r="J112" s="675"/>
      <c r="K112" s="675"/>
      <c r="L112" s="675"/>
      <c r="O112" s="657"/>
    </row>
    <row r="113" spans="1:15" x14ac:dyDescent="0.2">
      <c r="A113" s="680"/>
      <c r="D113" s="675"/>
      <c r="E113" s="675"/>
      <c r="F113" s="675"/>
      <c r="I113" s="675"/>
      <c r="J113" s="675"/>
      <c r="K113" s="675"/>
      <c r="L113" s="675"/>
      <c r="O113" s="657"/>
    </row>
    <row r="114" spans="1:15" x14ac:dyDescent="0.2">
      <c r="A114" s="680"/>
      <c r="D114" s="675"/>
      <c r="E114" s="675"/>
      <c r="F114" s="675"/>
      <c r="I114" s="675"/>
      <c r="J114" s="675"/>
      <c r="K114" s="675"/>
      <c r="L114" s="675"/>
      <c r="O114" s="657"/>
    </row>
    <row r="115" spans="1:15" x14ac:dyDescent="0.2">
      <c r="A115" s="680"/>
      <c r="D115" s="675"/>
      <c r="E115" s="675"/>
      <c r="F115" s="675"/>
      <c r="I115" s="675"/>
      <c r="J115" s="675"/>
      <c r="K115" s="675"/>
      <c r="L115" s="675"/>
      <c r="O115" s="657"/>
    </row>
    <row r="116" spans="1:15" x14ac:dyDescent="0.2">
      <c r="A116" s="680"/>
      <c r="D116" s="675"/>
      <c r="E116" s="675"/>
      <c r="F116" s="675"/>
      <c r="I116" s="675"/>
      <c r="J116" s="675"/>
      <c r="K116" s="675"/>
      <c r="L116" s="675"/>
      <c r="O116" s="657"/>
    </row>
    <row r="117" spans="1:15" x14ac:dyDescent="0.2">
      <c r="A117" s="680"/>
      <c r="D117" s="675"/>
      <c r="E117" s="675"/>
      <c r="F117" s="675"/>
      <c r="I117" s="675"/>
      <c r="J117" s="675"/>
      <c r="K117" s="675"/>
      <c r="L117" s="675"/>
      <c r="O117" s="657"/>
    </row>
    <row r="118" spans="1:15" x14ac:dyDescent="0.2">
      <c r="A118" s="680"/>
      <c r="D118" s="675"/>
      <c r="E118" s="675"/>
      <c r="F118" s="675"/>
      <c r="I118" s="675"/>
      <c r="J118" s="675"/>
      <c r="K118" s="675"/>
      <c r="L118" s="675"/>
      <c r="O118" s="657"/>
    </row>
    <row r="119" spans="1:15" x14ac:dyDescent="0.2">
      <c r="A119" s="680"/>
      <c r="D119" s="675"/>
      <c r="E119" s="675"/>
      <c r="F119" s="675"/>
      <c r="I119" s="675"/>
      <c r="J119" s="675"/>
      <c r="K119" s="675"/>
      <c r="L119" s="675"/>
      <c r="O119" s="657"/>
    </row>
    <row r="120" spans="1:15" x14ac:dyDescent="0.2">
      <c r="A120" s="680"/>
      <c r="D120" s="675"/>
      <c r="E120" s="675"/>
      <c r="F120" s="675"/>
      <c r="I120" s="675"/>
      <c r="J120" s="675"/>
      <c r="K120" s="675"/>
      <c r="L120" s="675"/>
      <c r="O120" s="657"/>
    </row>
    <row r="121" spans="1:15" x14ac:dyDescent="0.2">
      <c r="A121" s="680"/>
      <c r="D121" s="675"/>
      <c r="E121" s="675"/>
      <c r="F121" s="675"/>
      <c r="I121" s="675"/>
      <c r="J121" s="675"/>
      <c r="K121" s="675"/>
      <c r="L121" s="675"/>
      <c r="O121" s="657"/>
    </row>
    <row r="122" spans="1:15" x14ac:dyDescent="0.2">
      <c r="A122" s="680"/>
      <c r="D122" s="675"/>
      <c r="E122" s="675"/>
      <c r="F122" s="675"/>
      <c r="I122" s="675"/>
      <c r="J122" s="675"/>
      <c r="K122" s="675"/>
      <c r="L122" s="675"/>
      <c r="O122" s="657"/>
    </row>
    <row r="123" spans="1:15" x14ac:dyDescent="0.2">
      <c r="A123" s="680"/>
      <c r="D123" s="675"/>
      <c r="E123" s="675"/>
      <c r="F123" s="675"/>
      <c r="I123" s="675"/>
      <c r="J123" s="675"/>
      <c r="K123" s="675"/>
      <c r="L123" s="675"/>
      <c r="O123" s="657"/>
    </row>
    <row r="124" spans="1:15" x14ac:dyDescent="0.2">
      <c r="A124" s="680"/>
      <c r="D124" s="675"/>
      <c r="E124" s="675"/>
      <c r="F124" s="675"/>
      <c r="I124" s="675"/>
      <c r="J124" s="675"/>
      <c r="K124" s="675"/>
      <c r="L124" s="675"/>
      <c r="O124" s="657"/>
    </row>
    <row r="125" spans="1:15" x14ac:dyDescent="0.2">
      <c r="A125" s="680"/>
      <c r="D125" s="675"/>
      <c r="E125" s="675"/>
      <c r="F125" s="675"/>
      <c r="I125" s="675"/>
      <c r="J125" s="675"/>
      <c r="K125" s="675"/>
      <c r="L125" s="675"/>
      <c r="O125" s="657"/>
    </row>
    <row r="126" spans="1:15" x14ac:dyDescent="0.2">
      <c r="A126" s="680"/>
      <c r="D126" s="675"/>
      <c r="E126" s="675"/>
      <c r="F126" s="675"/>
      <c r="I126" s="675"/>
      <c r="J126" s="675"/>
      <c r="K126" s="675"/>
      <c r="L126" s="675"/>
      <c r="O126" s="657"/>
    </row>
    <row r="127" spans="1:15" x14ac:dyDescent="0.2">
      <c r="A127" s="680"/>
      <c r="D127" s="675"/>
      <c r="E127" s="675"/>
      <c r="F127" s="675"/>
      <c r="I127" s="675"/>
      <c r="J127" s="675"/>
      <c r="K127" s="675"/>
      <c r="L127" s="675"/>
      <c r="O127" s="657"/>
    </row>
    <row r="128" spans="1:15" x14ac:dyDescent="0.2">
      <c r="A128" s="680"/>
      <c r="D128" s="675"/>
      <c r="E128" s="675"/>
      <c r="F128" s="675"/>
      <c r="I128" s="675"/>
      <c r="J128" s="675"/>
      <c r="K128" s="675"/>
      <c r="L128" s="675"/>
      <c r="O128" s="657"/>
    </row>
    <row r="129" spans="1:15" x14ac:dyDescent="0.2">
      <c r="A129" s="680"/>
      <c r="D129" s="675"/>
      <c r="E129" s="675"/>
      <c r="F129" s="675"/>
      <c r="I129" s="675"/>
      <c r="J129" s="675"/>
      <c r="K129" s="675"/>
      <c r="L129" s="675"/>
      <c r="O129" s="657"/>
    </row>
    <row r="130" spans="1:15" x14ac:dyDescent="0.2">
      <c r="A130" s="680"/>
      <c r="D130" s="675"/>
      <c r="E130" s="675"/>
      <c r="F130" s="675"/>
      <c r="I130" s="675"/>
      <c r="J130" s="675"/>
      <c r="K130" s="675"/>
      <c r="L130" s="675"/>
      <c r="O130" s="657"/>
    </row>
    <row r="131" spans="1:15" x14ac:dyDescent="0.2">
      <c r="A131" s="680"/>
      <c r="D131" s="675"/>
      <c r="E131" s="675"/>
      <c r="F131" s="675"/>
      <c r="I131" s="675"/>
      <c r="J131" s="675"/>
      <c r="K131" s="675"/>
      <c r="L131" s="675"/>
      <c r="O131" s="657"/>
    </row>
    <row r="132" spans="1:15" x14ac:dyDescent="0.2">
      <c r="A132" s="680"/>
      <c r="D132" s="675"/>
      <c r="E132" s="675"/>
      <c r="F132" s="675"/>
      <c r="I132" s="675"/>
      <c r="J132" s="675"/>
      <c r="K132" s="675"/>
      <c r="L132" s="675"/>
      <c r="O132" s="657"/>
    </row>
    <row r="133" spans="1:15" x14ac:dyDescent="0.2">
      <c r="A133" s="680"/>
      <c r="D133" s="675"/>
      <c r="E133" s="675"/>
      <c r="F133" s="675"/>
      <c r="I133" s="675"/>
      <c r="J133" s="675"/>
      <c r="K133" s="675"/>
      <c r="L133" s="675"/>
      <c r="O133" s="657"/>
    </row>
    <row r="134" spans="1:15" x14ac:dyDescent="0.2">
      <c r="A134" s="680"/>
      <c r="D134" s="675"/>
      <c r="E134" s="675"/>
      <c r="F134" s="675"/>
      <c r="I134" s="675"/>
      <c r="J134" s="675"/>
      <c r="K134" s="675"/>
      <c r="L134" s="675"/>
      <c r="O134" s="657"/>
    </row>
    <row r="135" spans="1:15" x14ac:dyDescent="0.2">
      <c r="A135" s="680"/>
      <c r="D135" s="675"/>
      <c r="E135" s="675"/>
      <c r="F135" s="675"/>
      <c r="I135" s="675"/>
      <c r="J135" s="675"/>
      <c r="K135" s="675"/>
      <c r="L135" s="675"/>
      <c r="O135" s="657"/>
    </row>
    <row r="136" spans="1:15" x14ac:dyDescent="0.2">
      <c r="A136" s="680"/>
      <c r="D136" s="675"/>
      <c r="E136" s="675"/>
      <c r="F136" s="675"/>
      <c r="I136" s="675"/>
      <c r="J136" s="675"/>
      <c r="K136" s="675"/>
      <c r="L136" s="675"/>
      <c r="O136" s="657"/>
    </row>
    <row r="137" spans="1:15" x14ac:dyDescent="0.2">
      <c r="A137" s="680"/>
      <c r="D137" s="675"/>
      <c r="E137" s="675"/>
      <c r="F137" s="675"/>
      <c r="I137" s="675"/>
      <c r="J137" s="675"/>
      <c r="K137" s="675"/>
      <c r="L137" s="675"/>
      <c r="O137" s="657"/>
    </row>
    <row r="138" spans="1:15" x14ac:dyDescent="0.2">
      <c r="A138" s="680"/>
      <c r="D138" s="675"/>
      <c r="E138" s="675"/>
      <c r="F138" s="675"/>
      <c r="I138" s="675"/>
      <c r="J138" s="675"/>
      <c r="K138" s="675"/>
      <c r="L138" s="675"/>
      <c r="O138" s="657"/>
    </row>
    <row r="139" spans="1:15" x14ac:dyDescent="0.2">
      <c r="A139" s="680"/>
      <c r="D139" s="675"/>
      <c r="E139" s="675"/>
      <c r="F139" s="675"/>
      <c r="I139" s="675"/>
      <c r="J139" s="675"/>
      <c r="K139" s="675"/>
      <c r="L139" s="675"/>
      <c r="O139" s="657"/>
    </row>
    <row r="140" spans="1:15" x14ac:dyDescent="0.2">
      <c r="A140" s="680"/>
      <c r="D140" s="675"/>
      <c r="E140" s="675"/>
      <c r="F140" s="675"/>
      <c r="I140" s="675"/>
      <c r="J140" s="675"/>
      <c r="K140" s="675"/>
      <c r="L140" s="675"/>
      <c r="O140" s="657"/>
    </row>
    <row r="141" spans="1:15" x14ac:dyDescent="0.2">
      <c r="A141" s="680"/>
      <c r="D141" s="675"/>
      <c r="E141" s="675"/>
      <c r="F141" s="675"/>
      <c r="I141" s="675"/>
      <c r="J141" s="675"/>
      <c r="K141" s="675"/>
      <c r="L141" s="675"/>
      <c r="O141" s="657"/>
    </row>
    <row r="142" spans="1:15" x14ac:dyDescent="0.2">
      <c r="A142" s="680"/>
      <c r="D142" s="675"/>
      <c r="E142" s="675"/>
      <c r="F142" s="675"/>
      <c r="I142" s="675"/>
      <c r="J142" s="675"/>
      <c r="K142" s="675"/>
      <c r="L142" s="675"/>
      <c r="O142" s="657"/>
    </row>
    <row r="143" spans="1:15" x14ac:dyDescent="0.2">
      <c r="A143" s="680"/>
      <c r="D143" s="675"/>
      <c r="E143" s="675"/>
      <c r="F143" s="675"/>
      <c r="I143" s="675"/>
      <c r="J143" s="675"/>
      <c r="K143" s="675"/>
      <c r="L143" s="675"/>
      <c r="O143" s="657"/>
    </row>
    <row r="144" spans="1:15" x14ac:dyDescent="0.2">
      <c r="A144" s="680"/>
      <c r="D144" s="675"/>
      <c r="E144" s="675"/>
      <c r="F144" s="675"/>
      <c r="I144" s="675"/>
      <c r="J144" s="675"/>
      <c r="K144" s="675"/>
      <c r="L144" s="675"/>
      <c r="O144" s="657"/>
    </row>
    <row r="145" spans="1:15" x14ac:dyDescent="0.2">
      <c r="A145" s="680"/>
      <c r="D145" s="675"/>
      <c r="E145" s="675"/>
      <c r="F145" s="675"/>
      <c r="I145" s="675"/>
      <c r="J145" s="675"/>
      <c r="K145" s="675"/>
      <c r="L145" s="675"/>
      <c r="O145" s="657"/>
    </row>
    <row r="146" spans="1:15" x14ac:dyDescent="0.2">
      <c r="A146" s="680"/>
      <c r="D146" s="675"/>
      <c r="E146" s="675"/>
      <c r="F146" s="675"/>
      <c r="I146" s="675"/>
      <c r="J146" s="675"/>
      <c r="K146" s="675"/>
      <c r="L146" s="675"/>
      <c r="O146" s="657"/>
    </row>
    <row r="147" spans="1:15" x14ac:dyDescent="0.2">
      <c r="A147" s="680"/>
      <c r="D147" s="675"/>
      <c r="E147" s="675"/>
      <c r="F147" s="675"/>
      <c r="I147" s="675"/>
      <c r="J147" s="675"/>
      <c r="K147" s="675"/>
      <c r="L147" s="675"/>
      <c r="O147" s="657"/>
    </row>
    <row r="148" spans="1:15" x14ac:dyDescent="0.2">
      <c r="A148" s="680"/>
      <c r="D148" s="675"/>
      <c r="E148" s="675"/>
      <c r="F148" s="675"/>
      <c r="I148" s="675"/>
      <c r="J148" s="675"/>
      <c r="K148" s="675"/>
      <c r="L148" s="675"/>
      <c r="O148" s="657"/>
    </row>
    <row r="149" spans="1:15" x14ac:dyDescent="0.2">
      <c r="A149" s="680"/>
      <c r="D149" s="675"/>
      <c r="E149" s="675"/>
      <c r="F149" s="675"/>
      <c r="I149" s="675"/>
      <c r="J149" s="675"/>
      <c r="K149" s="675"/>
      <c r="L149" s="675"/>
      <c r="O149" s="657"/>
    </row>
    <row r="150" spans="1:15" x14ac:dyDescent="0.2">
      <c r="A150" s="680"/>
      <c r="D150" s="675"/>
      <c r="E150" s="675"/>
      <c r="F150" s="675"/>
      <c r="I150" s="675"/>
      <c r="J150" s="675"/>
      <c r="K150" s="675"/>
      <c r="L150" s="675"/>
      <c r="O150" s="657"/>
    </row>
    <row r="151" spans="1:15" x14ac:dyDescent="0.2">
      <c r="A151" s="680"/>
      <c r="D151" s="675"/>
      <c r="E151" s="675"/>
      <c r="F151" s="675"/>
      <c r="I151" s="675"/>
      <c r="J151" s="675"/>
      <c r="K151" s="675"/>
      <c r="L151" s="675"/>
      <c r="O151" s="657"/>
    </row>
    <row r="152" spans="1:15" x14ac:dyDescent="0.2">
      <c r="A152" s="680"/>
      <c r="D152" s="675"/>
      <c r="E152" s="675"/>
      <c r="F152" s="675"/>
      <c r="I152" s="675"/>
      <c r="J152" s="675"/>
      <c r="K152" s="675"/>
      <c r="L152" s="675"/>
      <c r="O152" s="657"/>
    </row>
    <row r="153" spans="1:15" x14ac:dyDescent="0.2">
      <c r="A153" s="680"/>
      <c r="D153" s="675"/>
      <c r="E153" s="675"/>
      <c r="F153" s="675"/>
      <c r="I153" s="675"/>
      <c r="J153" s="675"/>
      <c r="K153" s="675"/>
      <c r="L153" s="675"/>
      <c r="O153" s="657"/>
    </row>
    <row r="154" spans="1:15" x14ac:dyDescent="0.2">
      <c r="A154" s="680"/>
      <c r="D154" s="675"/>
      <c r="E154" s="675"/>
      <c r="F154" s="675"/>
      <c r="I154" s="675"/>
      <c r="J154" s="675"/>
      <c r="K154" s="675"/>
      <c r="L154" s="675"/>
      <c r="O154" s="657"/>
    </row>
    <row r="155" spans="1:15" x14ac:dyDescent="0.2">
      <c r="A155" s="680"/>
      <c r="D155" s="675"/>
      <c r="E155" s="675"/>
      <c r="F155" s="675"/>
      <c r="I155" s="675"/>
      <c r="J155" s="675"/>
      <c r="K155" s="675"/>
      <c r="L155" s="675"/>
      <c r="O155" s="657"/>
    </row>
    <row r="156" spans="1:15" x14ac:dyDescent="0.2">
      <c r="A156" s="680"/>
      <c r="D156" s="675"/>
      <c r="E156" s="675"/>
      <c r="F156" s="675"/>
      <c r="I156" s="675"/>
      <c r="J156" s="675"/>
      <c r="K156" s="675"/>
      <c r="L156" s="675"/>
      <c r="O156" s="657"/>
    </row>
    <row r="157" spans="1:15" x14ac:dyDescent="0.2">
      <c r="A157" s="680"/>
      <c r="D157" s="675"/>
      <c r="E157" s="675"/>
      <c r="F157" s="675"/>
      <c r="I157" s="675"/>
      <c r="J157" s="675"/>
      <c r="K157" s="675"/>
      <c r="L157" s="675"/>
      <c r="O157" s="657"/>
    </row>
    <row r="158" spans="1:15" x14ac:dyDescent="0.2">
      <c r="A158" s="680"/>
      <c r="D158" s="675"/>
      <c r="E158" s="675"/>
      <c r="F158" s="675"/>
      <c r="I158" s="675"/>
      <c r="J158" s="675"/>
      <c r="K158" s="675"/>
      <c r="L158" s="675"/>
      <c r="O158" s="657"/>
    </row>
    <row r="159" spans="1:15" x14ac:dyDescent="0.2">
      <c r="A159" s="680"/>
      <c r="D159" s="675"/>
      <c r="E159" s="675"/>
      <c r="F159" s="675"/>
      <c r="I159" s="675"/>
      <c r="J159" s="675"/>
      <c r="K159" s="675"/>
      <c r="L159" s="675"/>
      <c r="O159" s="657"/>
    </row>
    <row r="160" spans="1:15" x14ac:dyDescent="0.2">
      <c r="A160" s="680"/>
      <c r="D160" s="675"/>
      <c r="E160" s="675"/>
      <c r="F160" s="675"/>
      <c r="I160" s="675"/>
      <c r="J160" s="675"/>
      <c r="K160" s="675"/>
      <c r="L160" s="675"/>
      <c r="O160" s="657"/>
    </row>
    <row r="161" spans="1:15" x14ac:dyDescent="0.2">
      <c r="A161" s="680"/>
      <c r="D161" s="675"/>
      <c r="E161" s="675"/>
      <c r="F161" s="675"/>
      <c r="I161" s="675"/>
      <c r="J161" s="675"/>
      <c r="K161" s="675"/>
      <c r="L161" s="675"/>
      <c r="O161" s="657"/>
    </row>
    <row r="162" spans="1:15" x14ac:dyDescent="0.2">
      <c r="A162" s="680"/>
      <c r="D162" s="675"/>
      <c r="E162" s="675"/>
      <c r="F162" s="675"/>
      <c r="I162" s="675"/>
      <c r="J162" s="675"/>
      <c r="K162" s="675"/>
      <c r="L162" s="675"/>
      <c r="O162" s="657"/>
    </row>
    <row r="163" spans="1:15" x14ac:dyDescent="0.2">
      <c r="A163" s="680"/>
      <c r="D163" s="675"/>
      <c r="E163" s="675"/>
      <c r="F163" s="675"/>
      <c r="I163" s="675"/>
      <c r="J163" s="675"/>
      <c r="K163" s="675"/>
      <c r="L163" s="675"/>
      <c r="O163" s="657"/>
    </row>
    <row r="164" spans="1:15" x14ac:dyDescent="0.2">
      <c r="A164" s="680"/>
      <c r="D164" s="675"/>
      <c r="E164" s="675"/>
      <c r="F164" s="675"/>
      <c r="I164" s="675"/>
      <c r="J164" s="675"/>
      <c r="K164" s="675"/>
      <c r="L164" s="675"/>
      <c r="O164" s="657"/>
    </row>
    <row r="165" spans="1:15" x14ac:dyDescent="0.2">
      <c r="A165" s="680"/>
      <c r="D165" s="675"/>
      <c r="E165" s="675"/>
      <c r="F165" s="675"/>
      <c r="I165" s="675"/>
      <c r="J165" s="675"/>
      <c r="K165" s="675"/>
      <c r="L165" s="675"/>
      <c r="O165" s="657"/>
    </row>
    <row r="166" spans="1:15" x14ac:dyDescent="0.2">
      <c r="A166" s="680"/>
      <c r="D166" s="675"/>
      <c r="E166" s="675"/>
      <c r="F166" s="675"/>
      <c r="I166" s="675"/>
      <c r="J166" s="675"/>
      <c r="K166" s="675"/>
      <c r="L166" s="675"/>
      <c r="O166" s="657"/>
    </row>
    <row r="167" spans="1:15" x14ac:dyDescent="0.2">
      <c r="A167" s="680"/>
      <c r="D167" s="675"/>
      <c r="E167" s="675"/>
      <c r="F167" s="675"/>
      <c r="I167" s="675"/>
      <c r="J167" s="675"/>
      <c r="K167" s="675"/>
      <c r="L167" s="675"/>
      <c r="O167" s="657"/>
    </row>
    <row r="168" spans="1:15" x14ac:dyDescent="0.2">
      <c r="A168" s="680"/>
      <c r="D168" s="675"/>
      <c r="E168" s="675"/>
      <c r="F168" s="675"/>
      <c r="I168" s="675"/>
      <c r="J168" s="675"/>
      <c r="K168" s="675"/>
      <c r="L168" s="675"/>
      <c r="O168" s="657"/>
    </row>
    <row r="169" spans="1:15" x14ac:dyDescent="0.2">
      <c r="A169" s="680"/>
      <c r="D169" s="675"/>
      <c r="E169" s="675"/>
      <c r="F169" s="675"/>
      <c r="I169" s="675"/>
      <c r="J169" s="675"/>
      <c r="K169" s="675"/>
      <c r="L169" s="675"/>
      <c r="O169" s="657"/>
    </row>
    <row r="170" spans="1:15" x14ac:dyDescent="0.2">
      <c r="A170" s="680"/>
      <c r="D170" s="675"/>
      <c r="E170" s="675"/>
      <c r="F170" s="675"/>
      <c r="I170" s="675"/>
      <c r="J170" s="675"/>
      <c r="K170" s="675"/>
      <c r="L170" s="675"/>
      <c r="O170" s="657"/>
    </row>
    <row r="171" spans="1:15" x14ac:dyDescent="0.2">
      <c r="A171" s="680"/>
      <c r="D171" s="675"/>
      <c r="E171" s="675"/>
      <c r="F171" s="675"/>
      <c r="I171" s="675"/>
      <c r="J171" s="675"/>
      <c r="K171" s="675"/>
      <c r="L171" s="675"/>
      <c r="O171" s="657"/>
    </row>
    <row r="172" spans="1:15" x14ac:dyDescent="0.2">
      <c r="A172" s="680"/>
      <c r="D172" s="675"/>
      <c r="E172" s="675"/>
      <c r="F172" s="675"/>
      <c r="I172" s="675"/>
      <c r="J172" s="675"/>
      <c r="K172" s="675"/>
      <c r="L172" s="675"/>
      <c r="O172" s="657"/>
    </row>
    <row r="173" spans="1:15" x14ac:dyDescent="0.2">
      <c r="A173" s="680"/>
      <c r="D173" s="675"/>
      <c r="E173" s="675"/>
      <c r="F173" s="675"/>
      <c r="I173" s="675"/>
      <c r="J173" s="675"/>
      <c r="K173" s="675"/>
      <c r="L173" s="675"/>
      <c r="O173" s="657"/>
    </row>
    <row r="174" spans="1:15" x14ac:dyDescent="0.2">
      <c r="A174" s="680"/>
      <c r="D174" s="675"/>
      <c r="E174" s="675"/>
      <c r="F174" s="675"/>
      <c r="I174" s="675"/>
      <c r="J174" s="675"/>
      <c r="K174" s="675"/>
      <c r="L174" s="675"/>
      <c r="O174" s="657"/>
    </row>
    <row r="175" spans="1:15" x14ac:dyDescent="0.2">
      <c r="A175" s="680"/>
      <c r="D175" s="675"/>
      <c r="E175" s="675"/>
      <c r="F175" s="675"/>
      <c r="I175" s="675"/>
      <c r="J175" s="675"/>
      <c r="K175" s="675"/>
      <c r="L175" s="675"/>
      <c r="O175" s="657"/>
    </row>
    <row r="176" spans="1:15" x14ac:dyDescent="0.2">
      <c r="A176" s="680"/>
      <c r="D176" s="675"/>
      <c r="E176" s="675"/>
      <c r="F176" s="675"/>
      <c r="I176" s="675"/>
      <c r="J176" s="675"/>
      <c r="K176" s="675"/>
      <c r="L176" s="675"/>
      <c r="O176" s="657"/>
    </row>
    <row r="177" spans="1:15" x14ac:dyDescent="0.2">
      <c r="A177" s="680"/>
      <c r="D177" s="675"/>
      <c r="E177" s="675"/>
      <c r="F177" s="675"/>
      <c r="I177" s="675"/>
      <c r="J177" s="675"/>
      <c r="K177" s="675"/>
      <c r="L177" s="675"/>
      <c r="O177" s="657"/>
    </row>
    <row r="178" spans="1:15" x14ac:dyDescent="0.2">
      <c r="A178" s="680"/>
      <c r="D178" s="675"/>
      <c r="E178" s="675"/>
      <c r="F178" s="675"/>
      <c r="I178" s="675"/>
      <c r="J178" s="675"/>
      <c r="K178" s="675"/>
      <c r="L178" s="675"/>
      <c r="O178" s="657"/>
    </row>
    <row r="179" spans="1:15" x14ac:dyDescent="0.2">
      <c r="A179" s="680"/>
      <c r="D179" s="675"/>
      <c r="E179" s="675"/>
      <c r="F179" s="675"/>
      <c r="I179" s="675"/>
      <c r="J179" s="675"/>
      <c r="K179" s="675"/>
      <c r="L179" s="675"/>
      <c r="O179" s="657"/>
    </row>
    <row r="180" spans="1:15" x14ac:dyDescent="0.2">
      <c r="A180" s="680"/>
      <c r="D180" s="675"/>
      <c r="E180" s="675"/>
      <c r="F180" s="675"/>
      <c r="I180" s="675"/>
      <c r="J180" s="675"/>
      <c r="K180" s="675"/>
      <c r="L180" s="675"/>
      <c r="O180" s="657"/>
    </row>
    <row r="181" spans="1:15" x14ac:dyDescent="0.2">
      <c r="A181" s="680"/>
      <c r="D181" s="675"/>
      <c r="E181" s="675"/>
      <c r="F181" s="675"/>
      <c r="I181" s="675"/>
      <c r="J181" s="675"/>
      <c r="K181" s="675"/>
      <c r="L181" s="675"/>
      <c r="O181" s="657"/>
    </row>
    <row r="182" spans="1:15" x14ac:dyDescent="0.2">
      <c r="A182" s="680"/>
      <c r="D182" s="675"/>
      <c r="E182" s="675"/>
      <c r="F182" s="675"/>
      <c r="I182" s="675"/>
      <c r="J182" s="675"/>
      <c r="K182" s="675"/>
      <c r="L182" s="675"/>
      <c r="O182" s="657"/>
    </row>
    <row r="183" spans="1:15" x14ac:dyDescent="0.2">
      <c r="A183" s="680"/>
      <c r="D183" s="675"/>
      <c r="E183" s="675"/>
      <c r="F183" s="675"/>
      <c r="I183" s="675"/>
      <c r="J183" s="675"/>
      <c r="K183" s="675"/>
      <c r="L183" s="675"/>
      <c r="O183" s="657"/>
    </row>
    <row r="184" spans="1:15" x14ac:dyDescent="0.2">
      <c r="A184" s="680"/>
      <c r="D184" s="675"/>
      <c r="E184" s="675"/>
      <c r="F184" s="675"/>
      <c r="I184" s="675"/>
      <c r="J184" s="675"/>
      <c r="K184" s="675"/>
      <c r="L184" s="675"/>
      <c r="O184" s="657"/>
    </row>
    <row r="185" spans="1:15" x14ac:dyDescent="0.2">
      <c r="A185" s="680"/>
      <c r="D185" s="675"/>
      <c r="E185" s="675"/>
      <c r="F185" s="675"/>
      <c r="I185" s="675"/>
      <c r="J185" s="675"/>
      <c r="K185" s="675"/>
      <c r="L185" s="675"/>
      <c r="O185" s="657"/>
    </row>
    <row r="186" spans="1:15" x14ac:dyDescent="0.2">
      <c r="A186" s="680"/>
      <c r="D186" s="675"/>
      <c r="E186" s="675"/>
      <c r="F186" s="675"/>
      <c r="I186" s="675"/>
      <c r="J186" s="675"/>
      <c r="K186" s="675"/>
      <c r="L186" s="675"/>
      <c r="O186" s="657"/>
    </row>
    <row r="187" spans="1:15" x14ac:dyDescent="0.2">
      <c r="A187" s="680"/>
      <c r="D187" s="675"/>
      <c r="E187" s="675"/>
      <c r="F187" s="675"/>
      <c r="I187" s="675"/>
      <c r="J187" s="675"/>
      <c r="K187" s="675"/>
      <c r="L187" s="675"/>
      <c r="O187" s="657"/>
    </row>
    <row r="188" spans="1:15" x14ac:dyDescent="0.2">
      <c r="A188" s="680"/>
      <c r="D188" s="675"/>
      <c r="E188" s="675"/>
      <c r="F188" s="675"/>
      <c r="I188" s="675"/>
      <c r="J188" s="675"/>
      <c r="K188" s="675"/>
      <c r="L188" s="675"/>
      <c r="O188" s="657"/>
    </row>
    <row r="189" spans="1:15" x14ac:dyDescent="0.2">
      <c r="A189" s="680"/>
      <c r="D189" s="675"/>
      <c r="E189" s="675"/>
      <c r="F189" s="675"/>
      <c r="I189" s="675"/>
      <c r="J189" s="675"/>
      <c r="K189" s="675"/>
      <c r="L189" s="675"/>
      <c r="O189" s="657"/>
    </row>
    <row r="190" spans="1:15" x14ac:dyDescent="0.2">
      <c r="A190" s="680"/>
      <c r="D190" s="675"/>
      <c r="E190" s="675"/>
      <c r="F190" s="675"/>
      <c r="I190" s="675"/>
      <c r="J190" s="675"/>
      <c r="K190" s="675"/>
      <c r="L190" s="675"/>
      <c r="O190" s="657"/>
    </row>
    <row r="191" spans="1:15" x14ac:dyDescent="0.2">
      <c r="A191" s="680"/>
      <c r="D191" s="675"/>
      <c r="E191" s="675"/>
      <c r="F191" s="675"/>
      <c r="I191" s="675"/>
      <c r="J191" s="675"/>
      <c r="K191" s="675"/>
      <c r="L191" s="675"/>
      <c r="O191" s="657"/>
    </row>
    <row r="192" spans="1:15" x14ac:dyDescent="0.2">
      <c r="A192" s="680"/>
      <c r="D192" s="675"/>
      <c r="E192" s="675"/>
      <c r="F192" s="675"/>
      <c r="I192" s="675"/>
      <c r="J192" s="675"/>
      <c r="K192" s="675"/>
      <c r="L192" s="675"/>
      <c r="O192" s="657"/>
    </row>
    <row r="193" spans="1:15" x14ac:dyDescent="0.2">
      <c r="A193" s="680"/>
      <c r="D193" s="675"/>
      <c r="E193" s="675"/>
      <c r="F193" s="675"/>
      <c r="I193" s="675"/>
      <c r="J193" s="675"/>
      <c r="K193" s="675"/>
      <c r="L193" s="675"/>
      <c r="O193" s="657"/>
    </row>
    <row r="194" spans="1:15" x14ac:dyDescent="0.2">
      <c r="A194" s="680"/>
      <c r="D194" s="675"/>
      <c r="E194" s="675"/>
      <c r="F194" s="675"/>
      <c r="I194" s="675"/>
      <c r="J194" s="675"/>
      <c r="K194" s="675"/>
      <c r="L194" s="675"/>
      <c r="O194" s="657"/>
    </row>
    <row r="195" spans="1:15" x14ac:dyDescent="0.2">
      <c r="A195" s="680"/>
      <c r="D195" s="675"/>
      <c r="E195" s="675"/>
      <c r="F195" s="675"/>
      <c r="I195" s="675"/>
      <c r="J195" s="675"/>
      <c r="K195" s="675"/>
      <c r="L195" s="675"/>
      <c r="O195" s="657"/>
    </row>
    <row r="196" spans="1:15" x14ac:dyDescent="0.2">
      <c r="A196" s="680"/>
      <c r="D196" s="675"/>
      <c r="E196" s="675"/>
      <c r="F196" s="675"/>
      <c r="I196" s="675"/>
      <c r="J196" s="675"/>
      <c r="K196" s="675"/>
      <c r="L196" s="675"/>
      <c r="O196" s="657"/>
    </row>
    <row r="197" spans="1:15" x14ac:dyDescent="0.2">
      <c r="A197" s="680"/>
      <c r="D197" s="675"/>
      <c r="E197" s="675"/>
      <c r="F197" s="675"/>
      <c r="I197" s="675"/>
      <c r="J197" s="675"/>
      <c r="K197" s="675"/>
      <c r="L197" s="675"/>
      <c r="O197" s="657"/>
    </row>
    <row r="198" spans="1:15" x14ac:dyDescent="0.2">
      <c r="A198" s="680"/>
      <c r="D198" s="675"/>
      <c r="E198" s="675"/>
      <c r="F198" s="675"/>
      <c r="I198" s="675"/>
      <c r="J198" s="675"/>
      <c r="K198" s="675"/>
      <c r="L198" s="675"/>
      <c r="O198" s="657"/>
    </row>
    <row r="199" spans="1:15" x14ac:dyDescent="0.2">
      <c r="A199" s="680"/>
      <c r="D199" s="675"/>
      <c r="E199" s="675"/>
      <c r="F199" s="675"/>
      <c r="I199" s="675"/>
      <c r="J199" s="675"/>
      <c r="K199" s="675"/>
      <c r="L199" s="675"/>
      <c r="O199" s="657"/>
    </row>
    <row r="200" spans="1:15" x14ac:dyDescent="0.2">
      <c r="A200" s="736"/>
      <c r="B200" s="737"/>
      <c r="C200" s="737"/>
      <c r="D200" s="737"/>
      <c r="E200" s="737"/>
      <c r="F200" s="737"/>
      <c r="G200" s="737"/>
      <c r="H200" s="737"/>
      <c r="I200" s="657"/>
      <c r="J200" s="657"/>
      <c r="K200" s="657"/>
      <c r="L200" s="657"/>
      <c r="M200" s="657"/>
      <c r="N200" s="657"/>
      <c r="O200" s="657"/>
    </row>
  </sheetData>
  <mergeCells count="1">
    <mergeCell ref="H42:N42"/>
  </mergeCells>
  <printOptions horizontalCentered="1"/>
  <pageMargins left="0.7" right="0.7" top="0.75" bottom="0.75" header="0.3" footer="0.3"/>
  <pageSetup scale="47" orientation="landscape" r:id="rId1"/>
  <headerFooter alignWithMargins="0">
    <oddHeader>&amp;RAdvice No. 2022-xx
Electric Schedule 120 Rate Design Workpapers
Page &amp;P of &amp;N</oddHeader>
    <oddFooter>&amp;L&amp;F
&amp;A&amp;R&amp;D</oddFooter>
  </headerFooter>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41"/>
  <sheetViews>
    <sheetView zoomScale="90" zoomScaleNormal="90" workbookViewId="0">
      <pane xSplit="3" ySplit="9" topLeftCell="D10" activePane="bottomRight" state="frozenSplit"/>
      <selection activeCell="U21" sqref="U21"/>
      <selection pane="topRight" activeCell="U21" sqref="U21"/>
      <selection pane="bottomLeft" activeCell="U21" sqref="U21"/>
      <selection pane="bottomRight" activeCell="E48" sqref="E48"/>
    </sheetView>
  </sheetViews>
  <sheetFormatPr defaultColWidth="9.140625" defaultRowHeight="11.25" x14ac:dyDescent="0.2"/>
  <cols>
    <col min="1" max="1" width="5" style="741" bestFit="1" customWidth="1"/>
    <col min="2" max="2" width="37.5703125" style="741" customWidth="1"/>
    <col min="3" max="3" width="8.42578125" style="741" bestFit="1" customWidth="1"/>
    <col min="4" max="4" width="14.28515625" style="741" bestFit="1" customWidth="1"/>
    <col min="5" max="5" width="14.7109375" style="741" bestFit="1" customWidth="1"/>
    <col min="6" max="6" width="10" style="741" bestFit="1" customWidth="1"/>
    <col min="7" max="7" width="14.28515625" style="741" bestFit="1" customWidth="1"/>
    <col min="8" max="8" width="14.7109375" style="741" bestFit="1" customWidth="1"/>
    <col min="9" max="9" width="13.7109375" style="741" bestFit="1" customWidth="1"/>
    <col min="10" max="10" width="14.42578125" style="741" bestFit="1" customWidth="1"/>
    <col min="11" max="12" width="12.5703125" style="741" bestFit="1" customWidth="1"/>
    <col min="13" max="13" width="11.5703125" style="741" bestFit="1" customWidth="1"/>
    <col min="14" max="15" width="12.5703125" style="741" bestFit="1" customWidth="1"/>
    <col min="16" max="16" width="11.5703125" style="741" bestFit="1" customWidth="1"/>
    <col min="17" max="17" width="12.28515625" style="741" bestFit="1" customWidth="1"/>
    <col min="18" max="18" width="12.5703125" style="741" bestFit="1" customWidth="1"/>
    <col min="19" max="19" width="12.28515625" style="741" bestFit="1" customWidth="1"/>
    <col min="20" max="20" width="16.5703125" style="741" bestFit="1" customWidth="1"/>
    <col min="21" max="21" width="14.140625" style="741" bestFit="1" customWidth="1"/>
    <col min="22" max="22" width="7.85546875" style="741" bestFit="1" customWidth="1"/>
    <col min="23" max="23" width="9.140625" style="741"/>
    <col min="24" max="24" width="15.85546875" style="741" bestFit="1" customWidth="1"/>
    <col min="25" max="25" width="12.85546875" style="741" bestFit="1" customWidth="1"/>
    <col min="26" max="26" width="14.28515625" style="741" customWidth="1"/>
    <col min="27" max="16384" width="9.140625" style="741"/>
  </cols>
  <sheetData>
    <row r="1" spans="1:26" x14ac:dyDescent="0.2">
      <c r="A1" s="739" t="s">
        <v>229</v>
      </c>
      <c r="B1" s="740"/>
      <c r="C1" s="739"/>
      <c r="D1" s="739"/>
      <c r="E1" s="739"/>
      <c r="F1" s="739"/>
      <c r="G1" s="739"/>
      <c r="H1" s="739"/>
      <c r="I1" s="739"/>
      <c r="J1" s="739"/>
      <c r="K1" s="739"/>
      <c r="L1" s="739"/>
      <c r="M1" s="739"/>
      <c r="N1" s="739"/>
      <c r="O1" s="739"/>
      <c r="P1" s="739"/>
      <c r="Q1" s="739"/>
      <c r="R1" s="739"/>
      <c r="S1" s="739"/>
      <c r="T1" s="739"/>
      <c r="U1" s="739"/>
      <c r="V1" s="739"/>
    </row>
    <row r="2" spans="1:26" x14ac:dyDescent="0.2">
      <c r="A2" s="739" t="s">
        <v>610</v>
      </c>
      <c r="B2" s="740"/>
      <c r="C2" s="739"/>
      <c r="D2" s="739"/>
      <c r="E2" s="739"/>
      <c r="F2" s="739"/>
      <c r="G2" s="739"/>
      <c r="H2" s="739"/>
      <c r="I2" s="739"/>
      <c r="J2" s="739"/>
      <c r="K2" s="739"/>
      <c r="L2" s="739"/>
      <c r="M2" s="739"/>
      <c r="N2" s="739"/>
      <c r="O2" s="739"/>
      <c r="P2" s="739"/>
      <c r="Q2" s="739"/>
      <c r="R2" s="739"/>
      <c r="S2" s="739"/>
      <c r="T2" s="739"/>
      <c r="U2" s="739"/>
      <c r="V2" s="739"/>
    </row>
    <row r="3" spans="1:26" x14ac:dyDescent="0.2">
      <c r="A3" s="740" t="s">
        <v>230</v>
      </c>
      <c r="B3" s="740"/>
      <c r="C3" s="740"/>
      <c r="D3" s="740"/>
      <c r="E3" s="740"/>
      <c r="F3" s="740"/>
      <c r="G3" s="740"/>
      <c r="H3" s="740"/>
      <c r="I3" s="740"/>
      <c r="J3" s="740"/>
      <c r="K3" s="740"/>
      <c r="L3" s="740"/>
      <c r="M3" s="740"/>
      <c r="N3" s="740"/>
      <c r="O3" s="740"/>
      <c r="P3" s="740"/>
      <c r="Q3" s="740"/>
      <c r="R3" s="740"/>
      <c r="S3" s="740"/>
      <c r="T3" s="740"/>
      <c r="U3" s="740"/>
      <c r="V3" s="740"/>
    </row>
    <row r="4" spans="1:26" x14ac:dyDescent="0.2">
      <c r="A4" s="740" t="s">
        <v>611</v>
      </c>
      <c r="B4" s="740"/>
      <c r="C4" s="740"/>
      <c r="D4" s="740"/>
      <c r="E4" s="740"/>
      <c r="F4" s="740"/>
      <c r="G4" s="740"/>
      <c r="H4" s="740"/>
      <c r="I4" s="740"/>
      <c r="J4" s="740"/>
      <c r="K4" s="740"/>
      <c r="L4" s="740"/>
      <c r="M4" s="740"/>
      <c r="N4" s="740"/>
      <c r="O4" s="740"/>
      <c r="P4" s="740"/>
      <c r="Q4" s="740"/>
      <c r="R4" s="740"/>
      <c r="S4" s="740"/>
      <c r="T4" s="740"/>
      <c r="U4" s="740"/>
      <c r="V4" s="740"/>
    </row>
    <row r="5" spans="1:26" x14ac:dyDescent="0.2">
      <c r="F5" s="742"/>
      <c r="P5" s="742"/>
      <c r="Q5" s="742"/>
      <c r="R5" s="742"/>
    </row>
    <row r="6" spans="1:26" x14ac:dyDescent="0.2">
      <c r="F6" s="742"/>
      <c r="G6" s="743" t="s">
        <v>231</v>
      </c>
      <c r="P6" s="742"/>
      <c r="Q6" s="742"/>
      <c r="R6" s="742"/>
    </row>
    <row r="7" spans="1:26" x14ac:dyDescent="0.2">
      <c r="B7" s="743"/>
      <c r="C7" s="743"/>
      <c r="D7" s="743" t="s">
        <v>232</v>
      </c>
      <c r="E7" s="743" t="str">
        <f>D7</f>
        <v>UG-220067</v>
      </c>
      <c r="F7" s="743" t="s">
        <v>233</v>
      </c>
      <c r="G7" s="743" t="s">
        <v>234</v>
      </c>
      <c r="H7" s="742"/>
      <c r="I7" s="743"/>
      <c r="J7" s="743"/>
      <c r="K7" s="743"/>
      <c r="L7" s="743"/>
      <c r="M7" s="743"/>
      <c r="N7" s="743"/>
      <c r="O7" s="743"/>
      <c r="P7" s="743"/>
      <c r="Q7" s="743"/>
      <c r="R7" s="743"/>
      <c r="S7" s="743"/>
      <c r="T7" s="744" t="s">
        <v>612</v>
      </c>
      <c r="U7" s="744" t="s">
        <v>236</v>
      </c>
      <c r="V7" s="743"/>
      <c r="X7" s="742" t="s">
        <v>613</v>
      </c>
      <c r="Y7" s="745" t="s">
        <v>614</v>
      </c>
      <c r="Z7" s="742" t="str">
        <f>Y7</f>
        <v>CY 2023</v>
      </c>
    </row>
    <row r="8" spans="1:26" x14ac:dyDescent="0.2">
      <c r="A8" s="741" t="s">
        <v>219</v>
      </c>
      <c r="B8" s="743"/>
      <c r="C8" s="743" t="s">
        <v>80</v>
      </c>
      <c r="D8" s="743" t="s">
        <v>224</v>
      </c>
      <c r="E8" s="743" t="s">
        <v>237</v>
      </c>
      <c r="F8" s="743" t="s">
        <v>80</v>
      </c>
      <c r="G8" s="744" t="s">
        <v>615</v>
      </c>
      <c r="H8" s="742" t="s">
        <v>237</v>
      </c>
      <c r="I8" s="743" t="s">
        <v>239</v>
      </c>
      <c r="J8" s="743" t="s">
        <v>240</v>
      </c>
      <c r="K8" s="743" t="s">
        <v>616</v>
      </c>
      <c r="L8" s="743" t="s">
        <v>241</v>
      </c>
      <c r="M8" s="743" t="s">
        <v>221</v>
      </c>
      <c r="N8" s="743" t="s">
        <v>617</v>
      </c>
      <c r="O8" s="743" t="s">
        <v>242</v>
      </c>
      <c r="P8" s="743" t="s">
        <v>243</v>
      </c>
      <c r="Q8" s="743" t="s">
        <v>244</v>
      </c>
      <c r="R8" s="743" t="s">
        <v>245</v>
      </c>
      <c r="S8" s="743" t="s">
        <v>236</v>
      </c>
      <c r="T8" s="743" t="s">
        <v>247</v>
      </c>
      <c r="U8" s="743" t="s">
        <v>213</v>
      </c>
      <c r="V8" s="743" t="s">
        <v>248</v>
      </c>
      <c r="X8" s="746" t="s">
        <v>618</v>
      </c>
      <c r="Y8" s="742" t="s">
        <v>619</v>
      </c>
      <c r="Z8" s="742" t="s">
        <v>619</v>
      </c>
    </row>
    <row r="9" spans="1:26" x14ac:dyDescent="0.2">
      <c r="A9" s="741" t="s">
        <v>400</v>
      </c>
      <c r="B9" s="747" t="s">
        <v>249</v>
      </c>
      <c r="C9" s="747" t="s">
        <v>188</v>
      </c>
      <c r="D9" s="747" t="s">
        <v>620</v>
      </c>
      <c r="E9" s="747" t="s">
        <v>621</v>
      </c>
      <c r="F9" s="747" t="s">
        <v>252</v>
      </c>
      <c r="G9" s="748" t="s">
        <v>622</v>
      </c>
      <c r="H9" s="747" t="s">
        <v>213</v>
      </c>
      <c r="I9" s="747" t="s">
        <v>213</v>
      </c>
      <c r="J9" s="747" t="s">
        <v>213</v>
      </c>
      <c r="K9" s="747" t="s">
        <v>213</v>
      </c>
      <c r="L9" s="747" t="s">
        <v>213</v>
      </c>
      <c r="M9" s="747" t="s">
        <v>213</v>
      </c>
      <c r="N9" s="747" t="s">
        <v>213</v>
      </c>
      <c r="O9" s="747" t="s">
        <v>213</v>
      </c>
      <c r="P9" s="747" t="s">
        <v>213</v>
      </c>
      <c r="Q9" s="747" t="s">
        <v>213</v>
      </c>
      <c r="R9" s="747" t="s">
        <v>213</v>
      </c>
      <c r="S9" s="747" t="s">
        <v>213</v>
      </c>
      <c r="T9" s="747" t="s">
        <v>623</v>
      </c>
      <c r="U9" s="747" t="s">
        <v>255</v>
      </c>
      <c r="V9" s="747" t="s">
        <v>255</v>
      </c>
      <c r="X9" s="749">
        <v>45292</v>
      </c>
      <c r="Y9" s="742" t="s">
        <v>624</v>
      </c>
      <c r="Z9" s="742" t="s">
        <v>625</v>
      </c>
    </row>
    <row r="10" spans="1:26" x14ac:dyDescent="0.2">
      <c r="B10" s="743" t="s">
        <v>184</v>
      </c>
      <c r="C10" s="743" t="s">
        <v>183</v>
      </c>
      <c r="D10" s="750" t="s">
        <v>182</v>
      </c>
      <c r="E10" s="751" t="s">
        <v>181</v>
      </c>
      <c r="F10" s="743" t="s">
        <v>259</v>
      </c>
      <c r="G10" s="743" t="s">
        <v>260</v>
      </c>
      <c r="H10" s="743" t="s">
        <v>261</v>
      </c>
      <c r="I10" s="743" t="s">
        <v>262</v>
      </c>
      <c r="J10" s="743" t="s">
        <v>263</v>
      </c>
      <c r="K10" s="743" t="s">
        <v>264</v>
      </c>
      <c r="L10" s="743" t="s">
        <v>265</v>
      </c>
      <c r="M10" s="751" t="s">
        <v>266</v>
      </c>
      <c r="N10" s="751" t="s">
        <v>267</v>
      </c>
      <c r="O10" s="751" t="s">
        <v>268</v>
      </c>
      <c r="P10" s="751" t="s">
        <v>269</v>
      </c>
      <c r="Q10" s="751" t="s">
        <v>270</v>
      </c>
      <c r="R10" s="751" t="s">
        <v>271</v>
      </c>
      <c r="S10" s="751" t="s">
        <v>626</v>
      </c>
      <c r="T10" s="751" t="s">
        <v>627</v>
      </c>
      <c r="U10" s="743" t="s">
        <v>628</v>
      </c>
      <c r="V10" s="743" t="s">
        <v>629</v>
      </c>
    </row>
    <row r="11" spans="1:26" x14ac:dyDescent="0.2">
      <c r="A11" s="742">
        <v>1</v>
      </c>
      <c r="B11" s="741" t="s">
        <v>175</v>
      </c>
      <c r="C11" s="742" t="s">
        <v>275</v>
      </c>
      <c r="D11" s="752">
        <v>620836684.05687141</v>
      </c>
      <c r="E11" s="753">
        <v>403613457.09474093</v>
      </c>
      <c r="F11" s="754">
        <f t="shared" ref="F11:F16" si="0">(E11)/D11</f>
        <v>0.6501121268436002</v>
      </c>
      <c r="G11" s="752">
        <v>545268777</v>
      </c>
      <c r="H11" s="755">
        <f>F11*G11</f>
        <v>354485844.31687874</v>
      </c>
      <c r="I11" s="753">
        <v>303229419.57999998</v>
      </c>
      <c r="J11" s="753">
        <v>-109997070.38</v>
      </c>
      <c r="K11" s="753">
        <v>36109134.87256062</v>
      </c>
      <c r="L11" s="753">
        <v>15676477.338750001</v>
      </c>
      <c r="M11" s="753">
        <v>2998978.2734999997</v>
      </c>
      <c r="N11" s="753">
        <v>8702489.6809199993</v>
      </c>
      <c r="O11" s="753">
        <v>12459391.55445</v>
      </c>
      <c r="P11" s="753">
        <v>1717596.6475500001</v>
      </c>
      <c r="Q11" s="753">
        <v>-2617290.1295999996</v>
      </c>
      <c r="R11" s="753">
        <v>38812231.546859995</v>
      </c>
      <c r="S11" s="756">
        <f>'[121]Revenue Impacts Sch 142'!G10</f>
        <v>2530047.13</v>
      </c>
      <c r="T11" s="757">
        <f t="shared" ref="T11:T23" si="1">SUM(H11:S11)</f>
        <v>664107250.43186927</v>
      </c>
      <c r="U11" s="756">
        <f>'[121]Revenue Impacts Sch 142'!I10</f>
        <v>20872888.780000001</v>
      </c>
      <c r="V11" s="815">
        <f>U11/T11</f>
        <v>3.1429996836243472E-2</v>
      </c>
      <c r="X11" s="754">
        <f>T11/G11</f>
        <v>1.217944761271136</v>
      </c>
      <c r="Y11" s="759">
        <f>'[121]2023 Weather Adj'!$P$181</f>
        <v>566533285.41189575</v>
      </c>
      <c r="Z11" s="760">
        <f>X11*Y11</f>
        <v>690006247.05314374</v>
      </c>
    </row>
    <row r="12" spans="1:26" x14ac:dyDescent="0.2">
      <c r="A12" s="742">
        <f>A11+1</f>
        <v>2</v>
      </c>
      <c r="B12" s="741" t="s">
        <v>276</v>
      </c>
      <c r="C12" s="742">
        <v>16</v>
      </c>
      <c r="D12" s="752">
        <v>8190.2669999999998</v>
      </c>
      <c r="E12" s="753">
        <v>5233.1499999999996</v>
      </c>
      <c r="F12" s="754">
        <f t="shared" si="0"/>
        <v>0.63894742381414427</v>
      </c>
      <c r="G12" s="752">
        <v>6996</v>
      </c>
      <c r="H12" s="755">
        <f t="shared" ref="H12:H23" si="2">F12*G12</f>
        <v>4470.0761770037534</v>
      </c>
      <c r="I12" s="753">
        <v>3890.55</v>
      </c>
      <c r="J12" s="753">
        <v>-1411.3</v>
      </c>
      <c r="K12" s="753">
        <v>739.38882947368415</v>
      </c>
      <c r="L12" s="753">
        <v>201.13500000000002</v>
      </c>
      <c r="M12" s="753"/>
      <c r="N12" s="753"/>
      <c r="O12" s="753">
        <v>159.8586</v>
      </c>
      <c r="P12" s="753">
        <v>22.037400000000002</v>
      </c>
      <c r="Q12" s="753">
        <v>-33.580799999999996</v>
      </c>
      <c r="R12" s="753">
        <v>497.97527999999994</v>
      </c>
      <c r="S12" s="756"/>
      <c r="T12" s="757">
        <f t="shared" si="1"/>
        <v>8536.1404864774377</v>
      </c>
      <c r="U12" s="756"/>
      <c r="V12" s="758">
        <f t="shared" ref="V12:V24" si="3">U12/T12</f>
        <v>0</v>
      </c>
      <c r="X12" s="754">
        <f t="shared" ref="X12:X23" si="4">T12/G12</f>
        <v>1.2201458671351397</v>
      </c>
      <c r="Y12" s="759">
        <f>'[121]2023 Weather Adj'!$P$180</f>
        <v>6338.0835000000006</v>
      </c>
      <c r="Z12" s="760">
        <f t="shared" ref="Z12:Z23" si="5">X12*Y12</f>
        <v>7733.3863880824219</v>
      </c>
    </row>
    <row r="13" spans="1:26" x14ac:dyDescent="0.2">
      <c r="A13" s="742">
        <f t="shared" ref="A13:A34" si="6">A12+1</f>
        <v>3</v>
      </c>
      <c r="B13" s="741" t="s">
        <v>277</v>
      </c>
      <c r="C13" s="742">
        <v>31</v>
      </c>
      <c r="D13" s="752">
        <v>222166912.14539161</v>
      </c>
      <c r="E13" s="753">
        <v>122121000.06</v>
      </c>
      <c r="F13" s="754">
        <f t="shared" si="0"/>
        <v>0.54968131339054194</v>
      </c>
      <c r="G13" s="752">
        <v>228642219</v>
      </c>
      <c r="H13" s="755">
        <f t="shared" si="2"/>
        <v>125680355.23644792</v>
      </c>
      <c r="I13" s="753">
        <v>125657190.72</v>
      </c>
      <c r="J13" s="753">
        <v>-45774172.240000002</v>
      </c>
      <c r="K13" s="753">
        <v>23819948.612333745</v>
      </c>
      <c r="L13" s="753">
        <v>6573463.7962500006</v>
      </c>
      <c r="M13" s="753">
        <v>1079191.2736800001</v>
      </c>
      <c r="N13" s="753">
        <v>3132398.4002999999</v>
      </c>
      <c r="O13" s="753">
        <v>5745778.9634699998</v>
      </c>
      <c r="P13" s="753">
        <v>660776.01291000005</v>
      </c>
      <c r="Q13" s="753">
        <v>-1006025.7636000001</v>
      </c>
      <c r="R13" s="753">
        <v>14928050.47851</v>
      </c>
      <c r="S13" s="756">
        <f>'[121]Revenue Impacts Sch 142'!G15</f>
        <v>-4072117.92</v>
      </c>
      <c r="T13" s="757">
        <f t="shared" si="1"/>
        <v>256424837.57030168</v>
      </c>
      <c r="U13" s="756">
        <f>'[121]Revenue Impacts Sch 142'!I15</f>
        <v>5089575.79</v>
      </c>
      <c r="V13" s="758">
        <f t="shared" si="3"/>
        <v>1.9848216881894823E-2</v>
      </c>
      <c r="X13" s="754">
        <f t="shared" si="4"/>
        <v>1.121511323200995</v>
      </c>
      <c r="Y13" s="759">
        <f>'[121]2023 Weather Adj'!$P$182</f>
        <v>232495372.63990244</v>
      </c>
      <c r="Z13" s="760">
        <f t="shared" si="5"/>
        <v>260746193.00748539</v>
      </c>
    </row>
    <row r="14" spans="1:26" x14ac:dyDescent="0.2">
      <c r="A14" s="742">
        <f t="shared" si="6"/>
        <v>4</v>
      </c>
      <c r="B14" s="741" t="s">
        <v>278</v>
      </c>
      <c r="C14" s="742">
        <v>41</v>
      </c>
      <c r="D14" s="752">
        <v>62517991.156948164</v>
      </c>
      <c r="E14" s="753">
        <v>17786398.291046247</v>
      </c>
      <c r="F14" s="754">
        <f t="shared" si="0"/>
        <v>0.28450047677306872</v>
      </c>
      <c r="G14" s="752">
        <v>60970775</v>
      </c>
      <c r="H14" s="755">
        <f t="shared" si="2"/>
        <v>17346214.556723498</v>
      </c>
      <c r="I14" s="753">
        <v>32561973.370000001</v>
      </c>
      <c r="J14" s="753">
        <v>-11963685.470000001</v>
      </c>
      <c r="K14" s="753">
        <v>6476945.1889428794</v>
      </c>
      <c r="L14" s="753">
        <v>1752909.78125</v>
      </c>
      <c r="M14" s="753">
        <v>140842.49025</v>
      </c>
      <c r="N14" s="753">
        <v>409723.60800000001</v>
      </c>
      <c r="O14" s="753">
        <v>612146.58100000001</v>
      </c>
      <c r="P14" s="753">
        <v>134135.70500000002</v>
      </c>
      <c r="Q14" s="753">
        <v>-128038.62749999999</v>
      </c>
      <c r="R14" s="753">
        <v>1902897.88775</v>
      </c>
      <c r="S14" s="756">
        <f>'[121]Revenue Impacts Sch 142'!G27</f>
        <v>-2191315.06</v>
      </c>
      <c r="T14" s="757">
        <f t="shared" si="1"/>
        <v>47054750.011416376</v>
      </c>
      <c r="U14" s="756">
        <f>'[121]Revenue Impacts Sch 142'!I27</f>
        <v>1509161.3900000001</v>
      </c>
      <c r="V14" s="758">
        <f t="shared" si="3"/>
        <v>3.2072455801674622E-2</v>
      </c>
      <c r="X14" s="754">
        <f t="shared" si="4"/>
        <v>0.77175909296570977</v>
      </c>
      <c r="Y14" s="759">
        <f>'[121]2023 Weather Adj'!$P$183</f>
        <v>67903627.578000069</v>
      </c>
      <c r="Z14" s="760">
        <f t="shared" si="5"/>
        <v>52405242.028678685</v>
      </c>
    </row>
    <row r="15" spans="1:26" x14ac:dyDescent="0.2">
      <c r="A15" s="742">
        <f t="shared" si="6"/>
        <v>5</v>
      </c>
      <c r="B15" s="741" t="s">
        <v>206</v>
      </c>
      <c r="C15" s="742">
        <v>85</v>
      </c>
      <c r="D15" s="752">
        <v>19992939.502740219</v>
      </c>
      <c r="E15" s="753">
        <v>2272313.06</v>
      </c>
      <c r="F15" s="754">
        <f t="shared" si="0"/>
        <v>0.11365577631486147</v>
      </c>
      <c r="G15" s="752">
        <v>16936355</v>
      </c>
      <c r="H15" s="755">
        <f t="shared" si="2"/>
        <v>1924914.5754690857</v>
      </c>
      <c r="I15" s="753">
        <v>8439822.8399999999</v>
      </c>
      <c r="J15" s="753">
        <v>-3188607.56</v>
      </c>
      <c r="K15" s="753">
        <v>1498708.4434751938</v>
      </c>
      <c r="L15" s="753">
        <v>437635.41319999995</v>
      </c>
      <c r="M15" s="753">
        <v>18775.583371783741</v>
      </c>
      <c r="N15" s="753">
        <v>54732.331257848316</v>
      </c>
      <c r="O15" s="753">
        <v>89593.317950000011</v>
      </c>
      <c r="P15" s="753">
        <v>31332.25675</v>
      </c>
      <c r="Q15" s="753">
        <v>-21678.5344</v>
      </c>
      <c r="R15" s="753">
        <v>321621.38144999999</v>
      </c>
      <c r="S15" s="756"/>
      <c r="T15" s="757">
        <f t="shared" si="1"/>
        <v>9606850.0485239122</v>
      </c>
      <c r="U15" s="756"/>
      <c r="V15" s="758">
        <f t="shared" si="3"/>
        <v>0</v>
      </c>
      <c r="X15" s="754">
        <f t="shared" si="4"/>
        <v>0.56723244455633526</v>
      </c>
      <c r="Y15" s="759">
        <f>'[121]2023 Weather Adj'!$P$186</f>
        <v>22514120.979060303</v>
      </c>
      <c r="Z15" s="760">
        <f t="shared" si="5"/>
        <v>12770739.879989449</v>
      </c>
    </row>
    <row r="16" spans="1:26" x14ac:dyDescent="0.2">
      <c r="A16" s="742">
        <f t="shared" si="6"/>
        <v>6</v>
      </c>
      <c r="B16" s="741" t="s">
        <v>279</v>
      </c>
      <c r="C16" s="742">
        <v>86</v>
      </c>
      <c r="D16" s="752">
        <v>5773170.4876905456</v>
      </c>
      <c r="E16" s="753">
        <v>1192875.52</v>
      </c>
      <c r="F16" s="754">
        <f t="shared" si="0"/>
        <v>0.20662398980654192</v>
      </c>
      <c r="G16" s="752">
        <v>4761426</v>
      </c>
      <c r="H16" s="755">
        <f t="shared" si="2"/>
        <v>983824.83728860365</v>
      </c>
      <c r="I16" s="753">
        <v>2409192.39</v>
      </c>
      <c r="J16" s="753">
        <v>-904766.17</v>
      </c>
      <c r="K16" s="753">
        <v>513741.83528</v>
      </c>
      <c r="L16" s="753">
        <v>123035.24784</v>
      </c>
      <c r="M16" s="753">
        <v>8142.0384599999998</v>
      </c>
      <c r="N16" s="753">
        <v>23711.90148</v>
      </c>
      <c r="O16" s="753">
        <v>32044.396979999998</v>
      </c>
      <c r="P16" s="753">
        <v>2333.0987399999999</v>
      </c>
      <c r="Q16" s="753">
        <v>-5047.1115599999994</v>
      </c>
      <c r="R16" s="753">
        <v>74849.616719999991</v>
      </c>
      <c r="S16" s="756">
        <f>'[121]Revenue Impacts Sch 142'!G43</f>
        <v>-126631.35</v>
      </c>
      <c r="T16" s="757">
        <f t="shared" si="1"/>
        <v>3134430.7312286035</v>
      </c>
      <c r="U16" s="756">
        <f>'[121]Revenue Impacts Sch 142'!I43</f>
        <v>87071.17</v>
      </c>
      <c r="V16" s="758">
        <f t="shared" si="3"/>
        <v>2.7778942164043516E-2</v>
      </c>
      <c r="X16" s="754">
        <f t="shared" si="4"/>
        <v>0.6582966387020619</v>
      </c>
      <c r="Y16" s="759">
        <f>'[121]2023 Weather Adj'!$P$187</f>
        <v>5617202.6450715419</v>
      </c>
      <c r="Z16" s="760">
        <f t="shared" si="5"/>
        <v>3697785.620158927</v>
      </c>
    </row>
    <row r="17" spans="1:26" x14ac:dyDescent="0.2">
      <c r="A17" s="742">
        <f t="shared" si="6"/>
        <v>7</v>
      </c>
      <c r="B17" s="741" t="s">
        <v>280</v>
      </c>
      <c r="C17" s="742">
        <v>87</v>
      </c>
      <c r="D17" s="752">
        <v>21819455.762355208</v>
      </c>
      <c r="E17" s="753">
        <v>1509849.77</v>
      </c>
      <c r="F17" s="754">
        <f>(E17)/D17</f>
        <v>6.9197407416775353E-2</v>
      </c>
      <c r="G17" s="752">
        <v>20400254</v>
      </c>
      <c r="H17" s="755">
        <f t="shared" si="2"/>
        <v>1411644.6874437011</v>
      </c>
      <c r="I17" s="753">
        <v>10043861.050000001</v>
      </c>
      <c r="J17" s="753">
        <v>-3813011.48</v>
      </c>
      <c r="K17" s="753">
        <v>162465.6001044687</v>
      </c>
      <c r="L17" s="753">
        <v>527142.56335999991</v>
      </c>
      <c r="M17" s="753">
        <v>9370.9437627335901</v>
      </c>
      <c r="N17" s="753">
        <v>27093.573709896766</v>
      </c>
      <c r="O17" s="753">
        <v>76908.957580000002</v>
      </c>
      <c r="P17" s="753">
        <v>15810.611630403841</v>
      </c>
      <c r="Q17" s="753">
        <v>-12013.017364086816</v>
      </c>
      <c r="R17" s="753">
        <v>177952.66521711831</v>
      </c>
      <c r="S17" s="756"/>
      <c r="T17" s="757">
        <f t="shared" si="1"/>
        <v>8627226.1554442365</v>
      </c>
      <c r="U17" s="756"/>
      <c r="V17" s="758">
        <f>U17/T17</f>
        <v>0</v>
      </c>
      <c r="X17" s="754">
        <f t="shared" si="4"/>
        <v>0.42289797741950841</v>
      </c>
      <c r="Y17" s="759">
        <f>'[121]2023 Weather Adj'!$P$188</f>
        <v>20439485.711026669</v>
      </c>
      <c r="Z17" s="760">
        <f t="shared" si="5"/>
        <v>8643817.16668812</v>
      </c>
    </row>
    <row r="18" spans="1:26" x14ac:dyDescent="0.2">
      <c r="A18" s="742">
        <f t="shared" si="6"/>
        <v>8</v>
      </c>
      <c r="B18" s="741" t="s">
        <v>281</v>
      </c>
      <c r="C18" s="742" t="s">
        <v>282</v>
      </c>
      <c r="D18" s="752">
        <v>36958.529999999992</v>
      </c>
      <c r="E18" s="753">
        <v>23981.98</v>
      </c>
      <c r="F18" s="754">
        <f>(E18)/D18</f>
        <v>0.64888890331947735</v>
      </c>
      <c r="G18" s="752">
        <v>0</v>
      </c>
      <c r="H18" s="755">
        <f t="shared" si="2"/>
        <v>0</v>
      </c>
      <c r="I18" s="753"/>
      <c r="J18" s="753"/>
      <c r="K18" s="753">
        <v>0</v>
      </c>
      <c r="L18" s="753"/>
      <c r="M18" s="753">
        <v>0</v>
      </c>
      <c r="N18" s="753">
        <v>0</v>
      </c>
      <c r="O18" s="753">
        <v>0</v>
      </c>
      <c r="P18" s="753">
        <v>0</v>
      </c>
      <c r="Q18" s="753">
        <v>0</v>
      </c>
      <c r="R18" s="753">
        <v>0</v>
      </c>
      <c r="S18" s="756">
        <f>'[121]Revenue Impacts Sch 142'!G18</f>
        <v>0</v>
      </c>
      <c r="T18" s="757">
        <f t="shared" si="1"/>
        <v>0</v>
      </c>
      <c r="U18" s="756">
        <f>'[121]Revenue Impacts Sch 142'!I18</f>
        <v>0</v>
      </c>
      <c r="V18" s="758">
        <f>IF(T18=0,0,U18/T18)</f>
        <v>0</v>
      </c>
      <c r="X18" s="754">
        <f>IF(T18=0,0,T18/G18)</f>
        <v>0</v>
      </c>
      <c r="Y18" s="759">
        <f>'[121]2023 Weather Adj'!$P$189</f>
        <v>588.30999999999995</v>
      </c>
      <c r="Z18" s="760">
        <f t="shared" si="5"/>
        <v>0</v>
      </c>
    </row>
    <row r="19" spans="1:26" x14ac:dyDescent="0.2">
      <c r="A19" s="742">
        <f t="shared" si="6"/>
        <v>9</v>
      </c>
      <c r="B19" s="741" t="s">
        <v>283</v>
      </c>
      <c r="C19" s="742" t="s">
        <v>284</v>
      </c>
      <c r="D19" s="752">
        <v>19494505.608019032</v>
      </c>
      <c r="E19" s="753">
        <v>4475398.7622919884</v>
      </c>
      <c r="F19" s="754">
        <f t="shared" ref="F19:F24" si="7">(E19)/D19</f>
        <v>0.22957231397810063</v>
      </c>
      <c r="G19" s="752">
        <v>21523379</v>
      </c>
      <c r="H19" s="755">
        <f>F19*G19</f>
        <v>4941171.9216576573</v>
      </c>
      <c r="I19" s="753"/>
      <c r="J19" s="753"/>
      <c r="K19" s="753">
        <v>2283191.3100999994</v>
      </c>
      <c r="L19" s="753"/>
      <c r="M19" s="753">
        <v>49719.005490000003</v>
      </c>
      <c r="N19" s="753">
        <v>144637.10688000001</v>
      </c>
      <c r="O19" s="753">
        <v>216094.72516</v>
      </c>
      <c r="P19" s="753">
        <v>0</v>
      </c>
      <c r="Q19" s="753">
        <v>-45199.0959</v>
      </c>
      <c r="R19" s="753">
        <v>671744.65859000001</v>
      </c>
      <c r="S19" s="756">
        <f>'[121]Revenue Impacts Sch 142'!G35</f>
        <v>-649307.65</v>
      </c>
      <c r="T19" s="757">
        <f t="shared" si="1"/>
        <v>7612051.9819776565</v>
      </c>
      <c r="U19" s="756">
        <f>'[121]Revenue Impacts Sch 142'!I35</f>
        <v>444436.67</v>
      </c>
      <c r="V19" s="758">
        <f t="shared" si="3"/>
        <v>5.8385921569144711E-2</v>
      </c>
      <c r="X19" s="754">
        <f t="shared" si="4"/>
        <v>0.35366435641809107</v>
      </c>
      <c r="Y19" s="759">
        <f>'[121]2023 Weather Adj'!$P$190</f>
        <v>20866888.902369257</v>
      </c>
      <c r="Z19" s="760">
        <f t="shared" si="5"/>
        <v>7379874.8341042306</v>
      </c>
    </row>
    <row r="20" spans="1:26" x14ac:dyDescent="0.2">
      <c r="A20" s="742">
        <f t="shared" si="6"/>
        <v>10</v>
      </c>
      <c r="B20" s="741" t="s">
        <v>285</v>
      </c>
      <c r="C20" s="742" t="s">
        <v>205</v>
      </c>
      <c r="D20" s="752">
        <v>68886791.019958794</v>
      </c>
      <c r="E20" s="753">
        <v>7339677.3100000005</v>
      </c>
      <c r="F20" s="754">
        <f t="shared" si="7"/>
        <v>0.1065469475544804</v>
      </c>
      <c r="G20" s="752">
        <v>63133599</v>
      </c>
      <c r="H20" s="755">
        <f t="shared" si="2"/>
        <v>6726692.2615785962</v>
      </c>
      <c r="I20" s="753"/>
      <c r="J20" s="753"/>
      <c r="K20" s="753">
        <v>6243031.3552862257</v>
      </c>
      <c r="L20" s="753"/>
      <c r="M20" s="753">
        <v>66804.996771336155</v>
      </c>
      <c r="N20" s="753">
        <v>194799.10631711321</v>
      </c>
      <c r="O20" s="753">
        <v>333976.73871000001</v>
      </c>
      <c r="P20" s="753">
        <v>0</v>
      </c>
      <c r="Q20" s="753">
        <v>-80811.006720000005</v>
      </c>
      <c r="R20" s="753">
        <v>1198907.04501</v>
      </c>
      <c r="S20" s="756"/>
      <c r="T20" s="757">
        <f t="shared" si="1"/>
        <v>14683400.496953271</v>
      </c>
      <c r="U20" s="756"/>
      <c r="V20" s="758">
        <f t="shared" si="3"/>
        <v>0</v>
      </c>
      <c r="X20" s="754">
        <f t="shared" si="4"/>
        <v>0.23257664269944869</v>
      </c>
      <c r="Y20" s="759">
        <f>'[121]2023 Weather Adj'!$P$191</f>
        <v>57945048.960469335</v>
      </c>
      <c r="Z20" s="760">
        <f t="shared" si="5"/>
        <v>13476664.948281137</v>
      </c>
    </row>
    <row r="21" spans="1:26" x14ac:dyDescent="0.2">
      <c r="A21" s="742">
        <f t="shared" si="6"/>
        <v>11</v>
      </c>
      <c r="B21" s="741" t="s">
        <v>286</v>
      </c>
      <c r="C21" s="742" t="s">
        <v>287</v>
      </c>
      <c r="D21" s="752">
        <v>1718484.3400000003</v>
      </c>
      <c r="E21" s="753">
        <v>367155.5</v>
      </c>
      <c r="F21" s="754">
        <f t="shared" si="7"/>
        <v>0.21365076856039314</v>
      </c>
      <c r="G21" s="752">
        <v>1188598</v>
      </c>
      <c r="H21" s="755">
        <f t="shared" si="2"/>
        <v>253944.87620934617</v>
      </c>
      <c r="I21" s="753"/>
      <c r="J21" s="753"/>
      <c r="K21" s="753">
        <v>126937.93491999997</v>
      </c>
      <c r="L21" s="753"/>
      <c r="M21" s="753">
        <v>2032.5025799999999</v>
      </c>
      <c r="N21" s="753">
        <v>5919.2180399999997</v>
      </c>
      <c r="O21" s="753">
        <v>7999.2645400000001</v>
      </c>
      <c r="P21" s="753">
        <v>0</v>
      </c>
      <c r="Q21" s="753">
        <v>-1259.9138800000001</v>
      </c>
      <c r="R21" s="753">
        <v>18684.760559999999</v>
      </c>
      <c r="S21" s="756">
        <f>'[121]Revenue Impacts Sch 142'!G50</f>
        <v>-28660.660000000003</v>
      </c>
      <c r="T21" s="757">
        <f t="shared" si="1"/>
        <v>385597.98296934611</v>
      </c>
      <c r="U21" s="756">
        <f>'[121]Revenue Impacts Sch 142'!I50</f>
        <v>19685.7</v>
      </c>
      <c r="V21" s="758">
        <f t="shared" si="3"/>
        <v>5.1052393605401598E-2</v>
      </c>
      <c r="X21" s="754">
        <f t="shared" si="4"/>
        <v>0.3244141273747273</v>
      </c>
      <c r="Y21" s="759">
        <f>'[121]2023 Weather Adj'!$P$192</f>
        <v>1808905.24</v>
      </c>
      <c r="Z21" s="760">
        <f t="shared" si="5"/>
        <v>586834.41493817163</v>
      </c>
    </row>
    <row r="22" spans="1:26" x14ac:dyDescent="0.2">
      <c r="A22" s="742">
        <f t="shared" si="6"/>
        <v>12</v>
      </c>
      <c r="B22" s="741" t="s">
        <v>288</v>
      </c>
      <c r="C22" s="742" t="s">
        <v>202</v>
      </c>
      <c r="D22" s="752">
        <v>97500425.645479575</v>
      </c>
      <c r="E22" s="753">
        <v>4790056.76</v>
      </c>
      <c r="F22" s="754">
        <f>(E22)/D22</f>
        <v>4.9128572806616068E-2</v>
      </c>
      <c r="G22" s="752">
        <v>123922533</v>
      </c>
      <c r="H22" s="755">
        <f t="shared" si="2"/>
        <v>6088137.1848707823</v>
      </c>
      <c r="I22" s="753"/>
      <c r="J22" s="753"/>
      <c r="K22" s="753">
        <v>807997.83197867917</v>
      </c>
      <c r="L22" s="753"/>
      <c r="M22" s="753">
        <v>44837.204339898628</v>
      </c>
      <c r="N22" s="753">
        <v>129291.70038115259</v>
      </c>
      <c r="O22" s="753">
        <v>467187.94941</v>
      </c>
      <c r="P22" s="753">
        <v>0</v>
      </c>
      <c r="Q22" s="753">
        <v>-52271.763308378795</v>
      </c>
      <c r="R22" s="753">
        <v>1590609.8798937034</v>
      </c>
      <c r="S22" s="756"/>
      <c r="T22" s="757">
        <f t="shared" si="1"/>
        <v>9075789.9875658378</v>
      </c>
      <c r="U22" s="756"/>
      <c r="V22" s="758">
        <f t="shared" si="3"/>
        <v>0</v>
      </c>
      <c r="X22" s="754">
        <f t="shared" si="4"/>
        <v>7.3237608753251013E-2</v>
      </c>
      <c r="Y22" s="759">
        <f>'[121]2023 Weather Adj'!$P$193</f>
        <v>89071524.227799997</v>
      </c>
      <c r="Z22" s="760">
        <f t="shared" si="5"/>
        <v>6523385.4424513346</v>
      </c>
    </row>
    <row r="23" spans="1:26" x14ac:dyDescent="0.2">
      <c r="A23" s="742">
        <f t="shared" si="6"/>
        <v>13</v>
      </c>
      <c r="B23" s="741" t="s">
        <v>289</v>
      </c>
      <c r="D23" s="752">
        <v>32154478.538398605</v>
      </c>
      <c r="E23" s="753">
        <v>1699064.4523564125</v>
      </c>
      <c r="F23" s="761">
        <f t="shared" si="7"/>
        <v>5.2840678175744761E-2</v>
      </c>
      <c r="G23" s="752">
        <v>32071144</v>
      </c>
      <c r="H23" s="755">
        <f t="shared" si="2"/>
        <v>1694660.9988319676</v>
      </c>
      <c r="I23" s="753"/>
      <c r="J23" s="753"/>
      <c r="K23" s="753">
        <v>1401276.6008886266</v>
      </c>
      <c r="L23" s="753"/>
      <c r="M23" s="753"/>
      <c r="N23" s="753"/>
      <c r="O23" s="753">
        <v>30146.875359999998</v>
      </c>
      <c r="P23" s="753">
        <v>0</v>
      </c>
      <c r="Q23" s="753">
        <v>0</v>
      </c>
      <c r="R23" s="753">
        <v>0</v>
      </c>
      <c r="S23" s="756"/>
      <c r="T23" s="757">
        <f t="shared" si="1"/>
        <v>3126084.4750805944</v>
      </c>
      <c r="U23" s="756"/>
      <c r="V23" s="758">
        <f t="shared" si="3"/>
        <v>0</v>
      </c>
      <c r="X23" s="754">
        <f t="shared" si="4"/>
        <v>9.7473432038489002E-2</v>
      </c>
      <c r="Y23" s="759">
        <f>'[121]2023 Weather Adj'!$P$194</f>
        <v>21437479.91957251</v>
      </c>
      <c r="Z23" s="760">
        <f t="shared" si="5"/>
        <v>2089584.7420169236</v>
      </c>
    </row>
    <row r="24" spans="1:26" x14ac:dyDescent="0.2">
      <c r="A24" s="742">
        <f t="shared" si="6"/>
        <v>14</v>
      </c>
      <c r="B24" s="741" t="s">
        <v>79</v>
      </c>
      <c r="D24" s="762">
        <f>SUM(D11:D23)</f>
        <v>1172906987.060853</v>
      </c>
      <c r="E24" s="763">
        <f>SUM(E11:E23)</f>
        <v>567196461.71043551</v>
      </c>
      <c r="F24" s="754">
        <f t="shared" si="7"/>
        <v>0.48358179119706113</v>
      </c>
      <c r="G24" s="762">
        <f>SUM(G11:G23)</f>
        <v>1118826055</v>
      </c>
      <c r="H24" s="763">
        <f>SUM(H11:H23)</f>
        <v>521541875.5295769</v>
      </c>
      <c r="I24" s="763">
        <f t="shared" ref="I24:L24" si="8">SUM(I11:I23)</f>
        <v>482345350.5</v>
      </c>
      <c r="J24" s="763">
        <f t="shared" si="8"/>
        <v>-175642724.59999996</v>
      </c>
      <c r="K24" s="763">
        <f t="shared" si="8"/>
        <v>79444118.974699914</v>
      </c>
      <c r="L24" s="763">
        <f t="shared" si="8"/>
        <v>25090865.275649998</v>
      </c>
      <c r="M24" s="763">
        <f>SUM(M11:M23)</f>
        <v>4418694.3122057524</v>
      </c>
      <c r="N24" s="763">
        <f>SUM(N11:N23)</f>
        <v>12824796.627286011</v>
      </c>
      <c r="O24" s="763">
        <f>SUM(O11:O23)</f>
        <v>20071429.18321</v>
      </c>
      <c r="P24" s="763">
        <f>SUM(P11:P23)</f>
        <v>2562006.3699804042</v>
      </c>
      <c r="Q24" s="763">
        <f t="shared" ref="Q24:T24" si="9">SUM(Q11:Q23)</f>
        <v>-3969668.5446324656</v>
      </c>
      <c r="R24" s="763">
        <f t="shared" si="9"/>
        <v>59698047.895840809</v>
      </c>
      <c r="S24" s="763">
        <f t="shared" si="9"/>
        <v>-4537985.5100000007</v>
      </c>
      <c r="T24" s="764">
        <f t="shared" si="9"/>
        <v>1023846806.0138173</v>
      </c>
      <c r="U24" s="763">
        <f>SUM(U11:U23)</f>
        <v>28022819.500000004</v>
      </c>
      <c r="V24" s="765">
        <f t="shared" si="3"/>
        <v>2.7370129335171089E-2</v>
      </c>
    </row>
    <row r="25" spans="1:26" x14ac:dyDescent="0.2">
      <c r="A25" s="742"/>
      <c r="D25" s="766"/>
      <c r="E25" s="755"/>
      <c r="G25" s="766"/>
      <c r="M25" s="755"/>
      <c r="N25" s="755"/>
      <c r="S25" s="755"/>
      <c r="T25" s="755"/>
      <c r="V25" s="758"/>
      <c r="X25" s="767" t="s">
        <v>290</v>
      </c>
      <c r="Y25" s="768">
        <f>Y11</f>
        <v>566533285.41189575</v>
      </c>
      <c r="Z25" s="769">
        <f>Z11</f>
        <v>690006247.05314374</v>
      </c>
    </row>
    <row r="26" spans="1:26" s="774" customFormat="1" x14ac:dyDescent="0.2">
      <c r="A26" s="742"/>
      <c r="B26" s="770" t="s">
        <v>291</v>
      </c>
      <c r="C26" s="771"/>
      <c r="D26" s="772"/>
      <c r="E26" s="773"/>
      <c r="U26" s="757"/>
      <c r="V26" s="775"/>
      <c r="X26" s="776" t="s">
        <v>292</v>
      </c>
      <c r="Y26" s="777">
        <f>Y13+Y18</f>
        <v>232495960.94990245</v>
      </c>
      <c r="Z26" s="778">
        <f>Z13+Z18</f>
        <v>260746193.00748539</v>
      </c>
    </row>
    <row r="27" spans="1:26" s="774" customFormat="1" x14ac:dyDescent="0.2">
      <c r="A27" s="742">
        <f>A24+1</f>
        <v>15</v>
      </c>
      <c r="B27" s="779" t="s">
        <v>175</v>
      </c>
      <c r="C27" s="780" t="s">
        <v>293</v>
      </c>
      <c r="D27" s="781">
        <f>D11+D12</f>
        <v>620844874.32387137</v>
      </c>
      <c r="E27" s="782">
        <f>E11+E12</f>
        <v>403618690.2447409</v>
      </c>
      <c r="F27" s="754">
        <f t="shared" ref="F27:F34" si="10">(E27)/D27</f>
        <v>0.65011197955737365</v>
      </c>
      <c r="G27" s="781">
        <f>G11+G12</f>
        <v>545275773</v>
      </c>
      <c r="H27" s="782">
        <f>H11+H12</f>
        <v>354490314.39305574</v>
      </c>
      <c r="I27" s="782">
        <f t="shared" ref="I27:S27" si="11">I11+I12</f>
        <v>303233310.13</v>
      </c>
      <c r="J27" s="782">
        <f t="shared" si="11"/>
        <v>-109998481.67999999</v>
      </c>
      <c r="K27" s="782">
        <f t="shared" si="11"/>
        <v>36109874.261390097</v>
      </c>
      <c r="L27" s="782">
        <f t="shared" si="11"/>
        <v>15676678.473750001</v>
      </c>
      <c r="M27" s="782">
        <f t="shared" si="11"/>
        <v>2998978.2734999997</v>
      </c>
      <c r="N27" s="782">
        <f t="shared" si="11"/>
        <v>8702489.6809199993</v>
      </c>
      <c r="O27" s="782">
        <f t="shared" si="11"/>
        <v>12459551.41305</v>
      </c>
      <c r="P27" s="782">
        <f t="shared" si="11"/>
        <v>1717618.6849500001</v>
      </c>
      <c r="Q27" s="782">
        <f t="shared" si="11"/>
        <v>-2617323.7103999997</v>
      </c>
      <c r="R27" s="782">
        <f t="shared" si="11"/>
        <v>38812729.522139996</v>
      </c>
      <c r="S27" s="782">
        <f t="shared" si="11"/>
        <v>2530047.13</v>
      </c>
      <c r="T27" s="782">
        <f>T11+T12</f>
        <v>664115786.57235575</v>
      </c>
      <c r="U27" s="755">
        <f>SUM(U11:U12)</f>
        <v>20872888.780000001</v>
      </c>
      <c r="V27" s="758">
        <f>U27/T27</f>
        <v>3.1429592854176021E-2</v>
      </c>
      <c r="X27" s="776" t="s">
        <v>294</v>
      </c>
      <c r="Y27" s="777">
        <f>Y14+Y16+Y19+Y21</f>
        <v>96196624.36544086</v>
      </c>
      <c r="Z27" s="778">
        <f>Z14+Z16+Z19+Z21</f>
        <v>64069736.897880018</v>
      </c>
    </row>
    <row r="28" spans="1:26" s="774" customFormat="1" x14ac:dyDescent="0.2">
      <c r="A28" s="742">
        <f t="shared" si="6"/>
        <v>16</v>
      </c>
      <c r="B28" s="783" t="s">
        <v>211</v>
      </c>
      <c r="C28" s="780" t="s">
        <v>295</v>
      </c>
      <c r="D28" s="781">
        <f>D13+D18</f>
        <v>222203870.67539161</v>
      </c>
      <c r="E28" s="782">
        <f>E13+E18</f>
        <v>122144982.04000001</v>
      </c>
      <c r="F28" s="754">
        <f t="shared" si="10"/>
        <v>0.54969781430331843</v>
      </c>
      <c r="G28" s="781">
        <f t="shared" ref="G28:S32" si="12">G13+G18</f>
        <v>228642219</v>
      </c>
      <c r="H28" s="782">
        <f t="shared" si="12"/>
        <v>125680355.23644792</v>
      </c>
      <c r="I28" s="782">
        <f t="shared" si="12"/>
        <v>125657190.72</v>
      </c>
      <c r="J28" s="782">
        <f t="shared" si="12"/>
        <v>-45774172.240000002</v>
      </c>
      <c r="K28" s="782">
        <f t="shared" si="12"/>
        <v>23819948.612333745</v>
      </c>
      <c r="L28" s="782">
        <f t="shared" si="12"/>
        <v>6573463.7962500006</v>
      </c>
      <c r="M28" s="782">
        <f t="shared" si="12"/>
        <v>1079191.2736800001</v>
      </c>
      <c r="N28" s="782">
        <f t="shared" si="12"/>
        <v>3132398.4002999999</v>
      </c>
      <c r="O28" s="782">
        <f t="shared" si="12"/>
        <v>5745778.9634699998</v>
      </c>
      <c r="P28" s="782">
        <f t="shared" si="12"/>
        <v>660776.01291000005</v>
      </c>
      <c r="Q28" s="782">
        <f t="shared" si="12"/>
        <v>-1006025.7636000001</v>
      </c>
      <c r="R28" s="782">
        <f t="shared" si="12"/>
        <v>14928050.47851</v>
      </c>
      <c r="S28" s="782">
        <f t="shared" si="12"/>
        <v>-4072117.92</v>
      </c>
      <c r="T28" s="782">
        <f>T13+T18</f>
        <v>256424837.57030168</v>
      </c>
      <c r="U28" s="755">
        <f>SUM(U13,U18)</f>
        <v>5089575.79</v>
      </c>
      <c r="V28" s="758">
        <f t="shared" ref="V28:V34" si="13">U28/T28</f>
        <v>1.9848216881894823E-2</v>
      </c>
    </row>
    <row r="29" spans="1:26" s="774" customFormat="1" x14ac:dyDescent="0.2">
      <c r="A29" s="742">
        <f t="shared" si="6"/>
        <v>17</v>
      </c>
      <c r="B29" s="779" t="s">
        <v>209</v>
      </c>
      <c r="C29" s="780" t="s">
        <v>296</v>
      </c>
      <c r="D29" s="781">
        <f t="shared" ref="D29:E32" si="14">D14+D19</f>
        <v>82012496.764967203</v>
      </c>
      <c r="E29" s="782">
        <f t="shared" si="14"/>
        <v>22261797.053338237</v>
      </c>
      <c r="F29" s="754">
        <f t="shared" si="10"/>
        <v>0.27144396197492282</v>
      </c>
      <c r="G29" s="781">
        <f t="shared" si="12"/>
        <v>82494154</v>
      </c>
      <c r="H29" s="782">
        <f t="shared" si="12"/>
        <v>22287386.478381157</v>
      </c>
      <c r="I29" s="782">
        <f t="shared" si="12"/>
        <v>32561973.370000001</v>
      </c>
      <c r="J29" s="782">
        <f t="shared" si="12"/>
        <v>-11963685.470000001</v>
      </c>
      <c r="K29" s="782">
        <f t="shared" si="12"/>
        <v>8760136.4990428798</v>
      </c>
      <c r="L29" s="782">
        <f t="shared" si="12"/>
        <v>1752909.78125</v>
      </c>
      <c r="M29" s="782">
        <f t="shared" si="12"/>
        <v>190561.49574000001</v>
      </c>
      <c r="N29" s="782">
        <f t="shared" si="12"/>
        <v>554360.71487999998</v>
      </c>
      <c r="O29" s="782">
        <f t="shared" si="12"/>
        <v>828241.30616000004</v>
      </c>
      <c r="P29" s="782">
        <f t="shared" si="12"/>
        <v>134135.70500000002</v>
      </c>
      <c r="Q29" s="782">
        <f t="shared" si="12"/>
        <v>-173237.72339999999</v>
      </c>
      <c r="R29" s="782">
        <f t="shared" si="12"/>
        <v>2574642.5463399999</v>
      </c>
      <c r="S29" s="782">
        <f t="shared" si="12"/>
        <v>-2840622.71</v>
      </c>
      <c r="T29" s="782">
        <f>T14+T19</f>
        <v>54666801.993394032</v>
      </c>
      <c r="U29" s="755">
        <f>SUM(U14,U19)</f>
        <v>1953598.06</v>
      </c>
      <c r="V29" s="758">
        <f t="shared" si="13"/>
        <v>3.5736461412834687E-2</v>
      </c>
    </row>
    <row r="30" spans="1:26" s="774" customFormat="1" x14ac:dyDescent="0.2">
      <c r="A30" s="742">
        <f t="shared" si="6"/>
        <v>18</v>
      </c>
      <c r="B30" s="779" t="s">
        <v>206</v>
      </c>
      <c r="C30" s="780" t="s">
        <v>297</v>
      </c>
      <c r="D30" s="781">
        <f t="shared" si="14"/>
        <v>88879730.522699013</v>
      </c>
      <c r="E30" s="782">
        <f t="shared" si="14"/>
        <v>9611990.370000001</v>
      </c>
      <c r="F30" s="754">
        <f t="shared" si="10"/>
        <v>0.10814603412355298</v>
      </c>
      <c r="G30" s="781">
        <f t="shared" si="12"/>
        <v>80069954</v>
      </c>
      <c r="H30" s="782">
        <f t="shared" si="12"/>
        <v>8651606.8370476812</v>
      </c>
      <c r="I30" s="782">
        <f t="shared" si="12"/>
        <v>8439822.8399999999</v>
      </c>
      <c r="J30" s="782">
        <f t="shared" si="12"/>
        <v>-3188607.56</v>
      </c>
      <c r="K30" s="782">
        <f t="shared" si="12"/>
        <v>7741739.79876142</v>
      </c>
      <c r="L30" s="782">
        <f t="shared" si="12"/>
        <v>437635.41319999995</v>
      </c>
      <c r="M30" s="782">
        <f t="shared" si="12"/>
        <v>85580.580143119892</v>
      </c>
      <c r="N30" s="782">
        <f t="shared" si="12"/>
        <v>249531.43757496151</v>
      </c>
      <c r="O30" s="782">
        <f t="shared" si="12"/>
        <v>423570.05666</v>
      </c>
      <c r="P30" s="782">
        <f t="shared" si="12"/>
        <v>31332.25675</v>
      </c>
      <c r="Q30" s="782">
        <f t="shared" si="12"/>
        <v>-102489.54112000001</v>
      </c>
      <c r="R30" s="782">
        <f t="shared" si="12"/>
        <v>1520528.42646</v>
      </c>
      <c r="S30" s="782">
        <f t="shared" si="12"/>
        <v>0</v>
      </c>
      <c r="T30" s="782">
        <f>T15+T20</f>
        <v>24290250.545477182</v>
      </c>
      <c r="U30" s="755">
        <f>SUM(U15,U20)</f>
        <v>0</v>
      </c>
      <c r="V30" s="758">
        <f t="shared" si="13"/>
        <v>0</v>
      </c>
    </row>
    <row r="31" spans="1:26" s="774" customFormat="1" x14ac:dyDescent="0.2">
      <c r="A31" s="742">
        <f t="shared" si="6"/>
        <v>19</v>
      </c>
      <c r="B31" s="779" t="s">
        <v>298</v>
      </c>
      <c r="C31" s="780" t="s">
        <v>299</v>
      </c>
      <c r="D31" s="781">
        <f t="shared" si="14"/>
        <v>7491654.8276905455</v>
      </c>
      <c r="E31" s="782">
        <f t="shared" si="14"/>
        <v>1560031.02</v>
      </c>
      <c r="F31" s="754">
        <f t="shared" si="10"/>
        <v>0.20823583785972574</v>
      </c>
      <c r="G31" s="781">
        <f t="shared" si="12"/>
        <v>5950024</v>
      </c>
      <c r="H31" s="782">
        <f t="shared" si="12"/>
        <v>1237769.7134979498</v>
      </c>
      <c r="I31" s="782">
        <f t="shared" si="12"/>
        <v>2409192.39</v>
      </c>
      <c r="J31" s="782">
        <f t="shared" si="12"/>
        <v>-904766.17</v>
      </c>
      <c r="K31" s="782">
        <f t="shared" si="12"/>
        <v>640679.77019999991</v>
      </c>
      <c r="L31" s="782">
        <f t="shared" si="12"/>
        <v>123035.24784</v>
      </c>
      <c r="M31" s="782">
        <f t="shared" si="12"/>
        <v>10174.54104</v>
      </c>
      <c r="N31" s="782">
        <f t="shared" si="12"/>
        <v>29631.11952</v>
      </c>
      <c r="O31" s="782">
        <f t="shared" si="12"/>
        <v>40043.661519999994</v>
      </c>
      <c r="P31" s="782">
        <f t="shared" si="12"/>
        <v>2333.0987399999999</v>
      </c>
      <c r="Q31" s="782">
        <f t="shared" si="12"/>
        <v>-6307.0254399999994</v>
      </c>
      <c r="R31" s="782">
        <f t="shared" si="12"/>
        <v>93534.377279999986</v>
      </c>
      <c r="S31" s="782">
        <f t="shared" si="12"/>
        <v>-155292.01</v>
      </c>
      <c r="T31" s="782">
        <f>T16+T21</f>
        <v>3520028.7141979495</v>
      </c>
      <c r="U31" s="755">
        <f>SUM(U16,U21)</f>
        <v>106756.87</v>
      </c>
      <c r="V31" s="758">
        <f t="shared" si="13"/>
        <v>3.0328408847745694E-2</v>
      </c>
    </row>
    <row r="32" spans="1:26" s="774" customFormat="1" x14ac:dyDescent="0.2">
      <c r="A32" s="742">
        <f t="shared" si="6"/>
        <v>20</v>
      </c>
      <c r="B32" s="783" t="s">
        <v>300</v>
      </c>
      <c r="C32" s="780" t="s">
        <v>301</v>
      </c>
      <c r="D32" s="781">
        <f t="shared" si="14"/>
        <v>119319881.40783478</v>
      </c>
      <c r="E32" s="782">
        <f t="shared" si="14"/>
        <v>6299906.5299999993</v>
      </c>
      <c r="F32" s="754">
        <f t="shared" si="10"/>
        <v>5.2798464561550719E-2</v>
      </c>
      <c r="G32" s="781">
        <f t="shared" si="12"/>
        <v>144322787</v>
      </c>
      <c r="H32" s="782">
        <f t="shared" si="12"/>
        <v>7499781.8723144829</v>
      </c>
      <c r="I32" s="782">
        <f t="shared" si="12"/>
        <v>10043861.050000001</v>
      </c>
      <c r="J32" s="782">
        <f t="shared" si="12"/>
        <v>-3813011.48</v>
      </c>
      <c r="K32" s="782">
        <f t="shared" si="12"/>
        <v>970463.43208314781</v>
      </c>
      <c r="L32" s="782">
        <f t="shared" si="12"/>
        <v>527142.56335999991</v>
      </c>
      <c r="M32" s="782">
        <f t="shared" si="12"/>
        <v>54208.148102632214</v>
      </c>
      <c r="N32" s="782">
        <f t="shared" si="12"/>
        <v>156385.27409104936</v>
      </c>
      <c r="O32" s="782">
        <f t="shared" si="12"/>
        <v>544096.90699000005</v>
      </c>
      <c r="P32" s="782">
        <f t="shared" si="12"/>
        <v>15810.611630403841</v>
      </c>
      <c r="Q32" s="782">
        <f t="shared" si="12"/>
        <v>-64284.780672465611</v>
      </c>
      <c r="R32" s="782">
        <f t="shared" si="12"/>
        <v>1768562.5451108217</v>
      </c>
      <c r="S32" s="782">
        <f t="shared" si="12"/>
        <v>0</v>
      </c>
      <c r="T32" s="782">
        <f>T17+T22</f>
        <v>17703016.143010072</v>
      </c>
      <c r="U32" s="755">
        <f>SUM(U17,U22)</f>
        <v>0</v>
      </c>
      <c r="V32" s="758">
        <f t="shared" si="13"/>
        <v>0</v>
      </c>
    </row>
    <row r="33" spans="1:26" s="774" customFormat="1" x14ac:dyDescent="0.2">
      <c r="A33" s="742">
        <f t="shared" si="6"/>
        <v>21</v>
      </c>
      <c r="B33" s="783" t="s">
        <v>289</v>
      </c>
      <c r="C33" s="779"/>
      <c r="D33" s="781">
        <f>D23</f>
        <v>32154478.538398605</v>
      </c>
      <c r="E33" s="782">
        <f>E23</f>
        <v>1699064.4523564125</v>
      </c>
      <c r="F33" s="754">
        <f t="shared" si="10"/>
        <v>5.2840678175744761E-2</v>
      </c>
      <c r="G33" s="781">
        <f>G23</f>
        <v>32071144</v>
      </c>
      <c r="H33" s="782">
        <f>H23</f>
        <v>1694660.9988319676</v>
      </c>
      <c r="I33" s="782">
        <f t="shared" ref="I33:S33" si="15">I23</f>
        <v>0</v>
      </c>
      <c r="J33" s="782">
        <f t="shared" si="15"/>
        <v>0</v>
      </c>
      <c r="K33" s="782">
        <f t="shared" si="15"/>
        <v>1401276.6008886266</v>
      </c>
      <c r="L33" s="782">
        <f t="shared" si="15"/>
        <v>0</v>
      </c>
      <c r="M33" s="782">
        <f t="shared" si="15"/>
        <v>0</v>
      </c>
      <c r="N33" s="782">
        <f t="shared" si="15"/>
        <v>0</v>
      </c>
      <c r="O33" s="782">
        <f t="shared" si="15"/>
        <v>30146.875359999998</v>
      </c>
      <c r="P33" s="782">
        <f t="shared" si="15"/>
        <v>0</v>
      </c>
      <c r="Q33" s="782">
        <f t="shared" si="15"/>
        <v>0</v>
      </c>
      <c r="R33" s="782">
        <f t="shared" si="15"/>
        <v>0</v>
      </c>
      <c r="S33" s="782">
        <f t="shared" si="15"/>
        <v>0</v>
      </c>
      <c r="T33" s="782">
        <f>T23</f>
        <v>3126084.4750805944</v>
      </c>
      <c r="U33" s="755">
        <f>U23</f>
        <v>0</v>
      </c>
      <c r="V33" s="758">
        <f t="shared" si="13"/>
        <v>0</v>
      </c>
    </row>
    <row r="34" spans="1:26" s="774" customFormat="1" x14ac:dyDescent="0.2">
      <c r="A34" s="742">
        <f t="shared" si="6"/>
        <v>22</v>
      </c>
      <c r="B34" s="783" t="s">
        <v>79</v>
      </c>
      <c r="C34" s="783"/>
      <c r="D34" s="784">
        <f>SUM(D27:D33)</f>
        <v>1172906987.0608532</v>
      </c>
      <c r="E34" s="785">
        <f>SUM(E27:E33)</f>
        <v>567196461.71043563</v>
      </c>
      <c r="F34" s="786">
        <f t="shared" si="10"/>
        <v>0.48358179119706113</v>
      </c>
      <c r="G34" s="784">
        <f>SUM(G27:G33)</f>
        <v>1118826055</v>
      </c>
      <c r="H34" s="785">
        <f>SUM(H27:H33)</f>
        <v>521541875.5295769</v>
      </c>
      <c r="I34" s="785">
        <f t="shared" ref="I34:S34" si="16">SUM(I27:I33)</f>
        <v>482345350.5</v>
      </c>
      <c r="J34" s="785">
        <f t="shared" si="16"/>
        <v>-175642724.59999996</v>
      </c>
      <c r="K34" s="785">
        <f t="shared" si="16"/>
        <v>79444118.9746999</v>
      </c>
      <c r="L34" s="785">
        <f t="shared" si="16"/>
        <v>25090865.275649998</v>
      </c>
      <c r="M34" s="785">
        <f t="shared" si="16"/>
        <v>4418694.3122057514</v>
      </c>
      <c r="N34" s="785">
        <f t="shared" si="16"/>
        <v>12824796.627286011</v>
      </c>
      <c r="O34" s="785">
        <f t="shared" si="16"/>
        <v>20071429.18321</v>
      </c>
      <c r="P34" s="785">
        <f t="shared" si="16"/>
        <v>2562006.3699804042</v>
      </c>
      <c r="Q34" s="785">
        <f t="shared" si="16"/>
        <v>-3969668.5446324656</v>
      </c>
      <c r="R34" s="785">
        <f t="shared" si="16"/>
        <v>59698047.895840809</v>
      </c>
      <c r="S34" s="785">
        <f t="shared" si="16"/>
        <v>-4537985.51</v>
      </c>
      <c r="T34" s="785">
        <f>SUM(T27:T33)</f>
        <v>1023846806.0138172</v>
      </c>
      <c r="U34" s="763">
        <f>SUM(U27:U33)</f>
        <v>28022819.5</v>
      </c>
      <c r="V34" s="765">
        <f t="shared" si="13"/>
        <v>2.7370129335171089E-2</v>
      </c>
    </row>
    <row r="35" spans="1:26" s="774" customFormat="1" x14ac:dyDescent="0.2">
      <c r="I35" s="787"/>
      <c r="U35" s="788"/>
    </row>
    <row r="36" spans="1:26" x14ac:dyDescent="0.2">
      <c r="B36" s="741" t="s">
        <v>630</v>
      </c>
    </row>
    <row r="37" spans="1:26" x14ac:dyDescent="0.2">
      <c r="B37" s="741" t="s">
        <v>631</v>
      </c>
    </row>
    <row r="41" spans="1:26" x14ac:dyDescent="0.2">
      <c r="X41" s="789"/>
      <c r="Y41" s="789"/>
      <c r="Z41" s="789"/>
    </row>
  </sheetData>
  <printOptions horizontalCentered="1"/>
  <pageMargins left="0.45" right="0.45" top="0.75" bottom="0.75" header="0.3" footer="0.3"/>
  <pageSetup paperSize="5" scale="56" orientation="landscape" blackAndWhite="1" r:id="rId1"/>
  <headerFooter>
    <oddFooter>&amp;R&amp;F 
&amp;A</oddFoot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B1:P32"/>
  <sheetViews>
    <sheetView workbookViewId="0">
      <selection activeCell="C8" sqref="C8"/>
    </sheetView>
  </sheetViews>
  <sheetFormatPr defaultColWidth="8.85546875" defaultRowHeight="12.75" x14ac:dyDescent="0.2"/>
  <cols>
    <col min="1" max="1" width="2.5703125" style="143" customWidth="1"/>
    <col min="2" max="2" width="70.7109375" style="143" customWidth="1"/>
    <col min="3" max="5" width="15.85546875" style="143" customWidth="1"/>
    <col min="6" max="6" width="3.7109375" style="143" customWidth="1"/>
    <col min="7" max="9" width="15.85546875" style="143" customWidth="1"/>
    <col min="10" max="10" width="8.85546875" style="143"/>
    <col min="11" max="11" width="13.140625" style="143" bestFit="1" customWidth="1"/>
    <col min="12" max="12" width="11.28515625" style="143" bestFit="1" customWidth="1"/>
    <col min="13" max="16384" width="8.85546875" style="143"/>
  </cols>
  <sheetData>
    <row r="1" spans="2:16" x14ac:dyDescent="0.2">
      <c r="B1" s="591" t="s">
        <v>33</v>
      </c>
      <c r="C1" s="591"/>
      <c r="D1" s="591"/>
      <c r="E1" s="591"/>
      <c r="F1" s="591"/>
      <c r="G1" s="591"/>
      <c r="H1" s="591"/>
      <c r="I1" s="591"/>
    </row>
    <row r="2" spans="2:16" x14ac:dyDescent="0.2">
      <c r="B2" s="591"/>
      <c r="C2" s="591"/>
      <c r="D2" s="591"/>
      <c r="E2" s="591"/>
      <c r="F2" s="591"/>
      <c r="G2" s="591"/>
      <c r="H2" s="591"/>
      <c r="I2" s="591"/>
    </row>
    <row r="3" spans="2:16" x14ac:dyDescent="0.2">
      <c r="B3" s="591"/>
      <c r="C3" s="919" t="s">
        <v>144</v>
      </c>
      <c r="D3" s="919"/>
      <c r="E3" s="919"/>
      <c r="F3" s="591"/>
      <c r="G3" s="919" t="s">
        <v>145</v>
      </c>
      <c r="H3" s="919"/>
      <c r="I3" s="919"/>
    </row>
    <row r="4" spans="2:16" x14ac:dyDescent="0.2">
      <c r="B4" s="591"/>
      <c r="C4" s="919"/>
      <c r="D4" s="919"/>
      <c r="E4" s="919"/>
      <c r="F4" s="1018"/>
      <c r="G4" s="1019">
        <f>'E Conversion Factor'!E20</f>
        <v>0.94934799999999997</v>
      </c>
      <c r="H4" s="1019">
        <f>'G Conversion Factor'!E20</f>
        <v>0.95244399999999996</v>
      </c>
      <c r="I4" s="919"/>
    </row>
    <row r="5" spans="2:16" x14ac:dyDescent="0.2">
      <c r="B5" s="223" t="s">
        <v>110</v>
      </c>
      <c r="C5" s="223" t="s">
        <v>7</v>
      </c>
      <c r="D5" s="223" t="s">
        <v>8</v>
      </c>
      <c r="E5" s="223" t="s">
        <v>9</v>
      </c>
      <c r="F5" s="1017"/>
      <c r="G5" s="224" t="s">
        <v>7</v>
      </c>
      <c r="H5" s="224" t="s">
        <v>8</v>
      </c>
      <c r="I5" s="224" t="s">
        <v>9</v>
      </c>
      <c r="J5" s="142"/>
    </row>
    <row r="6" spans="2:16" x14ac:dyDescent="0.2">
      <c r="B6" s="227"/>
      <c r="C6" s="228"/>
      <c r="D6" s="228"/>
      <c r="E6" s="226"/>
      <c r="G6" s="229"/>
      <c r="H6" s="142"/>
      <c r="I6" s="142"/>
      <c r="J6" s="142"/>
      <c r="K6" s="921"/>
      <c r="L6" s="921"/>
      <c r="M6" s="921"/>
      <c r="N6" s="921"/>
      <c r="O6" s="921"/>
      <c r="P6" s="921"/>
    </row>
    <row r="7" spans="2:16" x14ac:dyDescent="0.2">
      <c r="B7" s="68" t="s">
        <v>390</v>
      </c>
      <c r="C7" s="1011">
        <f>'Revenue Requirement 24-25'!$F$10</f>
        <v>1662168.7369712542</v>
      </c>
      <c r="D7" s="1011">
        <f>'Revenue Requirement 24-25'!$G$10</f>
        <v>496924.95739955577</v>
      </c>
      <c r="E7" s="1011">
        <f t="shared" ref="E7:E15" si="0">SUM(C7:D7)</f>
        <v>2159093.6943708099</v>
      </c>
      <c r="F7" s="1011"/>
      <c r="G7" s="1011">
        <f>'Revenue Requirement 24-25'!$F$10/'Revenue Requirement 24-25'!F28</f>
        <v>1750852.9400928367</v>
      </c>
      <c r="H7" s="1011">
        <f>'Revenue Requirement 24-25'!$G$10/'Revenue Requirement 24-25'!G28</f>
        <v>521736.66630222439</v>
      </c>
      <c r="I7" s="1011">
        <f t="shared" ref="I7:I15" si="1">SUM(G7:H7)</f>
        <v>2272589.6063950611</v>
      </c>
      <c r="J7" s="142"/>
      <c r="K7" s="921"/>
      <c r="L7" s="921"/>
      <c r="M7" s="921"/>
      <c r="N7" s="921"/>
      <c r="O7" s="921"/>
      <c r="P7" s="921"/>
    </row>
    <row r="8" spans="2:16" x14ac:dyDescent="0.2">
      <c r="B8" s="68" t="s">
        <v>731</v>
      </c>
      <c r="C8" s="1011">
        <f>'Subs. RR 2023-2024'!F21-'Org. RR 2023-2024'!F19</f>
        <v>-281092.82038535178</v>
      </c>
      <c r="D8" s="1011">
        <f>'Subs. RR 2023-2024'!G21-'Org. RR 2023-2024'!G19</f>
        <v>460549.57457321975</v>
      </c>
      <c r="E8" s="1011">
        <f t="shared" si="0"/>
        <v>179456.75418786798</v>
      </c>
      <c r="F8" s="1011"/>
      <c r="G8" s="1011">
        <f>'Subs. RR 2023-2024'!F30-'Org. RR 2023-2024'!F28</f>
        <v>-295778.83089705184</v>
      </c>
      <c r="H8" s="1011">
        <f>'Subs. RR 2023-2024'!G30-'Org. RR 2023-2024'!G28</f>
        <v>483037.88641306665</v>
      </c>
      <c r="I8" s="1011">
        <f t="shared" si="1"/>
        <v>187259.05551601481</v>
      </c>
      <c r="J8" s="142"/>
      <c r="K8" s="921"/>
      <c r="L8" s="921"/>
      <c r="M8" s="921"/>
      <c r="N8" s="921"/>
      <c r="O8" s="921"/>
      <c r="P8" s="921"/>
    </row>
    <row r="9" spans="2:16" x14ac:dyDescent="0.2">
      <c r="B9" s="143" t="s">
        <v>574</v>
      </c>
      <c r="C9" s="1011">
        <f>'Revenue Requirement 24-25'!$F$11</f>
        <v>324020.50483026745</v>
      </c>
      <c r="D9" s="1011">
        <f>'Revenue Requirement 24-25'!$G$11</f>
        <v>472584.09318591724</v>
      </c>
      <c r="E9" s="1011">
        <f t="shared" si="0"/>
        <v>796604.59801618475</v>
      </c>
      <c r="F9" s="1011"/>
      <c r="G9" s="1011">
        <f>'Revenue Requirement 24-25'!$F$11/'Revenue Requirement 24-25'!F28</f>
        <v>341308.46099667082</v>
      </c>
      <c r="H9" s="1011">
        <f>'Revenue Requirement 24-25'!$G$11/'Revenue Requirement 24-25'!G28</f>
        <v>496180.45069937682</v>
      </c>
      <c r="I9" s="1011">
        <f t="shared" si="1"/>
        <v>837488.91169604764</v>
      </c>
      <c r="J9" s="142"/>
      <c r="K9" s="921"/>
      <c r="L9" s="921"/>
      <c r="M9" s="921"/>
      <c r="N9" s="921"/>
      <c r="O9" s="921"/>
      <c r="P9" s="921"/>
    </row>
    <row r="10" spans="2:16" x14ac:dyDescent="0.2">
      <c r="B10" s="143" t="s">
        <v>727</v>
      </c>
      <c r="C10" s="1011">
        <f>'Revenue Requirement 24-25'!$F$12</f>
        <v>4393433</v>
      </c>
      <c r="D10" s="1011">
        <f>'Revenue Requirement 24-25'!$G$12</f>
        <v>1961711</v>
      </c>
      <c r="E10" s="1011">
        <f t="shared" si="0"/>
        <v>6355144</v>
      </c>
      <c r="F10" s="1011"/>
      <c r="G10" s="1011">
        <f>'Revenue Requirement 24-25'!$F$12/'Revenue Requirement 24-25'!F28</f>
        <v>4627842.4771527406</v>
      </c>
      <c r="H10" s="1011">
        <f>'Revenue Requirement 24-25'!$G$12/'Revenue Requirement 24-25'!G28</f>
        <v>2059660.2004947274</v>
      </c>
      <c r="I10" s="1011">
        <f t="shared" si="1"/>
        <v>6687502.6776474677</v>
      </c>
      <c r="J10" s="142"/>
      <c r="K10" s="921"/>
      <c r="L10" s="921"/>
      <c r="M10" s="921"/>
      <c r="N10" s="921"/>
      <c r="O10" s="921"/>
      <c r="P10" s="921"/>
    </row>
    <row r="11" spans="2:16" x14ac:dyDescent="0.2">
      <c r="B11" s="143" t="s">
        <v>724</v>
      </c>
      <c r="C11" s="1011">
        <f>'Revenue Requirement 24-25'!$F$13</f>
        <v>5603932.9567274228</v>
      </c>
      <c r="D11" s="1011">
        <f>'Revenue Requirement 24-25'!$G$13</f>
        <v>-5603932.9567274228</v>
      </c>
      <c r="E11" s="1011">
        <f t="shared" si="0"/>
        <v>0</v>
      </c>
      <c r="F11" s="1011"/>
      <c r="G11" s="1011">
        <f>'Revenue Requirement 24-25'!$F$13/'Revenue Requirement 24-25'!F28</f>
        <v>5902928.0692932652</v>
      </c>
      <c r="H11" s="1011">
        <f>'Revenue Requirement 24-25'!$G$13/'Revenue Requirement 24-25'!G28</f>
        <v>-5883740.1009691097</v>
      </c>
      <c r="I11" s="1011">
        <f t="shared" si="1"/>
        <v>19187.968324155547</v>
      </c>
      <c r="J11" s="142"/>
      <c r="K11" s="921"/>
      <c r="L11" s="921"/>
      <c r="M11" s="921"/>
      <c r="N11" s="921"/>
      <c r="O11" s="921"/>
      <c r="P11" s="921"/>
    </row>
    <row r="12" spans="2:16" x14ac:dyDescent="0.2">
      <c r="B12" s="143" t="s">
        <v>725</v>
      </c>
      <c r="C12" s="1011">
        <f>SUM('Revenue Requirement 24-25'!$F$16:$F$17)-SUM('Org. RR 2023-2024'!$F$14:$F$15)</f>
        <v>3267447.1670658821</v>
      </c>
      <c r="D12" s="1011">
        <f>SUM('Revenue Requirement 24-25'!$G$16:$G$17)-SUM('Org. RR 2023-2024'!$G$14:$G$15)</f>
        <v>-2092400.8969754418</v>
      </c>
      <c r="E12" s="1011">
        <f t="shared" si="0"/>
        <v>1175046.2700904403</v>
      </c>
      <c r="F12" s="1011"/>
      <c r="G12" s="1011">
        <f>SUM('Revenue Requirement 24-25'!$F$16:$F$17)/'Revenue Requirement 24-25'!F28-SUM('Org. RR 2023-2024'!$F$14:$F$15)/'Org. RR 2023-2024'!F26</f>
        <v>3439100.7557990393</v>
      </c>
      <c r="H12" s="1011">
        <f>SUM('Revenue Requirement 24-25'!$G$16:$G$17)/'Revenue Requirement 24-25'!G28-SUM('Org. RR 2023-2024'!$G$14:$G$15)/'Org. RR 2023-2024'!G26</f>
        <v>-2196929.8718208387</v>
      </c>
      <c r="I12" s="1011">
        <f t="shared" si="1"/>
        <v>1242170.8839782006</v>
      </c>
      <c r="J12" s="142"/>
      <c r="K12" s="921"/>
      <c r="L12" s="921"/>
      <c r="M12" s="921"/>
      <c r="N12" s="921"/>
      <c r="O12" s="921"/>
      <c r="P12" s="921"/>
    </row>
    <row r="13" spans="2:16" x14ac:dyDescent="0.2">
      <c r="B13" s="143" t="s">
        <v>726</v>
      </c>
      <c r="C13" s="1011">
        <f>'Revenue Requirement 24-25'!$F$18-'Org. RR 2023-2024'!$F$16</f>
        <v>1262250</v>
      </c>
      <c r="D13" s="1011">
        <f>'Revenue Requirement 24-25'!$G$18-'Org. RR 2023-2024'!$G$16</f>
        <v>222750</v>
      </c>
      <c r="E13" s="1011">
        <f t="shared" si="0"/>
        <v>1485000</v>
      </c>
      <c r="F13" s="1011"/>
      <c r="G13" s="1011">
        <f>'Revenue Requirement 24-25'!$F$18/'Revenue Requirement 24-25'!F28-'Org. RR 2023-2024'!$F$16/'Org. RR 2023-2024'!F26</f>
        <v>1328897.2022531526</v>
      </c>
      <c r="H13" s="1011">
        <f>'Revenue Requirement 24-25'!$G$18/'Revenue Requirement 24-25'!G28-'Org. RR 2023-2024'!$G$16/'Org. RR 2023-2024'!G26</f>
        <v>233749.37176051893</v>
      </c>
      <c r="I13" s="1011">
        <f t="shared" si="1"/>
        <v>1562646.5740136716</v>
      </c>
      <c r="J13" s="142"/>
      <c r="K13" s="921"/>
      <c r="L13" s="921"/>
      <c r="M13" s="921"/>
      <c r="N13" s="921"/>
      <c r="O13" s="921"/>
      <c r="P13" s="921"/>
    </row>
    <row r="14" spans="2:16" x14ac:dyDescent="0.2">
      <c r="B14" s="143" t="s">
        <v>728</v>
      </c>
      <c r="C14" s="1011">
        <f>'Revenue Requirement 24-25'!$F$19-'Org. RR 2023-2024'!$F$17</f>
        <v>-50611.074000000022</v>
      </c>
      <c r="D14" s="1011">
        <f>'Revenue Requirement 24-25'!$G$19-'Org. RR 2023-2024'!$G$17</f>
        <v>-8931.3659999999945</v>
      </c>
      <c r="E14" s="1011">
        <f t="shared" si="0"/>
        <v>-59542.440000000017</v>
      </c>
      <c r="F14" s="1011"/>
      <c r="G14" s="1011">
        <f>'Revenue Requirement 24-25'!$F$19/'Revenue Requirement 24-25'!F28-'Org. RR 2023-2024'!$F$17/'Org. RR 2023-2024'!F26</f>
        <v>-54101.911800983362</v>
      </c>
      <c r="H14" s="1011">
        <f>'Revenue Requirement 24-25'!$G$19/'Revenue Requirement 24-25'!G28-'Org. RR 2023-2024'!$G$17/'Org. RR 2023-2024'!G26</f>
        <v>-9515.9100656527153</v>
      </c>
      <c r="I14" s="1011">
        <f t="shared" si="1"/>
        <v>-63617.821866636077</v>
      </c>
      <c r="J14" s="142"/>
      <c r="K14" s="921"/>
      <c r="L14" s="921"/>
      <c r="M14" s="921"/>
      <c r="N14" s="921"/>
      <c r="O14" s="921"/>
      <c r="P14" s="921"/>
    </row>
    <row r="15" spans="2:16" x14ac:dyDescent="0.2">
      <c r="B15" s="143" t="s">
        <v>729</v>
      </c>
      <c r="C15" s="1011"/>
      <c r="D15" s="1011"/>
      <c r="E15" s="1011">
        <f t="shared" si="0"/>
        <v>0</v>
      </c>
      <c r="F15" s="1011"/>
      <c r="G15" s="1011">
        <v>64855.253166299313</v>
      </c>
      <c r="H15" s="1011">
        <v>16882.451198343188</v>
      </c>
      <c r="I15" s="1011">
        <f t="shared" si="1"/>
        <v>81737.704364642501</v>
      </c>
      <c r="J15" s="142"/>
      <c r="K15" s="921"/>
      <c r="L15" s="921"/>
      <c r="M15" s="921"/>
      <c r="N15" s="921"/>
      <c r="O15" s="921"/>
      <c r="P15" s="921"/>
    </row>
    <row r="16" spans="2:16" ht="13.5" thickBot="1" x14ac:dyDescent="0.25">
      <c r="B16" s="143" t="s">
        <v>730</v>
      </c>
      <c r="C16" s="1016">
        <f>SUM(C7:C15)</f>
        <v>16181548.471209474</v>
      </c>
      <c r="D16" s="1016">
        <f>SUM(D7:D15)</f>
        <v>-4090745.5945441718</v>
      </c>
      <c r="E16" s="1016">
        <f>SUM(E7:E15)</f>
        <v>12090802.876665303</v>
      </c>
      <c r="F16" s="1011"/>
      <c r="G16" s="1016">
        <f>SUM(G7:G15)</f>
        <v>17105904.41605597</v>
      </c>
      <c r="H16" s="1016">
        <f>SUM(H7:H15)</f>
        <v>-4278938.8559873439</v>
      </c>
      <c r="I16" s="1016">
        <f>SUM(I7:I15)</f>
        <v>12826965.560068626</v>
      </c>
      <c r="J16" s="142"/>
      <c r="K16" s="921"/>
      <c r="L16" s="921"/>
      <c r="M16" s="921"/>
      <c r="N16" s="921"/>
      <c r="O16" s="921"/>
      <c r="P16" s="921"/>
    </row>
    <row r="17" spans="2:16" ht="13.5" thickTop="1" x14ac:dyDescent="0.2">
      <c r="C17" s="1011"/>
      <c r="D17" s="1011"/>
      <c r="E17" s="1011"/>
      <c r="F17" s="1011"/>
      <c r="G17" s="1012"/>
      <c r="H17" s="1012"/>
      <c r="I17" s="1012"/>
      <c r="J17" s="142"/>
      <c r="K17" s="921"/>
      <c r="L17" s="921"/>
      <c r="M17" s="921"/>
      <c r="N17" s="921"/>
      <c r="O17" s="921"/>
      <c r="P17" s="921"/>
    </row>
    <row r="18" spans="2:16" x14ac:dyDescent="0.2">
      <c r="B18" s="143" t="s">
        <v>722</v>
      </c>
      <c r="C18" s="1013">
        <f>'Revenue Requirement 24-25'!F21</f>
        <v>70776421.305328995</v>
      </c>
      <c r="D18" s="1013">
        <f>'Revenue Requirement 24-25'!G21</f>
        <v>10198187.395482058</v>
      </c>
      <c r="E18" s="1013">
        <f>SUM(C18:D18)</f>
        <v>80974608.700811058</v>
      </c>
      <c r="F18" s="1011"/>
      <c r="G18" s="1013">
        <f>'Revenue Requirement 24-25'!F30</f>
        <v>74552662.780486181</v>
      </c>
      <c r="H18" s="1013">
        <f>'Revenue Requirement 24-25'!G30</f>
        <v>10707387.936174786</v>
      </c>
      <c r="I18" s="1013">
        <f>SUM(G18:H18)</f>
        <v>85260050.716660962</v>
      </c>
      <c r="J18" s="142"/>
    </row>
    <row r="19" spans="2:16" x14ac:dyDescent="0.2">
      <c r="B19" s="143" t="s">
        <v>733</v>
      </c>
      <c r="C19" s="1011">
        <f>'Org. RR 2023-2024'!F19</f>
        <v>26812888.834119521</v>
      </c>
      <c r="D19" s="1011">
        <f>'Org. RR 2023-2024'!G19</f>
        <v>4598771.9900262291</v>
      </c>
      <c r="E19" s="1011">
        <f>SUM(C19:D19)</f>
        <v>31411660.824145749</v>
      </c>
      <c r="F19" s="1011"/>
      <c r="G19" s="1011">
        <f>'Org. RR 2023-2024'!F28</f>
        <v>28213758.364430211</v>
      </c>
      <c r="H19" s="1011">
        <f>'Org. RR 2023-2024'!G28</f>
        <v>4823326.7921621297</v>
      </c>
      <c r="I19" s="1011">
        <f>SUM(G19:H19)</f>
        <v>33037085.156592339</v>
      </c>
      <c r="J19" s="142"/>
    </row>
    <row r="20" spans="2:16" x14ac:dyDescent="0.2">
      <c r="B20" s="143" t="s">
        <v>721</v>
      </c>
      <c r="C20" s="1011">
        <f>'Off Cycle. RR 2023-2024'!$F$13</f>
        <v>27781984</v>
      </c>
      <c r="D20" s="1011">
        <f>+'Off Cycle. RR 2023-2024'!$G$13</f>
        <v>9690161</v>
      </c>
      <c r="E20" s="1011">
        <f t="shared" ref="E20" si="2">SUM(C20:D20)</f>
        <v>37472145</v>
      </c>
      <c r="F20" s="1011"/>
      <c r="G20" s="1011">
        <f>'Off Cycle. RR 2023-2024'!F22</f>
        <v>29233000</v>
      </c>
      <c r="H20" s="1011">
        <f>'Off Cycle. RR 2023-2024'!G22</f>
        <v>10163000</v>
      </c>
      <c r="I20" s="1011">
        <f t="shared" ref="I20" si="3">SUM(G20:H20)</f>
        <v>39396000</v>
      </c>
      <c r="J20" s="142"/>
      <c r="K20" s="921"/>
      <c r="L20" s="921"/>
      <c r="M20" s="921"/>
      <c r="N20" s="921"/>
      <c r="O20" s="921"/>
      <c r="P20" s="921"/>
    </row>
    <row r="21" spans="2:16" ht="13.5" thickBot="1" x14ac:dyDescent="0.25">
      <c r="B21" s="143" t="s">
        <v>723</v>
      </c>
      <c r="C21" s="1014">
        <f>C18-C19-C20</f>
        <v>16181548.471209474</v>
      </c>
      <c r="D21" s="1014">
        <f t="shared" ref="D21:E21" si="4">D18-D19-D20</f>
        <v>-4090745.5945441714</v>
      </c>
      <c r="E21" s="1014">
        <f t="shared" si="4"/>
        <v>12090802.876665309</v>
      </c>
      <c r="F21" s="1011"/>
      <c r="G21" s="1014">
        <f t="shared" ref="G21:I21" si="5">G18-G19-G20</f>
        <v>17105904.41605597</v>
      </c>
      <c r="H21" s="1014">
        <f t="shared" si="5"/>
        <v>-4278938.8559873439</v>
      </c>
      <c r="I21" s="1014">
        <f t="shared" si="5"/>
        <v>12826965.560068622</v>
      </c>
    </row>
    <row r="22" spans="2:16" ht="13.5" thickTop="1" x14ac:dyDescent="0.2">
      <c r="B22" s="1015" t="s">
        <v>147</v>
      </c>
      <c r="C22" s="922">
        <f>C16-C21</f>
        <v>0</v>
      </c>
      <c r="D22" s="922">
        <f>D16-D21</f>
        <v>0</v>
      </c>
      <c r="E22" s="922">
        <f>E16-E21</f>
        <v>0</v>
      </c>
      <c r="F22" s="1011"/>
      <c r="G22" s="922">
        <f>G16-G21</f>
        <v>0</v>
      </c>
      <c r="H22" s="922">
        <f>H16-H21</f>
        <v>0</v>
      </c>
      <c r="I22" s="922">
        <f>I16-I21</f>
        <v>0</v>
      </c>
    </row>
    <row r="23" spans="2:16" x14ac:dyDescent="0.2">
      <c r="C23" s="1011"/>
      <c r="D23" s="1011"/>
      <c r="E23" s="1011"/>
      <c r="F23" s="1011"/>
      <c r="G23" s="1011"/>
      <c r="H23" s="1011"/>
      <c r="I23" s="1011"/>
    </row>
    <row r="24" spans="2:16" x14ac:dyDescent="0.2">
      <c r="C24" s="1011"/>
      <c r="D24" s="1011"/>
      <c r="E24" s="1011"/>
      <c r="F24" s="1011"/>
      <c r="G24" s="1011"/>
      <c r="H24" s="1011"/>
      <c r="I24" s="1011"/>
    </row>
    <row r="25" spans="2:16" x14ac:dyDescent="0.2">
      <c r="C25" s="1011"/>
      <c r="D25" s="1011"/>
      <c r="E25" s="1011"/>
      <c r="F25" s="1011"/>
      <c r="G25" s="922"/>
      <c r="H25" s="922"/>
      <c r="I25" s="1011"/>
    </row>
    <row r="26" spans="2:16" x14ac:dyDescent="0.2">
      <c r="C26" s="1011"/>
      <c r="D26" s="1011"/>
      <c r="E26" s="1011"/>
      <c r="F26" s="1011"/>
      <c r="G26" s="1011"/>
      <c r="H26" s="1011"/>
      <c r="I26" s="1011"/>
    </row>
    <row r="27" spans="2:16" x14ac:dyDescent="0.2">
      <c r="C27" s="1011"/>
      <c r="D27" s="1011"/>
      <c r="E27" s="1011"/>
      <c r="F27" s="1011"/>
      <c r="G27" s="1011"/>
      <c r="H27" s="1011"/>
      <c r="I27" s="1011"/>
    </row>
    <row r="28" spans="2:16" x14ac:dyDescent="0.2">
      <c r="C28" s="1011"/>
      <c r="D28" s="1011"/>
      <c r="E28" s="1011"/>
      <c r="F28" s="1011"/>
      <c r="G28" s="1011"/>
      <c r="H28" s="1011"/>
      <c r="I28" s="1011"/>
    </row>
    <row r="29" spans="2:16" x14ac:dyDescent="0.2">
      <c r="C29" s="1011"/>
      <c r="D29" s="1011"/>
      <c r="E29" s="1011"/>
      <c r="F29" s="1011"/>
      <c r="G29" s="1011"/>
      <c r="H29" s="1011"/>
      <c r="I29" s="1011"/>
    </row>
    <row r="30" spans="2:16" x14ac:dyDescent="0.2">
      <c r="C30" s="1011"/>
      <c r="D30" s="1011"/>
      <c r="E30" s="1011"/>
      <c r="F30" s="1011"/>
      <c r="G30" s="1011"/>
      <c r="H30" s="1011"/>
      <c r="I30" s="1011"/>
    </row>
    <row r="31" spans="2:16" x14ac:dyDescent="0.2">
      <c r="C31" s="1011"/>
      <c r="D31" s="1011"/>
      <c r="E31" s="1011"/>
      <c r="F31" s="1011"/>
      <c r="G31" s="1011"/>
      <c r="H31" s="1011"/>
      <c r="I31" s="1011"/>
    </row>
    <row r="32" spans="2:16" x14ac:dyDescent="0.2">
      <c r="C32" s="1011"/>
      <c r="D32" s="1011"/>
      <c r="E32" s="1011"/>
      <c r="F32" s="1011"/>
      <c r="G32" s="1011"/>
      <c r="H32" s="1011"/>
      <c r="I32" s="1011"/>
    </row>
  </sheetData>
  <pageMargins left="0.7" right="0.7" top="0.75" bottom="0.75" header="0.3" footer="0.3"/>
  <pageSetup scale="60"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A1:M73"/>
  <sheetViews>
    <sheetView zoomScaleNormal="100" workbookViewId="0">
      <pane ySplit="7" topLeftCell="A8" activePane="bottomLeft" state="frozen"/>
      <selection activeCell="E12" sqref="E12"/>
      <selection pane="bottomLeft" activeCell="E11" sqref="E11"/>
    </sheetView>
  </sheetViews>
  <sheetFormatPr defaultColWidth="6.42578125" defaultRowHeight="11.25" x14ac:dyDescent="0.2"/>
  <cols>
    <col min="1" max="1" width="6.140625" style="483" bestFit="1" customWidth="1"/>
    <col min="2" max="2" width="45.7109375" style="483" bestFit="1" customWidth="1"/>
    <col min="3" max="3" width="14.42578125" style="483" bestFit="1" customWidth="1"/>
    <col min="4" max="4" width="13.5703125" style="483" customWidth="1"/>
    <col min="5" max="5" width="14.5703125" style="483" customWidth="1"/>
    <col min="6" max="6" width="10.42578125" style="483" customWidth="1"/>
    <col min="7" max="7" width="16.5703125" style="483" bestFit="1" customWidth="1"/>
    <col min="8" max="16384" width="6.42578125" style="483"/>
  </cols>
  <sheetData>
    <row r="1" spans="1:7" x14ac:dyDescent="0.2">
      <c r="A1" s="820" t="s">
        <v>0</v>
      </c>
      <c r="B1" s="820"/>
      <c r="C1" s="820"/>
      <c r="D1" s="820"/>
      <c r="E1" s="820"/>
      <c r="F1" s="820"/>
    </row>
    <row r="2" spans="1:7" x14ac:dyDescent="0.2">
      <c r="A2" s="820" t="s">
        <v>639</v>
      </c>
      <c r="B2" s="820"/>
      <c r="C2" s="820"/>
      <c r="D2" s="820"/>
      <c r="E2" s="820"/>
      <c r="F2" s="820"/>
    </row>
    <row r="3" spans="1:7" x14ac:dyDescent="0.2">
      <c r="A3" s="820" t="s">
        <v>640</v>
      </c>
      <c r="B3" s="820"/>
      <c r="C3" s="820"/>
      <c r="D3" s="820"/>
      <c r="E3" s="820"/>
      <c r="F3" s="820"/>
    </row>
    <row r="4" spans="1:7" x14ac:dyDescent="0.2">
      <c r="A4" s="820" t="s">
        <v>641</v>
      </c>
      <c r="B4" s="820"/>
      <c r="C4" s="820"/>
      <c r="D4" s="820"/>
      <c r="E4" s="820"/>
      <c r="F4" s="820"/>
    </row>
    <row r="5" spans="1:7" x14ac:dyDescent="0.2">
      <c r="A5" s="821"/>
      <c r="B5" s="821"/>
      <c r="C5" s="494"/>
      <c r="D5" s="494"/>
      <c r="E5" s="494"/>
      <c r="F5" s="494"/>
    </row>
    <row r="6" spans="1:7" ht="13.5" customHeight="1" x14ac:dyDescent="0.2">
      <c r="A6" s="821"/>
      <c r="B6" s="821"/>
      <c r="C6" s="494"/>
      <c r="D6" s="494"/>
      <c r="E6" s="494"/>
      <c r="F6" s="494"/>
    </row>
    <row r="7" spans="1:7" s="823" customFormat="1" ht="22.5" x14ac:dyDescent="0.2">
      <c r="A7" s="604" t="s">
        <v>190</v>
      </c>
      <c r="B7" s="604" t="s">
        <v>642</v>
      </c>
      <c r="C7" s="604" t="s">
        <v>643</v>
      </c>
      <c r="D7" s="822" t="s">
        <v>644</v>
      </c>
      <c r="E7" s="822" t="s">
        <v>645</v>
      </c>
      <c r="F7" s="822" t="s">
        <v>646</v>
      </c>
      <c r="G7" s="604" t="s">
        <v>647</v>
      </c>
    </row>
    <row r="8" spans="1:7" s="823" customFormat="1" x14ac:dyDescent="0.2">
      <c r="A8" s="824"/>
      <c r="B8" s="824"/>
      <c r="C8" s="824"/>
      <c r="D8" s="825">
        <v>45200</v>
      </c>
      <c r="E8" s="825">
        <v>45413</v>
      </c>
      <c r="F8" s="826"/>
      <c r="G8" s="826"/>
    </row>
    <row r="9" spans="1:7" s="823" customFormat="1" x14ac:dyDescent="0.2">
      <c r="A9" s="827"/>
      <c r="B9" s="828" t="s">
        <v>408</v>
      </c>
      <c r="C9" s="829" t="s">
        <v>409</v>
      </c>
      <c r="D9" s="829" t="s">
        <v>410</v>
      </c>
      <c r="E9" s="829" t="s">
        <v>411</v>
      </c>
      <c r="F9" s="829" t="s">
        <v>591</v>
      </c>
      <c r="G9" s="829" t="s">
        <v>592</v>
      </c>
    </row>
    <row r="10" spans="1:7" s="823" customFormat="1" x14ac:dyDescent="0.2">
      <c r="A10" s="494">
        <v>1</v>
      </c>
      <c r="B10" s="830" t="s">
        <v>648</v>
      </c>
      <c r="C10" s="830"/>
      <c r="D10" s="831"/>
      <c r="E10" s="831"/>
      <c r="F10" s="831"/>
    </row>
    <row r="11" spans="1:7" x14ac:dyDescent="0.2">
      <c r="A11" s="490">
        <f t="shared" ref="A11:A73" si="0">+A10+1</f>
        <v>2</v>
      </c>
      <c r="B11" s="832" t="s">
        <v>175</v>
      </c>
      <c r="C11" s="494" t="s">
        <v>649</v>
      </c>
      <c r="D11" s="833">
        <f>'[122]Rate Impacts'!H10</f>
        <v>1.428E-3</v>
      </c>
      <c r="E11" s="833">
        <f>'[122]Rate Impacts'!J10</f>
        <v>5.7409999999999996E-3</v>
      </c>
      <c r="F11" s="834">
        <f>IFERROR(E11/D11-1, "na")</f>
        <v>3.0203081232492996</v>
      </c>
      <c r="G11" s="494" t="s">
        <v>650</v>
      </c>
    </row>
    <row r="12" spans="1:7" x14ac:dyDescent="0.2">
      <c r="A12" s="490">
        <f t="shared" si="0"/>
        <v>3</v>
      </c>
      <c r="B12" s="832"/>
      <c r="C12" s="494"/>
      <c r="D12" s="835"/>
      <c r="E12" s="835"/>
      <c r="F12" s="836"/>
    </row>
    <row r="13" spans="1:7" x14ac:dyDescent="0.2">
      <c r="A13" s="490">
        <f t="shared" si="0"/>
        <v>4</v>
      </c>
      <c r="B13" s="832" t="s">
        <v>651</v>
      </c>
      <c r="C13" s="494"/>
      <c r="D13" s="835"/>
      <c r="E13" s="835"/>
      <c r="F13" s="836"/>
    </row>
    <row r="14" spans="1:7" x14ac:dyDescent="0.2">
      <c r="A14" s="490">
        <f t="shared" si="0"/>
        <v>5</v>
      </c>
      <c r="B14" s="832" t="s">
        <v>652</v>
      </c>
      <c r="C14" s="494" t="s">
        <v>653</v>
      </c>
      <c r="D14" s="835">
        <f>'[122]Rate Impacts'!H13</f>
        <v>1.315E-3</v>
      </c>
      <c r="E14" s="835">
        <f>'[122]Rate Impacts'!J13</f>
        <v>4.7959999999999999E-3</v>
      </c>
      <c r="F14" s="836">
        <f>IFERROR(E14/D14-1, "na")</f>
        <v>2.6471482889733839</v>
      </c>
      <c r="G14" s="494" t="str">
        <f>$G$11</f>
        <v>Sheet No. 129-B</v>
      </c>
    </row>
    <row r="15" spans="1:7" x14ac:dyDescent="0.2">
      <c r="A15" s="490">
        <f t="shared" si="0"/>
        <v>6</v>
      </c>
      <c r="B15" s="832" t="s">
        <v>654</v>
      </c>
      <c r="C15" s="837" t="s">
        <v>655</v>
      </c>
      <c r="D15" s="835">
        <f>'[122]Rate Impacts'!H14</f>
        <v>1.222E-3</v>
      </c>
      <c r="E15" s="835">
        <f>'[122]Rate Impacts'!J14</f>
        <v>4.359E-3</v>
      </c>
      <c r="F15" s="836">
        <f>IFERROR(E15/D15-1, "na")</f>
        <v>2.5671031096563013</v>
      </c>
      <c r="G15" s="494" t="str">
        <f t="shared" ref="G15:G17" si="1">$G$11</f>
        <v>Sheet No. 129-B</v>
      </c>
    </row>
    <row r="16" spans="1:7" x14ac:dyDescent="0.2">
      <c r="A16" s="490">
        <f t="shared" si="0"/>
        <v>7</v>
      </c>
      <c r="B16" s="832" t="s">
        <v>656</v>
      </c>
      <c r="C16" s="494" t="s">
        <v>657</v>
      </c>
      <c r="D16" s="835">
        <f>'[122]Rate Impacts'!H15</f>
        <v>1.1230000000000001E-3</v>
      </c>
      <c r="E16" s="835">
        <f>'[122]Rate Impacts'!J15</f>
        <v>3.908E-3</v>
      </c>
      <c r="F16" s="836">
        <f>IFERROR(E16/D16-1, "na")</f>
        <v>2.4799643811219942</v>
      </c>
      <c r="G16" s="494" t="str">
        <f t="shared" si="1"/>
        <v>Sheet No. 129-B</v>
      </c>
    </row>
    <row r="17" spans="1:7" x14ac:dyDescent="0.2">
      <c r="A17" s="490">
        <f t="shared" si="0"/>
        <v>8</v>
      </c>
      <c r="B17" s="832" t="s">
        <v>658</v>
      </c>
      <c r="C17" s="494">
        <v>29</v>
      </c>
      <c r="D17" s="835">
        <f>'[122]Rate Impacts'!H16</f>
        <v>1.1540000000000001E-3</v>
      </c>
      <c r="E17" s="835">
        <f>'[122]Rate Impacts'!J16</f>
        <v>2.696E-3</v>
      </c>
      <c r="F17" s="836">
        <f>IFERROR(E17/D17-1, "na")</f>
        <v>1.336221837088388</v>
      </c>
      <c r="G17" s="494" t="str">
        <f t="shared" si="1"/>
        <v>Sheet No. 129-B</v>
      </c>
    </row>
    <row r="18" spans="1:7" x14ac:dyDescent="0.2">
      <c r="A18" s="490">
        <f t="shared" si="0"/>
        <v>9</v>
      </c>
      <c r="B18" s="838" t="s">
        <v>659</v>
      </c>
      <c r="C18" s="821"/>
      <c r="D18" s="833"/>
      <c r="E18" s="833"/>
      <c r="F18" s="834"/>
    </row>
    <row r="19" spans="1:7" x14ac:dyDescent="0.2">
      <c r="A19" s="490">
        <f t="shared" si="0"/>
        <v>10</v>
      </c>
      <c r="B19" s="838"/>
      <c r="C19" s="821"/>
      <c r="D19" s="835"/>
      <c r="E19" s="835"/>
      <c r="F19" s="836"/>
    </row>
    <row r="20" spans="1:7" x14ac:dyDescent="0.2">
      <c r="A20" s="490">
        <f t="shared" si="0"/>
        <v>11</v>
      </c>
      <c r="B20" s="832" t="s">
        <v>660</v>
      </c>
      <c r="C20" s="494"/>
      <c r="D20" s="835"/>
      <c r="E20" s="835"/>
      <c r="F20" s="836"/>
    </row>
    <row r="21" spans="1:7" x14ac:dyDescent="0.2">
      <c r="A21" s="490">
        <f t="shared" si="0"/>
        <v>12</v>
      </c>
      <c r="B21" s="832" t="s">
        <v>661</v>
      </c>
      <c r="C21" s="494" t="s">
        <v>662</v>
      </c>
      <c r="D21" s="835">
        <f>'[122]Rate Impacts'!H20</f>
        <v>1.101E-3</v>
      </c>
      <c r="E21" s="835">
        <f>'[122]Rate Impacts'!J20</f>
        <v>3.8570000000000002E-3</v>
      </c>
      <c r="F21" s="836">
        <f>IFERROR(E21/D21-1, "na")</f>
        <v>2.5031789282470482</v>
      </c>
      <c r="G21" s="494" t="str">
        <f t="shared" ref="G21:G23" si="2">$G$11</f>
        <v>Sheet No. 129-B</v>
      </c>
    </row>
    <row r="22" spans="1:7" x14ac:dyDescent="0.2">
      <c r="A22" s="490">
        <f t="shared" si="0"/>
        <v>13</v>
      </c>
      <c r="B22" s="832" t="s">
        <v>663</v>
      </c>
      <c r="C22" s="494">
        <v>35</v>
      </c>
      <c r="D22" s="835">
        <f>'[122]Rate Impacts'!H21</f>
        <v>9.1200000000000005E-4</v>
      </c>
      <c r="E22" s="835">
        <f>'[122]Rate Impacts'!J21</f>
        <v>2.232E-3</v>
      </c>
      <c r="F22" s="836">
        <f>IFERROR(E22/D22-1, "na")</f>
        <v>1.4473684210526314</v>
      </c>
      <c r="G22" s="494" t="str">
        <f t="shared" si="2"/>
        <v>Sheet No. 129-B</v>
      </c>
    </row>
    <row r="23" spans="1:7" x14ac:dyDescent="0.2">
      <c r="A23" s="490">
        <f t="shared" si="0"/>
        <v>14</v>
      </c>
      <c r="B23" s="832" t="s">
        <v>664</v>
      </c>
      <c r="C23" s="494">
        <v>43</v>
      </c>
      <c r="D23" s="835">
        <f>'[122]Rate Impacts'!H22</f>
        <v>1.127E-3</v>
      </c>
      <c r="E23" s="835">
        <f>'[122]Rate Impacts'!J22</f>
        <v>5.2209999999999999E-3</v>
      </c>
      <c r="F23" s="836">
        <f>IFERROR(E23/D23-1, "na")</f>
        <v>3.6326530612244898</v>
      </c>
      <c r="G23" s="494" t="str">
        <f t="shared" si="2"/>
        <v>Sheet No. 129-B</v>
      </c>
    </row>
    <row r="24" spans="1:7" x14ac:dyDescent="0.2">
      <c r="A24" s="490">
        <f t="shared" si="0"/>
        <v>15</v>
      </c>
      <c r="B24" s="838" t="s">
        <v>665</v>
      </c>
      <c r="C24" s="821"/>
      <c r="D24" s="833"/>
      <c r="E24" s="833"/>
      <c r="F24" s="834"/>
    </row>
    <row r="25" spans="1:7" x14ac:dyDescent="0.2">
      <c r="A25" s="490">
        <f t="shared" si="0"/>
        <v>16</v>
      </c>
      <c r="B25" s="838"/>
      <c r="C25" s="821"/>
      <c r="D25" s="835"/>
      <c r="E25" s="835"/>
      <c r="F25" s="836"/>
    </row>
    <row r="26" spans="1:7" x14ac:dyDescent="0.2">
      <c r="A26" s="490">
        <f t="shared" si="0"/>
        <v>17</v>
      </c>
      <c r="B26" s="832" t="s">
        <v>666</v>
      </c>
      <c r="C26" s="494"/>
      <c r="D26" s="835"/>
      <c r="E26" s="835"/>
      <c r="F26" s="836"/>
    </row>
    <row r="27" spans="1:7" x14ac:dyDescent="0.2">
      <c r="A27" s="490">
        <f t="shared" si="0"/>
        <v>18</v>
      </c>
      <c r="B27" s="832" t="s">
        <v>667</v>
      </c>
      <c r="C27" s="494">
        <v>46</v>
      </c>
      <c r="D27" s="835">
        <f>'[122]Rate Impacts'!H26</f>
        <v>8.12E-4</v>
      </c>
      <c r="E27" s="835">
        <f>'[122]Rate Impacts'!J26</f>
        <v>2.7109999999999999E-3</v>
      </c>
      <c r="F27" s="836">
        <f>IFERROR(E27/D27-1, "na")</f>
        <v>2.3386699507389159</v>
      </c>
      <c r="G27" s="494" t="s">
        <v>668</v>
      </c>
    </row>
    <row r="28" spans="1:7" x14ac:dyDescent="0.2">
      <c r="A28" s="490">
        <f t="shared" si="0"/>
        <v>19</v>
      </c>
      <c r="B28" s="832" t="s">
        <v>661</v>
      </c>
      <c r="C28" s="494">
        <v>49</v>
      </c>
      <c r="D28" s="835">
        <f>'[122]Rate Impacts'!H27</f>
        <v>8.3699999999999996E-4</v>
      </c>
      <c r="E28" s="835">
        <f>'[122]Rate Impacts'!J27</f>
        <v>2.9940000000000001E-3</v>
      </c>
      <c r="F28" s="836">
        <f>IFERROR(E28/D28-1, "na")</f>
        <v>2.5770609318996418</v>
      </c>
      <c r="G28" s="494" t="str">
        <f>$G$27</f>
        <v>Sheet No. 129-C</v>
      </c>
    </row>
    <row r="29" spans="1:7" x14ac:dyDescent="0.2">
      <c r="A29" s="490">
        <f t="shared" si="0"/>
        <v>20</v>
      </c>
      <c r="B29" s="839" t="s">
        <v>344</v>
      </c>
      <c r="C29" s="821"/>
      <c r="D29" s="833"/>
      <c r="E29" s="833"/>
      <c r="F29" s="834"/>
    </row>
    <row r="30" spans="1:7" x14ac:dyDescent="0.2">
      <c r="A30" s="490">
        <f t="shared" si="0"/>
        <v>21</v>
      </c>
      <c r="B30" s="832"/>
      <c r="C30" s="494"/>
      <c r="D30" s="835"/>
      <c r="E30" s="835"/>
      <c r="F30" s="836"/>
    </row>
    <row r="31" spans="1:7" x14ac:dyDescent="0.2">
      <c r="A31" s="490">
        <f t="shared" si="0"/>
        <v>22</v>
      </c>
      <c r="B31" s="832" t="s">
        <v>669</v>
      </c>
      <c r="C31" s="494" t="s">
        <v>670</v>
      </c>
      <c r="D31" s="835">
        <f>'[122]Rate Impacts'!$H$30</f>
        <v>5.5000000000000002E-5</v>
      </c>
      <c r="E31" s="835">
        <f>'[122]Rate Impacts'!$J$30</f>
        <v>1.7900000000000001E-4</v>
      </c>
      <c r="F31" s="836">
        <f>IFERROR(E31/D31-1, "na")</f>
        <v>2.2545454545454549</v>
      </c>
      <c r="G31" s="494" t="str">
        <f t="shared" ref="G31:G32" si="3">$G$27</f>
        <v>Sheet No. 129-C</v>
      </c>
    </row>
    <row r="32" spans="1:7" x14ac:dyDescent="0.2">
      <c r="A32" s="490">
        <f t="shared" si="0"/>
        <v>23</v>
      </c>
      <c r="B32" s="832" t="s">
        <v>671</v>
      </c>
      <c r="C32" s="494" t="s">
        <v>154</v>
      </c>
      <c r="D32" s="835">
        <f>'[122]Rate Impacts'!$H$32</f>
        <v>6.1399999999999996E-4</v>
      </c>
      <c r="E32" s="835">
        <f>'[122]Rate Impacts'!$J$32</f>
        <v>6.1399999999999996E-4</v>
      </c>
      <c r="F32" s="836">
        <f>IFERROR(E32/D32-1, "na")</f>
        <v>0</v>
      </c>
      <c r="G32" s="494" t="str">
        <f t="shared" si="3"/>
        <v>Sheet No. 129-C</v>
      </c>
    </row>
    <row r="33" spans="1:7" x14ac:dyDescent="0.2">
      <c r="A33" s="490">
        <f t="shared" si="0"/>
        <v>24</v>
      </c>
      <c r="B33" s="832" t="s">
        <v>672</v>
      </c>
      <c r="C33" s="494" t="s">
        <v>673</v>
      </c>
      <c r="D33" s="835">
        <f>'[122]Rate Impacts'!$H$34</f>
        <v>3.4740000000000001E-3</v>
      </c>
      <c r="E33" s="835">
        <f>'[122]Rate Impacts'!$J$34</f>
        <v>1.2081999999999999E-2</v>
      </c>
      <c r="F33" s="836">
        <f>IFERROR(E33/D33-1, "na")</f>
        <v>2.4778353483016691</v>
      </c>
      <c r="G33" s="494" t="s">
        <v>674</v>
      </c>
    </row>
    <row r="34" spans="1:7" x14ac:dyDescent="0.2">
      <c r="A34" s="490">
        <f t="shared" si="0"/>
        <v>25</v>
      </c>
      <c r="B34" s="832"/>
      <c r="C34" s="494"/>
      <c r="D34" s="835"/>
      <c r="E34" s="835"/>
      <c r="F34" s="836"/>
    </row>
    <row r="35" spans="1:7" x14ac:dyDescent="0.2">
      <c r="A35" s="490">
        <f t="shared" si="0"/>
        <v>26</v>
      </c>
      <c r="B35" s="839" t="s">
        <v>675</v>
      </c>
      <c r="C35" s="821"/>
      <c r="D35" s="833"/>
      <c r="E35" s="833"/>
      <c r="F35" s="834"/>
    </row>
    <row r="36" spans="1:7" x14ac:dyDescent="0.2">
      <c r="A36" s="490">
        <f t="shared" si="0"/>
        <v>27</v>
      </c>
      <c r="B36" s="832"/>
      <c r="C36" s="494"/>
      <c r="D36" s="835"/>
      <c r="E36" s="835"/>
      <c r="F36" s="836"/>
    </row>
    <row r="37" spans="1:7" x14ac:dyDescent="0.2">
      <c r="A37" s="490">
        <f t="shared" si="0"/>
        <v>28</v>
      </c>
      <c r="B37" s="832" t="s">
        <v>151</v>
      </c>
      <c r="C37" s="494">
        <v>5</v>
      </c>
      <c r="D37" s="835" t="s">
        <v>676</v>
      </c>
      <c r="E37" s="835" t="s">
        <v>676</v>
      </c>
      <c r="F37" s="836" t="s">
        <v>676</v>
      </c>
    </row>
    <row r="38" spans="1:7" x14ac:dyDescent="0.2">
      <c r="A38" s="490">
        <f t="shared" si="0"/>
        <v>29</v>
      </c>
      <c r="B38" s="832"/>
      <c r="C38" s="839"/>
      <c r="D38" s="835"/>
      <c r="E38" s="835"/>
      <c r="F38" s="836"/>
    </row>
    <row r="39" spans="1:7" ht="12" thickBot="1" x14ac:dyDescent="0.25">
      <c r="A39" s="490">
        <f t="shared" si="0"/>
        <v>30</v>
      </c>
      <c r="B39" s="839" t="s">
        <v>150</v>
      </c>
      <c r="C39" s="838"/>
      <c r="D39" s="840"/>
      <c r="E39" s="840"/>
      <c r="F39" s="841"/>
    </row>
    <row r="40" spans="1:7" ht="12" thickTop="1" x14ac:dyDescent="0.2">
      <c r="A40" s="490">
        <f t="shared" si="0"/>
        <v>31</v>
      </c>
      <c r="B40" s="494"/>
      <c r="C40" s="839"/>
      <c r="D40" s="835"/>
      <c r="E40" s="835"/>
      <c r="F40" s="842"/>
    </row>
    <row r="41" spans="1:7" x14ac:dyDescent="0.2">
      <c r="A41" s="490">
        <f t="shared" si="0"/>
        <v>32</v>
      </c>
      <c r="B41" s="494"/>
      <c r="C41" s="839"/>
      <c r="D41" s="835"/>
      <c r="E41" s="835"/>
      <c r="F41" s="842"/>
    </row>
    <row r="42" spans="1:7" x14ac:dyDescent="0.2">
      <c r="A42" s="490">
        <f t="shared" si="0"/>
        <v>33</v>
      </c>
      <c r="B42" s="830" t="s">
        <v>677</v>
      </c>
      <c r="C42" s="830"/>
    </row>
    <row r="43" spans="1:7" x14ac:dyDescent="0.2">
      <c r="A43" s="490">
        <f t="shared" si="0"/>
        <v>34</v>
      </c>
      <c r="B43" s="832" t="str">
        <f>B11</f>
        <v>Residential</v>
      </c>
      <c r="C43" s="494" t="str">
        <f>C11</f>
        <v>7 (307) (317) (327)</v>
      </c>
      <c r="D43" s="843"/>
      <c r="E43" s="843"/>
      <c r="F43" s="834" t="str">
        <f>IFERROR(E43/D43-1, "na")</f>
        <v>na</v>
      </c>
    </row>
    <row r="44" spans="1:7" x14ac:dyDescent="0.2">
      <c r="A44" s="490">
        <f t="shared" si="0"/>
        <v>35</v>
      </c>
      <c r="B44" s="832"/>
      <c r="C44" s="494"/>
      <c r="D44" s="844"/>
      <c r="E44" s="844"/>
      <c r="F44" s="836"/>
    </row>
    <row r="45" spans="1:7" x14ac:dyDescent="0.2">
      <c r="A45" s="490">
        <f t="shared" si="0"/>
        <v>36</v>
      </c>
      <c r="B45" s="832" t="str">
        <f>B13</f>
        <v>Secondary Voltage:</v>
      </c>
      <c r="C45" s="494"/>
      <c r="D45" s="844"/>
      <c r="E45" s="844"/>
      <c r="F45" s="836"/>
    </row>
    <row r="46" spans="1:7" x14ac:dyDescent="0.2">
      <c r="A46" s="490">
        <f t="shared" si="0"/>
        <v>37</v>
      </c>
      <c r="B46" s="845" t="str">
        <f>B14</f>
        <v>General Service: Demand &lt;= 50 kW</v>
      </c>
      <c r="C46" s="494" t="str">
        <f>C14</f>
        <v>08 (24) (324)</v>
      </c>
      <c r="D46" s="844"/>
      <c r="E46" s="844"/>
      <c r="F46" s="836" t="str">
        <f>IFERROR(E46/D46-1, "na")</f>
        <v>na</v>
      </c>
    </row>
    <row r="47" spans="1:7" x14ac:dyDescent="0.2">
      <c r="A47" s="490">
        <f t="shared" si="0"/>
        <v>38</v>
      </c>
      <c r="B47" s="845" t="str">
        <f>B15</f>
        <v>Small General Service: Demand &gt; 50 kW but &lt;= 350 kW</v>
      </c>
      <c r="C47" s="494" t="str">
        <f>C15</f>
        <v>7A (11) (25)</v>
      </c>
      <c r="D47" s="844"/>
      <c r="E47" s="844"/>
      <c r="F47" s="836" t="str">
        <f>IFERROR(E47/D47-1, "na")</f>
        <v>na</v>
      </c>
    </row>
    <row r="48" spans="1:7" x14ac:dyDescent="0.2">
      <c r="A48" s="490">
        <f t="shared" si="0"/>
        <v>39</v>
      </c>
      <c r="B48" s="845" t="str">
        <f t="shared" ref="B48:B50" si="4">B16</f>
        <v>Large General Service: Demand &gt; 350 kW</v>
      </c>
      <c r="C48" s="494" t="str">
        <f>C16</f>
        <v>12 (26) (26P)</v>
      </c>
      <c r="D48" s="844"/>
      <c r="E48" s="844"/>
      <c r="F48" s="836" t="str">
        <f>IFERROR(E48/D48-1, "na")</f>
        <v>na</v>
      </c>
    </row>
    <row r="49" spans="1:6" x14ac:dyDescent="0.2">
      <c r="A49" s="490">
        <f t="shared" si="0"/>
        <v>40</v>
      </c>
      <c r="B49" s="845" t="str">
        <f t="shared" si="4"/>
        <v>Irrigation &amp; Pumping Service: Demand &gt; 50 kW but &lt;= 350 kW</v>
      </c>
      <c r="C49" s="494">
        <f>C17</f>
        <v>29</v>
      </c>
      <c r="D49" s="844"/>
      <c r="E49" s="844"/>
      <c r="F49" s="836" t="str">
        <f>IFERROR(E49/D49-1, "na")</f>
        <v>na</v>
      </c>
    </row>
    <row r="50" spans="1:6" x14ac:dyDescent="0.2">
      <c r="A50" s="490">
        <f t="shared" si="0"/>
        <v>41</v>
      </c>
      <c r="B50" s="838" t="str">
        <f t="shared" si="4"/>
        <v>Total Secondary Voltage</v>
      </c>
      <c r="C50" s="821"/>
      <c r="D50" s="843"/>
      <c r="E50" s="843"/>
      <c r="F50" s="834"/>
    </row>
    <row r="51" spans="1:6" x14ac:dyDescent="0.2">
      <c r="A51" s="490">
        <f t="shared" si="0"/>
        <v>42</v>
      </c>
      <c r="B51" s="838"/>
      <c r="C51" s="821"/>
      <c r="D51" s="844"/>
      <c r="E51" s="844"/>
      <c r="F51" s="836"/>
    </row>
    <row r="52" spans="1:6" x14ac:dyDescent="0.2">
      <c r="A52" s="490">
        <f t="shared" si="0"/>
        <v>43</v>
      </c>
      <c r="B52" s="832" t="str">
        <f>B20</f>
        <v>Primary Voltage:</v>
      </c>
      <c r="C52" s="494"/>
      <c r="D52" s="844"/>
      <c r="E52" s="844"/>
      <c r="F52" s="836"/>
    </row>
    <row r="53" spans="1:6" x14ac:dyDescent="0.2">
      <c r="A53" s="490">
        <f t="shared" si="0"/>
        <v>44</v>
      </c>
      <c r="B53" s="845" t="str">
        <f>B21</f>
        <v>General Service</v>
      </c>
      <c r="C53" s="494" t="str">
        <f>C21</f>
        <v>10 (31)</v>
      </c>
      <c r="D53" s="844"/>
      <c r="E53" s="844"/>
      <c r="F53" s="836" t="str">
        <f>IFERROR(E53/D53-1, "na")</f>
        <v>na</v>
      </c>
    </row>
    <row r="54" spans="1:6" x14ac:dyDescent="0.2">
      <c r="A54" s="490">
        <f t="shared" si="0"/>
        <v>45</v>
      </c>
      <c r="B54" s="845" t="str">
        <f>B22</f>
        <v>Irrigation &amp; Pumping Service</v>
      </c>
      <c r="C54" s="494">
        <f>C22</f>
        <v>35</v>
      </c>
      <c r="D54" s="844"/>
      <c r="E54" s="844"/>
      <c r="F54" s="836" t="str">
        <f>IFERROR(E54/D54-1, "na")</f>
        <v>na</v>
      </c>
    </row>
    <row r="55" spans="1:6" x14ac:dyDescent="0.2">
      <c r="A55" s="490">
        <f t="shared" si="0"/>
        <v>46</v>
      </c>
      <c r="B55" s="845" t="str">
        <f>B23</f>
        <v>All Electric Schools</v>
      </c>
      <c r="C55" s="494">
        <f>C23</f>
        <v>43</v>
      </c>
      <c r="D55" s="844"/>
      <c r="E55" s="844"/>
      <c r="F55" s="836" t="str">
        <f>IFERROR(E55/D55-1, "na")</f>
        <v>na</v>
      </c>
    </row>
    <row r="56" spans="1:6" x14ac:dyDescent="0.2">
      <c r="A56" s="490">
        <f t="shared" si="0"/>
        <v>47</v>
      </c>
      <c r="B56" s="838" t="str">
        <f>B24</f>
        <v>Total Primary Voltage</v>
      </c>
      <c r="C56" s="821"/>
      <c r="D56" s="843"/>
      <c r="E56" s="843"/>
      <c r="F56" s="834"/>
    </row>
    <row r="57" spans="1:6" x14ac:dyDescent="0.2">
      <c r="A57" s="490">
        <f t="shared" si="0"/>
        <v>48</v>
      </c>
      <c r="B57" s="838"/>
      <c r="C57" s="821"/>
      <c r="D57" s="844"/>
      <c r="E57" s="844"/>
      <c r="F57" s="836"/>
    </row>
    <row r="58" spans="1:6" x14ac:dyDescent="0.2">
      <c r="A58" s="490">
        <f t="shared" si="0"/>
        <v>49</v>
      </c>
      <c r="B58" s="832" t="str">
        <f>B26</f>
        <v>High Voltage:</v>
      </c>
      <c r="C58" s="494"/>
      <c r="D58" s="844"/>
      <c r="E58" s="844"/>
      <c r="F58" s="836"/>
    </row>
    <row r="59" spans="1:6" x14ac:dyDescent="0.2">
      <c r="A59" s="490">
        <f t="shared" si="0"/>
        <v>50</v>
      </c>
      <c r="B59" s="845" t="str">
        <f>B27</f>
        <v>Interruptible Service</v>
      </c>
      <c r="C59" s="494">
        <f>C27</f>
        <v>46</v>
      </c>
      <c r="D59" s="844"/>
      <c r="E59" s="844"/>
      <c r="F59" s="836" t="str">
        <f>IFERROR(E59/D59-1, "na")</f>
        <v>na</v>
      </c>
    </row>
    <row r="60" spans="1:6" x14ac:dyDescent="0.2">
      <c r="A60" s="490">
        <f t="shared" si="0"/>
        <v>51</v>
      </c>
      <c r="B60" s="845" t="str">
        <f>B28</f>
        <v>General Service</v>
      </c>
      <c r="C60" s="494">
        <f>C28</f>
        <v>49</v>
      </c>
      <c r="D60" s="844"/>
      <c r="E60" s="844"/>
      <c r="F60" s="836" t="str">
        <f>IFERROR(E60/D60-1, "na")</f>
        <v>na</v>
      </c>
    </row>
    <row r="61" spans="1:6" x14ac:dyDescent="0.2">
      <c r="A61" s="490">
        <f t="shared" si="0"/>
        <v>52</v>
      </c>
      <c r="B61" s="839" t="str">
        <f>B29</f>
        <v>Total High Voltage</v>
      </c>
      <c r="C61" s="821"/>
      <c r="D61" s="843"/>
      <c r="E61" s="843"/>
      <c r="F61" s="834"/>
    </row>
    <row r="62" spans="1:6" x14ac:dyDescent="0.2">
      <c r="A62" s="490">
        <f t="shared" si="0"/>
        <v>53</v>
      </c>
      <c r="B62" s="832"/>
      <c r="C62" s="494"/>
      <c r="D62" s="844"/>
      <c r="E62" s="844"/>
      <c r="F62" s="836"/>
    </row>
    <row r="63" spans="1:6" x14ac:dyDescent="0.2">
      <c r="A63" s="490">
        <f t="shared" si="0"/>
        <v>54</v>
      </c>
      <c r="B63" s="838" t="str">
        <f t="shared" ref="B63:C65" si="5">B31</f>
        <v>Choice / Retail Wheeling</v>
      </c>
      <c r="C63" s="494" t="str">
        <f t="shared" si="5"/>
        <v>448 - 459</v>
      </c>
      <c r="D63" s="844"/>
      <c r="E63" s="844"/>
      <c r="F63" s="836" t="str">
        <f>IFERROR(E63/D63-1, "na")</f>
        <v>na</v>
      </c>
    </row>
    <row r="64" spans="1:6" x14ac:dyDescent="0.2">
      <c r="A64" s="490">
        <f t="shared" si="0"/>
        <v>55</v>
      </c>
      <c r="B64" s="832" t="str">
        <f t="shared" si="5"/>
        <v>Special Contracts</v>
      </c>
      <c r="C64" s="494" t="str">
        <f t="shared" si="5"/>
        <v>Special Contract</v>
      </c>
      <c r="D64" s="844"/>
      <c r="E64" s="844"/>
      <c r="F64" s="836" t="str">
        <f>IFERROR(E64/D64-1, "na")</f>
        <v>na</v>
      </c>
    </row>
    <row r="65" spans="1:13" x14ac:dyDescent="0.2">
      <c r="A65" s="490">
        <f t="shared" si="0"/>
        <v>56</v>
      </c>
      <c r="B65" s="832" t="str">
        <f t="shared" si="5"/>
        <v>Lighting</v>
      </c>
      <c r="C65" s="494" t="str">
        <f t="shared" si="5"/>
        <v>50 - 59</v>
      </c>
      <c r="D65" s="844"/>
      <c r="E65" s="844"/>
      <c r="F65" s="836" t="str">
        <f>IFERROR(E65/D65-1, "na")</f>
        <v>na</v>
      </c>
    </row>
    <row r="66" spans="1:13" x14ac:dyDescent="0.2">
      <c r="A66" s="490">
        <f t="shared" si="0"/>
        <v>57</v>
      </c>
      <c r="B66" s="832"/>
      <c r="C66" s="494"/>
      <c r="D66" s="844"/>
      <c r="E66" s="844"/>
      <c r="F66" s="836"/>
    </row>
    <row r="67" spans="1:13" x14ac:dyDescent="0.2">
      <c r="A67" s="490">
        <f t="shared" si="0"/>
        <v>58</v>
      </c>
      <c r="B67" s="839" t="str">
        <f>B35</f>
        <v>Total Retail Sales</v>
      </c>
      <c r="C67" s="821"/>
      <c r="D67" s="843"/>
      <c r="E67" s="843"/>
      <c r="F67" s="834"/>
    </row>
    <row r="68" spans="1:13" x14ac:dyDescent="0.2">
      <c r="A68" s="490">
        <f t="shared" si="0"/>
        <v>59</v>
      </c>
      <c r="B68" s="832"/>
      <c r="C68" s="494"/>
      <c r="D68" s="844"/>
      <c r="E68" s="844"/>
      <c r="F68" s="836"/>
    </row>
    <row r="69" spans="1:13" x14ac:dyDescent="0.2">
      <c r="A69" s="490">
        <f t="shared" si="0"/>
        <v>60</v>
      </c>
      <c r="B69" s="832" t="str">
        <f>B37</f>
        <v>Firm Resale</v>
      </c>
      <c r="C69" s="494">
        <f>C37</f>
        <v>5</v>
      </c>
      <c r="D69" s="844"/>
      <c r="E69" s="844"/>
      <c r="F69" s="836" t="str">
        <f>IFERROR(E69/D69-1, "na")</f>
        <v>na</v>
      </c>
    </row>
    <row r="70" spans="1:13" x14ac:dyDescent="0.2">
      <c r="A70" s="490">
        <f t="shared" si="0"/>
        <v>61</v>
      </c>
      <c r="B70" s="832"/>
      <c r="C70" s="839"/>
      <c r="D70" s="835"/>
      <c r="E70" s="835"/>
      <c r="F70" s="836"/>
    </row>
    <row r="71" spans="1:13" ht="12" thickBot="1" x14ac:dyDescent="0.25">
      <c r="A71" s="490">
        <f t="shared" si="0"/>
        <v>62</v>
      </c>
      <c r="B71" s="839" t="str">
        <f>B39</f>
        <v>Total Sales</v>
      </c>
      <c r="C71" s="838"/>
      <c r="D71" s="840"/>
      <c r="E71" s="840"/>
      <c r="F71" s="841"/>
    </row>
    <row r="72" spans="1:13" ht="12" thickTop="1" x14ac:dyDescent="0.2">
      <c r="A72" s="490">
        <f t="shared" si="0"/>
        <v>63</v>
      </c>
    </row>
    <row r="73" spans="1:13" x14ac:dyDescent="0.2">
      <c r="A73" s="490">
        <f t="shared" si="0"/>
        <v>64</v>
      </c>
      <c r="B73" s="1042" t="s">
        <v>678</v>
      </c>
      <c r="C73" s="1042"/>
      <c r="D73" s="1042"/>
      <c r="E73" s="1042"/>
      <c r="F73" s="1042"/>
      <c r="G73" s="1042"/>
      <c r="H73" s="1042"/>
      <c r="I73" s="1042"/>
      <c r="J73" s="1042"/>
      <c r="K73" s="1042"/>
      <c r="L73" s="1042"/>
      <c r="M73" s="1042"/>
    </row>
  </sheetData>
  <mergeCells count="1">
    <mergeCell ref="B73:M73"/>
  </mergeCells>
  <pageMargins left="0.7" right="0.7" top="0.75" bottom="0.75" header="0.3" footer="0.3"/>
  <pageSetup orientation="landscape" r:id="rId1"/>
  <headerFooter>
    <oddHeader>&amp;RElectric Schedule 120 Rate Design Workpapers
Page &amp;P of &amp;N</oddHeader>
    <oddFooter>&amp;L&amp;F
&amp;A&amp;R&amp;D</oddFooter>
  </headerFooter>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pageSetUpPr fitToPage="1"/>
  </sheetPr>
  <dimension ref="A1:Q198"/>
  <sheetViews>
    <sheetView zoomScaleNormal="100" zoomScaleSheetLayoutView="100" workbookViewId="0">
      <pane ySplit="7" topLeftCell="A8" activePane="bottomLeft" state="frozen"/>
      <selection activeCell="B16" sqref="B16"/>
      <selection pane="bottomLeft" activeCell="S10" sqref="S10"/>
    </sheetView>
  </sheetViews>
  <sheetFormatPr defaultColWidth="9.140625" defaultRowHeight="11.25" x14ac:dyDescent="0.2"/>
  <cols>
    <col min="1" max="1" width="6.7109375" style="657" bestFit="1" customWidth="1"/>
    <col min="2" max="2" width="44" style="657" bestFit="1" customWidth="1"/>
    <col min="3" max="3" width="7.28515625" style="657" customWidth="1"/>
    <col min="4" max="4" width="7.7109375" style="938" customWidth="1"/>
    <col min="5" max="5" width="7.7109375" style="953" customWidth="1"/>
    <col min="6" max="6" width="8.28515625" style="953" customWidth="1"/>
    <col min="7" max="7" width="14" style="953" customWidth="1"/>
    <col min="8" max="8" width="4.28515625" style="953" customWidth="1"/>
    <col min="9" max="9" width="7.7109375" style="657" customWidth="1"/>
    <col min="10" max="10" width="9.42578125" style="657" customWidth="1"/>
    <col min="11" max="11" width="7.42578125" style="953" customWidth="1"/>
    <col min="12" max="12" width="8.140625" style="953" bestFit="1" customWidth="1"/>
    <col min="13" max="13" width="13.42578125" style="953" customWidth="1"/>
    <col min="14" max="14" width="10.7109375" style="657" bestFit="1" customWidth="1"/>
    <col min="15" max="15" width="7.7109375" style="657" bestFit="1" customWidth="1"/>
    <col min="16" max="16" width="7.85546875" style="938" customWidth="1"/>
    <col min="17" max="17" width="12.5703125" style="657" bestFit="1" customWidth="1"/>
    <col min="18" max="16384" width="9.140625" style="657"/>
  </cols>
  <sheetData>
    <row r="1" spans="1:17" s="937" customFormat="1" x14ac:dyDescent="0.2">
      <c r="A1" s="935" t="str">
        <f>'[123]Sch 129 Rates'!A1</f>
        <v>PUGET SOUND ENERGY</v>
      </c>
      <c r="B1" s="935"/>
      <c r="C1" s="935"/>
      <c r="D1" s="935"/>
      <c r="E1" s="935"/>
      <c r="F1" s="935"/>
      <c r="G1" s="935"/>
      <c r="H1" s="935"/>
      <c r="I1" s="935"/>
      <c r="J1" s="935"/>
      <c r="K1" s="935"/>
      <c r="L1" s="935"/>
      <c r="M1" s="935"/>
      <c r="N1" s="935"/>
      <c r="O1" s="935"/>
      <c r="P1" s="936"/>
    </row>
    <row r="2" spans="1:17" s="937" customFormat="1" x14ac:dyDescent="0.2">
      <c r="A2" s="935" t="str">
        <f>'[123]Sch 129 Rates'!A2</f>
        <v xml:space="preserve">Schedule 129 - Low Income Program </v>
      </c>
      <c r="B2" s="935"/>
      <c r="C2" s="935"/>
      <c r="D2" s="935"/>
      <c r="E2" s="935"/>
      <c r="F2" s="935"/>
      <c r="G2" s="935"/>
      <c r="H2" s="935"/>
      <c r="I2" s="935"/>
      <c r="J2" s="935"/>
      <c r="K2" s="935"/>
      <c r="L2" s="935"/>
      <c r="M2" s="935"/>
      <c r="N2" s="935"/>
      <c r="O2" s="935"/>
      <c r="P2" s="936"/>
    </row>
    <row r="3" spans="1:17" s="937" customFormat="1" x14ac:dyDescent="0.2">
      <c r="A3" s="935" t="str">
        <f>'[123]Sch 129 Rates'!A3</f>
        <v xml:space="preserve">Proposed Additional Funding Filing </v>
      </c>
      <c r="B3" s="935"/>
      <c r="C3" s="935"/>
      <c r="D3" s="935"/>
      <c r="E3" s="935"/>
      <c r="F3" s="935"/>
      <c r="G3" s="935"/>
      <c r="H3" s="935"/>
      <c r="I3" s="935"/>
      <c r="J3" s="935"/>
      <c r="K3" s="935"/>
      <c r="L3" s="935"/>
      <c r="M3" s="935"/>
      <c r="N3" s="935"/>
      <c r="O3" s="935"/>
      <c r="P3" s="938"/>
    </row>
    <row r="4" spans="1:17" s="937" customFormat="1" x14ac:dyDescent="0.2">
      <c r="A4" s="935" t="str">
        <f>'[123]Sch 129 Rates'!A4</f>
        <v>Effective May 1, 2024 - September 30, 2024</v>
      </c>
      <c r="B4" s="935"/>
      <c r="C4" s="935"/>
      <c r="D4" s="935"/>
      <c r="E4" s="935"/>
      <c r="F4" s="935"/>
      <c r="G4" s="935"/>
      <c r="H4" s="935"/>
      <c r="I4" s="935"/>
      <c r="J4" s="935"/>
      <c r="K4" s="935"/>
      <c r="L4" s="935"/>
      <c r="M4" s="935"/>
      <c r="N4" s="935"/>
      <c r="O4" s="935"/>
      <c r="P4" s="938"/>
    </row>
    <row r="5" spans="1:17" s="937" customFormat="1" x14ac:dyDescent="0.2">
      <c r="A5" s="935" t="s">
        <v>708</v>
      </c>
      <c r="B5" s="935"/>
      <c r="C5" s="935"/>
      <c r="D5" s="935"/>
      <c r="E5" s="935"/>
      <c r="F5" s="935"/>
      <c r="G5" s="935"/>
      <c r="H5" s="935"/>
      <c r="I5" s="935"/>
      <c r="J5" s="935"/>
      <c r="K5" s="935"/>
      <c r="L5" s="935"/>
      <c r="M5" s="935"/>
      <c r="N5" s="935"/>
      <c r="O5" s="935"/>
      <c r="P5" s="936"/>
    </row>
    <row r="6" spans="1:17" s="937" customFormat="1" x14ac:dyDescent="0.2">
      <c r="A6" s="935" t="s">
        <v>152</v>
      </c>
      <c r="B6" s="935"/>
      <c r="C6" s="935"/>
      <c r="D6" s="935"/>
      <c r="E6" s="935"/>
      <c r="F6" s="935"/>
      <c r="G6" s="935"/>
      <c r="H6" s="935"/>
      <c r="I6" s="935"/>
      <c r="J6" s="935"/>
      <c r="K6" s="935"/>
      <c r="L6" s="935"/>
      <c r="M6" s="935"/>
      <c r="N6" s="935"/>
      <c r="O6" s="935"/>
      <c r="P6" s="938"/>
    </row>
    <row r="7" spans="1:17" s="945" customFormat="1" ht="45" x14ac:dyDescent="0.2">
      <c r="A7" s="659" t="s">
        <v>190</v>
      </c>
      <c r="B7" s="659" t="s">
        <v>189</v>
      </c>
      <c r="C7" s="660" t="s">
        <v>188</v>
      </c>
      <c r="D7" s="939"/>
      <c r="E7" s="939"/>
      <c r="F7" s="939"/>
      <c r="G7" s="940" t="s">
        <v>709</v>
      </c>
      <c r="H7" s="941" t="s">
        <v>710</v>
      </c>
      <c r="I7" s="939"/>
      <c r="J7" s="942" t="s">
        <v>711</v>
      </c>
      <c r="K7" s="943" t="s">
        <v>712</v>
      </c>
      <c r="L7" s="943"/>
      <c r="M7" s="940" t="s">
        <v>713</v>
      </c>
      <c r="N7" s="941" t="s">
        <v>587</v>
      </c>
      <c r="O7" s="941"/>
      <c r="P7" s="944" t="s">
        <v>714</v>
      </c>
    </row>
    <row r="8" spans="1:17" s="944" customFormat="1" x14ac:dyDescent="0.2">
      <c r="A8" s="946"/>
      <c r="B8" s="946"/>
      <c r="C8" s="947" t="s">
        <v>152</v>
      </c>
      <c r="D8" s="947"/>
      <c r="E8" s="947"/>
      <c r="F8" s="947"/>
      <c r="G8" s="948" t="s">
        <v>408</v>
      </c>
      <c r="H8" s="947" t="s">
        <v>409</v>
      </c>
      <c r="I8" s="947"/>
      <c r="J8" s="946" t="s">
        <v>410</v>
      </c>
      <c r="K8" s="949" t="s">
        <v>411</v>
      </c>
      <c r="L8" s="949"/>
      <c r="M8" s="948" t="s">
        <v>715</v>
      </c>
      <c r="N8" s="946" t="s">
        <v>716</v>
      </c>
      <c r="O8" s="946" t="s">
        <v>717</v>
      </c>
      <c r="P8" s="938"/>
    </row>
    <row r="9" spans="1:17" x14ac:dyDescent="0.2">
      <c r="A9" s="950">
        <v>1</v>
      </c>
      <c r="C9" s="951" t="s">
        <v>152</v>
      </c>
      <c r="D9" s="952"/>
      <c r="E9" s="951"/>
      <c r="F9" s="951"/>
      <c r="H9" s="954" t="s">
        <v>152</v>
      </c>
      <c r="I9" s="954"/>
      <c r="K9" s="955"/>
      <c r="L9" s="955"/>
      <c r="Q9" s="944"/>
    </row>
    <row r="10" spans="1:17" x14ac:dyDescent="0.2">
      <c r="A10" s="950">
        <f t="shared" ref="A10:A48" si="0">A9+1</f>
        <v>2</v>
      </c>
      <c r="B10" s="657" t="str">
        <f>'[123]Sch 129 Rates'!B11</f>
        <v>Residential</v>
      </c>
      <c r="C10" s="951" t="str">
        <f>'[123]Sch 129 Rates'!C11</f>
        <v>7 (307) (317) (327)</v>
      </c>
      <c r="D10" s="952"/>
      <c r="E10" s="951"/>
      <c r="F10" s="951"/>
      <c r="G10" s="956">
        <v>3859354670.4116716</v>
      </c>
      <c r="H10" s="957">
        <v>1.428E-3</v>
      </c>
      <c r="I10" s="957"/>
      <c r="J10" s="958">
        <f>H10+ROUND(+'[123]Rate Spread &amp; Design'!$F$10,6)</f>
        <v>5.7409999999999996E-3</v>
      </c>
      <c r="K10" s="959">
        <v>536781154.84135926</v>
      </c>
      <c r="L10" s="959"/>
      <c r="M10" s="960">
        <f>K10+G10*(J10-H10)</f>
        <v>553426551.53484476</v>
      </c>
      <c r="N10" s="960">
        <f>+M10-K10</f>
        <v>16645396.693485498</v>
      </c>
      <c r="O10" s="961">
        <f>IF(K10=0,"n/a",+N10/K10)</f>
        <v>3.1009651779606334E-2</v>
      </c>
      <c r="P10" s="962">
        <f>J10-H10-ROUND('[123]Rate Spread &amp; Design'!F10,6)</f>
        <v>0</v>
      </c>
      <c r="Q10" s="963">
        <f>G10*J10</f>
        <v>22156555.162833404</v>
      </c>
    </row>
    <row r="11" spans="1:17" x14ac:dyDescent="0.2">
      <c r="A11" s="950">
        <f t="shared" si="0"/>
        <v>3</v>
      </c>
      <c r="B11" s="964"/>
      <c r="C11" s="951" t="s">
        <v>152</v>
      </c>
      <c r="D11" s="952"/>
      <c r="E11" s="951"/>
      <c r="F11" s="951"/>
      <c r="H11" s="965" t="s">
        <v>152</v>
      </c>
      <c r="I11" s="965"/>
      <c r="J11" s="966"/>
      <c r="K11" s="955" t="s">
        <v>152</v>
      </c>
      <c r="L11" s="955"/>
      <c r="M11" s="967"/>
      <c r="N11" s="967"/>
      <c r="O11" s="968"/>
      <c r="P11" s="962"/>
      <c r="Q11" s="944"/>
    </row>
    <row r="12" spans="1:17" x14ac:dyDescent="0.2">
      <c r="A12" s="950">
        <f t="shared" si="0"/>
        <v>4</v>
      </c>
      <c r="B12" s="657" t="str">
        <f>'[123]Sch 129 Rates'!B13</f>
        <v>Secondary Voltage:</v>
      </c>
      <c r="C12" s="951" t="s">
        <v>152</v>
      </c>
      <c r="D12" s="952"/>
      <c r="E12" s="951"/>
      <c r="F12" s="951"/>
      <c r="H12" s="965" t="s">
        <v>152</v>
      </c>
      <c r="I12" s="965"/>
      <c r="J12" s="966"/>
      <c r="K12" s="955" t="s">
        <v>152</v>
      </c>
      <c r="L12" s="955"/>
      <c r="M12" s="967"/>
      <c r="N12" s="967"/>
      <c r="O12" s="968"/>
      <c r="P12" s="962"/>
      <c r="Q12" s="944"/>
    </row>
    <row r="13" spans="1:17" x14ac:dyDescent="0.2">
      <c r="A13" s="950">
        <f t="shared" si="0"/>
        <v>5</v>
      </c>
      <c r="B13" s="657" t="str">
        <f>'[123]Sch 129 Rates'!B14</f>
        <v>General Service: Demand &lt;= 50 kW</v>
      </c>
      <c r="C13" s="951" t="str">
        <f>'[123]Sch 129 Rates'!C14</f>
        <v>08 (24) (324)</v>
      </c>
      <c r="D13" s="952"/>
      <c r="E13" s="951"/>
      <c r="F13" s="951"/>
      <c r="G13" s="953">
        <v>1083624263.187233</v>
      </c>
      <c r="H13" s="965">
        <v>1.315E-3</v>
      </c>
      <c r="I13" s="965"/>
      <c r="J13" s="966">
        <f>H13+ROUND(+'[123]Rate Spread &amp; Design'!$F$13,6)</f>
        <v>4.7959999999999999E-3</v>
      </c>
      <c r="K13" s="969">
        <v>146543784.73713687</v>
      </c>
      <c r="L13" s="969"/>
      <c r="M13" s="967">
        <f>K13+G13*(J13-H13)</f>
        <v>150315880.79729164</v>
      </c>
      <c r="N13" s="967">
        <f>+M13-K13</f>
        <v>3772096.0601547658</v>
      </c>
      <c r="O13" s="968">
        <f>IF(K13=0,"n/a",+N13/K13)</f>
        <v>2.5740402889968816E-2</v>
      </c>
      <c r="P13" s="962">
        <f>J13-H13-ROUND('[123]Rate Spread &amp; Design'!F13,6)</f>
        <v>0</v>
      </c>
      <c r="Q13" s="963">
        <f t="shared" ref="Q13:Q16" si="1">G13*J13</f>
        <v>5197061.9662459688</v>
      </c>
    </row>
    <row r="14" spans="1:17" x14ac:dyDescent="0.2">
      <c r="A14" s="950">
        <f t="shared" si="0"/>
        <v>6</v>
      </c>
      <c r="B14" s="657" t="str">
        <f>'[123]Sch 129 Rates'!B15</f>
        <v>Small General Service: Demand &gt; 50 kW but &lt;= 350 kW</v>
      </c>
      <c r="C14" s="951" t="s">
        <v>655</v>
      </c>
      <c r="D14" s="952"/>
      <c r="E14" s="951"/>
      <c r="F14" s="951"/>
      <c r="G14" s="953">
        <v>1207008066.3690515</v>
      </c>
      <c r="H14" s="965">
        <v>1.222E-3</v>
      </c>
      <c r="I14" s="965"/>
      <c r="J14" s="966">
        <f>H14+ROUND(+'[123]Rate Spread &amp; Design'!$F$14,6)</f>
        <v>4.359E-3</v>
      </c>
      <c r="K14" s="969">
        <v>170620150.70349863</v>
      </c>
      <c r="L14" s="969"/>
      <c r="M14" s="967">
        <f>K14+G14*(J14-H14)</f>
        <v>174406535.00769836</v>
      </c>
      <c r="N14" s="967">
        <f>+M14-K14</f>
        <v>3786384.3041997254</v>
      </c>
      <c r="O14" s="968">
        <f>IF(K14=0,"n/a",+N14/K14)</f>
        <v>2.219189403237401E-2</v>
      </c>
      <c r="P14" s="962">
        <f>J14-H14-ROUND('[123]Rate Spread &amp; Design'!F14,6)</f>
        <v>0</v>
      </c>
      <c r="Q14" s="963">
        <f t="shared" si="1"/>
        <v>5261348.1613026951</v>
      </c>
    </row>
    <row r="15" spans="1:17" x14ac:dyDescent="0.2">
      <c r="A15" s="950">
        <f t="shared" si="0"/>
        <v>7</v>
      </c>
      <c r="B15" s="657" t="str">
        <f>'[123]Sch 129 Rates'!B16</f>
        <v>Large General Service: Demand &gt; 350 kW</v>
      </c>
      <c r="C15" s="951" t="str">
        <f>'[123]Sch 129 Rates'!C16</f>
        <v>12 (26) (26P)</v>
      </c>
      <c r="D15" s="952"/>
      <c r="E15" s="951"/>
      <c r="F15" s="951"/>
      <c r="G15" s="953">
        <v>832857580.41544116</v>
      </c>
      <c r="H15" s="965">
        <v>1.1230000000000001E-3</v>
      </c>
      <c r="I15" s="965"/>
      <c r="J15" s="966">
        <f>H15+ROUND(+'[123]Rate Spread &amp; Design'!$F$15,6)</f>
        <v>3.908E-3</v>
      </c>
      <c r="K15" s="969">
        <v>112816345.02406977</v>
      </c>
      <c r="L15" s="969"/>
      <c r="M15" s="967">
        <f>K15+G15*(J15-H15)</f>
        <v>115135853.38552678</v>
      </c>
      <c r="N15" s="967">
        <f>+M15-K15</f>
        <v>2319508.3614570051</v>
      </c>
      <c r="O15" s="968">
        <f>IF(K15=0,"n/a",+N15/K15)</f>
        <v>2.0560038183847648E-2</v>
      </c>
      <c r="P15" s="962">
        <f>J15-H15-ROUND('[123]Rate Spread &amp; Design'!F15,6)</f>
        <v>0</v>
      </c>
      <c r="Q15" s="963">
        <f t="shared" si="1"/>
        <v>3254807.4242635439</v>
      </c>
    </row>
    <row r="16" spans="1:17" x14ac:dyDescent="0.2">
      <c r="A16" s="950">
        <f t="shared" si="0"/>
        <v>8</v>
      </c>
      <c r="B16" s="657" t="str">
        <f>'[123]Sch 129 Rates'!B17</f>
        <v>Irrigation &amp; Pumping Service: Demand &gt; 50 kW but &lt;= 350 kW</v>
      </c>
      <c r="C16" s="951">
        <f>'[123]Sch 129 Rates'!C17</f>
        <v>29</v>
      </c>
      <c r="D16" s="952"/>
      <c r="E16" s="951"/>
      <c r="F16" s="951"/>
      <c r="G16" s="953">
        <v>11924015.463571098</v>
      </c>
      <c r="H16" s="965">
        <v>1.1540000000000001E-3</v>
      </c>
      <c r="I16" s="965"/>
      <c r="J16" s="966">
        <f>H16+ROUND(+'[123]Rate Spread &amp; Design'!$F$16,6)</f>
        <v>2.696E-3</v>
      </c>
      <c r="K16" s="970">
        <v>1453767.0373775673</v>
      </c>
      <c r="L16" s="970"/>
      <c r="M16" s="967">
        <f>K16+G16*(J16-H16)</f>
        <v>1472153.869222394</v>
      </c>
      <c r="N16" s="967">
        <f>+M16-K16</f>
        <v>18386.831844826695</v>
      </c>
      <c r="O16" s="968">
        <f>IF(K16=0,"n/a",+N16/K16)</f>
        <v>1.2647715467530808E-2</v>
      </c>
      <c r="P16" s="962">
        <f>J16-H16-ROUND('[123]Rate Spread &amp; Design'!F16,6)</f>
        <v>0</v>
      </c>
      <c r="Q16" s="963">
        <f t="shared" si="1"/>
        <v>32147.145689787681</v>
      </c>
    </row>
    <row r="17" spans="1:17" x14ac:dyDescent="0.2">
      <c r="A17" s="950">
        <f t="shared" si="0"/>
        <v>9</v>
      </c>
      <c r="B17" s="971" t="s">
        <v>659</v>
      </c>
      <c r="C17" s="951" t="s">
        <v>152</v>
      </c>
      <c r="D17" s="952"/>
      <c r="E17" s="951"/>
      <c r="F17" s="951"/>
      <c r="G17" s="956">
        <f>SUM(G13:G16)</f>
        <v>3135413925.4352965</v>
      </c>
      <c r="H17" s="957"/>
      <c r="I17" s="957"/>
      <c r="J17" s="958"/>
      <c r="K17" s="972">
        <f>SUM(K13:K16)</f>
        <v>431434047.50208288</v>
      </c>
      <c r="L17" s="972"/>
      <c r="M17" s="960">
        <f>SUM(M13:M16)</f>
        <v>441330423.05973917</v>
      </c>
      <c r="N17" s="960">
        <f>SUM(N13:N16)</f>
        <v>9896375.5576563235</v>
      </c>
      <c r="O17" s="961">
        <f>IF(K17=0,"n/a",+N17/K17)</f>
        <v>2.2938327688680031E-2</v>
      </c>
      <c r="P17" s="962"/>
    </row>
    <row r="18" spans="1:17" x14ac:dyDescent="0.2">
      <c r="A18" s="950">
        <f t="shared" si="0"/>
        <v>10</v>
      </c>
      <c r="B18" s="964"/>
      <c r="C18" s="951" t="s">
        <v>152</v>
      </c>
      <c r="D18" s="952"/>
      <c r="E18" s="951"/>
      <c r="F18" s="951"/>
      <c r="H18" s="965" t="s">
        <v>152</v>
      </c>
      <c r="I18" s="965"/>
      <c r="J18" s="966"/>
      <c r="K18" s="955" t="s">
        <v>152</v>
      </c>
      <c r="L18" s="955"/>
      <c r="M18" s="967"/>
      <c r="N18" s="967"/>
      <c r="O18" s="968"/>
      <c r="P18" s="962"/>
    </row>
    <row r="19" spans="1:17" x14ac:dyDescent="0.2">
      <c r="A19" s="950">
        <f t="shared" si="0"/>
        <v>11</v>
      </c>
      <c r="B19" s="657" t="str">
        <f>'[123]Sch 129 Rates'!B20</f>
        <v>Primary Voltage:</v>
      </c>
      <c r="C19" s="951" t="s">
        <v>152</v>
      </c>
      <c r="D19" s="952"/>
      <c r="E19" s="951"/>
      <c r="F19" s="951"/>
      <c r="H19" s="965" t="s">
        <v>152</v>
      </c>
      <c r="I19" s="965"/>
      <c r="J19" s="966"/>
      <c r="K19" s="955" t="s">
        <v>152</v>
      </c>
      <c r="L19" s="955"/>
      <c r="M19" s="967"/>
      <c r="N19" s="967"/>
      <c r="O19" s="968"/>
      <c r="P19" s="962"/>
    </row>
    <row r="20" spans="1:17" x14ac:dyDescent="0.2">
      <c r="A20" s="950">
        <f t="shared" si="0"/>
        <v>12</v>
      </c>
      <c r="B20" s="657" t="str">
        <f>'[123]Sch 129 Rates'!B21</f>
        <v>General Service</v>
      </c>
      <c r="C20" s="951" t="str">
        <f>'[123]Sch 129 Rates'!C21</f>
        <v>10 (31)</v>
      </c>
      <c r="D20" s="952"/>
      <c r="E20" s="951"/>
      <c r="F20" s="951"/>
      <c r="G20" s="953">
        <v>592522375.46598101</v>
      </c>
      <c r="H20" s="965">
        <v>1.101E-3</v>
      </c>
      <c r="I20" s="965"/>
      <c r="J20" s="966">
        <f>H20+ROUND(+'[123]Rate Spread &amp; Design'!$F$19,6)</f>
        <v>3.8570000000000002E-3</v>
      </c>
      <c r="K20" s="969">
        <v>77777185.431015372</v>
      </c>
      <c r="L20" s="969"/>
      <c r="M20" s="967">
        <f>K20+G20*(J20-H20)</f>
        <v>79410177.097799614</v>
      </c>
      <c r="N20" s="967">
        <f>+M20-K20</f>
        <v>1632991.6667842418</v>
      </c>
      <c r="O20" s="968">
        <f>IF(K20=0,"n/a",+N20/K20)</f>
        <v>2.0995767045756973E-2</v>
      </c>
      <c r="P20" s="962">
        <f>J20-H20-ROUND('[123]Rate Spread &amp; Design'!F19,6)</f>
        <v>0</v>
      </c>
      <c r="Q20" s="963">
        <f t="shared" ref="Q20:Q22" si="2">G20*J20</f>
        <v>2285358.8021722888</v>
      </c>
    </row>
    <row r="21" spans="1:17" x14ac:dyDescent="0.2">
      <c r="A21" s="950">
        <f t="shared" si="0"/>
        <v>13</v>
      </c>
      <c r="B21" s="657" t="str">
        <f>'[123]Sch 129 Rates'!B22</f>
        <v>Irrigation &amp; Pumping Service</v>
      </c>
      <c r="C21" s="951">
        <f>'[123]Sch 129 Rates'!C22</f>
        <v>35</v>
      </c>
      <c r="D21" s="952"/>
      <c r="E21" s="935"/>
      <c r="F21" s="935"/>
      <c r="G21" s="953">
        <v>3354905.3666315647</v>
      </c>
      <c r="H21" s="965">
        <v>9.1200000000000005E-4</v>
      </c>
      <c r="I21" s="965"/>
      <c r="J21" s="966">
        <f>H21+ROUND(+'[123]Rate Spread &amp; Design'!$F$20,6)</f>
        <v>2.232E-3</v>
      </c>
      <c r="K21" s="969">
        <v>333819.82703914936</v>
      </c>
      <c r="L21" s="969"/>
      <c r="M21" s="967">
        <f>K21+G21*(J21-H21)</f>
        <v>338248.302123103</v>
      </c>
      <c r="N21" s="967">
        <f>+M21-K21</f>
        <v>4428.4750839536428</v>
      </c>
      <c r="O21" s="968">
        <f>IF(K21=0,"n/a",+N21/K21)</f>
        <v>1.3266063682413582E-2</v>
      </c>
      <c r="P21" s="962">
        <f>J21-H21-ROUND('[123]Rate Spread &amp; Design'!F20,6)</f>
        <v>0</v>
      </c>
      <c r="Q21" s="963">
        <f t="shared" si="2"/>
        <v>7488.1487783216526</v>
      </c>
    </row>
    <row r="22" spans="1:17" x14ac:dyDescent="0.2">
      <c r="A22" s="950">
        <f t="shared" si="0"/>
        <v>14</v>
      </c>
      <c r="B22" s="657" t="str">
        <f>'[123]Sch 129 Rates'!B23</f>
        <v>All Electric Schools</v>
      </c>
      <c r="C22" s="951">
        <f>'[123]Sch 129 Rates'!C23</f>
        <v>43</v>
      </c>
      <c r="D22" s="952"/>
      <c r="E22" s="935"/>
      <c r="F22" s="935"/>
      <c r="G22" s="953">
        <v>35396877.41624108</v>
      </c>
      <c r="H22" s="965">
        <v>1.127E-3</v>
      </c>
      <c r="I22" s="965"/>
      <c r="J22" s="966">
        <f>H22+ROUND(+'[123]Rate Spread &amp; Design'!$F$21,6)</f>
        <v>5.2209999999999999E-3</v>
      </c>
      <c r="K22" s="970">
        <v>4619590.6910490096</v>
      </c>
      <c r="L22" s="970"/>
      <c r="M22" s="967">
        <f>K22+G22*(J22-H22)</f>
        <v>4764505.5071911002</v>
      </c>
      <c r="N22" s="967">
        <f>+M22-K22</f>
        <v>144914.8161420906</v>
      </c>
      <c r="O22" s="968">
        <f>IF(K22=0,"n/a",+N22/K22)</f>
        <v>3.136962251285158E-2</v>
      </c>
      <c r="P22" s="962">
        <f>J22-H22-ROUND('[123]Rate Spread &amp; Design'!F21,6)</f>
        <v>0</v>
      </c>
      <c r="Q22" s="963">
        <f t="shared" si="2"/>
        <v>184807.09699019467</v>
      </c>
    </row>
    <row r="23" spans="1:17" x14ac:dyDescent="0.2">
      <c r="A23" s="950">
        <f t="shared" si="0"/>
        <v>15</v>
      </c>
      <c r="B23" s="964" t="s">
        <v>665</v>
      </c>
      <c r="C23" s="951" t="s">
        <v>152</v>
      </c>
      <c r="D23" s="952"/>
      <c r="E23" s="951"/>
      <c r="F23" s="951"/>
      <c r="G23" s="956">
        <f>SUM(G20:G22)</f>
        <v>631274158.24885356</v>
      </c>
      <c r="H23" s="957"/>
      <c r="I23" s="957"/>
      <c r="J23" s="958"/>
      <c r="K23" s="972">
        <f>SUM(K20:K22)</f>
        <v>82730595.949103534</v>
      </c>
      <c r="L23" s="972"/>
      <c r="M23" s="960">
        <f>SUM(M20:M22)</f>
        <v>84512930.90711382</v>
      </c>
      <c r="N23" s="960">
        <f>SUM(N20:N22)</f>
        <v>1782334.9580102861</v>
      </c>
      <c r="O23" s="961">
        <f>IF(K23=0,"n/a",+N23/K23)</f>
        <v>2.1543842849951082E-2</v>
      </c>
      <c r="P23" s="962"/>
    </row>
    <row r="24" spans="1:17" x14ac:dyDescent="0.2">
      <c r="A24" s="950">
        <f t="shared" si="0"/>
        <v>16</v>
      </c>
      <c r="C24" s="951" t="s">
        <v>152</v>
      </c>
      <c r="D24" s="952"/>
      <c r="E24" s="951"/>
      <c r="F24" s="951"/>
      <c r="G24" s="657"/>
      <c r="H24" s="954" t="s">
        <v>152</v>
      </c>
      <c r="I24" s="954"/>
      <c r="K24" s="955" t="s">
        <v>152</v>
      </c>
      <c r="L24" s="955"/>
      <c r="M24" s="657"/>
      <c r="P24" s="962"/>
    </row>
    <row r="25" spans="1:17" x14ac:dyDescent="0.2">
      <c r="A25" s="950">
        <f t="shared" si="0"/>
        <v>17</v>
      </c>
      <c r="B25" s="657" t="str">
        <f>'[123]Sch 129 Rates'!B26</f>
        <v>High Voltage:</v>
      </c>
      <c r="C25" s="951" t="s">
        <v>152</v>
      </c>
      <c r="D25" s="952"/>
      <c r="E25" s="951"/>
      <c r="F25" s="951"/>
      <c r="H25" s="965" t="s">
        <v>152</v>
      </c>
      <c r="I25" s="965"/>
      <c r="J25" s="966"/>
      <c r="K25" s="955" t="s">
        <v>152</v>
      </c>
      <c r="L25" s="955"/>
      <c r="M25" s="967"/>
      <c r="N25" s="967"/>
      <c r="O25" s="968"/>
      <c r="P25" s="962"/>
    </row>
    <row r="26" spans="1:17" x14ac:dyDescent="0.2">
      <c r="A26" s="950">
        <f t="shared" si="0"/>
        <v>18</v>
      </c>
      <c r="B26" s="657" t="str">
        <f>'[123]Sch 129 Rates'!B27</f>
        <v>Interruptible Service</v>
      </c>
      <c r="C26" s="951">
        <f>'[123]Sch 129 Rates'!C27</f>
        <v>46</v>
      </c>
      <c r="D26" s="952"/>
      <c r="E26" s="935"/>
      <c r="F26" s="935"/>
      <c r="G26" s="953">
        <v>45367480.321772546</v>
      </c>
      <c r="H26" s="965">
        <v>8.12E-4</v>
      </c>
      <c r="I26" s="965"/>
      <c r="J26" s="966">
        <f>H26+ROUND(+'[123]Rate Spread &amp; Design'!$F$24,6)</f>
        <v>2.7109999999999999E-3</v>
      </c>
      <c r="K26" s="969">
        <v>4133535.4769896055</v>
      </c>
      <c r="L26" s="969"/>
      <c r="M26" s="967">
        <f>K26+G26*(J26-H26)</f>
        <v>4219688.3221206516</v>
      </c>
      <c r="N26" s="967">
        <f>+M26-K26</f>
        <v>86152.845131046139</v>
      </c>
      <c r="O26" s="968">
        <f>IF(K26=0,"n/a",+N26/K26)</f>
        <v>2.0842410960457032E-2</v>
      </c>
      <c r="P26" s="962">
        <f>J26-H26-ROUND('[123]Rate Spread &amp; Design'!F24,6)</f>
        <v>0</v>
      </c>
      <c r="Q26" s="963">
        <f t="shared" ref="Q26:Q27" si="3">G26*J26</f>
        <v>122991.23915232536</v>
      </c>
    </row>
    <row r="27" spans="1:17" x14ac:dyDescent="0.2">
      <c r="A27" s="950">
        <f t="shared" si="0"/>
        <v>19</v>
      </c>
      <c r="B27" s="657" t="str">
        <f>'[123]Sch 129 Rates'!B28</f>
        <v>General Service</v>
      </c>
      <c r="C27" s="951">
        <f>'[123]Sch 129 Rates'!C28</f>
        <v>49</v>
      </c>
      <c r="D27" s="952"/>
      <c r="E27" s="935"/>
      <c r="F27" s="935"/>
      <c r="G27" s="953">
        <v>223159599.1627351</v>
      </c>
      <c r="H27" s="965">
        <v>8.3699999999999996E-4</v>
      </c>
      <c r="I27" s="965"/>
      <c r="J27" s="966">
        <f>H27+ROUND(+'[123]Rate Spread &amp; Design'!$F$25,6)</f>
        <v>2.9940000000000001E-3</v>
      </c>
      <c r="K27" s="970">
        <v>21831408.687102601</v>
      </c>
      <c r="L27" s="970"/>
      <c r="M27" s="967">
        <f>K27+G27*(J27-H27)</f>
        <v>22312763.94249662</v>
      </c>
      <c r="N27" s="967">
        <f>+M27-K27</f>
        <v>481355.25539401919</v>
      </c>
      <c r="O27" s="968">
        <f>IF(K27=0,"n/a",+N27/K27)</f>
        <v>2.2048749226081351E-2</v>
      </c>
      <c r="P27" s="962">
        <f>J27-H27-ROUND('[123]Rate Spread &amp; Design'!F25,6)</f>
        <v>0</v>
      </c>
      <c r="Q27" s="963">
        <f t="shared" si="3"/>
        <v>668139.83989322896</v>
      </c>
    </row>
    <row r="28" spans="1:17" x14ac:dyDescent="0.2">
      <c r="A28" s="950">
        <f t="shared" si="0"/>
        <v>20</v>
      </c>
      <c r="B28" s="971" t="s">
        <v>344</v>
      </c>
      <c r="C28" s="935" t="s">
        <v>152</v>
      </c>
      <c r="D28" s="952"/>
      <c r="E28" s="935"/>
      <c r="F28" s="935"/>
      <c r="G28" s="956">
        <f>SUM(G26:G27)</f>
        <v>268527079.48450768</v>
      </c>
      <c r="H28" s="973"/>
      <c r="I28" s="957"/>
      <c r="J28" s="958"/>
      <c r="K28" s="972">
        <f>SUM(K26:K27)</f>
        <v>25964944.164092205</v>
      </c>
      <c r="L28" s="972"/>
      <c r="M28" s="956">
        <f>SUM(M26:M27)</f>
        <v>26532452.264617272</v>
      </c>
      <c r="N28" s="960">
        <f>SUM(N26:N27)</f>
        <v>567508.10052506533</v>
      </c>
      <c r="O28" s="961">
        <f>IF(K28=0,"n/a",+N28/K28)</f>
        <v>2.1856704059848946E-2</v>
      </c>
      <c r="P28" s="962"/>
    </row>
    <row r="29" spans="1:17" x14ac:dyDescent="0.2">
      <c r="A29" s="950">
        <f t="shared" si="0"/>
        <v>21</v>
      </c>
      <c r="B29" s="964"/>
      <c r="C29" s="951" t="s">
        <v>152</v>
      </c>
      <c r="D29" s="952"/>
      <c r="E29" s="951"/>
      <c r="F29" s="951"/>
      <c r="G29" s="657"/>
      <c r="H29" s="954" t="s">
        <v>152</v>
      </c>
      <c r="I29" s="954"/>
      <c r="K29" s="955" t="s">
        <v>152</v>
      </c>
      <c r="L29" s="955"/>
      <c r="M29" s="657"/>
      <c r="P29" s="962"/>
      <c r="Q29" s="974"/>
    </row>
    <row r="30" spans="1:17" x14ac:dyDescent="0.2">
      <c r="A30" s="950">
        <f t="shared" si="0"/>
        <v>22</v>
      </c>
      <c r="B30" s="975" t="s">
        <v>718</v>
      </c>
      <c r="C30" s="951" t="str">
        <f>'[123]Sch 129 Rates'!C31</f>
        <v>448 - 459</v>
      </c>
      <c r="D30" s="952"/>
      <c r="E30" s="935"/>
      <c r="F30" s="935"/>
      <c r="G30" s="956">
        <v>841072147.33299208</v>
      </c>
      <c r="H30" s="957">
        <v>5.5000000000000002E-5</v>
      </c>
      <c r="I30" s="957"/>
      <c r="J30" s="958">
        <f>H30+ROUND('[123]Rate Spread &amp; Design'!$F$27,6)</f>
        <v>1.7900000000000001E-4</v>
      </c>
      <c r="K30" s="959">
        <v>5578332.4934377214</v>
      </c>
      <c r="L30" s="959"/>
      <c r="M30" s="960">
        <f>K30+G30*(J30-H30)</f>
        <v>5682625.4397070128</v>
      </c>
      <c r="N30" s="960">
        <f>+M30-K30</f>
        <v>104292.94626929145</v>
      </c>
      <c r="O30" s="961">
        <f>IF(K30=0,"n/a",+N30/K30)</f>
        <v>1.8696079230124833E-2</v>
      </c>
      <c r="P30" s="962">
        <f>J30-H30-ROUND('[123]Rate Spread &amp; Design'!F27,6)</f>
        <v>0</v>
      </c>
      <c r="Q30" s="963">
        <f>G30*J30</f>
        <v>150551.91437260559</v>
      </c>
    </row>
    <row r="31" spans="1:17" x14ac:dyDescent="0.2">
      <c r="A31" s="950">
        <f t="shared" si="0"/>
        <v>23</v>
      </c>
      <c r="B31" s="964"/>
      <c r="C31" s="951" t="s">
        <v>152</v>
      </c>
      <c r="D31" s="952"/>
      <c r="E31" s="951"/>
      <c r="F31" s="951"/>
      <c r="H31" s="965"/>
      <c r="I31" s="965"/>
      <c r="J31" s="966"/>
      <c r="K31" s="955" t="s">
        <v>152</v>
      </c>
      <c r="L31" s="955"/>
      <c r="M31" s="967"/>
      <c r="N31" s="967"/>
      <c r="O31" s="968"/>
      <c r="P31" s="962"/>
    </row>
    <row r="32" spans="1:17" x14ac:dyDescent="0.2">
      <c r="A32" s="950">
        <f t="shared" si="0"/>
        <v>24</v>
      </c>
      <c r="B32" s="976" t="s">
        <v>154</v>
      </c>
      <c r="C32" s="951" t="str">
        <f>'[123]Sch 129 Rates'!C32</f>
        <v>Special Contract</v>
      </c>
      <c r="D32" s="952"/>
      <c r="E32" s="935"/>
      <c r="F32" s="935"/>
      <c r="G32" s="956">
        <v>126085371.192</v>
      </c>
      <c r="H32" s="957">
        <v>6.1399999999999996E-4</v>
      </c>
      <c r="I32" s="957"/>
      <c r="J32" s="958">
        <f>H32+ROUND(+'[123]Rate Spread &amp; Design'!$F$29,6)</f>
        <v>6.1399999999999996E-4</v>
      </c>
      <c r="K32" s="959">
        <v>2584407.1059913426</v>
      </c>
      <c r="L32" s="959"/>
      <c r="M32" s="960">
        <f>K32+G32*(J32-H32)</f>
        <v>2584407.1059913426</v>
      </c>
      <c r="N32" s="960">
        <f>+M32-K32</f>
        <v>0</v>
      </c>
      <c r="O32" s="961">
        <f>IF(K32=0,"n/a",+N32/K32)</f>
        <v>0</v>
      </c>
      <c r="P32" s="962">
        <f>J32-H32-ROUND('[123]Rate Spread &amp; Design'!F29,6)</f>
        <v>0</v>
      </c>
      <c r="Q32" s="963">
        <f>G32*J32</f>
        <v>77416.417911887998</v>
      </c>
    </row>
    <row r="33" spans="1:17" x14ac:dyDescent="0.2">
      <c r="A33" s="950">
        <f t="shared" si="0"/>
        <v>25</v>
      </c>
      <c r="C33" s="951" t="s">
        <v>152</v>
      </c>
      <c r="D33" s="952"/>
      <c r="E33" s="951"/>
      <c r="F33" s="951"/>
      <c r="H33" s="965" t="s">
        <v>152</v>
      </c>
      <c r="I33" s="965"/>
      <c r="J33" s="966"/>
      <c r="K33" s="955" t="s">
        <v>152</v>
      </c>
      <c r="L33" s="955"/>
      <c r="M33" s="967"/>
      <c r="N33" s="967"/>
      <c r="O33" s="968"/>
      <c r="P33" s="962"/>
    </row>
    <row r="34" spans="1:17" x14ac:dyDescent="0.2">
      <c r="A34" s="950">
        <f t="shared" si="0"/>
        <v>26</v>
      </c>
      <c r="B34" s="937" t="s">
        <v>719</v>
      </c>
      <c r="C34" s="951" t="str">
        <f>'[123]Sch 129 Rates'!C33</f>
        <v>50 - 59</v>
      </c>
      <c r="D34" s="952"/>
      <c r="E34" s="935"/>
      <c r="F34" s="935"/>
      <c r="G34" s="956">
        <v>27473618.710171256</v>
      </c>
      <c r="H34" s="957">
        <v>3.4740000000000001E-3</v>
      </c>
      <c r="I34" s="957"/>
      <c r="J34" s="958">
        <f>H34+ROUND(+'[123]Rate Spread &amp; Design'!$F$31,6)</f>
        <v>1.2081999999999999E-2</v>
      </c>
      <c r="K34" s="959">
        <v>9268688.0181170013</v>
      </c>
      <c r="L34" s="959"/>
      <c r="M34" s="960">
        <f>K34+G34*(J34-H34)</f>
        <v>9505180.9279741552</v>
      </c>
      <c r="N34" s="960">
        <f>+M34-K34</f>
        <v>236492.90985715389</v>
      </c>
      <c r="O34" s="961">
        <f>IF(K34=0,"n/a",+N34/K34)</f>
        <v>2.5515251931545656E-2</v>
      </c>
      <c r="P34" s="962">
        <f>J34-H34-ROUND('[123]Rate Spread &amp; Design'!F31,6)</f>
        <v>0</v>
      </c>
      <c r="Q34" s="963">
        <f>G34*J34</f>
        <v>331936.26125628909</v>
      </c>
    </row>
    <row r="35" spans="1:17" x14ac:dyDescent="0.2">
      <c r="A35" s="950">
        <f t="shared" si="0"/>
        <v>27</v>
      </c>
      <c r="C35" s="951" t="s">
        <v>152</v>
      </c>
      <c r="D35" s="952"/>
      <c r="E35" s="951"/>
      <c r="F35" s="951"/>
      <c r="H35" s="965" t="s">
        <v>152</v>
      </c>
      <c r="I35" s="965"/>
      <c r="J35" s="966"/>
      <c r="K35" s="955"/>
      <c r="L35" s="955"/>
      <c r="M35" s="967"/>
      <c r="N35" s="967"/>
      <c r="O35" s="968"/>
    </row>
    <row r="36" spans="1:17" ht="12" thickBot="1" x14ac:dyDescent="0.25">
      <c r="A36" s="950">
        <f t="shared" si="0"/>
        <v>28</v>
      </c>
      <c r="B36" s="977" t="s">
        <v>79</v>
      </c>
      <c r="C36" s="978" t="s">
        <v>152</v>
      </c>
      <c r="D36" s="979"/>
      <c r="E36" s="978"/>
      <c r="F36" s="978"/>
      <c r="G36" s="980">
        <f>SUM(G10,G17,G23,G28,G30,G34,G32)</f>
        <v>8889200970.8154907</v>
      </c>
      <c r="H36" s="981"/>
      <c r="I36" s="981"/>
      <c r="J36" s="982"/>
      <c r="K36" s="983">
        <f>SUM(K10,K17,K23,K28,K30,K34,K32)</f>
        <v>1094342170.0741842</v>
      </c>
      <c r="L36" s="983"/>
      <c r="M36" s="984">
        <f>SUM(M10,M17,M23,M28,M30,M34,M32)</f>
        <v>1123574571.2399876</v>
      </c>
      <c r="N36" s="984">
        <f>SUM(N10,N17,N23,N28,N30,N34,N32)</f>
        <v>29232401.165803622</v>
      </c>
      <c r="O36" s="985">
        <f>IF(K36=0,"n/a",+N36/K36)</f>
        <v>2.6712304400937043E-2</v>
      </c>
      <c r="Q36" s="967">
        <f>SUM(Q10:Q34)</f>
        <v>39730609.580862544</v>
      </c>
    </row>
    <row r="37" spans="1:17" ht="12" thickTop="1" x14ac:dyDescent="0.2">
      <c r="A37" s="950">
        <f t="shared" si="0"/>
        <v>29</v>
      </c>
      <c r="C37" s="954" t="s">
        <v>152</v>
      </c>
      <c r="D37" s="954"/>
      <c r="E37" s="955"/>
      <c r="F37" s="986" t="s">
        <v>714</v>
      </c>
      <c r="G37" s="953">
        <v>0</v>
      </c>
      <c r="H37" s="955" t="s">
        <v>152</v>
      </c>
      <c r="I37" s="987"/>
      <c r="K37" s="955">
        <v>0</v>
      </c>
      <c r="L37" s="955"/>
      <c r="N37" s="967"/>
    </row>
    <row r="38" spans="1:17" x14ac:dyDescent="0.2">
      <c r="A38" s="950">
        <f t="shared" si="0"/>
        <v>30</v>
      </c>
      <c r="C38" s="954" t="s">
        <v>152</v>
      </c>
      <c r="D38" s="954"/>
      <c r="E38" s="955"/>
      <c r="F38" s="955"/>
      <c r="H38" s="955" t="s">
        <v>152</v>
      </c>
      <c r="I38" s="987"/>
      <c r="K38" s="955"/>
      <c r="L38" s="955"/>
    </row>
    <row r="39" spans="1:17" ht="13.5" x14ac:dyDescent="0.2">
      <c r="A39" s="950">
        <f t="shared" si="0"/>
        <v>31</v>
      </c>
      <c r="B39" s="988" t="s">
        <v>599</v>
      </c>
      <c r="C39" s="989"/>
      <c r="D39" s="990"/>
      <c r="E39" s="991"/>
      <c r="F39" s="991"/>
      <c r="G39" s="991"/>
      <c r="H39" s="991"/>
      <c r="I39" s="990"/>
      <c r="J39" s="990"/>
      <c r="K39" s="991"/>
      <c r="L39" s="991"/>
      <c r="M39" s="991"/>
      <c r="N39" s="990"/>
      <c r="O39" s="990"/>
      <c r="Q39" s="992">
        <f>Q36/G36</f>
        <v>4.4695366559158439E-3</v>
      </c>
    </row>
    <row r="40" spans="1:17" s="937" customFormat="1" ht="13.5" x14ac:dyDescent="0.35">
      <c r="A40" s="950">
        <f t="shared" si="0"/>
        <v>32</v>
      </c>
      <c r="B40" s="993"/>
      <c r="C40" s="993" t="s">
        <v>608</v>
      </c>
      <c r="D40" s="993"/>
      <c r="E40" s="993"/>
      <c r="F40" s="993"/>
      <c r="G40" s="993"/>
      <c r="H40" s="994"/>
      <c r="I40" s="993"/>
      <c r="J40" s="995"/>
      <c r="K40" s="995"/>
      <c r="L40" s="995"/>
      <c r="M40" s="995"/>
      <c r="N40" s="996"/>
      <c r="O40" s="996"/>
      <c r="P40" s="936"/>
    </row>
    <row r="41" spans="1:17" s="937" customFormat="1" ht="40.5" x14ac:dyDescent="0.35">
      <c r="A41" s="950">
        <f t="shared" si="0"/>
        <v>33</v>
      </c>
      <c r="C41" s="997" t="s">
        <v>602</v>
      </c>
      <c r="D41" s="997" t="s">
        <v>603</v>
      </c>
      <c r="E41" s="997" t="s">
        <v>604</v>
      </c>
      <c r="F41" s="997" t="s">
        <v>605</v>
      </c>
      <c r="G41" s="997" t="s">
        <v>600</v>
      </c>
      <c r="H41" s="997"/>
      <c r="I41" s="997"/>
      <c r="J41" s="997"/>
      <c r="K41" s="997"/>
      <c r="L41" s="997"/>
      <c r="M41" s="998"/>
      <c r="N41" s="998"/>
      <c r="O41" s="998"/>
      <c r="P41" s="936"/>
    </row>
    <row r="42" spans="1:17" x14ac:dyDescent="0.2">
      <c r="A42" s="950">
        <f t="shared" si="0"/>
        <v>34</v>
      </c>
      <c r="B42" s="999" t="s">
        <v>683</v>
      </c>
      <c r="C42" s="1000">
        <v>7.49</v>
      </c>
      <c r="D42" s="1000">
        <v>53.66</v>
      </c>
      <c r="E42" s="1000">
        <v>21.77</v>
      </c>
      <c r="F42" s="1000">
        <v>26.21</v>
      </c>
      <c r="G42" s="1001">
        <f>SUM(C42:F42)</f>
        <v>109.13</v>
      </c>
      <c r="H42" s="1001"/>
      <c r="I42" s="1001"/>
      <c r="J42" s="1001"/>
      <c r="K42" s="1001"/>
      <c r="L42" s="1001"/>
      <c r="M42" s="1001"/>
      <c r="N42" s="1002"/>
      <c r="O42" s="1003"/>
    </row>
    <row r="43" spans="1:17" x14ac:dyDescent="0.2">
      <c r="A43" s="950">
        <f t="shared" si="0"/>
        <v>35</v>
      </c>
      <c r="B43" s="999" t="s">
        <v>225</v>
      </c>
      <c r="C43" s="1000">
        <f>C42</f>
        <v>7.49</v>
      </c>
      <c r="D43" s="1000">
        <f>D42</f>
        <v>53.66</v>
      </c>
      <c r="E43" s="1000">
        <f>E42</f>
        <v>21.77</v>
      </c>
      <c r="F43" s="1000">
        <f>F42+(800*(J10-H10))</f>
        <v>29.660399999999999</v>
      </c>
      <c r="G43" s="1001">
        <f>SUM(C43:F43)</f>
        <v>112.5804</v>
      </c>
      <c r="H43" s="1001"/>
      <c r="I43" s="1001"/>
      <c r="J43" s="1001"/>
      <c r="K43" s="1001"/>
      <c r="L43" s="1001"/>
      <c r="M43" s="1001"/>
      <c r="N43" s="1002"/>
      <c r="O43" s="1003"/>
    </row>
    <row r="44" spans="1:17" x14ac:dyDescent="0.2">
      <c r="A44" s="950">
        <f t="shared" si="0"/>
        <v>36</v>
      </c>
      <c r="B44" s="999"/>
      <c r="C44" s="1000"/>
      <c r="D44" s="1000"/>
      <c r="E44" s="1000"/>
      <c r="F44" s="1000"/>
      <c r="G44" s="1001">
        <f>G43-G42</f>
        <v>3.4504000000000019</v>
      </c>
      <c r="H44" s="1001"/>
      <c r="I44" s="1001"/>
      <c r="J44" s="1001"/>
      <c r="K44" s="1001"/>
      <c r="L44" s="1001"/>
      <c r="M44" s="1001"/>
      <c r="N44" s="1002"/>
      <c r="O44" s="1003"/>
    </row>
    <row r="45" spans="1:17" x14ac:dyDescent="0.2">
      <c r="A45" s="950">
        <f t="shared" si="0"/>
        <v>37</v>
      </c>
      <c r="E45" s="974"/>
      <c r="F45" s="974"/>
      <c r="G45" s="1004">
        <f>G44/G42</f>
        <v>3.1617337120865042E-2</v>
      </c>
      <c r="H45" s="974"/>
      <c r="I45" s="974"/>
      <c r="J45" s="974"/>
      <c r="M45" s="974"/>
      <c r="N45" s="974"/>
      <c r="O45" s="974"/>
    </row>
    <row r="46" spans="1:17" x14ac:dyDescent="0.2">
      <c r="A46" s="950">
        <f t="shared" si="0"/>
        <v>38</v>
      </c>
      <c r="E46" s="974"/>
      <c r="F46" s="974"/>
      <c r="G46" s="1004"/>
      <c r="H46" s="974"/>
      <c r="I46" s="974"/>
      <c r="J46" s="974"/>
      <c r="M46" s="974"/>
      <c r="N46" s="974"/>
      <c r="O46" s="974"/>
    </row>
    <row r="47" spans="1:17" x14ac:dyDescent="0.2">
      <c r="A47" s="950">
        <f t="shared" si="0"/>
        <v>39</v>
      </c>
      <c r="B47" s="1043" t="str">
        <f>'[123]Sch 129 Rates'!B73</f>
        <v>Note (1): Proposed rate includes current SCH 129 rate set under Docket UE-230694</v>
      </c>
      <c r="C47" s="1043"/>
      <c r="D47" s="1043"/>
      <c r="E47" s="1043"/>
      <c r="F47" s="1043"/>
      <c r="G47" s="1043"/>
      <c r="H47" s="1043"/>
      <c r="I47" s="1043"/>
      <c r="J47" s="1043"/>
      <c r="K47" s="1043"/>
      <c r="L47" s="1043"/>
      <c r="M47" s="1043"/>
      <c r="N47" s="1043"/>
      <c r="O47" s="1043"/>
    </row>
    <row r="48" spans="1:17" ht="11.25" customHeight="1" x14ac:dyDescent="0.2">
      <c r="A48" s="950">
        <f t="shared" si="0"/>
        <v>40</v>
      </c>
      <c r="B48" s="1043" t="s">
        <v>720</v>
      </c>
      <c r="C48" s="1043"/>
      <c r="D48" s="1043"/>
      <c r="E48" s="1043"/>
      <c r="F48" s="1043"/>
      <c r="G48" s="1043"/>
      <c r="H48" s="1043"/>
      <c r="I48" s="1043"/>
      <c r="J48" s="1043"/>
      <c r="K48" s="1043"/>
      <c r="L48" s="1043"/>
      <c r="M48" s="1043"/>
      <c r="N48" s="1043"/>
      <c r="O48" s="1043"/>
    </row>
    <row r="49" spans="1:13" x14ac:dyDescent="0.2">
      <c r="A49" s="950"/>
      <c r="D49" s="657"/>
      <c r="E49" s="657"/>
      <c r="F49" s="657"/>
      <c r="G49" s="657"/>
      <c r="H49" s="657"/>
      <c r="K49" s="657"/>
      <c r="L49" s="657"/>
      <c r="M49" s="657"/>
    </row>
    <row r="50" spans="1:13" x14ac:dyDescent="0.2">
      <c r="A50" s="950"/>
      <c r="D50" s="657"/>
      <c r="E50" s="657"/>
      <c r="F50" s="657"/>
      <c r="G50" s="657"/>
      <c r="H50" s="657"/>
      <c r="K50" s="657"/>
      <c r="L50" s="657"/>
      <c r="M50" s="657"/>
    </row>
    <row r="51" spans="1:13" x14ac:dyDescent="0.2">
      <c r="A51" s="950"/>
      <c r="D51" s="657"/>
      <c r="E51" s="657"/>
      <c r="F51" s="657"/>
      <c r="G51" s="657"/>
      <c r="H51" s="657"/>
      <c r="K51" s="657"/>
      <c r="L51" s="657"/>
      <c r="M51" s="657"/>
    </row>
    <row r="52" spans="1:13" x14ac:dyDescent="0.2">
      <c r="A52" s="950"/>
      <c r="D52" s="657"/>
      <c r="E52" s="657"/>
      <c r="F52" s="657"/>
      <c r="G52" s="657"/>
      <c r="H52" s="657"/>
      <c r="K52" s="657"/>
      <c r="L52" s="657"/>
      <c r="M52" s="657"/>
    </row>
    <row r="53" spans="1:13" x14ac:dyDescent="0.2">
      <c r="A53" s="950"/>
      <c r="D53" s="657"/>
      <c r="E53" s="657"/>
      <c r="F53" s="657"/>
      <c r="G53" s="657"/>
      <c r="H53" s="657"/>
      <c r="K53" s="657"/>
      <c r="L53" s="657"/>
      <c r="M53" s="657"/>
    </row>
    <row r="54" spans="1:13" x14ac:dyDescent="0.2">
      <c r="A54" s="950"/>
      <c r="D54" s="657"/>
      <c r="E54" s="657"/>
      <c r="F54" s="657"/>
      <c r="G54" s="657"/>
      <c r="H54" s="657"/>
      <c r="K54" s="657"/>
      <c r="L54" s="657"/>
      <c r="M54" s="657"/>
    </row>
    <row r="55" spans="1:13" x14ac:dyDescent="0.2">
      <c r="A55" s="950"/>
      <c r="D55" s="657"/>
      <c r="E55" s="657"/>
      <c r="F55" s="657"/>
      <c r="G55" s="657"/>
      <c r="H55" s="657"/>
      <c r="K55" s="657"/>
      <c r="L55" s="657"/>
      <c r="M55" s="657"/>
    </row>
    <row r="56" spans="1:13" x14ac:dyDescent="0.2">
      <c r="A56" s="950"/>
      <c r="D56" s="657"/>
      <c r="E56" s="657"/>
      <c r="F56" s="657"/>
      <c r="G56" s="657"/>
      <c r="H56" s="657"/>
      <c r="K56" s="657"/>
      <c r="L56" s="657"/>
      <c r="M56" s="657"/>
    </row>
    <row r="57" spans="1:13" x14ac:dyDescent="0.2">
      <c r="A57" s="950"/>
      <c r="D57" s="657"/>
      <c r="E57" s="657"/>
      <c r="F57" s="657"/>
      <c r="G57" s="657"/>
      <c r="H57" s="657"/>
      <c r="K57" s="657"/>
      <c r="L57" s="657"/>
      <c r="M57" s="657"/>
    </row>
    <row r="58" spans="1:13" x14ac:dyDescent="0.2">
      <c r="A58" s="950"/>
      <c r="D58" s="657"/>
      <c r="E58" s="657"/>
      <c r="F58" s="657"/>
      <c r="G58" s="657"/>
      <c r="H58" s="657"/>
      <c r="K58" s="657"/>
      <c r="L58" s="657"/>
      <c r="M58" s="657"/>
    </row>
    <row r="59" spans="1:13" x14ac:dyDescent="0.2">
      <c r="A59" s="950"/>
      <c r="D59" s="657"/>
      <c r="E59" s="657"/>
      <c r="F59" s="657"/>
      <c r="G59" s="657"/>
      <c r="H59" s="657"/>
      <c r="K59" s="657"/>
      <c r="L59" s="657"/>
      <c r="M59" s="657"/>
    </row>
    <row r="60" spans="1:13" x14ac:dyDescent="0.2">
      <c r="A60" s="950"/>
      <c r="D60" s="657"/>
      <c r="E60" s="657"/>
      <c r="F60" s="657"/>
      <c r="G60" s="657"/>
      <c r="H60" s="657"/>
      <c r="K60" s="657"/>
      <c r="L60" s="657"/>
      <c r="M60" s="657"/>
    </row>
    <row r="61" spans="1:13" x14ac:dyDescent="0.2">
      <c r="A61" s="950"/>
      <c r="D61" s="657"/>
      <c r="E61" s="657"/>
      <c r="F61" s="657"/>
      <c r="G61" s="657"/>
      <c r="H61" s="657"/>
      <c r="K61" s="657"/>
      <c r="L61" s="657"/>
      <c r="M61" s="657"/>
    </row>
    <row r="62" spans="1:13" x14ac:dyDescent="0.2">
      <c r="A62" s="950"/>
      <c r="D62" s="657"/>
      <c r="E62" s="657"/>
      <c r="F62" s="657"/>
      <c r="G62" s="657"/>
      <c r="H62" s="657"/>
      <c r="K62" s="657"/>
      <c r="L62" s="657"/>
      <c r="M62" s="657"/>
    </row>
    <row r="63" spans="1:13" x14ac:dyDescent="0.2">
      <c r="A63" s="950"/>
      <c r="D63" s="657"/>
      <c r="E63" s="657"/>
      <c r="F63" s="657"/>
      <c r="G63" s="657"/>
      <c r="H63" s="657"/>
      <c r="K63" s="657"/>
      <c r="L63" s="657"/>
      <c r="M63" s="657"/>
    </row>
    <row r="64" spans="1:13" x14ac:dyDescent="0.2">
      <c r="A64" s="950"/>
      <c r="D64" s="657"/>
      <c r="E64" s="657"/>
      <c r="F64" s="657"/>
      <c r="G64" s="657"/>
      <c r="H64" s="657"/>
      <c r="K64" s="657"/>
      <c r="L64" s="657"/>
      <c r="M64" s="657"/>
    </row>
    <row r="65" spans="1:13" x14ac:dyDescent="0.2">
      <c r="A65" s="950"/>
      <c r="D65" s="657"/>
      <c r="E65" s="657"/>
      <c r="F65" s="657"/>
      <c r="G65" s="657"/>
      <c r="H65" s="657"/>
      <c r="K65" s="657"/>
      <c r="L65" s="657"/>
      <c r="M65" s="657"/>
    </row>
    <row r="66" spans="1:13" x14ac:dyDescent="0.2">
      <c r="A66" s="950"/>
      <c r="D66" s="657"/>
      <c r="E66" s="657"/>
      <c r="F66" s="657"/>
      <c r="G66" s="657"/>
      <c r="H66" s="657"/>
      <c r="K66" s="657"/>
      <c r="L66" s="657"/>
      <c r="M66" s="657"/>
    </row>
    <row r="67" spans="1:13" x14ac:dyDescent="0.2">
      <c r="A67" s="950"/>
      <c r="D67" s="657"/>
      <c r="E67" s="657"/>
      <c r="F67" s="657"/>
      <c r="G67" s="657"/>
      <c r="H67" s="657"/>
      <c r="K67" s="657"/>
      <c r="L67" s="657"/>
      <c r="M67" s="657"/>
    </row>
    <row r="68" spans="1:13" x14ac:dyDescent="0.2">
      <c r="A68" s="950"/>
      <c r="D68" s="657"/>
      <c r="E68" s="657"/>
      <c r="F68" s="657"/>
      <c r="G68" s="657"/>
      <c r="H68" s="657"/>
      <c r="K68" s="657"/>
      <c r="L68" s="657"/>
      <c r="M68" s="657"/>
    </row>
    <row r="69" spans="1:13" x14ac:dyDescent="0.2">
      <c r="A69" s="950"/>
      <c r="D69" s="657"/>
      <c r="E69" s="657"/>
      <c r="F69" s="657"/>
      <c r="G69" s="657"/>
      <c r="H69" s="657"/>
      <c r="K69" s="657"/>
      <c r="L69" s="657"/>
      <c r="M69" s="657"/>
    </row>
    <row r="70" spans="1:13" x14ac:dyDescent="0.2">
      <c r="A70" s="950"/>
      <c r="D70" s="657"/>
      <c r="E70" s="657"/>
      <c r="F70" s="657"/>
      <c r="G70" s="657"/>
      <c r="H70" s="657"/>
      <c r="K70" s="657"/>
      <c r="L70" s="657"/>
      <c r="M70" s="657"/>
    </row>
    <row r="71" spans="1:13" x14ac:dyDescent="0.2">
      <c r="A71" s="950"/>
      <c r="D71" s="657"/>
      <c r="E71" s="657"/>
      <c r="F71" s="657"/>
      <c r="G71" s="657"/>
      <c r="H71" s="657"/>
      <c r="K71" s="657"/>
      <c r="L71" s="657"/>
      <c r="M71" s="657"/>
    </row>
    <row r="72" spans="1:13" x14ac:dyDescent="0.2">
      <c r="A72" s="950"/>
      <c r="D72" s="657"/>
      <c r="E72" s="657"/>
      <c r="F72" s="657"/>
      <c r="G72" s="657"/>
      <c r="H72" s="657"/>
      <c r="K72" s="657"/>
      <c r="L72" s="657"/>
      <c r="M72" s="657"/>
    </row>
    <row r="73" spans="1:13" x14ac:dyDescent="0.2">
      <c r="A73" s="950"/>
      <c r="D73" s="657"/>
      <c r="E73" s="657"/>
      <c r="F73" s="657"/>
      <c r="G73" s="657"/>
      <c r="H73" s="657"/>
      <c r="K73" s="657"/>
      <c r="L73" s="657"/>
      <c r="M73" s="657"/>
    </row>
    <row r="74" spans="1:13" x14ac:dyDescent="0.2">
      <c r="A74" s="950"/>
      <c r="D74" s="657"/>
      <c r="E74" s="657"/>
      <c r="F74" s="657"/>
      <c r="G74" s="657"/>
      <c r="H74" s="657"/>
      <c r="K74" s="657"/>
      <c r="L74" s="657"/>
      <c r="M74" s="657"/>
    </row>
    <row r="75" spans="1:13" x14ac:dyDescent="0.2">
      <c r="A75" s="950"/>
      <c r="D75" s="657"/>
      <c r="E75" s="657"/>
      <c r="F75" s="657"/>
      <c r="G75" s="657"/>
      <c r="H75" s="657"/>
      <c r="K75" s="657"/>
      <c r="L75" s="657"/>
      <c r="M75" s="657"/>
    </row>
    <row r="76" spans="1:13" x14ac:dyDescent="0.2">
      <c r="A76" s="950"/>
      <c r="D76" s="657"/>
      <c r="E76" s="657"/>
      <c r="F76" s="657"/>
      <c r="G76" s="657"/>
      <c r="H76" s="657"/>
      <c r="K76" s="657"/>
      <c r="L76" s="657"/>
      <c r="M76" s="657"/>
    </row>
    <row r="77" spans="1:13" x14ac:dyDescent="0.2">
      <c r="A77" s="950"/>
      <c r="D77" s="657"/>
      <c r="E77" s="657"/>
      <c r="F77" s="657"/>
      <c r="G77" s="657"/>
      <c r="H77" s="657"/>
      <c r="K77" s="657"/>
      <c r="L77" s="657"/>
      <c r="M77" s="657"/>
    </row>
    <row r="78" spans="1:13" x14ac:dyDescent="0.2">
      <c r="A78" s="950"/>
      <c r="D78" s="657"/>
      <c r="E78" s="657"/>
      <c r="F78" s="657"/>
      <c r="G78" s="657"/>
      <c r="H78" s="657"/>
      <c r="K78" s="657"/>
      <c r="L78" s="657"/>
      <c r="M78" s="657"/>
    </row>
    <row r="79" spans="1:13" x14ac:dyDescent="0.2">
      <c r="A79" s="950"/>
      <c r="D79" s="657"/>
      <c r="E79" s="657"/>
      <c r="F79" s="657"/>
      <c r="G79" s="657"/>
      <c r="H79" s="657"/>
      <c r="K79" s="657"/>
      <c r="L79" s="657"/>
      <c r="M79" s="657"/>
    </row>
    <row r="80" spans="1:13" x14ac:dyDescent="0.2">
      <c r="A80" s="950"/>
      <c r="D80" s="657"/>
      <c r="E80" s="657"/>
      <c r="F80" s="657"/>
      <c r="G80" s="657"/>
      <c r="H80" s="657"/>
      <c r="K80" s="657"/>
      <c r="L80" s="657"/>
      <c r="M80" s="657"/>
    </row>
    <row r="81" spans="1:13" x14ac:dyDescent="0.2">
      <c r="A81" s="950"/>
      <c r="D81" s="657"/>
      <c r="E81" s="657"/>
      <c r="F81" s="657"/>
      <c r="G81" s="657"/>
      <c r="H81" s="657"/>
      <c r="K81" s="657"/>
      <c r="L81" s="657"/>
      <c r="M81" s="657"/>
    </row>
    <row r="82" spans="1:13" x14ac:dyDescent="0.2">
      <c r="A82" s="950"/>
      <c r="D82" s="657"/>
      <c r="E82" s="657"/>
      <c r="F82" s="657"/>
      <c r="G82" s="657"/>
      <c r="H82" s="657"/>
      <c r="K82" s="657"/>
      <c r="L82" s="657"/>
      <c r="M82" s="657"/>
    </row>
    <row r="83" spans="1:13" x14ac:dyDescent="0.2">
      <c r="A83" s="950"/>
      <c r="D83" s="657"/>
      <c r="E83" s="657"/>
      <c r="F83" s="657"/>
      <c r="G83" s="657"/>
      <c r="H83" s="657"/>
      <c r="K83" s="657"/>
      <c r="L83" s="657"/>
      <c r="M83" s="657"/>
    </row>
    <row r="84" spans="1:13" x14ac:dyDescent="0.2">
      <c r="A84" s="950"/>
      <c r="D84" s="657"/>
      <c r="E84" s="657"/>
      <c r="F84" s="657"/>
      <c r="G84" s="657"/>
      <c r="H84" s="657"/>
      <c r="K84" s="657"/>
      <c r="L84" s="657"/>
      <c r="M84" s="657"/>
    </row>
    <row r="85" spans="1:13" x14ac:dyDescent="0.2">
      <c r="A85" s="950"/>
      <c r="D85" s="657"/>
      <c r="E85" s="657"/>
      <c r="F85" s="657"/>
      <c r="G85" s="657"/>
      <c r="H85" s="657"/>
      <c r="K85" s="657"/>
      <c r="L85" s="657"/>
      <c r="M85" s="657"/>
    </row>
    <row r="86" spans="1:13" x14ac:dyDescent="0.2">
      <c r="A86" s="950"/>
      <c r="D86" s="657"/>
      <c r="E86" s="657"/>
      <c r="F86" s="657"/>
      <c r="G86" s="657"/>
      <c r="H86" s="657"/>
      <c r="K86" s="657"/>
      <c r="L86" s="657"/>
      <c r="M86" s="657"/>
    </row>
    <row r="87" spans="1:13" x14ac:dyDescent="0.2">
      <c r="A87" s="950"/>
      <c r="D87" s="657"/>
      <c r="E87" s="657"/>
      <c r="F87" s="657"/>
      <c r="G87" s="657"/>
      <c r="H87" s="657"/>
      <c r="K87" s="657"/>
      <c r="L87" s="657"/>
      <c r="M87" s="657"/>
    </row>
    <row r="88" spans="1:13" x14ac:dyDescent="0.2">
      <c r="A88" s="950"/>
      <c r="D88" s="657"/>
      <c r="E88" s="657"/>
      <c r="F88" s="657"/>
      <c r="G88" s="657"/>
      <c r="H88" s="657"/>
      <c r="K88" s="657"/>
      <c r="L88" s="657"/>
      <c r="M88" s="657"/>
    </row>
    <row r="89" spans="1:13" x14ac:dyDescent="0.2">
      <c r="A89" s="950"/>
      <c r="D89" s="657"/>
      <c r="E89" s="657"/>
      <c r="F89" s="657"/>
      <c r="G89" s="657"/>
      <c r="H89" s="657"/>
      <c r="K89" s="657"/>
      <c r="L89" s="657"/>
      <c r="M89" s="657"/>
    </row>
    <row r="90" spans="1:13" x14ac:dyDescent="0.2">
      <c r="A90" s="950"/>
      <c r="D90" s="657"/>
      <c r="E90" s="657"/>
      <c r="F90" s="657"/>
      <c r="G90" s="657"/>
      <c r="H90" s="657"/>
      <c r="K90" s="657"/>
      <c r="L90" s="657"/>
      <c r="M90" s="657"/>
    </row>
    <row r="91" spans="1:13" x14ac:dyDescent="0.2">
      <c r="A91" s="950"/>
      <c r="D91" s="657"/>
      <c r="E91" s="657"/>
      <c r="F91" s="657"/>
      <c r="G91" s="657"/>
      <c r="H91" s="657"/>
      <c r="K91" s="657"/>
      <c r="L91" s="657"/>
      <c r="M91" s="657"/>
    </row>
    <row r="92" spans="1:13" x14ac:dyDescent="0.2">
      <c r="A92" s="950"/>
      <c r="D92" s="657"/>
      <c r="E92" s="657"/>
      <c r="F92" s="657"/>
      <c r="G92" s="657"/>
      <c r="H92" s="657"/>
      <c r="K92" s="657"/>
      <c r="L92" s="657"/>
      <c r="M92" s="657"/>
    </row>
    <row r="93" spans="1:13" x14ac:dyDescent="0.2">
      <c r="A93" s="950"/>
      <c r="D93" s="657"/>
      <c r="E93" s="657"/>
      <c r="F93" s="657"/>
      <c r="G93" s="657"/>
      <c r="H93" s="657"/>
      <c r="K93" s="657"/>
      <c r="L93" s="657"/>
      <c r="M93" s="657"/>
    </row>
    <row r="94" spans="1:13" x14ac:dyDescent="0.2">
      <c r="A94" s="950"/>
      <c r="D94" s="657"/>
      <c r="E94" s="657"/>
      <c r="F94" s="657"/>
      <c r="G94" s="657"/>
      <c r="H94" s="657"/>
      <c r="K94" s="657"/>
      <c r="L94" s="657"/>
      <c r="M94" s="657"/>
    </row>
    <row r="95" spans="1:13" x14ac:dyDescent="0.2">
      <c r="A95" s="950"/>
      <c r="D95" s="657"/>
      <c r="E95" s="657"/>
      <c r="F95" s="657"/>
      <c r="G95" s="657"/>
      <c r="H95" s="657"/>
      <c r="K95" s="657"/>
      <c r="L95" s="657"/>
      <c r="M95" s="657"/>
    </row>
    <row r="96" spans="1:13" x14ac:dyDescent="0.2">
      <c r="A96" s="950"/>
      <c r="D96" s="657"/>
      <c r="E96" s="657"/>
      <c r="F96" s="657"/>
      <c r="G96" s="657"/>
      <c r="H96" s="657"/>
      <c r="K96" s="657"/>
      <c r="L96" s="657"/>
      <c r="M96" s="657"/>
    </row>
    <row r="97" spans="1:13" x14ac:dyDescent="0.2">
      <c r="A97" s="950"/>
      <c r="D97" s="657"/>
      <c r="E97" s="657"/>
      <c r="F97" s="657"/>
      <c r="G97" s="657"/>
      <c r="H97" s="657"/>
      <c r="K97" s="657"/>
      <c r="L97" s="657"/>
      <c r="M97" s="657"/>
    </row>
    <row r="98" spans="1:13" x14ac:dyDescent="0.2">
      <c r="A98" s="950"/>
      <c r="D98" s="657"/>
      <c r="E98" s="657"/>
      <c r="F98" s="657"/>
      <c r="G98" s="657"/>
      <c r="H98" s="657"/>
      <c r="K98" s="657"/>
      <c r="L98" s="657"/>
      <c r="M98" s="657"/>
    </row>
    <row r="99" spans="1:13" x14ac:dyDescent="0.2">
      <c r="A99" s="950"/>
      <c r="D99" s="657"/>
      <c r="E99" s="657"/>
      <c r="F99" s="657"/>
      <c r="G99" s="657"/>
      <c r="H99" s="657"/>
      <c r="K99" s="657"/>
      <c r="L99" s="657"/>
      <c r="M99" s="657"/>
    </row>
    <row r="100" spans="1:13" x14ac:dyDescent="0.2">
      <c r="A100" s="950"/>
      <c r="D100" s="657"/>
      <c r="E100" s="657"/>
      <c r="F100" s="657"/>
      <c r="G100" s="657"/>
      <c r="H100" s="657"/>
      <c r="K100" s="657"/>
      <c r="L100" s="657"/>
      <c r="M100" s="657"/>
    </row>
    <row r="101" spans="1:13" x14ac:dyDescent="0.2">
      <c r="A101" s="950"/>
      <c r="D101" s="657"/>
      <c r="E101" s="657"/>
      <c r="F101" s="657"/>
      <c r="G101" s="657"/>
      <c r="H101" s="657"/>
      <c r="K101" s="657"/>
      <c r="L101" s="657"/>
      <c r="M101" s="657"/>
    </row>
    <row r="102" spans="1:13" x14ac:dyDescent="0.2">
      <c r="A102" s="950"/>
      <c r="D102" s="657"/>
      <c r="E102" s="657"/>
      <c r="F102" s="657"/>
      <c r="G102" s="657"/>
      <c r="H102" s="657"/>
      <c r="K102" s="657"/>
      <c r="L102" s="657"/>
      <c r="M102" s="657"/>
    </row>
    <row r="103" spans="1:13" x14ac:dyDescent="0.2">
      <c r="A103" s="950"/>
      <c r="D103" s="657"/>
      <c r="E103" s="657"/>
      <c r="F103" s="657"/>
      <c r="G103" s="657"/>
      <c r="H103" s="657"/>
      <c r="K103" s="657"/>
      <c r="L103" s="657"/>
      <c r="M103" s="657"/>
    </row>
    <row r="104" spans="1:13" x14ac:dyDescent="0.2">
      <c r="A104" s="950"/>
      <c r="D104" s="657"/>
      <c r="E104" s="657"/>
      <c r="F104" s="657"/>
      <c r="G104" s="657"/>
      <c r="H104" s="657"/>
      <c r="K104" s="657"/>
      <c r="L104" s="657"/>
      <c r="M104" s="657"/>
    </row>
    <row r="105" spans="1:13" x14ac:dyDescent="0.2">
      <c r="A105" s="950"/>
      <c r="D105" s="657"/>
      <c r="E105" s="657"/>
      <c r="F105" s="657"/>
      <c r="G105" s="657"/>
      <c r="H105" s="657"/>
      <c r="K105" s="657"/>
      <c r="L105" s="657"/>
      <c r="M105" s="657"/>
    </row>
    <row r="106" spans="1:13" x14ac:dyDescent="0.2">
      <c r="A106" s="950"/>
      <c r="D106" s="657"/>
      <c r="E106" s="657"/>
      <c r="F106" s="657"/>
      <c r="G106" s="657"/>
      <c r="H106" s="657"/>
      <c r="K106" s="657"/>
      <c r="L106" s="657"/>
      <c r="M106" s="657"/>
    </row>
    <row r="107" spans="1:13" x14ac:dyDescent="0.2">
      <c r="A107" s="950"/>
      <c r="D107" s="657"/>
      <c r="E107" s="657"/>
      <c r="F107" s="657"/>
      <c r="G107" s="657"/>
      <c r="H107" s="657"/>
      <c r="K107" s="657"/>
      <c r="L107" s="657"/>
      <c r="M107" s="657"/>
    </row>
    <row r="108" spans="1:13" x14ac:dyDescent="0.2">
      <c r="A108" s="950"/>
      <c r="D108" s="657"/>
      <c r="E108" s="657"/>
      <c r="F108" s="657"/>
      <c r="G108" s="657"/>
      <c r="H108" s="657"/>
      <c r="K108" s="657"/>
      <c r="L108" s="657"/>
      <c r="M108" s="657"/>
    </row>
    <row r="109" spans="1:13" x14ac:dyDescent="0.2">
      <c r="A109" s="950"/>
      <c r="D109" s="657"/>
      <c r="E109" s="657"/>
      <c r="F109" s="657"/>
      <c r="G109" s="657"/>
      <c r="H109" s="657"/>
      <c r="K109" s="657"/>
      <c r="L109" s="657"/>
      <c r="M109" s="657"/>
    </row>
    <row r="110" spans="1:13" x14ac:dyDescent="0.2">
      <c r="A110" s="950"/>
      <c r="D110" s="657"/>
      <c r="E110" s="657"/>
      <c r="F110" s="657"/>
      <c r="G110" s="657"/>
      <c r="H110" s="657"/>
      <c r="K110" s="657"/>
      <c r="L110" s="657"/>
      <c r="M110" s="657"/>
    </row>
    <row r="111" spans="1:13" x14ac:dyDescent="0.2">
      <c r="A111" s="950"/>
      <c r="D111" s="657"/>
      <c r="E111" s="657"/>
      <c r="F111" s="657"/>
      <c r="G111" s="657"/>
      <c r="H111" s="657"/>
      <c r="K111" s="657"/>
      <c r="L111" s="657"/>
      <c r="M111" s="657"/>
    </row>
    <row r="112" spans="1:13" x14ac:dyDescent="0.2">
      <c r="A112" s="950"/>
      <c r="D112" s="657"/>
      <c r="E112" s="657"/>
      <c r="F112" s="657"/>
      <c r="G112" s="657"/>
      <c r="H112" s="657"/>
      <c r="K112" s="657"/>
      <c r="L112" s="657"/>
      <c r="M112" s="657"/>
    </row>
    <row r="113" spans="1:13" x14ac:dyDescent="0.2">
      <c r="A113" s="950"/>
      <c r="D113" s="657"/>
      <c r="E113" s="657"/>
      <c r="F113" s="657"/>
      <c r="G113" s="657"/>
      <c r="H113" s="657"/>
      <c r="K113" s="657"/>
      <c r="L113" s="657"/>
      <c r="M113" s="657"/>
    </row>
    <row r="114" spans="1:13" x14ac:dyDescent="0.2">
      <c r="A114" s="950"/>
      <c r="D114" s="657"/>
      <c r="E114" s="657"/>
      <c r="F114" s="657"/>
      <c r="G114" s="657"/>
      <c r="H114" s="657"/>
      <c r="K114" s="657"/>
      <c r="L114" s="657"/>
      <c r="M114" s="657"/>
    </row>
    <row r="115" spans="1:13" x14ac:dyDescent="0.2">
      <c r="A115" s="950"/>
      <c r="D115" s="657"/>
      <c r="E115" s="657"/>
      <c r="F115" s="657"/>
      <c r="G115" s="657"/>
      <c r="H115" s="657"/>
      <c r="K115" s="657"/>
      <c r="L115" s="657"/>
      <c r="M115" s="657"/>
    </row>
    <row r="116" spans="1:13" x14ac:dyDescent="0.2">
      <c r="A116" s="950"/>
      <c r="D116" s="657"/>
      <c r="E116" s="657"/>
      <c r="F116" s="657"/>
      <c r="G116" s="657"/>
      <c r="H116" s="657"/>
      <c r="K116" s="657"/>
      <c r="L116" s="657"/>
      <c r="M116" s="657"/>
    </row>
    <row r="117" spans="1:13" x14ac:dyDescent="0.2">
      <c r="A117" s="950"/>
      <c r="D117" s="657"/>
      <c r="E117" s="657"/>
      <c r="F117" s="657"/>
      <c r="G117" s="657"/>
      <c r="H117" s="657"/>
      <c r="K117" s="657"/>
      <c r="L117" s="657"/>
      <c r="M117" s="657"/>
    </row>
    <row r="118" spans="1:13" x14ac:dyDescent="0.2">
      <c r="A118" s="950"/>
      <c r="D118" s="657"/>
      <c r="E118" s="657"/>
      <c r="F118" s="657"/>
      <c r="G118" s="657"/>
      <c r="H118" s="657"/>
      <c r="K118" s="657"/>
      <c r="L118" s="657"/>
      <c r="M118" s="657"/>
    </row>
    <row r="119" spans="1:13" x14ac:dyDescent="0.2">
      <c r="A119" s="950"/>
      <c r="D119" s="657"/>
      <c r="E119" s="657"/>
      <c r="F119" s="657"/>
      <c r="G119" s="657"/>
      <c r="H119" s="657"/>
      <c r="K119" s="657"/>
      <c r="L119" s="657"/>
      <c r="M119" s="657"/>
    </row>
    <row r="120" spans="1:13" x14ac:dyDescent="0.2">
      <c r="A120" s="950"/>
      <c r="D120" s="657"/>
      <c r="E120" s="657"/>
      <c r="F120" s="657"/>
      <c r="G120" s="657"/>
      <c r="H120" s="657"/>
      <c r="K120" s="657"/>
      <c r="L120" s="657"/>
      <c r="M120" s="657"/>
    </row>
    <row r="121" spans="1:13" x14ac:dyDescent="0.2">
      <c r="A121" s="950"/>
      <c r="D121" s="657"/>
      <c r="E121" s="657"/>
      <c r="F121" s="657"/>
      <c r="G121" s="657"/>
      <c r="H121" s="657"/>
      <c r="K121" s="657"/>
      <c r="L121" s="657"/>
      <c r="M121" s="657"/>
    </row>
    <row r="122" spans="1:13" x14ac:dyDescent="0.2">
      <c r="A122" s="950"/>
      <c r="D122" s="657"/>
      <c r="E122" s="657"/>
      <c r="F122" s="657"/>
      <c r="G122" s="657"/>
      <c r="H122" s="657"/>
      <c r="K122" s="657"/>
      <c r="L122" s="657"/>
      <c r="M122" s="657"/>
    </row>
    <row r="123" spans="1:13" x14ac:dyDescent="0.2">
      <c r="A123" s="950"/>
      <c r="D123" s="657"/>
      <c r="E123" s="657"/>
      <c r="F123" s="657"/>
      <c r="G123" s="657"/>
      <c r="H123" s="657"/>
      <c r="K123" s="657"/>
      <c r="L123" s="657"/>
      <c r="M123" s="657"/>
    </row>
    <row r="124" spans="1:13" x14ac:dyDescent="0.2">
      <c r="A124" s="950"/>
      <c r="D124" s="657"/>
      <c r="E124" s="657"/>
      <c r="F124" s="657"/>
      <c r="G124" s="657"/>
      <c r="H124" s="657"/>
      <c r="K124" s="657"/>
      <c r="L124" s="657"/>
      <c r="M124" s="657"/>
    </row>
    <row r="125" spans="1:13" x14ac:dyDescent="0.2">
      <c r="A125" s="950"/>
      <c r="D125" s="657"/>
      <c r="E125" s="657"/>
      <c r="F125" s="657"/>
      <c r="G125" s="657"/>
      <c r="H125" s="657"/>
      <c r="K125" s="657"/>
      <c r="L125" s="657"/>
      <c r="M125" s="657"/>
    </row>
    <row r="126" spans="1:13" x14ac:dyDescent="0.2">
      <c r="A126" s="950"/>
      <c r="D126" s="657"/>
      <c r="E126" s="657"/>
      <c r="F126" s="657"/>
      <c r="G126" s="657"/>
      <c r="H126" s="657"/>
      <c r="K126" s="657"/>
      <c r="L126" s="657"/>
      <c r="M126" s="657"/>
    </row>
    <row r="127" spans="1:13" x14ac:dyDescent="0.2">
      <c r="A127" s="950"/>
      <c r="D127" s="657"/>
      <c r="E127" s="657"/>
      <c r="F127" s="657"/>
      <c r="G127" s="657"/>
      <c r="H127" s="657"/>
      <c r="K127" s="657"/>
      <c r="L127" s="657"/>
      <c r="M127" s="657"/>
    </row>
    <row r="128" spans="1:13" x14ac:dyDescent="0.2">
      <c r="A128" s="950"/>
      <c r="D128" s="657"/>
      <c r="E128" s="657"/>
      <c r="F128" s="657"/>
      <c r="G128" s="657"/>
      <c r="H128" s="657"/>
      <c r="K128" s="657"/>
      <c r="L128" s="657"/>
      <c r="M128" s="657"/>
    </row>
    <row r="129" spans="1:13" x14ac:dyDescent="0.2">
      <c r="A129" s="950"/>
      <c r="D129" s="657"/>
      <c r="E129" s="657"/>
      <c r="F129" s="657"/>
      <c r="G129" s="657"/>
      <c r="H129" s="657"/>
      <c r="K129" s="657"/>
      <c r="L129" s="657"/>
      <c r="M129" s="657"/>
    </row>
    <row r="130" spans="1:13" x14ac:dyDescent="0.2">
      <c r="A130" s="950"/>
      <c r="D130" s="657"/>
      <c r="E130" s="657"/>
      <c r="F130" s="657"/>
      <c r="G130" s="657"/>
      <c r="H130" s="657"/>
      <c r="K130" s="657"/>
      <c r="L130" s="657"/>
      <c r="M130" s="657"/>
    </row>
    <row r="131" spans="1:13" x14ac:dyDescent="0.2">
      <c r="A131" s="950"/>
      <c r="D131" s="657"/>
      <c r="E131" s="657"/>
      <c r="F131" s="657"/>
      <c r="G131" s="657"/>
      <c r="H131" s="657"/>
      <c r="K131" s="657"/>
      <c r="L131" s="657"/>
      <c r="M131" s="657"/>
    </row>
    <row r="132" spans="1:13" x14ac:dyDescent="0.2">
      <c r="A132" s="950"/>
      <c r="D132" s="657"/>
      <c r="E132" s="657"/>
      <c r="F132" s="657"/>
      <c r="G132" s="657"/>
      <c r="H132" s="657"/>
      <c r="K132" s="657"/>
      <c r="L132" s="657"/>
      <c r="M132" s="657"/>
    </row>
    <row r="133" spans="1:13" x14ac:dyDescent="0.2">
      <c r="A133" s="950"/>
      <c r="D133" s="657"/>
      <c r="E133" s="657"/>
      <c r="F133" s="657"/>
      <c r="G133" s="657"/>
      <c r="H133" s="657"/>
      <c r="K133" s="657"/>
      <c r="L133" s="657"/>
      <c r="M133" s="657"/>
    </row>
    <row r="134" spans="1:13" x14ac:dyDescent="0.2">
      <c r="A134" s="950"/>
      <c r="D134" s="657"/>
      <c r="E134" s="657"/>
      <c r="F134" s="657"/>
      <c r="G134" s="657"/>
      <c r="H134" s="657"/>
      <c r="K134" s="657"/>
      <c r="L134" s="657"/>
      <c r="M134" s="657"/>
    </row>
    <row r="135" spans="1:13" x14ac:dyDescent="0.2">
      <c r="A135" s="950"/>
      <c r="D135" s="657"/>
      <c r="E135" s="657"/>
      <c r="F135" s="657"/>
      <c r="G135" s="657"/>
      <c r="H135" s="657"/>
      <c r="K135" s="657"/>
      <c r="L135" s="657"/>
      <c r="M135" s="657"/>
    </row>
    <row r="136" spans="1:13" x14ac:dyDescent="0.2">
      <c r="A136" s="950"/>
      <c r="D136" s="657"/>
      <c r="E136" s="657"/>
      <c r="F136" s="657"/>
      <c r="G136" s="657"/>
      <c r="H136" s="657"/>
      <c r="K136" s="657"/>
      <c r="L136" s="657"/>
      <c r="M136" s="657"/>
    </row>
    <row r="137" spans="1:13" x14ac:dyDescent="0.2">
      <c r="A137" s="950"/>
      <c r="D137" s="657"/>
      <c r="E137" s="657"/>
      <c r="F137" s="657"/>
      <c r="G137" s="657"/>
      <c r="H137" s="657"/>
      <c r="K137" s="657"/>
      <c r="L137" s="657"/>
      <c r="M137" s="657"/>
    </row>
    <row r="138" spans="1:13" x14ac:dyDescent="0.2">
      <c r="A138" s="950"/>
      <c r="D138" s="657"/>
      <c r="E138" s="657"/>
      <c r="F138" s="657"/>
      <c r="G138" s="657"/>
      <c r="H138" s="657"/>
      <c r="K138" s="657"/>
      <c r="L138" s="657"/>
      <c r="M138" s="657"/>
    </row>
    <row r="139" spans="1:13" x14ac:dyDescent="0.2">
      <c r="A139" s="950"/>
      <c r="D139" s="657"/>
      <c r="E139" s="657"/>
      <c r="F139" s="657"/>
      <c r="G139" s="657"/>
      <c r="H139" s="657"/>
      <c r="K139" s="657"/>
      <c r="L139" s="657"/>
      <c r="M139" s="657"/>
    </row>
    <row r="140" spans="1:13" x14ac:dyDescent="0.2">
      <c r="A140" s="950"/>
      <c r="D140" s="657"/>
      <c r="E140" s="657"/>
      <c r="F140" s="657"/>
      <c r="G140" s="657"/>
      <c r="H140" s="657"/>
      <c r="K140" s="657"/>
      <c r="L140" s="657"/>
      <c r="M140" s="657"/>
    </row>
    <row r="141" spans="1:13" x14ac:dyDescent="0.2">
      <c r="A141" s="950"/>
      <c r="D141" s="657"/>
      <c r="E141" s="657"/>
      <c r="F141" s="657"/>
      <c r="G141" s="657"/>
      <c r="H141" s="657"/>
      <c r="K141" s="657"/>
      <c r="L141" s="657"/>
      <c r="M141" s="657"/>
    </row>
    <row r="142" spans="1:13" x14ac:dyDescent="0.2">
      <c r="A142" s="950"/>
      <c r="D142" s="657"/>
      <c r="E142" s="657"/>
      <c r="F142" s="657"/>
      <c r="G142" s="657"/>
      <c r="H142" s="657"/>
      <c r="K142" s="657"/>
      <c r="L142" s="657"/>
      <c r="M142" s="657"/>
    </row>
    <row r="143" spans="1:13" x14ac:dyDescent="0.2">
      <c r="A143" s="950"/>
      <c r="D143" s="657"/>
      <c r="E143" s="657"/>
      <c r="F143" s="657"/>
      <c r="G143" s="657"/>
      <c r="H143" s="657"/>
      <c r="K143" s="657"/>
      <c r="L143" s="657"/>
      <c r="M143" s="657"/>
    </row>
    <row r="144" spans="1:13" x14ac:dyDescent="0.2">
      <c r="A144" s="950"/>
      <c r="D144" s="657"/>
      <c r="E144" s="657"/>
      <c r="F144" s="657"/>
      <c r="G144" s="657"/>
      <c r="H144" s="657"/>
      <c r="K144" s="657"/>
      <c r="L144" s="657"/>
      <c r="M144" s="657"/>
    </row>
    <row r="145" spans="1:13" x14ac:dyDescent="0.2">
      <c r="A145" s="950"/>
      <c r="D145" s="657"/>
      <c r="E145" s="657"/>
      <c r="F145" s="657"/>
      <c r="G145" s="657"/>
      <c r="H145" s="657"/>
      <c r="K145" s="657"/>
      <c r="L145" s="657"/>
      <c r="M145" s="657"/>
    </row>
    <row r="146" spans="1:13" x14ac:dyDescent="0.2">
      <c r="A146" s="950"/>
      <c r="D146" s="657"/>
      <c r="E146" s="657"/>
      <c r="F146" s="657"/>
      <c r="G146" s="657"/>
      <c r="H146" s="657"/>
      <c r="K146" s="657"/>
      <c r="L146" s="657"/>
      <c r="M146" s="657"/>
    </row>
    <row r="147" spans="1:13" x14ac:dyDescent="0.2">
      <c r="A147" s="950"/>
      <c r="D147" s="657"/>
      <c r="E147" s="657"/>
      <c r="F147" s="657"/>
      <c r="G147" s="657"/>
      <c r="H147" s="657"/>
      <c r="K147" s="657"/>
      <c r="L147" s="657"/>
      <c r="M147" s="657"/>
    </row>
    <row r="148" spans="1:13" x14ac:dyDescent="0.2">
      <c r="A148" s="950"/>
      <c r="D148" s="657"/>
      <c r="E148" s="657"/>
      <c r="F148" s="657"/>
      <c r="G148" s="657"/>
      <c r="H148" s="657"/>
      <c r="K148" s="657"/>
      <c r="L148" s="657"/>
      <c r="M148" s="657"/>
    </row>
    <row r="149" spans="1:13" x14ac:dyDescent="0.2">
      <c r="A149" s="950"/>
      <c r="D149" s="657"/>
      <c r="E149" s="657"/>
      <c r="F149" s="657"/>
      <c r="G149" s="657"/>
      <c r="H149" s="657"/>
      <c r="K149" s="657"/>
      <c r="L149" s="657"/>
      <c r="M149" s="657"/>
    </row>
    <row r="150" spans="1:13" x14ac:dyDescent="0.2">
      <c r="A150" s="950"/>
      <c r="D150" s="657"/>
      <c r="E150" s="657"/>
      <c r="F150" s="657"/>
      <c r="G150" s="657"/>
      <c r="H150" s="657"/>
      <c r="K150" s="657"/>
      <c r="L150" s="657"/>
      <c r="M150" s="657"/>
    </row>
    <row r="151" spans="1:13" x14ac:dyDescent="0.2">
      <c r="A151" s="950"/>
      <c r="D151" s="657"/>
      <c r="E151" s="657"/>
      <c r="F151" s="657"/>
      <c r="G151" s="657"/>
      <c r="H151" s="657"/>
      <c r="K151" s="657"/>
      <c r="L151" s="657"/>
      <c r="M151" s="657"/>
    </row>
    <row r="152" spans="1:13" x14ac:dyDescent="0.2">
      <c r="A152" s="950"/>
      <c r="D152" s="657"/>
      <c r="E152" s="657"/>
      <c r="F152" s="657"/>
      <c r="G152" s="657"/>
      <c r="H152" s="657"/>
      <c r="K152" s="657"/>
      <c r="L152" s="657"/>
      <c r="M152" s="657"/>
    </row>
    <row r="153" spans="1:13" x14ac:dyDescent="0.2">
      <c r="A153" s="950"/>
      <c r="D153" s="657"/>
      <c r="E153" s="657"/>
      <c r="F153" s="657"/>
      <c r="G153" s="657"/>
      <c r="H153" s="657"/>
      <c r="K153" s="657"/>
      <c r="L153" s="657"/>
      <c r="M153" s="657"/>
    </row>
    <row r="154" spans="1:13" x14ac:dyDescent="0.2">
      <c r="A154" s="950"/>
      <c r="D154" s="657"/>
      <c r="E154" s="657"/>
      <c r="F154" s="657"/>
      <c r="G154" s="657"/>
      <c r="H154" s="657"/>
      <c r="K154" s="657"/>
      <c r="L154" s="657"/>
      <c r="M154" s="657"/>
    </row>
    <row r="155" spans="1:13" x14ac:dyDescent="0.2">
      <c r="A155" s="950"/>
      <c r="D155" s="657"/>
      <c r="E155" s="657"/>
      <c r="F155" s="657"/>
      <c r="G155" s="657"/>
      <c r="H155" s="657"/>
      <c r="K155" s="657"/>
      <c r="L155" s="657"/>
      <c r="M155" s="657"/>
    </row>
    <row r="156" spans="1:13" x14ac:dyDescent="0.2">
      <c r="A156" s="950"/>
      <c r="D156" s="657"/>
      <c r="E156" s="657"/>
      <c r="F156" s="657"/>
      <c r="G156" s="657"/>
      <c r="H156" s="657"/>
      <c r="K156" s="657"/>
      <c r="L156" s="657"/>
      <c r="M156" s="657"/>
    </row>
    <row r="157" spans="1:13" x14ac:dyDescent="0.2">
      <c r="A157" s="950"/>
      <c r="D157" s="657"/>
      <c r="E157" s="657"/>
      <c r="F157" s="657"/>
      <c r="G157" s="657"/>
      <c r="H157" s="657"/>
      <c r="K157" s="657"/>
      <c r="L157" s="657"/>
      <c r="M157" s="657"/>
    </row>
    <row r="158" spans="1:13" x14ac:dyDescent="0.2">
      <c r="A158" s="950"/>
      <c r="D158" s="657"/>
      <c r="E158" s="657"/>
      <c r="F158" s="657"/>
      <c r="G158" s="657"/>
      <c r="H158" s="657"/>
      <c r="K158" s="657"/>
      <c r="L158" s="657"/>
      <c r="M158" s="657"/>
    </row>
    <row r="159" spans="1:13" x14ac:dyDescent="0.2">
      <c r="A159" s="950"/>
      <c r="D159" s="657"/>
      <c r="E159" s="657"/>
      <c r="F159" s="657"/>
      <c r="G159" s="657"/>
      <c r="H159" s="657"/>
      <c r="K159" s="657"/>
      <c r="L159" s="657"/>
      <c r="M159" s="657"/>
    </row>
    <row r="160" spans="1:13" x14ac:dyDescent="0.2">
      <c r="A160" s="950"/>
      <c r="D160" s="657"/>
      <c r="E160" s="657"/>
      <c r="F160" s="657"/>
      <c r="G160" s="657"/>
      <c r="H160" s="657"/>
      <c r="K160" s="657"/>
      <c r="L160" s="657"/>
      <c r="M160" s="657"/>
    </row>
    <row r="161" spans="1:13" x14ac:dyDescent="0.2">
      <c r="A161" s="950"/>
      <c r="D161" s="657"/>
      <c r="E161" s="657"/>
      <c r="F161" s="657"/>
      <c r="G161" s="657"/>
      <c r="H161" s="657"/>
      <c r="K161" s="657"/>
      <c r="L161" s="657"/>
      <c r="M161" s="657"/>
    </row>
    <row r="162" spans="1:13" x14ac:dyDescent="0.2">
      <c r="A162" s="950"/>
      <c r="D162" s="657"/>
      <c r="E162" s="657"/>
      <c r="F162" s="657"/>
      <c r="G162" s="657"/>
      <c r="H162" s="657"/>
      <c r="K162" s="657"/>
      <c r="L162" s="657"/>
      <c r="M162" s="657"/>
    </row>
    <row r="163" spans="1:13" x14ac:dyDescent="0.2">
      <c r="A163" s="950"/>
      <c r="D163" s="657"/>
      <c r="E163" s="657"/>
      <c r="F163" s="657"/>
      <c r="G163" s="657"/>
      <c r="H163" s="657"/>
      <c r="K163" s="657"/>
      <c r="L163" s="657"/>
      <c r="M163" s="657"/>
    </row>
    <row r="164" spans="1:13" x14ac:dyDescent="0.2">
      <c r="A164" s="950"/>
      <c r="D164" s="657"/>
      <c r="E164" s="657"/>
      <c r="F164" s="657"/>
      <c r="G164" s="657"/>
      <c r="H164" s="657"/>
      <c r="K164" s="657"/>
      <c r="L164" s="657"/>
      <c r="M164" s="657"/>
    </row>
    <row r="165" spans="1:13" x14ac:dyDescent="0.2">
      <c r="A165" s="950"/>
      <c r="D165" s="657"/>
      <c r="E165" s="657"/>
      <c r="F165" s="657"/>
      <c r="G165" s="657"/>
      <c r="H165" s="657"/>
      <c r="K165" s="657"/>
      <c r="L165" s="657"/>
      <c r="M165" s="657"/>
    </row>
    <row r="166" spans="1:13" x14ac:dyDescent="0.2">
      <c r="A166" s="950"/>
      <c r="D166" s="657"/>
      <c r="E166" s="657"/>
      <c r="F166" s="657"/>
      <c r="G166" s="657"/>
      <c r="H166" s="657"/>
      <c r="K166" s="657"/>
      <c r="L166" s="657"/>
      <c r="M166" s="657"/>
    </row>
    <row r="167" spans="1:13" x14ac:dyDescent="0.2">
      <c r="A167" s="950"/>
      <c r="D167" s="657"/>
      <c r="E167" s="657"/>
      <c r="F167" s="657"/>
      <c r="G167" s="657"/>
      <c r="H167" s="657"/>
      <c r="K167" s="657"/>
      <c r="L167" s="657"/>
      <c r="M167" s="657"/>
    </row>
    <row r="168" spans="1:13" x14ac:dyDescent="0.2">
      <c r="A168" s="950"/>
      <c r="D168" s="657"/>
      <c r="E168" s="657"/>
      <c r="F168" s="657"/>
      <c r="G168" s="657"/>
      <c r="H168" s="657"/>
      <c r="K168" s="657"/>
      <c r="L168" s="657"/>
      <c r="M168" s="657"/>
    </row>
    <row r="169" spans="1:13" x14ac:dyDescent="0.2">
      <c r="A169" s="950"/>
      <c r="D169" s="657"/>
      <c r="E169" s="657"/>
      <c r="F169" s="657"/>
      <c r="G169" s="657"/>
      <c r="H169" s="657"/>
      <c r="K169" s="657"/>
      <c r="L169" s="657"/>
      <c r="M169" s="657"/>
    </row>
    <row r="170" spans="1:13" x14ac:dyDescent="0.2">
      <c r="A170" s="950"/>
      <c r="D170" s="657"/>
      <c r="E170" s="657"/>
      <c r="F170" s="657"/>
      <c r="G170" s="657"/>
      <c r="H170" s="657"/>
      <c r="K170" s="657"/>
      <c r="L170" s="657"/>
      <c r="M170" s="657"/>
    </row>
    <row r="171" spans="1:13" x14ac:dyDescent="0.2">
      <c r="A171" s="950"/>
      <c r="D171" s="657"/>
      <c r="E171" s="657"/>
      <c r="F171" s="657"/>
      <c r="G171" s="657"/>
      <c r="H171" s="657"/>
      <c r="K171" s="657"/>
      <c r="L171" s="657"/>
      <c r="M171" s="657"/>
    </row>
    <row r="172" spans="1:13" x14ac:dyDescent="0.2">
      <c r="A172" s="950"/>
      <c r="D172" s="657"/>
      <c r="E172" s="657"/>
      <c r="F172" s="657"/>
      <c r="G172" s="657"/>
      <c r="H172" s="657"/>
      <c r="K172" s="657"/>
      <c r="L172" s="657"/>
      <c r="M172" s="657"/>
    </row>
    <row r="173" spans="1:13" x14ac:dyDescent="0.2">
      <c r="A173" s="950"/>
      <c r="D173" s="657"/>
      <c r="E173" s="657"/>
      <c r="F173" s="657"/>
      <c r="G173" s="657"/>
      <c r="H173" s="657"/>
      <c r="K173" s="657"/>
      <c r="L173" s="657"/>
      <c r="M173" s="657"/>
    </row>
    <row r="174" spans="1:13" x14ac:dyDescent="0.2">
      <c r="A174" s="950"/>
      <c r="D174" s="657"/>
      <c r="E174" s="657"/>
      <c r="F174" s="657"/>
      <c r="G174" s="657"/>
      <c r="H174" s="657"/>
      <c r="K174" s="657"/>
      <c r="L174" s="657"/>
      <c r="M174" s="657"/>
    </row>
    <row r="175" spans="1:13" x14ac:dyDescent="0.2">
      <c r="A175" s="950"/>
      <c r="D175" s="657"/>
      <c r="E175" s="657"/>
      <c r="F175" s="657"/>
      <c r="G175" s="657"/>
      <c r="H175" s="657"/>
      <c r="K175" s="657"/>
      <c r="L175" s="657"/>
      <c r="M175" s="657"/>
    </row>
    <row r="176" spans="1:13" x14ac:dyDescent="0.2">
      <c r="A176" s="950"/>
      <c r="D176" s="657"/>
      <c r="E176" s="657"/>
      <c r="F176" s="657"/>
      <c r="G176" s="657"/>
      <c r="H176" s="657"/>
      <c r="K176" s="657"/>
      <c r="L176" s="657"/>
      <c r="M176" s="657"/>
    </row>
    <row r="177" spans="1:13" x14ac:dyDescent="0.2">
      <c r="A177" s="950"/>
      <c r="D177" s="657"/>
      <c r="E177" s="657"/>
      <c r="F177" s="657"/>
      <c r="G177" s="657"/>
      <c r="H177" s="657"/>
      <c r="K177" s="657"/>
      <c r="L177" s="657"/>
      <c r="M177" s="657"/>
    </row>
    <row r="178" spans="1:13" x14ac:dyDescent="0.2">
      <c r="A178" s="950"/>
      <c r="D178" s="657"/>
      <c r="E178" s="657"/>
      <c r="F178" s="657"/>
      <c r="G178" s="657"/>
      <c r="H178" s="657"/>
      <c r="K178" s="657"/>
      <c r="L178" s="657"/>
      <c r="M178" s="657"/>
    </row>
    <row r="179" spans="1:13" x14ac:dyDescent="0.2">
      <c r="A179" s="950"/>
      <c r="D179" s="657"/>
      <c r="E179" s="657"/>
      <c r="F179" s="657"/>
      <c r="G179" s="657"/>
      <c r="H179" s="657"/>
      <c r="K179" s="657"/>
      <c r="L179" s="657"/>
      <c r="M179" s="657"/>
    </row>
    <row r="180" spans="1:13" x14ac:dyDescent="0.2">
      <c r="A180" s="950"/>
      <c r="D180" s="657"/>
      <c r="E180" s="657"/>
      <c r="F180" s="657"/>
      <c r="G180" s="657"/>
      <c r="H180" s="657"/>
      <c r="K180" s="657"/>
      <c r="L180" s="657"/>
      <c r="M180" s="657"/>
    </row>
    <row r="181" spans="1:13" x14ac:dyDescent="0.2">
      <c r="A181" s="950"/>
      <c r="D181" s="657"/>
      <c r="E181" s="657"/>
      <c r="F181" s="657"/>
      <c r="G181" s="657"/>
      <c r="H181" s="657"/>
      <c r="K181" s="657"/>
      <c r="L181" s="657"/>
      <c r="M181" s="657"/>
    </row>
    <row r="182" spans="1:13" x14ac:dyDescent="0.2">
      <c r="A182" s="950"/>
      <c r="D182" s="657"/>
      <c r="E182" s="657"/>
      <c r="F182" s="657"/>
      <c r="G182" s="657"/>
      <c r="H182" s="657"/>
      <c r="K182" s="657"/>
      <c r="L182" s="657"/>
      <c r="M182" s="657"/>
    </row>
    <row r="183" spans="1:13" x14ac:dyDescent="0.2">
      <c r="A183" s="950"/>
      <c r="D183" s="657"/>
      <c r="E183" s="657"/>
      <c r="F183" s="657"/>
      <c r="G183" s="657"/>
      <c r="H183" s="657"/>
      <c r="K183" s="657"/>
      <c r="L183" s="657"/>
      <c r="M183" s="657"/>
    </row>
    <row r="184" spans="1:13" x14ac:dyDescent="0.2">
      <c r="A184" s="950"/>
      <c r="D184" s="657"/>
      <c r="E184" s="657"/>
      <c r="F184" s="657"/>
      <c r="G184" s="657"/>
      <c r="H184" s="657"/>
      <c r="K184" s="657"/>
      <c r="L184" s="657"/>
      <c r="M184" s="657"/>
    </row>
    <row r="185" spans="1:13" x14ac:dyDescent="0.2">
      <c r="A185" s="950"/>
      <c r="D185" s="657"/>
      <c r="E185" s="657"/>
      <c r="F185" s="657"/>
      <c r="G185" s="657"/>
      <c r="H185" s="657"/>
      <c r="K185" s="657"/>
      <c r="L185" s="657"/>
      <c r="M185" s="657"/>
    </row>
    <row r="186" spans="1:13" x14ac:dyDescent="0.2">
      <c r="A186" s="950"/>
      <c r="D186" s="657"/>
      <c r="E186" s="657"/>
      <c r="F186" s="657"/>
      <c r="G186" s="657"/>
      <c r="H186" s="657"/>
      <c r="K186" s="657"/>
      <c r="L186" s="657"/>
      <c r="M186" s="657"/>
    </row>
    <row r="187" spans="1:13" x14ac:dyDescent="0.2">
      <c r="A187" s="950"/>
      <c r="D187" s="657"/>
      <c r="E187" s="657"/>
      <c r="F187" s="657"/>
      <c r="G187" s="657"/>
      <c r="H187" s="657"/>
      <c r="K187" s="657"/>
      <c r="L187" s="657"/>
      <c r="M187" s="657"/>
    </row>
    <row r="188" spans="1:13" x14ac:dyDescent="0.2">
      <c r="A188" s="950"/>
      <c r="D188" s="657"/>
      <c r="E188" s="657"/>
      <c r="F188" s="657"/>
      <c r="G188" s="657"/>
      <c r="H188" s="657"/>
      <c r="K188" s="657"/>
      <c r="L188" s="657"/>
      <c r="M188" s="657"/>
    </row>
    <row r="189" spans="1:13" x14ac:dyDescent="0.2">
      <c r="A189" s="950"/>
      <c r="D189" s="657"/>
      <c r="E189" s="657"/>
      <c r="F189" s="657"/>
      <c r="G189" s="657"/>
      <c r="H189" s="657"/>
      <c r="K189" s="657"/>
      <c r="L189" s="657"/>
      <c r="M189" s="657"/>
    </row>
    <row r="190" spans="1:13" x14ac:dyDescent="0.2">
      <c r="A190" s="950"/>
      <c r="D190" s="657"/>
      <c r="E190" s="657"/>
      <c r="F190" s="657"/>
      <c r="G190" s="657"/>
      <c r="H190" s="657"/>
      <c r="K190" s="657"/>
      <c r="L190" s="657"/>
      <c r="M190" s="657"/>
    </row>
    <row r="191" spans="1:13" x14ac:dyDescent="0.2">
      <c r="A191" s="950"/>
      <c r="D191" s="657"/>
      <c r="E191" s="657"/>
      <c r="F191" s="657"/>
      <c r="G191" s="657"/>
      <c r="H191" s="657"/>
      <c r="K191" s="657"/>
      <c r="L191" s="657"/>
      <c r="M191" s="657"/>
    </row>
    <row r="192" spans="1:13" x14ac:dyDescent="0.2">
      <c r="A192" s="950"/>
      <c r="D192" s="657"/>
      <c r="E192" s="657"/>
      <c r="F192" s="657"/>
      <c r="G192" s="657"/>
      <c r="H192" s="657"/>
      <c r="K192" s="657"/>
      <c r="L192" s="657"/>
      <c r="M192" s="657"/>
    </row>
    <row r="193" spans="1:13" x14ac:dyDescent="0.2">
      <c r="A193" s="950"/>
      <c r="D193" s="657"/>
      <c r="E193" s="657"/>
      <c r="F193" s="657"/>
      <c r="G193" s="657"/>
      <c r="H193" s="657"/>
      <c r="K193" s="657"/>
      <c r="L193" s="657"/>
      <c r="M193" s="657"/>
    </row>
    <row r="194" spans="1:13" x14ac:dyDescent="0.2">
      <c r="A194" s="950"/>
      <c r="D194" s="657"/>
      <c r="E194" s="657"/>
      <c r="F194" s="657"/>
      <c r="G194" s="657"/>
      <c r="H194" s="657"/>
      <c r="K194" s="657"/>
      <c r="L194" s="657"/>
      <c r="M194" s="657"/>
    </row>
    <row r="195" spans="1:13" x14ac:dyDescent="0.2">
      <c r="A195" s="950"/>
      <c r="D195" s="657"/>
      <c r="E195" s="657"/>
      <c r="F195" s="657"/>
      <c r="G195" s="657"/>
      <c r="H195" s="657"/>
      <c r="K195" s="657"/>
      <c r="L195" s="657"/>
      <c r="M195" s="657"/>
    </row>
    <row r="196" spans="1:13" x14ac:dyDescent="0.2">
      <c r="A196" s="950"/>
      <c r="D196" s="657"/>
      <c r="E196" s="657"/>
      <c r="F196" s="657"/>
      <c r="G196" s="657"/>
      <c r="H196" s="657"/>
      <c r="K196" s="657"/>
      <c r="L196" s="657"/>
      <c r="M196" s="657"/>
    </row>
    <row r="197" spans="1:13" x14ac:dyDescent="0.2">
      <c r="A197" s="950"/>
      <c r="D197" s="657"/>
      <c r="E197" s="657"/>
      <c r="F197" s="657"/>
      <c r="G197" s="657"/>
      <c r="H197" s="657"/>
      <c r="K197" s="657"/>
      <c r="L197" s="657"/>
      <c r="M197" s="657"/>
    </row>
    <row r="198" spans="1:13" x14ac:dyDescent="0.2">
      <c r="D198" s="657"/>
      <c r="E198" s="657"/>
      <c r="F198" s="657"/>
      <c r="G198" s="657"/>
      <c r="H198" s="657"/>
      <c r="K198" s="657"/>
      <c r="L198" s="657"/>
      <c r="M198" s="657"/>
    </row>
  </sheetData>
  <mergeCells count="2">
    <mergeCell ref="B47:O47"/>
    <mergeCell ref="B48:O48"/>
  </mergeCells>
  <printOptions horizontalCentered="1"/>
  <pageMargins left="0.7" right="0.7" top="0.75" bottom="0.75" header="0.3" footer="0.3"/>
  <pageSetup scale="72" orientation="landscape" r:id="rId1"/>
  <headerFooter alignWithMargins="0">
    <oddHeader>&amp;RElectric Schedule 120 Rate Design Workpapers
Page &amp;P of &amp;N</oddHeader>
    <oddFooter>&amp;L&amp;F
&amp;A&amp;R&amp;D</oddFooter>
  </headerFooter>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2"/>
  <sheetViews>
    <sheetView zoomScale="90" zoomScaleNormal="90" workbookViewId="0">
      <pane ySplit="8" topLeftCell="A30" activePane="bottomLeft" state="frozen"/>
      <selection activeCell="F9" sqref="F9"/>
      <selection pane="bottomLeft" activeCell="L50" sqref="L50"/>
    </sheetView>
  </sheetViews>
  <sheetFormatPr defaultColWidth="9.140625" defaultRowHeight="15" x14ac:dyDescent="0.25"/>
  <cols>
    <col min="1" max="1" width="3.5703125" style="846" customWidth="1"/>
    <col min="2" max="2" width="19.85546875" style="846" customWidth="1"/>
    <col min="3" max="3" width="8.7109375" style="846" bestFit="1" customWidth="1"/>
    <col min="4" max="4" width="18.5703125" style="846" bestFit="1" customWidth="1"/>
    <col min="5" max="5" width="13.7109375" style="846" customWidth="1"/>
    <col min="6" max="6" width="13.7109375" style="883" customWidth="1"/>
    <col min="7" max="9" width="14.42578125" style="846" customWidth="1"/>
    <col min="10" max="10" width="8.28515625" style="846" customWidth="1"/>
    <col min="11" max="11" width="11.85546875" style="846" bestFit="1" customWidth="1"/>
    <col min="12" max="12" width="11.28515625" style="846" bestFit="1" customWidth="1"/>
    <col min="13" max="13" width="10.5703125" style="846" customWidth="1"/>
    <col min="14" max="16384" width="9.140625" style="846"/>
  </cols>
  <sheetData>
    <row r="1" spans="1:10" ht="15" customHeight="1" x14ac:dyDescent="0.25">
      <c r="A1" s="1044" t="s">
        <v>229</v>
      </c>
      <c r="B1" s="1044"/>
      <c r="C1" s="1044"/>
      <c r="D1" s="1044"/>
      <c r="E1" s="1044"/>
      <c r="F1" s="1044"/>
      <c r="G1" s="1044"/>
      <c r="H1" s="1044"/>
      <c r="I1" s="1044"/>
      <c r="J1" s="1044"/>
    </row>
    <row r="2" spans="1:10" ht="15" customHeight="1" x14ac:dyDescent="0.25">
      <c r="A2" s="1044" t="s">
        <v>679</v>
      </c>
      <c r="B2" s="1044"/>
      <c r="C2" s="1044"/>
      <c r="D2" s="1044"/>
      <c r="E2" s="1044"/>
      <c r="F2" s="1044"/>
      <c r="G2" s="1044"/>
      <c r="H2" s="1044"/>
      <c r="I2" s="1044"/>
      <c r="J2" s="1044"/>
    </row>
    <row r="3" spans="1:10" ht="15" customHeight="1" x14ac:dyDescent="0.25">
      <c r="A3" s="1044" t="s">
        <v>680</v>
      </c>
      <c r="B3" s="1044"/>
      <c r="C3" s="1044"/>
      <c r="D3" s="1044"/>
      <c r="E3" s="1044"/>
      <c r="F3" s="1044"/>
      <c r="G3" s="1044"/>
      <c r="H3" s="1044"/>
      <c r="I3" s="1044"/>
      <c r="J3" s="1044"/>
    </row>
    <row r="4" spans="1:10" ht="15" customHeight="1" x14ac:dyDescent="0.25">
      <c r="A4" s="1045" t="s">
        <v>611</v>
      </c>
      <c r="B4" s="1045"/>
      <c r="C4" s="1045"/>
      <c r="D4" s="1045"/>
      <c r="E4" s="1045"/>
      <c r="F4" s="1045"/>
      <c r="G4" s="1045"/>
      <c r="H4" s="1045"/>
      <c r="I4" s="1045"/>
      <c r="J4" s="1045"/>
    </row>
    <row r="6" spans="1:10" x14ac:dyDescent="0.25">
      <c r="D6" s="847" t="s">
        <v>619</v>
      </c>
      <c r="E6" s="848"/>
      <c r="F6" s="849"/>
      <c r="G6" s="848" t="s">
        <v>231</v>
      </c>
      <c r="H6" s="848" t="s">
        <v>231</v>
      </c>
      <c r="I6" s="848" t="s">
        <v>681</v>
      </c>
    </row>
    <row r="7" spans="1:10" x14ac:dyDescent="0.25">
      <c r="C7" s="848" t="s">
        <v>80</v>
      </c>
      <c r="D7" s="847" t="s">
        <v>682</v>
      </c>
      <c r="E7" s="848" t="s">
        <v>683</v>
      </c>
      <c r="F7" s="849" t="s">
        <v>225</v>
      </c>
      <c r="G7" s="848" t="s">
        <v>213</v>
      </c>
      <c r="H7" s="848" t="s">
        <v>213</v>
      </c>
      <c r="I7" s="848" t="s">
        <v>213</v>
      </c>
      <c r="J7" s="847" t="s">
        <v>248</v>
      </c>
    </row>
    <row r="8" spans="1:10" x14ac:dyDescent="0.25">
      <c r="A8" s="1046" t="s">
        <v>189</v>
      </c>
      <c r="B8" s="1046"/>
      <c r="C8" s="850" t="s">
        <v>188</v>
      </c>
      <c r="D8" s="851" t="s">
        <v>684</v>
      </c>
      <c r="E8" s="850" t="s">
        <v>685</v>
      </c>
      <c r="F8" s="852" t="s">
        <v>80</v>
      </c>
      <c r="G8" s="850" t="s">
        <v>644</v>
      </c>
      <c r="H8" s="850" t="s">
        <v>686</v>
      </c>
      <c r="I8" s="850" t="s">
        <v>255</v>
      </c>
      <c r="J8" s="853" t="s">
        <v>255</v>
      </c>
    </row>
    <row r="9" spans="1:10" x14ac:dyDescent="0.25">
      <c r="A9" s="846" t="s">
        <v>175</v>
      </c>
      <c r="C9" s="848" t="s">
        <v>212</v>
      </c>
      <c r="D9" s="854">
        <f>[124]Rates!$E$10</f>
        <v>86971830.005645901</v>
      </c>
      <c r="E9" s="855">
        <v>5.4999999999999997E-3</v>
      </c>
      <c r="F9" s="856">
        <f>'[124]Rates Summary'!$G$11</f>
        <v>8.5290000000000005E-2</v>
      </c>
      <c r="G9" s="857">
        <f>D9*(E9)</f>
        <v>478345.06503105245</v>
      </c>
      <c r="H9" s="857">
        <f>D9*(F9)</f>
        <v>7417827.381181539</v>
      </c>
      <c r="I9" s="858">
        <f>H9-G9</f>
        <v>6939482.3161504865</v>
      </c>
      <c r="J9" s="859">
        <f>IF(G9=0,0,I9/G9)</f>
        <v>14.507272727272728</v>
      </c>
    </row>
    <row r="10" spans="1:10" x14ac:dyDescent="0.25">
      <c r="C10" s="848"/>
      <c r="D10" s="854"/>
      <c r="E10" s="855"/>
      <c r="F10" s="856"/>
      <c r="G10" s="857"/>
      <c r="H10" s="857"/>
      <c r="I10" s="858"/>
    </row>
    <row r="11" spans="1:10" x14ac:dyDescent="0.25">
      <c r="A11" s="846" t="s">
        <v>211</v>
      </c>
      <c r="C11" s="848">
        <v>31</v>
      </c>
      <c r="D11" s="860">
        <f>SUM('[124]Weather Adj. Volumes'!$H$182:$L$182)</f>
        <v>47645091.267523915</v>
      </c>
      <c r="E11" s="855">
        <v>4.7200000000000002E-3</v>
      </c>
      <c r="F11" s="856">
        <f>'[124]Rates Summary'!$G$13</f>
        <v>5.6140000000000002E-2</v>
      </c>
      <c r="G11" s="857">
        <f>D11*(E11)</f>
        <v>224884.83078271287</v>
      </c>
      <c r="H11" s="857">
        <f>D11*(F11)</f>
        <v>2674795.4237587927</v>
      </c>
      <c r="I11" s="858">
        <f t="shared" ref="I11:I47" si="0">H11-G11</f>
        <v>2449910.5929760798</v>
      </c>
      <c r="J11" s="859">
        <f t="shared" ref="J11:J12" si="1">IF(G11=0,0,I11/G11)</f>
        <v>10.89406779661017</v>
      </c>
    </row>
    <row r="12" spans="1:10" x14ac:dyDescent="0.25">
      <c r="A12" s="846" t="s">
        <v>211</v>
      </c>
      <c r="C12" s="848" t="s">
        <v>282</v>
      </c>
      <c r="D12" s="860">
        <f>SUM('[124]Weather Adj. Volumes'!$H$189:$L$189)</f>
        <v>0</v>
      </c>
      <c r="E12" s="855">
        <v>4.7200000000000002E-3</v>
      </c>
      <c r="F12" s="856">
        <f>'[124]Rates Summary'!$G$13</f>
        <v>5.6140000000000002E-2</v>
      </c>
      <c r="G12" s="857">
        <f>D12*(E12)</f>
        <v>0</v>
      </c>
      <c r="H12" s="857">
        <f>D12*(F12)</f>
        <v>0</v>
      </c>
      <c r="I12" s="858">
        <f t="shared" si="0"/>
        <v>0</v>
      </c>
      <c r="J12" s="859">
        <f t="shared" si="1"/>
        <v>0</v>
      </c>
    </row>
    <row r="13" spans="1:10" x14ac:dyDescent="0.25">
      <c r="C13" s="848"/>
      <c r="D13" s="854"/>
      <c r="E13" s="855"/>
      <c r="F13" s="856"/>
      <c r="G13" s="857"/>
      <c r="H13" s="857"/>
      <c r="I13" s="858"/>
    </row>
    <row r="14" spans="1:10" x14ac:dyDescent="0.25">
      <c r="A14" s="846" t="s">
        <v>209</v>
      </c>
      <c r="C14" s="848">
        <v>41</v>
      </c>
      <c r="D14" s="860">
        <f>SUM('[124]Weather Adj. Volumes'!$H$183:$L$183)</f>
        <v>17490515.190825112</v>
      </c>
      <c r="E14" s="855">
        <v>2.31E-3</v>
      </c>
      <c r="F14" s="856">
        <f>'[124]Rates Summary'!$G$15</f>
        <v>2.145E-2</v>
      </c>
      <c r="G14" s="857">
        <f>D14*(E14)</f>
        <v>40403.090090806007</v>
      </c>
      <c r="H14" s="857">
        <f>D14*(F14)</f>
        <v>375171.55084319867</v>
      </c>
      <c r="I14" s="858">
        <f t="shared" si="0"/>
        <v>334768.46075239265</v>
      </c>
      <c r="J14" s="859">
        <f t="shared" ref="J14:J15" si="2">IF(G14=0,0,I14/G14)</f>
        <v>8.2857142857142865</v>
      </c>
    </row>
    <row r="15" spans="1:10" x14ac:dyDescent="0.25">
      <c r="A15" s="846" t="s">
        <v>209</v>
      </c>
      <c r="C15" s="848" t="s">
        <v>284</v>
      </c>
      <c r="D15" s="861">
        <f>SUM('[124]Weather Adj. Volumes'!$H$190:$L$190)</f>
        <v>6439228.4032325</v>
      </c>
      <c r="E15" s="855">
        <v>2.31E-3</v>
      </c>
      <c r="F15" s="856">
        <f>'[124]Rates Summary'!$G$15</f>
        <v>2.145E-2</v>
      </c>
      <c r="G15" s="857">
        <f>D15*(E15)</f>
        <v>14874.617611467074</v>
      </c>
      <c r="H15" s="857">
        <f>D15*(F15)</f>
        <v>138121.44924933714</v>
      </c>
      <c r="I15" s="858">
        <f t="shared" si="0"/>
        <v>123246.83163787005</v>
      </c>
      <c r="J15" s="859">
        <f t="shared" si="2"/>
        <v>8.2857142857142865</v>
      </c>
    </row>
    <row r="16" spans="1:10" x14ac:dyDescent="0.25">
      <c r="C16" s="848"/>
      <c r="D16" s="862"/>
      <c r="E16" s="855"/>
      <c r="F16" s="856"/>
      <c r="G16" s="857"/>
      <c r="H16" s="857"/>
      <c r="I16" s="858"/>
    </row>
    <row r="17" spans="1:10" x14ac:dyDescent="0.25">
      <c r="A17" s="846" t="s">
        <v>206</v>
      </c>
      <c r="C17" s="848">
        <v>85</v>
      </c>
      <c r="D17" s="863"/>
      <c r="E17" s="855"/>
      <c r="F17" s="856"/>
      <c r="G17" s="857"/>
      <c r="H17" s="857"/>
      <c r="I17" s="858"/>
    </row>
    <row r="18" spans="1:10" x14ac:dyDescent="0.25">
      <c r="B18" s="846" t="s">
        <v>201</v>
      </c>
      <c r="C18" s="848"/>
      <c r="D18" s="863">
        <f>[124]Rates!E17</f>
        <v>3240035.1141590416</v>
      </c>
      <c r="E18" s="864">
        <v>1.66E-3</v>
      </c>
      <c r="F18" s="865">
        <f>'[124]Rates Summary'!G18</f>
        <v>1.23E-2</v>
      </c>
      <c r="G18" s="857">
        <f t="shared" ref="G18:G47" si="3">D18*(E18)</f>
        <v>5378.4582895040094</v>
      </c>
      <c r="H18" s="857">
        <f t="shared" ref="H18:H47" si="4">D18*(F18)</f>
        <v>39852.431904156212</v>
      </c>
      <c r="I18" s="858">
        <f t="shared" si="0"/>
        <v>34473.973614652205</v>
      </c>
      <c r="J18" s="859">
        <f t="shared" ref="J18:J21" si="5">IF(G18=0,0,I18/G18)</f>
        <v>6.4096385542168672</v>
      </c>
    </row>
    <row r="19" spans="1:10" x14ac:dyDescent="0.25">
      <c r="B19" s="846" t="s">
        <v>200</v>
      </c>
      <c r="C19" s="848"/>
      <c r="D19" s="863">
        <f>[124]Rates!E18</f>
        <v>1619927.5722365452</v>
      </c>
      <c r="E19" s="864">
        <v>1.01E-3</v>
      </c>
      <c r="F19" s="865">
        <f>'[124]Rates Summary'!G19</f>
        <v>7.4999999999999997E-3</v>
      </c>
      <c r="G19" s="857">
        <f t="shared" si="3"/>
        <v>1636.1268479589107</v>
      </c>
      <c r="H19" s="857">
        <f t="shared" si="4"/>
        <v>12149.456791774088</v>
      </c>
      <c r="I19" s="858">
        <f t="shared" si="0"/>
        <v>10513.329943815177</v>
      </c>
      <c r="J19" s="859">
        <f t="shared" si="5"/>
        <v>6.4257425742574243</v>
      </c>
    </row>
    <row r="20" spans="1:10" x14ac:dyDescent="0.25">
      <c r="B20" s="846" t="s">
        <v>204</v>
      </c>
      <c r="C20" s="848"/>
      <c r="D20" s="863">
        <f>[124]Rates!E19</f>
        <v>2051653.4470325604</v>
      </c>
      <c r="E20" s="864">
        <v>5.5000000000000003E-4</v>
      </c>
      <c r="F20" s="865">
        <f>'[124]Rates Summary'!G20</f>
        <v>4.3400000000000001E-3</v>
      </c>
      <c r="G20" s="857">
        <f t="shared" si="3"/>
        <v>1128.4093958679082</v>
      </c>
      <c r="H20" s="857">
        <f t="shared" si="4"/>
        <v>8904.1759601213125</v>
      </c>
      <c r="I20" s="858">
        <f t="shared" si="0"/>
        <v>7775.7665642534048</v>
      </c>
      <c r="J20" s="866">
        <f t="shared" si="5"/>
        <v>6.8909090909090915</v>
      </c>
    </row>
    <row r="21" spans="1:10" x14ac:dyDescent="0.25">
      <c r="B21" s="846" t="s">
        <v>79</v>
      </c>
      <c r="C21" s="848"/>
      <c r="D21" s="867">
        <f>SUM(D18:D20)</f>
        <v>6911616.1334281471</v>
      </c>
      <c r="E21" s="855"/>
      <c r="F21" s="856"/>
      <c r="G21" s="868">
        <f>SUM(G18:G20)</f>
        <v>8142.9945333308278</v>
      </c>
      <c r="H21" s="868">
        <f t="shared" ref="H21:I21" si="6">SUM(H18:H20)</f>
        <v>60906.064656051611</v>
      </c>
      <c r="I21" s="868">
        <f t="shared" si="6"/>
        <v>52763.070122720783</v>
      </c>
      <c r="J21" s="859">
        <f t="shared" si="5"/>
        <v>6.4795659516596116</v>
      </c>
    </row>
    <row r="22" spans="1:10" x14ac:dyDescent="0.25">
      <c r="C22" s="848"/>
      <c r="D22" s="862"/>
      <c r="E22" s="855"/>
      <c r="F22" s="856"/>
      <c r="G22" s="857"/>
      <c r="H22" s="857"/>
      <c r="I22" s="858"/>
    </row>
    <row r="23" spans="1:10" x14ac:dyDescent="0.25">
      <c r="A23" s="846" t="s">
        <v>206</v>
      </c>
      <c r="C23" s="848">
        <v>86</v>
      </c>
      <c r="D23" s="860">
        <f>SUM('[124]Weather Adj. Volumes'!$H$187:$L$187)</f>
        <v>1166062.0344567748</v>
      </c>
      <c r="E23" s="855">
        <v>1.7099999999999999E-3</v>
      </c>
      <c r="F23" s="856">
        <f>'[124]Rates Summary'!$G$23</f>
        <v>1.7219999999999999E-2</v>
      </c>
      <c r="G23" s="857">
        <f t="shared" si="3"/>
        <v>1993.9660789210848</v>
      </c>
      <c r="H23" s="857">
        <f t="shared" si="4"/>
        <v>20079.588233345661</v>
      </c>
      <c r="I23" s="858">
        <f t="shared" si="0"/>
        <v>18085.622154424578</v>
      </c>
      <c r="J23" s="859">
        <f t="shared" ref="J23:J24" si="7">IF(G23=0,0,I23/G23)</f>
        <v>9.0701754385964932</v>
      </c>
    </row>
    <row r="24" spans="1:10" x14ac:dyDescent="0.25">
      <c r="A24" s="846" t="s">
        <v>206</v>
      </c>
      <c r="C24" s="848" t="s">
        <v>287</v>
      </c>
      <c r="D24" s="861">
        <f>SUM('[124]Weather Adj. Volumes'!$H$192:$L$192)</f>
        <v>650472.57000000007</v>
      </c>
      <c r="E24" s="855">
        <v>1.7099999999999999E-3</v>
      </c>
      <c r="F24" s="856">
        <f>'[124]Rates Summary'!$G$23</f>
        <v>1.7219999999999999E-2</v>
      </c>
      <c r="G24" s="857">
        <f t="shared" si="3"/>
        <v>1112.3080947000001</v>
      </c>
      <c r="H24" s="857">
        <f t="shared" si="4"/>
        <v>11201.1376554</v>
      </c>
      <c r="I24" s="858">
        <f t="shared" si="0"/>
        <v>10088.8295607</v>
      </c>
      <c r="J24" s="859">
        <f t="shared" si="7"/>
        <v>9.0701754385964897</v>
      </c>
    </row>
    <row r="25" spans="1:10" x14ac:dyDescent="0.25">
      <c r="C25" s="848"/>
      <c r="D25" s="862"/>
      <c r="E25" s="855"/>
      <c r="F25" s="856"/>
      <c r="G25" s="857"/>
      <c r="H25" s="857"/>
      <c r="I25" s="858"/>
    </row>
    <row r="26" spans="1:10" x14ac:dyDescent="0.25">
      <c r="A26" s="846" t="s">
        <v>206</v>
      </c>
      <c r="C26" s="848">
        <v>87</v>
      </c>
      <c r="D26" s="862"/>
      <c r="E26" s="855"/>
      <c r="F26" s="856"/>
      <c r="G26" s="857"/>
      <c r="H26" s="857"/>
      <c r="I26" s="858"/>
    </row>
    <row r="27" spans="1:10" x14ac:dyDescent="0.25">
      <c r="B27" s="846" t="s">
        <v>201</v>
      </c>
      <c r="C27" s="848"/>
      <c r="D27" s="863">
        <f>[124]Rates!E25</f>
        <v>311656.14077232109</v>
      </c>
      <c r="E27" s="864">
        <v>1.66E-3</v>
      </c>
      <c r="F27" s="865">
        <f>'[124]Rates Summary'!G26</f>
        <v>1.23E-2</v>
      </c>
      <c r="G27" s="857">
        <f t="shared" si="3"/>
        <v>517.34919368205306</v>
      </c>
      <c r="H27" s="857">
        <f t="shared" si="4"/>
        <v>3833.3705314995495</v>
      </c>
      <c r="I27" s="858">
        <f t="shared" si="0"/>
        <v>3316.0213378174967</v>
      </c>
      <c r="J27" s="859">
        <f t="shared" ref="J27:J33" si="8">IF(G27=0,0,I27/G27)</f>
        <v>6.4096385542168672</v>
      </c>
    </row>
    <row r="28" spans="1:10" x14ac:dyDescent="0.25">
      <c r="B28" s="846" t="s">
        <v>200</v>
      </c>
      <c r="C28" s="848"/>
      <c r="D28" s="863">
        <f>[124]Rates!E26</f>
        <v>311656.14077232109</v>
      </c>
      <c r="E28" s="864">
        <v>1.01E-3</v>
      </c>
      <c r="F28" s="865">
        <f>'[124]Rates Summary'!G27</f>
        <v>7.4999999999999997E-3</v>
      </c>
      <c r="G28" s="857">
        <f t="shared" si="3"/>
        <v>314.77270218004429</v>
      </c>
      <c r="H28" s="857">
        <f t="shared" si="4"/>
        <v>2337.421055792408</v>
      </c>
      <c r="I28" s="858">
        <f t="shared" si="0"/>
        <v>2022.6483536123637</v>
      </c>
      <c r="J28" s="859">
        <f t="shared" si="8"/>
        <v>6.4257425742574252</v>
      </c>
    </row>
    <row r="29" spans="1:10" x14ac:dyDescent="0.25">
      <c r="B29" s="846" t="s">
        <v>199</v>
      </c>
      <c r="C29" s="848"/>
      <c r="D29" s="863">
        <f>[124]Rates!E27</f>
        <v>527807.75045409054</v>
      </c>
      <c r="E29" s="864">
        <v>6.6E-4</v>
      </c>
      <c r="F29" s="865">
        <f>'[124]Rates Summary'!G28</f>
        <v>4.8500000000000001E-3</v>
      </c>
      <c r="G29" s="857">
        <f t="shared" si="3"/>
        <v>348.35311529969977</v>
      </c>
      <c r="H29" s="857">
        <f t="shared" si="4"/>
        <v>2559.867589702339</v>
      </c>
      <c r="I29" s="858">
        <f t="shared" si="0"/>
        <v>2211.5144744026393</v>
      </c>
      <c r="J29" s="859">
        <f t="shared" si="8"/>
        <v>6.3484848484848477</v>
      </c>
    </row>
    <row r="30" spans="1:10" x14ac:dyDescent="0.25">
      <c r="B30" s="846" t="s">
        <v>198</v>
      </c>
      <c r="C30" s="848"/>
      <c r="D30" s="863">
        <f>[124]Rates!E28</f>
        <v>389707.92797962273</v>
      </c>
      <c r="E30" s="864">
        <v>4.2999999999999999E-4</v>
      </c>
      <c r="F30" s="865">
        <f>'[124]Rates Summary'!G29</f>
        <v>3.1699999999999996E-3</v>
      </c>
      <c r="G30" s="857">
        <f t="shared" si="3"/>
        <v>167.57440903123776</v>
      </c>
      <c r="H30" s="857">
        <f t="shared" si="4"/>
        <v>1235.374131695404</v>
      </c>
      <c r="I30" s="858">
        <f t="shared" si="0"/>
        <v>1067.7997226641662</v>
      </c>
      <c r="J30" s="859">
        <f t="shared" si="8"/>
        <v>6.3720930232558137</v>
      </c>
    </row>
    <row r="31" spans="1:10" x14ac:dyDescent="0.25">
      <c r="B31" s="846" t="s">
        <v>197</v>
      </c>
      <c r="C31" s="848"/>
      <c r="D31" s="863">
        <f>[124]Rates!E29</f>
        <v>934968.42231696332</v>
      </c>
      <c r="E31" s="864">
        <v>3.2000000000000003E-4</v>
      </c>
      <c r="F31" s="865">
        <f>'[124]Rates Summary'!G30</f>
        <v>2.3400000000000001E-3</v>
      </c>
      <c r="G31" s="857">
        <f t="shared" si="3"/>
        <v>299.18989514142828</v>
      </c>
      <c r="H31" s="857">
        <f t="shared" si="4"/>
        <v>2187.8261082216941</v>
      </c>
      <c r="I31" s="858">
        <f t="shared" si="0"/>
        <v>1888.6362130802659</v>
      </c>
      <c r="J31" s="859">
        <f t="shared" si="8"/>
        <v>6.3124999999999991</v>
      </c>
    </row>
    <row r="32" spans="1:10" x14ac:dyDescent="0.25">
      <c r="B32" s="846" t="s">
        <v>196</v>
      </c>
      <c r="C32" s="848"/>
      <c r="D32" s="863">
        <f>[124]Rates!E30</f>
        <v>862444.791734681</v>
      </c>
      <c r="E32" s="864">
        <v>2.1000000000000001E-4</v>
      </c>
      <c r="F32" s="865">
        <f>'[124]Rates Summary'!G31</f>
        <v>1.48E-3</v>
      </c>
      <c r="G32" s="857">
        <f t="shared" si="3"/>
        <v>181.11340626428301</v>
      </c>
      <c r="H32" s="857">
        <f t="shared" si="4"/>
        <v>1276.4182917673279</v>
      </c>
      <c r="I32" s="858">
        <f t="shared" si="0"/>
        <v>1095.3048855030449</v>
      </c>
      <c r="J32" s="866">
        <f t="shared" si="8"/>
        <v>6.0476190476190474</v>
      </c>
    </row>
    <row r="33" spans="1:10" x14ac:dyDescent="0.25">
      <c r="B33" s="846" t="s">
        <v>79</v>
      </c>
      <c r="C33" s="848"/>
      <c r="D33" s="867">
        <f>SUM(D27:D32)</f>
        <v>3338241.1740299999</v>
      </c>
      <c r="E33" s="855"/>
      <c r="F33" s="856"/>
      <c r="G33" s="868">
        <f>SUM(G27:G32)</f>
        <v>1828.352721598746</v>
      </c>
      <c r="H33" s="868">
        <f t="shared" ref="H33:I33" si="9">SUM(H27:H32)</f>
        <v>13430.277708678723</v>
      </c>
      <c r="I33" s="868">
        <f t="shared" si="9"/>
        <v>11601.924987079978</v>
      </c>
      <c r="J33" s="859">
        <f t="shared" si="8"/>
        <v>6.345561690599304</v>
      </c>
    </row>
    <row r="34" spans="1:10" x14ac:dyDescent="0.25">
      <c r="C34" s="848"/>
      <c r="D34" s="869"/>
      <c r="E34" s="855"/>
      <c r="F34" s="856"/>
      <c r="G34" s="857"/>
      <c r="H34" s="857"/>
      <c r="I34" s="858"/>
      <c r="J34" s="870"/>
    </row>
    <row r="35" spans="1:10" x14ac:dyDescent="0.25">
      <c r="A35" s="846" t="s">
        <v>203</v>
      </c>
      <c r="C35" s="848" t="s">
        <v>205</v>
      </c>
      <c r="D35" s="869"/>
      <c r="E35" s="855"/>
      <c r="F35" s="856"/>
      <c r="G35" s="857"/>
      <c r="H35" s="857"/>
      <c r="I35" s="858"/>
      <c r="J35" s="870"/>
    </row>
    <row r="36" spans="1:10" x14ac:dyDescent="0.25">
      <c r="B36" s="846" t="s">
        <v>201</v>
      </c>
      <c r="C36" s="848"/>
      <c r="D36" s="871">
        <f>[124]Rates!E34</f>
        <v>7953164.23415446</v>
      </c>
      <c r="E36" s="864">
        <v>1.66E-3</v>
      </c>
      <c r="F36" s="865">
        <f>'[124]Rates Summary'!G35</f>
        <v>1.23E-2</v>
      </c>
      <c r="G36" s="857">
        <f t="shared" si="3"/>
        <v>13202.252628696404</v>
      </c>
      <c r="H36" s="857">
        <f t="shared" si="4"/>
        <v>97823.920080099866</v>
      </c>
      <c r="I36" s="858">
        <f t="shared" si="0"/>
        <v>84621.667451403468</v>
      </c>
      <c r="J36" s="859">
        <f t="shared" ref="J36:J39" si="10">IF(G36=0,0,I36/G36)</f>
        <v>6.4096385542168681</v>
      </c>
    </row>
    <row r="37" spans="1:10" x14ac:dyDescent="0.25">
      <c r="B37" s="846" t="s">
        <v>200</v>
      </c>
      <c r="C37" s="848"/>
      <c r="D37" s="871">
        <f>[124]Rates!E35</f>
        <v>5090866.5379488673</v>
      </c>
      <c r="E37" s="864">
        <v>1.01E-3</v>
      </c>
      <c r="F37" s="865">
        <f>'[124]Rates Summary'!G36</f>
        <v>7.4999999999999997E-3</v>
      </c>
      <c r="G37" s="857">
        <f t="shared" si="3"/>
        <v>5141.7752033283559</v>
      </c>
      <c r="H37" s="857">
        <f t="shared" si="4"/>
        <v>38181.499034616507</v>
      </c>
      <c r="I37" s="858">
        <f t="shared" si="0"/>
        <v>33039.723831288153</v>
      </c>
      <c r="J37" s="859">
        <f t="shared" si="10"/>
        <v>6.425742574257427</v>
      </c>
    </row>
    <row r="38" spans="1:10" x14ac:dyDescent="0.25">
      <c r="B38" s="846" t="s">
        <v>204</v>
      </c>
      <c r="C38" s="848"/>
      <c r="D38" s="871">
        <f>[124]Rates!E36</f>
        <v>6309022.298892674</v>
      </c>
      <c r="E38" s="864">
        <v>5.5000000000000003E-4</v>
      </c>
      <c r="F38" s="865">
        <f>'[124]Rates Summary'!G37</f>
        <v>4.3400000000000001E-3</v>
      </c>
      <c r="G38" s="857">
        <f t="shared" si="3"/>
        <v>3469.9622643909711</v>
      </c>
      <c r="H38" s="857">
        <f t="shared" si="4"/>
        <v>27381.156777194206</v>
      </c>
      <c r="I38" s="858">
        <f t="shared" si="0"/>
        <v>23911.194512803235</v>
      </c>
      <c r="J38" s="866">
        <f t="shared" si="10"/>
        <v>6.8909090909090907</v>
      </c>
    </row>
    <row r="39" spans="1:10" x14ac:dyDescent="0.25">
      <c r="B39" s="846" t="s">
        <v>79</v>
      </c>
      <c r="C39" s="848"/>
      <c r="D39" s="867">
        <f>SUM(D36:D38)</f>
        <v>19353053.070996001</v>
      </c>
      <c r="E39" s="855"/>
      <c r="F39" s="856"/>
      <c r="G39" s="868">
        <f>SUM(G36:G38)</f>
        <v>21813.990096415731</v>
      </c>
      <c r="H39" s="868">
        <f t="shared" ref="H39:I39" si="11">SUM(H36:H38)</f>
        <v>163386.57589191059</v>
      </c>
      <c r="I39" s="868">
        <f t="shared" si="11"/>
        <v>141572.58579549484</v>
      </c>
      <c r="J39" s="859">
        <f t="shared" si="10"/>
        <v>6.4899903763482829</v>
      </c>
    </row>
    <row r="40" spans="1:10" x14ac:dyDescent="0.25">
      <c r="C40" s="848"/>
      <c r="D40" s="869"/>
      <c r="E40" s="855"/>
      <c r="F40" s="856"/>
      <c r="G40" s="857"/>
      <c r="H40" s="857"/>
      <c r="I40" s="858"/>
      <c r="J40" s="870"/>
    </row>
    <row r="41" spans="1:10" x14ac:dyDescent="0.25">
      <c r="A41" s="846" t="s">
        <v>203</v>
      </c>
      <c r="C41" s="848" t="s">
        <v>202</v>
      </c>
      <c r="D41" s="869"/>
      <c r="E41" s="855"/>
      <c r="F41" s="856"/>
      <c r="G41" s="857"/>
      <c r="H41" s="857"/>
      <c r="I41" s="858"/>
    </row>
    <row r="42" spans="1:10" x14ac:dyDescent="0.25">
      <c r="B42" s="846" t="s">
        <v>201</v>
      </c>
      <c r="C42" s="848"/>
      <c r="D42" s="871">
        <f>[124]Rates!E40</f>
        <v>1197539.0628928684</v>
      </c>
      <c r="E42" s="864">
        <v>1.66E-3</v>
      </c>
      <c r="F42" s="865">
        <f>'[124]Rates Summary'!G41</f>
        <v>1.23E-2</v>
      </c>
      <c r="G42" s="857">
        <f t="shared" si="3"/>
        <v>1987.9148444021616</v>
      </c>
      <c r="H42" s="857">
        <f t="shared" si="4"/>
        <v>14729.730473582282</v>
      </c>
      <c r="I42" s="858">
        <f t="shared" si="0"/>
        <v>12741.815629180121</v>
      </c>
      <c r="J42" s="859">
        <f t="shared" ref="J42:J48" si="12">IF(G42=0,0,I42/G42)</f>
        <v>6.4096385542168672</v>
      </c>
    </row>
    <row r="43" spans="1:10" x14ac:dyDescent="0.25">
      <c r="B43" s="846" t="s">
        <v>200</v>
      </c>
      <c r="C43" s="848"/>
      <c r="D43" s="871">
        <f>[124]Rates!E41</f>
        <v>1197539.0628928684</v>
      </c>
      <c r="E43" s="864">
        <v>1.01E-3</v>
      </c>
      <c r="F43" s="865">
        <f>'[124]Rates Summary'!G42</f>
        <v>7.4999999999999997E-3</v>
      </c>
      <c r="G43" s="857">
        <f t="shared" si="3"/>
        <v>1209.5144535217971</v>
      </c>
      <c r="H43" s="857">
        <f t="shared" si="4"/>
        <v>8981.5429716965136</v>
      </c>
      <c r="I43" s="858">
        <f t="shared" si="0"/>
        <v>7772.0285181747167</v>
      </c>
      <c r="J43" s="859">
        <f t="shared" si="12"/>
        <v>6.4257425742574261</v>
      </c>
    </row>
    <row r="44" spans="1:10" x14ac:dyDescent="0.25">
      <c r="B44" s="846" t="s">
        <v>199</v>
      </c>
      <c r="C44" s="848"/>
      <c r="D44" s="871">
        <f>[124]Rates!E42</f>
        <v>2395078.1257857368</v>
      </c>
      <c r="E44" s="864">
        <v>6.6E-4</v>
      </c>
      <c r="F44" s="865">
        <f>'[124]Rates Summary'!G43</f>
        <v>4.8500000000000001E-3</v>
      </c>
      <c r="G44" s="857">
        <f t="shared" si="3"/>
        <v>1580.7515630185862</v>
      </c>
      <c r="H44" s="857">
        <f t="shared" si="4"/>
        <v>11616.128910060825</v>
      </c>
      <c r="I44" s="858">
        <f t="shared" si="0"/>
        <v>10035.377347042238</v>
      </c>
      <c r="J44" s="859">
        <f t="shared" si="12"/>
        <v>6.3484848484848495</v>
      </c>
    </row>
    <row r="45" spans="1:10" x14ac:dyDescent="0.25">
      <c r="B45" s="846" t="s">
        <v>198</v>
      </c>
      <c r="C45" s="848"/>
      <c r="D45" s="871">
        <f>[124]Rates!E43</f>
        <v>4509318.9708543411</v>
      </c>
      <c r="E45" s="864">
        <v>4.2999999999999999E-4</v>
      </c>
      <c r="F45" s="865">
        <f>'[124]Rates Summary'!G44</f>
        <v>3.1699999999999996E-3</v>
      </c>
      <c r="G45" s="857">
        <f t="shared" si="3"/>
        <v>1939.0071574673666</v>
      </c>
      <c r="H45" s="857">
        <f t="shared" si="4"/>
        <v>14294.541137608259</v>
      </c>
      <c r="I45" s="858">
        <f t="shared" si="0"/>
        <v>12355.533980140892</v>
      </c>
      <c r="J45" s="859">
        <f t="shared" si="12"/>
        <v>6.3720930232558128</v>
      </c>
    </row>
    <row r="46" spans="1:10" x14ac:dyDescent="0.25">
      <c r="B46" s="846" t="s">
        <v>197</v>
      </c>
      <c r="C46" s="848"/>
      <c r="D46" s="871">
        <f>[124]Rates!E44</f>
        <v>9751263.5994490292</v>
      </c>
      <c r="E46" s="864">
        <v>3.2000000000000003E-4</v>
      </c>
      <c r="F46" s="865">
        <f>'[124]Rates Summary'!G45</f>
        <v>2.3400000000000001E-3</v>
      </c>
      <c r="G46" s="857">
        <f t="shared" si="3"/>
        <v>3120.4043518236895</v>
      </c>
      <c r="H46" s="857">
        <f t="shared" si="4"/>
        <v>22817.95682271073</v>
      </c>
      <c r="I46" s="858">
        <f t="shared" si="0"/>
        <v>19697.55247088704</v>
      </c>
      <c r="J46" s="859">
        <f t="shared" si="12"/>
        <v>6.3125</v>
      </c>
    </row>
    <row r="47" spans="1:10" x14ac:dyDescent="0.25">
      <c r="B47" s="846" t="s">
        <v>196</v>
      </c>
      <c r="C47" s="848"/>
      <c r="D47" s="871">
        <f>[124]Rates!E45</f>
        <v>14772775.775690151</v>
      </c>
      <c r="E47" s="864">
        <v>2.1000000000000001E-4</v>
      </c>
      <c r="F47" s="865">
        <f>'[124]Rates Summary'!G46</f>
        <v>1.48E-3</v>
      </c>
      <c r="G47" s="857">
        <f t="shared" si="3"/>
        <v>3102.282912894932</v>
      </c>
      <c r="H47" s="857">
        <f t="shared" si="4"/>
        <v>21863.708148021422</v>
      </c>
      <c r="I47" s="858">
        <f t="shared" si="0"/>
        <v>18761.425235126491</v>
      </c>
      <c r="J47" s="866">
        <f t="shared" si="12"/>
        <v>6.0476190476190466</v>
      </c>
    </row>
    <row r="48" spans="1:10" x14ac:dyDescent="0.25">
      <c r="B48" s="846" t="s">
        <v>79</v>
      </c>
      <c r="C48" s="848"/>
      <c r="D48" s="867">
        <f>SUM(D42:D47)</f>
        <v>33823514.597564995</v>
      </c>
      <c r="E48" s="855"/>
      <c r="F48" s="872"/>
      <c r="G48" s="868">
        <f>SUM(G42:G47)</f>
        <v>12939.875283128533</v>
      </c>
      <c r="H48" s="868">
        <f t="shared" ref="H48:I48" si="13">SUM(H42:H47)</f>
        <v>94303.608463680022</v>
      </c>
      <c r="I48" s="868">
        <f t="shared" si="13"/>
        <v>81363.733180551499</v>
      </c>
      <c r="J48" s="859">
        <f t="shared" si="12"/>
        <v>6.2878297819946081</v>
      </c>
    </row>
    <row r="49" spans="2:12" x14ac:dyDescent="0.25">
      <c r="D49" s="873"/>
      <c r="E49" s="874"/>
      <c r="F49" s="874"/>
      <c r="G49" s="875"/>
      <c r="H49" s="876"/>
      <c r="I49" s="858"/>
      <c r="J49" s="877"/>
    </row>
    <row r="50" spans="2:12" x14ac:dyDescent="0.25">
      <c r="B50" s="846" t="s">
        <v>79</v>
      </c>
      <c r="D50" s="878">
        <f>D9+D11+D14+D21+D23+D33+D39+D48+D12+D15+D24</f>
        <v>223789624.44770336</v>
      </c>
      <c r="E50" s="855"/>
      <c r="F50" s="872"/>
      <c r="G50" s="879">
        <f>G9+G11+G14+G21+G23+G33+G39+G48+G12+G15+G24</f>
        <v>806339.09032413329</v>
      </c>
      <c r="H50" s="879">
        <f>H9+H11+H14+H21+H23+H33+H39+H48+H12+H15+H24</f>
        <v>10969223.057641933</v>
      </c>
      <c r="I50" s="879">
        <f>I9+I11+I14+I21+I23+I33+I39+I48+I12+I15+I24</f>
        <v>10162883.967317801</v>
      </c>
      <c r="J50" s="859">
        <f>IF(G50=0,0,I50/G50)</f>
        <v>12.6037346933441</v>
      </c>
      <c r="L50" s="1005">
        <f>H50/D50</f>
        <v>4.9015780265564961E-2</v>
      </c>
    </row>
    <row r="51" spans="2:12" x14ac:dyDescent="0.25">
      <c r="D51" s="880"/>
      <c r="E51" s="880"/>
      <c r="F51" s="881"/>
      <c r="G51" s="880"/>
      <c r="H51" s="880"/>
      <c r="J51" s="870"/>
    </row>
    <row r="52" spans="2:12" x14ac:dyDescent="0.25">
      <c r="D52" s="880"/>
      <c r="E52" s="880"/>
      <c r="F52" s="881"/>
      <c r="G52" s="882"/>
      <c r="H52" s="882"/>
    </row>
    <row r="53" spans="2:12" x14ac:dyDescent="0.25">
      <c r="L53" s="870"/>
    </row>
    <row r="54" spans="2:12" x14ac:dyDescent="0.25">
      <c r="B54" s="884"/>
      <c r="D54" s="885"/>
      <c r="E54" s="885"/>
      <c r="F54" s="886"/>
      <c r="G54" s="858"/>
      <c r="H54" s="858"/>
    </row>
    <row r="55" spans="2:12" x14ac:dyDescent="0.25">
      <c r="C55" s="881"/>
      <c r="D55" s="887"/>
      <c r="E55" s="880"/>
      <c r="F55" s="881"/>
    </row>
    <row r="56" spans="2:12" x14ac:dyDescent="0.25">
      <c r="C56" s="881"/>
      <c r="D56" s="880"/>
      <c r="E56" s="881"/>
      <c r="F56" s="881"/>
    </row>
    <row r="57" spans="2:12" x14ac:dyDescent="0.25">
      <c r="C57" s="881"/>
      <c r="D57" s="880"/>
      <c r="E57" s="888"/>
      <c r="F57" s="889"/>
    </row>
    <row r="58" spans="2:12" x14ac:dyDescent="0.25">
      <c r="C58" s="885"/>
      <c r="D58" s="885"/>
      <c r="E58" s="888"/>
      <c r="F58" s="889"/>
    </row>
    <row r="59" spans="2:12" x14ac:dyDescent="0.25">
      <c r="E59" s="888"/>
      <c r="F59" s="889"/>
    </row>
    <row r="60" spans="2:12" x14ac:dyDescent="0.25">
      <c r="E60" s="880"/>
      <c r="F60" s="881"/>
    </row>
    <row r="61" spans="2:12" x14ac:dyDescent="0.25">
      <c r="E61" s="880"/>
      <c r="F61" s="881"/>
    </row>
    <row r="62" spans="2:12" x14ac:dyDescent="0.25">
      <c r="E62" s="880"/>
      <c r="F62" s="881"/>
    </row>
  </sheetData>
  <mergeCells count="5">
    <mergeCell ref="A1:J1"/>
    <mergeCell ref="A2:J2"/>
    <mergeCell ref="A3:J3"/>
    <mergeCell ref="A4:J4"/>
    <mergeCell ref="A8:B8"/>
  </mergeCells>
  <printOptions horizontalCentered="1"/>
  <pageMargins left="0.75" right="0.75" top="1" bottom="1" header="0.5" footer="0.5"/>
  <pageSetup scale="64" orientation="landscape" blackAndWhite="1" horizontalDpi="300" verticalDpi="300" r:id="rId1"/>
  <headerFooter alignWithMargins="0">
    <oddFooter>&amp;L&amp;F 
&amp;A&amp;C&amp;P&amp;R&amp;D</oddFooter>
  </headerFooter>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W47"/>
  <sheetViews>
    <sheetView topLeftCell="C7" workbookViewId="0">
      <selection activeCell="H42" sqref="H42"/>
    </sheetView>
  </sheetViews>
  <sheetFormatPr defaultColWidth="8.85546875" defaultRowHeight="12.75" x14ac:dyDescent="0.2"/>
  <cols>
    <col min="1" max="1" width="10" style="78" bestFit="1" customWidth="1"/>
    <col min="2" max="2" width="19" style="78" customWidth="1"/>
    <col min="3" max="3" width="10.42578125" style="78" customWidth="1"/>
    <col min="4" max="4" width="22" style="78" bestFit="1" customWidth="1"/>
    <col min="5" max="6" width="22.7109375" style="78" customWidth="1"/>
    <col min="7" max="7" width="11.140625" style="78" customWidth="1"/>
    <col min="8" max="8" width="17" style="78" bestFit="1" customWidth="1"/>
    <col min="9" max="9" width="13.7109375" style="78" customWidth="1"/>
    <col min="10" max="10" width="14.140625" style="78" bestFit="1" customWidth="1"/>
    <col min="11" max="11" width="13.85546875" style="78" customWidth="1"/>
    <col min="12" max="12" width="14.85546875" style="78" bestFit="1" customWidth="1"/>
    <col min="13" max="13" width="12.42578125" style="78" bestFit="1" customWidth="1"/>
    <col min="14" max="14" width="12.85546875" style="78" bestFit="1" customWidth="1"/>
    <col min="15" max="21" width="8.85546875" style="78"/>
    <col min="22" max="22" width="12.85546875" style="78" bestFit="1" customWidth="1"/>
    <col min="23" max="16384" width="8.85546875" style="78"/>
  </cols>
  <sheetData>
    <row r="1" spans="1:8" x14ac:dyDescent="0.2">
      <c r="A1" s="77" t="s">
        <v>38</v>
      </c>
    </row>
    <row r="2" spans="1:8" x14ac:dyDescent="0.2">
      <c r="A2" s="77" t="s">
        <v>39</v>
      </c>
    </row>
    <row r="3" spans="1:8" x14ac:dyDescent="0.2">
      <c r="A3" s="77" t="s">
        <v>40</v>
      </c>
    </row>
    <row r="4" spans="1:8" x14ac:dyDescent="0.2">
      <c r="A4" s="79" t="s">
        <v>41</v>
      </c>
    </row>
    <row r="5" spans="1:8" ht="25.5" x14ac:dyDescent="0.2">
      <c r="A5" s="80" t="s">
        <v>42</v>
      </c>
      <c r="B5" s="80" t="s">
        <v>43</v>
      </c>
      <c r="C5" s="81" t="s">
        <v>44</v>
      </c>
      <c r="D5" s="80" t="s">
        <v>45</v>
      </c>
      <c r="E5" s="80" t="s">
        <v>46</v>
      </c>
      <c r="F5" s="80" t="s">
        <v>47</v>
      </c>
      <c r="G5" s="80" t="s">
        <v>48</v>
      </c>
      <c r="H5" s="80" t="s">
        <v>49</v>
      </c>
    </row>
    <row r="6" spans="1:8" x14ac:dyDescent="0.2">
      <c r="A6" s="82" t="s">
        <v>50</v>
      </c>
      <c r="B6" s="82" t="s">
        <v>51</v>
      </c>
      <c r="C6" s="82" t="s">
        <v>52</v>
      </c>
      <c r="D6" s="82" t="s">
        <v>53</v>
      </c>
      <c r="E6" s="82" t="s">
        <v>54</v>
      </c>
      <c r="F6" s="82" t="s">
        <v>55</v>
      </c>
      <c r="G6" s="83">
        <v>44845</v>
      </c>
      <c r="H6" s="84">
        <v>-1393483.33</v>
      </c>
    </row>
    <row r="7" spans="1:8" x14ac:dyDescent="0.2">
      <c r="A7" s="82" t="s">
        <v>50</v>
      </c>
      <c r="B7" s="82" t="s">
        <v>51</v>
      </c>
      <c r="C7" s="82" t="s">
        <v>52</v>
      </c>
      <c r="D7" s="82" t="s">
        <v>53</v>
      </c>
      <c r="E7" s="82" t="s">
        <v>54</v>
      </c>
      <c r="F7" s="82" t="s">
        <v>56</v>
      </c>
      <c r="G7" s="83">
        <v>44865</v>
      </c>
      <c r="H7" s="84">
        <v>1145073.06</v>
      </c>
    </row>
    <row r="8" spans="1:8" x14ac:dyDescent="0.2">
      <c r="A8" s="82" t="s">
        <v>50</v>
      </c>
      <c r="B8" s="82" t="s">
        <v>51</v>
      </c>
      <c r="C8" s="82" t="s">
        <v>52</v>
      </c>
      <c r="D8" s="82" t="s">
        <v>53</v>
      </c>
      <c r="E8" s="82" t="s">
        <v>54</v>
      </c>
      <c r="F8" s="82" t="s">
        <v>57</v>
      </c>
      <c r="G8" s="83">
        <v>44865</v>
      </c>
      <c r="H8" s="84">
        <v>1468146.7</v>
      </c>
    </row>
    <row r="9" spans="1:8" x14ac:dyDescent="0.2">
      <c r="A9" s="82" t="s">
        <v>50</v>
      </c>
      <c r="B9" s="82" t="s">
        <v>51</v>
      </c>
      <c r="C9" s="82" t="s">
        <v>52</v>
      </c>
      <c r="D9" s="82" t="s">
        <v>53</v>
      </c>
      <c r="E9" s="82" t="s">
        <v>54</v>
      </c>
      <c r="F9" s="82" t="s">
        <v>57</v>
      </c>
      <c r="G9" s="83">
        <v>44875</v>
      </c>
      <c r="H9" s="84">
        <v>-1468146.7</v>
      </c>
    </row>
    <row r="10" spans="1:8" x14ac:dyDescent="0.2">
      <c r="A10" s="82" t="s">
        <v>50</v>
      </c>
      <c r="B10" s="82" t="s">
        <v>51</v>
      </c>
      <c r="C10" s="82" t="s">
        <v>52</v>
      </c>
      <c r="D10" s="82" t="s">
        <v>53</v>
      </c>
      <c r="E10" s="82" t="s">
        <v>54</v>
      </c>
      <c r="F10" s="82" t="s">
        <v>58</v>
      </c>
      <c r="G10" s="83">
        <v>44895</v>
      </c>
      <c r="H10" s="84">
        <v>2045114.2</v>
      </c>
    </row>
    <row r="11" spans="1:8" x14ac:dyDescent="0.2">
      <c r="A11" s="82" t="s">
        <v>50</v>
      </c>
      <c r="B11" s="82" t="s">
        <v>51</v>
      </c>
      <c r="C11" s="82" t="s">
        <v>52</v>
      </c>
      <c r="D11" s="82" t="s">
        <v>53</v>
      </c>
      <c r="E11" s="82" t="s">
        <v>54</v>
      </c>
      <c r="F11" s="82" t="s">
        <v>59</v>
      </c>
      <c r="G11" s="83">
        <v>44895</v>
      </c>
      <c r="H11" s="84">
        <v>1788535.69</v>
      </c>
    </row>
    <row r="12" spans="1:8" x14ac:dyDescent="0.2">
      <c r="A12" s="82" t="s">
        <v>50</v>
      </c>
      <c r="B12" s="82" t="s">
        <v>51</v>
      </c>
      <c r="C12" s="82" t="s">
        <v>52</v>
      </c>
      <c r="D12" s="82" t="s">
        <v>53</v>
      </c>
      <c r="E12" s="82" t="s">
        <v>54</v>
      </c>
      <c r="F12" s="82" t="s">
        <v>59</v>
      </c>
      <c r="G12" s="83">
        <v>44904</v>
      </c>
      <c r="H12" s="84">
        <v>-1788535.69</v>
      </c>
    </row>
    <row r="13" spans="1:8" x14ac:dyDescent="0.2">
      <c r="A13" s="82" t="s">
        <v>50</v>
      </c>
      <c r="B13" s="82" t="s">
        <v>51</v>
      </c>
      <c r="C13" s="82" t="s">
        <v>52</v>
      </c>
      <c r="D13" s="82" t="s">
        <v>53</v>
      </c>
      <c r="E13" s="82" t="s">
        <v>54</v>
      </c>
      <c r="F13" s="82" t="s">
        <v>60</v>
      </c>
      <c r="G13" s="83">
        <v>44926</v>
      </c>
      <c r="H13" s="84">
        <v>2521257.5499999998</v>
      </c>
    </row>
    <row r="14" spans="1:8" x14ac:dyDescent="0.2">
      <c r="A14" s="82" t="s">
        <v>50</v>
      </c>
      <c r="B14" s="82" t="s">
        <v>51</v>
      </c>
      <c r="C14" s="82" t="s">
        <v>52</v>
      </c>
      <c r="D14" s="82" t="s">
        <v>53</v>
      </c>
      <c r="E14" s="82" t="s">
        <v>54</v>
      </c>
      <c r="F14" s="82" t="s">
        <v>61</v>
      </c>
      <c r="G14" s="83">
        <v>44926</v>
      </c>
      <c r="H14" s="84">
        <v>1894185.36</v>
      </c>
    </row>
    <row r="15" spans="1:8" x14ac:dyDescent="0.2">
      <c r="A15" s="82" t="s">
        <v>50</v>
      </c>
      <c r="B15" s="82" t="s">
        <v>51</v>
      </c>
      <c r="C15" s="82" t="s">
        <v>52</v>
      </c>
      <c r="D15" s="82" t="s">
        <v>53</v>
      </c>
      <c r="E15" s="82" t="s">
        <v>54</v>
      </c>
      <c r="F15" s="82" t="s">
        <v>61</v>
      </c>
      <c r="G15" s="83">
        <v>44938</v>
      </c>
      <c r="H15" s="84">
        <v>-1894185.36</v>
      </c>
    </row>
    <row r="16" spans="1:8" x14ac:dyDescent="0.2">
      <c r="A16" s="82" t="s">
        <v>50</v>
      </c>
      <c r="B16" s="82" t="s">
        <v>51</v>
      </c>
      <c r="C16" s="82" t="s">
        <v>52</v>
      </c>
      <c r="D16" s="82" t="s">
        <v>53</v>
      </c>
      <c r="E16" s="82" t="s">
        <v>54</v>
      </c>
      <c r="F16" s="82" t="s">
        <v>62</v>
      </c>
      <c r="G16" s="83">
        <v>44957</v>
      </c>
      <c r="H16" s="84">
        <v>2607439.4700000002</v>
      </c>
    </row>
    <row r="17" spans="1:23" x14ac:dyDescent="0.2">
      <c r="A17" s="82" t="s">
        <v>50</v>
      </c>
      <c r="B17" s="82" t="s">
        <v>51</v>
      </c>
      <c r="C17" s="82" t="s">
        <v>52</v>
      </c>
      <c r="D17" s="82" t="s">
        <v>53</v>
      </c>
      <c r="E17" s="82" t="s">
        <v>54</v>
      </c>
      <c r="F17" s="82" t="s">
        <v>63</v>
      </c>
      <c r="G17" s="83">
        <v>44957</v>
      </c>
      <c r="H17" s="84">
        <v>1748105.33</v>
      </c>
    </row>
    <row r="18" spans="1:23" x14ac:dyDescent="0.2">
      <c r="A18" s="82" t="s">
        <v>50</v>
      </c>
      <c r="B18" s="82" t="s">
        <v>51</v>
      </c>
      <c r="C18" s="82" t="s">
        <v>52</v>
      </c>
      <c r="D18" s="82" t="s">
        <v>53</v>
      </c>
      <c r="E18" s="82" t="s">
        <v>54</v>
      </c>
      <c r="F18" s="82" t="s">
        <v>63</v>
      </c>
      <c r="G18" s="83">
        <v>44970</v>
      </c>
      <c r="H18" s="84">
        <v>-1748105.33</v>
      </c>
    </row>
    <row r="19" spans="1:23" x14ac:dyDescent="0.2">
      <c r="A19" s="82" t="s">
        <v>50</v>
      </c>
      <c r="B19" s="82" t="s">
        <v>51</v>
      </c>
      <c r="C19" s="82" t="s">
        <v>52</v>
      </c>
      <c r="D19" s="82" t="s">
        <v>53</v>
      </c>
      <c r="E19" s="82" t="s">
        <v>54</v>
      </c>
      <c r="F19" s="82" t="s">
        <v>64</v>
      </c>
      <c r="G19" s="83">
        <v>44985</v>
      </c>
      <c r="H19" s="84">
        <v>2397590.36</v>
      </c>
      <c r="J19"/>
      <c r="K19"/>
      <c r="L19"/>
      <c r="M19"/>
      <c r="N19"/>
      <c r="O19"/>
      <c r="P19"/>
      <c r="Q19"/>
      <c r="R19"/>
      <c r="S19"/>
      <c r="T19"/>
      <c r="U19"/>
      <c r="V19"/>
      <c r="W19"/>
    </row>
    <row r="20" spans="1:23" x14ac:dyDescent="0.2">
      <c r="A20" s="82" t="s">
        <v>50</v>
      </c>
      <c r="B20" s="82" t="s">
        <v>51</v>
      </c>
      <c r="C20" s="82" t="s">
        <v>52</v>
      </c>
      <c r="D20" s="82" t="s">
        <v>53</v>
      </c>
      <c r="E20" s="82" t="s">
        <v>54</v>
      </c>
      <c r="F20" s="82" t="s">
        <v>65</v>
      </c>
      <c r="G20" s="83">
        <v>44985</v>
      </c>
      <c r="H20" s="84">
        <v>1707105.34</v>
      </c>
      <c r="J20"/>
      <c r="K20"/>
      <c r="L20"/>
      <c r="M20"/>
      <c r="N20"/>
      <c r="O20"/>
      <c r="P20"/>
      <c r="Q20"/>
      <c r="R20"/>
      <c r="S20"/>
      <c r="T20"/>
      <c r="U20"/>
      <c r="V20"/>
      <c r="W20"/>
    </row>
    <row r="21" spans="1:23" x14ac:dyDescent="0.2">
      <c r="A21" s="82" t="s">
        <v>50</v>
      </c>
      <c r="B21" s="82" t="s">
        <v>51</v>
      </c>
      <c r="C21" s="82" t="s">
        <v>52</v>
      </c>
      <c r="D21" s="82" t="s">
        <v>53</v>
      </c>
      <c r="E21" s="82" t="s">
        <v>54</v>
      </c>
      <c r="F21" s="82" t="s">
        <v>65</v>
      </c>
      <c r="G21" s="83">
        <v>44998</v>
      </c>
      <c r="H21" s="84">
        <v>-1707105.34</v>
      </c>
      <c r="J21"/>
      <c r="K21"/>
      <c r="L21"/>
      <c r="M21"/>
      <c r="N21"/>
      <c r="O21"/>
      <c r="P21"/>
      <c r="Q21"/>
      <c r="R21"/>
      <c r="S21"/>
      <c r="T21"/>
      <c r="U21"/>
      <c r="V21"/>
      <c r="W21"/>
    </row>
    <row r="22" spans="1:23" x14ac:dyDescent="0.2">
      <c r="A22" s="82" t="s">
        <v>50</v>
      </c>
      <c r="B22" s="82" t="s">
        <v>51</v>
      </c>
      <c r="C22" s="82" t="s">
        <v>52</v>
      </c>
      <c r="D22" s="82" t="s">
        <v>53</v>
      </c>
      <c r="E22" s="82" t="s">
        <v>54</v>
      </c>
      <c r="F22" s="82" t="s">
        <v>66</v>
      </c>
      <c r="G22" s="83">
        <v>45016</v>
      </c>
      <c r="H22" s="84">
        <v>1634757.17</v>
      </c>
      <c r="J22"/>
      <c r="K22"/>
      <c r="L22"/>
      <c r="M22"/>
      <c r="N22"/>
      <c r="O22"/>
      <c r="P22"/>
      <c r="Q22"/>
      <c r="R22"/>
      <c r="S22"/>
      <c r="T22"/>
      <c r="U22"/>
      <c r="V22"/>
      <c r="W22"/>
    </row>
    <row r="23" spans="1:23" x14ac:dyDescent="0.2">
      <c r="A23" s="82" t="s">
        <v>50</v>
      </c>
      <c r="B23" s="82" t="s">
        <v>51</v>
      </c>
      <c r="C23" s="82" t="s">
        <v>52</v>
      </c>
      <c r="D23" s="82" t="s">
        <v>53</v>
      </c>
      <c r="E23" s="82" t="s">
        <v>54</v>
      </c>
      <c r="F23" s="82" t="s">
        <v>67</v>
      </c>
      <c r="G23" s="83">
        <v>45016</v>
      </c>
      <c r="H23" s="84">
        <v>2417596.42</v>
      </c>
      <c r="J23"/>
      <c r="K23"/>
      <c r="L23"/>
      <c r="M23"/>
      <c r="N23"/>
      <c r="O23"/>
      <c r="P23"/>
      <c r="Q23"/>
      <c r="R23"/>
      <c r="S23"/>
      <c r="T23"/>
      <c r="U23"/>
      <c r="V23"/>
      <c r="W23"/>
    </row>
    <row r="24" spans="1:23" x14ac:dyDescent="0.2">
      <c r="A24" s="82" t="s">
        <v>50</v>
      </c>
      <c r="B24" s="82" t="s">
        <v>51</v>
      </c>
      <c r="C24" s="82" t="s">
        <v>52</v>
      </c>
      <c r="D24" s="82" t="s">
        <v>53</v>
      </c>
      <c r="E24" s="82" t="s">
        <v>54</v>
      </c>
      <c r="F24" s="82" t="s">
        <v>66</v>
      </c>
      <c r="G24" s="83">
        <v>45028</v>
      </c>
      <c r="H24" s="84">
        <v>-1634757.17</v>
      </c>
      <c r="J24"/>
      <c r="K24"/>
      <c r="L24"/>
      <c r="M24"/>
      <c r="N24"/>
      <c r="O24"/>
      <c r="P24"/>
      <c r="Q24"/>
      <c r="R24"/>
      <c r="S24"/>
      <c r="T24"/>
      <c r="U24"/>
      <c r="V24"/>
      <c r="W24"/>
    </row>
    <row r="25" spans="1:23" x14ac:dyDescent="0.2">
      <c r="A25" s="82" t="s">
        <v>50</v>
      </c>
      <c r="B25" s="82" t="s">
        <v>51</v>
      </c>
      <c r="C25" s="82" t="s">
        <v>52</v>
      </c>
      <c r="D25" s="82" t="s">
        <v>53</v>
      </c>
      <c r="E25" s="82" t="s">
        <v>54</v>
      </c>
      <c r="F25" s="82" t="s">
        <v>68</v>
      </c>
      <c r="G25" s="83">
        <v>45046</v>
      </c>
      <c r="H25" s="84">
        <v>2232921.4700000002</v>
      </c>
      <c r="J25"/>
      <c r="K25"/>
      <c r="L25"/>
      <c r="M25"/>
      <c r="N25"/>
      <c r="O25"/>
      <c r="P25"/>
      <c r="Q25"/>
      <c r="R25"/>
      <c r="S25"/>
      <c r="T25"/>
      <c r="U25"/>
      <c r="V25"/>
      <c r="W25"/>
    </row>
    <row r="26" spans="1:23" x14ac:dyDescent="0.2">
      <c r="A26" s="82" t="s">
        <v>50</v>
      </c>
      <c r="B26" s="82" t="s">
        <v>51</v>
      </c>
      <c r="C26" s="82" t="s">
        <v>52</v>
      </c>
      <c r="D26" s="82" t="s">
        <v>53</v>
      </c>
      <c r="E26" s="82" t="s">
        <v>54</v>
      </c>
      <c r="F26" s="82" t="s">
        <v>69</v>
      </c>
      <c r="G26" s="83">
        <v>45046</v>
      </c>
      <c r="H26" s="84">
        <v>1556123.32</v>
      </c>
      <c r="J26"/>
      <c r="K26"/>
      <c r="L26"/>
      <c r="M26"/>
      <c r="N26"/>
      <c r="O26"/>
      <c r="P26"/>
      <c r="Q26"/>
      <c r="R26"/>
      <c r="S26"/>
      <c r="T26"/>
      <c r="U26"/>
      <c r="V26"/>
      <c r="W26"/>
    </row>
    <row r="27" spans="1:23" x14ac:dyDescent="0.2">
      <c r="A27" s="82" t="s">
        <v>50</v>
      </c>
      <c r="B27" s="82" t="s">
        <v>51</v>
      </c>
      <c r="C27" s="82" t="s">
        <v>52</v>
      </c>
      <c r="D27" s="82" t="s">
        <v>53</v>
      </c>
      <c r="E27" s="82" t="s">
        <v>54</v>
      </c>
      <c r="F27" s="82" t="s">
        <v>69</v>
      </c>
      <c r="G27" s="83">
        <v>45055</v>
      </c>
      <c r="H27" s="84">
        <v>-1556123.32</v>
      </c>
      <c r="J27"/>
      <c r="K27"/>
      <c r="L27"/>
      <c r="M27"/>
      <c r="N27"/>
      <c r="O27"/>
      <c r="P27"/>
      <c r="Q27"/>
      <c r="R27"/>
      <c r="S27"/>
      <c r="T27"/>
      <c r="U27"/>
      <c r="V27"/>
      <c r="W27"/>
    </row>
    <row r="28" spans="1:23" x14ac:dyDescent="0.2">
      <c r="A28" s="82" t="s">
        <v>50</v>
      </c>
      <c r="B28" s="82" t="s">
        <v>51</v>
      </c>
      <c r="C28" s="82" t="s">
        <v>52</v>
      </c>
      <c r="D28" s="82" t="s">
        <v>53</v>
      </c>
      <c r="E28" s="82" t="s">
        <v>54</v>
      </c>
      <c r="F28" s="82" t="s">
        <v>70</v>
      </c>
      <c r="G28" s="83">
        <v>45077</v>
      </c>
      <c r="H28" s="84">
        <v>1807137.77</v>
      </c>
      <c r="I28" s="85"/>
      <c r="J28"/>
      <c r="K28"/>
      <c r="L28"/>
      <c r="M28"/>
      <c r="N28"/>
      <c r="O28"/>
      <c r="P28"/>
      <c r="Q28"/>
      <c r="R28"/>
      <c r="S28"/>
      <c r="T28"/>
      <c r="U28"/>
      <c r="V28"/>
      <c r="W28"/>
    </row>
    <row r="29" spans="1:23" x14ac:dyDescent="0.2">
      <c r="A29" s="82" t="s">
        <v>50</v>
      </c>
      <c r="B29" s="82" t="s">
        <v>51</v>
      </c>
      <c r="C29" s="82" t="s">
        <v>52</v>
      </c>
      <c r="D29" s="82" t="s">
        <v>53</v>
      </c>
      <c r="E29" s="82" t="s">
        <v>54</v>
      </c>
      <c r="F29" s="82" t="s">
        <v>71</v>
      </c>
      <c r="G29" s="83">
        <v>45077</v>
      </c>
      <c r="H29" s="84">
        <v>1499448.7</v>
      </c>
      <c r="I29" s="85"/>
      <c r="J29" s="85"/>
      <c r="K29" s="85"/>
      <c r="L29" s="85"/>
      <c r="M29" s="85"/>
    </row>
    <row r="30" spans="1:23" x14ac:dyDescent="0.2">
      <c r="A30" s="82" t="s">
        <v>50</v>
      </c>
      <c r="B30" s="82" t="s">
        <v>51</v>
      </c>
      <c r="C30" s="82" t="s">
        <v>52</v>
      </c>
      <c r="D30" s="82" t="s">
        <v>53</v>
      </c>
      <c r="E30" s="82" t="s">
        <v>54</v>
      </c>
      <c r="F30" s="82" t="s">
        <v>71</v>
      </c>
      <c r="G30" s="83">
        <v>45085</v>
      </c>
      <c r="H30" s="84">
        <v>-1499448.7</v>
      </c>
      <c r="I30" s="85"/>
      <c r="J30" s="85"/>
      <c r="K30" s="85"/>
      <c r="L30" s="85"/>
      <c r="M30" s="85"/>
    </row>
    <row r="31" spans="1:23" x14ac:dyDescent="0.2">
      <c r="A31" s="82" t="s">
        <v>50</v>
      </c>
      <c r="B31" s="82" t="s">
        <v>51</v>
      </c>
      <c r="C31" s="82" t="s">
        <v>52</v>
      </c>
      <c r="D31" s="82" t="s">
        <v>53</v>
      </c>
      <c r="E31" s="82" t="s">
        <v>54</v>
      </c>
      <c r="F31" s="82" t="s">
        <v>72</v>
      </c>
      <c r="G31" s="83">
        <v>45107</v>
      </c>
      <c r="H31" s="84">
        <v>1784444.35</v>
      </c>
      <c r="I31" s="85"/>
      <c r="J31" s="85"/>
      <c r="K31" s="85"/>
      <c r="L31" s="85"/>
      <c r="M31" s="85"/>
    </row>
    <row r="32" spans="1:23" x14ac:dyDescent="0.2">
      <c r="A32" s="82" t="s">
        <v>50</v>
      </c>
      <c r="B32" s="82" t="s">
        <v>51</v>
      </c>
      <c r="C32" s="82" t="s">
        <v>52</v>
      </c>
      <c r="D32" s="82" t="s">
        <v>53</v>
      </c>
      <c r="E32" s="82" t="s">
        <v>54</v>
      </c>
      <c r="F32" s="82" t="s">
        <v>73</v>
      </c>
      <c r="G32" s="83">
        <v>45107</v>
      </c>
      <c r="H32" s="84">
        <v>1344968.29</v>
      </c>
      <c r="I32" s="86"/>
      <c r="J32" s="85"/>
      <c r="K32" s="85"/>
      <c r="L32" s="85"/>
      <c r="M32" s="85"/>
    </row>
    <row r="33" spans="1:14" x14ac:dyDescent="0.2">
      <c r="A33" s="82" t="s">
        <v>50</v>
      </c>
      <c r="B33" s="82" t="s">
        <v>51</v>
      </c>
      <c r="C33" s="82" t="s">
        <v>52</v>
      </c>
      <c r="D33" s="82" t="s">
        <v>53</v>
      </c>
      <c r="E33" s="82" t="s">
        <v>54</v>
      </c>
      <c r="F33" s="82" t="s">
        <v>73</v>
      </c>
      <c r="G33" s="83">
        <v>45118</v>
      </c>
      <c r="H33" s="84">
        <v>-1344968.29</v>
      </c>
      <c r="I33" s="87"/>
      <c r="J33" s="85"/>
      <c r="K33" s="85" t="s">
        <v>494</v>
      </c>
      <c r="L33" s="85"/>
      <c r="M33" s="559"/>
      <c r="N33" s="560">
        <f>'Revenue Req 2022-2023'!F18-'Revenue Req 2022-2023'!F14</f>
        <v>23827021.026623875</v>
      </c>
    </row>
    <row r="34" spans="1:14" x14ac:dyDescent="0.2">
      <c r="A34" s="82" t="s">
        <v>50</v>
      </c>
      <c r="B34" s="82" t="s">
        <v>51</v>
      </c>
      <c r="C34" s="82" t="s">
        <v>52</v>
      </c>
      <c r="D34" s="82" t="s">
        <v>53</v>
      </c>
      <c r="E34" s="82" t="s">
        <v>54</v>
      </c>
      <c r="F34" s="82" t="s">
        <v>386</v>
      </c>
      <c r="G34" s="83">
        <v>45138</v>
      </c>
      <c r="H34" s="84">
        <v>1781680.49</v>
      </c>
      <c r="I34" s="87"/>
      <c r="J34" s="85"/>
      <c r="K34" s="85" t="s">
        <v>492</v>
      </c>
      <c r="L34" s="85"/>
      <c r="M34" s="85"/>
      <c r="N34" s="560">
        <f>'Revenue Req 2022-2023'!F18</f>
        <v>49462167.566623874</v>
      </c>
    </row>
    <row r="35" spans="1:14" x14ac:dyDescent="0.2">
      <c r="A35" s="82" t="s">
        <v>50</v>
      </c>
      <c r="B35" s="82" t="s">
        <v>51</v>
      </c>
      <c r="C35" s="82" t="s">
        <v>52</v>
      </c>
      <c r="D35" s="82" t="s">
        <v>53</v>
      </c>
      <c r="E35" s="82" t="s">
        <v>54</v>
      </c>
      <c r="F35" s="82" t="s">
        <v>387</v>
      </c>
      <c r="G35" s="83">
        <v>45138</v>
      </c>
      <c r="H35" s="84">
        <v>1278694.49</v>
      </c>
      <c r="I35" s="87"/>
      <c r="J35" s="537"/>
      <c r="K35" s="85" t="s">
        <v>493</v>
      </c>
      <c r="L35" s="85"/>
      <c r="M35" s="85"/>
      <c r="N35" s="561">
        <f>N33/N34</f>
        <v>0.48172213630811228</v>
      </c>
    </row>
    <row r="36" spans="1:14" x14ac:dyDescent="0.2">
      <c r="A36" s="82"/>
      <c r="B36" s="82"/>
      <c r="C36" s="82"/>
      <c r="D36" s="82"/>
      <c r="E36" s="82"/>
      <c r="F36" s="82"/>
      <c r="G36" s="83"/>
      <c r="H36" s="84"/>
      <c r="I36" s="87"/>
      <c r="J36" s="85"/>
      <c r="K36" s="85"/>
      <c r="L36" s="85"/>
      <c r="M36" s="85"/>
    </row>
    <row r="37" spans="1:14" x14ac:dyDescent="0.2">
      <c r="A37" s="85"/>
      <c r="E37" s="85"/>
      <c r="F37" s="85"/>
      <c r="G37" s="85"/>
      <c r="H37" s="85"/>
      <c r="I37" s="85"/>
      <c r="J37" s="85"/>
      <c r="K37" s="85"/>
      <c r="L37" s="85"/>
      <c r="M37" s="85"/>
    </row>
    <row r="38" spans="1:14" x14ac:dyDescent="0.2">
      <c r="A38" s="88" t="s">
        <v>74</v>
      </c>
      <c r="E38" s="85"/>
      <c r="F38" s="85"/>
      <c r="G38" s="89" t="s">
        <v>75</v>
      </c>
      <c r="H38" s="90">
        <f>SUM(H6:H35)</f>
        <v>20625466.300000001</v>
      </c>
      <c r="I38" s="85"/>
      <c r="J38" s="85"/>
      <c r="K38" s="85"/>
      <c r="L38" s="91" t="s">
        <v>5</v>
      </c>
      <c r="M38" s="85"/>
    </row>
    <row r="39" spans="1:14" x14ac:dyDescent="0.2">
      <c r="A39" s="88" t="s">
        <v>76</v>
      </c>
      <c r="E39" s="85"/>
      <c r="F39" s="85"/>
      <c r="G39" s="92" t="s">
        <v>140</v>
      </c>
      <c r="H39" s="93">
        <f>L46</f>
        <v>3330549.0724229324</v>
      </c>
      <c r="I39" s="85"/>
      <c r="J39" s="91" t="s">
        <v>77</v>
      </c>
      <c r="K39" s="91" t="s">
        <v>77</v>
      </c>
      <c r="L39" s="91" t="s">
        <v>78</v>
      </c>
      <c r="M39" s="85"/>
    </row>
    <row r="40" spans="1:14" x14ac:dyDescent="0.2">
      <c r="E40" s="85"/>
      <c r="F40" s="85"/>
      <c r="G40" s="92"/>
      <c r="H40" s="94"/>
      <c r="I40" s="85"/>
      <c r="J40" s="95" t="s">
        <v>138</v>
      </c>
      <c r="K40" s="95" t="s">
        <v>139</v>
      </c>
      <c r="L40" s="91" t="s">
        <v>79</v>
      </c>
      <c r="M40" s="86"/>
    </row>
    <row r="41" spans="1:14" x14ac:dyDescent="0.2">
      <c r="E41" s="85"/>
      <c r="F41" s="85"/>
      <c r="G41" s="85"/>
      <c r="H41" s="96">
        <f>SUM(H38:H40)</f>
        <v>23956015.372422934</v>
      </c>
      <c r="I41" s="85"/>
      <c r="J41" s="133">
        <f>'F23 Electric - Load '!$L$50</f>
        <v>1654178000</v>
      </c>
      <c r="K41" s="133">
        <f>'F23 Electric - Load '!$L$51</f>
        <v>1501457000</v>
      </c>
      <c r="L41" s="133"/>
      <c r="M41" s="85"/>
    </row>
    <row r="42" spans="1:14" ht="13.35" customHeight="1" x14ac:dyDescent="0.2">
      <c r="E42" s="85"/>
      <c r="F42" s="85"/>
      <c r="G42" s="85"/>
      <c r="H42" s="85"/>
      <c r="I42" s="91" t="s">
        <v>80</v>
      </c>
      <c r="J42" s="479">
        <f>'2022 E Rates'!$G$35*N35</f>
        <v>1.112013950282123E-3</v>
      </c>
      <c r="K42" s="479">
        <f>J42</f>
        <v>1.112013950282123E-3</v>
      </c>
      <c r="L42" s="85"/>
      <c r="M42" s="85"/>
    </row>
    <row r="43" spans="1:14" ht="14.1" customHeight="1" x14ac:dyDescent="0.2">
      <c r="E43" s="85"/>
      <c r="F43" s="85"/>
      <c r="G43" s="85"/>
      <c r="H43" s="85"/>
      <c r="I43" s="97" t="s">
        <v>81</v>
      </c>
      <c r="J43" s="85">
        <f>'Revenue Req 2022-2023'!$F$25</f>
        <v>0.94911500000000004</v>
      </c>
      <c r="K43" s="85">
        <f>J43</f>
        <v>0.94911500000000004</v>
      </c>
      <c r="L43" s="85"/>
      <c r="M43" s="85"/>
      <c r="N43" s="98"/>
    </row>
    <row r="44" spans="1:14" ht="30" customHeight="1" x14ac:dyDescent="0.2">
      <c r="D44"/>
      <c r="E44"/>
      <c r="H44" s="85"/>
      <c r="I44" s="97" t="s">
        <v>82</v>
      </c>
      <c r="J44" s="137">
        <f>J42*J43</f>
        <v>1.0554291204220173E-3</v>
      </c>
      <c r="K44" s="137">
        <f>K42*K43</f>
        <v>1.0554291204220173E-3</v>
      </c>
      <c r="L44" s="85"/>
      <c r="M44" s="85"/>
    </row>
    <row r="45" spans="1:14" x14ac:dyDescent="0.2">
      <c r="D45"/>
      <c r="E45"/>
      <c r="I45" s="85"/>
      <c r="J45" s="136">
        <f>J41*J44</f>
        <v>1745867.6315614516</v>
      </c>
      <c r="K45" s="136">
        <f>K41*K44</f>
        <v>1584681.4408614808</v>
      </c>
      <c r="L45" s="138"/>
      <c r="M45" s="85"/>
    </row>
    <row r="46" spans="1:14" ht="13.5" thickBot="1" x14ac:dyDescent="0.25">
      <c r="I46" s="85"/>
      <c r="J46" s="85"/>
      <c r="K46" s="85"/>
      <c r="L46" s="139">
        <f>SUM(J45:K45)</f>
        <v>3330549.0724229324</v>
      </c>
      <c r="M46" s="85"/>
    </row>
    <row r="47" spans="1:14" ht="13.5" thickTop="1" x14ac:dyDescent="0.2">
      <c r="I47" s="85"/>
      <c r="J47" s="85"/>
      <c r="K47" s="85"/>
      <c r="L47" s="85"/>
      <c r="M47" s="85"/>
    </row>
  </sheetData>
  <pageMargins left="0.75" right="0.75" top="1" bottom="1" header="0.5" footer="0.5"/>
  <pageSetup orientation="portrait" horizontalDpi="1200" verticalDpi="1200" r:id="rId1"/>
  <headerFooter alignWithMargins="0"/>
  <customProperties>
    <customPr name="_pios_id" r:id="rId2"/>
  </customPropertie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Q50"/>
  <sheetViews>
    <sheetView workbookViewId="0">
      <selection activeCell="I44" sqref="I44"/>
    </sheetView>
  </sheetViews>
  <sheetFormatPr defaultColWidth="8.85546875" defaultRowHeight="12.75" x14ac:dyDescent="0.2"/>
  <cols>
    <col min="1" max="1" width="10" style="78" bestFit="1" customWidth="1"/>
    <col min="2" max="2" width="16.7109375" style="78" customWidth="1"/>
    <col min="3" max="3" width="22" style="78" bestFit="1" customWidth="1"/>
    <col min="4" max="4" width="14" style="78" bestFit="1" customWidth="1"/>
    <col min="5" max="5" width="39.7109375" style="78" customWidth="1"/>
    <col min="6" max="6" width="14" style="78" bestFit="1" customWidth="1"/>
    <col min="7" max="7" width="17" style="78" bestFit="1" customWidth="1"/>
    <col min="8" max="8" width="11.140625" style="78" customWidth="1"/>
    <col min="9" max="9" width="12.5703125" style="78" customWidth="1"/>
    <col min="10" max="10" width="13.42578125" style="78" customWidth="1"/>
    <col min="11" max="11" width="12.42578125" style="78" customWidth="1"/>
    <col min="12" max="16384" width="8.85546875" style="78"/>
  </cols>
  <sheetData>
    <row r="1" spans="1:11" x14ac:dyDescent="0.2">
      <c r="A1" s="77" t="s">
        <v>83</v>
      </c>
    </row>
    <row r="2" spans="1:11" x14ac:dyDescent="0.2">
      <c r="A2" s="77" t="s">
        <v>84</v>
      </c>
    </row>
    <row r="3" spans="1:11" x14ac:dyDescent="0.2">
      <c r="A3" s="77" t="s">
        <v>85</v>
      </c>
    </row>
    <row r="4" spans="1:11" x14ac:dyDescent="0.2">
      <c r="A4" s="129" t="s">
        <v>41</v>
      </c>
    </row>
    <row r="5" spans="1:11" x14ac:dyDescent="0.2">
      <c r="A5" s="80" t="s">
        <v>42</v>
      </c>
      <c r="B5" s="81" t="s">
        <v>44</v>
      </c>
      <c r="C5" s="80" t="s">
        <v>45</v>
      </c>
      <c r="D5" s="80" t="s">
        <v>46</v>
      </c>
      <c r="E5" s="80" t="s">
        <v>47</v>
      </c>
      <c r="F5" s="80" t="s">
        <v>48</v>
      </c>
      <c r="G5" s="80" t="s">
        <v>49</v>
      </c>
      <c r="H5" s="85"/>
    </row>
    <row r="6" spans="1:11" x14ac:dyDescent="0.2">
      <c r="A6" s="82" t="s">
        <v>87</v>
      </c>
      <c r="B6" s="82" t="s">
        <v>88</v>
      </c>
      <c r="C6" s="82" t="s">
        <v>53</v>
      </c>
      <c r="D6" s="82" t="s">
        <v>90</v>
      </c>
      <c r="E6" s="82" t="s">
        <v>95</v>
      </c>
      <c r="F6" s="83">
        <v>44845</v>
      </c>
      <c r="G6" s="84">
        <v>-56102.65</v>
      </c>
      <c r="H6" s="85"/>
      <c r="I6" s="85"/>
      <c r="J6" s="85"/>
      <c r="K6" s="85"/>
    </row>
    <row r="7" spans="1:11" x14ac:dyDescent="0.2">
      <c r="A7" s="82" t="s">
        <v>87</v>
      </c>
      <c r="B7" s="82" t="s">
        <v>88</v>
      </c>
      <c r="C7" s="82" t="s">
        <v>53</v>
      </c>
      <c r="D7" s="82" t="s">
        <v>90</v>
      </c>
      <c r="E7" s="82" t="s">
        <v>120</v>
      </c>
      <c r="F7" s="83">
        <v>44865</v>
      </c>
      <c r="G7" s="84">
        <v>100223.37</v>
      </c>
      <c r="H7" s="85"/>
      <c r="I7" s="85"/>
      <c r="J7" s="85"/>
      <c r="K7" s="85"/>
    </row>
    <row r="8" spans="1:11" x14ac:dyDescent="0.2">
      <c r="A8" s="82" t="s">
        <v>87</v>
      </c>
      <c r="B8" s="82" t="s">
        <v>88</v>
      </c>
      <c r="C8" s="82" t="s">
        <v>53</v>
      </c>
      <c r="D8" s="82" t="s">
        <v>90</v>
      </c>
      <c r="E8" s="82" t="s">
        <v>121</v>
      </c>
      <c r="F8" s="83">
        <v>44865</v>
      </c>
      <c r="G8" s="84">
        <v>97710.19</v>
      </c>
      <c r="H8" s="85"/>
      <c r="I8" s="85"/>
      <c r="J8" s="85"/>
      <c r="K8" s="85"/>
    </row>
    <row r="9" spans="1:11" x14ac:dyDescent="0.2">
      <c r="A9" s="82" t="s">
        <v>87</v>
      </c>
      <c r="B9" s="82" t="s">
        <v>88</v>
      </c>
      <c r="C9" s="82" t="s">
        <v>53</v>
      </c>
      <c r="D9" s="82" t="s">
        <v>90</v>
      </c>
      <c r="E9" s="82" t="s">
        <v>121</v>
      </c>
      <c r="F9" s="83">
        <v>44875</v>
      </c>
      <c r="G9" s="84">
        <v>-97710.19</v>
      </c>
      <c r="H9" s="85"/>
      <c r="I9" s="85"/>
      <c r="J9" s="85"/>
      <c r="K9" s="85"/>
    </row>
    <row r="10" spans="1:11" x14ac:dyDescent="0.2">
      <c r="A10" s="82" t="s">
        <v>87</v>
      </c>
      <c r="B10" s="82" t="s">
        <v>88</v>
      </c>
      <c r="C10" s="82" t="s">
        <v>53</v>
      </c>
      <c r="D10" s="82" t="s">
        <v>90</v>
      </c>
      <c r="E10" s="82" t="s">
        <v>122</v>
      </c>
      <c r="F10" s="83">
        <v>44895</v>
      </c>
      <c r="G10" s="84">
        <v>262421.19</v>
      </c>
      <c r="H10" s="85"/>
      <c r="I10" s="85"/>
      <c r="J10" s="85"/>
      <c r="K10" s="85"/>
    </row>
    <row r="11" spans="1:11" x14ac:dyDescent="0.2">
      <c r="A11" s="82" t="s">
        <v>87</v>
      </c>
      <c r="B11" s="82" t="s">
        <v>88</v>
      </c>
      <c r="C11" s="82" t="s">
        <v>53</v>
      </c>
      <c r="D11" s="82" t="s">
        <v>90</v>
      </c>
      <c r="E11" s="82" t="s">
        <v>123</v>
      </c>
      <c r="F11" s="83">
        <v>44895</v>
      </c>
      <c r="G11" s="84">
        <v>182562.02</v>
      </c>
      <c r="H11" s="85"/>
      <c r="I11" s="85"/>
      <c r="J11" s="85"/>
      <c r="K11" s="85"/>
    </row>
    <row r="12" spans="1:11" x14ac:dyDescent="0.2">
      <c r="A12" s="82" t="s">
        <v>87</v>
      </c>
      <c r="B12" s="82" t="s">
        <v>88</v>
      </c>
      <c r="C12" s="82" t="s">
        <v>53</v>
      </c>
      <c r="D12" s="82" t="s">
        <v>90</v>
      </c>
      <c r="E12" s="82" t="s">
        <v>123</v>
      </c>
      <c r="F12" s="83">
        <v>44904</v>
      </c>
      <c r="G12" s="84">
        <v>-182562.02</v>
      </c>
      <c r="H12" s="85"/>
      <c r="I12" s="85"/>
      <c r="J12" s="85"/>
      <c r="K12" s="85"/>
    </row>
    <row r="13" spans="1:11" x14ac:dyDescent="0.2">
      <c r="A13" s="82" t="s">
        <v>87</v>
      </c>
      <c r="B13" s="82" t="s">
        <v>88</v>
      </c>
      <c r="C13" s="82" t="s">
        <v>53</v>
      </c>
      <c r="D13" s="82" t="s">
        <v>90</v>
      </c>
      <c r="E13" s="82" t="s">
        <v>124</v>
      </c>
      <c r="F13" s="83">
        <v>44926</v>
      </c>
      <c r="G13" s="84">
        <v>401957.63</v>
      </c>
      <c r="H13" s="85"/>
      <c r="I13" s="85"/>
      <c r="J13" s="85"/>
      <c r="K13" s="85"/>
    </row>
    <row r="14" spans="1:11" x14ac:dyDescent="0.2">
      <c r="A14" s="82" t="s">
        <v>87</v>
      </c>
      <c r="B14" s="82" t="s">
        <v>88</v>
      </c>
      <c r="C14" s="82" t="s">
        <v>53</v>
      </c>
      <c r="D14" s="82" t="s">
        <v>90</v>
      </c>
      <c r="E14" s="82" t="s">
        <v>125</v>
      </c>
      <c r="F14" s="83">
        <v>44926</v>
      </c>
      <c r="G14" s="84">
        <v>212817.21</v>
      </c>
      <c r="H14" s="85"/>
      <c r="I14" s="85"/>
      <c r="J14" s="85"/>
      <c r="K14" s="85"/>
    </row>
    <row r="15" spans="1:11" x14ac:dyDescent="0.2">
      <c r="A15" s="82" t="s">
        <v>87</v>
      </c>
      <c r="B15" s="82" t="s">
        <v>88</v>
      </c>
      <c r="C15" s="82" t="s">
        <v>53</v>
      </c>
      <c r="D15" s="82" t="s">
        <v>90</v>
      </c>
      <c r="E15" s="82" t="s">
        <v>125</v>
      </c>
      <c r="F15" s="83">
        <v>44938</v>
      </c>
      <c r="G15" s="84">
        <v>-212817.21</v>
      </c>
      <c r="H15" s="85"/>
      <c r="I15" s="85"/>
      <c r="J15" s="85"/>
      <c r="K15" s="85"/>
    </row>
    <row r="16" spans="1:11" x14ac:dyDescent="0.2">
      <c r="A16" s="82" t="s">
        <v>87</v>
      </c>
      <c r="B16" s="82" t="s">
        <v>88</v>
      </c>
      <c r="C16" s="82" t="s">
        <v>53</v>
      </c>
      <c r="D16" s="82" t="s">
        <v>90</v>
      </c>
      <c r="E16" s="82" t="s">
        <v>126</v>
      </c>
      <c r="F16" s="83">
        <v>44957</v>
      </c>
      <c r="G16" s="84">
        <v>390441.75</v>
      </c>
      <c r="H16" s="85"/>
      <c r="I16" s="85"/>
      <c r="J16" s="85"/>
      <c r="K16" s="85"/>
    </row>
    <row r="17" spans="1:17" x14ac:dyDescent="0.2">
      <c r="A17" s="82" t="s">
        <v>87</v>
      </c>
      <c r="B17" s="82" t="s">
        <v>88</v>
      </c>
      <c r="C17" s="82" t="s">
        <v>53</v>
      </c>
      <c r="D17" s="82" t="s">
        <v>90</v>
      </c>
      <c r="E17" s="82" t="s">
        <v>127</v>
      </c>
      <c r="F17" s="83">
        <v>44957</v>
      </c>
      <c r="G17" s="84">
        <v>192650.03</v>
      </c>
      <c r="H17" s="85"/>
      <c r="I17" s="85"/>
      <c r="J17"/>
      <c r="K17"/>
      <c r="L17"/>
      <c r="M17"/>
      <c r="N17"/>
      <c r="O17"/>
      <c r="P17"/>
      <c r="Q17"/>
    </row>
    <row r="18" spans="1:17" x14ac:dyDescent="0.2">
      <c r="A18" s="82" t="s">
        <v>87</v>
      </c>
      <c r="B18" s="82" t="s">
        <v>88</v>
      </c>
      <c r="C18" s="82" t="s">
        <v>53</v>
      </c>
      <c r="D18" s="82" t="s">
        <v>90</v>
      </c>
      <c r="E18" s="82" t="s">
        <v>127</v>
      </c>
      <c r="F18" s="83">
        <v>44970</v>
      </c>
      <c r="G18" s="84">
        <v>-192650.03</v>
      </c>
      <c r="H18" s="85"/>
      <c r="I18" s="85"/>
      <c r="J18"/>
      <c r="K18"/>
      <c r="L18"/>
      <c r="M18"/>
      <c r="N18"/>
      <c r="O18"/>
      <c r="P18"/>
      <c r="Q18"/>
    </row>
    <row r="19" spans="1:17" x14ac:dyDescent="0.2">
      <c r="A19" s="82" t="s">
        <v>87</v>
      </c>
      <c r="B19" s="82" t="s">
        <v>88</v>
      </c>
      <c r="C19" s="82" t="s">
        <v>53</v>
      </c>
      <c r="D19" s="82" t="s">
        <v>90</v>
      </c>
      <c r="E19" s="82" t="s">
        <v>128</v>
      </c>
      <c r="F19" s="83">
        <v>44985</v>
      </c>
      <c r="G19" s="84">
        <v>186556.06</v>
      </c>
      <c r="H19" s="85"/>
      <c r="I19" s="85"/>
      <c r="J19"/>
      <c r="K19"/>
      <c r="L19"/>
      <c r="M19"/>
      <c r="N19"/>
      <c r="O19"/>
      <c r="P19"/>
      <c r="Q19"/>
    </row>
    <row r="20" spans="1:17" x14ac:dyDescent="0.2">
      <c r="A20" s="82" t="s">
        <v>87</v>
      </c>
      <c r="B20" s="82" t="s">
        <v>88</v>
      </c>
      <c r="C20" s="82" t="s">
        <v>53</v>
      </c>
      <c r="D20" s="82" t="s">
        <v>90</v>
      </c>
      <c r="E20" s="82" t="s">
        <v>129</v>
      </c>
      <c r="F20" s="83">
        <v>44985</v>
      </c>
      <c r="G20" s="84">
        <v>365187.34</v>
      </c>
      <c r="H20" s="85"/>
      <c r="I20" s="85"/>
      <c r="J20"/>
      <c r="K20"/>
      <c r="L20"/>
      <c r="M20"/>
      <c r="N20"/>
      <c r="O20"/>
      <c r="P20"/>
      <c r="Q20"/>
    </row>
    <row r="21" spans="1:17" x14ac:dyDescent="0.2">
      <c r="A21" s="82" t="s">
        <v>87</v>
      </c>
      <c r="B21" s="82" t="s">
        <v>88</v>
      </c>
      <c r="C21" s="82" t="s">
        <v>53</v>
      </c>
      <c r="D21" s="82" t="s">
        <v>90</v>
      </c>
      <c r="E21" s="82" t="s">
        <v>128</v>
      </c>
      <c r="F21" s="83">
        <v>44998</v>
      </c>
      <c r="G21" s="84">
        <v>-186556.06</v>
      </c>
      <c r="H21" s="85"/>
      <c r="I21" s="85"/>
      <c r="J21"/>
      <c r="K21"/>
      <c r="L21"/>
      <c r="M21"/>
      <c r="N21"/>
      <c r="O21"/>
      <c r="P21"/>
      <c r="Q21"/>
    </row>
    <row r="22" spans="1:17" x14ac:dyDescent="0.2">
      <c r="A22" s="82" t="s">
        <v>87</v>
      </c>
      <c r="B22" s="82" t="s">
        <v>88</v>
      </c>
      <c r="C22" s="82" t="s">
        <v>53</v>
      </c>
      <c r="D22" s="82" t="s">
        <v>90</v>
      </c>
      <c r="E22" s="82" t="s">
        <v>130</v>
      </c>
      <c r="F22" s="83">
        <v>45016</v>
      </c>
      <c r="G22" s="84">
        <v>368726.3</v>
      </c>
      <c r="H22" s="85"/>
      <c r="I22" s="85"/>
      <c r="J22"/>
      <c r="K22"/>
      <c r="L22"/>
      <c r="M22"/>
      <c r="N22"/>
      <c r="O22"/>
      <c r="P22"/>
      <c r="Q22"/>
    </row>
    <row r="23" spans="1:17" x14ac:dyDescent="0.2">
      <c r="A23" s="82" t="s">
        <v>87</v>
      </c>
      <c r="B23" s="82" t="s">
        <v>88</v>
      </c>
      <c r="C23" s="82" t="s">
        <v>53</v>
      </c>
      <c r="D23" s="82" t="s">
        <v>90</v>
      </c>
      <c r="E23" s="82" t="s">
        <v>131</v>
      </c>
      <c r="F23" s="83">
        <v>45016</v>
      </c>
      <c r="G23" s="84">
        <v>159890.13</v>
      </c>
      <c r="H23" s="85"/>
      <c r="I23" s="85"/>
      <c r="J23"/>
      <c r="K23"/>
      <c r="L23"/>
      <c r="M23"/>
      <c r="N23"/>
      <c r="O23"/>
      <c r="P23"/>
      <c r="Q23"/>
    </row>
    <row r="24" spans="1:17" x14ac:dyDescent="0.2">
      <c r="A24" s="82" t="s">
        <v>87</v>
      </c>
      <c r="B24" s="82" t="s">
        <v>88</v>
      </c>
      <c r="C24" s="82" t="s">
        <v>53</v>
      </c>
      <c r="D24" s="82" t="s">
        <v>90</v>
      </c>
      <c r="E24" s="82" t="s">
        <v>131</v>
      </c>
      <c r="F24" s="83">
        <v>45028</v>
      </c>
      <c r="G24" s="84">
        <v>-159890.13</v>
      </c>
      <c r="H24" s="85"/>
      <c r="I24" s="85"/>
      <c r="J24"/>
      <c r="K24"/>
      <c r="L24"/>
      <c r="M24"/>
      <c r="N24"/>
      <c r="O24"/>
      <c r="P24"/>
      <c r="Q24"/>
    </row>
    <row r="25" spans="1:17" x14ac:dyDescent="0.2">
      <c r="A25" s="82" t="s">
        <v>87</v>
      </c>
      <c r="B25" s="82" t="s">
        <v>88</v>
      </c>
      <c r="C25" s="82" t="s">
        <v>53</v>
      </c>
      <c r="D25" s="82" t="s">
        <v>90</v>
      </c>
      <c r="E25" s="82" t="s">
        <v>132</v>
      </c>
      <c r="F25" s="83">
        <v>45046</v>
      </c>
      <c r="G25" s="84">
        <v>116659.22</v>
      </c>
      <c r="H25" s="85"/>
      <c r="I25" s="85"/>
      <c r="J25"/>
      <c r="K25"/>
      <c r="L25"/>
      <c r="M25"/>
      <c r="N25"/>
      <c r="O25"/>
      <c r="P25"/>
      <c r="Q25"/>
    </row>
    <row r="26" spans="1:17" x14ac:dyDescent="0.2">
      <c r="A26" s="82" t="s">
        <v>87</v>
      </c>
      <c r="B26" s="82" t="s">
        <v>88</v>
      </c>
      <c r="C26" s="82" t="s">
        <v>53</v>
      </c>
      <c r="D26" s="82" t="s">
        <v>90</v>
      </c>
      <c r="E26" s="82" t="s">
        <v>133</v>
      </c>
      <c r="F26" s="83">
        <v>45046</v>
      </c>
      <c r="G26" s="84">
        <v>303135.25</v>
      </c>
      <c r="H26" s="85"/>
      <c r="I26" s="85"/>
      <c r="J26"/>
      <c r="K26"/>
      <c r="L26"/>
      <c r="M26"/>
      <c r="N26"/>
      <c r="O26"/>
      <c r="P26"/>
      <c r="Q26"/>
    </row>
    <row r="27" spans="1:17" x14ac:dyDescent="0.2">
      <c r="A27" s="82" t="s">
        <v>87</v>
      </c>
      <c r="B27" s="82" t="s">
        <v>88</v>
      </c>
      <c r="C27" s="82" t="s">
        <v>53</v>
      </c>
      <c r="D27" s="82" t="s">
        <v>90</v>
      </c>
      <c r="E27" s="82" t="s">
        <v>132</v>
      </c>
      <c r="F27" s="83">
        <v>45055</v>
      </c>
      <c r="G27" s="84">
        <v>-116659.22</v>
      </c>
      <c r="H27" s="85"/>
      <c r="I27" s="85"/>
      <c r="J27" s="85"/>
      <c r="K27" s="85"/>
      <c r="L27" s="85"/>
      <c r="M27" s="85"/>
    </row>
    <row r="28" spans="1:17" x14ac:dyDescent="0.2">
      <c r="A28" s="82" t="s">
        <v>87</v>
      </c>
      <c r="B28" s="82" t="s">
        <v>88</v>
      </c>
      <c r="C28" s="82" t="s">
        <v>53</v>
      </c>
      <c r="D28" s="82" t="s">
        <v>90</v>
      </c>
      <c r="E28" s="82" t="s">
        <v>134</v>
      </c>
      <c r="F28" s="83">
        <v>45077</v>
      </c>
      <c r="G28" s="84">
        <v>69071.34</v>
      </c>
      <c r="H28" s="85"/>
      <c r="I28" s="85"/>
      <c r="J28" s="85"/>
      <c r="K28" s="85"/>
      <c r="L28" s="85"/>
      <c r="M28" s="85"/>
    </row>
    <row r="29" spans="1:17" x14ac:dyDescent="0.2">
      <c r="A29" s="82" t="s">
        <v>87</v>
      </c>
      <c r="B29" s="82" t="s">
        <v>88</v>
      </c>
      <c r="C29" s="82" t="s">
        <v>53</v>
      </c>
      <c r="D29" s="82" t="s">
        <v>90</v>
      </c>
      <c r="E29" s="82" t="s">
        <v>135</v>
      </c>
      <c r="F29" s="83">
        <v>45077</v>
      </c>
      <c r="G29" s="84">
        <v>161752.84</v>
      </c>
      <c r="H29" s="85"/>
      <c r="I29" s="85"/>
      <c r="J29" s="85"/>
      <c r="K29" s="85"/>
      <c r="L29" s="85"/>
      <c r="M29" s="85"/>
    </row>
    <row r="30" spans="1:17" x14ac:dyDescent="0.2">
      <c r="A30" s="82" t="s">
        <v>87</v>
      </c>
      <c r="B30" s="82" t="s">
        <v>88</v>
      </c>
      <c r="C30" s="82" t="s">
        <v>53</v>
      </c>
      <c r="D30" s="82" t="s">
        <v>90</v>
      </c>
      <c r="E30" s="82" t="s">
        <v>134</v>
      </c>
      <c r="F30" s="83">
        <v>45085</v>
      </c>
      <c r="G30" s="84">
        <v>-69071.34</v>
      </c>
      <c r="H30" s="85"/>
      <c r="I30" s="85"/>
      <c r="J30" s="85"/>
      <c r="K30" s="85"/>
      <c r="L30" s="85"/>
      <c r="M30" s="85"/>
    </row>
    <row r="31" spans="1:17" x14ac:dyDescent="0.2">
      <c r="A31" s="82" t="s">
        <v>87</v>
      </c>
      <c r="B31" s="82" t="s">
        <v>88</v>
      </c>
      <c r="C31" s="82" t="s">
        <v>53</v>
      </c>
      <c r="D31" s="82" t="s">
        <v>90</v>
      </c>
      <c r="E31" s="82" t="s">
        <v>136</v>
      </c>
      <c r="F31" s="83">
        <v>45107</v>
      </c>
      <c r="G31" s="84">
        <v>102933.63</v>
      </c>
      <c r="H31" s="85"/>
      <c r="I31" s="85"/>
      <c r="J31" s="85"/>
      <c r="K31" s="85"/>
      <c r="L31" s="85"/>
      <c r="M31" s="85"/>
    </row>
    <row r="32" spans="1:17" x14ac:dyDescent="0.2">
      <c r="A32" s="82" t="s">
        <v>87</v>
      </c>
      <c r="B32" s="82" t="s">
        <v>88</v>
      </c>
      <c r="C32" s="82" t="s">
        <v>53</v>
      </c>
      <c r="D32" s="82" t="s">
        <v>90</v>
      </c>
      <c r="E32" s="82" t="s">
        <v>137</v>
      </c>
      <c r="F32" s="83">
        <v>45107</v>
      </c>
      <c r="G32" s="84">
        <v>54640.75</v>
      </c>
      <c r="H32" s="86"/>
      <c r="I32" s="85"/>
      <c r="J32" s="85"/>
      <c r="K32" s="85"/>
      <c r="L32" s="85"/>
      <c r="M32" s="85"/>
    </row>
    <row r="33" spans="1:14" x14ac:dyDescent="0.2">
      <c r="A33" s="82" t="s">
        <v>87</v>
      </c>
      <c r="B33" s="82" t="s">
        <v>88</v>
      </c>
      <c r="C33" s="82" t="s">
        <v>53</v>
      </c>
      <c r="D33" s="82" t="s">
        <v>90</v>
      </c>
      <c r="E33" s="82" t="s">
        <v>137</v>
      </c>
      <c r="F33" s="83">
        <v>45118</v>
      </c>
      <c r="G33" s="84">
        <v>-54640.75</v>
      </c>
      <c r="H33" s="87"/>
      <c r="I33" s="85"/>
      <c r="J33" s="85"/>
      <c r="K33" s="85"/>
      <c r="L33" s="85"/>
      <c r="M33" s="85"/>
    </row>
    <row r="34" spans="1:14" x14ac:dyDescent="0.2">
      <c r="A34" s="82" t="s">
        <v>87</v>
      </c>
      <c r="B34" s="82" t="s">
        <v>88</v>
      </c>
      <c r="C34" s="82" t="s">
        <v>53</v>
      </c>
      <c r="D34" s="82" t="s">
        <v>90</v>
      </c>
      <c r="E34" s="82" t="s">
        <v>388</v>
      </c>
      <c r="F34" s="83">
        <v>45138</v>
      </c>
      <c r="G34" s="84">
        <v>81632.509999999995</v>
      </c>
      <c r="H34" s="87"/>
      <c r="I34" s="85"/>
      <c r="J34" s="85"/>
      <c r="K34" s="85"/>
      <c r="L34" s="85"/>
      <c r="M34" s="85"/>
    </row>
    <row r="35" spans="1:14" x14ac:dyDescent="0.2">
      <c r="A35" s="82" t="s">
        <v>87</v>
      </c>
      <c r="B35" s="82" t="s">
        <v>88</v>
      </c>
      <c r="C35" s="82" t="s">
        <v>53</v>
      </c>
      <c r="D35" s="82" t="s">
        <v>90</v>
      </c>
      <c r="E35" s="82" t="s">
        <v>389</v>
      </c>
      <c r="F35" s="83">
        <v>45138</v>
      </c>
      <c r="G35" s="84">
        <v>43054.32</v>
      </c>
      <c r="H35" s="87"/>
      <c r="I35" s="85"/>
      <c r="J35" s="85"/>
      <c r="K35" s="85"/>
      <c r="L35" s="85"/>
      <c r="M35" s="85"/>
    </row>
    <row r="36" spans="1:14" x14ac:dyDescent="0.2">
      <c r="A36" s="99"/>
      <c r="B36" s="99"/>
      <c r="C36" s="85"/>
      <c r="D36" s="85"/>
      <c r="E36" s="99"/>
      <c r="F36" s="130"/>
      <c r="G36" s="131"/>
      <c r="H36" s="87"/>
      <c r="I36" s="85"/>
      <c r="J36" s="85"/>
      <c r="K36" s="85"/>
      <c r="L36" s="85"/>
      <c r="M36" s="85"/>
    </row>
    <row r="37" spans="1:14" x14ac:dyDescent="0.2">
      <c r="A37" s="85"/>
      <c r="B37" s="85"/>
      <c r="C37" s="85"/>
      <c r="D37" s="85"/>
      <c r="E37" s="85"/>
      <c r="F37" s="85"/>
      <c r="G37" s="85"/>
      <c r="H37" s="85"/>
      <c r="I37" s="85"/>
      <c r="J37" s="85"/>
      <c r="K37" s="85"/>
      <c r="L37" s="85"/>
      <c r="M37" s="85"/>
    </row>
    <row r="38" spans="1:14" x14ac:dyDescent="0.2">
      <c r="A38" s="85"/>
      <c r="B38" s="85"/>
      <c r="C38" s="85"/>
      <c r="D38" s="85"/>
      <c r="E38" s="85"/>
      <c r="F38" s="89" t="s">
        <v>75</v>
      </c>
      <c r="G38" s="93">
        <f>SUM(G6:G36)</f>
        <v>2525363.4799999995</v>
      </c>
      <c r="H38" s="85"/>
      <c r="I38" s="85"/>
      <c r="J38" s="85"/>
      <c r="K38" s="85"/>
      <c r="L38" s="85"/>
      <c r="M38" s="85"/>
    </row>
    <row r="39" spans="1:14" x14ac:dyDescent="0.2">
      <c r="A39" s="85"/>
      <c r="B39" s="85"/>
      <c r="C39" s="85"/>
      <c r="D39" s="85"/>
      <c r="E39" s="85"/>
      <c r="F39" s="92" t="s">
        <v>140</v>
      </c>
      <c r="G39" s="90">
        <f>K46</f>
        <v>239440.13111377327</v>
      </c>
      <c r="H39" s="85"/>
      <c r="I39" s="91" t="s">
        <v>77</v>
      </c>
      <c r="J39" s="91" t="s">
        <v>77</v>
      </c>
      <c r="K39" s="91" t="s">
        <v>78</v>
      </c>
      <c r="L39" s="85"/>
      <c r="M39" s="85"/>
    </row>
    <row r="40" spans="1:14" x14ac:dyDescent="0.2">
      <c r="A40" s="85"/>
      <c r="B40" s="85"/>
      <c r="C40" s="85"/>
      <c r="D40" s="85"/>
      <c r="E40" s="85"/>
      <c r="F40" s="92"/>
      <c r="G40" s="90"/>
      <c r="H40" s="85"/>
      <c r="I40" s="95" t="s">
        <v>138</v>
      </c>
      <c r="J40" s="95" t="s">
        <v>139</v>
      </c>
      <c r="K40" s="91" t="s">
        <v>79</v>
      </c>
      <c r="L40" s="85"/>
      <c r="M40" s="85"/>
    </row>
    <row r="41" spans="1:14" ht="13.5" thickBot="1" x14ac:dyDescent="0.25">
      <c r="A41" s="85"/>
      <c r="B41" s="85"/>
      <c r="C41" s="85"/>
      <c r="D41" s="85"/>
      <c r="E41" s="85"/>
      <c r="F41" s="85"/>
      <c r="G41" s="132">
        <f>SUM(G38:G40)</f>
        <v>2764803.6111137727</v>
      </c>
      <c r="H41" s="85"/>
      <c r="I41" s="133">
        <f>'F23 Gas - Load'!Q43</f>
        <v>47928401</v>
      </c>
      <c r="J41" s="133">
        <f>'F23 Gas - Load'!Q44</f>
        <v>56373146</v>
      </c>
      <c r="K41" s="85"/>
      <c r="L41" s="85"/>
      <c r="M41" s="85"/>
    </row>
    <row r="42" spans="1:14" ht="13.5" thickTop="1" x14ac:dyDescent="0.2">
      <c r="A42" s="85"/>
      <c r="B42" s="85"/>
      <c r="C42" s="85"/>
      <c r="D42" s="85"/>
      <c r="E42" s="85"/>
      <c r="F42" s="85"/>
      <c r="G42" s="85"/>
      <c r="H42" s="91" t="s">
        <v>80</v>
      </c>
      <c r="I42" s="134">
        <f>'2022 G Rates'!J47</f>
        <v>2.4099999999999998E-3</v>
      </c>
      <c r="J42" s="134">
        <f>I42</f>
        <v>2.4099999999999998E-3</v>
      </c>
      <c r="K42" s="85"/>
      <c r="L42" s="85"/>
      <c r="M42" s="85"/>
    </row>
    <row r="43" spans="1:14" x14ac:dyDescent="0.2">
      <c r="A43" s="85"/>
      <c r="B43" s="85"/>
      <c r="C43" s="85"/>
      <c r="D43" s="85"/>
      <c r="E43" s="85"/>
      <c r="F43" s="85"/>
      <c r="G43" s="85"/>
      <c r="H43" s="97" t="s">
        <v>81</v>
      </c>
      <c r="I43" s="85">
        <f>'Revenue Req 2022-2023'!G25</f>
        <v>0.95255299999999998</v>
      </c>
      <c r="J43" s="85">
        <f>I43</f>
        <v>0.95255299999999998</v>
      </c>
      <c r="K43" s="86"/>
      <c r="L43" s="85"/>
      <c r="M43" s="85"/>
      <c r="N43" s="87"/>
    </row>
    <row r="44" spans="1:14" ht="25.5" x14ac:dyDescent="0.2">
      <c r="F44" s="85"/>
      <c r="G44" s="85"/>
      <c r="H44" s="97" t="s">
        <v>82</v>
      </c>
      <c r="I44" s="135">
        <f>I42*I43</f>
        <v>2.2956527299999997E-3</v>
      </c>
      <c r="J44" s="480">
        <f>J42*J43</f>
        <v>2.2956527299999997E-3</v>
      </c>
      <c r="K44" s="85"/>
      <c r="L44" s="85"/>
      <c r="M44" s="85"/>
    </row>
    <row r="45" spans="1:14" x14ac:dyDescent="0.2">
      <c r="F45" s="85"/>
      <c r="G45" s="85"/>
      <c r="H45" s="85"/>
      <c r="I45" s="136">
        <f>I41*I44</f>
        <v>110026.96460018471</v>
      </c>
      <c r="J45" s="136">
        <f>J41*J44</f>
        <v>129413.16651358857</v>
      </c>
      <c r="K45" s="85"/>
      <c r="L45" s="85"/>
      <c r="M45" s="85"/>
    </row>
    <row r="46" spans="1:14" ht="13.5" thickBot="1" x14ac:dyDescent="0.25">
      <c r="C46"/>
      <c r="D46"/>
      <c r="F46" s="85"/>
      <c r="G46" s="85"/>
      <c r="H46" s="85"/>
      <c r="I46" s="85"/>
      <c r="J46" s="85"/>
      <c r="K46" s="132">
        <f>SUM(I45:J45)</f>
        <v>239440.13111377327</v>
      </c>
      <c r="L46" s="85"/>
      <c r="M46" s="85"/>
    </row>
    <row r="47" spans="1:14" ht="13.5" thickTop="1" x14ac:dyDescent="0.2">
      <c r="C47"/>
      <c r="D47"/>
      <c r="F47" s="85"/>
      <c r="G47" s="85"/>
      <c r="H47" s="85"/>
      <c r="I47" s="85"/>
      <c r="J47" s="85"/>
      <c r="K47" s="85"/>
      <c r="L47" s="85"/>
      <c r="M47" s="85"/>
    </row>
    <row r="48" spans="1:14" x14ac:dyDescent="0.2">
      <c r="C48"/>
      <c r="D48"/>
      <c r="H48" s="85"/>
      <c r="I48" s="85"/>
      <c r="J48" s="85"/>
      <c r="K48" s="85"/>
      <c r="L48" s="85"/>
      <c r="M48" s="85"/>
    </row>
    <row r="49" spans="8:13" x14ac:dyDescent="0.2">
      <c r="H49" s="85"/>
      <c r="I49" s="85"/>
      <c r="J49" s="85"/>
      <c r="K49" s="85"/>
      <c r="L49" s="85"/>
      <c r="M49" s="85"/>
    </row>
    <row r="50" spans="8:13" x14ac:dyDescent="0.2">
      <c r="H50" s="85"/>
      <c r="I50" s="85"/>
      <c r="J50" s="85"/>
      <c r="K50" s="85"/>
      <c r="L50" s="85"/>
      <c r="M50" s="85"/>
    </row>
  </sheetData>
  <pageMargins left="0.75" right="0.75" top="1" bottom="1" header="0.5" footer="0.5"/>
  <pageSetup orientation="portrait" r:id="rId1"/>
  <headerFooter alignWithMargins="0"/>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heetViews>
  <sheetFormatPr defaultRowHeight="12.75" x14ac:dyDescent="0.2"/>
  <sheetData/>
  <pageMargins left="0.7" right="0.7" top="0.75" bottom="0.75" header="0.3" footer="0.3"/>
  <customProperties>
    <customPr name="_pios_id" r:id="rId1"/>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25"/>
  <sheetViews>
    <sheetView zoomScaleNormal="100" workbookViewId="0">
      <selection activeCell="B1" sqref="B1"/>
    </sheetView>
  </sheetViews>
  <sheetFormatPr defaultColWidth="9.140625" defaultRowHeight="12.75" x14ac:dyDescent="0.2"/>
  <cols>
    <col min="1" max="1" width="5.42578125" style="107" customWidth="1"/>
    <col min="2" max="2" width="63.140625" style="107" customWidth="1"/>
    <col min="3" max="3" width="3.42578125" style="107" customWidth="1"/>
    <col min="4" max="4" width="7.85546875" style="107" customWidth="1"/>
    <col min="5" max="5" width="15.42578125" style="107" customWidth="1"/>
    <col min="6" max="16384" width="9.140625" style="107"/>
  </cols>
  <sheetData>
    <row r="1" spans="1:5" x14ac:dyDescent="0.2">
      <c r="B1" s="819" t="s">
        <v>706</v>
      </c>
    </row>
    <row r="2" spans="1:5" ht="15" x14ac:dyDescent="0.25">
      <c r="A2" s="108"/>
      <c r="B2" s="109"/>
      <c r="C2" s="109"/>
      <c r="D2" s="110"/>
      <c r="E2" s="110"/>
    </row>
    <row r="3" spans="1:5" x14ac:dyDescent="0.2">
      <c r="A3" s="111"/>
      <c r="B3" s="111" t="s">
        <v>102</v>
      </c>
      <c r="C3" s="111"/>
      <c r="D3" s="112"/>
      <c r="E3" s="112"/>
    </row>
    <row r="4" spans="1:5" x14ac:dyDescent="0.2">
      <c r="A4" s="111"/>
      <c r="B4" s="111" t="s">
        <v>103</v>
      </c>
      <c r="C4" s="111"/>
      <c r="D4" s="112"/>
      <c r="E4" s="112"/>
    </row>
    <row r="5" spans="1:5" x14ac:dyDescent="0.2">
      <c r="A5" s="111"/>
      <c r="B5" s="111" t="s">
        <v>104</v>
      </c>
      <c r="C5" s="111"/>
      <c r="D5" s="112"/>
      <c r="E5" s="112"/>
    </row>
    <row r="6" spans="1:5" x14ac:dyDescent="0.2">
      <c r="A6" s="111"/>
      <c r="B6" s="111" t="s">
        <v>105</v>
      </c>
      <c r="C6" s="111"/>
      <c r="D6" s="112"/>
      <c r="E6" s="112"/>
    </row>
    <row r="7" spans="1:5" x14ac:dyDescent="0.2">
      <c r="A7" s="111"/>
      <c r="B7" s="111" t="s">
        <v>106</v>
      </c>
      <c r="C7" s="111"/>
      <c r="D7" s="112"/>
      <c r="E7" s="112"/>
    </row>
    <row r="8" spans="1:5" x14ac:dyDescent="0.2">
      <c r="A8" s="113"/>
      <c r="B8" s="113" t="s">
        <v>107</v>
      </c>
      <c r="C8" s="113"/>
      <c r="D8" s="113"/>
      <c r="E8" s="113"/>
    </row>
    <row r="9" spans="1:5" x14ac:dyDescent="0.2">
      <c r="A9" s="108"/>
      <c r="B9" s="108"/>
      <c r="C9" s="108"/>
      <c r="D9" s="108"/>
      <c r="E9" s="108"/>
    </row>
    <row r="10" spans="1:5" x14ac:dyDescent="0.2">
      <c r="A10" s="114" t="s">
        <v>108</v>
      </c>
      <c r="B10" s="114"/>
      <c r="C10" s="114"/>
      <c r="D10" s="114"/>
      <c r="E10" s="114"/>
    </row>
    <row r="11" spans="1:5" x14ac:dyDescent="0.2">
      <c r="A11" s="115" t="s">
        <v>109</v>
      </c>
      <c r="B11" s="116" t="s">
        <v>110</v>
      </c>
      <c r="C11" s="115"/>
      <c r="D11" s="115" t="s">
        <v>111</v>
      </c>
      <c r="E11" s="115" t="s">
        <v>112</v>
      </c>
    </row>
    <row r="12" spans="1:5" x14ac:dyDescent="0.2">
      <c r="A12" s="117"/>
      <c r="B12" s="117"/>
      <c r="C12" s="117"/>
      <c r="D12" s="117"/>
      <c r="E12" s="118"/>
    </row>
    <row r="13" spans="1:5" x14ac:dyDescent="0.2">
      <c r="A13" s="118">
        <v>1</v>
      </c>
      <c r="B13" s="119" t="s">
        <v>113</v>
      </c>
      <c r="C13" s="117"/>
      <c r="D13" s="117"/>
      <c r="E13" s="120">
        <v>7.1970000000000003E-3</v>
      </c>
    </row>
    <row r="14" spans="1:5" ht="15" x14ac:dyDescent="0.25">
      <c r="A14" s="816">
        <v>2</v>
      </c>
      <c r="B14" s="817" t="s">
        <v>114</v>
      </c>
      <c r="C14" s="816"/>
      <c r="D14" s="816"/>
      <c r="E14" s="818">
        <v>4.0000000000000001E-3</v>
      </c>
    </row>
    <row r="15" spans="1:5" x14ac:dyDescent="0.2">
      <c r="A15" s="118">
        <v>3</v>
      </c>
      <c r="B15" s="119" t="str">
        <f>"STATE UTILITY TAX - NET OF BAD DEBTS ( "&amp;D15*100&amp;"% - ( LINE 1 * "&amp;D15*100&amp;"%) )"</f>
        <v>STATE UTILITY TAX - NET OF BAD DEBTS ( 3.8734% - ( LINE 1 * 3.8734%) )</v>
      </c>
      <c r="C15" s="117"/>
      <c r="D15" s="123">
        <v>3.8733999999999998E-2</v>
      </c>
      <c r="E15" s="124">
        <f>ROUND(D15-(D15*E13),6)</f>
        <v>3.8455000000000003E-2</v>
      </c>
    </row>
    <row r="16" spans="1:5" x14ac:dyDescent="0.2">
      <c r="A16" s="118">
        <v>4</v>
      </c>
      <c r="B16" s="119"/>
      <c r="C16" s="117"/>
      <c r="D16" s="118"/>
      <c r="E16" s="125"/>
    </row>
    <row r="17" spans="1:5" x14ac:dyDescent="0.2">
      <c r="A17" s="118">
        <v>5</v>
      </c>
      <c r="B17" s="119" t="s">
        <v>115</v>
      </c>
      <c r="C17" s="117"/>
      <c r="D17" s="118"/>
      <c r="E17" s="120">
        <f>ROUND(SUM(E13:E15),6)</f>
        <v>4.9652000000000002E-2</v>
      </c>
    </row>
    <row r="18" spans="1:5" x14ac:dyDescent="0.2">
      <c r="A18" s="118">
        <v>6</v>
      </c>
      <c r="B18" s="117"/>
      <c r="C18" s="117"/>
      <c r="D18" s="118"/>
      <c r="E18" s="120"/>
    </row>
    <row r="19" spans="1:5" x14ac:dyDescent="0.2">
      <c r="A19" s="118">
        <v>7</v>
      </c>
      <c r="B19" s="117" t="s">
        <v>116</v>
      </c>
      <c r="C19" s="117"/>
      <c r="D19" s="118"/>
      <c r="E19" s="120">
        <f>ROUND(1-E17,6)</f>
        <v>0.95034799999999997</v>
      </c>
    </row>
    <row r="20" spans="1:5" x14ac:dyDescent="0.2">
      <c r="A20" s="118">
        <v>8</v>
      </c>
      <c r="B20" s="119" t="s">
        <v>117</v>
      </c>
      <c r="C20" s="117"/>
      <c r="D20" s="126">
        <v>0.21</v>
      </c>
      <c r="E20" s="120">
        <f>ROUND((E19)*D20,6)</f>
        <v>0.199573</v>
      </c>
    </row>
    <row r="21" spans="1:5" x14ac:dyDescent="0.2">
      <c r="A21" s="118">
        <v>9</v>
      </c>
      <c r="B21" s="119" t="s">
        <v>118</v>
      </c>
      <c r="C21" s="117"/>
      <c r="D21" s="117"/>
      <c r="E21" s="127">
        <f>ROUND(1-E20-E17,6)</f>
        <v>0.75077499999999997</v>
      </c>
    </row>
    <row r="22" spans="1:5" x14ac:dyDescent="0.2">
      <c r="A22" s="117"/>
      <c r="B22" s="117"/>
      <c r="C22" s="117"/>
      <c r="D22" s="117"/>
      <c r="E22" s="118"/>
    </row>
    <row r="25" spans="1:5" x14ac:dyDescent="0.2">
      <c r="E25" s="128"/>
    </row>
  </sheetData>
  <printOptions horizontalCentered="1"/>
  <pageMargins left="0.68" right="0.56000000000000005" top="1" bottom="1" header="0.5" footer="0.5"/>
  <pageSetup scale="99" orientation="portrait" r:id="rId1"/>
  <headerFooter alignWithMargins="0"/>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E25"/>
  <sheetViews>
    <sheetView zoomScale="110" zoomScaleNormal="110" workbookViewId="0">
      <selection activeCell="B28" sqref="B28"/>
    </sheetView>
  </sheetViews>
  <sheetFormatPr defaultColWidth="9.140625" defaultRowHeight="12.75" x14ac:dyDescent="0.2"/>
  <cols>
    <col min="1" max="1" width="5.42578125" style="107" customWidth="1"/>
    <col min="2" max="2" width="63.28515625" style="107" bestFit="1" customWidth="1"/>
    <col min="3" max="3" width="3.42578125" style="107" customWidth="1"/>
    <col min="4" max="4" width="10" style="107" bestFit="1" customWidth="1"/>
    <col min="5" max="5" width="18.140625" style="107" customWidth="1"/>
    <col min="6" max="16384" width="9.140625" style="107"/>
  </cols>
  <sheetData>
    <row r="1" spans="1:5" x14ac:dyDescent="0.2">
      <c r="B1" s="819" t="s">
        <v>706</v>
      </c>
    </row>
    <row r="2" spans="1:5" ht="15" x14ac:dyDescent="0.25">
      <c r="A2" s="108"/>
      <c r="B2" s="109"/>
      <c r="C2" s="109"/>
      <c r="D2" s="110"/>
      <c r="E2" s="110"/>
    </row>
    <row r="3" spans="1:5" x14ac:dyDescent="0.2">
      <c r="A3" s="111"/>
      <c r="B3" s="111" t="s">
        <v>102</v>
      </c>
      <c r="C3" s="111"/>
      <c r="D3" s="112"/>
      <c r="E3" s="112"/>
    </row>
    <row r="4" spans="1:5" x14ac:dyDescent="0.2">
      <c r="A4" s="111"/>
      <c r="B4" s="111" t="s">
        <v>103</v>
      </c>
      <c r="C4" s="111"/>
      <c r="D4" s="112"/>
      <c r="E4" s="112"/>
    </row>
    <row r="5" spans="1:5" x14ac:dyDescent="0.2">
      <c r="A5" s="111"/>
      <c r="B5" s="111" t="s">
        <v>104</v>
      </c>
      <c r="C5" s="111"/>
      <c r="D5" s="112"/>
      <c r="E5" s="112"/>
    </row>
    <row r="6" spans="1:5" x14ac:dyDescent="0.2">
      <c r="A6" s="111"/>
      <c r="B6" s="111" t="s">
        <v>105</v>
      </c>
      <c r="C6" s="111"/>
      <c r="D6" s="112"/>
      <c r="E6" s="112"/>
    </row>
    <row r="7" spans="1:5" x14ac:dyDescent="0.2">
      <c r="A7" s="111"/>
      <c r="B7" s="111" t="s">
        <v>106</v>
      </c>
      <c r="C7" s="111"/>
      <c r="D7" s="112"/>
      <c r="E7" s="112"/>
    </row>
    <row r="8" spans="1:5" x14ac:dyDescent="0.2">
      <c r="A8" s="113"/>
      <c r="B8" s="113" t="s">
        <v>107</v>
      </c>
      <c r="C8" s="113"/>
      <c r="D8" s="113"/>
      <c r="E8" s="113"/>
    </row>
    <row r="9" spans="1:5" x14ac:dyDescent="0.2">
      <c r="A9" s="113"/>
      <c r="B9" s="113"/>
      <c r="C9" s="113"/>
      <c r="D9" s="113"/>
      <c r="E9" s="113"/>
    </row>
    <row r="10" spans="1:5" x14ac:dyDescent="0.2">
      <c r="A10" s="114" t="s">
        <v>108</v>
      </c>
      <c r="B10" s="114"/>
      <c r="C10" s="114"/>
      <c r="D10" s="114"/>
      <c r="E10" s="114"/>
    </row>
    <row r="11" spans="1:5" x14ac:dyDescent="0.2">
      <c r="A11" s="115" t="s">
        <v>109</v>
      </c>
      <c r="B11" s="116" t="s">
        <v>110</v>
      </c>
      <c r="C11" s="115"/>
      <c r="D11" s="115" t="s">
        <v>111</v>
      </c>
      <c r="E11" s="115" t="s">
        <v>112</v>
      </c>
    </row>
    <row r="12" spans="1:5" x14ac:dyDescent="0.2">
      <c r="A12" s="117"/>
      <c r="B12" s="117"/>
      <c r="C12" s="117"/>
      <c r="D12" s="117"/>
      <c r="E12" s="118"/>
    </row>
    <row r="13" spans="1:5" x14ac:dyDescent="0.2">
      <c r="A13" s="118">
        <v>1</v>
      </c>
      <c r="B13" s="119" t="s">
        <v>113</v>
      </c>
      <c r="C13" s="117"/>
      <c r="D13" s="117"/>
      <c r="E13" s="120">
        <v>4.1980000000000003E-3</v>
      </c>
    </row>
    <row r="14" spans="1:5" ht="15" x14ac:dyDescent="0.25">
      <c r="A14" s="816">
        <v>2</v>
      </c>
      <c r="B14" s="817" t="s">
        <v>114</v>
      </c>
      <c r="C14" s="816"/>
      <c r="D14" s="816"/>
      <c r="E14" s="818">
        <v>4.0000000000000001E-3</v>
      </c>
    </row>
    <row r="15" spans="1:5" x14ac:dyDescent="0.2">
      <c r="A15" s="118">
        <v>3</v>
      </c>
      <c r="B15" s="119" t="str">
        <f>"STATE UTILITY TAX - NET OF BAD DEBTS ( "&amp;D15*100&amp;"% - ( LINE 1 * "&amp;D15*100&amp;"%) )"</f>
        <v>STATE UTILITY TAX - NET OF BAD DEBTS ( 3.852% - ( LINE 1 * 3.852%) )</v>
      </c>
      <c r="C15" s="117"/>
      <c r="D15" s="123">
        <v>3.8519999999999999E-2</v>
      </c>
      <c r="E15" s="124">
        <f>ROUND(D15-(D15*E13),6)</f>
        <v>3.8358000000000003E-2</v>
      </c>
    </row>
    <row r="16" spans="1:5" x14ac:dyDescent="0.2">
      <c r="A16" s="118">
        <v>4</v>
      </c>
      <c r="B16" s="119"/>
      <c r="C16" s="117"/>
      <c r="D16" s="118"/>
      <c r="E16" s="125"/>
    </row>
    <row r="17" spans="1:5" x14ac:dyDescent="0.2">
      <c r="A17" s="118">
        <v>5</v>
      </c>
      <c r="B17" s="119" t="s">
        <v>115</v>
      </c>
      <c r="C17" s="117"/>
      <c r="D17" s="118"/>
      <c r="E17" s="120">
        <f>ROUND(SUM(E13:E15),6)</f>
        <v>4.6556E-2</v>
      </c>
    </row>
    <row r="18" spans="1:5" x14ac:dyDescent="0.2">
      <c r="A18" s="118">
        <v>6</v>
      </c>
      <c r="B18" s="117"/>
      <c r="C18" s="117"/>
      <c r="D18" s="118"/>
      <c r="E18" s="120"/>
    </row>
    <row r="19" spans="1:5" x14ac:dyDescent="0.2">
      <c r="A19" s="118">
        <v>7</v>
      </c>
      <c r="B19" s="117" t="s">
        <v>116</v>
      </c>
      <c r="C19" s="117"/>
      <c r="D19" s="118"/>
      <c r="E19" s="120">
        <f>ROUND(1-E17,6)</f>
        <v>0.95344399999999996</v>
      </c>
    </row>
    <row r="20" spans="1:5" x14ac:dyDescent="0.2">
      <c r="A20" s="118">
        <v>8</v>
      </c>
      <c r="B20" s="119" t="s">
        <v>119</v>
      </c>
      <c r="C20" s="117"/>
      <c r="D20" s="126">
        <v>0.21</v>
      </c>
      <c r="E20" s="120">
        <f>ROUND((E19)*D20,6)</f>
        <v>0.20022300000000001</v>
      </c>
    </row>
    <row r="21" spans="1:5" x14ac:dyDescent="0.2">
      <c r="A21" s="118">
        <v>9</v>
      </c>
      <c r="B21" s="119" t="s">
        <v>118</v>
      </c>
      <c r="C21" s="117"/>
      <c r="D21" s="117"/>
      <c r="E21" s="127">
        <f>ROUND(1-E20-E17,6)</f>
        <v>0.75322100000000003</v>
      </c>
    </row>
    <row r="22" spans="1:5" x14ac:dyDescent="0.2">
      <c r="A22" s="117"/>
      <c r="B22" s="117"/>
      <c r="C22" s="117"/>
      <c r="D22" s="117"/>
      <c r="E22" s="118"/>
    </row>
    <row r="25" spans="1:5" x14ac:dyDescent="0.2">
      <c r="E25" s="128"/>
    </row>
  </sheetData>
  <printOptions horizontalCentered="1"/>
  <pageMargins left="0.68" right="0.56000000000000005" top="1" bottom="1" header="0.5" footer="0.5"/>
  <pageSetup orientation="portrait" r:id="rId1"/>
  <headerFooter alignWithMargins="0"/>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55"/>
  <sheetViews>
    <sheetView zoomScaleNormal="100" workbookViewId="0">
      <pane xSplit="1" ySplit="6" topLeftCell="B7" activePane="bottomRight" state="frozen"/>
      <selection activeCell="F16" sqref="F16"/>
      <selection pane="topRight" activeCell="F16" sqref="F16"/>
      <selection pane="bottomLeft" activeCell="F16" sqref="F16"/>
      <selection pane="bottomRight" activeCell="F50" sqref="F50"/>
    </sheetView>
  </sheetViews>
  <sheetFormatPr defaultColWidth="8.85546875" defaultRowHeight="12.75" x14ac:dyDescent="0.2"/>
  <cols>
    <col min="1" max="1" width="8.5703125" style="143" customWidth="1"/>
    <col min="2" max="2" width="43.140625" style="143" customWidth="1"/>
    <col min="3" max="3" width="38.85546875" style="143" customWidth="1"/>
    <col min="4" max="5" width="10.42578125" style="143" customWidth="1"/>
    <col min="6" max="6" width="15" style="142" bestFit="1" customWidth="1"/>
    <col min="7" max="7" width="11.85546875" style="142" bestFit="1" customWidth="1"/>
    <col min="8" max="8" width="12.42578125" style="142" bestFit="1" customWidth="1"/>
    <col min="9" max="9" width="11.85546875" style="143" bestFit="1" customWidth="1"/>
    <col min="10" max="10" width="17.42578125" style="142" customWidth="1"/>
    <col min="11" max="21" width="8.85546875" style="142"/>
    <col min="22" max="16384" width="8.85546875" style="143"/>
  </cols>
  <sheetData>
    <row r="1" spans="1:21" ht="18" x14ac:dyDescent="0.25">
      <c r="A1" s="140" t="s">
        <v>0</v>
      </c>
      <c r="B1" s="141"/>
      <c r="C1" s="141"/>
      <c r="D1" s="141"/>
      <c r="E1" s="141"/>
      <c r="F1" s="141"/>
      <c r="G1" s="141"/>
      <c r="H1" s="141"/>
      <c r="I1" s="141"/>
    </row>
    <row r="2" spans="1:21" ht="18" x14ac:dyDescent="0.25">
      <c r="A2" s="140" t="s">
        <v>1</v>
      </c>
      <c r="B2" s="141"/>
      <c r="C2" s="141"/>
      <c r="D2" s="141"/>
      <c r="E2" s="141"/>
      <c r="F2" s="141"/>
      <c r="G2" s="141"/>
      <c r="H2" s="141"/>
      <c r="I2" s="141"/>
    </row>
    <row r="3" spans="1:21" ht="18" x14ac:dyDescent="0.25">
      <c r="A3" s="140" t="s">
        <v>2</v>
      </c>
      <c r="B3" s="144"/>
      <c r="C3" s="144"/>
      <c r="D3" s="144"/>
      <c r="E3" s="144"/>
      <c r="F3" s="144"/>
      <c r="G3" s="144"/>
      <c r="H3" s="144"/>
      <c r="I3" s="144"/>
    </row>
    <row r="4" spans="1:21" ht="18" x14ac:dyDescent="0.25">
      <c r="A4" s="140" t="s">
        <v>141</v>
      </c>
      <c r="B4" s="144"/>
      <c r="C4" s="144"/>
      <c r="D4" s="144"/>
      <c r="E4" s="144"/>
      <c r="F4" s="144"/>
      <c r="G4" s="144"/>
      <c r="H4" s="144"/>
      <c r="I4" s="144"/>
    </row>
    <row r="5" spans="1:21" s="145" customFormat="1" ht="17.25" customHeight="1" x14ac:dyDescent="0.25">
      <c r="A5" s="544" t="s">
        <v>481</v>
      </c>
      <c r="C5" s="146"/>
      <c r="D5" s="147"/>
      <c r="E5" s="148"/>
      <c r="F5" s="149"/>
      <c r="G5" s="150"/>
      <c r="H5" s="150"/>
      <c r="I5" s="150"/>
      <c r="J5" s="150"/>
      <c r="K5" s="150"/>
      <c r="L5" s="150"/>
      <c r="M5" s="150"/>
      <c r="N5" s="150"/>
      <c r="O5" s="150"/>
      <c r="P5" s="150"/>
      <c r="Q5" s="150"/>
      <c r="R5" s="150"/>
      <c r="S5" s="150"/>
      <c r="T5" s="150"/>
      <c r="U5" s="150"/>
    </row>
    <row r="6" spans="1:21" ht="39.75" customHeight="1" thickBot="1" x14ac:dyDescent="0.25">
      <c r="A6" s="151" t="s">
        <v>4</v>
      </c>
      <c r="B6" s="152"/>
      <c r="C6" s="153"/>
      <c r="D6" s="154" t="s">
        <v>5</v>
      </c>
      <c r="E6" s="155" t="s">
        <v>6</v>
      </c>
      <c r="F6" s="156" t="s">
        <v>7</v>
      </c>
      <c r="G6" s="156" t="s">
        <v>8</v>
      </c>
      <c r="H6" s="156" t="s">
        <v>9</v>
      </c>
      <c r="I6" s="157" t="s">
        <v>10</v>
      </c>
    </row>
    <row r="7" spans="1:21" x14ac:dyDescent="0.2">
      <c r="A7" s="158" t="s">
        <v>11</v>
      </c>
      <c r="B7" s="159" t="s">
        <v>12</v>
      </c>
      <c r="C7" s="160" t="s">
        <v>13</v>
      </c>
      <c r="D7" s="160" t="s">
        <v>14</v>
      </c>
      <c r="E7" s="161" t="s">
        <v>15</v>
      </c>
      <c r="F7" s="162" t="s">
        <v>16</v>
      </c>
      <c r="G7" s="162" t="s">
        <v>17</v>
      </c>
      <c r="H7" s="162" t="s">
        <v>18</v>
      </c>
      <c r="I7" s="162" t="s">
        <v>19</v>
      </c>
    </row>
    <row r="8" spans="1:21" x14ac:dyDescent="0.2">
      <c r="A8" s="158"/>
      <c r="B8" s="159"/>
      <c r="C8" s="160"/>
      <c r="D8" s="160"/>
      <c r="E8" s="161"/>
      <c r="F8" s="163"/>
      <c r="G8" s="163"/>
      <c r="H8" s="163"/>
      <c r="I8" s="163"/>
    </row>
    <row r="9" spans="1:21" x14ac:dyDescent="0.2">
      <c r="A9" s="158">
        <f>A8+1</f>
        <v>1</v>
      </c>
      <c r="B9" s="164" t="s">
        <v>142</v>
      </c>
      <c r="C9" s="160"/>
      <c r="D9" s="160"/>
      <c r="E9" s="161"/>
      <c r="F9" s="165">
        <v>26036010.77454726</v>
      </c>
      <c r="G9" s="165">
        <v>2804272.0509128161</v>
      </c>
      <c r="H9" s="165">
        <f>F9+G9</f>
        <v>28840282.825460076</v>
      </c>
      <c r="I9" s="163"/>
    </row>
    <row r="10" spans="1:21" x14ac:dyDescent="0.2">
      <c r="A10" s="158">
        <f>A9+1</f>
        <v>2</v>
      </c>
      <c r="B10" s="164" t="s">
        <v>20</v>
      </c>
      <c r="C10" s="160"/>
      <c r="D10" s="166">
        <v>-2.6152645487990459E-2</v>
      </c>
      <c r="E10" s="167">
        <v>-4.9557551409907556E-3</v>
      </c>
      <c r="F10" s="168">
        <f>IF(D10&lt;0,0,D10)*F9</f>
        <v>0</v>
      </c>
      <c r="G10" s="168">
        <f>IF(E10&lt;0,0,E10)*G9</f>
        <v>0</v>
      </c>
      <c r="H10" s="168">
        <f>F10+G10</f>
        <v>0</v>
      </c>
      <c r="I10" s="163"/>
    </row>
    <row r="11" spans="1:21" x14ac:dyDescent="0.2">
      <c r="A11" s="158">
        <f>A10+1</f>
        <v>3</v>
      </c>
      <c r="B11" s="164" t="s">
        <v>21</v>
      </c>
      <c r="C11" s="169"/>
      <c r="D11" s="170"/>
      <c r="E11" s="171"/>
      <c r="F11" s="172">
        <f>SUM(F9:F10)</f>
        <v>26036010.77454726</v>
      </c>
      <c r="G11" s="172">
        <f>SUM(G9:G10)</f>
        <v>2804272.0509128161</v>
      </c>
      <c r="H11" s="172">
        <f>SUM(H9:H10)</f>
        <v>28840282.825460076</v>
      </c>
      <c r="I11" s="173"/>
      <c r="J11" s="174"/>
      <c r="L11" s="175"/>
    </row>
    <row r="12" spans="1:21" s="142" customFormat="1" x14ac:dyDescent="0.2">
      <c r="A12" s="158">
        <f t="shared" ref="A12:A31" si="0">A11+1</f>
        <v>4</v>
      </c>
      <c r="B12" s="164"/>
      <c r="C12" s="169"/>
      <c r="D12" s="170"/>
      <c r="E12" s="171"/>
      <c r="F12" s="176"/>
      <c r="G12" s="176"/>
      <c r="H12" s="177"/>
      <c r="I12" s="173"/>
    </row>
    <row r="13" spans="1:21" x14ac:dyDescent="0.2">
      <c r="A13" s="158">
        <f t="shared" si="0"/>
        <v>5</v>
      </c>
      <c r="B13" s="164" t="s">
        <v>22</v>
      </c>
      <c r="C13" s="169"/>
      <c r="D13" s="170"/>
      <c r="E13" s="171"/>
      <c r="F13" s="176">
        <v>-372008.14869228378</v>
      </c>
      <c r="G13" s="176">
        <v>107372.08444949077</v>
      </c>
      <c r="H13" s="178">
        <f>SUM(F13:G13)</f>
        <v>-264636.06424279301</v>
      </c>
      <c r="I13" s="173"/>
    </row>
    <row r="14" spans="1:21" x14ac:dyDescent="0.2">
      <c r="A14" s="158">
        <f t="shared" si="0"/>
        <v>6</v>
      </c>
      <c r="B14" s="179" t="s">
        <v>23</v>
      </c>
      <c r="C14" s="160"/>
      <c r="D14" s="180"/>
      <c r="E14" s="180"/>
      <c r="F14" s="178">
        <v>25635146.539999999</v>
      </c>
      <c r="G14" s="178">
        <v>0</v>
      </c>
      <c r="H14" s="178">
        <f>F14+G14</f>
        <v>25635146.539999999</v>
      </c>
      <c r="I14" s="181"/>
    </row>
    <row r="15" spans="1:21" x14ac:dyDescent="0.2">
      <c r="A15" s="158">
        <f t="shared" si="0"/>
        <v>7</v>
      </c>
      <c r="B15" s="182" t="s">
        <v>24</v>
      </c>
      <c r="C15" s="169"/>
      <c r="D15" s="169"/>
      <c r="E15" s="183"/>
      <c r="F15" s="178">
        <v>-993287.54323109612</v>
      </c>
      <c r="G15" s="178">
        <v>-212739.8820356736</v>
      </c>
      <c r="H15" s="178">
        <f>SUM(F15:G15)</f>
        <v>-1206027.4252667697</v>
      </c>
      <c r="I15" s="173"/>
    </row>
    <row r="16" spans="1:21" x14ac:dyDescent="0.2">
      <c r="A16" s="158">
        <f t="shared" si="0"/>
        <v>8</v>
      </c>
      <c r="B16" s="184" t="s">
        <v>25</v>
      </c>
      <c r="C16" s="169"/>
      <c r="D16" s="185">
        <v>0.9</v>
      </c>
      <c r="E16" s="185">
        <v>0.1</v>
      </c>
      <c r="F16" s="186">
        <f>H16*D16</f>
        <v>-843694.05599999998</v>
      </c>
      <c r="G16" s="186">
        <f>H16*E16</f>
        <v>-93743.784</v>
      </c>
      <c r="H16" s="187">
        <v>-937437.84</v>
      </c>
      <c r="I16" s="173"/>
    </row>
    <row r="17" spans="1:17" s="142" customFormat="1" x14ac:dyDescent="0.2">
      <c r="A17" s="158">
        <f t="shared" si="0"/>
        <v>9</v>
      </c>
      <c r="B17" s="164"/>
      <c r="C17" s="169"/>
      <c r="D17" s="185"/>
      <c r="E17" s="188"/>
      <c r="F17" s="178"/>
      <c r="G17" s="178"/>
      <c r="H17" s="178">
        <f>SUM(F17:G17)</f>
        <v>0</v>
      </c>
      <c r="I17" s="173"/>
    </row>
    <row r="18" spans="1:17" s="142" customFormat="1" ht="14.1" customHeight="1" x14ac:dyDescent="0.2">
      <c r="A18" s="158">
        <f t="shared" si="0"/>
        <v>10</v>
      </c>
      <c r="B18" s="182" t="s">
        <v>26</v>
      </c>
      <c r="C18" s="169"/>
      <c r="F18" s="189">
        <f>SUM(F11:F17)</f>
        <v>49462167.566623874</v>
      </c>
      <c r="G18" s="189">
        <f>SUM(G11:G17)</f>
        <v>2605160.469326633</v>
      </c>
      <c r="H18" s="189">
        <f>SUM(H11:H17)</f>
        <v>52067328.035950512</v>
      </c>
      <c r="I18" s="173"/>
    </row>
    <row r="19" spans="1:17" s="142" customFormat="1" ht="14.1" customHeight="1" x14ac:dyDescent="0.2">
      <c r="A19" s="158">
        <f t="shared" si="0"/>
        <v>11</v>
      </c>
      <c r="B19" s="184"/>
      <c r="C19" s="169"/>
      <c r="D19" s="169"/>
      <c r="E19" s="181"/>
      <c r="F19" s="190"/>
      <c r="G19" s="190"/>
      <c r="H19" s="190"/>
      <c r="I19" s="173"/>
    </row>
    <row r="20" spans="1:17" s="142" customFormat="1" ht="14.1" customHeight="1" x14ac:dyDescent="0.2">
      <c r="A20" s="158">
        <f t="shared" si="0"/>
        <v>12</v>
      </c>
      <c r="B20" s="191" t="s">
        <v>27</v>
      </c>
      <c r="C20" s="169"/>
      <c r="D20" s="169"/>
      <c r="E20" s="181"/>
      <c r="F20" s="190"/>
      <c r="G20" s="190"/>
      <c r="H20" s="190"/>
      <c r="I20" s="173"/>
    </row>
    <row r="21" spans="1:17" s="142" customFormat="1" ht="14.1" customHeight="1" x14ac:dyDescent="0.2">
      <c r="A21" s="158">
        <f t="shared" si="0"/>
        <v>13</v>
      </c>
      <c r="B21" s="184" t="s">
        <v>28</v>
      </c>
      <c r="C21" s="169"/>
      <c r="D21" s="169"/>
      <c r="E21" s="181"/>
      <c r="F21" s="192">
        <v>8.4790000000000004E-3</v>
      </c>
      <c r="G21" s="192">
        <v>5.1240000000000001E-3</v>
      </c>
      <c r="H21" s="190"/>
      <c r="I21" s="181"/>
    </row>
    <row r="22" spans="1:17" s="142" customFormat="1" ht="14.1" customHeight="1" x14ac:dyDescent="0.2">
      <c r="A22" s="158">
        <f t="shared" si="0"/>
        <v>14</v>
      </c>
      <c r="B22" s="184" t="s">
        <v>29</v>
      </c>
      <c r="C22" s="169"/>
      <c r="D22" s="169"/>
      <c r="E22" s="181"/>
      <c r="F22" s="192">
        <v>4.0000000000000001E-3</v>
      </c>
      <c r="G22" s="192">
        <v>4.0000000000000001E-3</v>
      </c>
      <c r="H22" s="190"/>
      <c r="I22" s="181"/>
      <c r="M22" s="174"/>
    </row>
    <row r="23" spans="1:17" s="142" customFormat="1" ht="14.1" customHeight="1" x14ac:dyDescent="0.2">
      <c r="A23" s="158">
        <f t="shared" si="0"/>
        <v>15</v>
      </c>
      <c r="B23" s="184" t="s">
        <v>30</v>
      </c>
      <c r="C23" s="169"/>
      <c r="D23" s="169"/>
      <c r="E23" s="181"/>
      <c r="F23" s="192">
        <v>3.8406000000000003E-2</v>
      </c>
      <c r="G23" s="192">
        <v>3.8323000000000003E-2</v>
      </c>
      <c r="H23" s="190"/>
      <c r="I23" s="181"/>
    </row>
    <row r="24" spans="1:17" s="142" customFormat="1" ht="14.1" customHeight="1" x14ac:dyDescent="0.2">
      <c r="A24" s="158">
        <f t="shared" si="0"/>
        <v>16</v>
      </c>
      <c r="B24" s="184"/>
      <c r="C24" s="169"/>
      <c r="D24" s="169"/>
      <c r="E24" s="181"/>
      <c r="F24" s="193"/>
      <c r="G24" s="193"/>
      <c r="H24" s="190"/>
      <c r="I24" s="181"/>
    </row>
    <row r="25" spans="1:17" s="142" customFormat="1" ht="14.1" customHeight="1" x14ac:dyDescent="0.2">
      <c r="A25" s="158">
        <f t="shared" si="0"/>
        <v>17</v>
      </c>
      <c r="B25" s="182" t="s">
        <v>31</v>
      </c>
      <c r="C25" s="169"/>
      <c r="D25" s="169"/>
      <c r="E25" s="181"/>
      <c r="F25" s="194">
        <f>1-SUM(F21:F23)</f>
        <v>0.94911500000000004</v>
      </c>
      <c r="G25" s="194">
        <f>1-SUM(G21:G23)</f>
        <v>0.95255299999999998</v>
      </c>
      <c r="H25" s="195"/>
      <c r="I25" s="181"/>
    </row>
    <row r="26" spans="1:17" s="142" customFormat="1" ht="14.1" customHeight="1" x14ac:dyDescent="0.2">
      <c r="A26" s="158">
        <f t="shared" si="0"/>
        <v>18</v>
      </c>
      <c r="B26" s="184"/>
      <c r="C26" s="169"/>
      <c r="D26" s="169"/>
      <c r="E26" s="181"/>
      <c r="F26" s="190"/>
      <c r="G26" s="190"/>
      <c r="H26" s="190"/>
      <c r="I26" s="181"/>
    </row>
    <row r="27" spans="1:17" s="142" customFormat="1" ht="14.1" customHeight="1" x14ac:dyDescent="0.2">
      <c r="A27" s="158">
        <f t="shared" si="0"/>
        <v>19</v>
      </c>
      <c r="B27" s="182" t="s">
        <v>32</v>
      </c>
      <c r="C27" s="169"/>
      <c r="D27" s="169"/>
      <c r="E27" s="181"/>
      <c r="F27" s="189">
        <f>F18/F25</f>
        <v>52113987.837747663</v>
      </c>
      <c r="G27" s="189">
        <f>G18/G25</f>
        <v>2734924.4286949211</v>
      </c>
      <c r="H27" s="189">
        <f>SUM(F27:G27)</f>
        <v>54848912.266442582</v>
      </c>
      <c r="I27" s="181"/>
    </row>
    <row r="28" spans="1:17" s="142" customFormat="1" ht="14.1" customHeight="1" x14ac:dyDescent="0.2">
      <c r="A28" s="158">
        <f t="shared" si="0"/>
        <v>20</v>
      </c>
      <c r="B28" s="184"/>
      <c r="C28" s="169"/>
      <c r="D28" s="169"/>
      <c r="E28" s="181"/>
      <c r="F28" s="196"/>
      <c r="G28" s="196"/>
      <c r="H28" s="196"/>
      <c r="I28" s="181"/>
    </row>
    <row r="29" spans="1:17" s="142" customFormat="1" ht="14.1" customHeight="1" x14ac:dyDescent="0.2">
      <c r="A29" s="158">
        <f t="shared" si="0"/>
        <v>21</v>
      </c>
      <c r="B29" s="182" t="s">
        <v>482</v>
      </c>
      <c r="C29" s="169"/>
      <c r="D29" s="169"/>
      <c r="E29" s="169"/>
      <c r="F29" s="197">
        <v>26163518.825089253</v>
      </c>
      <c r="G29" s="197">
        <v>3187156.2278544344</v>
      </c>
      <c r="H29" s="187">
        <f>SUM(F29:G29)</f>
        <v>29350675.052943688</v>
      </c>
      <c r="I29" s="181"/>
      <c r="Q29" s="175"/>
    </row>
    <row r="30" spans="1:17" s="142" customFormat="1" x14ac:dyDescent="0.2">
      <c r="A30" s="158">
        <f t="shared" si="0"/>
        <v>22</v>
      </c>
      <c r="B30" s="198"/>
      <c r="C30" s="199"/>
      <c r="D30" s="199"/>
      <c r="E30" s="199"/>
      <c r="F30" s="200"/>
      <c r="G30" s="200"/>
      <c r="H30" s="200"/>
      <c r="I30" s="181"/>
    </row>
    <row r="31" spans="1:17" s="142" customFormat="1" ht="13.5" thickBot="1" x14ac:dyDescent="0.25">
      <c r="A31" s="158">
        <f t="shared" si="0"/>
        <v>23</v>
      </c>
      <c r="B31" s="201" t="s">
        <v>33</v>
      </c>
      <c r="C31" s="202"/>
      <c r="D31" s="202"/>
      <c r="E31" s="203"/>
      <c r="F31" s="204">
        <f>F27-F29</f>
        <v>25950469.01265841</v>
      </c>
      <c r="G31" s="204">
        <f>G27-G29</f>
        <v>-452231.79915951332</v>
      </c>
      <c r="H31" s="204">
        <f>H27-H29</f>
        <v>25498237.213498894</v>
      </c>
      <c r="I31" s="205"/>
    </row>
    <row r="32" spans="1:17" s="142" customFormat="1" ht="13.5" thickTop="1" x14ac:dyDescent="0.2">
      <c r="A32" s="160"/>
      <c r="B32" s="160"/>
      <c r="C32" s="169"/>
      <c r="D32" s="169"/>
      <c r="E32" s="169"/>
      <c r="F32" s="169"/>
      <c r="G32" s="169"/>
      <c r="H32" s="169"/>
    </row>
    <row r="33" spans="1:9" s="142" customFormat="1" ht="14.1" customHeight="1" x14ac:dyDescent="0.2">
      <c r="A33" s="143"/>
      <c r="B33" s="160"/>
      <c r="C33" s="169"/>
      <c r="D33" s="169"/>
      <c r="E33" s="169"/>
      <c r="F33" s="206"/>
      <c r="G33" s="206"/>
      <c r="H33" s="207"/>
    </row>
    <row r="34" spans="1:9" s="142" customFormat="1" ht="14.1" customHeight="1" x14ac:dyDescent="0.25">
      <c r="A34" s="208"/>
      <c r="B34" s="160"/>
      <c r="C34" s="169"/>
      <c r="D34" s="169"/>
      <c r="E34" s="169"/>
      <c r="F34" s="206"/>
      <c r="G34" s="206"/>
      <c r="H34" s="207"/>
    </row>
    <row r="35" spans="1:9" s="142" customFormat="1" ht="14.1" customHeight="1" x14ac:dyDescent="0.2">
      <c r="B35" s="160"/>
      <c r="C35" s="169"/>
      <c r="D35" s="169"/>
      <c r="E35" s="169"/>
      <c r="F35" s="206"/>
      <c r="G35" s="206"/>
      <c r="H35" s="207"/>
    </row>
    <row r="36" spans="1:9" s="142" customFormat="1" ht="14.1" customHeight="1" thickBot="1" x14ac:dyDescent="0.25">
      <c r="A36" s="209" t="s">
        <v>34</v>
      </c>
      <c r="C36" s="169"/>
      <c r="D36" s="169"/>
      <c r="E36" s="169"/>
      <c r="F36" s="210" t="s">
        <v>7</v>
      </c>
      <c r="G36" s="210" t="s">
        <v>8</v>
      </c>
      <c r="H36" s="211" t="s">
        <v>9</v>
      </c>
    </row>
    <row r="37" spans="1:9" s="142" customFormat="1" ht="14.1" customHeight="1" x14ac:dyDescent="0.2">
      <c r="A37" s="212"/>
      <c r="C37" s="169"/>
      <c r="D37" s="169"/>
      <c r="E37" s="169"/>
      <c r="F37" s="213"/>
      <c r="G37" s="213"/>
      <c r="H37" s="206"/>
    </row>
    <row r="38" spans="1:9" s="142" customFormat="1" ht="14.1" customHeight="1" x14ac:dyDescent="0.2">
      <c r="A38" s="214"/>
      <c r="C38" s="169"/>
      <c r="D38" s="169"/>
      <c r="E38" s="169"/>
      <c r="F38" s="215"/>
      <c r="G38" s="215"/>
      <c r="H38" s="215"/>
    </row>
    <row r="39" spans="1:9" s="142" customFormat="1" ht="14.1" customHeight="1" x14ac:dyDescent="0.2">
      <c r="A39" s="164" t="s">
        <v>22</v>
      </c>
      <c r="C39" s="169"/>
      <c r="D39" s="169"/>
      <c r="E39" s="169"/>
      <c r="F39" s="215">
        <v>-110999.95841190137</v>
      </c>
      <c r="G39" s="215">
        <v>-8408.320987435347</v>
      </c>
      <c r="H39" s="215">
        <f>SUM(F39:G39)</f>
        <v>-119408.27939933672</v>
      </c>
    </row>
    <row r="40" spans="1:9" s="142" customFormat="1" ht="25.5" customHeight="1" x14ac:dyDescent="0.2">
      <c r="A40" s="1021" t="s">
        <v>454</v>
      </c>
      <c r="B40" s="1021"/>
      <c r="C40" s="1021"/>
      <c r="D40" s="1021"/>
      <c r="E40" s="1021"/>
      <c r="F40" s="216">
        <v>-1050119.2488244418</v>
      </c>
      <c r="G40" s="216">
        <v>-448674.16515546193</v>
      </c>
      <c r="H40" s="216">
        <f>SUM(F40:G40)</f>
        <v>-1498793.4139799038</v>
      </c>
    </row>
    <row r="41" spans="1:9" s="142" customFormat="1" x14ac:dyDescent="0.2">
      <c r="A41" s="212" t="s">
        <v>35</v>
      </c>
      <c r="F41" s="215">
        <v>44557.317346891032</v>
      </c>
      <c r="G41" s="215">
        <v>4850.6869833839437</v>
      </c>
      <c r="H41" s="217">
        <f>SUM(F41:G41)</f>
        <v>49408.004330274976</v>
      </c>
    </row>
    <row r="42" spans="1:9" s="142" customFormat="1" x14ac:dyDescent="0.2">
      <c r="A42" s="214" t="s">
        <v>36</v>
      </c>
      <c r="F42" s="215">
        <v>27067030.902547859</v>
      </c>
      <c r="G42" s="215">
        <v>0</v>
      </c>
      <c r="H42" s="217">
        <f>SUM(F42:G42)</f>
        <v>27067030.902547859</v>
      </c>
    </row>
    <row r="43" spans="1:9" s="142" customFormat="1" x14ac:dyDescent="0.2">
      <c r="F43" s="215"/>
      <c r="G43" s="215"/>
      <c r="H43" s="217"/>
    </row>
    <row r="44" spans="1:9" s="142" customFormat="1" ht="13.5" thickBot="1" x14ac:dyDescent="0.25">
      <c r="A44" s="218" t="s">
        <v>37</v>
      </c>
      <c r="F44" s="219">
        <f>SUM(F38:F43)</f>
        <v>25950469.012658406</v>
      </c>
      <c r="G44" s="219">
        <f>SUM(G38:G43)</f>
        <v>-452231.79915951332</v>
      </c>
      <c r="H44" s="219">
        <f>SUM(H38:H43)</f>
        <v>25498237.213498894</v>
      </c>
    </row>
    <row r="45" spans="1:9" s="142" customFormat="1" ht="13.5" thickTop="1" x14ac:dyDescent="0.2">
      <c r="A45" s="143"/>
    </row>
    <row r="46" spans="1:9" s="142" customFormat="1" x14ac:dyDescent="0.2">
      <c r="A46" s="545" t="s">
        <v>483</v>
      </c>
    </row>
    <row r="47" spans="1:9" s="142" customFormat="1" x14ac:dyDescent="0.2">
      <c r="A47" s="545"/>
      <c r="B47" s="142" t="s">
        <v>485</v>
      </c>
      <c r="F47" s="549">
        <f>F18</f>
        <v>49462167.566623874</v>
      </c>
      <c r="G47" s="549">
        <f>G18</f>
        <v>2605160.469326633</v>
      </c>
      <c r="H47" s="225">
        <f>SUM(F47:G47)</f>
        <v>52067328.035950504</v>
      </c>
    </row>
    <row r="48" spans="1:9" s="142" customFormat="1" x14ac:dyDescent="0.2">
      <c r="A48" s="19"/>
      <c r="B48" s="36" t="s">
        <v>384</v>
      </c>
      <c r="C48" s="27"/>
      <c r="D48" s="27"/>
      <c r="E48" s="27"/>
      <c r="F48" s="550">
        <f>F54</f>
        <v>59133457.11175365</v>
      </c>
      <c r="G48" s="550">
        <f>'2022-2023 G Rev Collected +Fcst'!G41</f>
        <v>2764803.6111137727</v>
      </c>
      <c r="H48" s="553">
        <f>SUM(F48:G48)</f>
        <v>61898260.722867422</v>
      </c>
      <c r="I48" s="143"/>
    </row>
    <row r="49" spans="1:9" s="142" customFormat="1" x14ac:dyDescent="0.2">
      <c r="A49" s="19"/>
      <c r="B49" s="52"/>
      <c r="C49" s="53"/>
      <c r="D49" s="53"/>
      <c r="E49" s="53"/>
      <c r="F49" s="551"/>
      <c r="G49" s="551"/>
      <c r="H49" s="551"/>
      <c r="I49" s="143"/>
    </row>
    <row r="50" spans="1:9" s="142" customFormat="1" ht="13.5" thickBot="1" x14ac:dyDescent="0.25">
      <c r="A50" s="20"/>
      <c r="B50" s="53" t="s">
        <v>143</v>
      </c>
      <c r="C50" s="53"/>
      <c r="D50" s="53"/>
      <c r="E50" s="53"/>
      <c r="F50" s="552">
        <f>F47-F48</f>
        <v>-9671289.545129776</v>
      </c>
      <c r="G50" s="552">
        <f>G47-G48</f>
        <v>-159643.1417871397</v>
      </c>
      <c r="H50" s="552">
        <f>H47-H48</f>
        <v>-9830932.6869169176</v>
      </c>
      <c r="I50" s="143"/>
    </row>
    <row r="51" spans="1:9" s="142" customFormat="1" ht="13.5" thickTop="1" x14ac:dyDescent="0.2">
      <c r="I51" s="143"/>
    </row>
    <row r="52" spans="1:9" s="142" customFormat="1" x14ac:dyDescent="0.2">
      <c r="A52" s="143"/>
      <c r="B52" s="143"/>
      <c r="C52" s="220"/>
      <c r="D52" s="548" t="s">
        <v>496</v>
      </c>
      <c r="E52" s="143"/>
      <c r="F52" s="546">
        <f>'2022-2023 E Rev Collected+Fcst'!H41</f>
        <v>23956015.372422934</v>
      </c>
      <c r="I52" s="143"/>
    </row>
    <row r="53" spans="1:9" s="142" customFormat="1" x14ac:dyDescent="0.2">
      <c r="A53" s="143"/>
      <c r="B53" s="143"/>
      <c r="C53" s="221"/>
      <c r="D53" s="548" t="s">
        <v>497</v>
      </c>
      <c r="E53" s="143"/>
      <c r="F53" s="546">
        <f>+'CACAP-2 Recovery Collected'!H52</f>
        <v>35177441.739330716</v>
      </c>
      <c r="I53" s="143"/>
    </row>
    <row r="54" spans="1:9" ht="13.5" thickBot="1" x14ac:dyDescent="0.25">
      <c r="D54" s="548" t="s">
        <v>486</v>
      </c>
      <c r="F54" s="554">
        <f>SUM(F52:F53)</f>
        <v>59133457.11175365</v>
      </c>
    </row>
    <row r="55" spans="1:9" ht="13.5" thickTop="1" x14ac:dyDescent="0.2"/>
  </sheetData>
  <mergeCells count="1">
    <mergeCell ref="A40:E40"/>
  </mergeCells>
  <printOptions horizontalCentered="1"/>
  <pageMargins left="0.5" right="0.5" top="0.28000000000000003" bottom="0.52" header="0.36" footer="0.42"/>
  <pageSetup scale="65" fitToWidth="0" fitToHeight="0" orientation="landscape" r:id="rId1"/>
  <headerFooter alignWithMargins="0"/>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377"/>
  <sheetViews>
    <sheetView workbookViewId="0">
      <pane xSplit="4" ySplit="6" topLeftCell="E25" activePane="bottomRight" state="frozen"/>
      <selection pane="topRight" activeCell="E1" sqref="E1"/>
      <selection pane="bottomLeft" activeCell="A7" sqref="A7"/>
      <selection pane="bottomRight" activeCell="G49" sqref="G49:M51"/>
    </sheetView>
  </sheetViews>
  <sheetFormatPr defaultRowHeight="12.75" outlineLevelCol="1" x14ac:dyDescent="0.2"/>
  <cols>
    <col min="1" max="2" width="9.140625" style="3"/>
    <col min="3" max="3" width="10.28515625" style="3" hidden="1" customWidth="1" outlineLevel="1"/>
    <col min="4" max="4" width="2.7109375" style="3" customWidth="1" collapsed="1"/>
    <col min="5" max="6" width="12.42578125" style="3" bestFit="1" customWidth="1"/>
    <col min="7" max="7" width="11" style="3" bestFit="1" customWidth="1"/>
    <col min="8" max="8" width="10.5703125" style="3" bestFit="1" customWidth="1"/>
    <col min="9" max="9" width="10" style="3" bestFit="1" customWidth="1"/>
    <col min="10" max="10" width="14.7109375" style="3" bestFit="1" customWidth="1"/>
    <col min="11" max="11" width="13.28515625" style="3" bestFit="1" customWidth="1"/>
    <col min="12" max="12" width="15.28515625" style="3" customWidth="1"/>
    <col min="13" max="13" width="12.7109375" style="3" bestFit="1" customWidth="1"/>
    <col min="14" max="14" width="18.5703125" style="3" customWidth="1"/>
    <col min="15" max="15" width="14.28515625" style="3" customWidth="1"/>
    <col min="16" max="16" width="10" bestFit="1" customWidth="1"/>
    <col min="17" max="18" width="12.42578125" style="3" bestFit="1" customWidth="1"/>
    <col min="19" max="19" width="11" style="3" bestFit="1" customWidth="1"/>
    <col min="20" max="20" width="10.5703125" style="3" bestFit="1" customWidth="1"/>
    <col min="21" max="21" width="10" style="3" bestFit="1" customWidth="1"/>
    <col min="22" max="22" width="14.7109375" style="3" bestFit="1" customWidth="1"/>
    <col min="23" max="23" width="13.28515625" style="3" bestFit="1" customWidth="1"/>
    <col min="24" max="24" width="15.28515625" style="3" customWidth="1"/>
    <col min="25" max="25" width="12.7109375" style="3" bestFit="1" customWidth="1"/>
    <col min="26" max="26" width="18.5703125" style="3" customWidth="1"/>
    <col min="27" max="27" width="14.28515625" style="3" customWidth="1"/>
  </cols>
  <sheetData>
    <row r="1" spans="1:29" ht="31.5" x14ac:dyDescent="0.5">
      <c r="A1" s="450" t="s">
        <v>473</v>
      </c>
    </row>
    <row r="2" spans="1:29" ht="21" x14ac:dyDescent="0.35">
      <c r="A2" s="451" t="s">
        <v>352</v>
      </c>
    </row>
    <row r="3" spans="1:29" ht="13.5" thickBot="1" x14ac:dyDescent="0.25">
      <c r="A3" s="3" t="s">
        <v>353</v>
      </c>
    </row>
    <row r="4" spans="1:29" ht="12" customHeight="1" x14ac:dyDescent="0.2">
      <c r="E4" s="1047" t="s">
        <v>354</v>
      </c>
      <c r="F4" s="1048"/>
      <c r="G4" s="1048"/>
      <c r="H4" s="1048"/>
      <c r="I4" s="1048"/>
      <c r="J4" s="1048"/>
      <c r="K4" s="1048"/>
      <c r="L4" s="1048"/>
      <c r="M4" s="1048"/>
      <c r="N4" s="1048"/>
      <c r="O4" s="1049"/>
      <c r="Q4" s="1047" t="s">
        <v>355</v>
      </c>
      <c r="R4" s="1048"/>
      <c r="S4" s="1048"/>
      <c r="T4" s="1048"/>
      <c r="U4" s="1048"/>
      <c r="V4" s="1048"/>
      <c r="W4" s="1048"/>
      <c r="X4" s="1048"/>
      <c r="Y4" s="1048"/>
      <c r="Z4" s="1048"/>
      <c r="AA4" s="1049"/>
    </row>
    <row r="5" spans="1:29" x14ac:dyDescent="0.2">
      <c r="A5" s="452" t="s">
        <v>356</v>
      </c>
      <c r="B5" s="452" t="s">
        <v>357</v>
      </c>
      <c r="C5" s="452" t="s">
        <v>358</v>
      </c>
      <c r="E5" s="453" t="s">
        <v>175</v>
      </c>
      <c r="F5" s="21" t="s">
        <v>359</v>
      </c>
      <c r="G5" s="21" t="s">
        <v>360</v>
      </c>
      <c r="H5" s="21" t="s">
        <v>361</v>
      </c>
      <c r="I5" s="21" t="s">
        <v>362</v>
      </c>
      <c r="J5" s="21" t="s">
        <v>363</v>
      </c>
      <c r="K5" s="21" t="s">
        <v>364</v>
      </c>
      <c r="L5" s="21" t="s">
        <v>365</v>
      </c>
      <c r="M5" s="21" t="s">
        <v>366</v>
      </c>
      <c r="N5" s="21" t="s">
        <v>367</v>
      </c>
      <c r="O5" s="454" t="s">
        <v>368</v>
      </c>
      <c r="P5" s="21"/>
      <c r="Q5" s="453" t="s">
        <v>175</v>
      </c>
      <c r="R5" s="21" t="s">
        <v>359</v>
      </c>
      <c r="S5" s="21" t="s">
        <v>360</v>
      </c>
      <c r="T5" s="21" t="s">
        <v>361</v>
      </c>
      <c r="U5" s="21" t="s">
        <v>362</v>
      </c>
      <c r="V5" s="21" t="s">
        <v>363</v>
      </c>
      <c r="W5" s="21" t="s">
        <v>364</v>
      </c>
      <c r="X5" s="21" t="s">
        <v>365</v>
      </c>
      <c r="Y5" s="21" t="s">
        <v>366</v>
      </c>
      <c r="Z5" s="21" t="s">
        <v>367</v>
      </c>
      <c r="AA5" s="454" t="s">
        <v>368</v>
      </c>
    </row>
    <row r="6" spans="1:29" ht="3" customHeight="1" thickBot="1" x14ac:dyDescent="0.25">
      <c r="E6" s="455"/>
      <c r="F6" s="27"/>
      <c r="G6" s="27"/>
      <c r="H6" s="27"/>
      <c r="I6" s="27"/>
      <c r="J6" s="27"/>
      <c r="K6" s="27"/>
      <c r="L6" s="27"/>
      <c r="M6" s="27"/>
      <c r="N6" s="27"/>
      <c r="O6" s="456"/>
      <c r="Q6" s="455"/>
      <c r="R6" s="27"/>
      <c r="S6" s="27"/>
      <c r="T6" s="27"/>
      <c r="U6" s="27"/>
      <c r="V6" s="27"/>
      <c r="W6" s="27"/>
      <c r="X6" s="27"/>
      <c r="Y6" s="27"/>
      <c r="Z6" s="27"/>
      <c r="AA6" s="456"/>
    </row>
    <row r="7" spans="1:29" x14ac:dyDescent="0.2">
      <c r="A7" s="452">
        <v>2023</v>
      </c>
      <c r="B7" s="452"/>
      <c r="C7" s="457"/>
      <c r="E7" s="458">
        <f t="shared" ref="E7:O16" si="0">SUMIF($A$36:$A$377,$A7,E$36:E$377)</f>
        <v>11246057</v>
      </c>
      <c r="F7" s="459">
        <f t="shared" si="0"/>
        <v>8664638</v>
      </c>
      <c r="G7" s="459">
        <f t="shared" si="0"/>
        <v>1104221</v>
      </c>
      <c r="H7" s="459">
        <f t="shared" si="0"/>
        <v>69032</v>
      </c>
      <c r="I7" s="459">
        <f t="shared" si="0"/>
        <v>6689</v>
      </c>
      <c r="J7" s="459">
        <f t="shared" si="0"/>
        <v>21090637</v>
      </c>
      <c r="K7" s="459">
        <f t="shared" si="0"/>
        <v>1868908</v>
      </c>
      <c r="L7" s="459">
        <f t="shared" si="0"/>
        <v>22959545</v>
      </c>
      <c r="M7" s="459">
        <f t="shared" si="0"/>
        <v>23700</v>
      </c>
      <c r="N7" s="459">
        <f t="shared" si="0"/>
        <v>2101</v>
      </c>
      <c r="O7" s="460">
        <f t="shared" si="0"/>
        <v>22985346</v>
      </c>
      <c r="P7" s="461"/>
      <c r="Q7" s="458">
        <f t="shared" ref="Q7:AA16" si="1">SUMIF($A$36:$A$377,$A7,Q$36:Q$377)</f>
        <v>11184545</v>
      </c>
      <c r="R7" s="459">
        <f t="shared" si="1"/>
        <v>8639053</v>
      </c>
      <c r="S7" s="459">
        <f t="shared" si="1"/>
        <v>1104221</v>
      </c>
      <c r="T7" s="459">
        <f t="shared" si="1"/>
        <v>69032</v>
      </c>
      <c r="U7" s="459">
        <f t="shared" si="1"/>
        <v>6689</v>
      </c>
      <c r="V7" s="459">
        <f t="shared" si="1"/>
        <v>21003540</v>
      </c>
      <c r="W7" s="459">
        <f t="shared" si="1"/>
        <v>1861187</v>
      </c>
      <c r="X7" s="459">
        <f t="shared" si="1"/>
        <v>22864727</v>
      </c>
      <c r="Y7" s="459">
        <f t="shared" si="1"/>
        <v>23700</v>
      </c>
      <c r="Z7" s="459">
        <f t="shared" si="1"/>
        <v>2101</v>
      </c>
      <c r="AA7" s="460">
        <f t="shared" si="1"/>
        <v>22890528</v>
      </c>
      <c r="AC7" s="462"/>
    </row>
    <row r="8" spans="1:29" x14ac:dyDescent="0.2">
      <c r="A8" s="452">
        <f t="shared" ref="A8:A34" si="2">A7+1</f>
        <v>2024</v>
      </c>
      <c r="B8" s="452"/>
      <c r="C8" s="457"/>
      <c r="E8" s="463">
        <f t="shared" si="0"/>
        <v>11233736</v>
      </c>
      <c r="F8" s="464">
        <f t="shared" si="0"/>
        <v>8804282</v>
      </c>
      <c r="G8" s="464">
        <f t="shared" si="0"/>
        <v>1071303</v>
      </c>
      <c r="H8" s="464">
        <f t="shared" si="0"/>
        <v>70776</v>
      </c>
      <c r="I8" s="464">
        <f t="shared" si="0"/>
        <v>6783</v>
      </c>
      <c r="J8" s="464">
        <f t="shared" si="0"/>
        <v>21186880</v>
      </c>
      <c r="K8" s="464">
        <f t="shared" si="0"/>
        <v>1877433</v>
      </c>
      <c r="L8" s="464">
        <f t="shared" si="0"/>
        <v>23064313</v>
      </c>
      <c r="M8" s="464">
        <f t="shared" si="0"/>
        <v>23700</v>
      </c>
      <c r="N8" s="464">
        <f t="shared" si="0"/>
        <v>2101</v>
      </c>
      <c r="O8" s="465">
        <f t="shared" si="0"/>
        <v>23090114</v>
      </c>
      <c r="P8" s="461"/>
      <c r="Q8" s="463">
        <f t="shared" si="1"/>
        <v>11082836</v>
      </c>
      <c r="R8" s="464">
        <f t="shared" si="1"/>
        <v>8721590</v>
      </c>
      <c r="S8" s="464">
        <f t="shared" si="1"/>
        <v>1071303</v>
      </c>
      <c r="T8" s="464">
        <f t="shared" si="1"/>
        <v>70776</v>
      </c>
      <c r="U8" s="464">
        <f t="shared" si="1"/>
        <v>6783</v>
      </c>
      <c r="V8" s="464">
        <f t="shared" si="1"/>
        <v>20953288</v>
      </c>
      <c r="W8" s="464">
        <f t="shared" si="1"/>
        <v>1856737</v>
      </c>
      <c r="X8" s="464">
        <f t="shared" si="1"/>
        <v>22810025</v>
      </c>
      <c r="Y8" s="464">
        <f t="shared" si="1"/>
        <v>23700</v>
      </c>
      <c r="Z8" s="464">
        <f t="shared" si="1"/>
        <v>2101</v>
      </c>
      <c r="AA8" s="465">
        <f t="shared" si="1"/>
        <v>22835826</v>
      </c>
      <c r="AC8" s="462"/>
    </row>
    <row r="9" spans="1:29" x14ac:dyDescent="0.2">
      <c r="A9" s="452">
        <f t="shared" si="2"/>
        <v>2025</v>
      </c>
      <c r="B9" s="452"/>
      <c r="C9" s="457"/>
      <c r="E9" s="463">
        <f t="shared" si="0"/>
        <v>11280705</v>
      </c>
      <c r="F9" s="464">
        <f t="shared" si="0"/>
        <v>8871582</v>
      </c>
      <c r="G9" s="464">
        <f t="shared" si="0"/>
        <v>1052868</v>
      </c>
      <c r="H9" s="464">
        <f t="shared" si="0"/>
        <v>69925</v>
      </c>
      <c r="I9" s="464">
        <f t="shared" si="0"/>
        <v>6714</v>
      </c>
      <c r="J9" s="464">
        <f t="shared" si="0"/>
        <v>21281794</v>
      </c>
      <c r="K9" s="464">
        <f t="shared" si="0"/>
        <v>1885845</v>
      </c>
      <c r="L9" s="464">
        <f t="shared" si="0"/>
        <v>23167639</v>
      </c>
      <c r="M9" s="464">
        <f t="shared" si="0"/>
        <v>23784</v>
      </c>
      <c r="N9" s="464">
        <f t="shared" si="0"/>
        <v>2108</v>
      </c>
      <c r="O9" s="465">
        <f t="shared" si="0"/>
        <v>23193531</v>
      </c>
      <c r="P9" s="461"/>
      <c r="Q9" s="463">
        <f t="shared" si="1"/>
        <v>11046919</v>
      </c>
      <c r="R9" s="464">
        <f t="shared" si="1"/>
        <v>8715370</v>
      </c>
      <c r="S9" s="464">
        <f t="shared" si="1"/>
        <v>1052868</v>
      </c>
      <c r="T9" s="464">
        <f t="shared" si="1"/>
        <v>69925</v>
      </c>
      <c r="U9" s="464">
        <f t="shared" si="1"/>
        <v>6714</v>
      </c>
      <c r="V9" s="464">
        <f t="shared" si="1"/>
        <v>20891796</v>
      </c>
      <c r="W9" s="464">
        <f t="shared" si="1"/>
        <v>1851287</v>
      </c>
      <c r="X9" s="464">
        <f t="shared" si="1"/>
        <v>22743083</v>
      </c>
      <c r="Y9" s="464">
        <f t="shared" si="1"/>
        <v>23784</v>
      </c>
      <c r="Z9" s="464">
        <f t="shared" si="1"/>
        <v>2108</v>
      </c>
      <c r="AA9" s="465">
        <f t="shared" si="1"/>
        <v>22768975</v>
      </c>
      <c r="AC9" s="462"/>
    </row>
    <row r="10" spans="1:29" x14ac:dyDescent="0.2">
      <c r="A10" s="452">
        <f t="shared" si="2"/>
        <v>2026</v>
      </c>
      <c r="B10" s="452"/>
      <c r="C10" s="457"/>
      <c r="E10" s="463">
        <f t="shared" si="0"/>
        <v>11450148</v>
      </c>
      <c r="F10" s="464">
        <f t="shared" si="0"/>
        <v>8945920</v>
      </c>
      <c r="G10" s="464">
        <f t="shared" si="0"/>
        <v>1029916</v>
      </c>
      <c r="H10" s="464">
        <f t="shared" si="0"/>
        <v>69064</v>
      </c>
      <c r="I10" s="464">
        <f t="shared" si="0"/>
        <v>6708</v>
      </c>
      <c r="J10" s="464">
        <f t="shared" si="0"/>
        <v>21501756</v>
      </c>
      <c r="K10" s="464">
        <f t="shared" si="0"/>
        <v>1905337</v>
      </c>
      <c r="L10" s="464">
        <f t="shared" si="0"/>
        <v>23407093</v>
      </c>
      <c r="M10" s="464">
        <f t="shared" si="0"/>
        <v>23700</v>
      </c>
      <c r="N10" s="464">
        <f t="shared" si="0"/>
        <v>2101</v>
      </c>
      <c r="O10" s="465">
        <f t="shared" si="0"/>
        <v>23432894</v>
      </c>
      <c r="P10" s="461"/>
      <c r="Q10" s="463">
        <f t="shared" si="1"/>
        <v>11115410</v>
      </c>
      <c r="R10" s="464">
        <f t="shared" si="1"/>
        <v>8686463</v>
      </c>
      <c r="S10" s="464">
        <f t="shared" si="1"/>
        <v>1029916</v>
      </c>
      <c r="T10" s="464">
        <f t="shared" si="1"/>
        <v>69064</v>
      </c>
      <c r="U10" s="464">
        <f t="shared" si="1"/>
        <v>6708</v>
      </c>
      <c r="V10" s="464">
        <f t="shared" si="1"/>
        <v>20907561</v>
      </c>
      <c r="W10" s="464">
        <f t="shared" si="1"/>
        <v>1852684</v>
      </c>
      <c r="X10" s="464">
        <f t="shared" si="1"/>
        <v>22760245</v>
      </c>
      <c r="Y10" s="464">
        <f t="shared" si="1"/>
        <v>23700</v>
      </c>
      <c r="Z10" s="464">
        <f t="shared" si="1"/>
        <v>2101</v>
      </c>
      <c r="AA10" s="465">
        <f t="shared" si="1"/>
        <v>22786046</v>
      </c>
      <c r="AC10" s="462"/>
    </row>
    <row r="11" spans="1:29" x14ac:dyDescent="0.2">
      <c r="A11" s="452">
        <f t="shared" si="2"/>
        <v>2027</v>
      </c>
      <c r="B11" s="452"/>
      <c r="C11" s="457"/>
      <c r="E11" s="463">
        <f t="shared" si="0"/>
        <v>11598586</v>
      </c>
      <c r="F11" s="464">
        <f t="shared" si="0"/>
        <v>9014083</v>
      </c>
      <c r="G11" s="464">
        <f t="shared" si="0"/>
        <v>1010742</v>
      </c>
      <c r="H11" s="464">
        <f t="shared" si="0"/>
        <v>68217</v>
      </c>
      <c r="I11" s="464">
        <f t="shared" si="0"/>
        <v>6678</v>
      </c>
      <c r="J11" s="464">
        <f t="shared" si="0"/>
        <v>21698306</v>
      </c>
      <c r="K11" s="464">
        <f t="shared" si="0"/>
        <v>1922753</v>
      </c>
      <c r="L11" s="464">
        <f t="shared" si="0"/>
        <v>23621059</v>
      </c>
      <c r="M11" s="464">
        <f t="shared" si="0"/>
        <v>23700</v>
      </c>
      <c r="N11" s="464">
        <f t="shared" si="0"/>
        <v>2101</v>
      </c>
      <c r="O11" s="465">
        <f t="shared" si="0"/>
        <v>23646860</v>
      </c>
      <c r="P11" s="461"/>
      <c r="Q11" s="463">
        <f t="shared" si="1"/>
        <v>11142993</v>
      </c>
      <c r="R11" s="464">
        <f t="shared" si="1"/>
        <v>8615741</v>
      </c>
      <c r="S11" s="464">
        <f t="shared" si="1"/>
        <v>1010742</v>
      </c>
      <c r="T11" s="464">
        <f t="shared" si="1"/>
        <v>68217</v>
      </c>
      <c r="U11" s="464">
        <f t="shared" si="1"/>
        <v>6678</v>
      </c>
      <c r="V11" s="464">
        <f t="shared" si="1"/>
        <v>20844371</v>
      </c>
      <c r="W11" s="464">
        <f t="shared" si="1"/>
        <v>1847086</v>
      </c>
      <c r="X11" s="464">
        <f t="shared" si="1"/>
        <v>22691457</v>
      </c>
      <c r="Y11" s="464">
        <f t="shared" si="1"/>
        <v>23700</v>
      </c>
      <c r="Z11" s="464">
        <f t="shared" si="1"/>
        <v>2101</v>
      </c>
      <c r="AA11" s="465">
        <f t="shared" si="1"/>
        <v>22717258</v>
      </c>
      <c r="AC11" s="462"/>
    </row>
    <row r="12" spans="1:29" x14ac:dyDescent="0.2">
      <c r="A12" s="452">
        <f t="shared" si="2"/>
        <v>2028</v>
      </c>
      <c r="B12" s="452"/>
      <c r="C12" s="457"/>
      <c r="E12" s="463">
        <f t="shared" si="0"/>
        <v>11824536</v>
      </c>
      <c r="F12" s="464">
        <f t="shared" si="0"/>
        <v>9158437</v>
      </c>
      <c r="G12" s="464">
        <f t="shared" si="0"/>
        <v>994955</v>
      </c>
      <c r="H12" s="464">
        <f t="shared" si="0"/>
        <v>67372</v>
      </c>
      <c r="I12" s="464">
        <f t="shared" si="0"/>
        <v>6683</v>
      </c>
      <c r="J12" s="464">
        <f t="shared" si="0"/>
        <v>22051983</v>
      </c>
      <c r="K12" s="464">
        <f t="shared" si="0"/>
        <v>1954095</v>
      </c>
      <c r="L12" s="464">
        <f t="shared" si="0"/>
        <v>24006078</v>
      </c>
      <c r="M12" s="464">
        <f t="shared" si="0"/>
        <v>23700</v>
      </c>
      <c r="N12" s="464">
        <f t="shared" si="0"/>
        <v>2101</v>
      </c>
      <c r="O12" s="465">
        <f t="shared" si="0"/>
        <v>24031879</v>
      </c>
      <c r="P12" s="461"/>
      <c r="Q12" s="463">
        <f t="shared" si="1"/>
        <v>11224573</v>
      </c>
      <c r="R12" s="464">
        <f t="shared" si="1"/>
        <v>8576228</v>
      </c>
      <c r="S12" s="464">
        <f t="shared" si="1"/>
        <v>994955</v>
      </c>
      <c r="T12" s="464">
        <f t="shared" si="1"/>
        <v>67372</v>
      </c>
      <c r="U12" s="464">
        <f t="shared" si="1"/>
        <v>6683</v>
      </c>
      <c r="V12" s="464">
        <f t="shared" si="1"/>
        <v>20869811</v>
      </c>
      <c r="W12" s="464">
        <f t="shared" si="1"/>
        <v>1849338</v>
      </c>
      <c r="X12" s="464">
        <f t="shared" si="1"/>
        <v>22719149</v>
      </c>
      <c r="Y12" s="464">
        <f t="shared" si="1"/>
        <v>23700</v>
      </c>
      <c r="Z12" s="464">
        <f t="shared" si="1"/>
        <v>2101</v>
      </c>
      <c r="AA12" s="465">
        <f t="shared" si="1"/>
        <v>22744950</v>
      </c>
      <c r="AC12" s="462"/>
    </row>
    <row r="13" spans="1:29" x14ac:dyDescent="0.2">
      <c r="A13" s="452">
        <f t="shared" si="2"/>
        <v>2029</v>
      </c>
      <c r="B13" s="452"/>
      <c r="C13" s="457"/>
      <c r="E13" s="463">
        <f t="shared" si="0"/>
        <v>11975331</v>
      </c>
      <c r="F13" s="464">
        <f t="shared" si="0"/>
        <v>9260976</v>
      </c>
      <c r="G13" s="464">
        <f t="shared" si="0"/>
        <v>974149</v>
      </c>
      <c r="H13" s="464">
        <f t="shared" si="0"/>
        <v>66535</v>
      </c>
      <c r="I13" s="464">
        <f t="shared" si="0"/>
        <v>6649</v>
      </c>
      <c r="J13" s="464">
        <f t="shared" si="0"/>
        <v>22283640</v>
      </c>
      <c r="K13" s="464">
        <f t="shared" si="0"/>
        <v>1974625</v>
      </c>
      <c r="L13" s="464">
        <f t="shared" si="0"/>
        <v>24258265</v>
      </c>
      <c r="M13" s="464">
        <f t="shared" si="0"/>
        <v>23784</v>
      </c>
      <c r="N13" s="464">
        <f t="shared" si="0"/>
        <v>2108</v>
      </c>
      <c r="O13" s="465">
        <f t="shared" si="0"/>
        <v>24284157</v>
      </c>
      <c r="P13" s="461"/>
      <c r="Q13" s="463">
        <f t="shared" si="1"/>
        <v>11210203</v>
      </c>
      <c r="R13" s="464">
        <f t="shared" si="1"/>
        <v>8443843</v>
      </c>
      <c r="S13" s="464">
        <f t="shared" si="1"/>
        <v>974149</v>
      </c>
      <c r="T13" s="464">
        <f t="shared" si="1"/>
        <v>66535</v>
      </c>
      <c r="U13" s="464">
        <f t="shared" si="1"/>
        <v>6649</v>
      </c>
      <c r="V13" s="464">
        <f t="shared" si="1"/>
        <v>20701379</v>
      </c>
      <c r="W13" s="464">
        <f t="shared" si="1"/>
        <v>1834413</v>
      </c>
      <c r="X13" s="464">
        <f t="shared" si="1"/>
        <v>22535792</v>
      </c>
      <c r="Y13" s="464">
        <f t="shared" si="1"/>
        <v>23784</v>
      </c>
      <c r="Z13" s="464">
        <f t="shared" si="1"/>
        <v>2108</v>
      </c>
      <c r="AA13" s="465">
        <f t="shared" si="1"/>
        <v>22561684</v>
      </c>
      <c r="AC13" s="462"/>
    </row>
    <row r="14" spans="1:29" x14ac:dyDescent="0.2">
      <c r="A14" s="452">
        <f t="shared" si="2"/>
        <v>2030</v>
      </c>
      <c r="B14" s="452"/>
      <c r="C14" s="457"/>
      <c r="E14" s="463">
        <f t="shared" si="0"/>
        <v>12180271</v>
      </c>
      <c r="F14" s="464">
        <f t="shared" si="0"/>
        <v>9426215</v>
      </c>
      <c r="G14" s="464">
        <f t="shared" si="0"/>
        <v>955991</v>
      </c>
      <c r="H14" s="464">
        <f t="shared" si="0"/>
        <v>65694</v>
      </c>
      <c r="I14" s="464">
        <f t="shared" si="0"/>
        <v>6643</v>
      </c>
      <c r="J14" s="464">
        <f t="shared" si="0"/>
        <v>22634814</v>
      </c>
      <c r="K14" s="464">
        <f t="shared" si="0"/>
        <v>2005742</v>
      </c>
      <c r="L14" s="464">
        <f t="shared" si="0"/>
        <v>24640556</v>
      </c>
      <c r="M14" s="464">
        <f t="shared" si="0"/>
        <v>24561</v>
      </c>
      <c r="N14" s="464">
        <f t="shared" si="0"/>
        <v>2176</v>
      </c>
      <c r="O14" s="465">
        <f t="shared" si="0"/>
        <v>24667293</v>
      </c>
      <c r="P14" s="461"/>
      <c r="Q14" s="463">
        <f t="shared" si="1"/>
        <v>11219489</v>
      </c>
      <c r="R14" s="464">
        <f t="shared" si="1"/>
        <v>8311361</v>
      </c>
      <c r="S14" s="464">
        <f t="shared" si="1"/>
        <v>955991</v>
      </c>
      <c r="T14" s="464">
        <f t="shared" si="1"/>
        <v>65694</v>
      </c>
      <c r="U14" s="464">
        <f t="shared" si="1"/>
        <v>6643</v>
      </c>
      <c r="V14" s="464">
        <f t="shared" si="1"/>
        <v>20559178</v>
      </c>
      <c r="W14" s="464">
        <f t="shared" si="1"/>
        <v>1821813</v>
      </c>
      <c r="X14" s="464">
        <f t="shared" si="1"/>
        <v>22380991</v>
      </c>
      <c r="Y14" s="464">
        <f t="shared" si="1"/>
        <v>24561</v>
      </c>
      <c r="Z14" s="464">
        <f t="shared" si="1"/>
        <v>2176</v>
      </c>
      <c r="AA14" s="465">
        <f t="shared" si="1"/>
        <v>22407728</v>
      </c>
      <c r="AC14" s="462"/>
    </row>
    <row r="15" spans="1:29" x14ac:dyDescent="0.2">
      <c r="A15" s="452">
        <f t="shared" si="2"/>
        <v>2031</v>
      </c>
      <c r="B15" s="452"/>
      <c r="C15" s="457"/>
      <c r="E15" s="463">
        <f t="shared" si="0"/>
        <v>12436066</v>
      </c>
      <c r="F15" s="464">
        <f t="shared" si="0"/>
        <v>9684767</v>
      </c>
      <c r="G15" s="464">
        <f t="shared" si="0"/>
        <v>937850</v>
      </c>
      <c r="H15" s="464">
        <f t="shared" si="0"/>
        <v>64846</v>
      </c>
      <c r="I15" s="464">
        <f t="shared" si="0"/>
        <v>6643</v>
      </c>
      <c r="J15" s="464">
        <f t="shared" si="0"/>
        <v>23130172</v>
      </c>
      <c r="K15" s="464">
        <f t="shared" si="0"/>
        <v>2049637</v>
      </c>
      <c r="L15" s="464">
        <f t="shared" si="0"/>
        <v>25179809</v>
      </c>
      <c r="M15" s="464">
        <f t="shared" si="0"/>
        <v>24561</v>
      </c>
      <c r="N15" s="464">
        <f t="shared" si="0"/>
        <v>2176</v>
      </c>
      <c r="O15" s="465">
        <f t="shared" si="0"/>
        <v>25206546</v>
      </c>
      <c r="P15" s="461"/>
      <c r="Q15" s="463">
        <f t="shared" si="1"/>
        <v>11251937</v>
      </c>
      <c r="R15" s="464">
        <f t="shared" si="1"/>
        <v>8212830</v>
      </c>
      <c r="S15" s="464">
        <f t="shared" si="1"/>
        <v>937850</v>
      </c>
      <c r="T15" s="464">
        <f t="shared" si="1"/>
        <v>64846</v>
      </c>
      <c r="U15" s="464">
        <f t="shared" si="1"/>
        <v>6643</v>
      </c>
      <c r="V15" s="464">
        <f t="shared" si="1"/>
        <v>20474106</v>
      </c>
      <c r="W15" s="464">
        <f t="shared" si="1"/>
        <v>1814274</v>
      </c>
      <c r="X15" s="464">
        <f t="shared" si="1"/>
        <v>22288380</v>
      </c>
      <c r="Y15" s="464">
        <f t="shared" si="1"/>
        <v>24561</v>
      </c>
      <c r="Z15" s="464">
        <f t="shared" si="1"/>
        <v>2176</v>
      </c>
      <c r="AA15" s="465">
        <f t="shared" si="1"/>
        <v>22315117</v>
      </c>
      <c r="AC15" s="462"/>
    </row>
    <row r="16" spans="1:29" x14ac:dyDescent="0.2">
      <c r="A16" s="452">
        <f t="shared" si="2"/>
        <v>2032</v>
      </c>
      <c r="B16" s="452"/>
      <c r="C16" s="457"/>
      <c r="E16" s="463">
        <f t="shared" si="0"/>
        <v>12689633</v>
      </c>
      <c r="F16" s="464">
        <f t="shared" si="0"/>
        <v>9980187</v>
      </c>
      <c r="G16" s="464">
        <f t="shared" si="0"/>
        <v>922251</v>
      </c>
      <c r="H16" s="464">
        <f t="shared" si="0"/>
        <v>63980</v>
      </c>
      <c r="I16" s="464">
        <f t="shared" si="0"/>
        <v>6664</v>
      </c>
      <c r="J16" s="464">
        <f t="shared" si="0"/>
        <v>23662715</v>
      </c>
      <c r="K16" s="464">
        <f t="shared" si="0"/>
        <v>2096828</v>
      </c>
      <c r="L16" s="464">
        <f t="shared" si="0"/>
        <v>25759543</v>
      </c>
      <c r="M16" s="464">
        <f t="shared" si="0"/>
        <v>24561</v>
      </c>
      <c r="N16" s="464">
        <f t="shared" si="0"/>
        <v>2176</v>
      </c>
      <c r="O16" s="465">
        <f t="shared" si="0"/>
        <v>25786280</v>
      </c>
      <c r="P16" s="461"/>
      <c r="Q16" s="463">
        <f t="shared" si="1"/>
        <v>11254077</v>
      </c>
      <c r="R16" s="464">
        <f t="shared" si="1"/>
        <v>8085869</v>
      </c>
      <c r="S16" s="464">
        <f t="shared" si="1"/>
        <v>922251</v>
      </c>
      <c r="T16" s="464">
        <f t="shared" si="1"/>
        <v>63980</v>
      </c>
      <c r="U16" s="464">
        <f t="shared" si="1"/>
        <v>6664</v>
      </c>
      <c r="V16" s="464">
        <f t="shared" si="1"/>
        <v>20332841</v>
      </c>
      <c r="W16" s="464">
        <f t="shared" si="1"/>
        <v>1801756</v>
      </c>
      <c r="X16" s="464">
        <f t="shared" si="1"/>
        <v>22134597</v>
      </c>
      <c r="Y16" s="464">
        <f t="shared" si="1"/>
        <v>24561</v>
      </c>
      <c r="Z16" s="464">
        <f t="shared" si="1"/>
        <v>2176</v>
      </c>
      <c r="AA16" s="465">
        <f t="shared" si="1"/>
        <v>22161334</v>
      </c>
      <c r="AC16" s="462"/>
    </row>
    <row r="17" spans="1:29" x14ac:dyDescent="0.2">
      <c r="A17" s="452">
        <f t="shared" si="2"/>
        <v>2033</v>
      </c>
      <c r="B17" s="452"/>
      <c r="C17" s="457"/>
      <c r="E17" s="463">
        <f t="shared" ref="E17:O26" si="3">SUMIF($A$36:$A$377,$A17,E$36:E$377)</f>
        <v>12842339</v>
      </c>
      <c r="F17" s="464">
        <f t="shared" si="3"/>
        <v>10239152</v>
      </c>
      <c r="G17" s="464">
        <f t="shared" si="3"/>
        <v>901652</v>
      </c>
      <c r="H17" s="464">
        <f t="shared" si="3"/>
        <v>63104</v>
      </c>
      <c r="I17" s="464">
        <f t="shared" si="3"/>
        <v>6605</v>
      </c>
      <c r="J17" s="464">
        <f t="shared" si="3"/>
        <v>24052852</v>
      </c>
      <c r="K17" s="464">
        <f t="shared" si="3"/>
        <v>2131399</v>
      </c>
      <c r="L17" s="464">
        <f t="shared" si="3"/>
        <v>26184251</v>
      </c>
      <c r="M17" s="464">
        <f t="shared" si="3"/>
        <v>24648</v>
      </c>
      <c r="N17" s="464">
        <f t="shared" si="3"/>
        <v>2183</v>
      </c>
      <c r="O17" s="465">
        <f t="shared" si="3"/>
        <v>26211082</v>
      </c>
      <c r="P17" s="461"/>
      <c r="Q17" s="463">
        <f t="shared" ref="Q17:AA26" si="4">SUMIF($A$36:$A$377,$A17,Q$36:Q$377)</f>
        <v>11147463</v>
      </c>
      <c r="R17" s="464">
        <f t="shared" si="4"/>
        <v>7890378</v>
      </c>
      <c r="S17" s="464">
        <f t="shared" si="4"/>
        <v>901652</v>
      </c>
      <c r="T17" s="464">
        <f t="shared" si="4"/>
        <v>63104</v>
      </c>
      <c r="U17" s="464">
        <f t="shared" si="4"/>
        <v>6605</v>
      </c>
      <c r="V17" s="464">
        <f t="shared" si="4"/>
        <v>20009202</v>
      </c>
      <c r="W17" s="464">
        <f t="shared" si="4"/>
        <v>1773078</v>
      </c>
      <c r="X17" s="464">
        <f t="shared" si="4"/>
        <v>21782280</v>
      </c>
      <c r="Y17" s="464">
        <f t="shared" si="4"/>
        <v>24648</v>
      </c>
      <c r="Z17" s="464">
        <f t="shared" si="4"/>
        <v>2183</v>
      </c>
      <c r="AA17" s="465">
        <f t="shared" si="4"/>
        <v>21809111</v>
      </c>
      <c r="AC17" s="462"/>
    </row>
    <row r="18" spans="1:29" x14ac:dyDescent="0.2">
      <c r="A18" s="452">
        <f t="shared" si="2"/>
        <v>2034</v>
      </c>
      <c r="B18" s="452"/>
      <c r="C18" s="457"/>
      <c r="E18" s="463">
        <f t="shared" si="3"/>
        <v>13143091</v>
      </c>
      <c r="F18" s="464">
        <f t="shared" si="3"/>
        <v>10659569</v>
      </c>
      <c r="G18" s="464">
        <f t="shared" si="3"/>
        <v>889911</v>
      </c>
      <c r="H18" s="464">
        <f t="shared" si="3"/>
        <v>63386</v>
      </c>
      <c r="I18" s="464">
        <f t="shared" si="3"/>
        <v>6598</v>
      </c>
      <c r="J18" s="464">
        <f t="shared" si="3"/>
        <v>24762555</v>
      </c>
      <c r="K18" s="464">
        <f t="shared" si="3"/>
        <v>2194286</v>
      </c>
      <c r="L18" s="464">
        <f t="shared" si="3"/>
        <v>26956841</v>
      </c>
      <c r="M18" s="464">
        <f t="shared" si="3"/>
        <v>24561</v>
      </c>
      <c r="N18" s="464">
        <f t="shared" si="3"/>
        <v>2176</v>
      </c>
      <c r="O18" s="465">
        <f t="shared" si="3"/>
        <v>26983578</v>
      </c>
      <c r="P18" s="461"/>
      <c r="Q18" s="463">
        <f t="shared" si="4"/>
        <v>11180015</v>
      </c>
      <c r="R18" s="464">
        <f t="shared" si="4"/>
        <v>7816379</v>
      </c>
      <c r="S18" s="464">
        <f t="shared" si="4"/>
        <v>889911</v>
      </c>
      <c r="T18" s="464">
        <f t="shared" si="4"/>
        <v>63386</v>
      </c>
      <c r="U18" s="464">
        <f t="shared" si="4"/>
        <v>6598</v>
      </c>
      <c r="V18" s="464">
        <f t="shared" si="4"/>
        <v>19956289</v>
      </c>
      <c r="W18" s="464">
        <f t="shared" si="4"/>
        <v>1768391</v>
      </c>
      <c r="X18" s="464">
        <f t="shared" si="4"/>
        <v>21724680</v>
      </c>
      <c r="Y18" s="464">
        <f t="shared" si="4"/>
        <v>24561</v>
      </c>
      <c r="Z18" s="464">
        <f t="shared" si="4"/>
        <v>2176</v>
      </c>
      <c r="AA18" s="465">
        <f t="shared" si="4"/>
        <v>21751417</v>
      </c>
      <c r="AC18" s="462"/>
    </row>
    <row r="19" spans="1:29" x14ac:dyDescent="0.2">
      <c r="A19" s="452">
        <f t="shared" si="2"/>
        <v>2035</v>
      </c>
      <c r="B19" s="452"/>
      <c r="C19" s="457"/>
      <c r="E19" s="463">
        <f t="shared" si="3"/>
        <v>13445438</v>
      </c>
      <c r="F19" s="464">
        <f t="shared" si="3"/>
        <v>11155187</v>
      </c>
      <c r="G19" s="464">
        <f t="shared" si="3"/>
        <v>885509</v>
      </c>
      <c r="H19" s="464">
        <f t="shared" si="3"/>
        <v>64625</v>
      </c>
      <c r="I19" s="464">
        <f t="shared" si="3"/>
        <v>6586</v>
      </c>
      <c r="J19" s="464">
        <f t="shared" si="3"/>
        <v>25557345</v>
      </c>
      <c r="K19" s="464">
        <f t="shared" si="3"/>
        <v>2264716</v>
      </c>
      <c r="L19" s="464">
        <f t="shared" si="3"/>
        <v>27822061</v>
      </c>
      <c r="M19" s="464">
        <f t="shared" si="3"/>
        <v>24561</v>
      </c>
      <c r="N19" s="464">
        <f t="shared" si="3"/>
        <v>2176</v>
      </c>
      <c r="O19" s="465">
        <f t="shared" si="3"/>
        <v>27848798</v>
      </c>
      <c r="P19" s="461"/>
      <c r="Q19" s="463">
        <f t="shared" si="4"/>
        <v>11215695</v>
      </c>
      <c r="R19" s="464">
        <f t="shared" si="4"/>
        <v>7781140</v>
      </c>
      <c r="S19" s="464">
        <f t="shared" si="4"/>
        <v>885509</v>
      </c>
      <c r="T19" s="464">
        <f t="shared" si="4"/>
        <v>64625</v>
      </c>
      <c r="U19" s="464">
        <f t="shared" si="4"/>
        <v>6586</v>
      </c>
      <c r="V19" s="464">
        <f t="shared" si="4"/>
        <v>19953555</v>
      </c>
      <c r="W19" s="464">
        <f t="shared" si="4"/>
        <v>1768147</v>
      </c>
      <c r="X19" s="464">
        <f t="shared" si="4"/>
        <v>21721702</v>
      </c>
      <c r="Y19" s="464">
        <f t="shared" si="4"/>
        <v>24561</v>
      </c>
      <c r="Z19" s="464">
        <f t="shared" si="4"/>
        <v>2176</v>
      </c>
      <c r="AA19" s="465">
        <f t="shared" si="4"/>
        <v>21748439</v>
      </c>
      <c r="AC19" s="462"/>
    </row>
    <row r="20" spans="1:29" x14ac:dyDescent="0.2">
      <c r="A20" s="452">
        <f t="shared" si="2"/>
        <v>2036</v>
      </c>
      <c r="B20" s="452"/>
      <c r="C20" s="457"/>
      <c r="E20" s="463">
        <f t="shared" si="3"/>
        <v>13776987</v>
      </c>
      <c r="F20" s="464">
        <f t="shared" si="3"/>
        <v>11715705</v>
      </c>
      <c r="G20" s="464">
        <f t="shared" si="3"/>
        <v>881904</v>
      </c>
      <c r="H20" s="464">
        <f t="shared" si="3"/>
        <v>65838</v>
      </c>
      <c r="I20" s="464">
        <f t="shared" si="3"/>
        <v>6608</v>
      </c>
      <c r="J20" s="464">
        <f t="shared" si="3"/>
        <v>26447042</v>
      </c>
      <c r="K20" s="464">
        <f t="shared" si="3"/>
        <v>2343555</v>
      </c>
      <c r="L20" s="464">
        <f t="shared" si="3"/>
        <v>28790597</v>
      </c>
      <c r="M20" s="464">
        <f t="shared" si="3"/>
        <v>24561</v>
      </c>
      <c r="N20" s="464">
        <f t="shared" si="3"/>
        <v>2176</v>
      </c>
      <c r="O20" s="465">
        <f t="shared" si="3"/>
        <v>28817334</v>
      </c>
      <c r="P20" s="461"/>
      <c r="Q20" s="463">
        <f t="shared" si="4"/>
        <v>11286469</v>
      </c>
      <c r="R20" s="464">
        <f t="shared" si="4"/>
        <v>7777142</v>
      </c>
      <c r="S20" s="464">
        <f t="shared" si="4"/>
        <v>881904</v>
      </c>
      <c r="T20" s="464">
        <f t="shared" si="4"/>
        <v>65838</v>
      </c>
      <c r="U20" s="464">
        <f t="shared" si="4"/>
        <v>6608</v>
      </c>
      <c r="V20" s="464">
        <f t="shared" si="4"/>
        <v>20017961</v>
      </c>
      <c r="W20" s="464">
        <f t="shared" si="4"/>
        <v>1773856</v>
      </c>
      <c r="X20" s="464">
        <f t="shared" si="4"/>
        <v>21791817</v>
      </c>
      <c r="Y20" s="464">
        <f t="shared" si="4"/>
        <v>24561</v>
      </c>
      <c r="Z20" s="464">
        <f t="shared" si="4"/>
        <v>2176</v>
      </c>
      <c r="AA20" s="465">
        <f t="shared" si="4"/>
        <v>21818554</v>
      </c>
      <c r="AC20" s="462"/>
    </row>
    <row r="21" spans="1:29" x14ac:dyDescent="0.2">
      <c r="A21" s="452">
        <f t="shared" si="2"/>
        <v>2037</v>
      </c>
      <c r="B21" s="452"/>
      <c r="C21" s="457"/>
      <c r="E21" s="463">
        <f t="shared" si="3"/>
        <v>13975342</v>
      </c>
      <c r="F21" s="464">
        <f t="shared" si="3"/>
        <v>12216233</v>
      </c>
      <c r="G21" s="464">
        <f t="shared" si="3"/>
        <v>875214</v>
      </c>
      <c r="H21" s="464">
        <f t="shared" si="3"/>
        <v>67022</v>
      </c>
      <c r="I21" s="464">
        <f t="shared" si="3"/>
        <v>6559</v>
      </c>
      <c r="J21" s="464">
        <f t="shared" si="3"/>
        <v>27140370</v>
      </c>
      <c r="K21" s="464">
        <f t="shared" si="3"/>
        <v>2404993</v>
      </c>
      <c r="L21" s="464">
        <f t="shared" si="3"/>
        <v>29545363</v>
      </c>
      <c r="M21" s="464">
        <f t="shared" si="3"/>
        <v>24561</v>
      </c>
      <c r="N21" s="464">
        <f t="shared" si="3"/>
        <v>2176</v>
      </c>
      <c r="O21" s="465">
        <f t="shared" si="3"/>
        <v>29572100</v>
      </c>
      <c r="P21" s="461"/>
      <c r="Q21" s="463">
        <f t="shared" si="4"/>
        <v>11264643</v>
      </c>
      <c r="R21" s="464">
        <f t="shared" si="4"/>
        <v>7723212</v>
      </c>
      <c r="S21" s="464">
        <f t="shared" si="4"/>
        <v>875214</v>
      </c>
      <c r="T21" s="464">
        <f t="shared" si="4"/>
        <v>67022</v>
      </c>
      <c r="U21" s="464">
        <f t="shared" si="4"/>
        <v>6559</v>
      </c>
      <c r="V21" s="464">
        <f t="shared" si="4"/>
        <v>19936650</v>
      </c>
      <c r="W21" s="464">
        <f t="shared" si="4"/>
        <v>1766648</v>
      </c>
      <c r="X21" s="464">
        <f t="shared" si="4"/>
        <v>21703298</v>
      </c>
      <c r="Y21" s="464">
        <f t="shared" si="4"/>
        <v>24561</v>
      </c>
      <c r="Z21" s="464">
        <f t="shared" si="4"/>
        <v>2176</v>
      </c>
      <c r="AA21" s="465">
        <f t="shared" si="4"/>
        <v>21730035</v>
      </c>
      <c r="AC21" s="462"/>
    </row>
    <row r="22" spans="1:29" x14ac:dyDescent="0.2">
      <c r="A22" s="452">
        <f t="shared" si="2"/>
        <v>2038</v>
      </c>
      <c r="B22" s="452"/>
      <c r="C22" s="457"/>
      <c r="E22" s="463">
        <f t="shared" si="3"/>
        <v>14164888</v>
      </c>
      <c r="F22" s="464">
        <f t="shared" si="3"/>
        <v>12751619</v>
      </c>
      <c r="G22" s="464">
        <f t="shared" si="3"/>
        <v>870218</v>
      </c>
      <c r="H22" s="464">
        <f t="shared" si="3"/>
        <v>68178</v>
      </c>
      <c r="I22" s="464">
        <f t="shared" si="3"/>
        <v>6524</v>
      </c>
      <c r="J22" s="464">
        <f t="shared" si="3"/>
        <v>27861427</v>
      </c>
      <c r="K22" s="464">
        <f t="shared" si="3"/>
        <v>2468888</v>
      </c>
      <c r="L22" s="464">
        <f t="shared" si="3"/>
        <v>30330315</v>
      </c>
      <c r="M22" s="464">
        <f t="shared" si="3"/>
        <v>24561</v>
      </c>
      <c r="N22" s="464">
        <f t="shared" si="3"/>
        <v>2176</v>
      </c>
      <c r="O22" s="465">
        <f t="shared" si="3"/>
        <v>30357052</v>
      </c>
      <c r="P22" s="461"/>
      <c r="Q22" s="463">
        <f t="shared" si="4"/>
        <v>11254705</v>
      </c>
      <c r="R22" s="464">
        <f t="shared" si="4"/>
        <v>7682984</v>
      </c>
      <c r="S22" s="464">
        <f t="shared" si="4"/>
        <v>870218</v>
      </c>
      <c r="T22" s="464">
        <f t="shared" si="4"/>
        <v>68178</v>
      </c>
      <c r="U22" s="464">
        <f t="shared" si="4"/>
        <v>6524</v>
      </c>
      <c r="V22" s="464">
        <f t="shared" si="4"/>
        <v>19882609</v>
      </c>
      <c r="W22" s="464">
        <f t="shared" si="4"/>
        <v>1761860</v>
      </c>
      <c r="X22" s="464">
        <f t="shared" si="4"/>
        <v>21644469</v>
      </c>
      <c r="Y22" s="464">
        <f t="shared" si="4"/>
        <v>24561</v>
      </c>
      <c r="Z22" s="464">
        <f t="shared" si="4"/>
        <v>2176</v>
      </c>
      <c r="AA22" s="465">
        <f t="shared" si="4"/>
        <v>21671206</v>
      </c>
      <c r="AC22" s="462"/>
    </row>
    <row r="23" spans="1:29" x14ac:dyDescent="0.2">
      <c r="A23" s="452">
        <f t="shared" si="2"/>
        <v>2039</v>
      </c>
      <c r="B23" s="452"/>
      <c r="C23" s="457"/>
      <c r="E23" s="463">
        <f t="shared" si="3"/>
        <v>14369134</v>
      </c>
      <c r="F23" s="464">
        <f t="shared" si="3"/>
        <v>13294876</v>
      </c>
      <c r="G23" s="464">
        <f t="shared" si="3"/>
        <v>866757</v>
      </c>
      <c r="H23" s="464">
        <f t="shared" si="3"/>
        <v>69308</v>
      </c>
      <c r="I23" s="464">
        <f t="shared" si="3"/>
        <v>6518</v>
      </c>
      <c r="J23" s="464">
        <f t="shared" si="3"/>
        <v>28606593</v>
      </c>
      <c r="K23" s="464">
        <f t="shared" si="3"/>
        <v>2534920</v>
      </c>
      <c r="L23" s="464">
        <f t="shared" si="3"/>
        <v>31141513</v>
      </c>
      <c r="M23" s="464">
        <f t="shared" si="3"/>
        <v>24561</v>
      </c>
      <c r="N23" s="464">
        <f t="shared" si="3"/>
        <v>2176</v>
      </c>
      <c r="O23" s="465">
        <f t="shared" si="3"/>
        <v>31168250</v>
      </c>
      <c r="P23" s="461"/>
      <c r="Q23" s="463">
        <f t="shared" si="4"/>
        <v>11282253</v>
      </c>
      <c r="R23" s="464">
        <f t="shared" si="4"/>
        <v>7647049</v>
      </c>
      <c r="S23" s="464">
        <f t="shared" si="4"/>
        <v>866757</v>
      </c>
      <c r="T23" s="464">
        <f t="shared" si="4"/>
        <v>69308</v>
      </c>
      <c r="U23" s="464">
        <f t="shared" si="4"/>
        <v>6518</v>
      </c>
      <c r="V23" s="464">
        <f t="shared" si="4"/>
        <v>19871885</v>
      </c>
      <c r="W23" s="464">
        <f t="shared" si="4"/>
        <v>1760910</v>
      </c>
      <c r="X23" s="464">
        <f t="shared" si="4"/>
        <v>21632795</v>
      </c>
      <c r="Y23" s="464">
        <f t="shared" si="4"/>
        <v>24561</v>
      </c>
      <c r="Z23" s="464">
        <f t="shared" si="4"/>
        <v>2176</v>
      </c>
      <c r="AA23" s="465">
        <f t="shared" si="4"/>
        <v>21659532</v>
      </c>
      <c r="AC23" s="462"/>
    </row>
    <row r="24" spans="1:29" x14ac:dyDescent="0.2">
      <c r="A24" s="452">
        <f t="shared" si="2"/>
        <v>2040</v>
      </c>
      <c r="B24" s="452"/>
      <c r="C24" s="457"/>
      <c r="E24" s="463">
        <f t="shared" si="3"/>
        <v>14576532</v>
      </c>
      <c r="F24" s="464">
        <f t="shared" si="3"/>
        <v>13880653</v>
      </c>
      <c r="G24" s="464">
        <f t="shared" si="3"/>
        <v>864444</v>
      </c>
      <c r="H24" s="464">
        <f t="shared" si="3"/>
        <v>70444</v>
      </c>
      <c r="I24" s="464">
        <f t="shared" si="3"/>
        <v>6537</v>
      </c>
      <c r="J24" s="464">
        <f t="shared" si="3"/>
        <v>29398610</v>
      </c>
      <c r="K24" s="464">
        <f t="shared" si="3"/>
        <v>2605104</v>
      </c>
      <c r="L24" s="464">
        <f t="shared" si="3"/>
        <v>32003714</v>
      </c>
      <c r="M24" s="464">
        <f t="shared" si="3"/>
        <v>24561</v>
      </c>
      <c r="N24" s="464">
        <f t="shared" si="3"/>
        <v>2176</v>
      </c>
      <c r="O24" s="465">
        <f t="shared" si="3"/>
        <v>32030451</v>
      </c>
      <c r="P24" s="461"/>
      <c r="Q24" s="463">
        <f t="shared" si="4"/>
        <v>11332477</v>
      </c>
      <c r="R24" s="464">
        <f t="shared" si="4"/>
        <v>7629599</v>
      </c>
      <c r="S24" s="464">
        <f t="shared" si="4"/>
        <v>864444</v>
      </c>
      <c r="T24" s="464">
        <f t="shared" si="4"/>
        <v>70444</v>
      </c>
      <c r="U24" s="464">
        <f t="shared" si="4"/>
        <v>6537</v>
      </c>
      <c r="V24" s="464">
        <f t="shared" si="4"/>
        <v>19903501</v>
      </c>
      <c r="W24" s="464">
        <f t="shared" si="4"/>
        <v>1763712</v>
      </c>
      <c r="X24" s="464">
        <f t="shared" si="4"/>
        <v>21667213</v>
      </c>
      <c r="Y24" s="464">
        <f t="shared" si="4"/>
        <v>24561</v>
      </c>
      <c r="Z24" s="464">
        <f t="shared" si="4"/>
        <v>2176</v>
      </c>
      <c r="AA24" s="465">
        <f t="shared" si="4"/>
        <v>21693950</v>
      </c>
      <c r="AC24" s="462"/>
    </row>
    <row r="25" spans="1:29" x14ac:dyDescent="0.2">
      <c r="A25" s="452">
        <f t="shared" si="2"/>
        <v>2041</v>
      </c>
      <c r="B25" s="452"/>
      <c r="C25" s="457"/>
      <c r="E25" s="463">
        <f t="shared" si="3"/>
        <v>14684385</v>
      </c>
      <c r="F25" s="464">
        <f t="shared" si="3"/>
        <v>14394887</v>
      </c>
      <c r="G25" s="464">
        <f t="shared" si="3"/>
        <v>858066</v>
      </c>
      <c r="H25" s="464">
        <f t="shared" si="3"/>
        <v>71607</v>
      </c>
      <c r="I25" s="464">
        <f t="shared" si="3"/>
        <v>6500</v>
      </c>
      <c r="J25" s="464">
        <f t="shared" si="3"/>
        <v>30015445</v>
      </c>
      <c r="K25" s="464">
        <f t="shared" si="3"/>
        <v>2659761</v>
      </c>
      <c r="L25" s="464">
        <f t="shared" si="3"/>
        <v>32675206</v>
      </c>
      <c r="M25" s="464">
        <f t="shared" si="3"/>
        <v>24561</v>
      </c>
      <c r="N25" s="464">
        <f t="shared" si="3"/>
        <v>2176</v>
      </c>
      <c r="O25" s="465">
        <f t="shared" si="3"/>
        <v>32701943</v>
      </c>
      <c r="P25" s="461"/>
      <c r="Q25" s="463">
        <f t="shared" si="4"/>
        <v>11331704</v>
      </c>
      <c r="R25" s="464">
        <f t="shared" si="4"/>
        <v>7569347</v>
      </c>
      <c r="S25" s="464">
        <f t="shared" si="4"/>
        <v>858066</v>
      </c>
      <c r="T25" s="464">
        <f t="shared" si="4"/>
        <v>71607</v>
      </c>
      <c r="U25" s="464">
        <f t="shared" si="4"/>
        <v>6500</v>
      </c>
      <c r="V25" s="464">
        <f t="shared" si="4"/>
        <v>19837224</v>
      </c>
      <c r="W25" s="464">
        <f t="shared" si="4"/>
        <v>1757838</v>
      </c>
      <c r="X25" s="464">
        <f t="shared" si="4"/>
        <v>21595062</v>
      </c>
      <c r="Y25" s="464">
        <f t="shared" si="4"/>
        <v>24561</v>
      </c>
      <c r="Z25" s="464">
        <f t="shared" si="4"/>
        <v>2176</v>
      </c>
      <c r="AA25" s="465">
        <f t="shared" si="4"/>
        <v>21621799</v>
      </c>
      <c r="AC25" s="462"/>
    </row>
    <row r="26" spans="1:29" x14ac:dyDescent="0.2">
      <c r="A26" s="452">
        <f t="shared" si="2"/>
        <v>2042</v>
      </c>
      <c r="B26" s="452"/>
      <c r="C26" s="457"/>
      <c r="E26" s="463">
        <f t="shared" si="3"/>
        <v>14812996</v>
      </c>
      <c r="F26" s="464">
        <f t="shared" si="3"/>
        <v>14962758</v>
      </c>
      <c r="G26" s="464">
        <f t="shared" si="3"/>
        <v>853580</v>
      </c>
      <c r="H26" s="464">
        <f t="shared" si="3"/>
        <v>72770</v>
      </c>
      <c r="I26" s="464">
        <f t="shared" si="3"/>
        <v>6500</v>
      </c>
      <c r="J26" s="464">
        <f t="shared" si="3"/>
        <v>30708604</v>
      </c>
      <c r="K26" s="464">
        <f t="shared" si="3"/>
        <v>2721185</v>
      </c>
      <c r="L26" s="464">
        <f t="shared" si="3"/>
        <v>33429789</v>
      </c>
      <c r="M26" s="464">
        <f t="shared" si="3"/>
        <v>24561</v>
      </c>
      <c r="N26" s="464">
        <f t="shared" si="3"/>
        <v>2176</v>
      </c>
      <c r="O26" s="465">
        <f t="shared" si="3"/>
        <v>33456526</v>
      </c>
      <c r="P26" s="461"/>
      <c r="Q26" s="463">
        <f t="shared" si="4"/>
        <v>11375420</v>
      </c>
      <c r="R26" s="464">
        <f t="shared" si="4"/>
        <v>7536909</v>
      </c>
      <c r="S26" s="464">
        <f t="shared" si="4"/>
        <v>853580</v>
      </c>
      <c r="T26" s="464">
        <f t="shared" si="4"/>
        <v>72770</v>
      </c>
      <c r="U26" s="464">
        <f t="shared" si="4"/>
        <v>6500</v>
      </c>
      <c r="V26" s="464">
        <f t="shared" si="4"/>
        <v>19845179</v>
      </c>
      <c r="W26" s="464">
        <f t="shared" si="4"/>
        <v>1758542</v>
      </c>
      <c r="X26" s="464">
        <f t="shared" si="4"/>
        <v>21603721</v>
      </c>
      <c r="Y26" s="464">
        <f t="shared" si="4"/>
        <v>24561</v>
      </c>
      <c r="Z26" s="464">
        <f t="shared" si="4"/>
        <v>2176</v>
      </c>
      <c r="AA26" s="465">
        <f t="shared" si="4"/>
        <v>21630458</v>
      </c>
      <c r="AC26" s="462"/>
    </row>
    <row r="27" spans="1:29" x14ac:dyDescent="0.2">
      <c r="A27" s="452">
        <f t="shared" si="2"/>
        <v>2043</v>
      </c>
      <c r="B27" s="452"/>
      <c r="C27" s="457"/>
      <c r="E27" s="463">
        <f t="shared" ref="E27:O34" si="5">SUMIF($A$36:$A$377,$A27,E$36:E$377)</f>
        <v>14848877</v>
      </c>
      <c r="F27" s="464">
        <f t="shared" si="5"/>
        <v>15530312</v>
      </c>
      <c r="G27" s="464">
        <f t="shared" si="5"/>
        <v>849613</v>
      </c>
      <c r="H27" s="464">
        <f t="shared" si="5"/>
        <v>73945</v>
      </c>
      <c r="I27" s="464">
        <f t="shared" si="5"/>
        <v>6477</v>
      </c>
      <c r="J27" s="464">
        <f t="shared" si="5"/>
        <v>31309224</v>
      </c>
      <c r="K27" s="464">
        <f t="shared" si="5"/>
        <v>2774407</v>
      </c>
      <c r="L27" s="464">
        <f t="shared" si="5"/>
        <v>34083631</v>
      </c>
      <c r="M27" s="464">
        <f t="shared" si="5"/>
        <v>24561</v>
      </c>
      <c r="N27" s="464">
        <f t="shared" si="5"/>
        <v>2176</v>
      </c>
      <c r="O27" s="465">
        <f t="shared" si="5"/>
        <v>34110368</v>
      </c>
      <c r="P27" s="461"/>
      <c r="Q27" s="463">
        <f t="shared" ref="Q27:AA34" si="6">SUMIF($A$36:$A$377,$A27,Q$36:Q$377)</f>
        <v>11360847</v>
      </c>
      <c r="R27" s="464">
        <f t="shared" si="6"/>
        <v>7495808</v>
      </c>
      <c r="S27" s="464">
        <f t="shared" si="6"/>
        <v>849613</v>
      </c>
      <c r="T27" s="464">
        <f t="shared" si="6"/>
        <v>73945</v>
      </c>
      <c r="U27" s="464">
        <f t="shared" si="6"/>
        <v>6477</v>
      </c>
      <c r="V27" s="464">
        <f t="shared" si="6"/>
        <v>19786690</v>
      </c>
      <c r="W27" s="464">
        <f t="shared" si="6"/>
        <v>1753361</v>
      </c>
      <c r="X27" s="464">
        <f t="shared" si="6"/>
        <v>21540051</v>
      </c>
      <c r="Y27" s="464">
        <f t="shared" si="6"/>
        <v>24561</v>
      </c>
      <c r="Z27" s="464">
        <f t="shared" si="6"/>
        <v>2176</v>
      </c>
      <c r="AA27" s="465">
        <f t="shared" si="6"/>
        <v>21566788</v>
      </c>
      <c r="AC27" s="462"/>
    </row>
    <row r="28" spans="1:29" x14ac:dyDescent="0.2">
      <c r="A28" s="452">
        <f t="shared" si="2"/>
        <v>2044</v>
      </c>
      <c r="B28" s="452"/>
      <c r="C28" s="457"/>
      <c r="E28" s="463">
        <f t="shared" si="5"/>
        <v>14884805</v>
      </c>
      <c r="F28" s="464">
        <f t="shared" si="5"/>
        <v>16150046</v>
      </c>
      <c r="G28" s="464">
        <f t="shared" si="5"/>
        <v>848228</v>
      </c>
      <c r="H28" s="464">
        <f t="shared" si="5"/>
        <v>75129</v>
      </c>
      <c r="I28" s="464">
        <f t="shared" si="5"/>
        <v>6480</v>
      </c>
      <c r="J28" s="464">
        <f t="shared" si="5"/>
        <v>31964688</v>
      </c>
      <c r="K28" s="464">
        <f t="shared" si="5"/>
        <v>2832489</v>
      </c>
      <c r="L28" s="464">
        <f t="shared" si="5"/>
        <v>34797177</v>
      </c>
      <c r="M28" s="464">
        <f t="shared" si="5"/>
        <v>24561</v>
      </c>
      <c r="N28" s="464">
        <f t="shared" si="5"/>
        <v>2176</v>
      </c>
      <c r="O28" s="465">
        <f t="shared" si="5"/>
        <v>34823914</v>
      </c>
      <c r="P28" s="461"/>
      <c r="Q28" s="463">
        <f t="shared" si="6"/>
        <v>11372636</v>
      </c>
      <c r="R28" s="464">
        <f t="shared" si="6"/>
        <v>7475136</v>
      </c>
      <c r="S28" s="464">
        <f t="shared" si="6"/>
        <v>848228</v>
      </c>
      <c r="T28" s="464">
        <f t="shared" si="6"/>
        <v>75129</v>
      </c>
      <c r="U28" s="464">
        <f t="shared" si="6"/>
        <v>6480</v>
      </c>
      <c r="V28" s="464">
        <f t="shared" si="6"/>
        <v>19777609</v>
      </c>
      <c r="W28" s="464">
        <f t="shared" si="6"/>
        <v>1752556</v>
      </c>
      <c r="X28" s="464">
        <f t="shared" si="6"/>
        <v>21530165</v>
      </c>
      <c r="Y28" s="464">
        <f t="shared" si="6"/>
        <v>24561</v>
      </c>
      <c r="Z28" s="464">
        <f t="shared" si="6"/>
        <v>2176</v>
      </c>
      <c r="AA28" s="465">
        <f t="shared" si="6"/>
        <v>21556902</v>
      </c>
      <c r="AC28" s="462"/>
    </row>
    <row r="29" spans="1:29" x14ac:dyDescent="0.2">
      <c r="A29" s="452">
        <f t="shared" si="2"/>
        <v>2045</v>
      </c>
      <c r="B29" s="452"/>
      <c r="C29" s="457"/>
      <c r="E29" s="463">
        <f t="shared" si="5"/>
        <v>14844361</v>
      </c>
      <c r="F29" s="464">
        <f t="shared" si="5"/>
        <v>16692186</v>
      </c>
      <c r="G29" s="464">
        <f t="shared" si="5"/>
        <v>842260</v>
      </c>
      <c r="H29" s="464">
        <f t="shared" si="5"/>
        <v>76323</v>
      </c>
      <c r="I29" s="464">
        <f t="shared" si="5"/>
        <v>6441</v>
      </c>
      <c r="J29" s="464">
        <f t="shared" si="5"/>
        <v>32461571</v>
      </c>
      <c r="K29" s="464">
        <f t="shared" si="5"/>
        <v>2876521</v>
      </c>
      <c r="L29" s="464">
        <f t="shared" si="5"/>
        <v>35338092</v>
      </c>
      <c r="M29" s="464">
        <f t="shared" si="5"/>
        <v>24561</v>
      </c>
      <c r="N29" s="464">
        <f t="shared" si="5"/>
        <v>2176</v>
      </c>
      <c r="O29" s="465">
        <f t="shared" si="5"/>
        <v>35364829</v>
      </c>
      <c r="P29" s="461"/>
      <c r="Q29" s="463">
        <f t="shared" si="6"/>
        <v>11365649</v>
      </c>
      <c r="R29" s="464">
        <f t="shared" si="6"/>
        <v>7415149</v>
      </c>
      <c r="S29" s="464">
        <f t="shared" si="6"/>
        <v>842260</v>
      </c>
      <c r="T29" s="464">
        <f t="shared" si="6"/>
        <v>76323</v>
      </c>
      <c r="U29" s="464">
        <f t="shared" si="6"/>
        <v>6441</v>
      </c>
      <c r="V29" s="464">
        <f t="shared" si="6"/>
        <v>19705822</v>
      </c>
      <c r="W29" s="464">
        <f t="shared" si="6"/>
        <v>1746193</v>
      </c>
      <c r="X29" s="464">
        <f t="shared" si="6"/>
        <v>21452015</v>
      </c>
      <c r="Y29" s="464">
        <f t="shared" si="6"/>
        <v>24561</v>
      </c>
      <c r="Z29" s="464">
        <f t="shared" si="6"/>
        <v>2176</v>
      </c>
      <c r="AA29" s="465">
        <f t="shared" si="6"/>
        <v>21478752</v>
      </c>
      <c r="AC29" s="462"/>
    </row>
    <row r="30" spans="1:29" x14ac:dyDescent="0.2">
      <c r="A30" s="452">
        <f t="shared" si="2"/>
        <v>2046</v>
      </c>
      <c r="B30" s="452"/>
      <c r="C30" s="457"/>
      <c r="E30" s="463">
        <f t="shared" si="5"/>
        <v>14889719</v>
      </c>
      <c r="F30" s="464">
        <f t="shared" si="5"/>
        <v>17227488</v>
      </c>
      <c r="G30" s="464">
        <f t="shared" si="5"/>
        <v>837530</v>
      </c>
      <c r="H30" s="464">
        <f t="shared" si="5"/>
        <v>77524</v>
      </c>
      <c r="I30" s="464">
        <f t="shared" si="5"/>
        <v>6434</v>
      </c>
      <c r="J30" s="464">
        <f t="shared" si="5"/>
        <v>33038695</v>
      </c>
      <c r="K30" s="464">
        <f t="shared" si="5"/>
        <v>2927660</v>
      </c>
      <c r="L30" s="464">
        <f t="shared" si="5"/>
        <v>35966355</v>
      </c>
      <c r="M30" s="464">
        <f t="shared" si="5"/>
        <v>24561</v>
      </c>
      <c r="N30" s="464">
        <f t="shared" si="5"/>
        <v>2176</v>
      </c>
      <c r="O30" s="465">
        <f t="shared" si="5"/>
        <v>35993092</v>
      </c>
      <c r="P30" s="461"/>
      <c r="Q30" s="463">
        <f t="shared" si="6"/>
        <v>11410371</v>
      </c>
      <c r="R30" s="464">
        <f t="shared" si="6"/>
        <v>7374635</v>
      </c>
      <c r="S30" s="464">
        <f t="shared" si="6"/>
        <v>837530</v>
      </c>
      <c r="T30" s="464">
        <f t="shared" si="6"/>
        <v>77524</v>
      </c>
      <c r="U30" s="464">
        <f t="shared" si="6"/>
        <v>6434</v>
      </c>
      <c r="V30" s="464">
        <f t="shared" si="6"/>
        <v>19706494</v>
      </c>
      <c r="W30" s="464">
        <f t="shared" si="6"/>
        <v>1746255</v>
      </c>
      <c r="X30" s="464">
        <f t="shared" si="6"/>
        <v>21452749</v>
      </c>
      <c r="Y30" s="464">
        <f t="shared" si="6"/>
        <v>24561</v>
      </c>
      <c r="Z30" s="464">
        <f t="shared" si="6"/>
        <v>2176</v>
      </c>
      <c r="AA30" s="465">
        <f t="shared" si="6"/>
        <v>21479486</v>
      </c>
      <c r="AC30" s="462"/>
    </row>
    <row r="31" spans="1:29" x14ac:dyDescent="0.2">
      <c r="A31" s="452">
        <f t="shared" si="2"/>
        <v>2047</v>
      </c>
      <c r="B31" s="452"/>
      <c r="C31" s="457"/>
      <c r="E31" s="463">
        <f t="shared" si="5"/>
        <v>14895376</v>
      </c>
      <c r="F31" s="464">
        <f t="shared" si="5"/>
        <v>17762672</v>
      </c>
      <c r="G31" s="464">
        <f t="shared" si="5"/>
        <v>836724</v>
      </c>
      <c r="H31" s="464">
        <f t="shared" si="5"/>
        <v>78738</v>
      </c>
      <c r="I31" s="464">
        <f t="shared" si="5"/>
        <v>6426</v>
      </c>
      <c r="J31" s="464">
        <f t="shared" si="5"/>
        <v>33579936</v>
      </c>
      <c r="K31" s="464">
        <f t="shared" si="5"/>
        <v>2975623</v>
      </c>
      <c r="L31" s="464">
        <f t="shared" si="5"/>
        <v>36555559</v>
      </c>
      <c r="M31" s="464">
        <f t="shared" si="5"/>
        <v>24561</v>
      </c>
      <c r="N31" s="464">
        <f t="shared" si="5"/>
        <v>2176</v>
      </c>
      <c r="O31" s="465">
        <f t="shared" si="5"/>
        <v>36582296</v>
      </c>
      <c r="P31" s="461"/>
      <c r="Q31" s="463">
        <f t="shared" si="6"/>
        <v>11448207</v>
      </c>
      <c r="R31" s="464">
        <f t="shared" si="6"/>
        <v>7329749</v>
      </c>
      <c r="S31" s="464">
        <f t="shared" si="6"/>
        <v>836724</v>
      </c>
      <c r="T31" s="464">
        <f t="shared" si="6"/>
        <v>78738</v>
      </c>
      <c r="U31" s="464">
        <f t="shared" si="6"/>
        <v>6426</v>
      </c>
      <c r="V31" s="464">
        <f t="shared" si="6"/>
        <v>19699844</v>
      </c>
      <c r="W31" s="464">
        <f t="shared" si="6"/>
        <v>1745665</v>
      </c>
      <c r="X31" s="464">
        <f t="shared" si="6"/>
        <v>21445509</v>
      </c>
      <c r="Y31" s="464">
        <f t="shared" si="6"/>
        <v>24561</v>
      </c>
      <c r="Z31" s="464">
        <f t="shared" si="6"/>
        <v>2176</v>
      </c>
      <c r="AA31" s="465">
        <f t="shared" si="6"/>
        <v>21472246</v>
      </c>
      <c r="AC31" s="462"/>
    </row>
    <row r="32" spans="1:29" x14ac:dyDescent="0.2">
      <c r="A32" s="452">
        <f t="shared" si="2"/>
        <v>2048</v>
      </c>
      <c r="B32" s="452"/>
      <c r="C32" s="457"/>
      <c r="E32" s="463">
        <f t="shared" si="5"/>
        <v>14881336</v>
      </c>
      <c r="F32" s="464">
        <f t="shared" si="5"/>
        <v>18352920</v>
      </c>
      <c r="G32" s="464">
        <f t="shared" si="5"/>
        <v>835231</v>
      </c>
      <c r="H32" s="464">
        <f t="shared" si="5"/>
        <v>79962</v>
      </c>
      <c r="I32" s="464">
        <f t="shared" si="5"/>
        <v>6428</v>
      </c>
      <c r="J32" s="464">
        <f t="shared" si="5"/>
        <v>34155877</v>
      </c>
      <c r="K32" s="464">
        <f t="shared" si="5"/>
        <v>3026658</v>
      </c>
      <c r="L32" s="464">
        <f t="shared" si="5"/>
        <v>37182535</v>
      </c>
      <c r="M32" s="464">
        <f t="shared" si="5"/>
        <v>24561</v>
      </c>
      <c r="N32" s="464">
        <f t="shared" si="5"/>
        <v>2176</v>
      </c>
      <c r="O32" s="465">
        <f t="shared" si="5"/>
        <v>37209272</v>
      </c>
      <c r="P32" s="461"/>
      <c r="Q32" s="463">
        <f t="shared" si="6"/>
        <v>11492761</v>
      </c>
      <c r="R32" s="464">
        <f t="shared" si="6"/>
        <v>7298203</v>
      </c>
      <c r="S32" s="464">
        <f t="shared" si="6"/>
        <v>835231</v>
      </c>
      <c r="T32" s="464">
        <f t="shared" si="6"/>
        <v>79962</v>
      </c>
      <c r="U32" s="464">
        <f t="shared" si="6"/>
        <v>6428</v>
      </c>
      <c r="V32" s="464">
        <f t="shared" si="6"/>
        <v>19712585</v>
      </c>
      <c r="W32" s="464">
        <f t="shared" si="6"/>
        <v>1746793</v>
      </c>
      <c r="X32" s="464">
        <f t="shared" si="6"/>
        <v>21459378</v>
      </c>
      <c r="Y32" s="464">
        <f t="shared" si="6"/>
        <v>24561</v>
      </c>
      <c r="Z32" s="464">
        <f t="shared" si="6"/>
        <v>2176</v>
      </c>
      <c r="AA32" s="465">
        <f t="shared" si="6"/>
        <v>21486115</v>
      </c>
      <c r="AC32" s="462"/>
    </row>
    <row r="33" spans="1:34" x14ac:dyDescent="0.2">
      <c r="A33" s="452">
        <f t="shared" si="2"/>
        <v>2049</v>
      </c>
      <c r="B33" s="452"/>
      <c r="C33" s="457"/>
      <c r="E33" s="463">
        <f t="shared" si="5"/>
        <v>14775867</v>
      </c>
      <c r="F33" s="464">
        <f t="shared" si="5"/>
        <v>18861863</v>
      </c>
      <c r="G33" s="464">
        <f t="shared" si="5"/>
        <v>829043</v>
      </c>
      <c r="H33" s="464">
        <f t="shared" si="5"/>
        <v>81046</v>
      </c>
      <c r="I33" s="464">
        <f t="shared" si="5"/>
        <v>6394</v>
      </c>
      <c r="J33" s="464">
        <f t="shared" si="5"/>
        <v>34554213</v>
      </c>
      <c r="K33" s="464">
        <f t="shared" si="5"/>
        <v>3061956</v>
      </c>
      <c r="L33" s="464">
        <f t="shared" si="5"/>
        <v>37616169</v>
      </c>
      <c r="M33" s="464">
        <f t="shared" si="5"/>
        <v>24561</v>
      </c>
      <c r="N33" s="464">
        <f t="shared" si="5"/>
        <v>2176</v>
      </c>
      <c r="O33" s="465">
        <f t="shared" si="5"/>
        <v>37642906</v>
      </c>
      <c r="P33" s="461"/>
      <c r="Q33" s="463">
        <f t="shared" si="6"/>
        <v>11505507</v>
      </c>
      <c r="R33" s="464">
        <f t="shared" si="6"/>
        <v>7234341</v>
      </c>
      <c r="S33" s="464">
        <f t="shared" si="6"/>
        <v>829043</v>
      </c>
      <c r="T33" s="464">
        <f t="shared" si="6"/>
        <v>81046</v>
      </c>
      <c r="U33" s="464">
        <f t="shared" si="6"/>
        <v>6394</v>
      </c>
      <c r="V33" s="464">
        <f t="shared" si="6"/>
        <v>19656331</v>
      </c>
      <c r="W33" s="464">
        <f t="shared" si="6"/>
        <v>1741810</v>
      </c>
      <c r="X33" s="464">
        <f t="shared" si="6"/>
        <v>21398141</v>
      </c>
      <c r="Y33" s="464">
        <f t="shared" si="6"/>
        <v>24561</v>
      </c>
      <c r="Z33" s="464">
        <f t="shared" si="6"/>
        <v>2176</v>
      </c>
      <c r="AA33" s="465">
        <f t="shared" si="6"/>
        <v>21424878</v>
      </c>
      <c r="AC33" s="462"/>
    </row>
    <row r="34" spans="1:34" ht="13.5" thickBot="1" x14ac:dyDescent="0.25">
      <c r="A34" s="452">
        <f t="shared" si="2"/>
        <v>2050</v>
      </c>
      <c r="B34" s="452"/>
      <c r="C34" s="457"/>
      <c r="E34" s="466">
        <f t="shared" si="5"/>
        <v>14666837</v>
      </c>
      <c r="F34" s="467">
        <f t="shared" si="5"/>
        <v>19458542</v>
      </c>
      <c r="G34" s="467">
        <f t="shared" si="5"/>
        <v>825097</v>
      </c>
      <c r="H34" s="467">
        <f t="shared" si="5"/>
        <v>79889</v>
      </c>
      <c r="I34" s="467">
        <f t="shared" si="5"/>
        <v>6394</v>
      </c>
      <c r="J34" s="467">
        <f t="shared" si="5"/>
        <v>35036759</v>
      </c>
      <c r="K34" s="467">
        <f t="shared" si="5"/>
        <v>3104717</v>
      </c>
      <c r="L34" s="467">
        <f t="shared" si="5"/>
        <v>38141476</v>
      </c>
      <c r="M34" s="467">
        <f t="shared" si="5"/>
        <v>24561</v>
      </c>
      <c r="N34" s="467">
        <f t="shared" si="5"/>
        <v>2176</v>
      </c>
      <c r="O34" s="468">
        <f t="shared" si="5"/>
        <v>38168213</v>
      </c>
      <c r="P34" s="461"/>
      <c r="Q34" s="466">
        <f t="shared" si="6"/>
        <v>11552223</v>
      </c>
      <c r="R34" s="467">
        <f t="shared" si="6"/>
        <v>7192744</v>
      </c>
      <c r="S34" s="467">
        <f t="shared" si="6"/>
        <v>825097</v>
      </c>
      <c r="T34" s="467">
        <f t="shared" si="6"/>
        <v>79889</v>
      </c>
      <c r="U34" s="467">
        <f t="shared" si="6"/>
        <v>6394</v>
      </c>
      <c r="V34" s="467">
        <f t="shared" si="6"/>
        <v>19656347</v>
      </c>
      <c r="W34" s="467">
        <f t="shared" si="6"/>
        <v>1741811</v>
      </c>
      <c r="X34" s="467">
        <f t="shared" si="6"/>
        <v>21398158</v>
      </c>
      <c r="Y34" s="467">
        <f t="shared" si="6"/>
        <v>24561</v>
      </c>
      <c r="Z34" s="467">
        <f t="shared" si="6"/>
        <v>2176</v>
      </c>
      <c r="AA34" s="468">
        <f t="shared" si="6"/>
        <v>21424895</v>
      </c>
      <c r="AC34" s="462"/>
    </row>
    <row r="35" spans="1:34" ht="3" customHeight="1" thickBot="1" x14ac:dyDescent="0.25">
      <c r="P35" s="461"/>
    </row>
    <row r="36" spans="1:34" x14ac:dyDescent="0.2">
      <c r="A36" s="452">
        <v>2023</v>
      </c>
      <c r="B36" s="452">
        <v>1</v>
      </c>
      <c r="C36" s="457">
        <f t="shared" ref="C36:C105" si="7">DATE(A36,B36,1)</f>
        <v>44927</v>
      </c>
      <c r="E36" s="458">
        <v>1233459</v>
      </c>
      <c r="F36" s="459">
        <v>770806</v>
      </c>
      <c r="G36" s="459">
        <v>90339</v>
      </c>
      <c r="H36" s="459">
        <v>6250</v>
      </c>
      <c r="I36" s="459">
        <v>1129</v>
      </c>
      <c r="J36" s="459">
        <f>SUM(E36:I36)</f>
        <v>2101983</v>
      </c>
      <c r="K36" s="459">
        <f>L36-J36</f>
        <v>186263</v>
      </c>
      <c r="L36" s="459">
        <f>ROUND(J36/(1-0.0814), 0)</f>
        <v>2288246</v>
      </c>
      <c r="M36" s="459">
        <v>2243</v>
      </c>
      <c r="N36" s="459">
        <f>ROUND(M36/(1-0.0814)-M36, 0)</f>
        <v>199</v>
      </c>
      <c r="O36" s="460">
        <f t="shared" ref="O36:O105" si="8">SUM(L36:N36)</f>
        <v>2290688</v>
      </c>
      <c r="P36" s="461"/>
      <c r="Q36" s="458">
        <v>1233459</v>
      </c>
      <c r="R36" s="459">
        <v>770806</v>
      </c>
      <c r="S36" s="459">
        <f t="shared" ref="S36:U57" si="9">G36</f>
        <v>90339</v>
      </c>
      <c r="T36" s="459">
        <f t="shared" si="9"/>
        <v>6250</v>
      </c>
      <c r="U36" s="459">
        <f t="shared" si="9"/>
        <v>1129</v>
      </c>
      <c r="V36" s="459">
        <f>SUM(Q36:U36)</f>
        <v>2101983</v>
      </c>
      <c r="W36" s="459">
        <f>X36-V36</f>
        <v>186263</v>
      </c>
      <c r="X36" s="459">
        <f>ROUND(V36/(1-0.0814), 0)</f>
        <v>2288246</v>
      </c>
      <c r="Y36" s="459">
        <f>M36</f>
        <v>2243</v>
      </c>
      <c r="Z36" s="459">
        <f>ROUND(Y36/(1-0.0814)-Y36, 0)</f>
        <v>199</v>
      </c>
      <c r="AA36" s="460">
        <f t="shared" ref="AA36:AA105" si="10">SUM(X36:Z36)</f>
        <v>2290688</v>
      </c>
      <c r="AC36" s="461"/>
      <c r="AD36" s="461"/>
      <c r="AE36" s="461"/>
      <c r="AF36" s="461"/>
      <c r="AG36" s="461"/>
      <c r="AH36" s="461"/>
    </row>
    <row r="37" spans="1:34" x14ac:dyDescent="0.2">
      <c r="A37" s="452">
        <v>2023</v>
      </c>
      <c r="B37" s="452">
        <v>2</v>
      </c>
      <c r="C37" s="457">
        <f t="shared" si="7"/>
        <v>44958</v>
      </c>
      <c r="E37" s="463">
        <v>1057842</v>
      </c>
      <c r="F37" s="464">
        <v>699446</v>
      </c>
      <c r="G37" s="464">
        <v>89474</v>
      </c>
      <c r="H37" s="464">
        <v>5047</v>
      </c>
      <c r="I37" s="464">
        <v>563</v>
      </c>
      <c r="J37" s="464">
        <f t="shared" ref="J37:J106" si="11">SUM(E37:I37)</f>
        <v>1852372</v>
      </c>
      <c r="K37" s="464">
        <f t="shared" ref="K37:K106" si="12">L37-J37</f>
        <v>164144</v>
      </c>
      <c r="L37" s="464">
        <f t="shared" ref="L37:L106" si="13">ROUND(J37/(1-0.0814), 0)</f>
        <v>2016516</v>
      </c>
      <c r="M37" s="464">
        <v>2355</v>
      </c>
      <c r="N37" s="464">
        <f t="shared" ref="N37:N106" si="14">ROUND(M37/(1-0.0814)-M37, 0)</f>
        <v>209</v>
      </c>
      <c r="O37" s="465">
        <f t="shared" si="8"/>
        <v>2019080</v>
      </c>
      <c r="P37" s="461"/>
      <c r="Q37" s="463">
        <v>1057842</v>
      </c>
      <c r="R37" s="464">
        <v>699446</v>
      </c>
      <c r="S37" s="464">
        <f t="shared" si="9"/>
        <v>89474</v>
      </c>
      <c r="T37" s="464">
        <f t="shared" si="9"/>
        <v>5047</v>
      </c>
      <c r="U37" s="464">
        <f t="shared" si="9"/>
        <v>563</v>
      </c>
      <c r="V37" s="464">
        <f t="shared" ref="V37:V106" si="15">SUM(Q37:U37)</f>
        <v>1852372</v>
      </c>
      <c r="W37" s="464">
        <f t="shared" ref="W37:W106" si="16">X37-V37</f>
        <v>164144</v>
      </c>
      <c r="X37" s="464">
        <f t="shared" ref="X37:X106" si="17">ROUND(V37/(1-0.0814), 0)</f>
        <v>2016516</v>
      </c>
      <c r="Y37" s="464">
        <f t="shared" ref="Y37:Y106" si="18">M37</f>
        <v>2355</v>
      </c>
      <c r="Z37" s="464">
        <f t="shared" ref="Z37:Z106" si="19">ROUND(Y37/(1-0.0814)-Y37, 0)</f>
        <v>209</v>
      </c>
      <c r="AA37" s="465">
        <f t="shared" si="10"/>
        <v>2019080</v>
      </c>
      <c r="AC37" s="461"/>
      <c r="AD37" s="461"/>
      <c r="AE37" s="461"/>
      <c r="AF37" s="461"/>
      <c r="AG37" s="461"/>
      <c r="AH37" s="461"/>
    </row>
    <row r="38" spans="1:34" x14ac:dyDescent="0.2">
      <c r="A38" s="452">
        <v>2023</v>
      </c>
      <c r="B38" s="452">
        <v>3</v>
      </c>
      <c r="C38" s="457">
        <f t="shared" si="7"/>
        <v>44986</v>
      </c>
      <c r="E38" s="463">
        <v>1051683</v>
      </c>
      <c r="F38" s="464">
        <v>739613</v>
      </c>
      <c r="G38" s="464">
        <v>97538</v>
      </c>
      <c r="H38" s="464">
        <v>5296</v>
      </c>
      <c r="I38" s="464">
        <v>713</v>
      </c>
      <c r="J38" s="464">
        <f t="shared" si="11"/>
        <v>1894843</v>
      </c>
      <c r="K38" s="464">
        <f t="shared" si="12"/>
        <v>167908</v>
      </c>
      <c r="L38" s="464">
        <f t="shared" si="13"/>
        <v>2062751</v>
      </c>
      <c r="M38" s="464">
        <v>2263</v>
      </c>
      <c r="N38" s="464">
        <f t="shared" si="14"/>
        <v>201</v>
      </c>
      <c r="O38" s="465">
        <f t="shared" si="8"/>
        <v>2065215</v>
      </c>
      <c r="P38" s="461"/>
      <c r="Q38" s="463">
        <v>1051683</v>
      </c>
      <c r="R38" s="464">
        <v>739613</v>
      </c>
      <c r="S38" s="464">
        <f t="shared" si="9"/>
        <v>97538</v>
      </c>
      <c r="T38" s="464">
        <f t="shared" si="9"/>
        <v>5296</v>
      </c>
      <c r="U38" s="464">
        <f t="shared" si="9"/>
        <v>713</v>
      </c>
      <c r="V38" s="464">
        <f t="shared" si="15"/>
        <v>1894843</v>
      </c>
      <c r="W38" s="464">
        <f t="shared" si="16"/>
        <v>167908</v>
      </c>
      <c r="X38" s="464">
        <f t="shared" si="17"/>
        <v>2062751</v>
      </c>
      <c r="Y38" s="464">
        <f t="shared" si="18"/>
        <v>2263</v>
      </c>
      <c r="Z38" s="464">
        <f t="shared" si="19"/>
        <v>201</v>
      </c>
      <c r="AA38" s="465">
        <f t="shared" si="10"/>
        <v>2065215</v>
      </c>
      <c r="AC38" s="461"/>
      <c r="AD38" s="461"/>
      <c r="AE38" s="461"/>
      <c r="AF38" s="461"/>
      <c r="AG38" s="461"/>
      <c r="AH38" s="461"/>
    </row>
    <row r="39" spans="1:34" x14ac:dyDescent="0.2">
      <c r="A39" s="452">
        <v>2023</v>
      </c>
      <c r="B39" s="452">
        <v>4</v>
      </c>
      <c r="C39" s="457">
        <f t="shared" si="7"/>
        <v>45017</v>
      </c>
      <c r="E39" s="463">
        <v>908845</v>
      </c>
      <c r="F39" s="464">
        <v>705591</v>
      </c>
      <c r="G39" s="464">
        <v>91299</v>
      </c>
      <c r="H39" s="464">
        <v>5377</v>
      </c>
      <c r="I39" s="464">
        <v>657</v>
      </c>
      <c r="J39" s="464">
        <f t="shared" si="11"/>
        <v>1711769</v>
      </c>
      <c r="K39" s="464">
        <f t="shared" si="12"/>
        <v>151685</v>
      </c>
      <c r="L39" s="464">
        <f t="shared" si="13"/>
        <v>1863454</v>
      </c>
      <c r="M39" s="464">
        <v>2101</v>
      </c>
      <c r="N39" s="464">
        <f t="shared" si="14"/>
        <v>186</v>
      </c>
      <c r="O39" s="465">
        <f t="shared" si="8"/>
        <v>1865741</v>
      </c>
      <c r="P39" s="461"/>
      <c r="Q39" s="463">
        <v>908845</v>
      </c>
      <c r="R39" s="464">
        <v>705591</v>
      </c>
      <c r="S39" s="464">
        <f t="shared" si="9"/>
        <v>91299</v>
      </c>
      <c r="T39" s="464">
        <f t="shared" si="9"/>
        <v>5377</v>
      </c>
      <c r="U39" s="464">
        <f t="shared" si="9"/>
        <v>657</v>
      </c>
      <c r="V39" s="464">
        <f t="shared" si="15"/>
        <v>1711769</v>
      </c>
      <c r="W39" s="464">
        <f t="shared" si="16"/>
        <v>151685</v>
      </c>
      <c r="X39" s="464">
        <f t="shared" si="17"/>
        <v>1863454</v>
      </c>
      <c r="Y39" s="464">
        <f t="shared" si="18"/>
        <v>2101</v>
      </c>
      <c r="Z39" s="464">
        <f t="shared" si="19"/>
        <v>186</v>
      </c>
      <c r="AA39" s="465">
        <f t="shared" si="10"/>
        <v>1865741</v>
      </c>
      <c r="AC39" s="461"/>
      <c r="AD39" s="461"/>
      <c r="AE39" s="461"/>
      <c r="AF39" s="461"/>
      <c r="AG39" s="461"/>
      <c r="AH39" s="461"/>
    </row>
    <row r="40" spans="1:34" x14ac:dyDescent="0.2">
      <c r="A40" s="452">
        <v>2023</v>
      </c>
      <c r="B40" s="452">
        <v>5</v>
      </c>
      <c r="C40" s="457">
        <f t="shared" si="7"/>
        <v>45047</v>
      </c>
      <c r="E40" s="463">
        <v>757357</v>
      </c>
      <c r="F40" s="464">
        <v>694312</v>
      </c>
      <c r="G40" s="464">
        <v>94906</v>
      </c>
      <c r="H40" s="464">
        <v>5537</v>
      </c>
      <c r="I40" s="464">
        <v>454</v>
      </c>
      <c r="J40" s="464">
        <f t="shared" si="11"/>
        <v>1552566</v>
      </c>
      <c r="K40" s="464">
        <f t="shared" si="12"/>
        <v>137578</v>
      </c>
      <c r="L40" s="464">
        <f t="shared" si="13"/>
        <v>1690144</v>
      </c>
      <c r="M40" s="464">
        <v>2097</v>
      </c>
      <c r="N40" s="464">
        <f t="shared" si="14"/>
        <v>186</v>
      </c>
      <c r="O40" s="465">
        <f t="shared" si="8"/>
        <v>1692427</v>
      </c>
      <c r="P40" s="461"/>
      <c r="Q40" s="463">
        <v>751169</v>
      </c>
      <c r="R40" s="464">
        <v>691993</v>
      </c>
      <c r="S40" s="464">
        <f t="shared" si="9"/>
        <v>94906</v>
      </c>
      <c r="T40" s="464">
        <f t="shared" si="9"/>
        <v>5537</v>
      </c>
      <c r="U40" s="464">
        <f t="shared" si="9"/>
        <v>454</v>
      </c>
      <c r="V40" s="464">
        <f t="shared" si="15"/>
        <v>1544059</v>
      </c>
      <c r="W40" s="464">
        <f t="shared" si="16"/>
        <v>136824</v>
      </c>
      <c r="X40" s="464">
        <f t="shared" si="17"/>
        <v>1680883</v>
      </c>
      <c r="Y40" s="464">
        <f t="shared" si="18"/>
        <v>2097</v>
      </c>
      <c r="Z40" s="464">
        <f t="shared" si="19"/>
        <v>186</v>
      </c>
      <c r="AA40" s="465">
        <f t="shared" si="10"/>
        <v>1683166</v>
      </c>
      <c r="AC40" s="461"/>
      <c r="AD40" s="461"/>
      <c r="AE40" s="461"/>
      <c r="AF40" s="461"/>
      <c r="AG40" s="461"/>
      <c r="AH40" s="461"/>
    </row>
    <row r="41" spans="1:34" x14ac:dyDescent="0.2">
      <c r="A41" s="452">
        <v>2023</v>
      </c>
      <c r="B41" s="452">
        <v>6</v>
      </c>
      <c r="C41" s="457">
        <f t="shared" si="7"/>
        <v>45078</v>
      </c>
      <c r="E41" s="463">
        <v>721880</v>
      </c>
      <c r="F41" s="464">
        <v>690092</v>
      </c>
      <c r="G41" s="464">
        <v>95721</v>
      </c>
      <c r="H41" s="464">
        <v>5050</v>
      </c>
      <c r="I41" s="464">
        <v>316</v>
      </c>
      <c r="J41" s="464">
        <f t="shared" si="11"/>
        <v>1513059</v>
      </c>
      <c r="K41" s="464">
        <f t="shared" si="12"/>
        <v>134077</v>
      </c>
      <c r="L41" s="464">
        <f t="shared" si="13"/>
        <v>1647136</v>
      </c>
      <c r="M41" s="464">
        <v>1727</v>
      </c>
      <c r="N41" s="464">
        <f t="shared" si="14"/>
        <v>153</v>
      </c>
      <c r="O41" s="465">
        <f t="shared" si="8"/>
        <v>1649016</v>
      </c>
      <c r="P41" s="461"/>
      <c r="Q41" s="463">
        <v>715785</v>
      </c>
      <c r="R41" s="464">
        <v>687748</v>
      </c>
      <c r="S41" s="464">
        <f t="shared" si="9"/>
        <v>95721</v>
      </c>
      <c r="T41" s="464">
        <f t="shared" si="9"/>
        <v>5050</v>
      </c>
      <c r="U41" s="464">
        <f t="shared" si="9"/>
        <v>316</v>
      </c>
      <c r="V41" s="464">
        <f t="shared" si="15"/>
        <v>1504620</v>
      </c>
      <c r="W41" s="464">
        <f t="shared" si="16"/>
        <v>133329</v>
      </c>
      <c r="X41" s="464">
        <f t="shared" si="17"/>
        <v>1637949</v>
      </c>
      <c r="Y41" s="464">
        <f t="shared" si="18"/>
        <v>1727</v>
      </c>
      <c r="Z41" s="464">
        <f t="shared" si="19"/>
        <v>153</v>
      </c>
      <c r="AA41" s="465">
        <f t="shared" si="10"/>
        <v>1639829</v>
      </c>
      <c r="AC41" s="461"/>
      <c r="AD41" s="461"/>
      <c r="AE41" s="461"/>
      <c r="AF41" s="461"/>
      <c r="AG41" s="461"/>
      <c r="AH41" s="461"/>
    </row>
    <row r="42" spans="1:34" x14ac:dyDescent="0.2">
      <c r="A42" s="452">
        <v>2023</v>
      </c>
      <c r="B42" s="452">
        <v>7</v>
      </c>
      <c r="C42" s="457">
        <f t="shared" si="7"/>
        <v>45108</v>
      </c>
      <c r="E42" s="463">
        <v>799120</v>
      </c>
      <c r="F42" s="464">
        <v>740539</v>
      </c>
      <c r="G42" s="464">
        <v>93671</v>
      </c>
      <c r="H42" s="464">
        <v>6014</v>
      </c>
      <c r="I42" s="464">
        <v>275</v>
      </c>
      <c r="J42" s="464">
        <f t="shared" si="11"/>
        <v>1639619</v>
      </c>
      <c r="K42" s="464">
        <f t="shared" si="12"/>
        <v>145292</v>
      </c>
      <c r="L42" s="464">
        <f t="shared" si="13"/>
        <v>1784911</v>
      </c>
      <c r="M42" s="464">
        <v>2779</v>
      </c>
      <c r="N42" s="464">
        <f t="shared" si="14"/>
        <v>246</v>
      </c>
      <c r="O42" s="465">
        <f t="shared" si="8"/>
        <v>1787936</v>
      </c>
      <c r="P42" s="461"/>
      <c r="Q42" s="463">
        <v>792528</v>
      </c>
      <c r="R42" s="464">
        <v>737918</v>
      </c>
      <c r="S42" s="464">
        <f t="shared" si="9"/>
        <v>93671</v>
      </c>
      <c r="T42" s="464">
        <f t="shared" si="9"/>
        <v>6014</v>
      </c>
      <c r="U42" s="464">
        <f t="shared" si="9"/>
        <v>275</v>
      </c>
      <c r="V42" s="464">
        <f t="shared" si="15"/>
        <v>1630406</v>
      </c>
      <c r="W42" s="464">
        <f t="shared" si="16"/>
        <v>144475</v>
      </c>
      <c r="X42" s="464">
        <f t="shared" si="17"/>
        <v>1774881</v>
      </c>
      <c r="Y42" s="464">
        <f t="shared" si="18"/>
        <v>2779</v>
      </c>
      <c r="Z42" s="464">
        <f t="shared" si="19"/>
        <v>246</v>
      </c>
      <c r="AA42" s="465">
        <f t="shared" si="10"/>
        <v>1777906</v>
      </c>
      <c r="AC42" s="461"/>
      <c r="AD42" s="461"/>
      <c r="AE42" s="461"/>
      <c r="AF42" s="461"/>
      <c r="AG42" s="461"/>
      <c r="AH42" s="461"/>
    </row>
    <row r="43" spans="1:34" x14ac:dyDescent="0.2">
      <c r="A43" s="452">
        <v>2023</v>
      </c>
      <c r="B43" s="452">
        <v>8</v>
      </c>
      <c r="C43" s="457">
        <f t="shared" si="7"/>
        <v>45139</v>
      </c>
      <c r="E43" s="463">
        <v>804691</v>
      </c>
      <c r="F43" s="464">
        <v>743688</v>
      </c>
      <c r="G43" s="464">
        <v>100244</v>
      </c>
      <c r="H43" s="464">
        <v>5555</v>
      </c>
      <c r="I43" s="464">
        <v>267</v>
      </c>
      <c r="J43" s="464">
        <f t="shared" si="11"/>
        <v>1654445</v>
      </c>
      <c r="K43" s="464">
        <f t="shared" si="12"/>
        <v>146606</v>
      </c>
      <c r="L43" s="464">
        <f t="shared" si="13"/>
        <v>1801051</v>
      </c>
      <c r="M43" s="464">
        <v>1579</v>
      </c>
      <c r="N43" s="464">
        <f t="shared" si="14"/>
        <v>140</v>
      </c>
      <c r="O43" s="465">
        <f t="shared" si="8"/>
        <v>1802770</v>
      </c>
      <c r="P43" s="461"/>
      <c r="Q43" s="463">
        <v>797708</v>
      </c>
      <c r="R43" s="464">
        <v>740840</v>
      </c>
      <c r="S43" s="464">
        <f t="shared" si="9"/>
        <v>100244</v>
      </c>
      <c r="T43" s="464">
        <f t="shared" si="9"/>
        <v>5555</v>
      </c>
      <c r="U43" s="464">
        <f t="shared" si="9"/>
        <v>267</v>
      </c>
      <c r="V43" s="464">
        <f t="shared" si="15"/>
        <v>1644614</v>
      </c>
      <c r="W43" s="464">
        <f t="shared" si="16"/>
        <v>145734</v>
      </c>
      <c r="X43" s="464">
        <f t="shared" si="17"/>
        <v>1790348</v>
      </c>
      <c r="Y43" s="464">
        <f t="shared" si="18"/>
        <v>1579</v>
      </c>
      <c r="Z43" s="464">
        <f t="shared" si="19"/>
        <v>140</v>
      </c>
      <c r="AA43" s="465">
        <f t="shared" si="10"/>
        <v>1792067</v>
      </c>
      <c r="AC43" s="461"/>
      <c r="AD43" s="461"/>
      <c r="AE43" s="461"/>
      <c r="AF43" s="461"/>
      <c r="AG43" s="461"/>
      <c r="AH43" s="461"/>
    </row>
    <row r="44" spans="1:34" x14ac:dyDescent="0.2">
      <c r="A44" s="452">
        <v>2023</v>
      </c>
      <c r="B44" s="452">
        <v>9</v>
      </c>
      <c r="C44" s="457">
        <f t="shared" si="7"/>
        <v>45170</v>
      </c>
      <c r="E44" s="463">
        <v>737007</v>
      </c>
      <c r="F44" s="464">
        <v>668089</v>
      </c>
      <c r="G44" s="464">
        <v>90588</v>
      </c>
      <c r="H44" s="464">
        <v>5773</v>
      </c>
      <c r="I44" s="464">
        <v>303</v>
      </c>
      <c r="J44" s="464">
        <f t="shared" si="11"/>
        <v>1501760</v>
      </c>
      <c r="K44" s="464">
        <f t="shared" si="12"/>
        <v>133076</v>
      </c>
      <c r="L44" s="464">
        <f t="shared" si="13"/>
        <v>1634836</v>
      </c>
      <c r="M44" s="464">
        <v>1377</v>
      </c>
      <c r="N44" s="464">
        <f t="shared" si="14"/>
        <v>122</v>
      </c>
      <c r="O44" s="465">
        <f t="shared" si="8"/>
        <v>1636335</v>
      </c>
      <c r="P44" s="461"/>
      <c r="Q44" s="463">
        <v>730549</v>
      </c>
      <c r="R44" s="464">
        <v>665212</v>
      </c>
      <c r="S44" s="464">
        <f t="shared" si="9"/>
        <v>90588</v>
      </c>
      <c r="T44" s="464">
        <f t="shared" si="9"/>
        <v>5773</v>
      </c>
      <c r="U44" s="464">
        <f t="shared" si="9"/>
        <v>303</v>
      </c>
      <c r="V44" s="464">
        <f t="shared" si="15"/>
        <v>1492425</v>
      </c>
      <c r="W44" s="464">
        <f t="shared" si="16"/>
        <v>132248</v>
      </c>
      <c r="X44" s="464">
        <f t="shared" si="17"/>
        <v>1624673</v>
      </c>
      <c r="Y44" s="464">
        <f t="shared" si="18"/>
        <v>1377</v>
      </c>
      <c r="Z44" s="464">
        <f t="shared" si="19"/>
        <v>122</v>
      </c>
      <c r="AA44" s="465">
        <f t="shared" si="10"/>
        <v>1626172</v>
      </c>
      <c r="AC44" s="461"/>
      <c r="AD44" s="461"/>
      <c r="AE44" s="461"/>
      <c r="AF44" s="461"/>
      <c r="AG44" s="461"/>
      <c r="AH44" s="461"/>
    </row>
    <row r="45" spans="1:34" x14ac:dyDescent="0.2">
      <c r="A45" s="452">
        <v>2023</v>
      </c>
      <c r="B45" s="452">
        <v>10</v>
      </c>
      <c r="C45" s="457">
        <f t="shared" si="7"/>
        <v>45200</v>
      </c>
      <c r="E45" s="463">
        <v>867692</v>
      </c>
      <c r="F45" s="464">
        <v>700705</v>
      </c>
      <c r="G45" s="464">
        <v>90616</v>
      </c>
      <c r="H45" s="464">
        <v>6759</v>
      </c>
      <c r="I45" s="464">
        <v>478</v>
      </c>
      <c r="J45" s="464">
        <f t="shared" si="11"/>
        <v>1666250</v>
      </c>
      <c r="K45" s="464">
        <f t="shared" si="12"/>
        <v>147652</v>
      </c>
      <c r="L45" s="464">
        <f t="shared" si="13"/>
        <v>1813902</v>
      </c>
      <c r="M45" s="464">
        <v>1767</v>
      </c>
      <c r="N45" s="464">
        <f t="shared" si="14"/>
        <v>157</v>
      </c>
      <c r="O45" s="465">
        <f t="shared" si="8"/>
        <v>1815826</v>
      </c>
      <c r="P45" s="461"/>
      <c r="Q45" s="463">
        <v>858800</v>
      </c>
      <c r="R45" s="464">
        <v>696985</v>
      </c>
      <c r="S45" s="464">
        <f t="shared" si="9"/>
        <v>90616</v>
      </c>
      <c r="T45" s="464">
        <f t="shared" si="9"/>
        <v>6759</v>
      </c>
      <c r="U45" s="464">
        <f t="shared" si="9"/>
        <v>478</v>
      </c>
      <c r="V45" s="464">
        <f t="shared" si="15"/>
        <v>1653638</v>
      </c>
      <c r="W45" s="464">
        <f t="shared" si="16"/>
        <v>146534</v>
      </c>
      <c r="X45" s="464">
        <f t="shared" si="17"/>
        <v>1800172</v>
      </c>
      <c r="Y45" s="464">
        <f t="shared" si="18"/>
        <v>1767</v>
      </c>
      <c r="Z45" s="464">
        <f t="shared" si="19"/>
        <v>157</v>
      </c>
      <c r="AA45" s="465">
        <f t="shared" si="10"/>
        <v>1802096</v>
      </c>
      <c r="AC45" s="461"/>
      <c r="AD45" s="461"/>
      <c r="AE45" s="461"/>
      <c r="AF45" s="461"/>
      <c r="AG45" s="461"/>
      <c r="AH45" s="461"/>
    </row>
    <row r="46" spans="1:34" x14ac:dyDescent="0.2">
      <c r="A46" s="452">
        <v>2023</v>
      </c>
      <c r="B46" s="452">
        <v>11</v>
      </c>
      <c r="C46" s="457">
        <f t="shared" si="7"/>
        <v>45231</v>
      </c>
      <c r="E46" s="463">
        <v>1041363</v>
      </c>
      <c r="F46" s="464">
        <v>714207</v>
      </c>
      <c r="G46" s="464">
        <v>86072</v>
      </c>
      <c r="H46" s="464">
        <v>5878</v>
      </c>
      <c r="I46" s="464">
        <v>659</v>
      </c>
      <c r="J46" s="464">
        <f t="shared" si="11"/>
        <v>1848179</v>
      </c>
      <c r="K46" s="464">
        <f t="shared" si="12"/>
        <v>163773</v>
      </c>
      <c r="L46" s="464">
        <f t="shared" si="13"/>
        <v>2011952</v>
      </c>
      <c r="M46" s="464">
        <v>1763</v>
      </c>
      <c r="N46" s="464">
        <f t="shared" si="14"/>
        <v>156</v>
      </c>
      <c r="O46" s="465">
        <f t="shared" si="8"/>
        <v>2013871</v>
      </c>
      <c r="P46" s="461"/>
      <c r="Q46" s="463">
        <v>1032039</v>
      </c>
      <c r="R46" s="464">
        <v>710141</v>
      </c>
      <c r="S46" s="464">
        <f t="shared" si="9"/>
        <v>86072</v>
      </c>
      <c r="T46" s="464">
        <f t="shared" si="9"/>
        <v>5878</v>
      </c>
      <c r="U46" s="464">
        <f t="shared" si="9"/>
        <v>659</v>
      </c>
      <c r="V46" s="464">
        <f t="shared" si="15"/>
        <v>1834789</v>
      </c>
      <c r="W46" s="464">
        <f t="shared" si="16"/>
        <v>162586</v>
      </c>
      <c r="X46" s="464">
        <f t="shared" si="17"/>
        <v>1997375</v>
      </c>
      <c r="Y46" s="464">
        <f t="shared" si="18"/>
        <v>1763</v>
      </c>
      <c r="Z46" s="464">
        <f t="shared" si="19"/>
        <v>156</v>
      </c>
      <c r="AA46" s="465">
        <f t="shared" si="10"/>
        <v>1999294</v>
      </c>
      <c r="AC46" s="461"/>
      <c r="AD46" s="461"/>
      <c r="AE46" s="461"/>
      <c r="AF46" s="461"/>
      <c r="AG46" s="461"/>
      <c r="AH46" s="461"/>
    </row>
    <row r="47" spans="1:34" x14ac:dyDescent="0.2">
      <c r="A47" s="452">
        <v>2023</v>
      </c>
      <c r="B47" s="452">
        <v>12</v>
      </c>
      <c r="C47" s="457">
        <f t="shared" si="7"/>
        <v>45261</v>
      </c>
      <c r="E47" s="463">
        <v>1265118</v>
      </c>
      <c r="F47" s="464">
        <v>797550</v>
      </c>
      <c r="G47" s="464">
        <v>83753</v>
      </c>
      <c r="H47" s="464">
        <v>6496</v>
      </c>
      <c r="I47" s="464">
        <v>875</v>
      </c>
      <c r="J47" s="464">
        <f t="shared" si="11"/>
        <v>2153792</v>
      </c>
      <c r="K47" s="464">
        <f t="shared" si="12"/>
        <v>190854</v>
      </c>
      <c r="L47" s="464">
        <f t="shared" si="13"/>
        <v>2344646</v>
      </c>
      <c r="M47" s="464">
        <v>1649</v>
      </c>
      <c r="N47" s="464">
        <f t="shared" si="14"/>
        <v>146</v>
      </c>
      <c r="O47" s="465">
        <f t="shared" si="8"/>
        <v>2346441</v>
      </c>
      <c r="P47" s="461"/>
      <c r="Q47" s="463">
        <v>1254138</v>
      </c>
      <c r="R47" s="464">
        <v>792760</v>
      </c>
      <c r="S47" s="464">
        <f t="shared" si="9"/>
        <v>83753</v>
      </c>
      <c r="T47" s="464">
        <f t="shared" si="9"/>
        <v>6496</v>
      </c>
      <c r="U47" s="464">
        <f t="shared" si="9"/>
        <v>875</v>
      </c>
      <c r="V47" s="464">
        <f t="shared" si="15"/>
        <v>2138022</v>
      </c>
      <c r="W47" s="464">
        <f t="shared" si="16"/>
        <v>189457</v>
      </c>
      <c r="X47" s="464">
        <f t="shared" si="17"/>
        <v>2327479</v>
      </c>
      <c r="Y47" s="464">
        <f t="shared" si="18"/>
        <v>1649</v>
      </c>
      <c r="Z47" s="464">
        <f t="shared" si="19"/>
        <v>146</v>
      </c>
      <c r="AA47" s="465">
        <f t="shared" si="10"/>
        <v>2329274</v>
      </c>
      <c r="AC47" s="461"/>
      <c r="AD47" s="461"/>
      <c r="AE47" s="461"/>
      <c r="AF47" s="461"/>
      <c r="AG47" s="461"/>
      <c r="AH47" s="461"/>
    </row>
    <row r="48" spans="1:34" x14ac:dyDescent="0.2">
      <c r="A48" s="452"/>
      <c r="B48" s="452"/>
      <c r="C48" s="457"/>
      <c r="E48" s="463"/>
      <c r="F48" s="464"/>
      <c r="G48" s="464"/>
      <c r="H48" s="464"/>
      <c r="I48" s="464"/>
      <c r="J48" s="464"/>
      <c r="K48" s="464"/>
      <c r="L48" s="464"/>
      <c r="M48" s="464"/>
      <c r="N48" s="464"/>
      <c r="O48" s="465"/>
      <c r="P48" s="461"/>
      <c r="Q48" s="463"/>
      <c r="R48" s="464"/>
      <c r="S48" s="464"/>
      <c r="T48" s="464"/>
      <c r="U48" s="464"/>
      <c r="V48" s="464"/>
      <c r="W48" s="464"/>
      <c r="X48" s="464"/>
      <c r="Y48" s="464"/>
      <c r="Z48" s="464"/>
      <c r="AA48" s="465"/>
      <c r="AC48" s="461"/>
      <c r="AD48" s="461"/>
      <c r="AE48" s="461"/>
      <c r="AF48" s="461"/>
      <c r="AG48" s="461"/>
      <c r="AH48" s="461"/>
    </row>
    <row r="49" spans="1:34" x14ac:dyDescent="0.2">
      <c r="A49" s="452"/>
      <c r="B49" s="452"/>
      <c r="C49" s="457"/>
      <c r="E49" s="463"/>
      <c r="F49" s="464"/>
      <c r="G49" s="473"/>
      <c r="H49" s="473"/>
      <c r="I49" s="473"/>
      <c r="J49" s="474" t="s">
        <v>379</v>
      </c>
      <c r="K49" s="475" t="s">
        <v>380</v>
      </c>
      <c r="L49" s="474" t="s">
        <v>381</v>
      </c>
      <c r="M49" s="476"/>
      <c r="N49" s="464"/>
      <c r="O49" s="465"/>
      <c r="P49" s="461"/>
      <c r="Q49" s="463"/>
      <c r="R49" s="464"/>
      <c r="S49" s="464"/>
      <c r="T49" s="464"/>
      <c r="U49" s="464"/>
      <c r="V49" s="464"/>
      <c r="W49" s="464"/>
      <c r="X49" s="464"/>
      <c r="Y49" s="464"/>
      <c r="Z49" s="464"/>
      <c r="AA49" s="465"/>
      <c r="AC49" s="461"/>
      <c r="AD49" s="461"/>
      <c r="AE49" s="461"/>
      <c r="AF49" s="461"/>
      <c r="AG49" s="461"/>
      <c r="AH49" s="461"/>
    </row>
    <row r="50" spans="1:34" x14ac:dyDescent="0.2">
      <c r="A50" s="452"/>
      <c r="B50" s="452"/>
      <c r="C50" s="457"/>
      <c r="E50" s="463"/>
      <c r="F50" s="464"/>
      <c r="G50" s="473"/>
      <c r="H50" s="473"/>
      <c r="I50" s="477" t="s">
        <v>382</v>
      </c>
      <c r="J50" s="478">
        <f>J43</f>
        <v>1654445</v>
      </c>
      <c r="K50" s="478">
        <f>-I43</f>
        <v>-267</v>
      </c>
      <c r="L50" s="478">
        <f>SUM(J50:K50)*1000</f>
        <v>1654178000</v>
      </c>
      <c r="M50" s="476"/>
      <c r="N50" s="464"/>
      <c r="O50" s="465"/>
      <c r="P50" s="461"/>
      <c r="Q50" s="463"/>
      <c r="R50" s="464"/>
      <c r="S50" s="464"/>
      <c r="T50" s="464"/>
      <c r="U50" s="464"/>
      <c r="V50" s="464"/>
      <c r="W50" s="464"/>
      <c r="X50" s="464"/>
      <c r="Y50" s="464"/>
      <c r="Z50" s="464"/>
      <c r="AA50" s="465"/>
      <c r="AC50" s="461"/>
      <c r="AD50" s="461"/>
      <c r="AE50" s="461"/>
      <c r="AF50" s="461"/>
      <c r="AG50" s="461"/>
      <c r="AH50" s="461"/>
    </row>
    <row r="51" spans="1:34" x14ac:dyDescent="0.2">
      <c r="A51" s="452"/>
      <c r="B51" s="452"/>
      <c r="C51" s="457"/>
      <c r="E51" s="463"/>
      <c r="F51" s="464"/>
      <c r="G51" s="473"/>
      <c r="H51" s="473"/>
      <c r="I51" s="477" t="s">
        <v>383</v>
      </c>
      <c r="J51" s="478">
        <f>J44</f>
        <v>1501760</v>
      </c>
      <c r="K51" s="478">
        <f>-I44</f>
        <v>-303</v>
      </c>
      <c r="L51" s="478">
        <f>SUM(J51:K51)*1000</f>
        <v>1501457000</v>
      </c>
      <c r="M51" s="476"/>
      <c r="N51" s="464"/>
      <c r="O51" s="465"/>
      <c r="P51" s="461"/>
      <c r="Q51" s="463"/>
      <c r="R51" s="464"/>
      <c r="S51" s="464"/>
      <c r="T51" s="464"/>
      <c r="U51" s="464"/>
      <c r="V51" s="464"/>
      <c r="W51" s="464"/>
      <c r="X51" s="464"/>
      <c r="Y51" s="464"/>
      <c r="Z51" s="464"/>
      <c r="AA51" s="465"/>
      <c r="AC51" s="461"/>
      <c r="AD51" s="461"/>
      <c r="AE51" s="461"/>
      <c r="AF51" s="461"/>
      <c r="AG51" s="461"/>
      <c r="AH51" s="461"/>
    </row>
    <row r="52" spans="1:34" x14ac:dyDescent="0.2">
      <c r="A52" s="452"/>
      <c r="B52" s="452"/>
      <c r="C52" s="457"/>
      <c r="E52" s="463"/>
      <c r="F52" s="464"/>
      <c r="G52" s="464"/>
      <c r="H52" s="464"/>
      <c r="I52" s="464"/>
      <c r="J52" s="464"/>
      <c r="K52" s="464"/>
      <c r="L52" s="464"/>
      <c r="M52" s="464"/>
      <c r="N52" s="464"/>
      <c r="O52" s="465"/>
      <c r="P52" s="461"/>
      <c r="Q52" s="463"/>
      <c r="R52" s="464"/>
      <c r="S52" s="464"/>
      <c r="T52" s="464"/>
      <c r="U52" s="464"/>
      <c r="V52" s="464"/>
      <c r="W52" s="464"/>
      <c r="X52" s="464"/>
      <c r="Y52" s="464"/>
      <c r="Z52" s="464"/>
      <c r="AA52" s="465"/>
      <c r="AC52" s="461"/>
      <c r="AD52" s="461"/>
      <c r="AE52" s="461"/>
      <c r="AF52" s="461"/>
      <c r="AG52" s="461"/>
      <c r="AH52" s="461"/>
    </row>
    <row r="53" spans="1:34" x14ac:dyDescent="0.2">
      <c r="A53" s="452"/>
      <c r="B53" s="452"/>
      <c r="C53" s="457"/>
      <c r="E53" s="463"/>
      <c r="F53" s="464"/>
      <c r="G53" s="464"/>
      <c r="H53" s="464"/>
      <c r="I53" s="464"/>
      <c r="J53" s="464"/>
      <c r="K53" s="464"/>
      <c r="L53" s="464"/>
      <c r="M53" s="464"/>
      <c r="N53" s="464"/>
      <c r="O53" s="465"/>
      <c r="P53" s="461"/>
      <c r="Q53" s="463"/>
      <c r="R53" s="464"/>
      <c r="S53" s="464"/>
      <c r="T53" s="464"/>
      <c r="U53" s="464"/>
      <c r="V53" s="464"/>
      <c r="W53" s="464"/>
      <c r="X53" s="464"/>
      <c r="Y53" s="464"/>
      <c r="Z53" s="464"/>
      <c r="AA53" s="465"/>
      <c r="AC53" s="461"/>
      <c r="AD53" s="461"/>
      <c r="AE53" s="461"/>
      <c r="AF53" s="461"/>
      <c r="AG53" s="461"/>
      <c r="AH53" s="461"/>
    </row>
    <row r="54" spans="1:34" x14ac:dyDescent="0.2">
      <c r="A54" s="452">
        <f t="shared" ref="A54:A65" si="20">A36+1</f>
        <v>2024</v>
      </c>
      <c r="B54" s="452">
        <f t="shared" ref="B54:B65" si="21">B36</f>
        <v>1</v>
      </c>
      <c r="C54" s="457">
        <f t="shared" si="7"/>
        <v>45292</v>
      </c>
      <c r="E54" s="463">
        <v>1192952</v>
      </c>
      <c r="F54" s="464">
        <v>794555</v>
      </c>
      <c r="G54" s="464">
        <v>89117</v>
      </c>
      <c r="H54" s="464">
        <v>6429</v>
      </c>
      <c r="I54" s="464">
        <v>856</v>
      </c>
      <c r="J54" s="464">
        <f t="shared" si="11"/>
        <v>2083909</v>
      </c>
      <c r="K54" s="464">
        <f t="shared" si="12"/>
        <v>184662</v>
      </c>
      <c r="L54" s="464">
        <f t="shared" si="13"/>
        <v>2268571</v>
      </c>
      <c r="M54" s="464">
        <v>2243</v>
      </c>
      <c r="N54" s="464">
        <f t="shared" si="14"/>
        <v>199</v>
      </c>
      <c r="O54" s="465">
        <f t="shared" si="8"/>
        <v>2271013</v>
      </c>
      <c r="P54" s="461"/>
      <c r="Q54" s="463">
        <v>1183088</v>
      </c>
      <c r="R54" s="464">
        <v>789334</v>
      </c>
      <c r="S54" s="464">
        <f t="shared" si="9"/>
        <v>89117</v>
      </c>
      <c r="T54" s="464">
        <f t="shared" si="9"/>
        <v>6429</v>
      </c>
      <c r="U54" s="464">
        <f t="shared" si="9"/>
        <v>856</v>
      </c>
      <c r="V54" s="464">
        <f t="shared" si="15"/>
        <v>2068824</v>
      </c>
      <c r="W54" s="464">
        <f t="shared" si="16"/>
        <v>183325</v>
      </c>
      <c r="X54" s="464">
        <f t="shared" si="17"/>
        <v>2252149</v>
      </c>
      <c r="Y54" s="464">
        <f t="shared" si="18"/>
        <v>2243</v>
      </c>
      <c r="Z54" s="464">
        <f t="shared" si="19"/>
        <v>199</v>
      </c>
      <c r="AA54" s="465">
        <f t="shared" si="10"/>
        <v>2254591</v>
      </c>
      <c r="AC54" s="461"/>
      <c r="AD54" s="461"/>
      <c r="AE54" s="461"/>
      <c r="AF54" s="461"/>
      <c r="AG54" s="461"/>
      <c r="AH54" s="461"/>
    </row>
    <row r="55" spans="1:34" x14ac:dyDescent="0.2">
      <c r="A55" s="452">
        <f t="shared" si="20"/>
        <v>2024</v>
      </c>
      <c r="B55" s="452">
        <f t="shared" si="21"/>
        <v>2</v>
      </c>
      <c r="C55" s="457">
        <f t="shared" si="7"/>
        <v>45323</v>
      </c>
      <c r="E55" s="463">
        <v>1075891</v>
      </c>
      <c r="F55" s="464">
        <v>728839</v>
      </c>
      <c r="G55" s="464">
        <v>88355</v>
      </c>
      <c r="H55" s="464">
        <v>5506</v>
      </c>
      <c r="I55" s="464">
        <v>885</v>
      </c>
      <c r="J55" s="464">
        <f t="shared" si="11"/>
        <v>1899476</v>
      </c>
      <c r="K55" s="464">
        <f t="shared" si="12"/>
        <v>168318</v>
      </c>
      <c r="L55" s="464">
        <f t="shared" si="13"/>
        <v>2067794</v>
      </c>
      <c r="M55" s="464">
        <v>2355</v>
      </c>
      <c r="N55" s="464">
        <f t="shared" si="14"/>
        <v>209</v>
      </c>
      <c r="O55" s="465">
        <f t="shared" si="8"/>
        <v>2070358</v>
      </c>
      <c r="P55" s="461"/>
      <c r="Q55" s="463">
        <v>1066528</v>
      </c>
      <c r="R55" s="464">
        <v>723792</v>
      </c>
      <c r="S55" s="464">
        <f t="shared" si="9"/>
        <v>88355</v>
      </c>
      <c r="T55" s="464">
        <f t="shared" si="9"/>
        <v>5506</v>
      </c>
      <c r="U55" s="464">
        <f t="shared" si="9"/>
        <v>885</v>
      </c>
      <c r="V55" s="464">
        <f t="shared" si="15"/>
        <v>1885066</v>
      </c>
      <c r="W55" s="464">
        <f t="shared" si="16"/>
        <v>167042</v>
      </c>
      <c r="X55" s="464">
        <f t="shared" si="17"/>
        <v>2052108</v>
      </c>
      <c r="Y55" s="464">
        <f t="shared" si="18"/>
        <v>2355</v>
      </c>
      <c r="Z55" s="464">
        <f t="shared" si="19"/>
        <v>209</v>
      </c>
      <c r="AA55" s="465">
        <f t="shared" si="10"/>
        <v>2054672</v>
      </c>
      <c r="AC55" s="461"/>
      <c r="AD55" s="461"/>
      <c r="AE55" s="461"/>
      <c r="AF55" s="461"/>
      <c r="AG55" s="461"/>
      <c r="AH55" s="461"/>
    </row>
    <row r="56" spans="1:34" x14ac:dyDescent="0.2">
      <c r="A56" s="452">
        <f t="shared" si="20"/>
        <v>2024</v>
      </c>
      <c r="B56" s="452">
        <f t="shared" si="21"/>
        <v>3</v>
      </c>
      <c r="C56" s="457">
        <f t="shared" si="7"/>
        <v>45352</v>
      </c>
      <c r="E56" s="463">
        <v>1040748</v>
      </c>
      <c r="F56" s="464">
        <v>761111</v>
      </c>
      <c r="G56" s="464">
        <v>92706</v>
      </c>
      <c r="H56" s="464">
        <v>6444</v>
      </c>
      <c r="I56" s="464">
        <v>837</v>
      </c>
      <c r="J56" s="464">
        <f t="shared" si="11"/>
        <v>1901846</v>
      </c>
      <c r="K56" s="464">
        <f t="shared" si="12"/>
        <v>168528</v>
      </c>
      <c r="L56" s="464">
        <f t="shared" si="13"/>
        <v>2070374</v>
      </c>
      <c r="M56" s="464">
        <v>2263</v>
      </c>
      <c r="N56" s="464">
        <f t="shared" si="14"/>
        <v>201</v>
      </c>
      <c r="O56" s="465">
        <f t="shared" si="8"/>
        <v>2072838</v>
      </c>
      <c r="P56" s="461"/>
      <c r="Q56" s="463">
        <v>1028898</v>
      </c>
      <c r="R56" s="464">
        <v>755113</v>
      </c>
      <c r="S56" s="464">
        <f t="shared" si="9"/>
        <v>92706</v>
      </c>
      <c r="T56" s="464">
        <f t="shared" si="9"/>
        <v>6444</v>
      </c>
      <c r="U56" s="464">
        <f t="shared" si="9"/>
        <v>837</v>
      </c>
      <c r="V56" s="464">
        <f t="shared" si="15"/>
        <v>1883998</v>
      </c>
      <c r="W56" s="464">
        <f t="shared" si="16"/>
        <v>166947</v>
      </c>
      <c r="X56" s="464">
        <f t="shared" si="17"/>
        <v>2050945</v>
      </c>
      <c r="Y56" s="464">
        <f t="shared" si="18"/>
        <v>2263</v>
      </c>
      <c r="Z56" s="464">
        <f t="shared" si="19"/>
        <v>201</v>
      </c>
      <c r="AA56" s="465">
        <f t="shared" si="10"/>
        <v>2053409</v>
      </c>
      <c r="AC56" s="461"/>
      <c r="AD56" s="461"/>
      <c r="AE56" s="461"/>
      <c r="AF56" s="461"/>
      <c r="AG56" s="461"/>
      <c r="AH56" s="461"/>
    </row>
    <row r="57" spans="1:34" x14ac:dyDescent="0.2">
      <c r="A57" s="452">
        <f t="shared" si="20"/>
        <v>2024</v>
      </c>
      <c r="B57" s="452">
        <f t="shared" si="21"/>
        <v>4</v>
      </c>
      <c r="C57" s="457">
        <f t="shared" si="7"/>
        <v>45383</v>
      </c>
      <c r="E57" s="463">
        <v>871745</v>
      </c>
      <c r="F57" s="464">
        <v>693439</v>
      </c>
      <c r="G57" s="464">
        <v>88283</v>
      </c>
      <c r="H57" s="464">
        <v>5730</v>
      </c>
      <c r="I57" s="464">
        <v>596</v>
      </c>
      <c r="J57" s="464">
        <f t="shared" si="11"/>
        <v>1659793</v>
      </c>
      <c r="K57" s="464">
        <f t="shared" si="12"/>
        <v>147079</v>
      </c>
      <c r="L57" s="464">
        <f t="shared" si="13"/>
        <v>1806872</v>
      </c>
      <c r="M57" s="464">
        <v>2101</v>
      </c>
      <c r="N57" s="464">
        <f t="shared" si="14"/>
        <v>186</v>
      </c>
      <c r="O57" s="465">
        <f t="shared" si="8"/>
        <v>1809159</v>
      </c>
      <c r="P57" s="461"/>
      <c r="Q57" s="463">
        <v>860027</v>
      </c>
      <c r="R57" s="464">
        <v>687465</v>
      </c>
      <c r="S57" s="464">
        <f t="shared" si="9"/>
        <v>88283</v>
      </c>
      <c r="T57" s="464">
        <f t="shared" si="9"/>
        <v>5730</v>
      </c>
      <c r="U57" s="464">
        <f t="shared" si="9"/>
        <v>596</v>
      </c>
      <c r="V57" s="464">
        <f t="shared" si="15"/>
        <v>1642101</v>
      </c>
      <c r="W57" s="464">
        <f t="shared" si="16"/>
        <v>145512</v>
      </c>
      <c r="X57" s="464">
        <f t="shared" si="17"/>
        <v>1787613</v>
      </c>
      <c r="Y57" s="464">
        <f t="shared" si="18"/>
        <v>2101</v>
      </c>
      <c r="Z57" s="464">
        <f t="shared" si="19"/>
        <v>186</v>
      </c>
      <c r="AA57" s="465">
        <f t="shared" si="10"/>
        <v>1789900</v>
      </c>
      <c r="AC57" s="461"/>
      <c r="AD57" s="461"/>
      <c r="AE57" s="461"/>
      <c r="AF57" s="461"/>
      <c r="AG57" s="461"/>
      <c r="AH57" s="461"/>
    </row>
    <row r="58" spans="1:34" x14ac:dyDescent="0.2">
      <c r="A58" s="452">
        <f t="shared" si="20"/>
        <v>2024</v>
      </c>
      <c r="B58" s="452">
        <f t="shared" si="21"/>
        <v>5</v>
      </c>
      <c r="C58" s="457">
        <f t="shared" si="7"/>
        <v>45413</v>
      </c>
      <c r="E58" s="463">
        <v>760634</v>
      </c>
      <c r="F58" s="464">
        <v>700809</v>
      </c>
      <c r="G58" s="464">
        <v>90196</v>
      </c>
      <c r="H58" s="464">
        <v>5547</v>
      </c>
      <c r="I58" s="464">
        <v>444</v>
      </c>
      <c r="J58" s="464">
        <f t="shared" si="11"/>
        <v>1557630</v>
      </c>
      <c r="K58" s="464">
        <f t="shared" si="12"/>
        <v>138026</v>
      </c>
      <c r="L58" s="464">
        <f t="shared" si="13"/>
        <v>1695656</v>
      </c>
      <c r="M58" s="464">
        <v>2097</v>
      </c>
      <c r="N58" s="464">
        <f t="shared" si="14"/>
        <v>186</v>
      </c>
      <c r="O58" s="465">
        <f t="shared" si="8"/>
        <v>1697939</v>
      </c>
      <c r="P58" s="461"/>
      <c r="Q58" s="463">
        <v>748973</v>
      </c>
      <c r="R58" s="464">
        <v>694675</v>
      </c>
      <c r="S58" s="464">
        <f t="shared" ref="S58:U121" si="22">G58</f>
        <v>90196</v>
      </c>
      <c r="T58" s="464">
        <f t="shared" si="22"/>
        <v>5547</v>
      </c>
      <c r="U58" s="464">
        <f t="shared" si="22"/>
        <v>444</v>
      </c>
      <c r="V58" s="464">
        <f t="shared" si="15"/>
        <v>1539835</v>
      </c>
      <c r="W58" s="464">
        <f t="shared" si="16"/>
        <v>136450</v>
      </c>
      <c r="X58" s="464">
        <f t="shared" si="17"/>
        <v>1676285</v>
      </c>
      <c r="Y58" s="464">
        <f t="shared" si="18"/>
        <v>2097</v>
      </c>
      <c r="Z58" s="464">
        <f t="shared" si="19"/>
        <v>186</v>
      </c>
      <c r="AA58" s="465">
        <f t="shared" si="10"/>
        <v>1678568</v>
      </c>
      <c r="AC58" s="461"/>
      <c r="AD58" s="461"/>
      <c r="AE58" s="461"/>
      <c r="AF58" s="461"/>
      <c r="AG58" s="461"/>
      <c r="AH58" s="461"/>
    </row>
    <row r="59" spans="1:34" x14ac:dyDescent="0.2">
      <c r="A59" s="452">
        <f t="shared" si="20"/>
        <v>2024</v>
      </c>
      <c r="B59" s="452">
        <f t="shared" si="21"/>
        <v>6</v>
      </c>
      <c r="C59" s="457">
        <f t="shared" si="7"/>
        <v>45444</v>
      </c>
      <c r="E59" s="463">
        <v>726795</v>
      </c>
      <c r="F59" s="464">
        <v>696410</v>
      </c>
      <c r="G59" s="464">
        <v>92844</v>
      </c>
      <c r="H59" s="464">
        <v>5050</v>
      </c>
      <c r="I59" s="464">
        <v>317</v>
      </c>
      <c r="J59" s="464">
        <f t="shared" si="11"/>
        <v>1521416</v>
      </c>
      <c r="K59" s="464">
        <f t="shared" si="12"/>
        <v>134817</v>
      </c>
      <c r="L59" s="464">
        <f t="shared" si="13"/>
        <v>1656233</v>
      </c>
      <c r="M59" s="464">
        <v>1727</v>
      </c>
      <c r="N59" s="464">
        <f t="shared" si="14"/>
        <v>153</v>
      </c>
      <c r="O59" s="465">
        <f t="shared" si="8"/>
        <v>1658113</v>
      </c>
      <c r="P59" s="461"/>
      <c r="Q59" s="463">
        <v>715311</v>
      </c>
      <c r="R59" s="464">
        <v>690320</v>
      </c>
      <c r="S59" s="464">
        <f t="shared" si="22"/>
        <v>92844</v>
      </c>
      <c r="T59" s="464">
        <f t="shared" si="22"/>
        <v>5050</v>
      </c>
      <c r="U59" s="464">
        <f t="shared" si="22"/>
        <v>317</v>
      </c>
      <c r="V59" s="464">
        <f t="shared" si="15"/>
        <v>1503842</v>
      </c>
      <c r="W59" s="464">
        <f t="shared" si="16"/>
        <v>133260</v>
      </c>
      <c r="X59" s="464">
        <f t="shared" si="17"/>
        <v>1637102</v>
      </c>
      <c r="Y59" s="464">
        <f t="shared" si="18"/>
        <v>1727</v>
      </c>
      <c r="Z59" s="464">
        <f t="shared" si="19"/>
        <v>153</v>
      </c>
      <c r="AA59" s="465">
        <f t="shared" si="10"/>
        <v>1638982</v>
      </c>
      <c r="AC59" s="461"/>
      <c r="AD59" s="461"/>
      <c r="AE59" s="461"/>
      <c r="AF59" s="461"/>
      <c r="AG59" s="461"/>
      <c r="AH59" s="461"/>
    </row>
    <row r="60" spans="1:34" x14ac:dyDescent="0.2">
      <c r="A60" s="452">
        <f t="shared" si="20"/>
        <v>2024</v>
      </c>
      <c r="B60" s="452">
        <f t="shared" si="21"/>
        <v>7</v>
      </c>
      <c r="C60" s="457">
        <f t="shared" si="7"/>
        <v>45474</v>
      </c>
      <c r="E60" s="463">
        <v>810426</v>
      </c>
      <c r="F60" s="464">
        <v>748926</v>
      </c>
      <c r="G60" s="464">
        <v>90662</v>
      </c>
      <c r="H60" s="464">
        <v>5996</v>
      </c>
      <c r="I60" s="464">
        <v>274</v>
      </c>
      <c r="J60" s="464">
        <f t="shared" si="11"/>
        <v>1656284</v>
      </c>
      <c r="K60" s="464">
        <f t="shared" si="12"/>
        <v>146768</v>
      </c>
      <c r="L60" s="464">
        <f t="shared" si="13"/>
        <v>1803052</v>
      </c>
      <c r="M60" s="464">
        <v>2779</v>
      </c>
      <c r="N60" s="464">
        <f t="shared" si="14"/>
        <v>246</v>
      </c>
      <c r="O60" s="465">
        <f t="shared" si="8"/>
        <v>1806077</v>
      </c>
      <c r="P60" s="461"/>
      <c r="Q60" s="463">
        <v>798318</v>
      </c>
      <c r="R60" s="464">
        <v>742369</v>
      </c>
      <c r="S60" s="464">
        <f t="shared" si="22"/>
        <v>90662</v>
      </c>
      <c r="T60" s="464">
        <f t="shared" si="22"/>
        <v>5996</v>
      </c>
      <c r="U60" s="464">
        <f t="shared" si="22"/>
        <v>274</v>
      </c>
      <c r="V60" s="464">
        <f t="shared" si="15"/>
        <v>1637619</v>
      </c>
      <c r="W60" s="464">
        <f t="shared" si="16"/>
        <v>145115</v>
      </c>
      <c r="X60" s="464">
        <f t="shared" si="17"/>
        <v>1782734</v>
      </c>
      <c r="Y60" s="464">
        <f t="shared" si="18"/>
        <v>2779</v>
      </c>
      <c r="Z60" s="464">
        <f t="shared" si="19"/>
        <v>246</v>
      </c>
      <c r="AA60" s="465">
        <f t="shared" si="10"/>
        <v>1785759</v>
      </c>
      <c r="AC60" s="461"/>
      <c r="AD60" s="461"/>
      <c r="AE60" s="461"/>
      <c r="AF60" s="461"/>
      <c r="AG60" s="461"/>
      <c r="AH60" s="461"/>
    </row>
    <row r="61" spans="1:34" x14ac:dyDescent="0.2">
      <c r="A61" s="452">
        <f t="shared" si="20"/>
        <v>2024</v>
      </c>
      <c r="B61" s="452">
        <f t="shared" si="21"/>
        <v>8</v>
      </c>
      <c r="C61" s="457">
        <f t="shared" si="7"/>
        <v>45505</v>
      </c>
      <c r="E61" s="463">
        <v>816495</v>
      </c>
      <c r="F61" s="464">
        <v>752029</v>
      </c>
      <c r="G61" s="464">
        <v>97315</v>
      </c>
      <c r="H61" s="464">
        <v>5527</v>
      </c>
      <c r="I61" s="464">
        <v>267</v>
      </c>
      <c r="J61" s="464">
        <f t="shared" si="11"/>
        <v>1671633</v>
      </c>
      <c r="K61" s="464">
        <f t="shared" si="12"/>
        <v>148129</v>
      </c>
      <c r="L61" s="464">
        <f t="shared" si="13"/>
        <v>1819762</v>
      </c>
      <c r="M61" s="464">
        <v>1579</v>
      </c>
      <c r="N61" s="464">
        <f t="shared" si="14"/>
        <v>140</v>
      </c>
      <c r="O61" s="465">
        <f t="shared" si="8"/>
        <v>1821481</v>
      </c>
      <c r="P61" s="461"/>
      <c r="Q61" s="463">
        <v>803906</v>
      </c>
      <c r="R61" s="464">
        <v>745105</v>
      </c>
      <c r="S61" s="464">
        <f t="shared" si="22"/>
        <v>97315</v>
      </c>
      <c r="T61" s="464">
        <f t="shared" si="22"/>
        <v>5527</v>
      </c>
      <c r="U61" s="464">
        <f t="shared" si="22"/>
        <v>267</v>
      </c>
      <c r="V61" s="464">
        <f t="shared" si="15"/>
        <v>1652120</v>
      </c>
      <c r="W61" s="464">
        <f t="shared" si="16"/>
        <v>146399</v>
      </c>
      <c r="X61" s="464">
        <f t="shared" si="17"/>
        <v>1798519</v>
      </c>
      <c r="Y61" s="464">
        <f t="shared" si="18"/>
        <v>1579</v>
      </c>
      <c r="Z61" s="464">
        <f t="shared" si="19"/>
        <v>140</v>
      </c>
      <c r="AA61" s="465">
        <f t="shared" si="10"/>
        <v>1800238</v>
      </c>
      <c r="AC61" s="461"/>
      <c r="AD61" s="461"/>
      <c r="AE61" s="461"/>
      <c r="AF61" s="461"/>
      <c r="AG61" s="461"/>
      <c r="AH61" s="461"/>
    </row>
    <row r="62" spans="1:34" x14ac:dyDescent="0.2">
      <c r="A62" s="452">
        <f t="shared" si="20"/>
        <v>2024</v>
      </c>
      <c r="B62" s="452">
        <f t="shared" si="21"/>
        <v>9</v>
      </c>
      <c r="C62" s="457">
        <f t="shared" si="7"/>
        <v>45536</v>
      </c>
      <c r="E62" s="463">
        <v>746003</v>
      </c>
      <c r="F62" s="464">
        <v>677430</v>
      </c>
      <c r="G62" s="464">
        <v>87224</v>
      </c>
      <c r="H62" s="464">
        <v>5726</v>
      </c>
      <c r="I62" s="464">
        <v>303</v>
      </c>
      <c r="J62" s="464">
        <f t="shared" si="11"/>
        <v>1516686</v>
      </c>
      <c r="K62" s="464">
        <f t="shared" si="12"/>
        <v>134398</v>
      </c>
      <c r="L62" s="464">
        <f t="shared" si="13"/>
        <v>1651084</v>
      </c>
      <c r="M62" s="464">
        <v>1377</v>
      </c>
      <c r="N62" s="464">
        <f t="shared" si="14"/>
        <v>122</v>
      </c>
      <c r="O62" s="465">
        <f t="shared" si="8"/>
        <v>1652583</v>
      </c>
      <c r="P62" s="461"/>
      <c r="Q62" s="463">
        <v>734164</v>
      </c>
      <c r="R62" s="464">
        <v>670453</v>
      </c>
      <c r="S62" s="464">
        <f t="shared" si="22"/>
        <v>87224</v>
      </c>
      <c r="T62" s="464">
        <f t="shared" si="22"/>
        <v>5726</v>
      </c>
      <c r="U62" s="464">
        <f t="shared" si="22"/>
        <v>303</v>
      </c>
      <c r="V62" s="464">
        <f t="shared" si="15"/>
        <v>1497870</v>
      </c>
      <c r="W62" s="464">
        <f t="shared" si="16"/>
        <v>132731</v>
      </c>
      <c r="X62" s="464">
        <f t="shared" si="17"/>
        <v>1630601</v>
      </c>
      <c r="Y62" s="464">
        <f t="shared" si="18"/>
        <v>1377</v>
      </c>
      <c r="Z62" s="464">
        <f t="shared" si="19"/>
        <v>122</v>
      </c>
      <c r="AA62" s="465">
        <f t="shared" si="10"/>
        <v>1632100</v>
      </c>
      <c r="AC62" s="461"/>
      <c r="AD62" s="461"/>
      <c r="AE62" s="461"/>
      <c r="AF62" s="461"/>
      <c r="AG62" s="461"/>
      <c r="AH62" s="461"/>
    </row>
    <row r="63" spans="1:34" x14ac:dyDescent="0.2">
      <c r="A63" s="452">
        <f t="shared" si="20"/>
        <v>2024</v>
      </c>
      <c r="B63" s="452">
        <f t="shared" si="21"/>
        <v>10</v>
      </c>
      <c r="C63" s="457">
        <f t="shared" si="7"/>
        <v>45566</v>
      </c>
      <c r="E63" s="463">
        <v>873356</v>
      </c>
      <c r="F63" s="464">
        <v>711261</v>
      </c>
      <c r="G63" s="464">
        <v>88397</v>
      </c>
      <c r="H63" s="464">
        <v>6670</v>
      </c>
      <c r="I63" s="464">
        <v>476</v>
      </c>
      <c r="J63" s="464">
        <f t="shared" si="11"/>
        <v>1680160</v>
      </c>
      <c r="K63" s="464">
        <f t="shared" si="12"/>
        <v>148884</v>
      </c>
      <c r="L63" s="464">
        <f t="shared" si="13"/>
        <v>1829044</v>
      </c>
      <c r="M63" s="464">
        <v>1767</v>
      </c>
      <c r="N63" s="464">
        <f t="shared" si="14"/>
        <v>157</v>
      </c>
      <c r="O63" s="465">
        <f t="shared" si="8"/>
        <v>1830968</v>
      </c>
      <c r="P63" s="461"/>
      <c r="Q63" s="463">
        <v>858294</v>
      </c>
      <c r="R63" s="464">
        <v>702839</v>
      </c>
      <c r="S63" s="464">
        <f t="shared" si="22"/>
        <v>88397</v>
      </c>
      <c r="T63" s="464">
        <f t="shared" si="22"/>
        <v>6670</v>
      </c>
      <c r="U63" s="464">
        <f t="shared" si="22"/>
        <v>476</v>
      </c>
      <c r="V63" s="464">
        <f t="shared" si="15"/>
        <v>1656676</v>
      </c>
      <c r="W63" s="464">
        <f t="shared" si="16"/>
        <v>146803</v>
      </c>
      <c r="X63" s="464">
        <f t="shared" si="17"/>
        <v>1803479</v>
      </c>
      <c r="Y63" s="464">
        <f t="shared" si="18"/>
        <v>1767</v>
      </c>
      <c r="Z63" s="464">
        <f t="shared" si="19"/>
        <v>157</v>
      </c>
      <c r="AA63" s="465">
        <f t="shared" si="10"/>
        <v>1805403</v>
      </c>
      <c r="AC63" s="461"/>
      <c r="AD63" s="461"/>
      <c r="AE63" s="461"/>
      <c r="AF63" s="461"/>
      <c r="AG63" s="461"/>
      <c r="AH63" s="461"/>
    </row>
    <row r="64" spans="1:34" x14ac:dyDescent="0.2">
      <c r="A64" s="452">
        <f t="shared" si="20"/>
        <v>2024</v>
      </c>
      <c r="B64" s="452">
        <f t="shared" si="21"/>
        <v>11</v>
      </c>
      <c r="C64" s="457">
        <f t="shared" si="7"/>
        <v>45597</v>
      </c>
      <c r="E64" s="463">
        <v>1053160</v>
      </c>
      <c r="F64" s="464">
        <v>727624</v>
      </c>
      <c r="G64" s="464">
        <v>83966</v>
      </c>
      <c r="H64" s="464">
        <v>5772</v>
      </c>
      <c r="I64" s="464">
        <v>661</v>
      </c>
      <c r="J64" s="464">
        <f t="shared" si="11"/>
        <v>1871183</v>
      </c>
      <c r="K64" s="464">
        <f t="shared" si="12"/>
        <v>165811</v>
      </c>
      <c r="L64" s="464">
        <f t="shared" si="13"/>
        <v>2036994</v>
      </c>
      <c r="M64" s="464">
        <v>1763</v>
      </c>
      <c r="N64" s="464">
        <f t="shared" si="14"/>
        <v>156</v>
      </c>
      <c r="O64" s="465">
        <f t="shared" si="8"/>
        <v>2038913</v>
      </c>
      <c r="P64" s="461"/>
      <c r="Q64" s="463">
        <v>1037564</v>
      </c>
      <c r="R64" s="464">
        <v>718584</v>
      </c>
      <c r="S64" s="464">
        <f t="shared" si="22"/>
        <v>83966</v>
      </c>
      <c r="T64" s="464">
        <f t="shared" si="22"/>
        <v>5772</v>
      </c>
      <c r="U64" s="464">
        <f t="shared" si="22"/>
        <v>661</v>
      </c>
      <c r="V64" s="464">
        <f t="shared" si="15"/>
        <v>1846547</v>
      </c>
      <c r="W64" s="464">
        <f t="shared" si="16"/>
        <v>163628</v>
      </c>
      <c r="X64" s="464">
        <f t="shared" si="17"/>
        <v>2010175</v>
      </c>
      <c r="Y64" s="464">
        <f t="shared" si="18"/>
        <v>1763</v>
      </c>
      <c r="Z64" s="464">
        <f t="shared" si="19"/>
        <v>156</v>
      </c>
      <c r="AA64" s="465">
        <f t="shared" si="10"/>
        <v>2012094</v>
      </c>
      <c r="AC64" s="461"/>
      <c r="AD64" s="461"/>
      <c r="AE64" s="461"/>
      <c r="AF64" s="461"/>
      <c r="AG64" s="461"/>
      <c r="AH64" s="461"/>
    </row>
    <row r="65" spans="1:34" x14ac:dyDescent="0.2">
      <c r="A65" s="452">
        <f t="shared" si="20"/>
        <v>2024</v>
      </c>
      <c r="B65" s="452">
        <f t="shared" si="21"/>
        <v>12</v>
      </c>
      <c r="C65" s="457">
        <f t="shared" si="7"/>
        <v>45627</v>
      </c>
      <c r="E65" s="463">
        <v>1265531</v>
      </c>
      <c r="F65" s="464">
        <v>811849</v>
      </c>
      <c r="G65" s="464">
        <v>82238</v>
      </c>
      <c r="H65" s="464">
        <v>6379</v>
      </c>
      <c r="I65" s="464">
        <v>867</v>
      </c>
      <c r="J65" s="464">
        <f t="shared" si="11"/>
        <v>2166864</v>
      </c>
      <c r="K65" s="464">
        <f t="shared" si="12"/>
        <v>192013</v>
      </c>
      <c r="L65" s="464">
        <f t="shared" si="13"/>
        <v>2358877</v>
      </c>
      <c r="M65" s="464">
        <v>1649</v>
      </c>
      <c r="N65" s="464">
        <f t="shared" si="14"/>
        <v>146</v>
      </c>
      <c r="O65" s="465">
        <f t="shared" si="8"/>
        <v>2360672</v>
      </c>
      <c r="P65" s="461"/>
      <c r="Q65" s="463">
        <v>1247765</v>
      </c>
      <c r="R65" s="464">
        <v>801541</v>
      </c>
      <c r="S65" s="464">
        <f t="shared" si="22"/>
        <v>82238</v>
      </c>
      <c r="T65" s="464">
        <f t="shared" si="22"/>
        <v>6379</v>
      </c>
      <c r="U65" s="464">
        <f t="shared" si="22"/>
        <v>867</v>
      </c>
      <c r="V65" s="464">
        <f t="shared" si="15"/>
        <v>2138790</v>
      </c>
      <c r="W65" s="464">
        <f t="shared" si="16"/>
        <v>189525</v>
      </c>
      <c r="X65" s="464">
        <f t="shared" si="17"/>
        <v>2328315</v>
      </c>
      <c r="Y65" s="464">
        <f t="shared" si="18"/>
        <v>1649</v>
      </c>
      <c r="Z65" s="464">
        <f t="shared" si="19"/>
        <v>146</v>
      </c>
      <c r="AA65" s="465">
        <f t="shared" si="10"/>
        <v>2330110</v>
      </c>
      <c r="AC65" s="461"/>
      <c r="AD65" s="461"/>
      <c r="AE65" s="461"/>
      <c r="AF65" s="461"/>
      <c r="AG65" s="461"/>
      <c r="AH65" s="461"/>
    </row>
    <row r="66" spans="1:34" x14ac:dyDescent="0.2">
      <c r="A66" s="452">
        <f t="shared" ref="A66:A118" si="23">A54+1</f>
        <v>2025</v>
      </c>
      <c r="B66" s="452">
        <f t="shared" ref="B66:B118" si="24">B54</f>
        <v>1</v>
      </c>
      <c r="C66" s="457">
        <f t="shared" si="7"/>
        <v>45658</v>
      </c>
      <c r="E66" s="463">
        <v>1193394</v>
      </c>
      <c r="F66" s="464">
        <v>806250</v>
      </c>
      <c r="G66" s="464">
        <v>87336</v>
      </c>
      <c r="H66" s="464">
        <v>6352</v>
      </c>
      <c r="I66" s="464">
        <v>848</v>
      </c>
      <c r="J66" s="464">
        <f t="shared" si="11"/>
        <v>2094180</v>
      </c>
      <c r="K66" s="464">
        <f t="shared" si="12"/>
        <v>185572</v>
      </c>
      <c r="L66" s="464">
        <f t="shared" si="13"/>
        <v>2279752</v>
      </c>
      <c r="M66" s="464">
        <v>2243</v>
      </c>
      <c r="N66" s="464">
        <f t="shared" si="14"/>
        <v>199</v>
      </c>
      <c r="O66" s="465">
        <f t="shared" si="8"/>
        <v>2282194</v>
      </c>
      <c r="P66" s="461"/>
      <c r="Q66" s="463">
        <v>1177164</v>
      </c>
      <c r="R66" s="464">
        <v>795304</v>
      </c>
      <c r="S66" s="464">
        <f t="shared" si="22"/>
        <v>87336</v>
      </c>
      <c r="T66" s="464">
        <f t="shared" si="22"/>
        <v>6352</v>
      </c>
      <c r="U66" s="464">
        <f t="shared" si="22"/>
        <v>848</v>
      </c>
      <c r="V66" s="464">
        <f t="shared" si="15"/>
        <v>2067004</v>
      </c>
      <c r="W66" s="464">
        <f t="shared" si="16"/>
        <v>183164</v>
      </c>
      <c r="X66" s="464">
        <f t="shared" si="17"/>
        <v>2250168</v>
      </c>
      <c r="Y66" s="464">
        <f t="shared" si="18"/>
        <v>2243</v>
      </c>
      <c r="Z66" s="464">
        <f t="shared" si="19"/>
        <v>199</v>
      </c>
      <c r="AA66" s="465">
        <f t="shared" si="10"/>
        <v>2252610</v>
      </c>
      <c r="AC66" s="461"/>
      <c r="AD66" s="461"/>
      <c r="AE66" s="461"/>
      <c r="AF66" s="461"/>
      <c r="AG66" s="461"/>
      <c r="AH66" s="461"/>
    </row>
    <row r="67" spans="1:34" x14ac:dyDescent="0.2">
      <c r="A67" s="452">
        <f t="shared" si="23"/>
        <v>2025</v>
      </c>
      <c r="B67" s="452">
        <f t="shared" si="24"/>
        <v>2</v>
      </c>
      <c r="C67" s="457">
        <f t="shared" si="7"/>
        <v>45689</v>
      </c>
      <c r="E67" s="463">
        <v>1039859</v>
      </c>
      <c r="F67" s="464">
        <v>711979</v>
      </c>
      <c r="G67" s="464">
        <v>84450</v>
      </c>
      <c r="H67" s="464">
        <v>5444</v>
      </c>
      <c r="I67" s="464">
        <v>849</v>
      </c>
      <c r="J67" s="464">
        <f t="shared" si="11"/>
        <v>1842581</v>
      </c>
      <c r="K67" s="464">
        <f t="shared" si="12"/>
        <v>163277</v>
      </c>
      <c r="L67" s="464">
        <f t="shared" si="13"/>
        <v>2005858</v>
      </c>
      <c r="M67" s="464">
        <v>2439</v>
      </c>
      <c r="N67" s="464">
        <f t="shared" si="14"/>
        <v>216</v>
      </c>
      <c r="O67" s="465">
        <f t="shared" si="8"/>
        <v>2008513</v>
      </c>
      <c r="P67" s="461"/>
      <c r="Q67" s="463">
        <v>1025200</v>
      </c>
      <c r="R67" s="464">
        <v>701971</v>
      </c>
      <c r="S67" s="464">
        <f t="shared" si="22"/>
        <v>84450</v>
      </c>
      <c r="T67" s="464">
        <f t="shared" si="22"/>
        <v>5444</v>
      </c>
      <c r="U67" s="464">
        <f t="shared" si="22"/>
        <v>849</v>
      </c>
      <c r="V67" s="464">
        <f t="shared" si="15"/>
        <v>1817914</v>
      </c>
      <c r="W67" s="464">
        <f t="shared" si="16"/>
        <v>161091</v>
      </c>
      <c r="X67" s="464">
        <f t="shared" si="17"/>
        <v>1979005</v>
      </c>
      <c r="Y67" s="464">
        <f t="shared" si="18"/>
        <v>2439</v>
      </c>
      <c r="Z67" s="464">
        <f t="shared" si="19"/>
        <v>216</v>
      </c>
      <c r="AA67" s="465">
        <f t="shared" si="10"/>
        <v>1981660</v>
      </c>
      <c r="AC67" s="461"/>
      <c r="AD67" s="461"/>
      <c r="AE67" s="461"/>
      <c r="AF67" s="461"/>
      <c r="AG67" s="461"/>
      <c r="AH67" s="461"/>
    </row>
    <row r="68" spans="1:34" x14ac:dyDescent="0.2">
      <c r="A68" s="452">
        <f t="shared" si="23"/>
        <v>2025</v>
      </c>
      <c r="B68" s="452">
        <f t="shared" si="24"/>
        <v>3</v>
      </c>
      <c r="C68" s="457">
        <f t="shared" si="7"/>
        <v>45717</v>
      </c>
      <c r="E68" s="463">
        <v>1042664</v>
      </c>
      <c r="F68" s="464">
        <v>770119</v>
      </c>
      <c r="G68" s="464">
        <v>90842</v>
      </c>
      <c r="H68" s="464">
        <v>6384</v>
      </c>
      <c r="I68" s="464">
        <v>830</v>
      </c>
      <c r="J68" s="464">
        <f t="shared" si="11"/>
        <v>1910839</v>
      </c>
      <c r="K68" s="464">
        <f t="shared" si="12"/>
        <v>169325</v>
      </c>
      <c r="L68" s="464">
        <f t="shared" si="13"/>
        <v>2080164</v>
      </c>
      <c r="M68" s="464">
        <v>2263</v>
      </c>
      <c r="N68" s="464">
        <f t="shared" si="14"/>
        <v>201</v>
      </c>
      <c r="O68" s="465">
        <f t="shared" si="8"/>
        <v>2082628</v>
      </c>
      <c r="P68" s="461"/>
      <c r="Q68" s="463">
        <v>1023897</v>
      </c>
      <c r="R68" s="464">
        <v>758212</v>
      </c>
      <c r="S68" s="464">
        <f t="shared" si="22"/>
        <v>90842</v>
      </c>
      <c r="T68" s="464">
        <f t="shared" si="22"/>
        <v>6384</v>
      </c>
      <c r="U68" s="464">
        <f t="shared" si="22"/>
        <v>830</v>
      </c>
      <c r="V68" s="464">
        <f t="shared" si="15"/>
        <v>1880165</v>
      </c>
      <c r="W68" s="464">
        <f t="shared" si="16"/>
        <v>166607</v>
      </c>
      <c r="X68" s="464">
        <f t="shared" si="17"/>
        <v>2046772</v>
      </c>
      <c r="Y68" s="464">
        <f t="shared" si="18"/>
        <v>2263</v>
      </c>
      <c r="Z68" s="464">
        <f t="shared" si="19"/>
        <v>201</v>
      </c>
      <c r="AA68" s="465">
        <f t="shared" si="10"/>
        <v>2049236</v>
      </c>
      <c r="AC68" s="461"/>
      <c r="AD68" s="461"/>
      <c r="AE68" s="461"/>
      <c r="AF68" s="461"/>
      <c r="AG68" s="461"/>
      <c r="AH68" s="461"/>
    </row>
    <row r="69" spans="1:34" x14ac:dyDescent="0.2">
      <c r="A69" s="452">
        <f t="shared" si="23"/>
        <v>2025</v>
      </c>
      <c r="B69" s="452">
        <f t="shared" si="24"/>
        <v>4</v>
      </c>
      <c r="C69" s="457">
        <f t="shared" si="7"/>
        <v>45748</v>
      </c>
      <c r="E69" s="463">
        <v>877692</v>
      </c>
      <c r="F69" s="464">
        <v>701202</v>
      </c>
      <c r="G69" s="464">
        <v>87161</v>
      </c>
      <c r="H69" s="464">
        <v>5690</v>
      </c>
      <c r="I69" s="464">
        <v>592</v>
      </c>
      <c r="J69" s="464">
        <f t="shared" si="11"/>
        <v>1672337</v>
      </c>
      <c r="K69" s="464">
        <f t="shared" si="12"/>
        <v>148191</v>
      </c>
      <c r="L69" s="464">
        <f t="shared" si="13"/>
        <v>1820528</v>
      </c>
      <c r="M69" s="464">
        <v>2101</v>
      </c>
      <c r="N69" s="464">
        <f t="shared" si="14"/>
        <v>186</v>
      </c>
      <c r="O69" s="465">
        <f t="shared" si="8"/>
        <v>1822815</v>
      </c>
      <c r="P69" s="461"/>
      <c r="Q69" s="463">
        <v>859152</v>
      </c>
      <c r="R69" s="464">
        <v>689494</v>
      </c>
      <c r="S69" s="464">
        <f t="shared" si="22"/>
        <v>87161</v>
      </c>
      <c r="T69" s="464">
        <f t="shared" si="22"/>
        <v>5690</v>
      </c>
      <c r="U69" s="464">
        <f t="shared" si="22"/>
        <v>592</v>
      </c>
      <c r="V69" s="464">
        <f t="shared" si="15"/>
        <v>1642089</v>
      </c>
      <c r="W69" s="464">
        <f t="shared" si="16"/>
        <v>145511</v>
      </c>
      <c r="X69" s="464">
        <f t="shared" si="17"/>
        <v>1787600</v>
      </c>
      <c r="Y69" s="464">
        <f t="shared" si="18"/>
        <v>2101</v>
      </c>
      <c r="Z69" s="464">
        <f t="shared" si="19"/>
        <v>186</v>
      </c>
      <c r="AA69" s="465">
        <f t="shared" si="10"/>
        <v>1789887</v>
      </c>
      <c r="AC69" s="461"/>
      <c r="AD69" s="461"/>
      <c r="AE69" s="461"/>
      <c r="AF69" s="461"/>
      <c r="AG69" s="461"/>
      <c r="AH69" s="461"/>
    </row>
    <row r="70" spans="1:34" x14ac:dyDescent="0.2">
      <c r="A70" s="452">
        <f t="shared" si="23"/>
        <v>2025</v>
      </c>
      <c r="B70" s="452">
        <f t="shared" si="24"/>
        <v>5</v>
      </c>
      <c r="C70" s="457">
        <f t="shared" si="7"/>
        <v>45778</v>
      </c>
      <c r="E70" s="463">
        <v>767720</v>
      </c>
      <c r="F70" s="464">
        <v>708569</v>
      </c>
      <c r="G70" s="464">
        <v>89167</v>
      </c>
      <c r="H70" s="464">
        <v>5516</v>
      </c>
      <c r="I70" s="464">
        <v>442</v>
      </c>
      <c r="J70" s="464">
        <f t="shared" si="11"/>
        <v>1571414</v>
      </c>
      <c r="K70" s="464">
        <f t="shared" si="12"/>
        <v>139248</v>
      </c>
      <c r="L70" s="464">
        <f t="shared" si="13"/>
        <v>1710662</v>
      </c>
      <c r="M70" s="464">
        <v>2097</v>
      </c>
      <c r="N70" s="464">
        <f t="shared" si="14"/>
        <v>186</v>
      </c>
      <c r="O70" s="465">
        <f t="shared" si="8"/>
        <v>1712945</v>
      </c>
      <c r="P70" s="461"/>
      <c r="Q70" s="463">
        <v>749305</v>
      </c>
      <c r="R70" s="464">
        <v>696687</v>
      </c>
      <c r="S70" s="464">
        <f t="shared" si="22"/>
        <v>89167</v>
      </c>
      <c r="T70" s="464">
        <f t="shared" si="22"/>
        <v>5516</v>
      </c>
      <c r="U70" s="464">
        <f t="shared" si="22"/>
        <v>442</v>
      </c>
      <c r="V70" s="464">
        <f t="shared" si="15"/>
        <v>1541117</v>
      </c>
      <c r="W70" s="464">
        <f t="shared" si="16"/>
        <v>136563</v>
      </c>
      <c r="X70" s="464">
        <f t="shared" si="17"/>
        <v>1677680</v>
      </c>
      <c r="Y70" s="464">
        <f t="shared" si="18"/>
        <v>2097</v>
      </c>
      <c r="Z70" s="464">
        <f t="shared" si="19"/>
        <v>186</v>
      </c>
      <c r="AA70" s="465">
        <f t="shared" si="10"/>
        <v>1679963</v>
      </c>
      <c r="AC70" s="461"/>
      <c r="AD70" s="461"/>
      <c r="AE70" s="461"/>
      <c r="AF70" s="461"/>
      <c r="AG70" s="461"/>
      <c r="AH70" s="461"/>
    </row>
    <row r="71" spans="1:34" x14ac:dyDescent="0.2">
      <c r="A71" s="452">
        <f t="shared" si="23"/>
        <v>2025</v>
      </c>
      <c r="B71" s="452">
        <f t="shared" si="24"/>
        <v>6</v>
      </c>
      <c r="C71" s="457">
        <f t="shared" si="7"/>
        <v>45809</v>
      </c>
      <c r="E71" s="463">
        <v>737841</v>
      </c>
      <c r="F71" s="464">
        <v>703054</v>
      </c>
      <c r="G71" s="464">
        <v>91834</v>
      </c>
      <c r="H71" s="464">
        <v>5015</v>
      </c>
      <c r="I71" s="464">
        <v>317</v>
      </c>
      <c r="J71" s="464">
        <f t="shared" si="11"/>
        <v>1538061</v>
      </c>
      <c r="K71" s="464">
        <f t="shared" si="12"/>
        <v>136292</v>
      </c>
      <c r="L71" s="464">
        <f t="shared" si="13"/>
        <v>1674353</v>
      </c>
      <c r="M71" s="464">
        <v>1727</v>
      </c>
      <c r="N71" s="464">
        <f t="shared" si="14"/>
        <v>153</v>
      </c>
      <c r="O71" s="465">
        <f t="shared" si="8"/>
        <v>1676233</v>
      </c>
      <c r="P71" s="461"/>
      <c r="Q71" s="463">
        <v>719706</v>
      </c>
      <c r="R71" s="464">
        <v>691372</v>
      </c>
      <c r="S71" s="464">
        <f t="shared" si="22"/>
        <v>91834</v>
      </c>
      <c r="T71" s="464">
        <f t="shared" si="22"/>
        <v>5015</v>
      </c>
      <c r="U71" s="464">
        <f t="shared" si="22"/>
        <v>317</v>
      </c>
      <c r="V71" s="464">
        <f t="shared" si="15"/>
        <v>1508244</v>
      </c>
      <c r="W71" s="464">
        <f t="shared" si="16"/>
        <v>133650</v>
      </c>
      <c r="X71" s="464">
        <f t="shared" si="17"/>
        <v>1641894</v>
      </c>
      <c r="Y71" s="464">
        <f t="shared" si="18"/>
        <v>1727</v>
      </c>
      <c r="Z71" s="464">
        <f t="shared" si="19"/>
        <v>153</v>
      </c>
      <c r="AA71" s="465">
        <f t="shared" si="10"/>
        <v>1643774</v>
      </c>
      <c r="AC71" s="461"/>
      <c r="AD71" s="461"/>
      <c r="AE71" s="461"/>
      <c r="AF71" s="461"/>
      <c r="AG71" s="461"/>
      <c r="AH71" s="461"/>
    </row>
    <row r="72" spans="1:34" x14ac:dyDescent="0.2">
      <c r="A72" s="452">
        <f t="shared" si="23"/>
        <v>2025</v>
      </c>
      <c r="B72" s="452">
        <f t="shared" si="24"/>
        <v>7</v>
      </c>
      <c r="C72" s="457">
        <f t="shared" si="7"/>
        <v>45839</v>
      </c>
      <c r="E72" s="463">
        <v>822228</v>
      </c>
      <c r="F72" s="464">
        <v>754849</v>
      </c>
      <c r="G72" s="464">
        <v>89664</v>
      </c>
      <c r="H72" s="464">
        <v>5937</v>
      </c>
      <c r="I72" s="464">
        <v>274</v>
      </c>
      <c r="J72" s="464">
        <f t="shared" si="11"/>
        <v>1672952</v>
      </c>
      <c r="K72" s="464">
        <f t="shared" si="12"/>
        <v>148245</v>
      </c>
      <c r="L72" s="464">
        <f t="shared" si="13"/>
        <v>1821197</v>
      </c>
      <c r="M72" s="464">
        <v>2779</v>
      </c>
      <c r="N72" s="464">
        <f t="shared" si="14"/>
        <v>246</v>
      </c>
      <c r="O72" s="465">
        <f t="shared" si="8"/>
        <v>1824222</v>
      </c>
      <c r="P72" s="461"/>
      <c r="Q72" s="463">
        <v>803313</v>
      </c>
      <c r="R72" s="464">
        <v>742455</v>
      </c>
      <c r="S72" s="464">
        <f t="shared" si="22"/>
        <v>89664</v>
      </c>
      <c r="T72" s="464">
        <f t="shared" si="22"/>
        <v>5937</v>
      </c>
      <c r="U72" s="464">
        <f t="shared" si="22"/>
        <v>274</v>
      </c>
      <c r="V72" s="464">
        <f t="shared" si="15"/>
        <v>1641643</v>
      </c>
      <c r="W72" s="464">
        <f t="shared" si="16"/>
        <v>145471</v>
      </c>
      <c r="X72" s="464">
        <f t="shared" si="17"/>
        <v>1787114</v>
      </c>
      <c r="Y72" s="464">
        <f t="shared" si="18"/>
        <v>2779</v>
      </c>
      <c r="Z72" s="464">
        <f t="shared" si="19"/>
        <v>246</v>
      </c>
      <c r="AA72" s="465">
        <f t="shared" si="10"/>
        <v>1790139</v>
      </c>
      <c r="AC72" s="461"/>
      <c r="AD72" s="461"/>
      <c r="AE72" s="461"/>
      <c r="AF72" s="461"/>
      <c r="AG72" s="461"/>
      <c r="AH72" s="461"/>
    </row>
    <row r="73" spans="1:34" x14ac:dyDescent="0.2">
      <c r="A73" s="452">
        <f t="shared" si="23"/>
        <v>2025</v>
      </c>
      <c r="B73" s="452">
        <f t="shared" si="24"/>
        <v>8</v>
      </c>
      <c r="C73" s="457">
        <f t="shared" si="7"/>
        <v>45870</v>
      </c>
      <c r="E73" s="463">
        <v>830895</v>
      </c>
      <c r="F73" s="464">
        <v>758682</v>
      </c>
      <c r="G73" s="464">
        <v>95887</v>
      </c>
      <c r="H73" s="464">
        <v>5464</v>
      </c>
      <c r="I73" s="464">
        <v>267</v>
      </c>
      <c r="J73" s="464">
        <f t="shared" si="11"/>
        <v>1691195</v>
      </c>
      <c r="K73" s="464">
        <f t="shared" si="12"/>
        <v>149862</v>
      </c>
      <c r="L73" s="464">
        <f t="shared" si="13"/>
        <v>1841057</v>
      </c>
      <c r="M73" s="464">
        <v>1579</v>
      </c>
      <c r="N73" s="464">
        <f t="shared" si="14"/>
        <v>140</v>
      </c>
      <c r="O73" s="465">
        <f t="shared" si="8"/>
        <v>1842776</v>
      </c>
      <c r="P73" s="461"/>
      <c r="Q73" s="463">
        <v>811389</v>
      </c>
      <c r="R73" s="464">
        <v>745756</v>
      </c>
      <c r="S73" s="464">
        <f t="shared" si="22"/>
        <v>95887</v>
      </c>
      <c r="T73" s="464">
        <f t="shared" si="22"/>
        <v>5464</v>
      </c>
      <c r="U73" s="464">
        <f t="shared" si="22"/>
        <v>267</v>
      </c>
      <c r="V73" s="464">
        <f t="shared" si="15"/>
        <v>1658763</v>
      </c>
      <c r="W73" s="464">
        <f t="shared" si="16"/>
        <v>146988</v>
      </c>
      <c r="X73" s="464">
        <f t="shared" si="17"/>
        <v>1805751</v>
      </c>
      <c r="Y73" s="464">
        <f t="shared" si="18"/>
        <v>1579</v>
      </c>
      <c r="Z73" s="464">
        <f t="shared" si="19"/>
        <v>140</v>
      </c>
      <c r="AA73" s="465">
        <f t="shared" si="10"/>
        <v>1807470</v>
      </c>
      <c r="AC73" s="461"/>
      <c r="AD73" s="461"/>
      <c r="AE73" s="461"/>
      <c r="AF73" s="461"/>
      <c r="AG73" s="461"/>
      <c r="AH73" s="461"/>
    </row>
    <row r="74" spans="1:34" x14ac:dyDescent="0.2">
      <c r="A74" s="452">
        <f t="shared" si="23"/>
        <v>2025</v>
      </c>
      <c r="B74" s="452">
        <f t="shared" si="24"/>
        <v>9</v>
      </c>
      <c r="C74" s="457">
        <f t="shared" si="7"/>
        <v>45901</v>
      </c>
      <c r="E74" s="463">
        <v>757114</v>
      </c>
      <c r="F74" s="464">
        <v>683134</v>
      </c>
      <c r="G74" s="464">
        <v>85933</v>
      </c>
      <c r="H74" s="464">
        <v>5649</v>
      </c>
      <c r="I74" s="464">
        <v>303</v>
      </c>
      <c r="J74" s="464">
        <f t="shared" si="11"/>
        <v>1532133</v>
      </c>
      <c r="K74" s="464">
        <f t="shared" si="12"/>
        <v>135767</v>
      </c>
      <c r="L74" s="464">
        <f t="shared" si="13"/>
        <v>1667900</v>
      </c>
      <c r="M74" s="464">
        <v>1377</v>
      </c>
      <c r="N74" s="464">
        <f t="shared" si="14"/>
        <v>122</v>
      </c>
      <c r="O74" s="465">
        <f t="shared" si="8"/>
        <v>1669399</v>
      </c>
      <c r="P74" s="461"/>
      <c r="Q74" s="463">
        <v>738638</v>
      </c>
      <c r="R74" s="464">
        <v>670148</v>
      </c>
      <c r="S74" s="464">
        <f t="shared" si="22"/>
        <v>85933</v>
      </c>
      <c r="T74" s="464">
        <f t="shared" si="22"/>
        <v>5649</v>
      </c>
      <c r="U74" s="464">
        <f t="shared" si="22"/>
        <v>303</v>
      </c>
      <c r="V74" s="464">
        <f t="shared" si="15"/>
        <v>1500671</v>
      </c>
      <c r="W74" s="464">
        <f t="shared" si="16"/>
        <v>132979</v>
      </c>
      <c r="X74" s="464">
        <f t="shared" si="17"/>
        <v>1633650</v>
      </c>
      <c r="Y74" s="464">
        <f t="shared" si="18"/>
        <v>1377</v>
      </c>
      <c r="Z74" s="464">
        <f t="shared" si="19"/>
        <v>122</v>
      </c>
      <c r="AA74" s="465">
        <f t="shared" si="10"/>
        <v>1635149</v>
      </c>
      <c r="AC74" s="461"/>
      <c r="AD74" s="461"/>
      <c r="AE74" s="461"/>
      <c r="AF74" s="461"/>
      <c r="AG74" s="461"/>
      <c r="AH74" s="461"/>
    </row>
    <row r="75" spans="1:34" x14ac:dyDescent="0.2">
      <c r="A75" s="452">
        <f t="shared" si="23"/>
        <v>2025</v>
      </c>
      <c r="B75" s="452">
        <f t="shared" si="24"/>
        <v>10</v>
      </c>
      <c r="C75" s="457">
        <f t="shared" si="7"/>
        <v>45931</v>
      </c>
      <c r="E75" s="463">
        <v>881363</v>
      </c>
      <c r="F75" s="464">
        <v>717462</v>
      </c>
      <c r="G75" s="464">
        <v>86898</v>
      </c>
      <c r="H75" s="464">
        <v>6556</v>
      </c>
      <c r="I75" s="464">
        <v>475</v>
      </c>
      <c r="J75" s="464">
        <f t="shared" si="11"/>
        <v>1692754</v>
      </c>
      <c r="K75" s="464">
        <f t="shared" si="12"/>
        <v>150000</v>
      </c>
      <c r="L75" s="464">
        <f t="shared" si="13"/>
        <v>1842754</v>
      </c>
      <c r="M75" s="464">
        <v>1767</v>
      </c>
      <c r="N75" s="464">
        <f t="shared" si="14"/>
        <v>157</v>
      </c>
      <c r="O75" s="465">
        <f t="shared" si="8"/>
        <v>1844678</v>
      </c>
      <c r="P75" s="461"/>
      <c r="Q75" s="463">
        <v>858688</v>
      </c>
      <c r="R75" s="464">
        <v>702192</v>
      </c>
      <c r="S75" s="464">
        <f t="shared" si="22"/>
        <v>86898</v>
      </c>
      <c r="T75" s="464">
        <f t="shared" si="22"/>
        <v>6556</v>
      </c>
      <c r="U75" s="464">
        <f t="shared" si="22"/>
        <v>475</v>
      </c>
      <c r="V75" s="464">
        <f t="shared" si="15"/>
        <v>1654809</v>
      </c>
      <c r="W75" s="464">
        <f t="shared" si="16"/>
        <v>146638</v>
      </c>
      <c r="X75" s="464">
        <f t="shared" si="17"/>
        <v>1801447</v>
      </c>
      <c r="Y75" s="464">
        <f t="shared" si="18"/>
        <v>1767</v>
      </c>
      <c r="Z75" s="464">
        <f t="shared" si="19"/>
        <v>157</v>
      </c>
      <c r="AA75" s="465">
        <f t="shared" si="10"/>
        <v>1803371</v>
      </c>
      <c r="AC75" s="461"/>
      <c r="AD75" s="461"/>
      <c r="AE75" s="461"/>
      <c r="AF75" s="461"/>
      <c r="AG75" s="461"/>
      <c r="AH75" s="461"/>
    </row>
    <row r="76" spans="1:34" x14ac:dyDescent="0.2">
      <c r="A76" s="452">
        <f t="shared" si="23"/>
        <v>2025</v>
      </c>
      <c r="B76" s="452">
        <f t="shared" si="24"/>
        <v>11</v>
      </c>
      <c r="C76" s="457">
        <f t="shared" si="7"/>
        <v>45962</v>
      </c>
      <c r="E76" s="463">
        <v>1059505</v>
      </c>
      <c r="F76" s="464">
        <v>735137</v>
      </c>
      <c r="G76" s="464">
        <v>82800</v>
      </c>
      <c r="H76" s="464">
        <v>5658</v>
      </c>
      <c r="I76" s="464">
        <v>657</v>
      </c>
      <c r="J76" s="464">
        <f t="shared" si="11"/>
        <v>1883757</v>
      </c>
      <c r="K76" s="464">
        <f t="shared" si="12"/>
        <v>166926</v>
      </c>
      <c r="L76" s="464">
        <f t="shared" si="13"/>
        <v>2050683</v>
      </c>
      <c r="M76" s="464">
        <v>1763</v>
      </c>
      <c r="N76" s="464">
        <f t="shared" si="14"/>
        <v>156</v>
      </c>
      <c r="O76" s="465">
        <f t="shared" si="8"/>
        <v>2052602</v>
      </c>
      <c r="P76" s="461"/>
      <c r="Q76" s="463">
        <v>1036173</v>
      </c>
      <c r="R76" s="464">
        <v>718893</v>
      </c>
      <c r="S76" s="464">
        <f t="shared" si="22"/>
        <v>82800</v>
      </c>
      <c r="T76" s="464">
        <f t="shared" si="22"/>
        <v>5658</v>
      </c>
      <c r="U76" s="464">
        <f t="shared" si="22"/>
        <v>657</v>
      </c>
      <c r="V76" s="464">
        <f t="shared" si="15"/>
        <v>1844181</v>
      </c>
      <c r="W76" s="464">
        <f t="shared" si="16"/>
        <v>163419</v>
      </c>
      <c r="X76" s="464">
        <f t="shared" si="17"/>
        <v>2007600</v>
      </c>
      <c r="Y76" s="464">
        <f t="shared" si="18"/>
        <v>1763</v>
      </c>
      <c r="Z76" s="464">
        <f t="shared" si="19"/>
        <v>156</v>
      </c>
      <c r="AA76" s="465">
        <f t="shared" si="10"/>
        <v>2009519</v>
      </c>
      <c r="AC76" s="461"/>
      <c r="AD76" s="461"/>
      <c r="AE76" s="461"/>
      <c r="AF76" s="461"/>
      <c r="AG76" s="461"/>
      <c r="AH76" s="461"/>
    </row>
    <row r="77" spans="1:34" x14ac:dyDescent="0.2">
      <c r="A77" s="452">
        <f t="shared" si="23"/>
        <v>2025</v>
      </c>
      <c r="B77" s="452">
        <f t="shared" si="24"/>
        <v>12</v>
      </c>
      <c r="C77" s="457">
        <f t="shared" si="7"/>
        <v>45992</v>
      </c>
      <c r="E77" s="463">
        <v>1270430</v>
      </c>
      <c r="F77" s="464">
        <v>821145</v>
      </c>
      <c r="G77" s="464">
        <v>80896</v>
      </c>
      <c r="H77" s="464">
        <v>6260</v>
      </c>
      <c r="I77" s="464">
        <v>860</v>
      </c>
      <c r="J77" s="464">
        <f t="shared" si="11"/>
        <v>2179591</v>
      </c>
      <c r="K77" s="464">
        <f t="shared" si="12"/>
        <v>193140</v>
      </c>
      <c r="L77" s="464">
        <f t="shared" si="13"/>
        <v>2372731</v>
      </c>
      <c r="M77" s="464">
        <v>1649</v>
      </c>
      <c r="N77" s="464">
        <f t="shared" si="14"/>
        <v>146</v>
      </c>
      <c r="O77" s="465">
        <f t="shared" si="8"/>
        <v>2374526</v>
      </c>
      <c r="P77" s="461"/>
      <c r="Q77" s="463">
        <v>1244294</v>
      </c>
      <c r="R77" s="464">
        <v>802886</v>
      </c>
      <c r="S77" s="464">
        <f t="shared" si="22"/>
        <v>80896</v>
      </c>
      <c r="T77" s="464">
        <f t="shared" si="22"/>
        <v>6260</v>
      </c>
      <c r="U77" s="464">
        <f t="shared" si="22"/>
        <v>860</v>
      </c>
      <c r="V77" s="464">
        <f t="shared" si="15"/>
        <v>2135196</v>
      </c>
      <c r="W77" s="464">
        <f t="shared" si="16"/>
        <v>189206</v>
      </c>
      <c r="X77" s="464">
        <f t="shared" si="17"/>
        <v>2324402</v>
      </c>
      <c r="Y77" s="464">
        <f t="shared" si="18"/>
        <v>1649</v>
      </c>
      <c r="Z77" s="464">
        <f t="shared" si="19"/>
        <v>146</v>
      </c>
      <c r="AA77" s="465">
        <f t="shared" si="10"/>
        <v>2326197</v>
      </c>
      <c r="AC77" s="461"/>
      <c r="AD77" s="461"/>
      <c r="AE77" s="461"/>
      <c r="AF77" s="461"/>
      <c r="AG77" s="461"/>
      <c r="AH77" s="461"/>
    </row>
    <row r="78" spans="1:34" x14ac:dyDescent="0.2">
      <c r="A78" s="452">
        <f t="shared" si="23"/>
        <v>2026</v>
      </c>
      <c r="B78" s="452">
        <f t="shared" si="24"/>
        <v>1</v>
      </c>
      <c r="C78" s="457">
        <f t="shared" si="7"/>
        <v>46023</v>
      </c>
      <c r="E78" s="463">
        <v>1214300</v>
      </c>
      <c r="F78" s="464">
        <v>817624</v>
      </c>
      <c r="G78" s="464">
        <v>85372</v>
      </c>
      <c r="H78" s="464">
        <v>6271</v>
      </c>
      <c r="I78" s="464">
        <v>853</v>
      </c>
      <c r="J78" s="464">
        <f t="shared" si="11"/>
        <v>2124420</v>
      </c>
      <c r="K78" s="464">
        <f t="shared" si="12"/>
        <v>188251</v>
      </c>
      <c r="L78" s="464">
        <f t="shared" si="13"/>
        <v>2312671</v>
      </c>
      <c r="M78" s="464">
        <v>2243</v>
      </c>
      <c r="N78" s="464">
        <f t="shared" si="14"/>
        <v>199</v>
      </c>
      <c r="O78" s="465">
        <f t="shared" si="8"/>
        <v>2315113</v>
      </c>
      <c r="P78" s="461"/>
      <c r="Q78" s="463">
        <v>1190287</v>
      </c>
      <c r="R78" s="464">
        <v>798425</v>
      </c>
      <c r="S78" s="464">
        <f t="shared" si="22"/>
        <v>85372</v>
      </c>
      <c r="T78" s="464">
        <f t="shared" si="22"/>
        <v>6271</v>
      </c>
      <c r="U78" s="464">
        <f t="shared" si="22"/>
        <v>853</v>
      </c>
      <c r="V78" s="464">
        <f t="shared" si="15"/>
        <v>2081208</v>
      </c>
      <c r="W78" s="464">
        <f t="shared" si="16"/>
        <v>184422</v>
      </c>
      <c r="X78" s="464">
        <f t="shared" si="17"/>
        <v>2265630</v>
      </c>
      <c r="Y78" s="464">
        <f t="shared" si="18"/>
        <v>2243</v>
      </c>
      <c r="Z78" s="464">
        <f t="shared" si="19"/>
        <v>199</v>
      </c>
      <c r="AA78" s="465">
        <f t="shared" si="10"/>
        <v>2268072</v>
      </c>
      <c r="AC78" s="461"/>
      <c r="AD78" s="461"/>
      <c r="AE78" s="461"/>
      <c r="AF78" s="461"/>
      <c r="AG78" s="461"/>
      <c r="AH78" s="461"/>
    </row>
    <row r="79" spans="1:34" x14ac:dyDescent="0.2">
      <c r="A79" s="452">
        <f t="shared" si="23"/>
        <v>2026</v>
      </c>
      <c r="B79" s="452">
        <f t="shared" si="24"/>
        <v>2</v>
      </c>
      <c r="C79" s="457">
        <f t="shared" si="7"/>
        <v>46054</v>
      </c>
      <c r="E79" s="463">
        <v>1053459</v>
      </c>
      <c r="F79" s="464">
        <v>720297</v>
      </c>
      <c r="G79" s="464">
        <v>82451</v>
      </c>
      <c r="H79" s="464">
        <v>5380</v>
      </c>
      <c r="I79" s="464">
        <v>849</v>
      </c>
      <c r="J79" s="464">
        <f t="shared" si="11"/>
        <v>1862436</v>
      </c>
      <c r="K79" s="464">
        <f t="shared" si="12"/>
        <v>165036</v>
      </c>
      <c r="L79" s="464">
        <f t="shared" si="13"/>
        <v>2027472</v>
      </c>
      <c r="M79" s="464">
        <v>2355</v>
      </c>
      <c r="N79" s="464">
        <f t="shared" si="14"/>
        <v>209</v>
      </c>
      <c r="O79" s="465">
        <f t="shared" si="8"/>
        <v>2030036</v>
      </c>
      <c r="P79" s="461"/>
      <c r="Q79" s="463">
        <v>1031560</v>
      </c>
      <c r="R79" s="464">
        <v>702827</v>
      </c>
      <c r="S79" s="464">
        <f t="shared" si="22"/>
        <v>82451</v>
      </c>
      <c r="T79" s="464">
        <f t="shared" si="22"/>
        <v>5380</v>
      </c>
      <c r="U79" s="464">
        <f t="shared" si="22"/>
        <v>849</v>
      </c>
      <c r="V79" s="464">
        <f t="shared" si="15"/>
        <v>1823067</v>
      </c>
      <c r="W79" s="464">
        <f t="shared" si="16"/>
        <v>161548</v>
      </c>
      <c r="X79" s="464">
        <f t="shared" si="17"/>
        <v>1984615</v>
      </c>
      <c r="Y79" s="464">
        <f t="shared" si="18"/>
        <v>2355</v>
      </c>
      <c r="Z79" s="464">
        <f t="shared" si="19"/>
        <v>209</v>
      </c>
      <c r="AA79" s="465">
        <f t="shared" si="10"/>
        <v>1987179</v>
      </c>
      <c r="AC79" s="461"/>
      <c r="AD79" s="461"/>
      <c r="AE79" s="461"/>
      <c r="AF79" s="461"/>
      <c r="AG79" s="461"/>
      <c r="AH79" s="461"/>
    </row>
    <row r="80" spans="1:34" x14ac:dyDescent="0.2">
      <c r="A80" s="452">
        <f t="shared" si="23"/>
        <v>2026</v>
      </c>
      <c r="B80" s="452">
        <f t="shared" si="24"/>
        <v>3</v>
      </c>
      <c r="C80" s="457">
        <f t="shared" si="7"/>
        <v>46082</v>
      </c>
      <c r="E80" s="463">
        <v>1057338</v>
      </c>
      <c r="F80" s="464">
        <v>778328</v>
      </c>
      <c r="G80" s="464">
        <v>89068</v>
      </c>
      <c r="H80" s="464">
        <v>6322</v>
      </c>
      <c r="I80" s="464">
        <v>830</v>
      </c>
      <c r="J80" s="464">
        <f t="shared" si="11"/>
        <v>1931886</v>
      </c>
      <c r="K80" s="464">
        <f t="shared" si="12"/>
        <v>171190</v>
      </c>
      <c r="L80" s="464">
        <f t="shared" si="13"/>
        <v>2103076</v>
      </c>
      <c r="M80" s="464">
        <v>2263</v>
      </c>
      <c r="N80" s="464">
        <f t="shared" si="14"/>
        <v>201</v>
      </c>
      <c r="O80" s="465">
        <f t="shared" si="8"/>
        <v>2105540</v>
      </c>
      <c r="P80" s="461"/>
      <c r="Q80" s="463">
        <v>1030151</v>
      </c>
      <c r="R80" s="464">
        <v>758014</v>
      </c>
      <c r="S80" s="464">
        <f t="shared" si="22"/>
        <v>89068</v>
      </c>
      <c r="T80" s="464">
        <f t="shared" si="22"/>
        <v>6322</v>
      </c>
      <c r="U80" s="464">
        <f t="shared" si="22"/>
        <v>830</v>
      </c>
      <c r="V80" s="464">
        <f t="shared" si="15"/>
        <v>1884385</v>
      </c>
      <c r="W80" s="464">
        <f t="shared" si="16"/>
        <v>166981</v>
      </c>
      <c r="X80" s="464">
        <f t="shared" si="17"/>
        <v>2051366</v>
      </c>
      <c r="Y80" s="464">
        <f t="shared" si="18"/>
        <v>2263</v>
      </c>
      <c r="Z80" s="464">
        <f t="shared" si="19"/>
        <v>201</v>
      </c>
      <c r="AA80" s="465">
        <f t="shared" si="10"/>
        <v>2053830</v>
      </c>
      <c r="AC80" s="461"/>
      <c r="AD80" s="461"/>
      <c r="AE80" s="461"/>
      <c r="AF80" s="461"/>
      <c r="AG80" s="461"/>
      <c r="AH80" s="461"/>
    </row>
    <row r="81" spans="1:34" x14ac:dyDescent="0.2">
      <c r="A81" s="452">
        <f t="shared" si="23"/>
        <v>2026</v>
      </c>
      <c r="B81" s="452">
        <f t="shared" si="24"/>
        <v>4</v>
      </c>
      <c r="C81" s="457">
        <f t="shared" si="7"/>
        <v>46113</v>
      </c>
      <c r="E81" s="463">
        <v>889067</v>
      </c>
      <c r="F81" s="464">
        <v>706965</v>
      </c>
      <c r="G81" s="464">
        <v>85316</v>
      </c>
      <c r="H81" s="464">
        <v>5648</v>
      </c>
      <c r="I81" s="464">
        <v>590</v>
      </c>
      <c r="J81" s="464">
        <f t="shared" si="11"/>
        <v>1687586</v>
      </c>
      <c r="K81" s="464">
        <f t="shared" si="12"/>
        <v>149542</v>
      </c>
      <c r="L81" s="464">
        <f t="shared" si="13"/>
        <v>1837128</v>
      </c>
      <c r="M81" s="464">
        <v>2101</v>
      </c>
      <c r="N81" s="464">
        <f t="shared" si="14"/>
        <v>186</v>
      </c>
      <c r="O81" s="465">
        <f t="shared" si="8"/>
        <v>1839415</v>
      </c>
      <c r="P81" s="461"/>
      <c r="Q81" s="463">
        <v>862240</v>
      </c>
      <c r="R81" s="464">
        <v>687145</v>
      </c>
      <c r="S81" s="464">
        <f t="shared" si="22"/>
        <v>85316</v>
      </c>
      <c r="T81" s="464">
        <f t="shared" si="22"/>
        <v>5648</v>
      </c>
      <c r="U81" s="464">
        <f t="shared" si="22"/>
        <v>590</v>
      </c>
      <c r="V81" s="464">
        <f t="shared" si="15"/>
        <v>1640939</v>
      </c>
      <c r="W81" s="464">
        <f t="shared" si="16"/>
        <v>145409</v>
      </c>
      <c r="X81" s="464">
        <f t="shared" si="17"/>
        <v>1786348</v>
      </c>
      <c r="Y81" s="464">
        <f t="shared" si="18"/>
        <v>2101</v>
      </c>
      <c r="Z81" s="464">
        <f t="shared" si="19"/>
        <v>186</v>
      </c>
      <c r="AA81" s="465">
        <f t="shared" si="10"/>
        <v>1788635</v>
      </c>
      <c r="AC81" s="461"/>
      <c r="AD81" s="461"/>
      <c r="AE81" s="461"/>
      <c r="AF81" s="461"/>
      <c r="AG81" s="461"/>
      <c r="AH81" s="461"/>
    </row>
    <row r="82" spans="1:34" x14ac:dyDescent="0.2">
      <c r="A82" s="452">
        <f t="shared" si="23"/>
        <v>2026</v>
      </c>
      <c r="B82" s="452">
        <f t="shared" si="24"/>
        <v>5</v>
      </c>
      <c r="C82" s="457">
        <f t="shared" si="7"/>
        <v>46143</v>
      </c>
      <c r="E82" s="463">
        <v>778326</v>
      </c>
      <c r="F82" s="464">
        <v>713355</v>
      </c>
      <c r="G82" s="464">
        <v>86925</v>
      </c>
      <c r="H82" s="464">
        <v>5485</v>
      </c>
      <c r="I82" s="464">
        <v>440</v>
      </c>
      <c r="J82" s="464">
        <f t="shared" si="11"/>
        <v>1584531</v>
      </c>
      <c r="K82" s="464">
        <f t="shared" si="12"/>
        <v>140410</v>
      </c>
      <c r="L82" s="464">
        <f t="shared" si="13"/>
        <v>1724941</v>
      </c>
      <c r="M82" s="464">
        <v>2097</v>
      </c>
      <c r="N82" s="464">
        <f t="shared" si="14"/>
        <v>186</v>
      </c>
      <c r="O82" s="465">
        <f t="shared" si="8"/>
        <v>1727224</v>
      </c>
      <c r="P82" s="461"/>
      <c r="Q82" s="463">
        <v>751723</v>
      </c>
      <c r="R82" s="464">
        <v>693377</v>
      </c>
      <c r="S82" s="464">
        <f t="shared" si="22"/>
        <v>86925</v>
      </c>
      <c r="T82" s="464">
        <f t="shared" si="22"/>
        <v>5485</v>
      </c>
      <c r="U82" s="464">
        <f t="shared" si="22"/>
        <v>440</v>
      </c>
      <c r="V82" s="464">
        <f t="shared" si="15"/>
        <v>1537950</v>
      </c>
      <c r="W82" s="464">
        <f t="shared" si="16"/>
        <v>136283</v>
      </c>
      <c r="X82" s="464">
        <f t="shared" si="17"/>
        <v>1674233</v>
      </c>
      <c r="Y82" s="464">
        <f t="shared" si="18"/>
        <v>2097</v>
      </c>
      <c r="Z82" s="464">
        <f t="shared" si="19"/>
        <v>186</v>
      </c>
      <c r="AA82" s="465">
        <f t="shared" si="10"/>
        <v>1676516</v>
      </c>
      <c r="AC82" s="461"/>
      <c r="AD82" s="461"/>
      <c r="AE82" s="461"/>
      <c r="AF82" s="461"/>
      <c r="AG82" s="461"/>
      <c r="AH82" s="461"/>
    </row>
    <row r="83" spans="1:34" x14ac:dyDescent="0.2">
      <c r="A83" s="452">
        <f t="shared" si="23"/>
        <v>2026</v>
      </c>
      <c r="B83" s="452">
        <f t="shared" si="24"/>
        <v>6</v>
      </c>
      <c r="C83" s="457">
        <f t="shared" si="7"/>
        <v>46174</v>
      </c>
      <c r="E83" s="463">
        <v>751814</v>
      </c>
      <c r="F83" s="464">
        <v>707506</v>
      </c>
      <c r="G83" s="464">
        <v>89613</v>
      </c>
      <c r="H83" s="464">
        <v>4980</v>
      </c>
      <c r="I83" s="464">
        <v>317</v>
      </c>
      <c r="J83" s="464">
        <f t="shared" si="11"/>
        <v>1554230</v>
      </c>
      <c r="K83" s="464">
        <f t="shared" si="12"/>
        <v>137725</v>
      </c>
      <c r="L83" s="464">
        <f t="shared" si="13"/>
        <v>1691955</v>
      </c>
      <c r="M83" s="464">
        <v>1727</v>
      </c>
      <c r="N83" s="464">
        <f t="shared" si="14"/>
        <v>153</v>
      </c>
      <c r="O83" s="465">
        <f t="shared" si="8"/>
        <v>1693835</v>
      </c>
      <c r="P83" s="461"/>
      <c r="Q83" s="463">
        <v>725633</v>
      </c>
      <c r="R83" s="464">
        <v>687987</v>
      </c>
      <c r="S83" s="464">
        <f t="shared" si="22"/>
        <v>89613</v>
      </c>
      <c r="T83" s="464">
        <f t="shared" si="22"/>
        <v>4980</v>
      </c>
      <c r="U83" s="464">
        <f t="shared" si="22"/>
        <v>317</v>
      </c>
      <c r="V83" s="464">
        <f t="shared" si="15"/>
        <v>1508530</v>
      </c>
      <c r="W83" s="464">
        <f t="shared" si="16"/>
        <v>133676</v>
      </c>
      <c r="X83" s="464">
        <f t="shared" si="17"/>
        <v>1642206</v>
      </c>
      <c r="Y83" s="464">
        <f t="shared" si="18"/>
        <v>1727</v>
      </c>
      <c r="Z83" s="464">
        <f t="shared" si="19"/>
        <v>153</v>
      </c>
      <c r="AA83" s="465">
        <f t="shared" si="10"/>
        <v>1644086</v>
      </c>
      <c r="AC83" s="461"/>
      <c r="AD83" s="461"/>
      <c r="AE83" s="461"/>
      <c r="AF83" s="461"/>
      <c r="AG83" s="461"/>
      <c r="AH83" s="461"/>
    </row>
    <row r="84" spans="1:34" x14ac:dyDescent="0.2">
      <c r="A84" s="452">
        <f t="shared" si="23"/>
        <v>2026</v>
      </c>
      <c r="B84" s="452">
        <f t="shared" si="24"/>
        <v>7</v>
      </c>
      <c r="C84" s="457">
        <f t="shared" si="7"/>
        <v>46204</v>
      </c>
      <c r="E84" s="463">
        <v>839263</v>
      </c>
      <c r="F84" s="464">
        <v>760144</v>
      </c>
      <c r="G84" s="464">
        <v>87544</v>
      </c>
      <c r="H84" s="464">
        <v>5878</v>
      </c>
      <c r="I84" s="464">
        <v>274</v>
      </c>
      <c r="J84" s="464">
        <f t="shared" si="11"/>
        <v>1693103</v>
      </c>
      <c r="K84" s="464">
        <f t="shared" si="12"/>
        <v>150031</v>
      </c>
      <c r="L84" s="464">
        <f t="shared" si="13"/>
        <v>1843134</v>
      </c>
      <c r="M84" s="464">
        <v>2779</v>
      </c>
      <c r="N84" s="464">
        <f t="shared" si="14"/>
        <v>246</v>
      </c>
      <c r="O84" s="465">
        <f t="shared" si="8"/>
        <v>1846159</v>
      </c>
      <c r="P84" s="461"/>
      <c r="Q84" s="463">
        <v>812128</v>
      </c>
      <c r="R84" s="464">
        <v>739603</v>
      </c>
      <c r="S84" s="464">
        <f t="shared" si="22"/>
        <v>87544</v>
      </c>
      <c r="T84" s="464">
        <f t="shared" si="22"/>
        <v>5878</v>
      </c>
      <c r="U84" s="464">
        <f t="shared" si="22"/>
        <v>274</v>
      </c>
      <c r="V84" s="464">
        <f t="shared" si="15"/>
        <v>1645427</v>
      </c>
      <c r="W84" s="464">
        <f t="shared" si="16"/>
        <v>145806</v>
      </c>
      <c r="X84" s="464">
        <f t="shared" si="17"/>
        <v>1791233</v>
      </c>
      <c r="Y84" s="464">
        <f t="shared" si="18"/>
        <v>2779</v>
      </c>
      <c r="Z84" s="464">
        <f t="shared" si="19"/>
        <v>246</v>
      </c>
      <c r="AA84" s="465">
        <f t="shared" si="10"/>
        <v>1794258</v>
      </c>
      <c r="AC84" s="461"/>
      <c r="AD84" s="461"/>
      <c r="AE84" s="461"/>
      <c r="AF84" s="461"/>
      <c r="AG84" s="461"/>
      <c r="AH84" s="461"/>
    </row>
    <row r="85" spans="1:34" x14ac:dyDescent="0.2">
      <c r="A85" s="452">
        <f t="shared" si="23"/>
        <v>2026</v>
      </c>
      <c r="B85" s="452">
        <f t="shared" si="24"/>
        <v>8</v>
      </c>
      <c r="C85" s="457">
        <f t="shared" si="7"/>
        <v>46235</v>
      </c>
      <c r="E85" s="463">
        <v>849270</v>
      </c>
      <c r="F85" s="464">
        <v>763546</v>
      </c>
      <c r="G85" s="464">
        <v>94001</v>
      </c>
      <c r="H85" s="464">
        <v>5401</v>
      </c>
      <c r="I85" s="464">
        <v>267</v>
      </c>
      <c r="J85" s="464">
        <f t="shared" si="11"/>
        <v>1712485</v>
      </c>
      <c r="K85" s="464">
        <f t="shared" si="12"/>
        <v>151749</v>
      </c>
      <c r="L85" s="464">
        <f t="shared" si="13"/>
        <v>1864234</v>
      </c>
      <c r="M85" s="464">
        <v>1579</v>
      </c>
      <c r="N85" s="464">
        <f t="shared" si="14"/>
        <v>140</v>
      </c>
      <c r="O85" s="465">
        <f t="shared" si="8"/>
        <v>1865953</v>
      </c>
      <c r="P85" s="461"/>
      <c r="Q85" s="463">
        <v>821427</v>
      </c>
      <c r="R85" s="464">
        <v>742275</v>
      </c>
      <c r="S85" s="464">
        <f t="shared" si="22"/>
        <v>94001</v>
      </c>
      <c r="T85" s="464">
        <f t="shared" si="22"/>
        <v>5401</v>
      </c>
      <c r="U85" s="464">
        <f t="shared" si="22"/>
        <v>267</v>
      </c>
      <c r="V85" s="464">
        <f t="shared" si="15"/>
        <v>1663371</v>
      </c>
      <c r="W85" s="464">
        <f t="shared" si="16"/>
        <v>147396</v>
      </c>
      <c r="X85" s="464">
        <f t="shared" si="17"/>
        <v>1810767</v>
      </c>
      <c r="Y85" s="464">
        <f t="shared" si="18"/>
        <v>1579</v>
      </c>
      <c r="Z85" s="464">
        <f t="shared" si="19"/>
        <v>140</v>
      </c>
      <c r="AA85" s="465">
        <f t="shared" si="10"/>
        <v>1812486</v>
      </c>
      <c r="AC85" s="461"/>
      <c r="AD85" s="461"/>
      <c r="AE85" s="461"/>
      <c r="AF85" s="461"/>
      <c r="AG85" s="461"/>
      <c r="AH85" s="461"/>
    </row>
    <row r="86" spans="1:34" x14ac:dyDescent="0.2">
      <c r="A86" s="452">
        <f t="shared" si="23"/>
        <v>2026</v>
      </c>
      <c r="B86" s="452">
        <f t="shared" si="24"/>
        <v>9</v>
      </c>
      <c r="C86" s="457">
        <f t="shared" si="7"/>
        <v>46266</v>
      </c>
      <c r="E86" s="463">
        <v>772643</v>
      </c>
      <c r="F86" s="464">
        <v>687267</v>
      </c>
      <c r="G86" s="464">
        <v>84139</v>
      </c>
      <c r="H86" s="464">
        <v>5572</v>
      </c>
      <c r="I86" s="464">
        <v>303</v>
      </c>
      <c r="J86" s="464">
        <f t="shared" si="11"/>
        <v>1549924</v>
      </c>
      <c r="K86" s="464">
        <f t="shared" si="12"/>
        <v>137344</v>
      </c>
      <c r="L86" s="464">
        <f t="shared" si="13"/>
        <v>1687268</v>
      </c>
      <c r="M86" s="464">
        <v>1377</v>
      </c>
      <c r="N86" s="464">
        <f t="shared" si="14"/>
        <v>122</v>
      </c>
      <c r="O86" s="465">
        <f t="shared" si="8"/>
        <v>1688767</v>
      </c>
      <c r="P86" s="461"/>
      <c r="Q86" s="463">
        <v>746178</v>
      </c>
      <c r="R86" s="464">
        <v>665957</v>
      </c>
      <c r="S86" s="464">
        <f t="shared" si="22"/>
        <v>84139</v>
      </c>
      <c r="T86" s="464">
        <f t="shared" si="22"/>
        <v>5572</v>
      </c>
      <c r="U86" s="464">
        <f t="shared" si="22"/>
        <v>303</v>
      </c>
      <c r="V86" s="464">
        <f t="shared" si="15"/>
        <v>1502149</v>
      </c>
      <c r="W86" s="464">
        <f t="shared" si="16"/>
        <v>133110</v>
      </c>
      <c r="X86" s="464">
        <f t="shared" si="17"/>
        <v>1635259</v>
      </c>
      <c r="Y86" s="464">
        <f t="shared" si="18"/>
        <v>1377</v>
      </c>
      <c r="Z86" s="464">
        <f t="shared" si="19"/>
        <v>122</v>
      </c>
      <c r="AA86" s="465">
        <f t="shared" si="10"/>
        <v>1636758</v>
      </c>
      <c r="AC86" s="461"/>
      <c r="AD86" s="461"/>
      <c r="AE86" s="461"/>
      <c r="AF86" s="461"/>
      <c r="AG86" s="461"/>
      <c r="AH86" s="461"/>
    </row>
    <row r="87" spans="1:34" x14ac:dyDescent="0.2">
      <c r="A87" s="452">
        <f t="shared" si="23"/>
        <v>2026</v>
      </c>
      <c r="B87" s="452">
        <f t="shared" si="24"/>
        <v>10</v>
      </c>
      <c r="C87" s="457">
        <f t="shared" si="7"/>
        <v>46296</v>
      </c>
      <c r="E87" s="463">
        <v>893649</v>
      </c>
      <c r="F87" s="464">
        <v>721580</v>
      </c>
      <c r="G87" s="464">
        <v>85104</v>
      </c>
      <c r="H87" s="464">
        <v>6442</v>
      </c>
      <c r="I87" s="464">
        <v>474</v>
      </c>
      <c r="J87" s="464">
        <f t="shared" si="11"/>
        <v>1707249</v>
      </c>
      <c r="K87" s="464">
        <f t="shared" si="12"/>
        <v>151285</v>
      </c>
      <c r="L87" s="464">
        <f t="shared" si="13"/>
        <v>1858534</v>
      </c>
      <c r="M87" s="464">
        <v>1767</v>
      </c>
      <c r="N87" s="464">
        <f t="shared" si="14"/>
        <v>157</v>
      </c>
      <c r="O87" s="465">
        <f t="shared" si="8"/>
        <v>1860458</v>
      </c>
      <c r="P87" s="461"/>
      <c r="Q87" s="463">
        <v>861830</v>
      </c>
      <c r="R87" s="464">
        <v>696862</v>
      </c>
      <c r="S87" s="464">
        <f t="shared" si="22"/>
        <v>85104</v>
      </c>
      <c r="T87" s="464">
        <f t="shared" si="22"/>
        <v>6442</v>
      </c>
      <c r="U87" s="464">
        <f t="shared" si="22"/>
        <v>474</v>
      </c>
      <c r="V87" s="464">
        <f t="shared" si="15"/>
        <v>1650712</v>
      </c>
      <c r="W87" s="464">
        <f t="shared" si="16"/>
        <v>146275</v>
      </c>
      <c r="X87" s="464">
        <f t="shared" si="17"/>
        <v>1796987</v>
      </c>
      <c r="Y87" s="464">
        <f t="shared" si="18"/>
        <v>1767</v>
      </c>
      <c r="Z87" s="464">
        <f t="shared" si="19"/>
        <v>157</v>
      </c>
      <c r="AA87" s="465">
        <f t="shared" si="10"/>
        <v>1798911</v>
      </c>
      <c r="AC87" s="461"/>
      <c r="AD87" s="461"/>
      <c r="AE87" s="461"/>
      <c r="AF87" s="461"/>
      <c r="AG87" s="461"/>
      <c r="AH87" s="461"/>
    </row>
    <row r="88" spans="1:34" x14ac:dyDescent="0.2">
      <c r="A88" s="452">
        <f t="shared" si="23"/>
        <v>2026</v>
      </c>
      <c r="B88" s="452">
        <f t="shared" si="24"/>
        <v>11</v>
      </c>
      <c r="C88" s="457">
        <f t="shared" si="7"/>
        <v>46327</v>
      </c>
      <c r="E88" s="463">
        <v>1069264</v>
      </c>
      <c r="F88" s="464">
        <v>740290</v>
      </c>
      <c r="G88" s="464">
        <v>81141</v>
      </c>
      <c r="H88" s="464">
        <v>5544</v>
      </c>
      <c r="I88" s="464">
        <v>654</v>
      </c>
      <c r="J88" s="464">
        <f t="shared" si="11"/>
        <v>1896893</v>
      </c>
      <c r="K88" s="464">
        <f t="shared" si="12"/>
        <v>168090</v>
      </c>
      <c r="L88" s="464">
        <f t="shared" si="13"/>
        <v>2064983</v>
      </c>
      <c r="M88" s="464">
        <v>1763</v>
      </c>
      <c r="N88" s="464">
        <f t="shared" si="14"/>
        <v>156</v>
      </c>
      <c r="O88" s="465">
        <f t="shared" si="8"/>
        <v>2066902</v>
      </c>
      <c r="P88" s="461"/>
      <c r="Q88" s="463">
        <v>1036654</v>
      </c>
      <c r="R88" s="464">
        <v>714135</v>
      </c>
      <c r="S88" s="464">
        <f t="shared" si="22"/>
        <v>81141</v>
      </c>
      <c r="T88" s="464">
        <f t="shared" si="22"/>
        <v>5544</v>
      </c>
      <c r="U88" s="464">
        <f t="shared" si="22"/>
        <v>654</v>
      </c>
      <c r="V88" s="464">
        <f t="shared" si="15"/>
        <v>1838128</v>
      </c>
      <c r="W88" s="464">
        <f t="shared" si="16"/>
        <v>162882</v>
      </c>
      <c r="X88" s="464">
        <f t="shared" si="17"/>
        <v>2001010</v>
      </c>
      <c r="Y88" s="464">
        <f t="shared" si="18"/>
        <v>1763</v>
      </c>
      <c r="Z88" s="464">
        <f t="shared" si="19"/>
        <v>156</v>
      </c>
      <c r="AA88" s="465">
        <f t="shared" si="10"/>
        <v>2002929</v>
      </c>
      <c r="AC88" s="461"/>
      <c r="AD88" s="461"/>
      <c r="AE88" s="461"/>
      <c r="AF88" s="461"/>
      <c r="AG88" s="461"/>
      <c r="AH88" s="461"/>
    </row>
    <row r="89" spans="1:34" x14ac:dyDescent="0.2">
      <c r="A89" s="452">
        <f t="shared" si="23"/>
        <v>2026</v>
      </c>
      <c r="B89" s="452">
        <f t="shared" si="24"/>
        <v>12</v>
      </c>
      <c r="C89" s="457">
        <f t="shared" si="7"/>
        <v>46357</v>
      </c>
      <c r="E89" s="463">
        <v>1281755</v>
      </c>
      <c r="F89" s="464">
        <v>829018</v>
      </c>
      <c r="G89" s="464">
        <v>79242</v>
      </c>
      <c r="H89" s="464">
        <v>6141</v>
      </c>
      <c r="I89" s="464">
        <v>857</v>
      </c>
      <c r="J89" s="464">
        <f t="shared" si="11"/>
        <v>2197013</v>
      </c>
      <c r="K89" s="464">
        <f t="shared" si="12"/>
        <v>194684</v>
      </c>
      <c r="L89" s="464">
        <f t="shared" si="13"/>
        <v>2391697</v>
      </c>
      <c r="M89" s="464">
        <v>1649</v>
      </c>
      <c r="N89" s="464">
        <f t="shared" si="14"/>
        <v>146</v>
      </c>
      <c r="O89" s="465">
        <f t="shared" si="8"/>
        <v>2393492</v>
      </c>
      <c r="P89" s="461"/>
      <c r="Q89" s="463">
        <v>1245599</v>
      </c>
      <c r="R89" s="464">
        <v>799856</v>
      </c>
      <c r="S89" s="464">
        <f t="shared" si="22"/>
        <v>79242</v>
      </c>
      <c r="T89" s="464">
        <f t="shared" si="22"/>
        <v>6141</v>
      </c>
      <c r="U89" s="464">
        <f t="shared" si="22"/>
        <v>857</v>
      </c>
      <c r="V89" s="464">
        <f t="shared" si="15"/>
        <v>2131695</v>
      </c>
      <c r="W89" s="464">
        <f t="shared" si="16"/>
        <v>188896</v>
      </c>
      <c r="X89" s="464">
        <f t="shared" si="17"/>
        <v>2320591</v>
      </c>
      <c r="Y89" s="464">
        <f t="shared" si="18"/>
        <v>1649</v>
      </c>
      <c r="Z89" s="464">
        <f t="shared" si="19"/>
        <v>146</v>
      </c>
      <c r="AA89" s="465">
        <f t="shared" si="10"/>
        <v>2322386</v>
      </c>
      <c r="AC89" s="461"/>
      <c r="AD89" s="461"/>
      <c r="AE89" s="461"/>
      <c r="AF89" s="461"/>
      <c r="AG89" s="461"/>
      <c r="AH89" s="461"/>
    </row>
    <row r="90" spans="1:34" x14ac:dyDescent="0.2">
      <c r="A90" s="452">
        <f t="shared" si="23"/>
        <v>2027</v>
      </c>
      <c r="B90" s="452">
        <f t="shared" si="24"/>
        <v>1</v>
      </c>
      <c r="C90" s="457">
        <f t="shared" si="7"/>
        <v>46388</v>
      </c>
      <c r="E90" s="463">
        <v>1226297</v>
      </c>
      <c r="F90" s="464">
        <v>824596</v>
      </c>
      <c r="G90" s="464">
        <v>83925</v>
      </c>
      <c r="H90" s="464">
        <v>6192</v>
      </c>
      <c r="I90" s="464">
        <v>852</v>
      </c>
      <c r="J90" s="464">
        <f t="shared" si="11"/>
        <v>2141862</v>
      </c>
      <c r="K90" s="464">
        <f t="shared" si="12"/>
        <v>189797</v>
      </c>
      <c r="L90" s="464">
        <f t="shared" si="13"/>
        <v>2331659</v>
      </c>
      <c r="M90" s="464">
        <v>2243</v>
      </c>
      <c r="N90" s="464">
        <f t="shared" si="14"/>
        <v>199</v>
      </c>
      <c r="O90" s="465">
        <f t="shared" si="8"/>
        <v>2334101</v>
      </c>
      <c r="P90" s="461"/>
      <c r="Q90" s="463">
        <v>1192934</v>
      </c>
      <c r="R90" s="464">
        <v>794161</v>
      </c>
      <c r="S90" s="464">
        <f t="shared" si="22"/>
        <v>83925</v>
      </c>
      <c r="T90" s="464">
        <f t="shared" si="22"/>
        <v>6192</v>
      </c>
      <c r="U90" s="464">
        <f t="shared" si="22"/>
        <v>852</v>
      </c>
      <c r="V90" s="464">
        <f t="shared" si="15"/>
        <v>2078064</v>
      </c>
      <c r="W90" s="464">
        <f t="shared" si="16"/>
        <v>184144</v>
      </c>
      <c r="X90" s="464">
        <f t="shared" si="17"/>
        <v>2262208</v>
      </c>
      <c r="Y90" s="464">
        <f t="shared" si="18"/>
        <v>2243</v>
      </c>
      <c r="Z90" s="464">
        <f t="shared" si="19"/>
        <v>199</v>
      </c>
      <c r="AA90" s="465">
        <f t="shared" si="10"/>
        <v>2264650</v>
      </c>
      <c r="AC90" s="461"/>
      <c r="AD90" s="461"/>
      <c r="AE90" s="461"/>
      <c r="AF90" s="461"/>
      <c r="AG90" s="461"/>
      <c r="AH90" s="461"/>
    </row>
    <row r="91" spans="1:34" x14ac:dyDescent="0.2">
      <c r="A91" s="452">
        <f t="shared" si="23"/>
        <v>2027</v>
      </c>
      <c r="B91" s="452">
        <f t="shared" si="24"/>
        <v>2</v>
      </c>
      <c r="C91" s="457">
        <f t="shared" si="7"/>
        <v>46419</v>
      </c>
      <c r="E91" s="463">
        <v>1055556</v>
      </c>
      <c r="F91" s="464">
        <v>723340</v>
      </c>
      <c r="G91" s="464">
        <v>80832</v>
      </c>
      <c r="H91" s="464">
        <v>5317</v>
      </c>
      <c r="I91" s="464">
        <v>842</v>
      </c>
      <c r="J91" s="464">
        <f t="shared" si="11"/>
        <v>1865887</v>
      </c>
      <c r="K91" s="464">
        <f t="shared" si="12"/>
        <v>165342</v>
      </c>
      <c r="L91" s="464">
        <f t="shared" si="13"/>
        <v>2031229</v>
      </c>
      <c r="M91" s="464">
        <v>2355</v>
      </c>
      <c r="N91" s="464">
        <f t="shared" si="14"/>
        <v>209</v>
      </c>
      <c r="O91" s="465">
        <f t="shared" si="8"/>
        <v>2033793</v>
      </c>
      <c r="P91" s="461"/>
      <c r="Q91" s="463">
        <v>1024965</v>
      </c>
      <c r="R91" s="464">
        <v>695740</v>
      </c>
      <c r="S91" s="464">
        <f t="shared" si="22"/>
        <v>80832</v>
      </c>
      <c r="T91" s="464">
        <f t="shared" si="22"/>
        <v>5317</v>
      </c>
      <c r="U91" s="464">
        <f t="shared" si="22"/>
        <v>842</v>
      </c>
      <c r="V91" s="464">
        <f t="shared" si="15"/>
        <v>1807696</v>
      </c>
      <c r="W91" s="464">
        <f t="shared" si="16"/>
        <v>160186</v>
      </c>
      <c r="X91" s="464">
        <f t="shared" si="17"/>
        <v>1967882</v>
      </c>
      <c r="Y91" s="464">
        <f t="shared" si="18"/>
        <v>2355</v>
      </c>
      <c r="Z91" s="464">
        <f t="shared" si="19"/>
        <v>209</v>
      </c>
      <c r="AA91" s="465">
        <f t="shared" si="10"/>
        <v>1970446</v>
      </c>
      <c r="AC91" s="461"/>
      <c r="AD91" s="461"/>
      <c r="AE91" s="461"/>
      <c r="AF91" s="461"/>
      <c r="AG91" s="461"/>
      <c r="AH91" s="461"/>
    </row>
    <row r="92" spans="1:34" x14ac:dyDescent="0.2">
      <c r="A92" s="452">
        <f t="shared" si="23"/>
        <v>2027</v>
      </c>
      <c r="B92" s="452">
        <f t="shared" si="24"/>
        <v>3</v>
      </c>
      <c r="C92" s="457">
        <f t="shared" si="7"/>
        <v>46447</v>
      </c>
      <c r="E92" s="463">
        <v>1066711</v>
      </c>
      <c r="F92" s="464">
        <v>783030</v>
      </c>
      <c r="G92" s="464">
        <v>87215</v>
      </c>
      <c r="H92" s="464">
        <v>6261</v>
      </c>
      <c r="I92" s="464">
        <v>826</v>
      </c>
      <c r="J92" s="464">
        <f t="shared" si="11"/>
        <v>1944043</v>
      </c>
      <c r="K92" s="464">
        <f t="shared" si="12"/>
        <v>172268</v>
      </c>
      <c r="L92" s="464">
        <f t="shared" si="13"/>
        <v>2116311</v>
      </c>
      <c r="M92" s="464">
        <v>2263</v>
      </c>
      <c r="N92" s="464">
        <f t="shared" si="14"/>
        <v>201</v>
      </c>
      <c r="O92" s="465">
        <f t="shared" si="8"/>
        <v>2118775</v>
      </c>
      <c r="P92" s="461"/>
      <c r="Q92" s="463">
        <v>1029423</v>
      </c>
      <c r="R92" s="464">
        <v>751332</v>
      </c>
      <c r="S92" s="464">
        <f t="shared" si="22"/>
        <v>87215</v>
      </c>
      <c r="T92" s="464">
        <f t="shared" si="22"/>
        <v>6261</v>
      </c>
      <c r="U92" s="464">
        <f t="shared" si="22"/>
        <v>826</v>
      </c>
      <c r="V92" s="464">
        <f t="shared" si="15"/>
        <v>1875057</v>
      </c>
      <c r="W92" s="464">
        <f t="shared" si="16"/>
        <v>166155</v>
      </c>
      <c r="X92" s="464">
        <f t="shared" si="17"/>
        <v>2041212</v>
      </c>
      <c r="Y92" s="464">
        <f t="shared" si="18"/>
        <v>2263</v>
      </c>
      <c r="Z92" s="464">
        <f t="shared" si="19"/>
        <v>201</v>
      </c>
      <c r="AA92" s="465">
        <f t="shared" si="10"/>
        <v>2043676</v>
      </c>
      <c r="AC92" s="461"/>
      <c r="AD92" s="461"/>
      <c r="AE92" s="461"/>
      <c r="AF92" s="461"/>
      <c r="AG92" s="461"/>
      <c r="AH92" s="461"/>
    </row>
    <row r="93" spans="1:34" x14ac:dyDescent="0.2">
      <c r="A93" s="452">
        <f t="shared" si="23"/>
        <v>2027</v>
      </c>
      <c r="B93" s="452">
        <f t="shared" si="24"/>
        <v>4</v>
      </c>
      <c r="C93" s="457">
        <f t="shared" si="7"/>
        <v>46478</v>
      </c>
      <c r="E93" s="463">
        <v>897716</v>
      </c>
      <c r="F93" s="464">
        <v>710712</v>
      </c>
      <c r="G93" s="464">
        <v>83525</v>
      </c>
      <c r="H93" s="464">
        <v>5607</v>
      </c>
      <c r="I93" s="464">
        <v>585</v>
      </c>
      <c r="J93" s="464">
        <f t="shared" si="11"/>
        <v>1698145</v>
      </c>
      <c r="K93" s="464">
        <f t="shared" si="12"/>
        <v>150478</v>
      </c>
      <c r="L93" s="464">
        <f t="shared" si="13"/>
        <v>1848623</v>
      </c>
      <c r="M93" s="464">
        <v>2101</v>
      </c>
      <c r="N93" s="464">
        <f t="shared" si="14"/>
        <v>186</v>
      </c>
      <c r="O93" s="465">
        <f t="shared" si="8"/>
        <v>1850910</v>
      </c>
      <c r="P93" s="461"/>
      <c r="Q93" s="463">
        <v>860955</v>
      </c>
      <c r="R93" s="464">
        <v>679933</v>
      </c>
      <c r="S93" s="464">
        <f t="shared" si="22"/>
        <v>83525</v>
      </c>
      <c r="T93" s="464">
        <f t="shared" si="22"/>
        <v>5607</v>
      </c>
      <c r="U93" s="464">
        <f t="shared" si="22"/>
        <v>585</v>
      </c>
      <c r="V93" s="464">
        <f t="shared" si="15"/>
        <v>1630605</v>
      </c>
      <c r="W93" s="464">
        <f t="shared" si="16"/>
        <v>144493</v>
      </c>
      <c r="X93" s="464">
        <f t="shared" si="17"/>
        <v>1775098</v>
      </c>
      <c r="Y93" s="464">
        <f t="shared" si="18"/>
        <v>2101</v>
      </c>
      <c r="Z93" s="464">
        <f t="shared" si="19"/>
        <v>186</v>
      </c>
      <c r="AA93" s="465">
        <f t="shared" si="10"/>
        <v>1777385</v>
      </c>
      <c r="AC93" s="461"/>
      <c r="AD93" s="461"/>
      <c r="AE93" s="461"/>
      <c r="AF93" s="461"/>
      <c r="AG93" s="461"/>
      <c r="AH93" s="461"/>
    </row>
    <row r="94" spans="1:34" x14ac:dyDescent="0.2">
      <c r="A94" s="452">
        <f t="shared" si="23"/>
        <v>2027</v>
      </c>
      <c r="B94" s="452">
        <f t="shared" si="24"/>
        <v>5</v>
      </c>
      <c r="C94" s="457">
        <f t="shared" si="7"/>
        <v>46508</v>
      </c>
      <c r="E94" s="463">
        <v>789615</v>
      </c>
      <c r="F94" s="464">
        <v>717402</v>
      </c>
      <c r="G94" s="464">
        <v>85402</v>
      </c>
      <c r="H94" s="464">
        <v>5455</v>
      </c>
      <c r="I94" s="464">
        <v>438</v>
      </c>
      <c r="J94" s="464">
        <f t="shared" si="11"/>
        <v>1598312</v>
      </c>
      <c r="K94" s="464">
        <f t="shared" si="12"/>
        <v>141631</v>
      </c>
      <c r="L94" s="464">
        <f t="shared" si="13"/>
        <v>1739943</v>
      </c>
      <c r="M94" s="464">
        <v>2097</v>
      </c>
      <c r="N94" s="464">
        <f t="shared" si="14"/>
        <v>186</v>
      </c>
      <c r="O94" s="465">
        <f t="shared" si="8"/>
        <v>1742226</v>
      </c>
      <c r="P94" s="461"/>
      <c r="Q94" s="463">
        <v>753201</v>
      </c>
      <c r="R94" s="464">
        <v>686509</v>
      </c>
      <c r="S94" s="464">
        <f t="shared" si="22"/>
        <v>85402</v>
      </c>
      <c r="T94" s="464">
        <f t="shared" si="22"/>
        <v>5455</v>
      </c>
      <c r="U94" s="464">
        <f t="shared" si="22"/>
        <v>438</v>
      </c>
      <c r="V94" s="464">
        <f t="shared" si="15"/>
        <v>1531005</v>
      </c>
      <c r="W94" s="464">
        <f t="shared" si="16"/>
        <v>135667</v>
      </c>
      <c r="X94" s="464">
        <f t="shared" si="17"/>
        <v>1666672</v>
      </c>
      <c r="Y94" s="464">
        <f t="shared" si="18"/>
        <v>2097</v>
      </c>
      <c r="Z94" s="464">
        <f t="shared" si="19"/>
        <v>186</v>
      </c>
      <c r="AA94" s="465">
        <f t="shared" si="10"/>
        <v>1668955</v>
      </c>
      <c r="AC94" s="461"/>
      <c r="AD94" s="461"/>
      <c r="AE94" s="461"/>
      <c r="AF94" s="461"/>
      <c r="AG94" s="461"/>
      <c r="AH94" s="461"/>
    </row>
    <row r="95" spans="1:34" x14ac:dyDescent="0.2">
      <c r="A95" s="452">
        <f t="shared" si="23"/>
        <v>2027</v>
      </c>
      <c r="B95" s="452">
        <f t="shared" si="24"/>
        <v>6</v>
      </c>
      <c r="C95" s="457">
        <f t="shared" si="7"/>
        <v>46539</v>
      </c>
      <c r="E95" s="463">
        <v>767204</v>
      </c>
      <c r="F95" s="464">
        <v>711798</v>
      </c>
      <c r="G95" s="464">
        <v>88122</v>
      </c>
      <c r="H95" s="464">
        <v>4946</v>
      </c>
      <c r="I95" s="464">
        <v>317</v>
      </c>
      <c r="J95" s="464">
        <f t="shared" si="11"/>
        <v>1572387</v>
      </c>
      <c r="K95" s="464">
        <f t="shared" si="12"/>
        <v>139334</v>
      </c>
      <c r="L95" s="464">
        <f t="shared" si="13"/>
        <v>1711721</v>
      </c>
      <c r="M95" s="464">
        <v>1727</v>
      </c>
      <c r="N95" s="464">
        <f t="shared" si="14"/>
        <v>153</v>
      </c>
      <c r="O95" s="465">
        <f t="shared" si="8"/>
        <v>1713601</v>
      </c>
      <c r="P95" s="461"/>
      <c r="Q95" s="463">
        <v>731386</v>
      </c>
      <c r="R95" s="464">
        <v>681732</v>
      </c>
      <c r="S95" s="464">
        <f t="shared" si="22"/>
        <v>88122</v>
      </c>
      <c r="T95" s="464">
        <f t="shared" si="22"/>
        <v>4946</v>
      </c>
      <c r="U95" s="464">
        <f t="shared" si="22"/>
        <v>317</v>
      </c>
      <c r="V95" s="464">
        <f t="shared" si="15"/>
        <v>1506503</v>
      </c>
      <c r="W95" s="464">
        <f t="shared" si="16"/>
        <v>133496</v>
      </c>
      <c r="X95" s="464">
        <f t="shared" si="17"/>
        <v>1639999</v>
      </c>
      <c r="Y95" s="464">
        <f t="shared" si="18"/>
        <v>1727</v>
      </c>
      <c r="Z95" s="464">
        <f t="shared" si="19"/>
        <v>153</v>
      </c>
      <c r="AA95" s="465">
        <f t="shared" si="10"/>
        <v>1641879</v>
      </c>
      <c r="AC95" s="461"/>
      <c r="AD95" s="461"/>
      <c r="AE95" s="461"/>
      <c r="AF95" s="461"/>
      <c r="AG95" s="461"/>
      <c r="AH95" s="461"/>
    </row>
    <row r="96" spans="1:34" x14ac:dyDescent="0.2">
      <c r="A96" s="452">
        <f t="shared" si="23"/>
        <v>2027</v>
      </c>
      <c r="B96" s="452">
        <f t="shared" si="24"/>
        <v>7</v>
      </c>
      <c r="C96" s="457">
        <f t="shared" si="7"/>
        <v>46569</v>
      </c>
      <c r="E96" s="463">
        <v>858792</v>
      </c>
      <c r="F96" s="464">
        <v>766325</v>
      </c>
      <c r="G96" s="464">
        <v>86069</v>
      </c>
      <c r="H96" s="464">
        <v>5819</v>
      </c>
      <c r="I96" s="464">
        <v>274</v>
      </c>
      <c r="J96" s="464">
        <f t="shared" si="11"/>
        <v>1717279</v>
      </c>
      <c r="K96" s="464">
        <f t="shared" si="12"/>
        <v>152173</v>
      </c>
      <c r="L96" s="464">
        <f t="shared" si="13"/>
        <v>1869452</v>
      </c>
      <c r="M96" s="464">
        <v>2779</v>
      </c>
      <c r="N96" s="464">
        <f t="shared" si="14"/>
        <v>246</v>
      </c>
      <c r="O96" s="465">
        <f t="shared" si="8"/>
        <v>1872477</v>
      </c>
      <c r="P96" s="461"/>
      <c r="Q96" s="463">
        <v>821818</v>
      </c>
      <c r="R96" s="464">
        <v>734839</v>
      </c>
      <c r="S96" s="464">
        <f t="shared" si="22"/>
        <v>86069</v>
      </c>
      <c r="T96" s="464">
        <f t="shared" si="22"/>
        <v>5819</v>
      </c>
      <c r="U96" s="464">
        <f t="shared" si="22"/>
        <v>274</v>
      </c>
      <c r="V96" s="464">
        <f t="shared" si="15"/>
        <v>1648819</v>
      </c>
      <c r="W96" s="464">
        <f t="shared" si="16"/>
        <v>146107</v>
      </c>
      <c r="X96" s="464">
        <f t="shared" si="17"/>
        <v>1794926</v>
      </c>
      <c r="Y96" s="464">
        <f t="shared" si="18"/>
        <v>2779</v>
      </c>
      <c r="Z96" s="464">
        <f t="shared" si="19"/>
        <v>246</v>
      </c>
      <c r="AA96" s="465">
        <f t="shared" si="10"/>
        <v>1797951</v>
      </c>
      <c r="AC96" s="461"/>
      <c r="AD96" s="461"/>
      <c r="AE96" s="461"/>
      <c r="AF96" s="461"/>
      <c r="AG96" s="461"/>
      <c r="AH96" s="461"/>
    </row>
    <row r="97" spans="1:34" x14ac:dyDescent="0.2">
      <c r="A97" s="452">
        <f t="shared" si="23"/>
        <v>2027</v>
      </c>
      <c r="B97" s="452">
        <f t="shared" si="24"/>
        <v>8</v>
      </c>
      <c r="C97" s="457">
        <f t="shared" si="7"/>
        <v>46600</v>
      </c>
      <c r="E97" s="463">
        <v>870570</v>
      </c>
      <c r="F97" s="464">
        <v>769619</v>
      </c>
      <c r="G97" s="464">
        <v>92436</v>
      </c>
      <c r="H97" s="464">
        <v>5340</v>
      </c>
      <c r="I97" s="464">
        <v>267</v>
      </c>
      <c r="J97" s="464">
        <f t="shared" si="11"/>
        <v>1738232</v>
      </c>
      <c r="K97" s="464">
        <f t="shared" si="12"/>
        <v>154030</v>
      </c>
      <c r="L97" s="464">
        <f t="shared" si="13"/>
        <v>1892262</v>
      </c>
      <c r="M97" s="464">
        <v>1579</v>
      </c>
      <c r="N97" s="464">
        <f t="shared" si="14"/>
        <v>140</v>
      </c>
      <c r="O97" s="465">
        <f t="shared" si="8"/>
        <v>1893981</v>
      </c>
      <c r="P97" s="461"/>
      <c r="Q97" s="463">
        <v>832755</v>
      </c>
      <c r="R97" s="464">
        <v>737156</v>
      </c>
      <c r="S97" s="464">
        <f t="shared" si="22"/>
        <v>92436</v>
      </c>
      <c r="T97" s="464">
        <f t="shared" si="22"/>
        <v>5340</v>
      </c>
      <c r="U97" s="464">
        <f t="shared" si="22"/>
        <v>267</v>
      </c>
      <c r="V97" s="464">
        <f t="shared" si="15"/>
        <v>1667954</v>
      </c>
      <c r="W97" s="464">
        <f t="shared" si="16"/>
        <v>147803</v>
      </c>
      <c r="X97" s="464">
        <f t="shared" si="17"/>
        <v>1815757</v>
      </c>
      <c r="Y97" s="464">
        <f t="shared" si="18"/>
        <v>1579</v>
      </c>
      <c r="Z97" s="464">
        <f t="shared" si="19"/>
        <v>140</v>
      </c>
      <c r="AA97" s="465">
        <f t="shared" si="10"/>
        <v>1817476</v>
      </c>
      <c r="AC97" s="461"/>
      <c r="AD97" s="461"/>
      <c r="AE97" s="461"/>
      <c r="AF97" s="461"/>
      <c r="AG97" s="461"/>
      <c r="AH97" s="461"/>
    </row>
    <row r="98" spans="1:34" x14ac:dyDescent="0.2">
      <c r="A98" s="452">
        <f t="shared" si="23"/>
        <v>2027</v>
      </c>
      <c r="B98" s="452">
        <f t="shared" si="24"/>
        <v>9</v>
      </c>
      <c r="C98" s="457">
        <f t="shared" si="7"/>
        <v>46631</v>
      </c>
      <c r="E98" s="463">
        <v>787757</v>
      </c>
      <c r="F98" s="464">
        <v>691233</v>
      </c>
      <c r="G98" s="464">
        <v>82657</v>
      </c>
      <c r="H98" s="464">
        <v>5497</v>
      </c>
      <c r="I98" s="464">
        <v>303</v>
      </c>
      <c r="J98" s="464">
        <f t="shared" si="11"/>
        <v>1567447</v>
      </c>
      <c r="K98" s="464">
        <f t="shared" si="12"/>
        <v>138896</v>
      </c>
      <c r="L98" s="464">
        <f t="shared" si="13"/>
        <v>1706343</v>
      </c>
      <c r="M98" s="464">
        <v>1377</v>
      </c>
      <c r="N98" s="464">
        <f t="shared" si="14"/>
        <v>122</v>
      </c>
      <c r="O98" s="465">
        <f t="shared" si="8"/>
        <v>1707842</v>
      </c>
      <c r="P98" s="461"/>
      <c r="Q98" s="463">
        <v>751743</v>
      </c>
      <c r="R98" s="464">
        <v>658770</v>
      </c>
      <c r="S98" s="464">
        <f t="shared" si="22"/>
        <v>82657</v>
      </c>
      <c r="T98" s="464">
        <f t="shared" si="22"/>
        <v>5497</v>
      </c>
      <c r="U98" s="464">
        <f t="shared" si="22"/>
        <v>303</v>
      </c>
      <c r="V98" s="464">
        <f t="shared" si="15"/>
        <v>1498970</v>
      </c>
      <c r="W98" s="464">
        <f t="shared" si="16"/>
        <v>132828</v>
      </c>
      <c r="X98" s="464">
        <f t="shared" si="17"/>
        <v>1631798</v>
      </c>
      <c r="Y98" s="464">
        <f t="shared" si="18"/>
        <v>1377</v>
      </c>
      <c r="Z98" s="464">
        <f t="shared" si="19"/>
        <v>122</v>
      </c>
      <c r="AA98" s="465">
        <f t="shared" si="10"/>
        <v>1633297</v>
      </c>
      <c r="AC98" s="461"/>
      <c r="AD98" s="461"/>
      <c r="AE98" s="461"/>
      <c r="AF98" s="461"/>
      <c r="AG98" s="461"/>
      <c r="AH98" s="461"/>
    </row>
    <row r="99" spans="1:34" x14ac:dyDescent="0.2">
      <c r="A99" s="452">
        <f t="shared" si="23"/>
        <v>2027</v>
      </c>
      <c r="B99" s="452">
        <f t="shared" si="24"/>
        <v>10</v>
      </c>
      <c r="C99" s="457">
        <f t="shared" si="7"/>
        <v>46661</v>
      </c>
      <c r="E99" s="463">
        <v>907296</v>
      </c>
      <c r="F99" s="464">
        <v>728277</v>
      </c>
      <c r="G99" s="464">
        <v>83523</v>
      </c>
      <c r="H99" s="464">
        <v>6328</v>
      </c>
      <c r="I99" s="464">
        <v>473</v>
      </c>
      <c r="J99" s="464">
        <f t="shared" si="11"/>
        <v>1725897</v>
      </c>
      <c r="K99" s="464">
        <f t="shared" si="12"/>
        <v>152937</v>
      </c>
      <c r="L99" s="464">
        <f t="shared" si="13"/>
        <v>1878834</v>
      </c>
      <c r="M99" s="464">
        <v>1767</v>
      </c>
      <c r="N99" s="464">
        <f t="shared" si="14"/>
        <v>157</v>
      </c>
      <c r="O99" s="465">
        <f t="shared" si="8"/>
        <v>1880758</v>
      </c>
      <c r="P99" s="461"/>
      <c r="Q99" s="463">
        <v>864551</v>
      </c>
      <c r="R99" s="464">
        <v>690921</v>
      </c>
      <c r="S99" s="464">
        <f t="shared" si="22"/>
        <v>83523</v>
      </c>
      <c r="T99" s="464">
        <f t="shared" si="22"/>
        <v>6328</v>
      </c>
      <c r="U99" s="464">
        <f t="shared" si="22"/>
        <v>473</v>
      </c>
      <c r="V99" s="464">
        <f t="shared" si="15"/>
        <v>1645796</v>
      </c>
      <c r="W99" s="464">
        <f t="shared" si="16"/>
        <v>145839</v>
      </c>
      <c r="X99" s="464">
        <f t="shared" si="17"/>
        <v>1791635</v>
      </c>
      <c r="Y99" s="464">
        <f t="shared" si="18"/>
        <v>1767</v>
      </c>
      <c r="Z99" s="464">
        <f t="shared" si="19"/>
        <v>157</v>
      </c>
      <c r="AA99" s="465">
        <f t="shared" si="10"/>
        <v>1793559</v>
      </c>
      <c r="AC99" s="461"/>
      <c r="AD99" s="461"/>
      <c r="AE99" s="461"/>
      <c r="AF99" s="461"/>
      <c r="AG99" s="461"/>
      <c r="AH99" s="461"/>
    </row>
    <row r="100" spans="1:34" x14ac:dyDescent="0.2">
      <c r="A100" s="452">
        <f t="shared" si="23"/>
        <v>2027</v>
      </c>
      <c r="B100" s="452">
        <f t="shared" si="24"/>
        <v>11</v>
      </c>
      <c r="C100" s="457">
        <f t="shared" si="7"/>
        <v>46692</v>
      </c>
      <c r="E100" s="463">
        <v>1076982</v>
      </c>
      <c r="F100" s="464">
        <v>747464</v>
      </c>
      <c r="G100" s="464">
        <v>79614</v>
      </c>
      <c r="H100" s="464">
        <v>5432</v>
      </c>
      <c r="I100" s="464">
        <v>648</v>
      </c>
      <c r="J100" s="464">
        <f t="shared" si="11"/>
        <v>1910140</v>
      </c>
      <c r="K100" s="464">
        <f t="shared" si="12"/>
        <v>169263</v>
      </c>
      <c r="L100" s="464">
        <f t="shared" si="13"/>
        <v>2079403</v>
      </c>
      <c r="M100" s="464">
        <v>1763</v>
      </c>
      <c r="N100" s="464">
        <f t="shared" si="14"/>
        <v>156</v>
      </c>
      <c r="O100" s="465">
        <f t="shared" si="8"/>
        <v>2081322</v>
      </c>
      <c r="P100" s="461"/>
      <c r="Q100" s="463">
        <v>1033292</v>
      </c>
      <c r="R100" s="464">
        <v>708069</v>
      </c>
      <c r="S100" s="464">
        <f t="shared" si="22"/>
        <v>79614</v>
      </c>
      <c r="T100" s="464">
        <f t="shared" si="22"/>
        <v>5432</v>
      </c>
      <c r="U100" s="464">
        <f t="shared" si="22"/>
        <v>648</v>
      </c>
      <c r="V100" s="464">
        <f t="shared" si="15"/>
        <v>1827055</v>
      </c>
      <c r="W100" s="464">
        <f t="shared" si="16"/>
        <v>161901</v>
      </c>
      <c r="X100" s="464">
        <f t="shared" si="17"/>
        <v>1988956</v>
      </c>
      <c r="Y100" s="464">
        <f t="shared" si="18"/>
        <v>1763</v>
      </c>
      <c r="Z100" s="464">
        <f t="shared" si="19"/>
        <v>156</v>
      </c>
      <c r="AA100" s="465">
        <f t="shared" si="10"/>
        <v>1990875</v>
      </c>
      <c r="AC100" s="461"/>
      <c r="AD100" s="461"/>
      <c r="AE100" s="461"/>
      <c r="AF100" s="461"/>
      <c r="AG100" s="461"/>
      <c r="AH100" s="461"/>
    </row>
    <row r="101" spans="1:34" x14ac:dyDescent="0.2">
      <c r="A101" s="452">
        <f t="shared" si="23"/>
        <v>2027</v>
      </c>
      <c r="B101" s="452">
        <f t="shared" si="24"/>
        <v>12</v>
      </c>
      <c r="C101" s="457">
        <f t="shared" si="7"/>
        <v>46722</v>
      </c>
      <c r="E101" s="463">
        <v>1294090</v>
      </c>
      <c r="F101" s="464">
        <v>840287</v>
      </c>
      <c r="G101" s="464">
        <v>77422</v>
      </c>
      <c r="H101" s="464">
        <v>6023</v>
      </c>
      <c r="I101" s="464">
        <v>853</v>
      </c>
      <c r="J101" s="464">
        <f t="shared" si="11"/>
        <v>2218675</v>
      </c>
      <c r="K101" s="464">
        <f t="shared" si="12"/>
        <v>196604</v>
      </c>
      <c r="L101" s="464">
        <f t="shared" si="13"/>
        <v>2415279</v>
      </c>
      <c r="M101" s="464">
        <v>1649</v>
      </c>
      <c r="N101" s="464">
        <f t="shared" si="14"/>
        <v>146</v>
      </c>
      <c r="O101" s="465">
        <f t="shared" si="8"/>
        <v>2417074</v>
      </c>
      <c r="P101" s="461"/>
      <c r="Q101" s="463">
        <v>1245970</v>
      </c>
      <c r="R101" s="464">
        <v>796579</v>
      </c>
      <c r="S101" s="464">
        <f t="shared" si="22"/>
        <v>77422</v>
      </c>
      <c r="T101" s="464">
        <f t="shared" si="22"/>
        <v>6023</v>
      </c>
      <c r="U101" s="464">
        <f t="shared" si="22"/>
        <v>853</v>
      </c>
      <c r="V101" s="464">
        <f t="shared" si="15"/>
        <v>2126847</v>
      </c>
      <c r="W101" s="464">
        <f t="shared" si="16"/>
        <v>188467</v>
      </c>
      <c r="X101" s="464">
        <f t="shared" si="17"/>
        <v>2315314</v>
      </c>
      <c r="Y101" s="464">
        <f t="shared" si="18"/>
        <v>1649</v>
      </c>
      <c r="Z101" s="464">
        <f t="shared" si="19"/>
        <v>146</v>
      </c>
      <c r="AA101" s="465">
        <f t="shared" si="10"/>
        <v>2317109</v>
      </c>
      <c r="AC101" s="461"/>
      <c r="AD101" s="461"/>
      <c r="AE101" s="461"/>
      <c r="AF101" s="461"/>
      <c r="AG101" s="461"/>
      <c r="AH101" s="461"/>
    </row>
    <row r="102" spans="1:34" x14ac:dyDescent="0.2">
      <c r="A102" s="452">
        <f t="shared" si="23"/>
        <v>2028</v>
      </c>
      <c r="B102" s="452">
        <f t="shared" si="24"/>
        <v>1</v>
      </c>
      <c r="C102" s="457">
        <f t="shared" si="7"/>
        <v>46753</v>
      </c>
      <c r="E102" s="463">
        <v>1237995</v>
      </c>
      <c r="F102" s="464">
        <v>834700</v>
      </c>
      <c r="G102" s="464">
        <v>82007</v>
      </c>
      <c r="H102" s="464">
        <v>6113</v>
      </c>
      <c r="I102" s="464">
        <v>848</v>
      </c>
      <c r="J102" s="464">
        <f t="shared" si="11"/>
        <v>2161663</v>
      </c>
      <c r="K102" s="464">
        <f t="shared" si="12"/>
        <v>191552</v>
      </c>
      <c r="L102" s="464">
        <f t="shared" si="13"/>
        <v>2353215</v>
      </c>
      <c r="M102" s="464">
        <v>2243</v>
      </c>
      <c r="N102" s="464">
        <f t="shared" si="14"/>
        <v>199</v>
      </c>
      <c r="O102" s="465">
        <f t="shared" si="8"/>
        <v>2355657</v>
      </c>
      <c r="P102" s="461"/>
      <c r="Q102" s="463">
        <v>1193473</v>
      </c>
      <c r="R102" s="464">
        <v>789341</v>
      </c>
      <c r="S102" s="464">
        <f t="shared" si="22"/>
        <v>82007</v>
      </c>
      <c r="T102" s="464">
        <f t="shared" si="22"/>
        <v>6113</v>
      </c>
      <c r="U102" s="464">
        <f t="shared" si="22"/>
        <v>848</v>
      </c>
      <c r="V102" s="464">
        <f t="shared" si="15"/>
        <v>2071782</v>
      </c>
      <c r="W102" s="464">
        <f t="shared" si="16"/>
        <v>183587</v>
      </c>
      <c r="X102" s="464">
        <f t="shared" si="17"/>
        <v>2255369</v>
      </c>
      <c r="Y102" s="464">
        <f t="shared" si="18"/>
        <v>2243</v>
      </c>
      <c r="Z102" s="464">
        <f t="shared" si="19"/>
        <v>199</v>
      </c>
      <c r="AA102" s="465">
        <f t="shared" si="10"/>
        <v>2257811</v>
      </c>
      <c r="AC102" s="461"/>
      <c r="AD102" s="461"/>
      <c r="AE102" s="461"/>
      <c r="AF102" s="461"/>
      <c r="AG102" s="461"/>
      <c r="AH102" s="461"/>
    </row>
    <row r="103" spans="1:34" x14ac:dyDescent="0.2">
      <c r="A103" s="452">
        <f t="shared" si="23"/>
        <v>2028</v>
      </c>
      <c r="B103" s="452">
        <f t="shared" si="24"/>
        <v>2</v>
      </c>
      <c r="C103" s="457">
        <f t="shared" si="7"/>
        <v>46784</v>
      </c>
      <c r="E103" s="463">
        <v>1102559</v>
      </c>
      <c r="F103" s="464">
        <v>758054</v>
      </c>
      <c r="G103" s="464">
        <v>82237</v>
      </c>
      <c r="H103" s="464">
        <v>5254</v>
      </c>
      <c r="I103" s="464">
        <v>866</v>
      </c>
      <c r="J103" s="464">
        <f t="shared" si="11"/>
        <v>1948970</v>
      </c>
      <c r="K103" s="464">
        <f t="shared" si="12"/>
        <v>172704</v>
      </c>
      <c r="L103" s="464">
        <f t="shared" si="13"/>
        <v>2121674</v>
      </c>
      <c r="M103" s="464">
        <v>2355</v>
      </c>
      <c r="N103" s="464">
        <f t="shared" si="14"/>
        <v>209</v>
      </c>
      <c r="O103" s="465">
        <f t="shared" si="8"/>
        <v>2124238</v>
      </c>
      <c r="P103" s="461"/>
      <c r="Q103" s="463">
        <v>1059829</v>
      </c>
      <c r="R103" s="464">
        <v>715489</v>
      </c>
      <c r="S103" s="464">
        <f t="shared" si="22"/>
        <v>82237</v>
      </c>
      <c r="T103" s="464">
        <f t="shared" si="22"/>
        <v>5254</v>
      </c>
      <c r="U103" s="464">
        <f t="shared" si="22"/>
        <v>866</v>
      </c>
      <c r="V103" s="464">
        <f t="shared" si="15"/>
        <v>1863675</v>
      </c>
      <c r="W103" s="464">
        <f t="shared" si="16"/>
        <v>165146</v>
      </c>
      <c r="X103" s="464">
        <f t="shared" si="17"/>
        <v>2028821</v>
      </c>
      <c r="Y103" s="464">
        <f t="shared" si="18"/>
        <v>2355</v>
      </c>
      <c r="Z103" s="464">
        <f t="shared" si="19"/>
        <v>209</v>
      </c>
      <c r="AA103" s="465">
        <f t="shared" si="10"/>
        <v>2031385</v>
      </c>
      <c r="AC103" s="461"/>
      <c r="AD103" s="461"/>
      <c r="AE103" s="461"/>
      <c r="AF103" s="461"/>
      <c r="AG103" s="461"/>
      <c r="AH103" s="461"/>
    </row>
    <row r="104" spans="1:34" x14ac:dyDescent="0.2">
      <c r="A104" s="452">
        <f t="shared" si="23"/>
        <v>2028</v>
      </c>
      <c r="B104" s="452">
        <f t="shared" si="24"/>
        <v>3</v>
      </c>
      <c r="C104" s="457">
        <f t="shared" si="7"/>
        <v>46813</v>
      </c>
      <c r="E104" s="463">
        <v>1077401</v>
      </c>
      <c r="F104" s="464">
        <v>791561</v>
      </c>
      <c r="G104" s="464">
        <v>85576</v>
      </c>
      <c r="H104" s="464">
        <v>6202</v>
      </c>
      <c r="I104" s="464">
        <v>821</v>
      </c>
      <c r="J104" s="464">
        <f t="shared" si="11"/>
        <v>1961561</v>
      </c>
      <c r="K104" s="464">
        <f t="shared" si="12"/>
        <v>173820</v>
      </c>
      <c r="L104" s="464">
        <f t="shared" si="13"/>
        <v>2135381</v>
      </c>
      <c r="M104" s="464">
        <v>2263</v>
      </c>
      <c r="N104" s="464">
        <f t="shared" si="14"/>
        <v>201</v>
      </c>
      <c r="O104" s="465">
        <f t="shared" si="8"/>
        <v>2137845</v>
      </c>
      <c r="P104" s="461"/>
      <c r="Q104" s="463">
        <v>1028111</v>
      </c>
      <c r="R104" s="464">
        <v>744820</v>
      </c>
      <c r="S104" s="464">
        <f t="shared" si="22"/>
        <v>85576</v>
      </c>
      <c r="T104" s="464">
        <f t="shared" si="22"/>
        <v>6202</v>
      </c>
      <c r="U104" s="464">
        <f t="shared" si="22"/>
        <v>821</v>
      </c>
      <c r="V104" s="464">
        <f t="shared" si="15"/>
        <v>1865530</v>
      </c>
      <c r="W104" s="464">
        <f t="shared" si="16"/>
        <v>165310</v>
      </c>
      <c r="X104" s="464">
        <f t="shared" si="17"/>
        <v>2030840</v>
      </c>
      <c r="Y104" s="464">
        <f t="shared" si="18"/>
        <v>2263</v>
      </c>
      <c r="Z104" s="464">
        <f t="shared" si="19"/>
        <v>201</v>
      </c>
      <c r="AA104" s="465">
        <f t="shared" si="10"/>
        <v>2033304</v>
      </c>
      <c r="AC104" s="461"/>
      <c r="AD104" s="461"/>
      <c r="AE104" s="461"/>
      <c r="AF104" s="461"/>
      <c r="AG104" s="461"/>
      <c r="AH104" s="461"/>
    </row>
    <row r="105" spans="1:34" x14ac:dyDescent="0.2">
      <c r="A105" s="452">
        <f t="shared" si="23"/>
        <v>2028</v>
      </c>
      <c r="B105" s="452">
        <f t="shared" si="24"/>
        <v>4</v>
      </c>
      <c r="C105" s="457">
        <f t="shared" si="7"/>
        <v>46844</v>
      </c>
      <c r="E105" s="463">
        <v>911804</v>
      </c>
      <c r="F105" s="464">
        <v>719665</v>
      </c>
      <c r="G105" s="464">
        <v>82026</v>
      </c>
      <c r="H105" s="464">
        <v>5567</v>
      </c>
      <c r="I105" s="464">
        <v>582</v>
      </c>
      <c r="J105" s="464">
        <f t="shared" si="11"/>
        <v>1719644</v>
      </c>
      <c r="K105" s="464">
        <f t="shared" si="12"/>
        <v>152383</v>
      </c>
      <c r="L105" s="464">
        <f t="shared" si="13"/>
        <v>1872027</v>
      </c>
      <c r="M105" s="464">
        <v>2101</v>
      </c>
      <c r="N105" s="464">
        <f t="shared" si="14"/>
        <v>186</v>
      </c>
      <c r="O105" s="465">
        <f t="shared" si="8"/>
        <v>1874314</v>
      </c>
      <c r="P105" s="461"/>
      <c r="Q105" s="463">
        <v>863262</v>
      </c>
      <c r="R105" s="464">
        <v>674439</v>
      </c>
      <c r="S105" s="464">
        <f t="shared" si="22"/>
        <v>82026</v>
      </c>
      <c r="T105" s="464">
        <f t="shared" si="22"/>
        <v>5567</v>
      </c>
      <c r="U105" s="464">
        <f t="shared" si="22"/>
        <v>582</v>
      </c>
      <c r="V105" s="464">
        <f t="shared" si="15"/>
        <v>1625876</v>
      </c>
      <c r="W105" s="464">
        <f t="shared" si="16"/>
        <v>144074</v>
      </c>
      <c r="X105" s="464">
        <f t="shared" si="17"/>
        <v>1769950</v>
      </c>
      <c r="Y105" s="464">
        <f t="shared" si="18"/>
        <v>2101</v>
      </c>
      <c r="Z105" s="464">
        <f t="shared" si="19"/>
        <v>186</v>
      </c>
      <c r="AA105" s="465">
        <f t="shared" si="10"/>
        <v>1772237</v>
      </c>
      <c r="AC105" s="461"/>
      <c r="AD105" s="461"/>
      <c r="AE105" s="461"/>
      <c r="AF105" s="461"/>
      <c r="AG105" s="461"/>
      <c r="AH105" s="461"/>
    </row>
    <row r="106" spans="1:34" x14ac:dyDescent="0.2">
      <c r="A106" s="452">
        <f t="shared" si="23"/>
        <v>2028</v>
      </c>
      <c r="B106" s="452">
        <f t="shared" si="24"/>
        <v>5</v>
      </c>
      <c r="C106" s="457">
        <f t="shared" ref="C106:C169" si="25">DATE(A106,B106,1)</f>
        <v>46874</v>
      </c>
      <c r="E106" s="463">
        <v>804560</v>
      </c>
      <c r="F106" s="464">
        <v>724846</v>
      </c>
      <c r="G106" s="464">
        <v>83865</v>
      </c>
      <c r="H106" s="464">
        <v>5424</v>
      </c>
      <c r="I106" s="464">
        <v>436</v>
      </c>
      <c r="J106" s="464">
        <f t="shared" si="11"/>
        <v>1619131</v>
      </c>
      <c r="K106" s="464">
        <f t="shared" si="12"/>
        <v>143476</v>
      </c>
      <c r="L106" s="464">
        <f t="shared" si="13"/>
        <v>1762607</v>
      </c>
      <c r="M106" s="464">
        <v>2097</v>
      </c>
      <c r="N106" s="464">
        <f t="shared" si="14"/>
        <v>186</v>
      </c>
      <c r="O106" s="465">
        <f t="shared" ref="O106:O169" si="26">SUM(L106:N106)</f>
        <v>1764890</v>
      </c>
      <c r="P106" s="461"/>
      <c r="Q106" s="463">
        <v>756537</v>
      </c>
      <c r="R106" s="464">
        <v>679589</v>
      </c>
      <c r="S106" s="464">
        <f t="shared" si="22"/>
        <v>83865</v>
      </c>
      <c r="T106" s="464">
        <f t="shared" si="22"/>
        <v>5424</v>
      </c>
      <c r="U106" s="464">
        <f t="shared" si="22"/>
        <v>436</v>
      </c>
      <c r="V106" s="464">
        <f t="shared" si="15"/>
        <v>1525851</v>
      </c>
      <c r="W106" s="464">
        <f t="shared" si="16"/>
        <v>135210</v>
      </c>
      <c r="X106" s="464">
        <f t="shared" si="17"/>
        <v>1661061</v>
      </c>
      <c r="Y106" s="464">
        <f t="shared" si="18"/>
        <v>2097</v>
      </c>
      <c r="Z106" s="464">
        <f t="shared" si="19"/>
        <v>186</v>
      </c>
      <c r="AA106" s="465">
        <f t="shared" ref="AA106:AA169" si="27">SUM(X106:Z106)</f>
        <v>1663344</v>
      </c>
      <c r="AC106" s="461"/>
      <c r="AD106" s="461"/>
      <c r="AE106" s="461"/>
      <c r="AF106" s="461"/>
      <c r="AG106" s="461"/>
      <c r="AH106" s="461"/>
    </row>
    <row r="107" spans="1:34" x14ac:dyDescent="0.2">
      <c r="A107" s="452">
        <f t="shared" si="23"/>
        <v>2028</v>
      </c>
      <c r="B107" s="452">
        <f t="shared" si="24"/>
        <v>6</v>
      </c>
      <c r="C107" s="457">
        <f t="shared" si="25"/>
        <v>46905</v>
      </c>
      <c r="E107" s="463">
        <v>783579</v>
      </c>
      <c r="F107" s="464">
        <v>719804</v>
      </c>
      <c r="G107" s="464">
        <v>86646</v>
      </c>
      <c r="H107" s="464">
        <v>4912</v>
      </c>
      <c r="I107" s="464">
        <v>316</v>
      </c>
      <c r="J107" s="464">
        <f t="shared" ref="J107:J170" si="28">SUM(E107:I107)</f>
        <v>1595257</v>
      </c>
      <c r="K107" s="464">
        <f t="shared" ref="K107:K170" si="29">L107-J107</f>
        <v>141361</v>
      </c>
      <c r="L107" s="464">
        <f t="shared" ref="L107:L170" si="30">ROUND(J107/(1-0.0814), 0)</f>
        <v>1736618</v>
      </c>
      <c r="M107" s="464">
        <v>1727</v>
      </c>
      <c r="N107" s="464">
        <f t="shared" ref="N107:N170" si="31">ROUND(M107/(1-0.0814)-M107, 0)</f>
        <v>153</v>
      </c>
      <c r="O107" s="465">
        <f t="shared" si="26"/>
        <v>1738498</v>
      </c>
      <c r="P107" s="461"/>
      <c r="Q107" s="463">
        <v>736381</v>
      </c>
      <c r="R107" s="464">
        <v>675890</v>
      </c>
      <c r="S107" s="464">
        <f t="shared" si="22"/>
        <v>86646</v>
      </c>
      <c r="T107" s="464">
        <f t="shared" si="22"/>
        <v>4912</v>
      </c>
      <c r="U107" s="464">
        <f t="shared" si="22"/>
        <v>316</v>
      </c>
      <c r="V107" s="464">
        <f t="shared" ref="V107:V170" si="32">SUM(Q107:U107)</f>
        <v>1504145</v>
      </c>
      <c r="W107" s="464">
        <f t="shared" ref="W107:W170" si="33">X107-V107</f>
        <v>133287</v>
      </c>
      <c r="X107" s="464">
        <f t="shared" ref="X107:X170" si="34">ROUND(V107/(1-0.0814), 0)</f>
        <v>1637432</v>
      </c>
      <c r="Y107" s="464">
        <f t="shared" ref="Y107:Y170" si="35">M107</f>
        <v>1727</v>
      </c>
      <c r="Z107" s="464">
        <f t="shared" ref="Z107:Z170" si="36">ROUND(Y107/(1-0.0814)-Y107, 0)</f>
        <v>153</v>
      </c>
      <c r="AA107" s="465">
        <f t="shared" si="27"/>
        <v>1639312</v>
      </c>
      <c r="AC107" s="461"/>
      <c r="AD107" s="461"/>
      <c r="AE107" s="461"/>
      <c r="AF107" s="461"/>
      <c r="AG107" s="461"/>
      <c r="AH107" s="461"/>
    </row>
    <row r="108" spans="1:34" x14ac:dyDescent="0.2">
      <c r="A108" s="452">
        <f t="shared" si="23"/>
        <v>2028</v>
      </c>
      <c r="B108" s="452">
        <f t="shared" si="24"/>
        <v>7</v>
      </c>
      <c r="C108" s="457">
        <f t="shared" si="25"/>
        <v>46935</v>
      </c>
      <c r="E108" s="463">
        <v>880889</v>
      </c>
      <c r="F108" s="464">
        <v>777007</v>
      </c>
      <c r="G108" s="464">
        <v>84639</v>
      </c>
      <c r="H108" s="464">
        <v>5761</v>
      </c>
      <c r="I108" s="464">
        <v>274</v>
      </c>
      <c r="J108" s="464">
        <f t="shared" si="28"/>
        <v>1748570</v>
      </c>
      <c r="K108" s="464">
        <f t="shared" si="29"/>
        <v>154946</v>
      </c>
      <c r="L108" s="464">
        <f t="shared" si="30"/>
        <v>1903516</v>
      </c>
      <c r="M108" s="464">
        <v>2779</v>
      </c>
      <c r="N108" s="464">
        <f t="shared" si="31"/>
        <v>246</v>
      </c>
      <c r="O108" s="465">
        <f t="shared" si="26"/>
        <v>1906541</v>
      </c>
      <c r="P108" s="461"/>
      <c r="Q108" s="463">
        <v>832319</v>
      </c>
      <c r="R108" s="464">
        <v>731171</v>
      </c>
      <c r="S108" s="464">
        <f t="shared" si="22"/>
        <v>84639</v>
      </c>
      <c r="T108" s="464">
        <f t="shared" si="22"/>
        <v>5761</v>
      </c>
      <c r="U108" s="464">
        <f t="shared" si="22"/>
        <v>274</v>
      </c>
      <c r="V108" s="464">
        <f t="shared" si="32"/>
        <v>1654164</v>
      </c>
      <c r="W108" s="464">
        <f t="shared" si="33"/>
        <v>146581</v>
      </c>
      <c r="X108" s="464">
        <f t="shared" si="34"/>
        <v>1800745</v>
      </c>
      <c r="Y108" s="464">
        <f t="shared" si="35"/>
        <v>2779</v>
      </c>
      <c r="Z108" s="464">
        <f t="shared" si="36"/>
        <v>246</v>
      </c>
      <c r="AA108" s="465">
        <f t="shared" si="27"/>
        <v>1803770</v>
      </c>
      <c r="AC108" s="461"/>
      <c r="AD108" s="461"/>
      <c r="AE108" s="461"/>
      <c r="AF108" s="461"/>
      <c r="AG108" s="461"/>
      <c r="AH108" s="461"/>
    </row>
    <row r="109" spans="1:34" x14ac:dyDescent="0.2">
      <c r="A109" s="452">
        <f t="shared" si="23"/>
        <v>2028</v>
      </c>
      <c r="B109" s="452">
        <f t="shared" si="24"/>
        <v>8</v>
      </c>
      <c r="C109" s="457">
        <f t="shared" si="25"/>
        <v>46966</v>
      </c>
      <c r="E109" s="463">
        <v>892412</v>
      </c>
      <c r="F109" s="464">
        <v>777250</v>
      </c>
      <c r="G109" s="464">
        <v>90906</v>
      </c>
      <c r="H109" s="464">
        <v>5278</v>
      </c>
      <c r="I109" s="464">
        <v>267</v>
      </c>
      <c r="J109" s="464">
        <f t="shared" si="28"/>
        <v>1766113</v>
      </c>
      <c r="K109" s="464">
        <f t="shared" si="29"/>
        <v>156501</v>
      </c>
      <c r="L109" s="464">
        <f t="shared" si="30"/>
        <v>1922614</v>
      </c>
      <c r="M109" s="464">
        <v>1579</v>
      </c>
      <c r="N109" s="464">
        <f t="shared" si="31"/>
        <v>140</v>
      </c>
      <c r="O109" s="465">
        <f t="shared" si="26"/>
        <v>1924333</v>
      </c>
      <c r="P109" s="461"/>
      <c r="Q109" s="463">
        <v>842862</v>
      </c>
      <c r="R109" s="464">
        <v>730138</v>
      </c>
      <c r="S109" s="464">
        <f t="shared" si="22"/>
        <v>90906</v>
      </c>
      <c r="T109" s="464">
        <f t="shared" si="22"/>
        <v>5278</v>
      </c>
      <c r="U109" s="464">
        <f t="shared" si="22"/>
        <v>267</v>
      </c>
      <c r="V109" s="464">
        <f t="shared" si="32"/>
        <v>1669451</v>
      </c>
      <c r="W109" s="464">
        <f t="shared" si="33"/>
        <v>147935</v>
      </c>
      <c r="X109" s="464">
        <f t="shared" si="34"/>
        <v>1817386</v>
      </c>
      <c r="Y109" s="464">
        <f t="shared" si="35"/>
        <v>1579</v>
      </c>
      <c r="Z109" s="464">
        <f t="shared" si="36"/>
        <v>140</v>
      </c>
      <c r="AA109" s="465">
        <f t="shared" si="27"/>
        <v>1819105</v>
      </c>
      <c r="AC109" s="461"/>
      <c r="AD109" s="461"/>
      <c r="AE109" s="461"/>
      <c r="AF109" s="461"/>
      <c r="AG109" s="461"/>
      <c r="AH109" s="461"/>
    </row>
    <row r="110" spans="1:34" x14ac:dyDescent="0.2">
      <c r="A110" s="452">
        <f t="shared" si="23"/>
        <v>2028</v>
      </c>
      <c r="B110" s="452">
        <f t="shared" si="24"/>
        <v>9</v>
      </c>
      <c r="C110" s="457">
        <f t="shared" si="25"/>
        <v>46997</v>
      </c>
      <c r="E110" s="463">
        <v>805920</v>
      </c>
      <c r="F110" s="464">
        <v>700591</v>
      </c>
      <c r="G110" s="464">
        <v>81269</v>
      </c>
      <c r="H110" s="464">
        <v>5421</v>
      </c>
      <c r="I110" s="464">
        <v>303</v>
      </c>
      <c r="J110" s="464">
        <f t="shared" si="28"/>
        <v>1593504</v>
      </c>
      <c r="K110" s="464">
        <f t="shared" si="29"/>
        <v>141205</v>
      </c>
      <c r="L110" s="464">
        <f t="shared" si="30"/>
        <v>1734709</v>
      </c>
      <c r="M110" s="464">
        <v>1377</v>
      </c>
      <c r="N110" s="464">
        <f t="shared" si="31"/>
        <v>122</v>
      </c>
      <c r="O110" s="465">
        <f t="shared" si="26"/>
        <v>1736208</v>
      </c>
      <c r="P110" s="461"/>
      <c r="Q110" s="463">
        <v>758692</v>
      </c>
      <c r="R110" s="464">
        <v>653548</v>
      </c>
      <c r="S110" s="464">
        <f t="shared" si="22"/>
        <v>81269</v>
      </c>
      <c r="T110" s="464">
        <f t="shared" si="22"/>
        <v>5421</v>
      </c>
      <c r="U110" s="464">
        <f t="shared" si="22"/>
        <v>303</v>
      </c>
      <c r="V110" s="464">
        <f t="shared" si="32"/>
        <v>1499233</v>
      </c>
      <c r="W110" s="464">
        <f t="shared" si="33"/>
        <v>132852</v>
      </c>
      <c r="X110" s="464">
        <f t="shared" si="34"/>
        <v>1632085</v>
      </c>
      <c r="Y110" s="464">
        <f t="shared" si="35"/>
        <v>1377</v>
      </c>
      <c r="Z110" s="464">
        <f t="shared" si="36"/>
        <v>122</v>
      </c>
      <c r="AA110" s="465">
        <f t="shared" si="27"/>
        <v>1633584</v>
      </c>
      <c r="AC110" s="461"/>
      <c r="AD110" s="461"/>
      <c r="AE110" s="461"/>
      <c r="AF110" s="461"/>
      <c r="AG110" s="461"/>
      <c r="AH110" s="461"/>
    </row>
    <row r="111" spans="1:34" x14ac:dyDescent="0.2">
      <c r="A111" s="452">
        <f t="shared" si="23"/>
        <v>2028</v>
      </c>
      <c r="B111" s="452">
        <f t="shared" si="24"/>
        <v>10</v>
      </c>
      <c r="C111" s="457">
        <f t="shared" si="25"/>
        <v>47027</v>
      </c>
      <c r="E111" s="463">
        <v>923417</v>
      </c>
      <c r="F111" s="464">
        <v>738390</v>
      </c>
      <c r="G111" s="464">
        <v>81760</v>
      </c>
      <c r="H111" s="464">
        <v>6216</v>
      </c>
      <c r="I111" s="464">
        <v>472</v>
      </c>
      <c r="J111" s="464">
        <f t="shared" si="28"/>
        <v>1750255</v>
      </c>
      <c r="K111" s="464">
        <f t="shared" si="29"/>
        <v>155096</v>
      </c>
      <c r="L111" s="464">
        <f t="shared" si="30"/>
        <v>1905351</v>
      </c>
      <c r="M111" s="464">
        <v>1767</v>
      </c>
      <c r="N111" s="464">
        <f t="shared" si="31"/>
        <v>157</v>
      </c>
      <c r="O111" s="465">
        <f t="shared" si="26"/>
        <v>1907275</v>
      </c>
      <c r="P111" s="461"/>
      <c r="Q111" s="463">
        <v>867863</v>
      </c>
      <c r="R111" s="464">
        <v>684540</v>
      </c>
      <c r="S111" s="464">
        <f t="shared" si="22"/>
        <v>81760</v>
      </c>
      <c r="T111" s="464">
        <f t="shared" si="22"/>
        <v>6216</v>
      </c>
      <c r="U111" s="464">
        <f t="shared" si="22"/>
        <v>472</v>
      </c>
      <c r="V111" s="464">
        <f t="shared" si="32"/>
        <v>1640851</v>
      </c>
      <c r="W111" s="464">
        <f t="shared" si="33"/>
        <v>145401</v>
      </c>
      <c r="X111" s="464">
        <f t="shared" si="34"/>
        <v>1786252</v>
      </c>
      <c r="Y111" s="464">
        <f t="shared" si="35"/>
        <v>1767</v>
      </c>
      <c r="Z111" s="464">
        <f t="shared" si="36"/>
        <v>157</v>
      </c>
      <c r="AA111" s="465">
        <f t="shared" si="27"/>
        <v>1788176</v>
      </c>
      <c r="AC111" s="461"/>
      <c r="AD111" s="461"/>
      <c r="AE111" s="461"/>
      <c r="AF111" s="461"/>
      <c r="AG111" s="461"/>
      <c r="AH111" s="461"/>
    </row>
    <row r="112" spans="1:34" x14ac:dyDescent="0.2">
      <c r="A112" s="452">
        <f t="shared" si="23"/>
        <v>2028</v>
      </c>
      <c r="B112" s="452">
        <f t="shared" si="24"/>
        <v>11</v>
      </c>
      <c r="C112" s="457">
        <f t="shared" si="25"/>
        <v>47058</v>
      </c>
      <c r="E112" s="463">
        <v>1093468</v>
      </c>
      <c r="F112" s="464">
        <v>759995</v>
      </c>
      <c r="G112" s="464">
        <v>77977</v>
      </c>
      <c r="H112" s="464">
        <v>5319</v>
      </c>
      <c r="I112" s="464">
        <v>648</v>
      </c>
      <c r="J112" s="464">
        <f t="shared" si="28"/>
        <v>1937407</v>
      </c>
      <c r="K112" s="464">
        <f t="shared" si="29"/>
        <v>171680</v>
      </c>
      <c r="L112" s="464">
        <f t="shared" si="30"/>
        <v>2109087</v>
      </c>
      <c r="M112" s="464">
        <v>1763</v>
      </c>
      <c r="N112" s="464">
        <f t="shared" si="31"/>
        <v>156</v>
      </c>
      <c r="O112" s="465">
        <f t="shared" si="26"/>
        <v>2111006</v>
      </c>
      <c r="P112" s="461"/>
      <c r="Q112" s="463">
        <v>1036809</v>
      </c>
      <c r="R112" s="464">
        <v>703338</v>
      </c>
      <c r="S112" s="464">
        <f t="shared" si="22"/>
        <v>77977</v>
      </c>
      <c r="T112" s="464">
        <f t="shared" si="22"/>
        <v>5319</v>
      </c>
      <c r="U112" s="464">
        <f t="shared" si="22"/>
        <v>648</v>
      </c>
      <c r="V112" s="464">
        <f t="shared" si="32"/>
        <v>1824091</v>
      </c>
      <c r="W112" s="464">
        <f t="shared" si="33"/>
        <v>161638</v>
      </c>
      <c r="X112" s="464">
        <f t="shared" si="34"/>
        <v>1985729</v>
      </c>
      <c r="Y112" s="464">
        <f t="shared" si="35"/>
        <v>1763</v>
      </c>
      <c r="Z112" s="464">
        <f t="shared" si="36"/>
        <v>156</v>
      </c>
      <c r="AA112" s="465">
        <f t="shared" si="27"/>
        <v>1987648</v>
      </c>
      <c r="AC112" s="461"/>
      <c r="AD112" s="461"/>
      <c r="AE112" s="461"/>
      <c r="AF112" s="461"/>
      <c r="AG112" s="461"/>
      <c r="AH112" s="461"/>
    </row>
    <row r="113" spans="1:34" x14ac:dyDescent="0.2">
      <c r="A113" s="452">
        <f t="shared" si="23"/>
        <v>2028</v>
      </c>
      <c r="B113" s="452">
        <f t="shared" si="24"/>
        <v>12</v>
      </c>
      <c r="C113" s="457">
        <f t="shared" si="25"/>
        <v>47088</v>
      </c>
      <c r="E113" s="463">
        <v>1310532</v>
      </c>
      <c r="F113" s="464">
        <v>856574</v>
      </c>
      <c r="G113" s="464">
        <v>76047</v>
      </c>
      <c r="H113" s="464">
        <v>5905</v>
      </c>
      <c r="I113" s="464">
        <v>850</v>
      </c>
      <c r="J113" s="464">
        <f t="shared" si="28"/>
        <v>2249908</v>
      </c>
      <c r="K113" s="464">
        <f t="shared" si="29"/>
        <v>199371</v>
      </c>
      <c r="L113" s="464">
        <f t="shared" si="30"/>
        <v>2449279</v>
      </c>
      <c r="M113" s="464">
        <v>1649</v>
      </c>
      <c r="N113" s="464">
        <f t="shared" si="31"/>
        <v>146</v>
      </c>
      <c r="O113" s="465">
        <f t="shared" si="26"/>
        <v>2451074</v>
      </c>
      <c r="P113" s="461"/>
      <c r="Q113" s="463">
        <v>1248435</v>
      </c>
      <c r="R113" s="464">
        <v>793925</v>
      </c>
      <c r="S113" s="464">
        <f t="shared" si="22"/>
        <v>76047</v>
      </c>
      <c r="T113" s="464">
        <f t="shared" si="22"/>
        <v>5905</v>
      </c>
      <c r="U113" s="464">
        <f t="shared" si="22"/>
        <v>850</v>
      </c>
      <c r="V113" s="464">
        <f t="shared" si="32"/>
        <v>2125162</v>
      </c>
      <c r="W113" s="464">
        <f t="shared" si="33"/>
        <v>188317</v>
      </c>
      <c r="X113" s="464">
        <f t="shared" si="34"/>
        <v>2313479</v>
      </c>
      <c r="Y113" s="464">
        <f t="shared" si="35"/>
        <v>1649</v>
      </c>
      <c r="Z113" s="464">
        <f t="shared" si="36"/>
        <v>146</v>
      </c>
      <c r="AA113" s="465">
        <f t="shared" si="27"/>
        <v>2315274</v>
      </c>
      <c r="AC113" s="461"/>
      <c r="AD113" s="461"/>
      <c r="AE113" s="461"/>
      <c r="AF113" s="461"/>
      <c r="AG113" s="461"/>
      <c r="AH113" s="461"/>
    </row>
    <row r="114" spans="1:34" x14ac:dyDescent="0.2">
      <c r="A114" s="452">
        <f t="shared" si="23"/>
        <v>2029</v>
      </c>
      <c r="B114" s="452">
        <f t="shared" si="24"/>
        <v>1</v>
      </c>
      <c r="C114" s="457">
        <f t="shared" si="25"/>
        <v>47119</v>
      </c>
      <c r="E114" s="463">
        <v>1250959</v>
      </c>
      <c r="F114" s="464">
        <v>848356</v>
      </c>
      <c r="G114" s="464">
        <v>80543</v>
      </c>
      <c r="H114" s="464">
        <v>6035</v>
      </c>
      <c r="I114" s="464">
        <v>844</v>
      </c>
      <c r="J114" s="464">
        <f t="shared" si="28"/>
        <v>2186737</v>
      </c>
      <c r="K114" s="464">
        <f t="shared" si="29"/>
        <v>193774</v>
      </c>
      <c r="L114" s="464">
        <f t="shared" si="30"/>
        <v>2380511</v>
      </c>
      <c r="M114" s="464">
        <v>2243</v>
      </c>
      <c r="N114" s="464">
        <f t="shared" si="31"/>
        <v>199</v>
      </c>
      <c r="O114" s="465">
        <f t="shared" si="26"/>
        <v>2382953</v>
      </c>
      <c r="P114" s="461"/>
      <c r="Q114" s="463">
        <v>1193448</v>
      </c>
      <c r="R114" s="464">
        <v>783524</v>
      </c>
      <c r="S114" s="464">
        <f t="shared" si="22"/>
        <v>80543</v>
      </c>
      <c r="T114" s="464">
        <f t="shared" si="22"/>
        <v>6035</v>
      </c>
      <c r="U114" s="464">
        <f t="shared" si="22"/>
        <v>844</v>
      </c>
      <c r="V114" s="464">
        <f t="shared" si="32"/>
        <v>2064394</v>
      </c>
      <c r="W114" s="464">
        <f t="shared" si="33"/>
        <v>182932</v>
      </c>
      <c r="X114" s="464">
        <f t="shared" si="34"/>
        <v>2247326</v>
      </c>
      <c r="Y114" s="464">
        <f t="shared" si="35"/>
        <v>2243</v>
      </c>
      <c r="Z114" s="464">
        <f t="shared" si="36"/>
        <v>199</v>
      </c>
      <c r="AA114" s="465">
        <f t="shared" si="27"/>
        <v>2249768</v>
      </c>
      <c r="AC114" s="461"/>
      <c r="AD114" s="461"/>
      <c r="AE114" s="461"/>
      <c r="AF114" s="461"/>
      <c r="AG114" s="461"/>
      <c r="AH114" s="461"/>
    </row>
    <row r="115" spans="1:34" x14ac:dyDescent="0.2">
      <c r="A115" s="452">
        <f t="shared" si="23"/>
        <v>2029</v>
      </c>
      <c r="B115" s="452">
        <f t="shared" si="24"/>
        <v>2</v>
      </c>
      <c r="C115" s="457">
        <f t="shared" si="25"/>
        <v>47150</v>
      </c>
      <c r="E115" s="463">
        <v>1083215</v>
      </c>
      <c r="F115" s="464">
        <v>744692</v>
      </c>
      <c r="G115" s="464">
        <v>78106</v>
      </c>
      <c r="H115" s="464">
        <v>5192</v>
      </c>
      <c r="I115" s="464">
        <v>838</v>
      </c>
      <c r="J115" s="464">
        <f t="shared" si="28"/>
        <v>1912043</v>
      </c>
      <c r="K115" s="464">
        <f t="shared" si="29"/>
        <v>169432</v>
      </c>
      <c r="L115" s="464">
        <f t="shared" si="30"/>
        <v>2081475</v>
      </c>
      <c r="M115" s="464">
        <v>2439</v>
      </c>
      <c r="N115" s="464">
        <f t="shared" si="31"/>
        <v>216</v>
      </c>
      <c r="O115" s="465">
        <f t="shared" si="26"/>
        <v>2084130</v>
      </c>
      <c r="P115" s="461"/>
      <c r="Q115" s="463">
        <v>1030214</v>
      </c>
      <c r="R115" s="464">
        <v>686182</v>
      </c>
      <c r="S115" s="464">
        <f t="shared" si="22"/>
        <v>78106</v>
      </c>
      <c r="T115" s="464">
        <f t="shared" si="22"/>
        <v>5192</v>
      </c>
      <c r="U115" s="464">
        <f t="shared" si="22"/>
        <v>838</v>
      </c>
      <c r="V115" s="464">
        <f t="shared" si="32"/>
        <v>1800532</v>
      </c>
      <c r="W115" s="464">
        <f t="shared" si="33"/>
        <v>159551</v>
      </c>
      <c r="X115" s="464">
        <f t="shared" si="34"/>
        <v>1960083</v>
      </c>
      <c r="Y115" s="464">
        <f t="shared" si="35"/>
        <v>2439</v>
      </c>
      <c r="Z115" s="464">
        <f t="shared" si="36"/>
        <v>216</v>
      </c>
      <c r="AA115" s="465">
        <f t="shared" si="27"/>
        <v>1962738</v>
      </c>
      <c r="AC115" s="461"/>
      <c r="AD115" s="461"/>
      <c r="AE115" s="461"/>
      <c r="AF115" s="461"/>
      <c r="AG115" s="461"/>
      <c r="AH115" s="461"/>
    </row>
    <row r="116" spans="1:34" x14ac:dyDescent="0.2">
      <c r="A116" s="452">
        <f t="shared" si="23"/>
        <v>2029</v>
      </c>
      <c r="B116" s="452">
        <f t="shared" si="24"/>
        <v>3</v>
      </c>
      <c r="C116" s="457">
        <f t="shared" si="25"/>
        <v>47178</v>
      </c>
      <c r="E116" s="463">
        <v>1098141</v>
      </c>
      <c r="F116" s="464">
        <v>806124</v>
      </c>
      <c r="G116" s="464">
        <v>84093</v>
      </c>
      <c r="H116" s="464">
        <v>6142</v>
      </c>
      <c r="I116" s="464">
        <v>823</v>
      </c>
      <c r="J116" s="464">
        <f t="shared" si="28"/>
        <v>1995323</v>
      </c>
      <c r="K116" s="464">
        <f t="shared" si="29"/>
        <v>176812</v>
      </c>
      <c r="L116" s="464">
        <f t="shared" si="30"/>
        <v>2172135</v>
      </c>
      <c r="M116" s="464">
        <v>2263</v>
      </c>
      <c r="N116" s="464">
        <f t="shared" si="31"/>
        <v>201</v>
      </c>
      <c r="O116" s="465">
        <f t="shared" si="26"/>
        <v>2174599</v>
      </c>
      <c r="P116" s="461"/>
      <c r="Q116" s="463">
        <v>1034849</v>
      </c>
      <c r="R116" s="464">
        <v>739809</v>
      </c>
      <c r="S116" s="464">
        <f t="shared" si="22"/>
        <v>84093</v>
      </c>
      <c r="T116" s="464">
        <f t="shared" si="22"/>
        <v>6142</v>
      </c>
      <c r="U116" s="464">
        <f t="shared" si="22"/>
        <v>823</v>
      </c>
      <c r="V116" s="464">
        <f t="shared" si="32"/>
        <v>1865716</v>
      </c>
      <c r="W116" s="464">
        <f t="shared" si="33"/>
        <v>165327</v>
      </c>
      <c r="X116" s="464">
        <f t="shared" si="34"/>
        <v>2031043</v>
      </c>
      <c r="Y116" s="464">
        <f t="shared" si="35"/>
        <v>2263</v>
      </c>
      <c r="Z116" s="464">
        <f t="shared" si="36"/>
        <v>201</v>
      </c>
      <c r="AA116" s="465">
        <f t="shared" si="27"/>
        <v>2033507</v>
      </c>
      <c r="AC116" s="461"/>
      <c r="AD116" s="461"/>
      <c r="AE116" s="461"/>
      <c r="AF116" s="461"/>
      <c r="AG116" s="461"/>
      <c r="AH116" s="461"/>
    </row>
    <row r="117" spans="1:34" x14ac:dyDescent="0.2">
      <c r="A117" s="452">
        <f t="shared" si="23"/>
        <v>2029</v>
      </c>
      <c r="B117" s="452">
        <f t="shared" si="24"/>
        <v>4</v>
      </c>
      <c r="C117" s="457">
        <f t="shared" si="25"/>
        <v>47209</v>
      </c>
      <c r="E117" s="463">
        <v>928181</v>
      </c>
      <c r="F117" s="464">
        <v>730772</v>
      </c>
      <c r="G117" s="464">
        <v>80593</v>
      </c>
      <c r="H117" s="464">
        <v>5527</v>
      </c>
      <c r="I117" s="464">
        <v>582</v>
      </c>
      <c r="J117" s="464">
        <f t="shared" si="28"/>
        <v>1745655</v>
      </c>
      <c r="K117" s="464">
        <f t="shared" si="29"/>
        <v>154688</v>
      </c>
      <c r="L117" s="464">
        <f t="shared" si="30"/>
        <v>1900343</v>
      </c>
      <c r="M117" s="464">
        <v>2101</v>
      </c>
      <c r="N117" s="464">
        <f t="shared" si="31"/>
        <v>186</v>
      </c>
      <c r="O117" s="465">
        <f t="shared" si="26"/>
        <v>1902630</v>
      </c>
      <c r="P117" s="461"/>
      <c r="Q117" s="463">
        <v>865881</v>
      </c>
      <c r="R117" s="464">
        <v>666769</v>
      </c>
      <c r="S117" s="464">
        <f t="shared" si="22"/>
        <v>80593</v>
      </c>
      <c r="T117" s="464">
        <f t="shared" si="22"/>
        <v>5527</v>
      </c>
      <c r="U117" s="464">
        <f t="shared" si="22"/>
        <v>582</v>
      </c>
      <c r="V117" s="464">
        <f t="shared" si="32"/>
        <v>1619352</v>
      </c>
      <c r="W117" s="464">
        <f t="shared" si="33"/>
        <v>143496</v>
      </c>
      <c r="X117" s="464">
        <f t="shared" si="34"/>
        <v>1762848</v>
      </c>
      <c r="Y117" s="464">
        <f t="shared" si="35"/>
        <v>2101</v>
      </c>
      <c r="Z117" s="464">
        <f t="shared" si="36"/>
        <v>186</v>
      </c>
      <c r="AA117" s="465">
        <f t="shared" si="27"/>
        <v>1765135</v>
      </c>
      <c r="AC117" s="461"/>
      <c r="AD117" s="461"/>
      <c r="AE117" s="461"/>
      <c r="AF117" s="461"/>
      <c r="AG117" s="461"/>
      <c r="AH117" s="461"/>
    </row>
    <row r="118" spans="1:34" x14ac:dyDescent="0.2">
      <c r="A118" s="452">
        <f t="shared" si="23"/>
        <v>2029</v>
      </c>
      <c r="B118" s="452">
        <f t="shared" si="24"/>
        <v>5</v>
      </c>
      <c r="C118" s="457">
        <f t="shared" si="25"/>
        <v>47239</v>
      </c>
      <c r="E118" s="463">
        <v>820323</v>
      </c>
      <c r="F118" s="464">
        <v>734543</v>
      </c>
      <c r="G118" s="464">
        <v>82395</v>
      </c>
      <c r="H118" s="464">
        <v>5395</v>
      </c>
      <c r="I118" s="464">
        <v>437</v>
      </c>
      <c r="J118" s="464">
        <f t="shared" si="28"/>
        <v>1643093</v>
      </c>
      <c r="K118" s="464">
        <f t="shared" si="29"/>
        <v>145600</v>
      </c>
      <c r="L118" s="464">
        <f t="shared" si="30"/>
        <v>1788693</v>
      </c>
      <c r="M118" s="464">
        <v>2097</v>
      </c>
      <c r="N118" s="464">
        <f t="shared" si="31"/>
        <v>186</v>
      </c>
      <c r="O118" s="465">
        <f t="shared" si="26"/>
        <v>1790976</v>
      </c>
      <c r="P118" s="461"/>
      <c r="Q118" s="463">
        <v>758728</v>
      </c>
      <c r="R118" s="464">
        <v>670634</v>
      </c>
      <c r="S118" s="464">
        <f t="shared" si="22"/>
        <v>82395</v>
      </c>
      <c r="T118" s="464">
        <f t="shared" si="22"/>
        <v>5395</v>
      </c>
      <c r="U118" s="464">
        <f t="shared" si="22"/>
        <v>437</v>
      </c>
      <c r="V118" s="464">
        <f t="shared" si="32"/>
        <v>1517589</v>
      </c>
      <c r="W118" s="464">
        <f t="shared" si="33"/>
        <v>134478</v>
      </c>
      <c r="X118" s="464">
        <f t="shared" si="34"/>
        <v>1652067</v>
      </c>
      <c r="Y118" s="464">
        <f t="shared" si="35"/>
        <v>2097</v>
      </c>
      <c r="Z118" s="464">
        <f t="shared" si="36"/>
        <v>186</v>
      </c>
      <c r="AA118" s="465">
        <f t="shared" si="27"/>
        <v>1654350</v>
      </c>
      <c r="AC118" s="461"/>
      <c r="AD118" s="461"/>
      <c r="AE118" s="461"/>
      <c r="AF118" s="461"/>
      <c r="AG118" s="461"/>
      <c r="AH118" s="461"/>
    </row>
    <row r="119" spans="1:34" x14ac:dyDescent="0.2">
      <c r="A119" s="452">
        <f t="shared" ref="A119:A182" si="37">A107+1</f>
        <v>2029</v>
      </c>
      <c r="B119" s="452">
        <f t="shared" ref="B119:B182" si="38">B107</f>
        <v>6</v>
      </c>
      <c r="C119" s="457">
        <f t="shared" si="25"/>
        <v>47270</v>
      </c>
      <c r="E119" s="463">
        <v>800873</v>
      </c>
      <c r="F119" s="464">
        <v>727546</v>
      </c>
      <c r="G119" s="464">
        <v>85208</v>
      </c>
      <c r="H119" s="464">
        <v>4878</v>
      </c>
      <c r="I119" s="464">
        <v>317</v>
      </c>
      <c r="J119" s="464">
        <f t="shared" si="28"/>
        <v>1618822</v>
      </c>
      <c r="K119" s="464">
        <f t="shared" si="29"/>
        <v>143449</v>
      </c>
      <c r="L119" s="464">
        <f t="shared" si="30"/>
        <v>1762271</v>
      </c>
      <c r="M119" s="464">
        <v>1727</v>
      </c>
      <c r="N119" s="464">
        <f t="shared" si="31"/>
        <v>153</v>
      </c>
      <c r="O119" s="465">
        <f t="shared" si="26"/>
        <v>1764151</v>
      </c>
      <c r="P119" s="461"/>
      <c r="Q119" s="463">
        <v>740357</v>
      </c>
      <c r="R119" s="464">
        <v>665669</v>
      </c>
      <c r="S119" s="464">
        <f t="shared" si="22"/>
        <v>85208</v>
      </c>
      <c r="T119" s="464">
        <f t="shared" si="22"/>
        <v>4878</v>
      </c>
      <c r="U119" s="464">
        <f t="shared" si="22"/>
        <v>317</v>
      </c>
      <c r="V119" s="464">
        <f t="shared" si="32"/>
        <v>1496429</v>
      </c>
      <c r="W119" s="464">
        <f t="shared" si="33"/>
        <v>132603</v>
      </c>
      <c r="X119" s="464">
        <f t="shared" si="34"/>
        <v>1629032</v>
      </c>
      <c r="Y119" s="464">
        <f t="shared" si="35"/>
        <v>1727</v>
      </c>
      <c r="Z119" s="464">
        <f t="shared" si="36"/>
        <v>153</v>
      </c>
      <c r="AA119" s="465">
        <f t="shared" si="27"/>
        <v>1630912</v>
      </c>
      <c r="AC119" s="461"/>
      <c r="AD119" s="461"/>
      <c r="AE119" s="461"/>
      <c r="AF119" s="461"/>
      <c r="AG119" s="461"/>
      <c r="AH119" s="461"/>
    </row>
    <row r="120" spans="1:34" x14ac:dyDescent="0.2">
      <c r="A120" s="452">
        <f t="shared" si="37"/>
        <v>2029</v>
      </c>
      <c r="B120" s="452">
        <f t="shared" si="38"/>
        <v>7</v>
      </c>
      <c r="C120" s="457">
        <f t="shared" si="25"/>
        <v>47300</v>
      </c>
      <c r="E120" s="463">
        <v>900864</v>
      </c>
      <c r="F120" s="464">
        <v>785863</v>
      </c>
      <c r="G120" s="464">
        <v>83205</v>
      </c>
      <c r="H120" s="464">
        <v>5704</v>
      </c>
      <c r="I120" s="464">
        <v>274</v>
      </c>
      <c r="J120" s="464">
        <f t="shared" si="28"/>
        <v>1775910</v>
      </c>
      <c r="K120" s="464">
        <f t="shared" si="29"/>
        <v>157369</v>
      </c>
      <c r="L120" s="464">
        <f t="shared" si="30"/>
        <v>1933279</v>
      </c>
      <c r="M120" s="464">
        <v>2779</v>
      </c>
      <c r="N120" s="464">
        <f t="shared" si="31"/>
        <v>246</v>
      </c>
      <c r="O120" s="465">
        <f t="shared" si="26"/>
        <v>1936304</v>
      </c>
      <c r="P120" s="461"/>
      <c r="Q120" s="463">
        <v>838709</v>
      </c>
      <c r="R120" s="464">
        <v>721429</v>
      </c>
      <c r="S120" s="464">
        <f t="shared" si="22"/>
        <v>83205</v>
      </c>
      <c r="T120" s="464">
        <f t="shared" si="22"/>
        <v>5704</v>
      </c>
      <c r="U120" s="464">
        <f t="shared" si="22"/>
        <v>274</v>
      </c>
      <c r="V120" s="464">
        <f t="shared" si="32"/>
        <v>1649321</v>
      </c>
      <c r="W120" s="464">
        <f t="shared" si="33"/>
        <v>146151</v>
      </c>
      <c r="X120" s="464">
        <f t="shared" si="34"/>
        <v>1795472</v>
      </c>
      <c r="Y120" s="464">
        <f t="shared" si="35"/>
        <v>2779</v>
      </c>
      <c r="Z120" s="464">
        <f t="shared" si="36"/>
        <v>246</v>
      </c>
      <c r="AA120" s="465">
        <f t="shared" si="27"/>
        <v>1798497</v>
      </c>
      <c r="AC120" s="461"/>
      <c r="AD120" s="461"/>
      <c r="AE120" s="461"/>
      <c r="AF120" s="461"/>
      <c r="AG120" s="461"/>
      <c r="AH120" s="461"/>
    </row>
    <row r="121" spans="1:34" x14ac:dyDescent="0.2">
      <c r="A121" s="452">
        <f t="shared" si="37"/>
        <v>2029</v>
      </c>
      <c r="B121" s="452">
        <f t="shared" si="38"/>
        <v>8</v>
      </c>
      <c r="C121" s="457">
        <f t="shared" si="25"/>
        <v>47331</v>
      </c>
      <c r="E121" s="463">
        <v>913026</v>
      </c>
      <c r="F121" s="464">
        <v>785171</v>
      </c>
      <c r="G121" s="464">
        <v>89064</v>
      </c>
      <c r="H121" s="464">
        <v>5217</v>
      </c>
      <c r="I121" s="464">
        <v>267</v>
      </c>
      <c r="J121" s="464">
        <f t="shared" si="28"/>
        <v>1792745</v>
      </c>
      <c r="K121" s="464">
        <f t="shared" si="29"/>
        <v>158861</v>
      </c>
      <c r="L121" s="464">
        <f t="shared" si="30"/>
        <v>1951606</v>
      </c>
      <c r="M121" s="464">
        <v>1579</v>
      </c>
      <c r="N121" s="464">
        <f t="shared" si="31"/>
        <v>140</v>
      </c>
      <c r="O121" s="465">
        <f t="shared" si="26"/>
        <v>1953325</v>
      </c>
      <c r="P121" s="461"/>
      <c r="Q121" s="463">
        <v>849718</v>
      </c>
      <c r="R121" s="464">
        <v>719086</v>
      </c>
      <c r="S121" s="464">
        <f t="shared" si="22"/>
        <v>89064</v>
      </c>
      <c r="T121" s="464">
        <f t="shared" si="22"/>
        <v>5217</v>
      </c>
      <c r="U121" s="464">
        <f t="shared" si="22"/>
        <v>267</v>
      </c>
      <c r="V121" s="464">
        <f t="shared" si="32"/>
        <v>1663352</v>
      </c>
      <c r="W121" s="464">
        <f t="shared" si="33"/>
        <v>147395</v>
      </c>
      <c r="X121" s="464">
        <f t="shared" si="34"/>
        <v>1810747</v>
      </c>
      <c r="Y121" s="464">
        <f t="shared" si="35"/>
        <v>1579</v>
      </c>
      <c r="Z121" s="464">
        <f t="shared" si="36"/>
        <v>140</v>
      </c>
      <c r="AA121" s="465">
        <f t="shared" si="27"/>
        <v>1812466</v>
      </c>
      <c r="AC121" s="461"/>
      <c r="AD121" s="461"/>
      <c r="AE121" s="461"/>
      <c r="AF121" s="461"/>
      <c r="AG121" s="461"/>
      <c r="AH121" s="461"/>
    </row>
    <row r="122" spans="1:34" x14ac:dyDescent="0.2">
      <c r="A122" s="452">
        <f t="shared" si="37"/>
        <v>2029</v>
      </c>
      <c r="B122" s="452">
        <f t="shared" si="38"/>
        <v>9</v>
      </c>
      <c r="C122" s="457">
        <f t="shared" si="25"/>
        <v>47362</v>
      </c>
      <c r="E122" s="463">
        <v>820418</v>
      </c>
      <c r="F122" s="464">
        <v>708096</v>
      </c>
      <c r="G122" s="464">
        <v>79566</v>
      </c>
      <c r="H122" s="464">
        <v>5346</v>
      </c>
      <c r="I122" s="464">
        <v>303</v>
      </c>
      <c r="J122" s="464">
        <f t="shared" si="28"/>
        <v>1613729</v>
      </c>
      <c r="K122" s="464">
        <f t="shared" si="29"/>
        <v>142998</v>
      </c>
      <c r="L122" s="464">
        <f t="shared" si="30"/>
        <v>1756727</v>
      </c>
      <c r="M122" s="464">
        <v>1377</v>
      </c>
      <c r="N122" s="464">
        <f t="shared" si="31"/>
        <v>122</v>
      </c>
      <c r="O122" s="465">
        <f t="shared" si="26"/>
        <v>1758226</v>
      </c>
      <c r="P122" s="461"/>
      <c r="Q122" s="463">
        <v>760026</v>
      </c>
      <c r="R122" s="464">
        <v>642182</v>
      </c>
      <c r="S122" s="464">
        <f t="shared" ref="S122:U185" si="39">G122</f>
        <v>79566</v>
      </c>
      <c r="T122" s="464">
        <f t="shared" si="39"/>
        <v>5346</v>
      </c>
      <c r="U122" s="464">
        <f t="shared" si="39"/>
        <v>303</v>
      </c>
      <c r="V122" s="464">
        <f t="shared" si="32"/>
        <v>1487423</v>
      </c>
      <c r="W122" s="464">
        <f t="shared" si="33"/>
        <v>131805</v>
      </c>
      <c r="X122" s="464">
        <f t="shared" si="34"/>
        <v>1619228</v>
      </c>
      <c r="Y122" s="464">
        <f t="shared" si="35"/>
        <v>1377</v>
      </c>
      <c r="Z122" s="464">
        <f t="shared" si="36"/>
        <v>122</v>
      </c>
      <c r="AA122" s="465">
        <f t="shared" si="27"/>
        <v>1620727</v>
      </c>
      <c r="AC122" s="461"/>
      <c r="AD122" s="461"/>
      <c r="AE122" s="461"/>
      <c r="AF122" s="461"/>
      <c r="AG122" s="461"/>
      <c r="AH122" s="461"/>
    </row>
    <row r="123" spans="1:34" x14ac:dyDescent="0.2">
      <c r="A123" s="452">
        <f t="shared" si="37"/>
        <v>2029</v>
      </c>
      <c r="B123" s="452">
        <f t="shared" si="38"/>
        <v>10</v>
      </c>
      <c r="C123" s="457">
        <f t="shared" si="25"/>
        <v>47392</v>
      </c>
      <c r="E123" s="463">
        <v>933569</v>
      </c>
      <c r="F123" s="464">
        <v>746916</v>
      </c>
      <c r="G123" s="464">
        <v>80227</v>
      </c>
      <c r="H123" s="464">
        <v>6104</v>
      </c>
      <c r="I123" s="464">
        <v>470</v>
      </c>
      <c r="J123" s="464">
        <f t="shared" si="28"/>
        <v>1767286</v>
      </c>
      <c r="K123" s="464">
        <f t="shared" si="29"/>
        <v>156605</v>
      </c>
      <c r="L123" s="464">
        <f t="shared" si="30"/>
        <v>1923891</v>
      </c>
      <c r="M123" s="464">
        <v>1767</v>
      </c>
      <c r="N123" s="464">
        <f t="shared" si="31"/>
        <v>157</v>
      </c>
      <c r="O123" s="465">
        <f t="shared" si="26"/>
        <v>1925815</v>
      </c>
      <c r="P123" s="461"/>
      <c r="Q123" s="463">
        <v>862966</v>
      </c>
      <c r="R123" s="464">
        <v>671737</v>
      </c>
      <c r="S123" s="464">
        <f t="shared" si="39"/>
        <v>80227</v>
      </c>
      <c r="T123" s="464">
        <f t="shared" si="39"/>
        <v>6104</v>
      </c>
      <c r="U123" s="464">
        <f t="shared" si="39"/>
        <v>470</v>
      </c>
      <c r="V123" s="464">
        <f t="shared" si="32"/>
        <v>1621504</v>
      </c>
      <c r="W123" s="464">
        <f t="shared" si="33"/>
        <v>143687</v>
      </c>
      <c r="X123" s="464">
        <f t="shared" si="34"/>
        <v>1765191</v>
      </c>
      <c r="Y123" s="464">
        <f t="shared" si="35"/>
        <v>1767</v>
      </c>
      <c r="Z123" s="464">
        <f t="shared" si="36"/>
        <v>157</v>
      </c>
      <c r="AA123" s="465">
        <f t="shared" si="27"/>
        <v>1767115</v>
      </c>
      <c r="AC123" s="461"/>
      <c r="AD123" s="461"/>
      <c r="AE123" s="461"/>
      <c r="AF123" s="461"/>
      <c r="AG123" s="461"/>
      <c r="AH123" s="461"/>
    </row>
    <row r="124" spans="1:34" x14ac:dyDescent="0.2">
      <c r="A124" s="452">
        <f t="shared" si="37"/>
        <v>2029</v>
      </c>
      <c r="B124" s="452">
        <f t="shared" si="38"/>
        <v>11</v>
      </c>
      <c r="C124" s="457">
        <f t="shared" si="25"/>
        <v>47423</v>
      </c>
      <c r="E124" s="463">
        <v>1107040</v>
      </c>
      <c r="F124" s="464">
        <v>771482</v>
      </c>
      <c r="G124" s="464">
        <v>76556</v>
      </c>
      <c r="H124" s="464">
        <v>5207</v>
      </c>
      <c r="I124" s="464">
        <v>648</v>
      </c>
      <c r="J124" s="464">
        <f t="shared" si="28"/>
        <v>1960933</v>
      </c>
      <c r="K124" s="464">
        <f t="shared" si="29"/>
        <v>173764</v>
      </c>
      <c r="L124" s="464">
        <f t="shared" si="30"/>
        <v>2134697</v>
      </c>
      <c r="M124" s="464">
        <v>1763</v>
      </c>
      <c r="N124" s="464">
        <f t="shared" si="31"/>
        <v>156</v>
      </c>
      <c r="O124" s="465">
        <f t="shared" si="26"/>
        <v>2136616</v>
      </c>
      <c r="P124" s="461"/>
      <c r="Q124" s="463">
        <v>1035132</v>
      </c>
      <c r="R124" s="464">
        <v>692517</v>
      </c>
      <c r="S124" s="464">
        <f t="shared" si="39"/>
        <v>76556</v>
      </c>
      <c r="T124" s="464">
        <f t="shared" si="39"/>
        <v>5207</v>
      </c>
      <c r="U124" s="464">
        <f t="shared" si="39"/>
        <v>648</v>
      </c>
      <c r="V124" s="464">
        <f t="shared" si="32"/>
        <v>1810060</v>
      </c>
      <c r="W124" s="464">
        <f t="shared" si="33"/>
        <v>160395</v>
      </c>
      <c r="X124" s="464">
        <f t="shared" si="34"/>
        <v>1970455</v>
      </c>
      <c r="Y124" s="464">
        <f t="shared" si="35"/>
        <v>1763</v>
      </c>
      <c r="Z124" s="464">
        <f t="shared" si="36"/>
        <v>156</v>
      </c>
      <c r="AA124" s="465">
        <f t="shared" si="27"/>
        <v>1972374</v>
      </c>
      <c r="AC124" s="461"/>
      <c r="AD124" s="461"/>
      <c r="AE124" s="461"/>
      <c r="AF124" s="461"/>
      <c r="AG124" s="461"/>
      <c r="AH124" s="461"/>
    </row>
    <row r="125" spans="1:34" x14ac:dyDescent="0.2">
      <c r="A125" s="452">
        <f t="shared" si="37"/>
        <v>2029</v>
      </c>
      <c r="B125" s="452">
        <f t="shared" si="38"/>
        <v>12</v>
      </c>
      <c r="C125" s="457">
        <f t="shared" si="25"/>
        <v>47453</v>
      </c>
      <c r="E125" s="463">
        <v>1318722</v>
      </c>
      <c r="F125" s="464">
        <v>871415</v>
      </c>
      <c r="G125" s="464">
        <v>74593</v>
      </c>
      <c r="H125" s="464">
        <v>5788</v>
      </c>
      <c r="I125" s="464">
        <v>846</v>
      </c>
      <c r="J125" s="464">
        <f t="shared" si="28"/>
        <v>2271364</v>
      </c>
      <c r="K125" s="464">
        <f t="shared" si="29"/>
        <v>201273</v>
      </c>
      <c r="L125" s="464">
        <f t="shared" si="30"/>
        <v>2472637</v>
      </c>
      <c r="M125" s="464">
        <v>1649</v>
      </c>
      <c r="N125" s="464">
        <f t="shared" si="31"/>
        <v>146</v>
      </c>
      <c r="O125" s="465">
        <f t="shared" si="26"/>
        <v>2474432</v>
      </c>
      <c r="P125" s="461"/>
      <c r="Q125" s="463">
        <v>1240175</v>
      </c>
      <c r="R125" s="464">
        <v>784305</v>
      </c>
      <c r="S125" s="464">
        <f t="shared" si="39"/>
        <v>74593</v>
      </c>
      <c r="T125" s="464">
        <f t="shared" si="39"/>
        <v>5788</v>
      </c>
      <c r="U125" s="464">
        <f t="shared" si="39"/>
        <v>846</v>
      </c>
      <c r="V125" s="464">
        <f t="shared" si="32"/>
        <v>2105707</v>
      </c>
      <c r="W125" s="464">
        <f t="shared" si="33"/>
        <v>186593</v>
      </c>
      <c r="X125" s="464">
        <f t="shared" si="34"/>
        <v>2292300</v>
      </c>
      <c r="Y125" s="464">
        <f t="shared" si="35"/>
        <v>1649</v>
      </c>
      <c r="Z125" s="464">
        <f t="shared" si="36"/>
        <v>146</v>
      </c>
      <c r="AA125" s="465">
        <f t="shared" si="27"/>
        <v>2294095</v>
      </c>
      <c r="AC125" s="461"/>
      <c r="AD125" s="461"/>
      <c r="AE125" s="461"/>
      <c r="AF125" s="461"/>
      <c r="AG125" s="461"/>
      <c r="AH125" s="461"/>
    </row>
    <row r="126" spans="1:34" x14ac:dyDescent="0.2">
      <c r="A126" s="452">
        <f t="shared" si="37"/>
        <v>2030</v>
      </c>
      <c r="B126" s="452">
        <f t="shared" si="38"/>
        <v>1</v>
      </c>
      <c r="C126" s="457">
        <f t="shared" si="25"/>
        <v>47484</v>
      </c>
      <c r="E126" s="463">
        <v>1260929</v>
      </c>
      <c r="F126" s="464">
        <v>861931</v>
      </c>
      <c r="G126" s="464">
        <v>79012</v>
      </c>
      <c r="H126" s="464">
        <v>5957</v>
      </c>
      <c r="I126" s="464">
        <v>843</v>
      </c>
      <c r="J126" s="464">
        <f t="shared" si="28"/>
        <v>2208672</v>
      </c>
      <c r="K126" s="464">
        <f t="shared" si="29"/>
        <v>195717</v>
      </c>
      <c r="L126" s="464">
        <f t="shared" si="30"/>
        <v>2404389</v>
      </c>
      <c r="M126" s="464">
        <v>2325</v>
      </c>
      <c r="N126" s="464">
        <f t="shared" si="31"/>
        <v>206</v>
      </c>
      <c r="O126" s="465">
        <f t="shared" si="26"/>
        <v>2406920</v>
      </c>
      <c r="P126" s="461"/>
      <c r="Q126" s="463">
        <v>1188065</v>
      </c>
      <c r="R126" s="464">
        <v>772151</v>
      </c>
      <c r="S126" s="464">
        <f t="shared" si="39"/>
        <v>79012</v>
      </c>
      <c r="T126" s="464">
        <f t="shared" si="39"/>
        <v>5957</v>
      </c>
      <c r="U126" s="464">
        <f t="shared" si="39"/>
        <v>843</v>
      </c>
      <c r="V126" s="464">
        <f t="shared" si="32"/>
        <v>2046028</v>
      </c>
      <c r="W126" s="464">
        <f t="shared" si="33"/>
        <v>181305</v>
      </c>
      <c r="X126" s="464">
        <f t="shared" si="34"/>
        <v>2227333</v>
      </c>
      <c r="Y126" s="464">
        <f t="shared" si="35"/>
        <v>2325</v>
      </c>
      <c r="Z126" s="464">
        <f t="shared" si="36"/>
        <v>206</v>
      </c>
      <c r="AA126" s="465">
        <f t="shared" si="27"/>
        <v>2229864</v>
      </c>
      <c r="AC126" s="461"/>
      <c r="AD126" s="461"/>
      <c r="AE126" s="461"/>
      <c r="AF126" s="461"/>
      <c r="AG126" s="461"/>
      <c r="AH126" s="461"/>
    </row>
    <row r="127" spans="1:34" x14ac:dyDescent="0.2">
      <c r="A127" s="452">
        <f t="shared" si="37"/>
        <v>2030</v>
      </c>
      <c r="B127" s="452">
        <f t="shared" si="38"/>
        <v>2</v>
      </c>
      <c r="C127" s="457">
        <f t="shared" si="25"/>
        <v>47515</v>
      </c>
      <c r="E127" s="463">
        <v>1089062</v>
      </c>
      <c r="F127" s="464">
        <v>755063</v>
      </c>
      <c r="G127" s="464">
        <v>76720</v>
      </c>
      <c r="H127" s="464">
        <v>5130</v>
      </c>
      <c r="I127" s="464">
        <v>833</v>
      </c>
      <c r="J127" s="464">
        <f t="shared" si="28"/>
        <v>1926808</v>
      </c>
      <c r="K127" s="464">
        <f t="shared" si="29"/>
        <v>170740</v>
      </c>
      <c r="L127" s="464">
        <f t="shared" si="30"/>
        <v>2097548</v>
      </c>
      <c r="M127" s="464">
        <v>2433</v>
      </c>
      <c r="N127" s="464">
        <f t="shared" si="31"/>
        <v>216</v>
      </c>
      <c r="O127" s="465">
        <f t="shared" si="26"/>
        <v>2100197</v>
      </c>
      <c r="P127" s="461"/>
      <c r="Q127" s="463">
        <v>1021828</v>
      </c>
      <c r="R127" s="464">
        <v>674231</v>
      </c>
      <c r="S127" s="464">
        <f t="shared" si="39"/>
        <v>76720</v>
      </c>
      <c r="T127" s="464">
        <f t="shared" si="39"/>
        <v>5130</v>
      </c>
      <c r="U127" s="464">
        <f t="shared" si="39"/>
        <v>833</v>
      </c>
      <c r="V127" s="464">
        <f t="shared" si="32"/>
        <v>1778742</v>
      </c>
      <c r="W127" s="464">
        <f t="shared" si="33"/>
        <v>157620</v>
      </c>
      <c r="X127" s="464">
        <f t="shared" si="34"/>
        <v>1936362</v>
      </c>
      <c r="Y127" s="464">
        <f t="shared" si="35"/>
        <v>2433</v>
      </c>
      <c r="Z127" s="464">
        <f t="shared" si="36"/>
        <v>216</v>
      </c>
      <c r="AA127" s="465">
        <f t="shared" si="27"/>
        <v>1939011</v>
      </c>
      <c r="AC127" s="461"/>
      <c r="AD127" s="461"/>
      <c r="AE127" s="461"/>
      <c r="AF127" s="461"/>
      <c r="AG127" s="461"/>
      <c r="AH127" s="461"/>
    </row>
    <row r="128" spans="1:34" x14ac:dyDescent="0.2">
      <c r="A128" s="452">
        <f t="shared" si="37"/>
        <v>2030</v>
      </c>
      <c r="B128" s="452">
        <f t="shared" si="38"/>
        <v>3</v>
      </c>
      <c r="C128" s="457">
        <f t="shared" si="25"/>
        <v>47543</v>
      </c>
      <c r="E128" s="463">
        <v>1114564</v>
      </c>
      <c r="F128" s="464">
        <v>819913</v>
      </c>
      <c r="G128" s="464">
        <v>82557</v>
      </c>
      <c r="H128" s="464">
        <v>6082</v>
      </c>
      <c r="I128" s="464">
        <v>824</v>
      </c>
      <c r="J128" s="464">
        <f t="shared" si="28"/>
        <v>2023940</v>
      </c>
      <c r="K128" s="464">
        <f t="shared" si="29"/>
        <v>179348</v>
      </c>
      <c r="L128" s="464">
        <f t="shared" si="30"/>
        <v>2203288</v>
      </c>
      <c r="M128" s="464">
        <v>2339</v>
      </c>
      <c r="N128" s="464">
        <f t="shared" si="31"/>
        <v>207</v>
      </c>
      <c r="O128" s="465">
        <f t="shared" si="26"/>
        <v>2205834</v>
      </c>
      <c r="P128" s="461"/>
      <c r="Q128" s="463">
        <v>1034775</v>
      </c>
      <c r="R128" s="464">
        <v>728699</v>
      </c>
      <c r="S128" s="464">
        <f t="shared" si="39"/>
        <v>82557</v>
      </c>
      <c r="T128" s="464">
        <f t="shared" si="39"/>
        <v>6082</v>
      </c>
      <c r="U128" s="464">
        <f t="shared" si="39"/>
        <v>824</v>
      </c>
      <c r="V128" s="464">
        <f t="shared" si="32"/>
        <v>1852937</v>
      </c>
      <c r="W128" s="464">
        <f t="shared" si="33"/>
        <v>164195</v>
      </c>
      <c r="X128" s="464">
        <f t="shared" si="34"/>
        <v>2017132</v>
      </c>
      <c r="Y128" s="464">
        <f t="shared" si="35"/>
        <v>2339</v>
      </c>
      <c r="Z128" s="464">
        <f t="shared" si="36"/>
        <v>207</v>
      </c>
      <c r="AA128" s="465">
        <f t="shared" si="27"/>
        <v>2019678</v>
      </c>
      <c r="AC128" s="461"/>
      <c r="AD128" s="461"/>
      <c r="AE128" s="461"/>
      <c r="AF128" s="461"/>
      <c r="AG128" s="461"/>
      <c r="AH128" s="461"/>
    </row>
    <row r="129" spans="1:34" x14ac:dyDescent="0.2">
      <c r="A129" s="452">
        <f t="shared" si="37"/>
        <v>2030</v>
      </c>
      <c r="B129" s="452">
        <f t="shared" si="38"/>
        <v>4</v>
      </c>
      <c r="C129" s="457">
        <f t="shared" si="25"/>
        <v>47574</v>
      </c>
      <c r="E129" s="463">
        <v>942850</v>
      </c>
      <c r="F129" s="464">
        <v>741330</v>
      </c>
      <c r="G129" s="464">
        <v>79124</v>
      </c>
      <c r="H129" s="464">
        <v>5487</v>
      </c>
      <c r="I129" s="464">
        <v>581</v>
      </c>
      <c r="J129" s="464">
        <f t="shared" si="28"/>
        <v>1769372</v>
      </c>
      <c r="K129" s="464">
        <f t="shared" si="29"/>
        <v>156790</v>
      </c>
      <c r="L129" s="464">
        <f t="shared" si="30"/>
        <v>1926162</v>
      </c>
      <c r="M129" s="464">
        <v>2172</v>
      </c>
      <c r="N129" s="464">
        <f t="shared" si="31"/>
        <v>192</v>
      </c>
      <c r="O129" s="465">
        <f t="shared" si="26"/>
        <v>1928526</v>
      </c>
      <c r="P129" s="461"/>
      <c r="Q129" s="463">
        <v>864367</v>
      </c>
      <c r="R129" s="464">
        <v>653520</v>
      </c>
      <c r="S129" s="464">
        <f t="shared" si="39"/>
        <v>79124</v>
      </c>
      <c r="T129" s="464">
        <f t="shared" si="39"/>
        <v>5487</v>
      </c>
      <c r="U129" s="464">
        <f t="shared" si="39"/>
        <v>581</v>
      </c>
      <c r="V129" s="464">
        <f t="shared" si="32"/>
        <v>1603079</v>
      </c>
      <c r="W129" s="464">
        <f t="shared" si="33"/>
        <v>142054</v>
      </c>
      <c r="X129" s="464">
        <f t="shared" si="34"/>
        <v>1745133</v>
      </c>
      <c r="Y129" s="464">
        <f t="shared" si="35"/>
        <v>2172</v>
      </c>
      <c r="Z129" s="464">
        <f t="shared" si="36"/>
        <v>192</v>
      </c>
      <c r="AA129" s="465">
        <f t="shared" si="27"/>
        <v>1747497</v>
      </c>
      <c r="AC129" s="461"/>
      <c r="AD129" s="461"/>
      <c r="AE129" s="461"/>
      <c r="AF129" s="461"/>
      <c r="AG129" s="461"/>
      <c r="AH129" s="461"/>
    </row>
    <row r="130" spans="1:34" x14ac:dyDescent="0.2">
      <c r="A130" s="452">
        <f t="shared" si="37"/>
        <v>2030</v>
      </c>
      <c r="B130" s="452">
        <f t="shared" si="38"/>
        <v>5</v>
      </c>
      <c r="C130" s="457">
        <f t="shared" si="25"/>
        <v>47604</v>
      </c>
      <c r="E130" s="463">
        <v>835741</v>
      </c>
      <c r="F130" s="464">
        <v>744161</v>
      </c>
      <c r="G130" s="464">
        <v>80891</v>
      </c>
      <c r="H130" s="464">
        <v>5365</v>
      </c>
      <c r="I130" s="464">
        <v>436</v>
      </c>
      <c r="J130" s="464">
        <f t="shared" si="28"/>
        <v>1666594</v>
      </c>
      <c r="K130" s="464">
        <f t="shared" si="29"/>
        <v>147682</v>
      </c>
      <c r="L130" s="464">
        <f t="shared" si="30"/>
        <v>1814276</v>
      </c>
      <c r="M130" s="464">
        <v>2174</v>
      </c>
      <c r="N130" s="464">
        <f t="shared" si="31"/>
        <v>193</v>
      </c>
      <c r="O130" s="465">
        <f t="shared" si="26"/>
        <v>1816643</v>
      </c>
      <c r="P130" s="461"/>
      <c r="Q130" s="463">
        <v>758205</v>
      </c>
      <c r="R130" s="464">
        <v>656674</v>
      </c>
      <c r="S130" s="464">
        <f t="shared" si="39"/>
        <v>80891</v>
      </c>
      <c r="T130" s="464">
        <f t="shared" si="39"/>
        <v>5365</v>
      </c>
      <c r="U130" s="464">
        <f t="shared" si="39"/>
        <v>436</v>
      </c>
      <c r="V130" s="464">
        <f t="shared" si="32"/>
        <v>1501571</v>
      </c>
      <c r="W130" s="464">
        <f t="shared" si="33"/>
        <v>133059</v>
      </c>
      <c r="X130" s="464">
        <f t="shared" si="34"/>
        <v>1634630</v>
      </c>
      <c r="Y130" s="464">
        <f t="shared" si="35"/>
        <v>2174</v>
      </c>
      <c r="Z130" s="464">
        <f t="shared" si="36"/>
        <v>193</v>
      </c>
      <c r="AA130" s="465">
        <f t="shared" si="27"/>
        <v>1636997</v>
      </c>
      <c r="AC130" s="461"/>
      <c r="AD130" s="461"/>
      <c r="AE130" s="461"/>
      <c r="AF130" s="461"/>
      <c r="AG130" s="461"/>
      <c r="AH130" s="461"/>
    </row>
    <row r="131" spans="1:34" x14ac:dyDescent="0.2">
      <c r="A131" s="452">
        <f t="shared" si="37"/>
        <v>2030</v>
      </c>
      <c r="B131" s="452">
        <f t="shared" si="38"/>
        <v>6</v>
      </c>
      <c r="C131" s="457">
        <f t="shared" si="25"/>
        <v>47635</v>
      </c>
      <c r="E131" s="463">
        <v>818747</v>
      </c>
      <c r="F131" s="464">
        <v>737595</v>
      </c>
      <c r="G131" s="464">
        <v>83443</v>
      </c>
      <c r="H131" s="464">
        <v>4844</v>
      </c>
      <c r="I131" s="464">
        <v>317</v>
      </c>
      <c r="J131" s="464">
        <f t="shared" si="28"/>
        <v>1644946</v>
      </c>
      <c r="K131" s="464">
        <f t="shared" si="29"/>
        <v>145764</v>
      </c>
      <c r="L131" s="464">
        <f t="shared" si="30"/>
        <v>1790710</v>
      </c>
      <c r="M131" s="464">
        <v>1787</v>
      </c>
      <c r="N131" s="464">
        <f t="shared" si="31"/>
        <v>158</v>
      </c>
      <c r="O131" s="465">
        <f t="shared" si="26"/>
        <v>1792655</v>
      </c>
      <c r="P131" s="461"/>
      <c r="Q131" s="463">
        <v>742611</v>
      </c>
      <c r="R131" s="464">
        <v>653076</v>
      </c>
      <c r="S131" s="464">
        <f t="shared" si="39"/>
        <v>83443</v>
      </c>
      <c r="T131" s="464">
        <f t="shared" si="39"/>
        <v>4844</v>
      </c>
      <c r="U131" s="464">
        <f t="shared" si="39"/>
        <v>317</v>
      </c>
      <c r="V131" s="464">
        <f t="shared" si="32"/>
        <v>1484291</v>
      </c>
      <c r="W131" s="464">
        <f t="shared" si="33"/>
        <v>131528</v>
      </c>
      <c r="X131" s="464">
        <f t="shared" si="34"/>
        <v>1615819</v>
      </c>
      <c r="Y131" s="464">
        <f t="shared" si="35"/>
        <v>1787</v>
      </c>
      <c r="Z131" s="464">
        <f t="shared" si="36"/>
        <v>158</v>
      </c>
      <c r="AA131" s="465">
        <f t="shared" si="27"/>
        <v>1617764</v>
      </c>
    </row>
    <row r="132" spans="1:34" x14ac:dyDescent="0.2">
      <c r="A132" s="452">
        <f t="shared" si="37"/>
        <v>2030</v>
      </c>
      <c r="B132" s="452">
        <f t="shared" si="38"/>
        <v>7</v>
      </c>
      <c r="C132" s="457">
        <f t="shared" si="25"/>
        <v>47665</v>
      </c>
      <c r="E132" s="463">
        <v>921167</v>
      </c>
      <c r="F132" s="464">
        <v>795637</v>
      </c>
      <c r="G132" s="464">
        <v>81434</v>
      </c>
      <c r="H132" s="464">
        <v>5646</v>
      </c>
      <c r="I132" s="464">
        <v>274</v>
      </c>
      <c r="J132" s="464">
        <f t="shared" si="28"/>
        <v>1804158</v>
      </c>
      <c r="K132" s="464">
        <f t="shared" si="29"/>
        <v>159872</v>
      </c>
      <c r="L132" s="464">
        <f t="shared" si="30"/>
        <v>1964030</v>
      </c>
      <c r="M132" s="464">
        <v>2889</v>
      </c>
      <c r="N132" s="464">
        <f t="shared" si="31"/>
        <v>256</v>
      </c>
      <c r="O132" s="465">
        <f t="shared" si="26"/>
        <v>1967175</v>
      </c>
      <c r="P132" s="461"/>
      <c r="Q132" s="463">
        <v>843102</v>
      </c>
      <c r="R132" s="464">
        <v>707823</v>
      </c>
      <c r="S132" s="464">
        <f t="shared" si="39"/>
        <v>81434</v>
      </c>
      <c r="T132" s="464">
        <f t="shared" si="39"/>
        <v>5646</v>
      </c>
      <c r="U132" s="464">
        <f t="shared" si="39"/>
        <v>274</v>
      </c>
      <c r="V132" s="464">
        <f t="shared" si="32"/>
        <v>1638279</v>
      </c>
      <c r="W132" s="464">
        <f t="shared" si="33"/>
        <v>145173</v>
      </c>
      <c r="X132" s="464">
        <f t="shared" si="34"/>
        <v>1783452</v>
      </c>
      <c r="Y132" s="464">
        <f t="shared" si="35"/>
        <v>2889</v>
      </c>
      <c r="Z132" s="464">
        <f t="shared" si="36"/>
        <v>256</v>
      </c>
      <c r="AA132" s="465">
        <f t="shared" si="27"/>
        <v>1786597</v>
      </c>
    </row>
    <row r="133" spans="1:34" x14ac:dyDescent="0.2">
      <c r="A133" s="452">
        <f t="shared" si="37"/>
        <v>2030</v>
      </c>
      <c r="B133" s="452">
        <f t="shared" si="38"/>
        <v>8</v>
      </c>
      <c r="C133" s="457">
        <f t="shared" si="25"/>
        <v>47696</v>
      </c>
      <c r="E133" s="463">
        <v>934755</v>
      </c>
      <c r="F133" s="464">
        <v>796563</v>
      </c>
      <c r="G133" s="464">
        <v>87535</v>
      </c>
      <c r="H133" s="464">
        <v>5156</v>
      </c>
      <c r="I133" s="464">
        <v>267</v>
      </c>
      <c r="J133" s="464">
        <f t="shared" si="28"/>
        <v>1824276</v>
      </c>
      <c r="K133" s="464">
        <f t="shared" si="29"/>
        <v>161655</v>
      </c>
      <c r="L133" s="464">
        <f t="shared" si="30"/>
        <v>1985931</v>
      </c>
      <c r="M133" s="464">
        <v>1634</v>
      </c>
      <c r="N133" s="464">
        <f t="shared" si="31"/>
        <v>145</v>
      </c>
      <c r="O133" s="465">
        <f t="shared" si="26"/>
        <v>1987710</v>
      </c>
      <c r="P133" s="461"/>
      <c r="Q133" s="463">
        <v>855356</v>
      </c>
      <c r="R133" s="464">
        <v>706691</v>
      </c>
      <c r="S133" s="464">
        <f t="shared" si="39"/>
        <v>87535</v>
      </c>
      <c r="T133" s="464">
        <f t="shared" si="39"/>
        <v>5156</v>
      </c>
      <c r="U133" s="464">
        <f t="shared" si="39"/>
        <v>267</v>
      </c>
      <c r="V133" s="464">
        <f t="shared" si="32"/>
        <v>1655005</v>
      </c>
      <c r="W133" s="464">
        <f t="shared" si="33"/>
        <v>146655</v>
      </c>
      <c r="X133" s="464">
        <f t="shared" si="34"/>
        <v>1801660</v>
      </c>
      <c r="Y133" s="464">
        <f t="shared" si="35"/>
        <v>1634</v>
      </c>
      <c r="Z133" s="464">
        <f t="shared" si="36"/>
        <v>145</v>
      </c>
      <c r="AA133" s="465">
        <f t="shared" si="27"/>
        <v>1803439</v>
      </c>
    </row>
    <row r="134" spans="1:34" x14ac:dyDescent="0.2">
      <c r="A134" s="452">
        <f t="shared" si="37"/>
        <v>2030</v>
      </c>
      <c r="B134" s="452">
        <f t="shared" si="38"/>
        <v>9</v>
      </c>
      <c r="C134" s="457">
        <f t="shared" si="25"/>
        <v>47727</v>
      </c>
      <c r="E134" s="463">
        <v>839555</v>
      </c>
      <c r="F134" s="464">
        <v>720744</v>
      </c>
      <c r="G134" s="464">
        <v>78156</v>
      </c>
      <c r="H134" s="464">
        <v>5271</v>
      </c>
      <c r="I134" s="464">
        <v>303</v>
      </c>
      <c r="J134" s="464">
        <f t="shared" si="28"/>
        <v>1644029</v>
      </c>
      <c r="K134" s="464">
        <f t="shared" si="29"/>
        <v>145683</v>
      </c>
      <c r="L134" s="464">
        <f t="shared" si="30"/>
        <v>1789712</v>
      </c>
      <c r="M134" s="464">
        <v>1428</v>
      </c>
      <c r="N134" s="464">
        <f t="shared" si="31"/>
        <v>127</v>
      </c>
      <c r="O134" s="465">
        <f t="shared" si="26"/>
        <v>1791267</v>
      </c>
      <c r="P134" s="461"/>
      <c r="Q134" s="463">
        <v>763790</v>
      </c>
      <c r="R134" s="464">
        <v>631227</v>
      </c>
      <c r="S134" s="464">
        <f t="shared" si="39"/>
        <v>78156</v>
      </c>
      <c r="T134" s="464">
        <f t="shared" si="39"/>
        <v>5271</v>
      </c>
      <c r="U134" s="464">
        <f t="shared" si="39"/>
        <v>303</v>
      </c>
      <c r="V134" s="464">
        <f t="shared" si="32"/>
        <v>1478747</v>
      </c>
      <c r="W134" s="464">
        <f t="shared" si="33"/>
        <v>131036</v>
      </c>
      <c r="X134" s="464">
        <f t="shared" si="34"/>
        <v>1609783</v>
      </c>
      <c r="Y134" s="464">
        <f t="shared" si="35"/>
        <v>1428</v>
      </c>
      <c r="Z134" s="464">
        <f t="shared" si="36"/>
        <v>127</v>
      </c>
      <c r="AA134" s="465">
        <f t="shared" si="27"/>
        <v>1611338</v>
      </c>
    </row>
    <row r="135" spans="1:34" x14ac:dyDescent="0.2">
      <c r="A135" s="452">
        <f t="shared" si="37"/>
        <v>2030</v>
      </c>
      <c r="B135" s="452">
        <f t="shared" si="38"/>
        <v>10</v>
      </c>
      <c r="C135" s="457">
        <f t="shared" si="25"/>
        <v>47757</v>
      </c>
      <c r="E135" s="463">
        <v>955199</v>
      </c>
      <c r="F135" s="464">
        <v>763667</v>
      </c>
      <c r="G135" s="464">
        <v>78751</v>
      </c>
      <c r="H135" s="464">
        <v>5991</v>
      </c>
      <c r="I135" s="464">
        <v>472</v>
      </c>
      <c r="J135" s="464">
        <f t="shared" si="28"/>
        <v>1804080</v>
      </c>
      <c r="K135" s="464">
        <f t="shared" si="29"/>
        <v>159865</v>
      </c>
      <c r="L135" s="464">
        <f t="shared" si="30"/>
        <v>1963945</v>
      </c>
      <c r="M135" s="464">
        <v>1830</v>
      </c>
      <c r="N135" s="464">
        <f t="shared" si="31"/>
        <v>162</v>
      </c>
      <c r="O135" s="465">
        <f t="shared" si="26"/>
        <v>1965937</v>
      </c>
      <c r="P135" s="461"/>
      <c r="Q135" s="463">
        <v>867043</v>
      </c>
      <c r="R135" s="464">
        <v>661877</v>
      </c>
      <c r="S135" s="464">
        <f t="shared" si="39"/>
        <v>78751</v>
      </c>
      <c r="T135" s="464">
        <f t="shared" si="39"/>
        <v>5991</v>
      </c>
      <c r="U135" s="464">
        <f t="shared" si="39"/>
        <v>472</v>
      </c>
      <c r="V135" s="464">
        <f t="shared" si="32"/>
        <v>1614134</v>
      </c>
      <c r="W135" s="464">
        <f t="shared" si="33"/>
        <v>143033</v>
      </c>
      <c r="X135" s="464">
        <f t="shared" si="34"/>
        <v>1757167</v>
      </c>
      <c r="Y135" s="464">
        <f t="shared" si="35"/>
        <v>1830</v>
      </c>
      <c r="Z135" s="464">
        <f t="shared" si="36"/>
        <v>162</v>
      </c>
      <c r="AA135" s="465">
        <f t="shared" si="27"/>
        <v>1759159</v>
      </c>
    </row>
    <row r="136" spans="1:34" x14ac:dyDescent="0.2">
      <c r="A136" s="452">
        <f t="shared" si="37"/>
        <v>2030</v>
      </c>
      <c r="B136" s="452">
        <f t="shared" si="38"/>
        <v>11</v>
      </c>
      <c r="C136" s="457">
        <f t="shared" si="25"/>
        <v>47788</v>
      </c>
      <c r="E136" s="463">
        <v>1122772</v>
      </c>
      <c r="F136" s="464">
        <v>791757</v>
      </c>
      <c r="G136" s="464">
        <v>75150</v>
      </c>
      <c r="H136" s="464">
        <v>5095</v>
      </c>
      <c r="I136" s="464">
        <v>645</v>
      </c>
      <c r="J136" s="464">
        <f t="shared" si="28"/>
        <v>1995419</v>
      </c>
      <c r="K136" s="464">
        <f t="shared" si="29"/>
        <v>176820</v>
      </c>
      <c r="L136" s="464">
        <f t="shared" si="30"/>
        <v>2172239</v>
      </c>
      <c r="M136" s="464">
        <v>1832</v>
      </c>
      <c r="N136" s="464">
        <f t="shared" si="31"/>
        <v>162</v>
      </c>
      <c r="O136" s="465">
        <f t="shared" si="26"/>
        <v>2174233</v>
      </c>
      <c r="P136" s="461"/>
      <c r="Q136" s="463">
        <v>1033101</v>
      </c>
      <c r="R136" s="464">
        <v>685026</v>
      </c>
      <c r="S136" s="464">
        <f t="shared" si="39"/>
        <v>75150</v>
      </c>
      <c r="T136" s="464">
        <f t="shared" si="39"/>
        <v>5095</v>
      </c>
      <c r="U136" s="464">
        <f t="shared" si="39"/>
        <v>645</v>
      </c>
      <c r="V136" s="464">
        <f t="shared" si="32"/>
        <v>1799017</v>
      </c>
      <c r="W136" s="464">
        <f t="shared" si="33"/>
        <v>159416</v>
      </c>
      <c r="X136" s="464">
        <f t="shared" si="34"/>
        <v>1958433</v>
      </c>
      <c r="Y136" s="464">
        <f t="shared" si="35"/>
        <v>1832</v>
      </c>
      <c r="Z136" s="464">
        <f t="shared" si="36"/>
        <v>162</v>
      </c>
      <c r="AA136" s="465">
        <f t="shared" si="27"/>
        <v>1960427</v>
      </c>
    </row>
    <row r="137" spans="1:34" x14ac:dyDescent="0.2">
      <c r="A137" s="452">
        <f t="shared" si="37"/>
        <v>2030</v>
      </c>
      <c r="B137" s="452">
        <f t="shared" si="38"/>
        <v>12</v>
      </c>
      <c r="C137" s="457">
        <f t="shared" si="25"/>
        <v>47818</v>
      </c>
      <c r="E137" s="463">
        <v>1344930</v>
      </c>
      <c r="F137" s="464">
        <v>897854</v>
      </c>
      <c r="G137" s="464">
        <v>73218</v>
      </c>
      <c r="H137" s="464">
        <v>5670</v>
      </c>
      <c r="I137" s="464">
        <v>848</v>
      </c>
      <c r="J137" s="464">
        <f t="shared" si="28"/>
        <v>2322520</v>
      </c>
      <c r="K137" s="464">
        <f t="shared" si="29"/>
        <v>205806</v>
      </c>
      <c r="L137" s="464">
        <f t="shared" si="30"/>
        <v>2528326</v>
      </c>
      <c r="M137" s="464">
        <v>1718</v>
      </c>
      <c r="N137" s="464">
        <f t="shared" si="31"/>
        <v>152</v>
      </c>
      <c r="O137" s="465">
        <f t="shared" si="26"/>
        <v>2530196</v>
      </c>
      <c r="P137" s="461"/>
      <c r="Q137" s="463">
        <v>1247246</v>
      </c>
      <c r="R137" s="464">
        <v>780366</v>
      </c>
      <c r="S137" s="464">
        <f t="shared" si="39"/>
        <v>73218</v>
      </c>
      <c r="T137" s="464">
        <f t="shared" si="39"/>
        <v>5670</v>
      </c>
      <c r="U137" s="464">
        <f t="shared" si="39"/>
        <v>848</v>
      </c>
      <c r="V137" s="464">
        <f t="shared" si="32"/>
        <v>2107348</v>
      </c>
      <c r="W137" s="464">
        <f t="shared" si="33"/>
        <v>186739</v>
      </c>
      <c r="X137" s="464">
        <f t="shared" si="34"/>
        <v>2294087</v>
      </c>
      <c r="Y137" s="464">
        <f t="shared" si="35"/>
        <v>1718</v>
      </c>
      <c r="Z137" s="464">
        <f t="shared" si="36"/>
        <v>152</v>
      </c>
      <c r="AA137" s="465">
        <f t="shared" si="27"/>
        <v>2295957</v>
      </c>
    </row>
    <row r="138" spans="1:34" x14ac:dyDescent="0.2">
      <c r="A138" s="452">
        <f t="shared" si="37"/>
        <v>2031</v>
      </c>
      <c r="B138" s="452">
        <f t="shared" si="38"/>
        <v>1</v>
      </c>
      <c r="C138" s="457">
        <f t="shared" si="25"/>
        <v>47849</v>
      </c>
      <c r="E138" s="463">
        <v>1282441</v>
      </c>
      <c r="F138" s="464">
        <v>886623</v>
      </c>
      <c r="G138" s="464">
        <v>77541</v>
      </c>
      <c r="H138" s="464">
        <v>5878</v>
      </c>
      <c r="I138" s="464">
        <v>843</v>
      </c>
      <c r="J138" s="464">
        <f t="shared" si="28"/>
        <v>2253326</v>
      </c>
      <c r="K138" s="464">
        <f t="shared" si="29"/>
        <v>199674</v>
      </c>
      <c r="L138" s="464">
        <f t="shared" si="30"/>
        <v>2453000</v>
      </c>
      <c r="M138" s="464">
        <v>2325</v>
      </c>
      <c r="N138" s="464">
        <f t="shared" si="31"/>
        <v>206</v>
      </c>
      <c r="O138" s="465">
        <f t="shared" si="26"/>
        <v>2455531</v>
      </c>
      <c r="P138" s="461"/>
      <c r="Q138" s="463">
        <v>1191847</v>
      </c>
      <c r="R138" s="464">
        <v>766446</v>
      </c>
      <c r="S138" s="464">
        <f t="shared" si="39"/>
        <v>77541</v>
      </c>
      <c r="T138" s="464">
        <f t="shared" si="39"/>
        <v>5878</v>
      </c>
      <c r="U138" s="464">
        <f t="shared" si="39"/>
        <v>843</v>
      </c>
      <c r="V138" s="464">
        <f t="shared" si="32"/>
        <v>2042555</v>
      </c>
      <c r="W138" s="464">
        <f t="shared" si="33"/>
        <v>180997</v>
      </c>
      <c r="X138" s="464">
        <f t="shared" si="34"/>
        <v>2223552</v>
      </c>
      <c r="Y138" s="464">
        <f t="shared" si="35"/>
        <v>2325</v>
      </c>
      <c r="Z138" s="464">
        <f t="shared" si="36"/>
        <v>206</v>
      </c>
      <c r="AA138" s="465">
        <f t="shared" si="27"/>
        <v>2226083</v>
      </c>
    </row>
    <row r="139" spans="1:34" x14ac:dyDescent="0.2">
      <c r="A139" s="452">
        <f t="shared" si="37"/>
        <v>2031</v>
      </c>
      <c r="B139" s="452">
        <f t="shared" si="38"/>
        <v>2</v>
      </c>
      <c r="C139" s="457">
        <f t="shared" si="25"/>
        <v>47880</v>
      </c>
      <c r="E139" s="463">
        <v>1112704</v>
      </c>
      <c r="F139" s="464">
        <v>777047</v>
      </c>
      <c r="G139" s="464">
        <v>75420</v>
      </c>
      <c r="H139" s="464">
        <v>5067</v>
      </c>
      <c r="I139" s="464">
        <v>836</v>
      </c>
      <c r="J139" s="464">
        <f t="shared" si="28"/>
        <v>1971074</v>
      </c>
      <c r="K139" s="464">
        <f t="shared" si="29"/>
        <v>174663</v>
      </c>
      <c r="L139" s="464">
        <f t="shared" si="30"/>
        <v>2145737</v>
      </c>
      <c r="M139" s="464">
        <v>2433</v>
      </c>
      <c r="N139" s="464">
        <f t="shared" si="31"/>
        <v>216</v>
      </c>
      <c r="O139" s="465">
        <f t="shared" si="26"/>
        <v>2148386</v>
      </c>
      <c r="P139" s="461"/>
      <c r="Q139" s="463">
        <v>1029070</v>
      </c>
      <c r="R139" s="464">
        <v>669095</v>
      </c>
      <c r="S139" s="464">
        <f t="shared" si="39"/>
        <v>75420</v>
      </c>
      <c r="T139" s="464">
        <f t="shared" si="39"/>
        <v>5067</v>
      </c>
      <c r="U139" s="464">
        <f t="shared" si="39"/>
        <v>836</v>
      </c>
      <c r="V139" s="464">
        <f t="shared" si="32"/>
        <v>1779488</v>
      </c>
      <c r="W139" s="464">
        <f t="shared" si="33"/>
        <v>157686</v>
      </c>
      <c r="X139" s="464">
        <f t="shared" si="34"/>
        <v>1937174</v>
      </c>
      <c r="Y139" s="464">
        <f t="shared" si="35"/>
        <v>2433</v>
      </c>
      <c r="Z139" s="464">
        <f t="shared" si="36"/>
        <v>216</v>
      </c>
      <c r="AA139" s="465">
        <f t="shared" si="27"/>
        <v>1939823</v>
      </c>
    </row>
    <row r="140" spans="1:34" x14ac:dyDescent="0.2">
      <c r="A140" s="452">
        <f t="shared" si="37"/>
        <v>2031</v>
      </c>
      <c r="B140" s="452">
        <f t="shared" si="38"/>
        <v>3</v>
      </c>
      <c r="C140" s="457">
        <f t="shared" si="25"/>
        <v>47908</v>
      </c>
      <c r="E140" s="463">
        <v>1138195</v>
      </c>
      <c r="F140" s="464">
        <v>843328</v>
      </c>
      <c r="G140" s="464">
        <v>81036</v>
      </c>
      <c r="H140" s="464">
        <v>6023</v>
      </c>
      <c r="I140" s="464">
        <v>825</v>
      </c>
      <c r="J140" s="464">
        <f t="shared" si="28"/>
        <v>2069407</v>
      </c>
      <c r="K140" s="464">
        <f t="shared" si="29"/>
        <v>183377</v>
      </c>
      <c r="L140" s="464">
        <f t="shared" si="30"/>
        <v>2252784</v>
      </c>
      <c r="M140" s="464">
        <v>2339</v>
      </c>
      <c r="N140" s="464">
        <f t="shared" si="31"/>
        <v>207</v>
      </c>
      <c r="O140" s="465">
        <f t="shared" si="26"/>
        <v>2255330</v>
      </c>
      <c r="P140" s="461"/>
      <c r="Q140" s="463">
        <v>1039439</v>
      </c>
      <c r="R140" s="464">
        <v>721949</v>
      </c>
      <c r="S140" s="464">
        <f t="shared" si="39"/>
        <v>81036</v>
      </c>
      <c r="T140" s="464">
        <f t="shared" si="39"/>
        <v>6023</v>
      </c>
      <c r="U140" s="464">
        <f t="shared" si="39"/>
        <v>825</v>
      </c>
      <c r="V140" s="464">
        <f t="shared" si="32"/>
        <v>1849272</v>
      </c>
      <c r="W140" s="464">
        <f t="shared" si="33"/>
        <v>163870</v>
      </c>
      <c r="X140" s="464">
        <f t="shared" si="34"/>
        <v>2013142</v>
      </c>
      <c r="Y140" s="464">
        <f t="shared" si="35"/>
        <v>2339</v>
      </c>
      <c r="Z140" s="464">
        <f t="shared" si="36"/>
        <v>207</v>
      </c>
      <c r="AA140" s="465">
        <f t="shared" si="27"/>
        <v>2015688</v>
      </c>
    </row>
    <row r="141" spans="1:34" x14ac:dyDescent="0.2">
      <c r="A141" s="452">
        <f t="shared" si="37"/>
        <v>2031</v>
      </c>
      <c r="B141" s="452">
        <f t="shared" si="38"/>
        <v>4</v>
      </c>
      <c r="C141" s="457">
        <f t="shared" si="25"/>
        <v>47939</v>
      </c>
      <c r="E141" s="463">
        <v>961504</v>
      </c>
      <c r="F141" s="464">
        <v>761057</v>
      </c>
      <c r="G141" s="464">
        <v>77372</v>
      </c>
      <c r="H141" s="464">
        <v>5447</v>
      </c>
      <c r="I141" s="464">
        <v>580</v>
      </c>
      <c r="J141" s="464">
        <f t="shared" si="28"/>
        <v>1805960</v>
      </c>
      <c r="K141" s="464">
        <f t="shared" si="29"/>
        <v>160032</v>
      </c>
      <c r="L141" s="464">
        <f t="shared" si="30"/>
        <v>1965992</v>
      </c>
      <c r="M141" s="464">
        <v>2172</v>
      </c>
      <c r="N141" s="464">
        <f t="shared" si="31"/>
        <v>192</v>
      </c>
      <c r="O141" s="465">
        <f t="shared" si="26"/>
        <v>1968356</v>
      </c>
      <c r="P141" s="461"/>
      <c r="Q141" s="463">
        <v>864452</v>
      </c>
      <c r="R141" s="464">
        <v>644482</v>
      </c>
      <c r="S141" s="464">
        <f t="shared" si="39"/>
        <v>77372</v>
      </c>
      <c r="T141" s="464">
        <f t="shared" si="39"/>
        <v>5447</v>
      </c>
      <c r="U141" s="464">
        <f t="shared" si="39"/>
        <v>580</v>
      </c>
      <c r="V141" s="464">
        <f t="shared" si="32"/>
        <v>1592333</v>
      </c>
      <c r="W141" s="464">
        <f t="shared" si="33"/>
        <v>141102</v>
      </c>
      <c r="X141" s="464">
        <f t="shared" si="34"/>
        <v>1733435</v>
      </c>
      <c r="Y141" s="464">
        <f t="shared" si="35"/>
        <v>2172</v>
      </c>
      <c r="Z141" s="464">
        <f t="shared" si="36"/>
        <v>192</v>
      </c>
      <c r="AA141" s="465">
        <f t="shared" si="27"/>
        <v>1735799</v>
      </c>
    </row>
    <row r="142" spans="1:34" x14ac:dyDescent="0.2">
      <c r="A142" s="452">
        <f t="shared" si="37"/>
        <v>2031</v>
      </c>
      <c r="B142" s="452">
        <f t="shared" si="38"/>
        <v>5</v>
      </c>
      <c r="C142" s="457">
        <f t="shared" si="25"/>
        <v>47969</v>
      </c>
      <c r="E142" s="463">
        <v>856227</v>
      </c>
      <c r="F142" s="464">
        <v>763258</v>
      </c>
      <c r="G142" s="464">
        <v>79139</v>
      </c>
      <c r="H142" s="464">
        <v>5335</v>
      </c>
      <c r="I142" s="464">
        <v>437</v>
      </c>
      <c r="J142" s="464">
        <f t="shared" si="28"/>
        <v>1704396</v>
      </c>
      <c r="K142" s="464">
        <f t="shared" si="29"/>
        <v>151032</v>
      </c>
      <c r="L142" s="464">
        <f t="shared" si="30"/>
        <v>1855428</v>
      </c>
      <c r="M142" s="464">
        <v>2174</v>
      </c>
      <c r="N142" s="464">
        <f t="shared" si="31"/>
        <v>193</v>
      </c>
      <c r="O142" s="465">
        <f t="shared" si="26"/>
        <v>1857795</v>
      </c>
      <c r="P142" s="461"/>
      <c r="Q142" s="463">
        <v>760438</v>
      </c>
      <c r="R142" s="464">
        <v>647368</v>
      </c>
      <c r="S142" s="464">
        <f t="shared" si="39"/>
        <v>79139</v>
      </c>
      <c r="T142" s="464">
        <f t="shared" si="39"/>
        <v>5335</v>
      </c>
      <c r="U142" s="464">
        <f t="shared" si="39"/>
        <v>437</v>
      </c>
      <c r="V142" s="464">
        <f t="shared" si="32"/>
        <v>1492717</v>
      </c>
      <c r="W142" s="464">
        <f t="shared" si="33"/>
        <v>132274</v>
      </c>
      <c r="X142" s="464">
        <f t="shared" si="34"/>
        <v>1624991</v>
      </c>
      <c r="Y142" s="464">
        <f t="shared" si="35"/>
        <v>2174</v>
      </c>
      <c r="Z142" s="464">
        <f t="shared" si="36"/>
        <v>193</v>
      </c>
      <c r="AA142" s="465">
        <f t="shared" si="27"/>
        <v>1627358</v>
      </c>
    </row>
    <row r="143" spans="1:34" x14ac:dyDescent="0.2">
      <c r="A143" s="452">
        <f t="shared" si="37"/>
        <v>2031</v>
      </c>
      <c r="B143" s="452">
        <f t="shared" si="38"/>
        <v>6</v>
      </c>
      <c r="C143" s="457">
        <f t="shared" si="25"/>
        <v>48000</v>
      </c>
      <c r="E143" s="463">
        <v>838451</v>
      </c>
      <c r="F143" s="464">
        <v>752545</v>
      </c>
      <c r="G143" s="464">
        <v>81950</v>
      </c>
      <c r="H143" s="464">
        <v>4810</v>
      </c>
      <c r="I143" s="464">
        <v>317</v>
      </c>
      <c r="J143" s="464">
        <f t="shared" si="28"/>
        <v>1678073</v>
      </c>
      <c r="K143" s="464">
        <f t="shared" si="29"/>
        <v>148699</v>
      </c>
      <c r="L143" s="464">
        <f t="shared" si="30"/>
        <v>1826772</v>
      </c>
      <c r="M143" s="464">
        <v>1787</v>
      </c>
      <c r="N143" s="464">
        <f t="shared" si="31"/>
        <v>158</v>
      </c>
      <c r="O143" s="465">
        <f t="shared" si="26"/>
        <v>1828717</v>
      </c>
      <c r="P143" s="461"/>
      <c r="Q143" s="463">
        <v>744466</v>
      </c>
      <c r="R143" s="464">
        <v>640820</v>
      </c>
      <c r="S143" s="464">
        <f t="shared" si="39"/>
        <v>81950</v>
      </c>
      <c r="T143" s="464">
        <f t="shared" si="39"/>
        <v>4810</v>
      </c>
      <c r="U143" s="464">
        <f t="shared" si="39"/>
        <v>317</v>
      </c>
      <c r="V143" s="464">
        <f t="shared" si="32"/>
        <v>1472363</v>
      </c>
      <c r="W143" s="464">
        <f t="shared" si="33"/>
        <v>130471</v>
      </c>
      <c r="X143" s="464">
        <f t="shared" si="34"/>
        <v>1602834</v>
      </c>
      <c r="Y143" s="464">
        <f t="shared" si="35"/>
        <v>1787</v>
      </c>
      <c r="Z143" s="464">
        <f t="shared" si="36"/>
        <v>158</v>
      </c>
      <c r="AA143" s="465">
        <f t="shared" si="27"/>
        <v>1604779</v>
      </c>
    </row>
    <row r="144" spans="1:34" x14ac:dyDescent="0.2">
      <c r="A144" s="452">
        <f t="shared" si="37"/>
        <v>2031</v>
      </c>
      <c r="B144" s="452">
        <f t="shared" si="38"/>
        <v>7</v>
      </c>
      <c r="C144" s="457">
        <f t="shared" si="25"/>
        <v>48030</v>
      </c>
      <c r="E144" s="463">
        <v>943169</v>
      </c>
      <c r="F144" s="464">
        <v>812671</v>
      </c>
      <c r="G144" s="464">
        <v>79961</v>
      </c>
      <c r="H144" s="464">
        <v>5587</v>
      </c>
      <c r="I144" s="464">
        <v>274</v>
      </c>
      <c r="J144" s="464">
        <f t="shared" si="28"/>
        <v>1841662</v>
      </c>
      <c r="K144" s="464">
        <f t="shared" si="29"/>
        <v>163195</v>
      </c>
      <c r="L144" s="464">
        <f t="shared" si="30"/>
        <v>2004857</v>
      </c>
      <c r="M144" s="464">
        <v>2889</v>
      </c>
      <c r="N144" s="464">
        <f t="shared" si="31"/>
        <v>256</v>
      </c>
      <c r="O144" s="465">
        <f t="shared" si="26"/>
        <v>2008002</v>
      </c>
      <c r="P144" s="461"/>
      <c r="Q144" s="463">
        <v>846959</v>
      </c>
      <c r="R144" s="464">
        <v>696843</v>
      </c>
      <c r="S144" s="464">
        <f t="shared" si="39"/>
        <v>79961</v>
      </c>
      <c r="T144" s="464">
        <f t="shared" si="39"/>
        <v>5587</v>
      </c>
      <c r="U144" s="464">
        <f t="shared" si="39"/>
        <v>274</v>
      </c>
      <c r="V144" s="464">
        <f t="shared" si="32"/>
        <v>1629624</v>
      </c>
      <c r="W144" s="464">
        <f t="shared" si="33"/>
        <v>144406</v>
      </c>
      <c r="X144" s="464">
        <f t="shared" si="34"/>
        <v>1774030</v>
      </c>
      <c r="Y144" s="464">
        <f t="shared" si="35"/>
        <v>2889</v>
      </c>
      <c r="Z144" s="464">
        <f t="shared" si="36"/>
        <v>256</v>
      </c>
      <c r="AA144" s="465">
        <f t="shared" si="27"/>
        <v>1777175</v>
      </c>
    </row>
    <row r="145" spans="1:27" x14ac:dyDescent="0.2">
      <c r="A145" s="452">
        <f t="shared" si="37"/>
        <v>2031</v>
      </c>
      <c r="B145" s="452">
        <f t="shared" si="38"/>
        <v>8</v>
      </c>
      <c r="C145" s="457">
        <f t="shared" si="25"/>
        <v>48061</v>
      </c>
      <c r="E145" s="463">
        <v>958728</v>
      </c>
      <c r="F145" s="464">
        <v>815571</v>
      </c>
      <c r="G145" s="464">
        <v>86000</v>
      </c>
      <c r="H145" s="464">
        <v>5093</v>
      </c>
      <c r="I145" s="464">
        <v>267</v>
      </c>
      <c r="J145" s="464">
        <f t="shared" si="28"/>
        <v>1865659</v>
      </c>
      <c r="K145" s="464">
        <f t="shared" si="29"/>
        <v>165322</v>
      </c>
      <c r="L145" s="464">
        <f t="shared" si="30"/>
        <v>2030981</v>
      </c>
      <c r="M145" s="464">
        <v>1634</v>
      </c>
      <c r="N145" s="464">
        <f t="shared" si="31"/>
        <v>145</v>
      </c>
      <c r="O145" s="465">
        <f t="shared" si="26"/>
        <v>2032760</v>
      </c>
      <c r="P145" s="461"/>
      <c r="Q145" s="463">
        <v>861012</v>
      </c>
      <c r="R145" s="464">
        <v>697273</v>
      </c>
      <c r="S145" s="464">
        <f t="shared" si="39"/>
        <v>86000</v>
      </c>
      <c r="T145" s="464">
        <f t="shared" si="39"/>
        <v>5093</v>
      </c>
      <c r="U145" s="464">
        <f t="shared" si="39"/>
        <v>267</v>
      </c>
      <c r="V145" s="464">
        <f t="shared" si="32"/>
        <v>1649645</v>
      </c>
      <c r="W145" s="464">
        <f t="shared" si="33"/>
        <v>146180</v>
      </c>
      <c r="X145" s="464">
        <f t="shared" si="34"/>
        <v>1795825</v>
      </c>
      <c r="Y145" s="464">
        <f t="shared" si="35"/>
        <v>1634</v>
      </c>
      <c r="Z145" s="464">
        <f t="shared" si="36"/>
        <v>145</v>
      </c>
      <c r="AA145" s="465">
        <f t="shared" si="27"/>
        <v>1797604</v>
      </c>
    </row>
    <row r="146" spans="1:27" x14ac:dyDescent="0.2">
      <c r="A146" s="452">
        <f t="shared" si="37"/>
        <v>2031</v>
      </c>
      <c r="B146" s="452">
        <f t="shared" si="38"/>
        <v>9</v>
      </c>
      <c r="C146" s="457">
        <f t="shared" si="25"/>
        <v>48092</v>
      </c>
      <c r="E146" s="463">
        <v>860190</v>
      </c>
      <c r="F146" s="464">
        <v>739843</v>
      </c>
      <c r="G146" s="464">
        <v>76723</v>
      </c>
      <c r="H146" s="464">
        <v>5195</v>
      </c>
      <c r="I146" s="464">
        <v>303</v>
      </c>
      <c r="J146" s="464">
        <f t="shared" si="28"/>
        <v>1682254</v>
      </c>
      <c r="K146" s="464">
        <f t="shared" si="29"/>
        <v>149070</v>
      </c>
      <c r="L146" s="464">
        <f t="shared" si="30"/>
        <v>1831324</v>
      </c>
      <c r="M146" s="464">
        <v>1428</v>
      </c>
      <c r="N146" s="464">
        <f t="shared" si="31"/>
        <v>127</v>
      </c>
      <c r="O146" s="465">
        <f t="shared" si="26"/>
        <v>1832879</v>
      </c>
      <c r="P146" s="461"/>
      <c r="Q146" s="463">
        <v>766957</v>
      </c>
      <c r="R146" s="464">
        <v>622206</v>
      </c>
      <c r="S146" s="464">
        <f t="shared" si="39"/>
        <v>76723</v>
      </c>
      <c r="T146" s="464">
        <f t="shared" si="39"/>
        <v>5195</v>
      </c>
      <c r="U146" s="464">
        <f t="shared" si="39"/>
        <v>303</v>
      </c>
      <c r="V146" s="464">
        <f t="shared" si="32"/>
        <v>1471384</v>
      </c>
      <c r="W146" s="464">
        <f t="shared" si="33"/>
        <v>130384</v>
      </c>
      <c r="X146" s="464">
        <f t="shared" si="34"/>
        <v>1601768</v>
      </c>
      <c r="Y146" s="464">
        <f t="shared" si="35"/>
        <v>1428</v>
      </c>
      <c r="Z146" s="464">
        <f t="shared" si="36"/>
        <v>127</v>
      </c>
      <c r="AA146" s="465">
        <f t="shared" si="27"/>
        <v>1603323</v>
      </c>
    </row>
    <row r="147" spans="1:27" x14ac:dyDescent="0.2">
      <c r="A147" s="452">
        <f t="shared" si="37"/>
        <v>2031</v>
      </c>
      <c r="B147" s="452">
        <f t="shared" si="38"/>
        <v>10</v>
      </c>
      <c r="C147" s="457">
        <f t="shared" si="25"/>
        <v>48122</v>
      </c>
      <c r="E147" s="463">
        <v>979162</v>
      </c>
      <c r="F147" s="464">
        <v>786711</v>
      </c>
      <c r="G147" s="464">
        <v>77239</v>
      </c>
      <c r="H147" s="464">
        <v>5878</v>
      </c>
      <c r="I147" s="464">
        <v>474</v>
      </c>
      <c r="J147" s="464">
        <f t="shared" si="28"/>
        <v>1849464</v>
      </c>
      <c r="K147" s="464">
        <f t="shared" si="29"/>
        <v>163887</v>
      </c>
      <c r="L147" s="464">
        <f t="shared" si="30"/>
        <v>2013351</v>
      </c>
      <c r="M147" s="464">
        <v>1830</v>
      </c>
      <c r="N147" s="464">
        <f t="shared" si="31"/>
        <v>162</v>
      </c>
      <c r="O147" s="465">
        <f t="shared" si="26"/>
        <v>2015343</v>
      </c>
      <c r="P147" s="461"/>
      <c r="Q147" s="463">
        <v>871099</v>
      </c>
      <c r="R147" s="464">
        <v>653288</v>
      </c>
      <c r="S147" s="464">
        <f t="shared" si="39"/>
        <v>77239</v>
      </c>
      <c r="T147" s="464">
        <f t="shared" si="39"/>
        <v>5878</v>
      </c>
      <c r="U147" s="464">
        <f t="shared" si="39"/>
        <v>474</v>
      </c>
      <c r="V147" s="464">
        <f t="shared" si="32"/>
        <v>1607978</v>
      </c>
      <c r="W147" s="464">
        <f t="shared" si="33"/>
        <v>142488</v>
      </c>
      <c r="X147" s="464">
        <f t="shared" si="34"/>
        <v>1750466</v>
      </c>
      <c r="Y147" s="464">
        <f t="shared" si="35"/>
        <v>1830</v>
      </c>
      <c r="Z147" s="464">
        <f t="shared" si="36"/>
        <v>162</v>
      </c>
      <c r="AA147" s="465">
        <f t="shared" si="27"/>
        <v>1752458</v>
      </c>
    </row>
    <row r="148" spans="1:27" x14ac:dyDescent="0.2">
      <c r="A148" s="452">
        <f t="shared" si="37"/>
        <v>2031</v>
      </c>
      <c r="B148" s="452">
        <f t="shared" si="38"/>
        <v>11</v>
      </c>
      <c r="C148" s="457">
        <f t="shared" si="25"/>
        <v>48153</v>
      </c>
      <c r="E148" s="463">
        <v>1138586</v>
      </c>
      <c r="F148" s="464">
        <v>817401</v>
      </c>
      <c r="G148" s="464">
        <v>73699</v>
      </c>
      <c r="H148" s="464">
        <v>4982</v>
      </c>
      <c r="I148" s="464">
        <v>641</v>
      </c>
      <c r="J148" s="464">
        <f t="shared" si="28"/>
        <v>2035309</v>
      </c>
      <c r="K148" s="464">
        <f t="shared" si="29"/>
        <v>180355</v>
      </c>
      <c r="L148" s="464">
        <f t="shared" si="30"/>
        <v>2215664</v>
      </c>
      <c r="M148" s="464">
        <v>1832</v>
      </c>
      <c r="N148" s="464">
        <f t="shared" si="31"/>
        <v>162</v>
      </c>
      <c r="O148" s="465">
        <f t="shared" si="26"/>
        <v>2217658</v>
      </c>
      <c r="P148" s="461"/>
      <c r="Q148" s="463">
        <v>1028804</v>
      </c>
      <c r="R148" s="464">
        <v>677755</v>
      </c>
      <c r="S148" s="464">
        <f t="shared" si="39"/>
        <v>73699</v>
      </c>
      <c r="T148" s="464">
        <f t="shared" si="39"/>
        <v>4982</v>
      </c>
      <c r="U148" s="464">
        <f t="shared" si="39"/>
        <v>641</v>
      </c>
      <c r="V148" s="464">
        <f t="shared" si="32"/>
        <v>1785881</v>
      </c>
      <c r="W148" s="464">
        <f t="shared" si="33"/>
        <v>158252</v>
      </c>
      <c r="X148" s="464">
        <f t="shared" si="34"/>
        <v>1944133</v>
      </c>
      <c r="Y148" s="464">
        <f t="shared" si="35"/>
        <v>1832</v>
      </c>
      <c r="Z148" s="464">
        <f t="shared" si="36"/>
        <v>162</v>
      </c>
      <c r="AA148" s="465">
        <f t="shared" si="27"/>
        <v>1946127</v>
      </c>
    </row>
    <row r="149" spans="1:27" x14ac:dyDescent="0.2">
      <c r="A149" s="452">
        <f t="shared" si="37"/>
        <v>2031</v>
      </c>
      <c r="B149" s="452">
        <f t="shared" si="38"/>
        <v>12</v>
      </c>
      <c r="C149" s="457">
        <f t="shared" si="25"/>
        <v>48183</v>
      </c>
      <c r="E149" s="463">
        <v>1366709</v>
      </c>
      <c r="F149" s="464">
        <v>928712</v>
      </c>
      <c r="G149" s="464">
        <v>71770</v>
      </c>
      <c r="H149" s="464">
        <v>5551</v>
      </c>
      <c r="I149" s="464">
        <v>846</v>
      </c>
      <c r="J149" s="464">
        <f t="shared" si="28"/>
        <v>2373588</v>
      </c>
      <c r="K149" s="464">
        <f t="shared" si="29"/>
        <v>210331</v>
      </c>
      <c r="L149" s="464">
        <f t="shared" si="30"/>
        <v>2583919</v>
      </c>
      <c r="M149" s="464">
        <v>1718</v>
      </c>
      <c r="N149" s="464">
        <f t="shared" si="31"/>
        <v>152</v>
      </c>
      <c r="O149" s="465">
        <f t="shared" si="26"/>
        <v>2585789</v>
      </c>
      <c r="P149" s="461"/>
      <c r="Q149" s="463">
        <v>1247394</v>
      </c>
      <c r="R149" s="464">
        <v>775305</v>
      </c>
      <c r="S149" s="464">
        <f t="shared" si="39"/>
        <v>71770</v>
      </c>
      <c r="T149" s="464">
        <f t="shared" si="39"/>
        <v>5551</v>
      </c>
      <c r="U149" s="464">
        <f t="shared" si="39"/>
        <v>846</v>
      </c>
      <c r="V149" s="464">
        <f t="shared" si="32"/>
        <v>2100866</v>
      </c>
      <c r="W149" s="464">
        <f t="shared" si="33"/>
        <v>186164</v>
      </c>
      <c r="X149" s="464">
        <f t="shared" si="34"/>
        <v>2287030</v>
      </c>
      <c r="Y149" s="464">
        <f t="shared" si="35"/>
        <v>1718</v>
      </c>
      <c r="Z149" s="464">
        <f t="shared" si="36"/>
        <v>152</v>
      </c>
      <c r="AA149" s="465">
        <f t="shared" si="27"/>
        <v>2288900</v>
      </c>
    </row>
    <row r="150" spans="1:27" x14ac:dyDescent="0.2">
      <c r="A150" s="452">
        <f t="shared" si="37"/>
        <v>2032</v>
      </c>
      <c r="B150" s="452">
        <f t="shared" si="38"/>
        <v>1</v>
      </c>
      <c r="C150" s="457">
        <f t="shared" si="25"/>
        <v>48214</v>
      </c>
      <c r="E150" s="463">
        <v>1298824</v>
      </c>
      <c r="F150" s="464">
        <v>915713</v>
      </c>
      <c r="G150" s="464">
        <v>75993</v>
      </c>
      <c r="H150" s="464">
        <v>5799</v>
      </c>
      <c r="I150" s="464">
        <v>840</v>
      </c>
      <c r="J150" s="464">
        <f t="shared" si="28"/>
        <v>2297169</v>
      </c>
      <c r="K150" s="464">
        <f t="shared" si="29"/>
        <v>203559</v>
      </c>
      <c r="L150" s="464">
        <f t="shared" si="30"/>
        <v>2500728</v>
      </c>
      <c r="M150" s="464">
        <v>2325</v>
      </c>
      <c r="N150" s="464">
        <f t="shared" si="31"/>
        <v>206</v>
      </c>
      <c r="O150" s="465">
        <f t="shared" si="26"/>
        <v>2503259</v>
      </c>
      <c r="P150" s="461"/>
      <c r="Q150" s="463">
        <v>1188269</v>
      </c>
      <c r="R150" s="464">
        <v>759249</v>
      </c>
      <c r="S150" s="464">
        <f t="shared" si="39"/>
        <v>75993</v>
      </c>
      <c r="T150" s="464">
        <f t="shared" si="39"/>
        <v>5799</v>
      </c>
      <c r="U150" s="464">
        <f t="shared" si="39"/>
        <v>840</v>
      </c>
      <c r="V150" s="464">
        <f t="shared" si="32"/>
        <v>2030150</v>
      </c>
      <c r="W150" s="464">
        <f t="shared" si="33"/>
        <v>179898</v>
      </c>
      <c r="X150" s="464">
        <f t="shared" si="34"/>
        <v>2210048</v>
      </c>
      <c r="Y150" s="464">
        <f t="shared" si="35"/>
        <v>2325</v>
      </c>
      <c r="Z150" s="464">
        <f t="shared" si="36"/>
        <v>206</v>
      </c>
      <c r="AA150" s="465">
        <f t="shared" si="27"/>
        <v>2212579</v>
      </c>
    </row>
    <row r="151" spans="1:27" x14ac:dyDescent="0.2">
      <c r="A151" s="452">
        <f t="shared" si="37"/>
        <v>2032</v>
      </c>
      <c r="B151" s="452">
        <f t="shared" si="38"/>
        <v>2</v>
      </c>
      <c r="C151" s="457">
        <f t="shared" si="25"/>
        <v>48245</v>
      </c>
      <c r="E151" s="463">
        <v>1167894</v>
      </c>
      <c r="F151" s="464">
        <v>831136</v>
      </c>
      <c r="G151" s="464">
        <v>76407</v>
      </c>
      <c r="H151" s="464">
        <v>5004</v>
      </c>
      <c r="I151" s="464">
        <v>863</v>
      </c>
      <c r="J151" s="464">
        <f t="shared" si="28"/>
        <v>2081304</v>
      </c>
      <c r="K151" s="464">
        <f t="shared" si="29"/>
        <v>184431</v>
      </c>
      <c r="L151" s="464">
        <f t="shared" si="30"/>
        <v>2265735</v>
      </c>
      <c r="M151" s="464">
        <v>2433</v>
      </c>
      <c r="N151" s="464">
        <f t="shared" si="31"/>
        <v>216</v>
      </c>
      <c r="O151" s="465">
        <f t="shared" si="26"/>
        <v>2268384</v>
      </c>
      <c r="P151" s="461"/>
      <c r="Q151" s="463">
        <v>1061882</v>
      </c>
      <c r="R151" s="464">
        <v>685854</v>
      </c>
      <c r="S151" s="464">
        <f t="shared" si="39"/>
        <v>76407</v>
      </c>
      <c r="T151" s="464">
        <f t="shared" si="39"/>
        <v>5004</v>
      </c>
      <c r="U151" s="464">
        <f t="shared" si="39"/>
        <v>863</v>
      </c>
      <c r="V151" s="464">
        <f t="shared" si="32"/>
        <v>1830010</v>
      </c>
      <c r="W151" s="464">
        <f t="shared" si="33"/>
        <v>162163</v>
      </c>
      <c r="X151" s="464">
        <f t="shared" si="34"/>
        <v>1992173</v>
      </c>
      <c r="Y151" s="464">
        <f t="shared" si="35"/>
        <v>2433</v>
      </c>
      <c r="Z151" s="464">
        <f t="shared" si="36"/>
        <v>216</v>
      </c>
      <c r="AA151" s="465">
        <f t="shared" si="27"/>
        <v>1994822</v>
      </c>
    </row>
    <row r="152" spans="1:27" x14ac:dyDescent="0.2">
      <c r="A152" s="452">
        <f t="shared" si="37"/>
        <v>2032</v>
      </c>
      <c r="B152" s="452">
        <f t="shared" si="38"/>
        <v>3</v>
      </c>
      <c r="C152" s="457">
        <f t="shared" si="25"/>
        <v>48274</v>
      </c>
      <c r="E152" s="463">
        <v>1158838</v>
      </c>
      <c r="F152" s="464">
        <v>868861</v>
      </c>
      <c r="G152" s="464">
        <v>79171</v>
      </c>
      <c r="H152" s="464">
        <v>5962</v>
      </c>
      <c r="I152" s="464">
        <v>825</v>
      </c>
      <c r="J152" s="464">
        <f t="shared" si="28"/>
        <v>2113657</v>
      </c>
      <c r="K152" s="464">
        <f t="shared" si="29"/>
        <v>187298</v>
      </c>
      <c r="L152" s="464">
        <f t="shared" si="30"/>
        <v>2300955</v>
      </c>
      <c r="M152" s="464">
        <v>2339</v>
      </c>
      <c r="N152" s="464">
        <f t="shared" si="31"/>
        <v>207</v>
      </c>
      <c r="O152" s="465">
        <f t="shared" si="26"/>
        <v>2303501</v>
      </c>
      <c r="P152" s="461"/>
      <c r="Q152" s="463">
        <v>1038856</v>
      </c>
      <c r="R152" s="464">
        <v>711750</v>
      </c>
      <c r="S152" s="464">
        <f t="shared" si="39"/>
        <v>79171</v>
      </c>
      <c r="T152" s="464">
        <f t="shared" si="39"/>
        <v>5962</v>
      </c>
      <c r="U152" s="464">
        <f t="shared" si="39"/>
        <v>825</v>
      </c>
      <c r="V152" s="464">
        <f t="shared" si="32"/>
        <v>1836564</v>
      </c>
      <c r="W152" s="464">
        <f t="shared" si="33"/>
        <v>162744</v>
      </c>
      <c r="X152" s="464">
        <f t="shared" si="34"/>
        <v>1999308</v>
      </c>
      <c r="Y152" s="464">
        <f t="shared" si="35"/>
        <v>2339</v>
      </c>
      <c r="Z152" s="464">
        <f t="shared" si="36"/>
        <v>207</v>
      </c>
      <c r="AA152" s="465">
        <f t="shared" si="27"/>
        <v>2001854</v>
      </c>
    </row>
    <row r="153" spans="1:27" x14ac:dyDescent="0.2">
      <c r="A153" s="452">
        <f t="shared" si="37"/>
        <v>2032</v>
      </c>
      <c r="B153" s="452">
        <f t="shared" si="38"/>
        <v>4</v>
      </c>
      <c r="C153" s="457">
        <f t="shared" si="25"/>
        <v>48305</v>
      </c>
      <c r="E153" s="463">
        <v>982425</v>
      </c>
      <c r="F153" s="464">
        <v>784101</v>
      </c>
      <c r="G153" s="464">
        <v>75902</v>
      </c>
      <c r="H153" s="464">
        <v>5405</v>
      </c>
      <c r="I153" s="464">
        <v>581</v>
      </c>
      <c r="J153" s="464">
        <f t="shared" si="28"/>
        <v>1848414</v>
      </c>
      <c r="K153" s="464">
        <f t="shared" si="29"/>
        <v>163794</v>
      </c>
      <c r="L153" s="464">
        <f t="shared" si="30"/>
        <v>2012208</v>
      </c>
      <c r="M153" s="464">
        <v>2172</v>
      </c>
      <c r="N153" s="464">
        <f t="shared" si="31"/>
        <v>192</v>
      </c>
      <c r="O153" s="465">
        <f t="shared" si="26"/>
        <v>2014572</v>
      </c>
      <c r="P153" s="461"/>
      <c r="Q153" s="463">
        <v>864653</v>
      </c>
      <c r="R153" s="464">
        <v>633580</v>
      </c>
      <c r="S153" s="464">
        <f t="shared" si="39"/>
        <v>75902</v>
      </c>
      <c r="T153" s="464">
        <f t="shared" si="39"/>
        <v>5405</v>
      </c>
      <c r="U153" s="464">
        <f t="shared" si="39"/>
        <v>581</v>
      </c>
      <c r="V153" s="464">
        <f t="shared" si="32"/>
        <v>1580121</v>
      </c>
      <c r="W153" s="464">
        <f t="shared" si="33"/>
        <v>140019</v>
      </c>
      <c r="X153" s="464">
        <f t="shared" si="34"/>
        <v>1720140</v>
      </c>
      <c r="Y153" s="464">
        <f t="shared" si="35"/>
        <v>2172</v>
      </c>
      <c r="Z153" s="464">
        <f t="shared" si="36"/>
        <v>192</v>
      </c>
      <c r="AA153" s="465">
        <f t="shared" si="27"/>
        <v>1722504</v>
      </c>
    </row>
    <row r="154" spans="1:27" x14ac:dyDescent="0.2">
      <c r="A154" s="452">
        <f t="shared" si="37"/>
        <v>2032</v>
      </c>
      <c r="B154" s="452">
        <f t="shared" si="38"/>
        <v>5</v>
      </c>
      <c r="C154" s="457">
        <f t="shared" si="25"/>
        <v>48335</v>
      </c>
      <c r="E154" s="463">
        <v>875204</v>
      </c>
      <c r="F154" s="464">
        <v>785019</v>
      </c>
      <c r="G154" s="464">
        <v>77645</v>
      </c>
      <c r="H154" s="464">
        <v>5304</v>
      </c>
      <c r="I154" s="464">
        <v>437</v>
      </c>
      <c r="J154" s="464">
        <f t="shared" si="28"/>
        <v>1743609</v>
      </c>
      <c r="K154" s="464">
        <f t="shared" si="29"/>
        <v>154507</v>
      </c>
      <c r="L154" s="464">
        <f t="shared" si="30"/>
        <v>1898116</v>
      </c>
      <c r="M154" s="464">
        <v>2174</v>
      </c>
      <c r="N154" s="464">
        <f t="shared" si="31"/>
        <v>193</v>
      </c>
      <c r="O154" s="465">
        <f t="shared" si="26"/>
        <v>1900483</v>
      </c>
      <c r="P154" s="461"/>
      <c r="Q154" s="463">
        <v>759106</v>
      </c>
      <c r="R154" s="464">
        <v>635738</v>
      </c>
      <c r="S154" s="464">
        <f t="shared" si="39"/>
        <v>77645</v>
      </c>
      <c r="T154" s="464">
        <f t="shared" si="39"/>
        <v>5304</v>
      </c>
      <c r="U154" s="464">
        <f t="shared" si="39"/>
        <v>437</v>
      </c>
      <c r="V154" s="464">
        <f t="shared" si="32"/>
        <v>1478230</v>
      </c>
      <c r="W154" s="464">
        <f t="shared" si="33"/>
        <v>130991</v>
      </c>
      <c r="X154" s="464">
        <f t="shared" si="34"/>
        <v>1609221</v>
      </c>
      <c r="Y154" s="464">
        <f t="shared" si="35"/>
        <v>2174</v>
      </c>
      <c r="Z154" s="464">
        <f t="shared" si="36"/>
        <v>193</v>
      </c>
      <c r="AA154" s="465">
        <f t="shared" si="27"/>
        <v>1611588</v>
      </c>
    </row>
    <row r="155" spans="1:27" x14ac:dyDescent="0.2">
      <c r="A155" s="452">
        <f t="shared" si="37"/>
        <v>2032</v>
      </c>
      <c r="B155" s="452">
        <f t="shared" si="38"/>
        <v>6</v>
      </c>
      <c r="C155" s="457">
        <f t="shared" si="25"/>
        <v>48366</v>
      </c>
      <c r="E155" s="463">
        <v>858606</v>
      </c>
      <c r="F155" s="464">
        <v>769768</v>
      </c>
      <c r="G155" s="464">
        <v>80465</v>
      </c>
      <c r="H155" s="464">
        <v>4774</v>
      </c>
      <c r="I155" s="464">
        <v>317</v>
      </c>
      <c r="J155" s="464">
        <f t="shared" si="28"/>
        <v>1713930</v>
      </c>
      <c r="K155" s="464">
        <f t="shared" si="29"/>
        <v>151877</v>
      </c>
      <c r="L155" s="464">
        <f t="shared" si="30"/>
        <v>1865807</v>
      </c>
      <c r="M155" s="464">
        <v>1787</v>
      </c>
      <c r="N155" s="464">
        <f t="shared" si="31"/>
        <v>158</v>
      </c>
      <c r="O155" s="465">
        <f t="shared" si="26"/>
        <v>1867752</v>
      </c>
      <c r="P155" s="461"/>
      <c r="Q155" s="463">
        <v>744817</v>
      </c>
      <c r="R155" s="464">
        <v>626174</v>
      </c>
      <c r="S155" s="464">
        <f t="shared" si="39"/>
        <v>80465</v>
      </c>
      <c r="T155" s="464">
        <f t="shared" si="39"/>
        <v>4774</v>
      </c>
      <c r="U155" s="464">
        <f t="shared" si="39"/>
        <v>317</v>
      </c>
      <c r="V155" s="464">
        <f t="shared" si="32"/>
        <v>1456547</v>
      </c>
      <c r="W155" s="464">
        <f t="shared" si="33"/>
        <v>129069</v>
      </c>
      <c r="X155" s="464">
        <f t="shared" si="34"/>
        <v>1585616</v>
      </c>
      <c r="Y155" s="464">
        <f t="shared" si="35"/>
        <v>1787</v>
      </c>
      <c r="Z155" s="464">
        <f t="shared" si="36"/>
        <v>158</v>
      </c>
      <c r="AA155" s="465">
        <f t="shared" si="27"/>
        <v>1587561</v>
      </c>
    </row>
    <row r="156" spans="1:27" x14ac:dyDescent="0.2">
      <c r="A156" s="452">
        <f t="shared" si="37"/>
        <v>2032</v>
      </c>
      <c r="B156" s="452">
        <f t="shared" si="38"/>
        <v>7</v>
      </c>
      <c r="C156" s="457">
        <f t="shared" si="25"/>
        <v>48396</v>
      </c>
      <c r="E156" s="463">
        <v>966021</v>
      </c>
      <c r="F156" s="464">
        <v>832353</v>
      </c>
      <c r="G156" s="464">
        <v>78510</v>
      </c>
      <c r="H156" s="464">
        <v>5527</v>
      </c>
      <c r="I156" s="464">
        <v>274</v>
      </c>
      <c r="J156" s="464">
        <f t="shared" si="28"/>
        <v>1882685</v>
      </c>
      <c r="K156" s="464">
        <f t="shared" si="29"/>
        <v>166831</v>
      </c>
      <c r="L156" s="464">
        <f t="shared" si="30"/>
        <v>2049516</v>
      </c>
      <c r="M156" s="464">
        <v>2889</v>
      </c>
      <c r="N156" s="464">
        <f t="shared" si="31"/>
        <v>256</v>
      </c>
      <c r="O156" s="465">
        <f t="shared" si="26"/>
        <v>2052661</v>
      </c>
      <c r="P156" s="461"/>
      <c r="Q156" s="463">
        <v>849733</v>
      </c>
      <c r="R156" s="464">
        <v>683837</v>
      </c>
      <c r="S156" s="464">
        <f t="shared" si="39"/>
        <v>78510</v>
      </c>
      <c r="T156" s="464">
        <f t="shared" si="39"/>
        <v>5527</v>
      </c>
      <c r="U156" s="464">
        <f t="shared" si="39"/>
        <v>274</v>
      </c>
      <c r="V156" s="464">
        <f t="shared" si="32"/>
        <v>1617881</v>
      </c>
      <c r="W156" s="464">
        <f t="shared" si="33"/>
        <v>143365</v>
      </c>
      <c r="X156" s="464">
        <f t="shared" si="34"/>
        <v>1761246</v>
      </c>
      <c r="Y156" s="464">
        <f t="shared" si="35"/>
        <v>2889</v>
      </c>
      <c r="Z156" s="464">
        <f t="shared" si="36"/>
        <v>256</v>
      </c>
      <c r="AA156" s="465">
        <f t="shared" si="27"/>
        <v>1764391</v>
      </c>
    </row>
    <row r="157" spans="1:27" x14ac:dyDescent="0.2">
      <c r="A157" s="452">
        <f t="shared" si="37"/>
        <v>2032</v>
      </c>
      <c r="B157" s="452">
        <f t="shared" si="38"/>
        <v>8</v>
      </c>
      <c r="C157" s="457">
        <f t="shared" si="25"/>
        <v>48427</v>
      </c>
      <c r="E157" s="463">
        <v>979383</v>
      </c>
      <c r="F157" s="464">
        <v>831128</v>
      </c>
      <c r="G157" s="464">
        <v>84443</v>
      </c>
      <c r="H157" s="464">
        <v>5030</v>
      </c>
      <c r="I157" s="464">
        <v>267</v>
      </c>
      <c r="J157" s="464">
        <f t="shared" si="28"/>
        <v>1900251</v>
      </c>
      <c r="K157" s="464">
        <f t="shared" si="29"/>
        <v>168387</v>
      </c>
      <c r="L157" s="464">
        <f t="shared" si="30"/>
        <v>2068638</v>
      </c>
      <c r="M157" s="464">
        <v>1634</v>
      </c>
      <c r="N157" s="464">
        <f t="shared" si="31"/>
        <v>145</v>
      </c>
      <c r="O157" s="465">
        <f t="shared" si="26"/>
        <v>2070417</v>
      </c>
      <c r="P157" s="461"/>
      <c r="Q157" s="463">
        <v>861451</v>
      </c>
      <c r="R157" s="464">
        <v>679781</v>
      </c>
      <c r="S157" s="464">
        <f t="shared" si="39"/>
        <v>84443</v>
      </c>
      <c r="T157" s="464">
        <f t="shared" si="39"/>
        <v>5030</v>
      </c>
      <c r="U157" s="464">
        <f t="shared" si="39"/>
        <v>267</v>
      </c>
      <c r="V157" s="464">
        <f t="shared" si="32"/>
        <v>1630972</v>
      </c>
      <c r="W157" s="464">
        <f t="shared" si="33"/>
        <v>144525</v>
      </c>
      <c r="X157" s="464">
        <f t="shared" si="34"/>
        <v>1775497</v>
      </c>
      <c r="Y157" s="464">
        <f t="shared" si="35"/>
        <v>1634</v>
      </c>
      <c r="Z157" s="464">
        <f t="shared" si="36"/>
        <v>145</v>
      </c>
      <c r="AA157" s="465">
        <f t="shared" si="27"/>
        <v>1777276</v>
      </c>
    </row>
    <row r="158" spans="1:27" x14ac:dyDescent="0.2">
      <c r="A158" s="452">
        <f t="shared" si="37"/>
        <v>2032</v>
      </c>
      <c r="B158" s="452">
        <f t="shared" si="38"/>
        <v>9</v>
      </c>
      <c r="C158" s="457">
        <f t="shared" si="25"/>
        <v>48458</v>
      </c>
      <c r="E158" s="463">
        <v>880030</v>
      </c>
      <c r="F158" s="464">
        <v>758450</v>
      </c>
      <c r="G158" s="464">
        <v>75319</v>
      </c>
      <c r="H158" s="464">
        <v>5117</v>
      </c>
      <c r="I158" s="464">
        <v>303</v>
      </c>
      <c r="J158" s="464">
        <f t="shared" si="28"/>
        <v>1719219</v>
      </c>
      <c r="K158" s="464">
        <f t="shared" si="29"/>
        <v>152345</v>
      </c>
      <c r="L158" s="464">
        <f t="shared" si="30"/>
        <v>1871564</v>
      </c>
      <c r="M158" s="464">
        <v>1428</v>
      </c>
      <c r="N158" s="464">
        <f t="shared" si="31"/>
        <v>127</v>
      </c>
      <c r="O158" s="465">
        <f t="shared" si="26"/>
        <v>1873119</v>
      </c>
      <c r="P158" s="461"/>
      <c r="Q158" s="463">
        <v>767571</v>
      </c>
      <c r="R158" s="464">
        <v>608248</v>
      </c>
      <c r="S158" s="464">
        <f t="shared" si="39"/>
        <v>75319</v>
      </c>
      <c r="T158" s="464">
        <f t="shared" si="39"/>
        <v>5117</v>
      </c>
      <c r="U158" s="464">
        <f t="shared" si="39"/>
        <v>303</v>
      </c>
      <c r="V158" s="464">
        <f t="shared" si="32"/>
        <v>1456558</v>
      </c>
      <c r="W158" s="464">
        <f t="shared" si="33"/>
        <v>129070</v>
      </c>
      <c r="X158" s="464">
        <f t="shared" si="34"/>
        <v>1585628</v>
      </c>
      <c r="Y158" s="464">
        <f t="shared" si="35"/>
        <v>1428</v>
      </c>
      <c r="Z158" s="464">
        <f t="shared" si="36"/>
        <v>127</v>
      </c>
      <c r="AA158" s="465">
        <f t="shared" si="27"/>
        <v>1587183</v>
      </c>
    </row>
    <row r="159" spans="1:27" x14ac:dyDescent="0.2">
      <c r="A159" s="452">
        <f t="shared" si="37"/>
        <v>2032</v>
      </c>
      <c r="B159" s="452">
        <f t="shared" si="38"/>
        <v>10</v>
      </c>
      <c r="C159" s="457">
        <f t="shared" si="25"/>
        <v>48488</v>
      </c>
      <c r="E159" s="463">
        <v>997069</v>
      </c>
      <c r="F159" s="464">
        <v>808259</v>
      </c>
      <c r="G159" s="464">
        <v>75768</v>
      </c>
      <c r="H159" s="464">
        <v>5762</v>
      </c>
      <c r="I159" s="464">
        <v>475</v>
      </c>
      <c r="J159" s="464">
        <f t="shared" si="28"/>
        <v>1887333</v>
      </c>
      <c r="K159" s="464">
        <f t="shared" si="29"/>
        <v>167242</v>
      </c>
      <c r="L159" s="464">
        <f t="shared" si="30"/>
        <v>2054575</v>
      </c>
      <c r="M159" s="464">
        <v>1830</v>
      </c>
      <c r="N159" s="464">
        <f t="shared" si="31"/>
        <v>162</v>
      </c>
      <c r="O159" s="465">
        <f t="shared" si="26"/>
        <v>2056567</v>
      </c>
      <c r="P159" s="461"/>
      <c r="Q159" s="463">
        <v>867150</v>
      </c>
      <c r="R159" s="464">
        <v>638324</v>
      </c>
      <c r="S159" s="464">
        <f t="shared" si="39"/>
        <v>75768</v>
      </c>
      <c r="T159" s="464">
        <f t="shared" si="39"/>
        <v>5762</v>
      </c>
      <c r="U159" s="464">
        <f t="shared" si="39"/>
        <v>475</v>
      </c>
      <c r="V159" s="464">
        <f t="shared" si="32"/>
        <v>1587479</v>
      </c>
      <c r="W159" s="464">
        <f t="shared" si="33"/>
        <v>140671</v>
      </c>
      <c r="X159" s="464">
        <f t="shared" si="34"/>
        <v>1728150</v>
      </c>
      <c r="Y159" s="464">
        <f t="shared" si="35"/>
        <v>1830</v>
      </c>
      <c r="Z159" s="464">
        <f t="shared" si="36"/>
        <v>162</v>
      </c>
      <c r="AA159" s="465">
        <f t="shared" si="27"/>
        <v>1730142</v>
      </c>
    </row>
    <row r="160" spans="1:27" x14ac:dyDescent="0.2">
      <c r="A160" s="452">
        <f t="shared" si="37"/>
        <v>2032</v>
      </c>
      <c r="B160" s="452">
        <f t="shared" si="38"/>
        <v>11</v>
      </c>
      <c r="C160" s="457">
        <f t="shared" si="25"/>
        <v>48519</v>
      </c>
      <c r="E160" s="463">
        <v>1155852</v>
      </c>
      <c r="F160" s="464">
        <v>839668</v>
      </c>
      <c r="G160" s="464">
        <v>72307</v>
      </c>
      <c r="H160" s="464">
        <v>4866</v>
      </c>
      <c r="I160" s="464">
        <v>643</v>
      </c>
      <c r="J160" s="464">
        <f t="shared" si="28"/>
        <v>2073336</v>
      </c>
      <c r="K160" s="464">
        <f t="shared" si="29"/>
        <v>183725</v>
      </c>
      <c r="L160" s="464">
        <f t="shared" si="30"/>
        <v>2257061</v>
      </c>
      <c r="M160" s="464">
        <v>1832</v>
      </c>
      <c r="N160" s="464">
        <f t="shared" si="31"/>
        <v>162</v>
      </c>
      <c r="O160" s="465">
        <f t="shared" si="26"/>
        <v>2259055</v>
      </c>
      <c r="P160" s="461"/>
      <c r="Q160" s="463">
        <v>1024046</v>
      </c>
      <c r="R160" s="464">
        <v>662172</v>
      </c>
      <c r="S160" s="464">
        <f t="shared" si="39"/>
        <v>72307</v>
      </c>
      <c r="T160" s="464">
        <f t="shared" si="39"/>
        <v>4866</v>
      </c>
      <c r="U160" s="464">
        <f t="shared" si="39"/>
        <v>643</v>
      </c>
      <c r="V160" s="464">
        <f t="shared" si="32"/>
        <v>1764034</v>
      </c>
      <c r="W160" s="464">
        <f t="shared" si="33"/>
        <v>156317</v>
      </c>
      <c r="X160" s="464">
        <f t="shared" si="34"/>
        <v>1920351</v>
      </c>
      <c r="Y160" s="464">
        <f t="shared" si="35"/>
        <v>1832</v>
      </c>
      <c r="Z160" s="464">
        <f t="shared" si="36"/>
        <v>162</v>
      </c>
      <c r="AA160" s="465">
        <f t="shared" si="27"/>
        <v>1922345</v>
      </c>
    </row>
    <row r="161" spans="1:27" x14ac:dyDescent="0.2">
      <c r="A161" s="452">
        <f t="shared" si="37"/>
        <v>2032</v>
      </c>
      <c r="B161" s="452">
        <f t="shared" si="38"/>
        <v>12</v>
      </c>
      <c r="C161" s="457">
        <f t="shared" si="25"/>
        <v>48549</v>
      </c>
      <c r="E161" s="463">
        <v>1369487</v>
      </c>
      <c r="F161" s="464">
        <v>955731</v>
      </c>
      <c r="G161" s="464">
        <v>70321</v>
      </c>
      <c r="H161" s="464">
        <v>5430</v>
      </c>
      <c r="I161" s="464">
        <v>839</v>
      </c>
      <c r="J161" s="464">
        <f t="shared" si="28"/>
        <v>2401808</v>
      </c>
      <c r="K161" s="464">
        <f t="shared" si="29"/>
        <v>212832</v>
      </c>
      <c r="L161" s="464">
        <f t="shared" si="30"/>
        <v>2614640</v>
      </c>
      <c r="M161" s="464">
        <v>1718</v>
      </c>
      <c r="N161" s="464">
        <f t="shared" si="31"/>
        <v>152</v>
      </c>
      <c r="O161" s="465">
        <f t="shared" si="26"/>
        <v>2616510</v>
      </c>
      <c r="P161" s="461"/>
      <c r="Q161" s="463">
        <v>1226543</v>
      </c>
      <c r="R161" s="464">
        <v>761162</v>
      </c>
      <c r="S161" s="464">
        <f t="shared" si="39"/>
        <v>70321</v>
      </c>
      <c r="T161" s="464">
        <f t="shared" si="39"/>
        <v>5430</v>
      </c>
      <c r="U161" s="464">
        <f t="shared" si="39"/>
        <v>839</v>
      </c>
      <c r="V161" s="464">
        <f t="shared" si="32"/>
        <v>2064295</v>
      </c>
      <c r="W161" s="464">
        <f t="shared" si="33"/>
        <v>182924</v>
      </c>
      <c r="X161" s="464">
        <f t="shared" si="34"/>
        <v>2247219</v>
      </c>
      <c r="Y161" s="464">
        <f t="shared" si="35"/>
        <v>1718</v>
      </c>
      <c r="Z161" s="464">
        <f t="shared" si="36"/>
        <v>152</v>
      </c>
      <c r="AA161" s="465">
        <f t="shared" si="27"/>
        <v>2249089</v>
      </c>
    </row>
    <row r="162" spans="1:27" x14ac:dyDescent="0.2">
      <c r="A162" s="452">
        <f t="shared" si="37"/>
        <v>2033</v>
      </c>
      <c r="B162" s="452">
        <f t="shared" si="38"/>
        <v>1</v>
      </c>
      <c r="C162" s="457">
        <f t="shared" si="25"/>
        <v>48580</v>
      </c>
      <c r="E162" s="463">
        <v>1301199</v>
      </c>
      <c r="F162" s="464">
        <v>941286</v>
      </c>
      <c r="G162" s="464">
        <v>74181</v>
      </c>
      <c r="H162" s="464">
        <v>5717</v>
      </c>
      <c r="I162" s="464">
        <v>835</v>
      </c>
      <c r="J162" s="464">
        <f t="shared" si="28"/>
        <v>2323218</v>
      </c>
      <c r="K162" s="464">
        <f t="shared" si="29"/>
        <v>205868</v>
      </c>
      <c r="L162" s="464">
        <f t="shared" si="30"/>
        <v>2529086</v>
      </c>
      <c r="M162" s="464">
        <v>2325</v>
      </c>
      <c r="N162" s="464">
        <f t="shared" si="31"/>
        <v>206</v>
      </c>
      <c r="O162" s="465">
        <f t="shared" si="26"/>
        <v>2531617</v>
      </c>
      <c r="P162" s="461"/>
      <c r="Q162" s="463">
        <v>1168797</v>
      </c>
      <c r="R162" s="464">
        <v>743676</v>
      </c>
      <c r="S162" s="464">
        <f t="shared" si="39"/>
        <v>74181</v>
      </c>
      <c r="T162" s="464">
        <f t="shared" si="39"/>
        <v>5717</v>
      </c>
      <c r="U162" s="464">
        <f t="shared" si="39"/>
        <v>835</v>
      </c>
      <c r="V162" s="464">
        <f t="shared" si="32"/>
        <v>1993206</v>
      </c>
      <c r="W162" s="464">
        <f t="shared" si="33"/>
        <v>176624</v>
      </c>
      <c r="X162" s="464">
        <f t="shared" si="34"/>
        <v>2169830</v>
      </c>
      <c r="Y162" s="464">
        <f t="shared" si="35"/>
        <v>2325</v>
      </c>
      <c r="Z162" s="464">
        <f t="shared" si="36"/>
        <v>206</v>
      </c>
      <c r="AA162" s="465">
        <f t="shared" si="27"/>
        <v>2172361</v>
      </c>
    </row>
    <row r="163" spans="1:27" x14ac:dyDescent="0.2">
      <c r="A163" s="452">
        <f t="shared" si="37"/>
        <v>2033</v>
      </c>
      <c r="B163" s="452">
        <f t="shared" si="38"/>
        <v>2</v>
      </c>
      <c r="C163" s="457">
        <f t="shared" si="25"/>
        <v>48611</v>
      </c>
      <c r="E163" s="463">
        <v>1135506</v>
      </c>
      <c r="F163" s="464">
        <v>822057</v>
      </c>
      <c r="G163" s="464">
        <v>72425</v>
      </c>
      <c r="H163" s="464">
        <v>4939</v>
      </c>
      <c r="I163" s="464">
        <v>829</v>
      </c>
      <c r="J163" s="464">
        <f t="shared" si="28"/>
        <v>2035756</v>
      </c>
      <c r="K163" s="464">
        <f t="shared" si="29"/>
        <v>180395</v>
      </c>
      <c r="L163" s="464">
        <f t="shared" si="30"/>
        <v>2216151</v>
      </c>
      <c r="M163" s="464">
        <v>2520</v>
      </c>
      <c r="N163" s="464">
        <f t="shared" si="31"/>
        <v>223</v>
      </c>
      <c r="O163" s="465">
        <f t="shared" si="26"/>
        <v>2218894</v>
      </c>
      <c r="P163" s="461"/>
      <c r="Q163" s="463">
        <v>1013424</v>
      </c>
      <c r="R163" s="464">
        <v>645493</v>
      </c>
      <c r="S163" s="464">
        <f t="shared" si="39"/>
        <v>72425</v>
      </c>
      <c r="T163" s="464">
        <f t="shared" si="39"/>
        <v>4939</v>
      </c>
      <c r="U163" s="464">
        <f t="shared" si="39"/>
        <v>829</v>
      </c>
      <c r="V163" s="464">
        <f t="shared" si="32"/>
        <v>1737110</v>
      </c>
      <c r="W163" s="464">
        <f t="shared" si="33"/>
        <v>153931</v>
      </c>
      <c r="X163" s="464">
        <f t="shared" si="34"/>
        <v>1891041</v>
      </c>
      <c r="Y163" s="464">
        <f t="shared" si="35"/>
        <v>2520</v>
      </c>
      <c r="Z163" s="464">
        <f t="shared" si="36"/>
        <v>223</v>
      </c>
      <c r="AA163" s="465">
        <f t="shared" si="27"/>
        <v>1893784</v>
      </c>
    </row>
    <row r="164" spans="1:27" x14ac:dyDescent="0.2">
      <c r="A164" s="452">
        <f t="shared" si="37"/>
        <v>2033</v>
      </c>
      <c r="B164" s="452">
        <f t="shared" si="38"/>
        <v>3</v>
      </c>
      <c r="C164" s="457">
        <f t="shared" si="25"/>
        <v>48639</v>
      </c>
      <c r="E164" s="463">
        <v>1169832</v>
      </c>
      <c r="F164" s="464">
        <v>891246</v>
      </c>
      <c r="G164" s="464">
        <v>77614</v>
      </c>
      <c r="H164" s="464">
        <v>5898</v>
      </c>
      <c r="I164" s="464">
        <v>821</v>
      </c>
      <c r="J164" s="464">
        <f t="shared" si="28"/>
        <v>2145411</v>
      </c>
      <c r="K164" s="464">
        <f t="shared" si="29"/>
        <v>190112</v>
      </c>
      <c r="L164" s="464">
        <f t="shared" si="30"/>
        <v>2335523</v>
      </c>
      <c r="M164" s="464">
        <v>2339</v>
      </c>
      <c r="N164" s="464">
        <f t="shared" si="31"/>
        <v>207</v>
      </c>
      <c r="O164" s="465">
        <f t="shared" si="26"/>
        <v>2338069</v>
      </c>
      <c r="P164" s="461"/>
      <c r="Q164" s="463">
        <v>1026860</v>
      </c>
      <c r="R164" s="464">
        <v>694040</v>
      </c>
      <c r="S164" s="464">
        <f t="shared" si="39"/>
        <v>77614</v>
      </c>
      <c r="T164" s="464">
        <f t="shared" si="39"/>
        <v>5898</v>
      </c>
      <c r="U164" s="464">
        <f t="shared" si="39"/>
        <v>821</v>
      </c>
      <c r="V164" s="464">
        <f t="shared" si="32"/>
        <v>1805233</v>
      </c>
      <c r="W164" s="464">
        <f t="shared" si="33"/>
        <v>159967</v>
      </c>
      <c r="X164" s="464">
        <f t="shared" si="34"/>
        <v>1965200</v>
      </c>
      <c r="Y164" s="464">
        <f t="shared" si="35"/>
        <v>2339</v>
      </c>
      <c r="Z164" s="464">
        <f t="shared" si="36"/>
        <v>207</v>
      </c>
      <c r="AA164" s="465">
        <f t="shared" si="27"/>
        <v>1967746</v>
      </c>
    </row>
    <row r="165" spans="1:27" x14ac:dyDescent="0.2">
      <c r="A165" s="452">
        <f t="shared" si="37"/>
        <v>2033</v>
      </c>
      <c r="B165" s="452">
        <f t="shared" si="38"/>
        <v>4</v>
      </c>
      <c r="C165" s="457">
        <f t="shared" si="25"/>
        <v>48670</v>
      </c>
      <c r="E165" s="463">
        <v>996315</v>
      </c>
      <c r="F165" s="464">
        <v>805517</v>
      </c>
      <c r="G165" s="464">
        <v>74460</v>
      </c>
      <c r="H165" s="464">
        <v>5362</v>
      </c>
      <c r="I165" s="464">
        <v>578</v>
      </c>
      <c r="J165" s="464">
        <f t="shared" si="28"/>
        <v>1882232</v>
      </c>
      <c r="K165" s="464">
        <f t="shared" si="29"/>
        <v>166790</v>
      </c>
      <c r="L165" s="464">
        <f t="shared" si="30"/>
        <v>2049022</v>
      </c>
      <c r="M165" s="464">
        <v>2172</v>
      </c>
      <c r="N165" s="464">
        <f t="shared" si="31"/>
        <v>192</v>
      </c>
      <c r="O165" s="465">
        <f t="shared" si="26"/>
        <v>2051386</v>
      </c>
      <c r="P165" s="461"/>
      <c r="Q165" s="463">
        <v>856216</v>
      </c>
      <c r="R165" s="464">
        <v>617102</v>
      </c>
      <c r="S165" s="464">
        <f t="shared" si="39"/>
        <v>74460</v>
      </c>
      <c r="T165" s="464">
        <f t="shared" si="39"/>
        <v>5362</v>
      </c>
      <c r="U165" s="464">
        <f t="shared" si="39"/>
        <v>578</v>
      </c>
      <c r="V165" s="464">
        <f t="shared" si="32"/>
        <v>1553718</v>
      </c>
      <c r="W165" s="464">
        <f t="shared" si="33"/>
        <v>137680</v>
      </c>
      <c r="X165" s="464">
        <f t="shared" si="34"/>
        <v>1691398</v>
      </c>
      <c r="Y165" s="464">
        <f t="shared" si="35"/>
        <v>2172</v>
      </c>
      <c r="Z165" s="464">
        <f t="shared" si="36"/>
        <v>192</v>
      </c>
      <c r="AA165" s="465">
        <f t="shared" si="27"/>
        <v>1693762</v>
      </c>
    </row>
    <row r="166" spans="1:27" x14ac:dyDescent="0.2">
      <c r="A166" s="452">
        <f t="shared" si="37"/>
        <v>2033</v>
      </c>
      <c r="B166" s="452">
        <f t="shared" si="38"/>
        <v>5</v>
      </c>
      <c r="C166" s="457">
        <f t="shared" si="25"/>
        <v>48700</v>
      </c>
      <c r="E166" s="463">
        <v>891932</v>
      </c>
      <c r="F166" s="464">
        <v>804329</v>
      </c>
      <c r="G166" s="464">
        <v>76157</v>
      </c>
      <c r="H166" s="464">
        <v>5271</v>
      </c>
      <c r="I166" s="464">
        <v>436</v>
      </c>
      <c r="J166" s="464">
        <f t="shared" si="28"/>
        <v>1778125</v>
      </c>
      <c r="K166" s="464">
        <f t="shared" si="29"/>
        <v>157565</v>
      </c>
      <c r="L166" s="464">
        <f t="shared" si="30"/>
        <v>1935690</v>
      </c>
      <c r="M166" s="464">
        <v>2174</v>
      </c>
      <c r="N166" s="464">
        <f t="shared" si="31"/>
        <v>193</v>
      </c>
      <c r="O166" s="465">
        <f t="shared" si="26"/>
        <v>1938057</v>
      </c>
      <c r="P166" s="461"/>
      <c r="Q166" s="463">
        <v>754059</v>
      </c>
      <c r="R166" s="464">
        <v>617977</v>
      </c>
      <c r="S166" s="464">
        <f t="shared" si="39"/>
        <v>76157</v>
      </c>
      <c r="T166" s="464">
        <f t="shared" si="39"/>
        <v>5271</v>
      </c>
      <c r="U166" s="464">
        <f t="shared" si="39"/>
        <v>436</v>
      </c>
      <c r="V166" s="464">
        <f t="shared" si="32"/>
        <v>1453900</v>
      </c>
      <c r="W166" s="464">
        <f t="shared" si="33"/>
        <v>128835</v>
      </c>
      <c r="X166" s="464">
        <f t="shared" si="34"/>
        <v>1582735</v>
      </c>
      <c r="Y166" s="464">
        <f t="shared" si="35"/>
        <v>2174</v>
      </c>
      <c r="Z166" s="464">
        <f t="shared" si="36"/>
        <v>193</v>
      </c>
      <c r="AA166" s="465">
        <f t="shared" si="27"/>
        <v>1585102</v>
      </c>
    </row>
    <row r="167" spans="1:27" x14ac:dyDescent="0.2">
      <c r="A167" s="452">
        <f t="shared" si="37"/>
        <v>2033</v>
      </c>
      <c r="B167" s="452">
        <f t="shared" si="38"/>
        <v>6</v>
      </c>
      <c r="C167" s="457">
        <f t="shared" si="25"/>
        <v>48731</v>
      </c>
      <c r="E167" s="463">
        <v>878383</v>
      </c>
      <c r="F167" s="464">
        <v>788434</v>
      </c>
      <c r="G167" s="464">
        <v>79021</v>
      </c>
      <c r="H167" s="464">
        <v>4737</v>
      </c>
      <c r="I167" s="464">
        <v>317</v>
      </c>
      <c r="J167" s="464">
        <f t="shared" si="28"/>
        <v>1750892</v>
      </c>
      <c r="K167" s="464">
        <f t="shared" si="29"/>
        <v>155152</v>
      </c>
      <c r="L167" s="464">
        <f t="shared" si="30"/>
        <v>1906044</v>
      </c>
      <c r="M167" s="464">
        <v>1787</v>
      </c>
      <c r="N167" s="464">
        <f t="shared" si="31"/>
        <v>158</v>
      </c>
      <c r="O167" s="465">
        <f t="shared" si="26"/>
        <v>1907989</v>
      </c>
      <c r="P167" s="461"/>
      <c r="Q167" s="463">
        <v>743466</v>
      </c>
      <c r="R167" s="464">
        <v>609633</v>
      </c>
      <c r="S167" s="464">
        <f t="shared" si="39"/>
        <v>79021</v>
      </c>
      <c r="T167" s="464">
        <f t="shared" si="39"/>
        <v>4737</v>
      </c>
      <c r="U167" s="464">
        <f t="shared" si="39"/>
        <v>317</v>
      </c>
      <c r="V167" s="464">
        <f t="shared" si="32"/>
        <v>1437174</v>
      </c>
      <c r="W167" s="464">
        <f t="shared" si="33"/>
        <v>127352</v>
      </c>
      <c r="X167" s="464">
        <f t="shared" si="34"/>
        <v>1564526</v>
      </c>
      <c r="Y167" s="464">
        <f t="shared" si="35"/>
        <v>1787</v>
      </c>
      <c r="Z167" s="464">
        <f t="shared" si="36"/>
        <v>158</v>
      </c>
      <c r="AA167" s="465">
        <f t="shared" si="27"/>
        <v>1566471</v>
      </c>
    </row>
    <row r="168" spans="1:27" x14ac:dyDescent="0.2">
      <c r="A168" s="452">
        <f t="shared" si="37"/>
        <v>2033</v>
      </c>
      <c r="B168" s="452">
        <f t="shared" si="38"/>
        <v>7</v>
      </c>
      <c r="C168" s="457">
        <f t="shared" si="25"/>
        <v>48761</v>
      </c>
      <c r="E168" s="463">
        <v>990290</v>
      </c>
      <c r="F168" s="464">
        <v>855283</v>
      </c>
      <c r="G168" s="464">
        <v>77111</v>
      </c>
      <c r="H168" s="464">
        <v>5466</v>
      </c>
      <c r="I168" s="464">
        <v>274</v>
      </c>
      <c r="J168" s="464">
        <f t="shared" si="28"/>
        <v>1928424</v>
      </c>
      <c r="K168" s="464">
        <f t="shared" si="29"/>
        <v>170884</v>
      </c>
      <c r="L168" s="464">
        <f t="shared" si="30"/>
        <v>2099308</v>
      </c>
      <c r="M168" s="464">
        <v>2889</v>
      </c>
      <c r="N168" s="464">
        <f t="shared" si="31"/>
        <v>256</v>
      </c>
      <c r="O168" s="465">
        <f t="shared" si="26"/>
        <v>2102453</v>
      </c>
      <c r="P168" s="461"/>
      <c r="Q168" s="463">
        <v>852688</v>
      </c>
      <c r="R168" s="464">
        <v>670847</v>
      </c>
      <c r="S168" s="464">
        <f t="shared" si="39"/>
        <v>77111</v>
      </c>
      <c r="T168" s="464">
        <f t="shared" si="39"/>
        <v>5466</v>
      </c>
      <c r="U168" s="464">
        <f t="shared" si="39"/>
        <v>274</v>
      </c>
      <c r="V168" s="464">
        <f t="shared" si="32"/>
        <v>1606386</v>
      </c>
      <c r="W168" s="464">
        <f t="shared" si="33"/>
        <v>142347</v>
      </c>
      <c r="X168" s="464">
        <f t="shared" si="34"/>
        <v>1748733</v>
      </c>
      <c r="Y168" s="464">
        <f t="shared" si="35"/>
        <v>2889</v>
      </c>
      <c r="Z168" s="464">
        <f t="shared" si="36"/>
        <v>256</v>
      </c>
      <c r="AA168" s="465">
        <f t="shared" si="27"/>
        <v>1751878</v>
      </c>
    </row>
    <row r="169" spans="1:27" x14ac:dyDescent="0.2">
      <c r="A169" s="452">
        <f t="shared" si="37"/>
        <v>2033</v>
      </c>
      <c r="B169" s="452">
        <f t="shared" si="38"/>
        <v>8</v>
      </c>
      <c r="C169" s="457">
        <f t="shared" si="25"/>
        <v>48792</v>
      </c>
      <c r="E169" s="463">
        <v>1003862</v>
      </c>
      <c r="F169" s="464">
        <v>850924</v>
      </c>
      <c r="G169" s="464">
        <v>82929</v>
      </c>
      <c r="H169" s="464">
        <v>4965</v>
      </c>
      <c r="I169" s="464">
        <v>267</v>
      </c>
      <c r="J169" s="464">
        <f t="shared" si="28"/>
        <v>1942947</v>
      </c>
      <c r="K169" s="464">
        <f t="shared" si="29"/>
        <v>172171</v>
      </c>
      <c r="L169" s="464">
        <f t="shared" si="30"/>
        <v>2115118</v>
      </c>
      <c r="M169" s="464">
        <v>1634</v>
      </c>
      <c r="N169" s="464">
        <f t="shared" si="31"/>
        <v>145</v>
      </c>
      <c r="O169" s="465">
        <f t="shared" si="26"/>
        <v>2116897</v>
      </c>
      <c r="P169" s="461"/>
      <c r="Q169" s="463">
        <v>864577</v>
      </c>
      <c r="R169" s="464">
        <v>663449</v>
      </c>
      <c r="S169" s="464">
        <f t="shared" si="39"/>
        <v>82929</v>
      </c>
      <c r="T169" s="464">
        <f t="shared" si="39"/>
        <v>4965</v>
      </c>
      <c r="U169" s="464">
        <f t="shared" si="39"/>
        <v>267</v>
      </c>
      <c r="V169" s="464">
        <f t="shared" si="32"/>
        <v>1616187</v>
      </c>
      <c r="W169" s="464">
        <f t="shared" si="33"/>
        <v>143215</v>
      </c>
      <c r="X169" s="464">
        <f t="shared" si="34"/>
        <v>1759402</v>
      </c>
      <c r="Y169" s="464">
        <f t="shared" si="35"/>
        <v>1634</v>
      </c>
      <c r="Z169" s="464">
        <f t="shared" si="36"/>
        <v>145</v>
      </c>
      <c r="AA169" s="465">
        <f t="shared" si="27"/>
        <v>1761181</v>
      </c>
    </row>
    <row r="170" spans="1:27" x14ac:dyDescent="0.2">
      <c r="A170" s="452">
        <f t="shared" si="37"/>
        <v>2033</v>
      </c>
      <c r="B170" s="452">
        <f t="shared" si="38"/>
        <v>9</v>
      </c>
      <c r="C170" s="457">
        <f t="shared" ref="C170:C233" si="40">DATE(A170,B170,1)</f>
        <v>48823</v>
      </c>
      <c r="E170" s="463">
        <v>899853</v>
      </c>
      <c r="F170" s="464">
        <v>780382</v>
      </c>
      <c r="G170" s="464">
        <v>73931</v>
      </c>
      <c r="H170" s="464">
        <v>5038</v>
      </c>
      <c r="I170" s="464">
        <v>303</v>
      </c>
      <c r="J170" s="464">
        <f t="shared" si="28"/>
        <v>1759507</v>
      </c>
      <c r="K170" s="464">
        <f t="shared" si="29"/>
        <v>155915</v>
      </c>
      <c r="L170" s="464">
        <f t="shared" si="30"/>
        <v>1915422</v>
      </c>
      <c r="M170" s="464">
        <v>1428</v>
      </c>
      <c r="N170" s="464">
        <f t="shared" si="31"/>
        <v>127</v>
      </c>
      <c r="O170" s="465">
        <f t="shared" ref="O170:O233" si="41">SUM(L170:N170)</f>
        <v>1916977</v>
      </c>
      <c r="P170" s="461"/>
      <c r="Q170" s="463">
        <v>767180</v>
      </c>
      <c r="R170" s="464">
        <v>594778</v>
      </c>
      <c r="S170" s="464">
        <f t="shared" si="39"/>
        <v>73931</v>
      </c>
      <c r="T170" s="464">
        <f t="shared" si="39"/>
        <v>5038</v>
      </c>
      <c r="U170" s="464">
        <f t="shared" si="39"/>
        <v>303</v>
      </c>
      <c r="V170" s="464">
        <f t="shared" si="32"/>
        <v>1441230</v>
      </c>
      <c r="W170" s="464">
        <f t="shared" si="33"/>
        <v>127712</v>
      </c>
      <c r="X170" s="464">
        <f t="shared" si="34"/>
        <v>1568942</v>
      </c>
      <c r="Y170" s="464">
        <f t="shared" si="35"/>
        <v>1428</v>
      </c>
      <c r="Z170" s="464">
        <f t="shared" si="36"/>
        <v>127</v>
      </c>
      <c r="AA170" s="465">
        <f t="shared" ref="AA170:AA233" si="42">SUM(X170:Z170)</f>
        <v>1570497</v>
      </c>
    </row>
    <row r="171" spans="1:27" x14ac:dyDescent="0.2">
      <c r="A171" s="452">
        <f t="shared" si="37"/>
        <v>2033</v>
      </c>
      <c r="B171" s="452">
        <f t="shared" si="38"/>
        <v>10</v>
      </c>
      <c r="C171" s="457">
        <f t="shared" si="40"/>
        <v>48853</v>
      </c>
      <c r="E171" s="463">
        <v>1015643</v>
      </c>
      <c r="F171" s="464">
        <v>835636</v>
      </c>
      <c r="G171" s="464">
        <v>74289</v>
      </c>
      <c r="H171" s="464">
        <v>5646</v>
      </c>
      <c r="I171" s="464">
        <v>473</v>
      </c>
      <c r="J171" s="464">
        <f t="shared" ref="J171:J234" si="43">SUM(E171:I171)</f>
        <v>1931687</v>
      </c>
      <c r="K171" s="464">
        <f t="shared" ref="K171:K234" si="44">L171-J171</f>
        <v>171173</v>
      </c>
      <c r="L171" s="464">
        <f t="shared" ref="L171:L234" si="45">ROUND(J171/(1-0.0814), 0)</f>
        <v>2102860</v>
      </c>
      <c r="M171" s="464">
        <v>1830</v>
      </c>
      <c r="N171" s="464">
        <f t="shared" ref="N171:N234" si="46">ROUND(M171/(1-0.0814)-M171, 0)</f>
        <v>162</v>
      </c>
      <c r="O171" s="465">
        <f t="shared" si="41"/>
        <v>2104852</v>
      </c>
      <c r="P171" s="461"/>
      <c r="Q171" s="463">
        <v>862855</v>
      </c>
      <c r="R171" s="464">
        <v>626198</v>
      </c>
      <c r="S171" s="464">
        <f t="shared" si="39"/>
        <v>74289</v>
      </c>
      <c r="T171" s="464">
        <f t="shared" si="39"/>
        <v>5646</v>
      </c>
      <c r="U171" s="464">
        <f t="shared" si="39"/>
        <v>473</v>
      </c>
      <c r="V171" s="464">
        <f t="shared" ref="V171:V234" si="47">SUM(Q171:U171)</f>
        <v>1569461</v>
      </c>
      <c r="W171" s="464">
        <f t="shared" ref="W171:W234" si="48">X171-V171</f>
        <v>139075</v>
      </c>
      <c r="X171" s="464">
        <f t="shared" ref="X171:X234" si="49">ROUND(V171/(1-0.0814), 0)</f>
        <v>1708536</v>
      </c>
      <c r="Y171" s="464">
        <f t="shared" ref="Y171:Y234" si="50">M171</f>
        <v>1830</v>
      </c>
      <c r="Z171" s="464">
        <f t="shared" ref="Z171:Z234" si="51">ROUND(Y171/(1-0.0814)-Y171, 0)</f>
        <v>162</v>
      </c>
      <c r="AA171" s="465">
        <f t="shared" si="42"/>
        <v>1710528</v>
      </c>
    </row>
    <row r="172" spans="1:27" x14ac:dyDescent="0.2">
      <c r="A172" s="452">
        <f t="shared" si="37"/>
        <v>2033</v>
      </c>
      <c r="B172" s="452">
        <f t="shared" si="38"/>
        <v>11</v>
      </c>
      <c r="C172" s="457">
        <f t="shared" si="40"/>
        <v>48884</v>
      </c>
      <c r="E172" s="463">
        <v>1171859</v>
      </c>
      <c r="F172" s="464">
        <v>870370</v>
      </c>
      <c r="G172" s="464">
        <v>70909</v>
      </c>
      <c r="H172" s="464">
        <v>4750</v>
      </c>
      <c r="I172" s="464">
        <v>639</v>
      </c>
      <c r="J172" s="464">
        <f t="shared" si="43"/>
        <v>2118527</v>
      </c>
      <c r="K172" s="464">
        <f t="shared" si="44"/>
        <v>187729</v>
      </c>
      <c r="L172" s="464">
        <f t="shared" si="45"/>
        <v>2306256</v>
      </c>
      <c r="M172" s="464">
        <v>1832</v>
      </c>
      <c r="N172" s="464">
        <f t="shared" si="46"/>
        <v>162</v>
      </c>
      <c r="O172" s="465">
        <f t="shared" si="41"/>
        <v>2308250</v>
      </c>
      <c r="P172" s="461"/>
      <c r="Q172" s="463">
        <v>1017116</v>
      </c>
      <c r="R172" s="464">
        <v>652140</v>
      </c>
      <c r="S172" s="464">
        <f t="shared" si="39"/>
        <v>70909</v>
      </c>
      <c r="T172" s="464">
        <f t="shared" si="39"/>
        <v>4750</v>
      </c>
      <c r="U172" s="464">
        <f t="shared" si="39"/>
        <v>639</v>
      </c>
      <c r="V172" s="464">
        <f t="shared" si="47"/>
        <v>1745554</v>
      </c>
      <c r="W172" s="464">
        <f t="shared" si="48"/>
        <v>154679</v>
      </c>
      <c r="X172" s="464">
        <f t="shared" si="49"/>
        <v>1900233</v>
      </c>
      <c r="Y172" s="464">
        <f t="shared" si="50"/>
        <v>1832</v>
      </c>
      <c r="Z172" s="464">
        <f t="shared" si="51"/>
        <v>162</v>
      </c>
      <c r="AA172" s="465">
        <f t="shared" si="42"/>
        <v>1902227</v>
      </c>
    </row>
    <row r="173" spans="1:27" x14ac:dyDescent="0.2">
      <c r="A173" s="452">
        <f t="shared" si="37"/>
        <v>2033</v>
      </c>
      <c r="B173" s="452">
        <f t="shared" si="38"/>
        <v>12</v>
      </c>
      <c r="C173" s="457">
        <f t="shared" si="40"/>
        <v>48914</v>
      </c>
      <c r="E173" s="463">
        <v>1387665</v>
      </c>
      <c r="F173" s="464">
        <v>993688</v>
      </c>
      <c r="G173" s="464">
        <v>68625</v>
      </c>
      <c r="H173" s="464">
        <v>5315</v>
      </c>
      <c r="I173" s="464">
        <v>833</v>
      </c>
      <c r="J173" s="464">
        <f t="shared" si="43"/>
        <v>2456126</v>
      </c>
      <c r="K173" s="464">
        <f t="shared" si="44"/>
        <v>217645</v>
      </c>
      <c r="L173" s="464">
        <f t="shared" si="45"/>
        <v>2673771</v>
      </c>
      <c r="M173" s="464">
        <v>1718</v>
      </c>
      <c r="N173" s="464">
        <f t="shared" si="46"/>
        <v>152</v>
      </c>
      <c r="O173" s="465">
        <f t="shared" si="41"/>
        <v>2675641</v>
      </c>
      <c r="P173" s="461"/>
      <c r="Q173" s="463">
        <v>1220225</v>
      </c>
      <c r="R173" s="464">
        <v>755045</v>
      </c>
      <c r="S173" s="464">
        <f t="shared" si="39"/>
        <v>68625</v>
      </c>
      <c r="T173" s="464">
        <f t="shared" si="39"/>
        <v>5315</v>
      </c>
      <c r="U173" s="464">
        <f t="shared" si="39"/>
        <v>833</v>
      </c>
      <c r="V173" s="464">
        <f t="shared" si="47"/>
        <v>2050043</v>
      </c>
      <c r="W173" s="464">
        <f t="shared" si="48"/>
        <v>181661</v>
      </c>
      <c r="X173" s="464">
        <f t="shared" si="49"/>
        <v>2231704</v>
      </c>
      <c r="Y173" s="464">
        <f t="shared" si="50"/>
        <v>1718</v>
      </c>
      <c r="Z173" s="464">
        <f t="shared" si="51"/>
        <v>152</v>
      </c>
      <c r="AA173" s="465">
        <f t="shared" si="42"/>
        <v>2233574</v>
      </c>
    </row>
    <row r="174" spans="1:27" x14ac:dyDescent="0.2">
      <c r="A174" s="452">
        <f t="shared" si="37"/>
        <v>2034</v>
      </c>
      <c r="B174" s="452">
        <f t="shared" si="38"/>
        <v>1</v>
      </c>
      <c r="C174" s="457">
        <f t="shared" si="40"/>
        <v>48945</v>
      </c>
      <c r="E174" s="463">
        <v>1327372</v>
      </c>
      <c r="F174" s="464">
        <v>978924</v>
      </c>
      <c r="G174" s="464">
        <v>72781</v>
      </c>
      <c r="H174" s="464">
        <v>5649</v>
      </c>
      <c r="I174" s="464">
        <v>835</v>
      </c>
      <c r="J174" s="464">
        <f t="shared" si="43"/>
        <v>2385561</v>
      </c>
      <c r="K174" s="464">
        <f t="shared" si="44"/>
        <v>211392</v>
      </c>
      <c r="L174" s="464">
        <f t="shared" si="45"/>
        <v>2596953</v>
      </c>
      <c r="M174" s="464">
        <v>2325</v>
      </c>
      <c r="N174" s="464">
        <f t="shared" si="46"/>
        <v>206</v>
      </c>
      <c r="O174" s="465">
        <f t="shared" si="41"/>
        <v>2599484</v>
      </c>
      <c r="P174" s="461"/>
      <c r="Q174" s="463">
        <v>1172515</v>
      </c>
      <c r="R174" s="464">
        <v>736974</v>
      </c>
      <c r="S174" s="464">
        <f t="shared" si="39"/>
        <v>72781</v>
      </c>
      <c r="T174" s="464">
        <f t="shared" si="39"/>
        <v>5649</v>
      </c>
      <c r="U174" s="464">
        <f t="shared" si="39"/>
        <v>835</v>
      </c>
      <c r="V174" s="464">
        <f t="shared" si="47"/>
        <v>1988754</v>
      </c>
      <c r="W174" s="464">
        <f t="shared" si="48"/>
        <v>176230</v>
      </c>
      <c r="X174" s="464">
        <f t="shared" si="49"/>
        <v>2164984</v>
      </c>
      <c r="Y174" s="464">
        <f t="shared" si="50"/>
        <v>2325</v>
      </c>
      <c r="Z174" s="464">
        <f t="shared" si="51"/>
        <v>206</v>
      </c>
      <c r="AA174" s="465">
        <f t="shared" si="42"/>
        <v>2167515</v>
      </c>
    </row>
    <row r="175" spans="1:27" x14ac:dyDescent="0.2">
      <c r="A175" s="452">
        <f t="shared" si="37"/>
        <v>2034</v>
      </c>
      <c r="B175" s="452">
        <f t="shared" si="38"/>
        <v>2</v>
      </c>
      <c r="C175" s="457">
        <f t="shared" si="40"/>
        <v>48976</v>
      </c>
      <c r="E175" s="463">
        <v>1153728</v>
      </c>
      <c r="F175" s="464">
        <v>853715</v>
      </c>
      <c r="G175" s="464">
        <v>71198</v>
      </c>
      <c r="H175" s="464">
        <v>4895</v>
      </c>
      <c r="I175" s="464">
        <v>826</v>
      </c>
      <c r="J175" s="464">
        <f t="shared" si="43"/>
        <v>2084362</v>
      </c>
      <c r="K175" s="464">
        <f t="shared" si="44"/>
        <v>184702</v>
      </c>
      <c r="L175" s="464">
        <f t="shared" si="45"/>
        <v>2269064</v>
      </c>
      <c r="M175" s="464">
        <v>2433</v>
      </c>
      <c r="N175" s="464">
        <f t="shared" si="46"/>
        <v>216</v>
      </c>
      <c r="O175" s="465">
        <f t="shared" si="41"/>
        <v>2271713</v>
      </c>
      <c r="P175" s="461"/>
      <c r="Q175" s="463">
        <v>1011082</v>
      </c>
      <c r="R175" s="464">
        <v>637950</v>
      </c>
      <c r="S175" s="464">
        <f t="shared" si="39"/>
        <v>71198</v>
      </c>
      <c r="T175" s="464">
        <f t="shared" si="39"/>
        <v>4895</v>
      </c>
      <c r="U175" s="464">
        <f t="shared" si="39"/>
        <v>826</v>
      </c>
      <c r="V175" s="464">
        <f t="shared" si="47"/>
        <v>1725951</v>
      </c>
      <c r="W175" s="464">
        <f t="shared" si="48"/>
        <v>152942</v>
      </c>
      <c r="X175" s="464">
        <f t="shared" si="49"/>
        <v>1878893</v>
      </c>
      <c r="Y175" s="464">
        <f t="shared" si="50"/>
        <v>2433</v>
      </c>
      <c r="Z175" s="464">
        <f t="shared" si="51"/>
        <v>216</v>
      </c>
      <c r="AA175" s="465">
        <f t="shared" si="42"/>
        <v>1881542</v>
      </c>
    </row>
    <row r="176" spans="1:27" x14ac:dyDescent="0.2">
      <c r="A176" s="452">
        <f t="shared" si="37"/>
        <v>2034</v>
      </c>
      <c r="B176" s="452">
        <f t="shared" si="38"/>
        <v>3</v>
      </c>
      <c r="C176" s="457">
        <f t="shared" si="40"/>
        <v>49004</v>
      </c>
      <c r="E176" s="463">
        <v>1191232</v>
      </c>
      <c r="F176" s="464">
        <v>925684</v>
      </c>
      <c r="G176" s="464">
        <v>76268</v>
      </c>
      <c r="H176" s="464">
        <v>5869</v>
      </c>
      <c r="I176" s="464">
        <v>818</v>
      </c>
      <c r="J176" s="464">
        <f t="shared" si="43"/>
        <v>2199871</v>
      </c>
      <c r="K176" s="464">
        <f t="shared" si="44"/>
        <v>194937</v>
      </c>
      <c r="L176" s="464">
        <f t="shared" si="45"/>
        <v>2394808</v>
      </c>
      <c r="M176" s="464">
        <v>2339</v>
      </c>
      <c r="N176" s="464">
        <f t="shared" si="46"/>
        <v>207</v>
      </c>
      <c r="O176" s="465">
        <f t="shared" si="41"/>
        <v>2397354</v>
      </c>
      <c r="P176" s="461"/>
      <c r="Q176" s="463">
        <v>1024707</v>
      </c>
      <c r="R176" s="464">
        <v>685250</v>
      </c>
      <c r="S176" s="464">
        <f t="shared" si="39"/>
        <v>76268</v>
      </c>
      <c r="T176" s="464">
        <f t="shared" si="39"/>
        <v>5869</v>
      </c>
      <c r="U176" s="464">
        <f t="shared" si="39"/>
        <v>818</v>
      </c>
      <c r="V176" s="464">
        <f t="shared" si="47"/>
        <v>1792912</v>
      </c>
      <c r="W176" s="464">
        <f t="shared" si="48"/>
        <v>158876</v>
      </c>
      <c r="X176" s="464">
        <f t="shared" si="49"/>
        <v>1951788</v>
      </c>
      <c r="Y176" s="464">
        <f t="shared" si="50"/>
        <v>2339</v>
      </c>
      <c r="Z176" s="464">
        <f t="shared" si="51"/>
        <v>207</v>
      </c>
      <c r="AA176" s="465">
        <f t="shared" si="42"/>
        <v>1954334</v>
      </c>
    </row>
    <row r="177" spans="1:27" x14ac:dyDescent="0.2">
      <c r="A177" s="452">
        <f t="shared" si="37"/>
        <v>2034</v>
      </c>
      <c r="B177" s="452">
        <f t="shared" si="38"/>
        <v>4</v>
      </c>
      <c r="C177" s="457">
        <f t="shared" si="40"/>
        <v>49035</v>
      </c>
      <c r="E177" s="463">
        <v>1016999</v>
      </c>
      <c r="F177" s="464">
        <v>838053</v>
      </c>
      <c r="G177" s="464">
        <v>73273</v>
      </c>
      <c r="H177" s="464">
        <v>5357</v>
      </c>
      <c r="I177" s="464">
        <v>576</v>
      </c>
      <c r="J177" s="464">
        <f t="shared" si="43"/>
        <v>1934258</v>
      </c>
      <c r="K177" s="464">
        <f t="shared" si="44"/>
        <v>171401</v>
      </c>
      <c r="L177" s="464">
        <f t="shared" si="45"/>
        <v>2105659</v>
      </c>
      <c r="M177" s="464">
        <v>2172</v>
      </c>
      <c r="N177" s="464">
        <f t="shared" si="46"/>
        <v>192</v>
      </c>
      <c r="O177" s="465">
        <f t="shared" si="41"/>
        <v>2108023</v>
      </c>
      <c r="P177" s="461"/>
      <c r="Q177" s="463">
        <v>854065</v>
      </c>
      <c r="R177" s="464">
        <v>608781</v>
      </c>
      <c r="S177" s="464">
        <f t="shared" si="39"/>
        <v>73273</v>
      </c>
      <c r="T177" s="464">
        <f t="shared" si="39"/>
        <v>5357</v>
      </c>
      <c r="U177" s="464">
        <f t="shared" si="39"/>
        <v>576</v>
      </c>
      <c r="V177" s="464">
        <f t="shared" si="47"/>
        <v>1542052</v>
      </c>
      <c r="W177" s="464">
        <f t="shared" si="48"/>
        <v>136646</v>
      </c>
      <c r="X177" s="464">
        <f t="shared" si="49"/>
        <v>1678698</v>
      </c>
      <c r="Y177" s="464">
        <f t="shared" si="50"/>
        <v>2172</v>
      </c>
      <c r="Z177" s="464">
        <f t="shared" si="51"/>
        <v>192</v>
      </c>
      <c r="AA177" s="465">
        <f t="shared" si="42"/>
        <v>1681062</v>
      </c>
    </row>
    <row r="178" spans="1:27" x14ac:dyDescent="0.2">
      <c r="A178" s="452">
        <f t="shared" si="37"/>
        <v>2034</v>
      </c>
      <c r="B178" s="452">
        <f t="shared" si="38"/>
        <v>5</v>
      </c>
      <c r="C178" s="457">
        <f t="shared" si="40"/>
        <v>49065</v>
      </c>
      <c r="E178" s="463">
        <v>917120</v>
      </c>
      <c r="F178" s="464">
        <v>834763</v>
      </c>
      <c r="G178" s="464">
        <v>75015</v>
      </c>
      <c r="H178" s="464">
        <v>5282</v>
      </c>
      <c r="I178" s="464">
        <v>437</v>
      </c>
      <c r="J178" s="464">
        <f t="shared" si="43"/>
        <v>1832617</v>
      </c>
      <c r="K178" s="464">
        <f t="shared" si="44"/>
        <v>162394</v>
      </c>
      <c r="L178" s="464">
        <f t="shared" si="45"/>
        <v>1995011</v>
      </c>
      <c r="M178" s="464">
        <v>2174</v>
      </c>
      <c r="N178" s="464">
        <f t="shared" si="46"/>
        <v>193</v>
      </c>
      <c r="O178" s="465">
        <f t="shared" si="41"/>
        <v>1997378</v>
      </c>
      <c r="P178" s="461"/>
      <c r="Q178" s="463">
        <v>757011</v>
      </c>
      <c r="R178" s="464">
        <v>608469</v>
      </c>
      <c r="S178" s="464">
        <f t="shared" si="39"/>
        <v>75015</v>
      </c>
      <c r="T178" s="464">
        <f t="shared" si="39"/>
        <v>5282</v>
      </c>
      <c r="U178" s="464">
        <f t="shared" si="39"/>
        <v>437</v>
      </c>
      <c r="V178" s="464">
        <f t="shared" si="47"/>
        <v>1446214</v>
      </c>
      <c r="W178" s="464">
        <f t="shared" si="48"/>
        <v>128154</v>
      </c>
      <c r="X178" s="464">
        <f t="shared" si="49"/>
        <v>1574368</v>
      </c>
      <c r="Y178" s="464">
        <f t="shared" si="50"/>
        <v>2174</v>
      </c>
      <c r="Z178" s="464">
        <f t="shared" si="51"/>
        <v>193</v>
      </c>
      <c r="AA178" s="465">
        <f t="shared" si="42"/>
        <v>1576735</v>
      </c>
    </row>
    <row r="179" spans="1:27" x14ac:dyDescent="0.2">
      <c r="A179" s="452">
        <f t="shared" si="37"/>
        <v>2034</v>
      </c>
      <c r="B179" s="452">
        <f t="shared" si="38"/>
        <v>6</v>
      </c>
      <c r="C179" s="457">
        <f t="shared" si="40"/>
        <v>49096</v>
      </c>
      <c r="E179" s="463">
        <v>903460</v>
      </c>
      <c r="F179" s="464">
        <v>818361</v>
      </c>
      <c r="G179" s="464">
        <v>77992</v>
      </c>
      <c r="H179" s="464">
        <v>4754</v>
      </c>
      <c r="I179" s="464">
        <v>317</v>
      </c>
      <c r="J179" s="464">
        <f t="shared" si="43"/>
        <v>1804884</v>
      </c>
      <c r="K179" s="464">
        <f t="shared" si="44"/>
        <v>159936</v>
      </c>
      <c r="L179" s="464">
        <f t="shared" si="45"/>
        <v>1964820</v>
      </c>
      <c r="M179" s="464">
        <v>1787</v>
      </c>
      <c r="N179" s="464">
        <f t="shared" si="46"/>
        <v>158</v>
      </c>
      <c r="O179" s="465">
        <f t="shared" si="41"/>
        <v>1966765</v>
      </c>
      <c r="P179" s="461"/>
      <c r="Q179" s="463">
        <v>747003</v>
      </c>
      <c r="R179" s="464">
        <v>601631</v>
      </c>
      <c r="S179" s="464">
        <f t="shared" si="39"/>
        <v>77992</v>
      </c>
      <c r="T179" s="464">
        <f t="shared" si="39"/>
        <v>4754</v>
      </c>
      <c r="U179" s="464">
        <f t="shared" si="39"/>
        <v>317</v>
      </c>
      <c r="V179" s="464">
        <f t="shared" si="47"/>
        <v>1431697</v>
      </c>
      <c r="W179" s="464">
        <f t="shared" si="48"/>
        <v>126867</v>
      </c>
      <c r="X179" s="464">
        <f t="shared" si="49"/>
        <v>1558564</v>
      </c>
      <c r="Y179" s="464">
        <f t="shared" si="50"/>
        <v>1787</v>
      </c>
      <c r="Z179" s="464">
        <f t="shared" si="51"/>
        <v>158</v>
      </c>
      <c r="AA179" s="465">
        <f t="shared" si="42"/>
        <v>1560509</v>
      </c>
    </row>
    <row r="180" spans="1:27" x14ac:dyDescent="0.2">
      <c r="A180" s="452">
        <f t="shared" si="37"/>
        <v>2034</v>
      </c>
      <c r="B180" s="452">
        <f t="shared" si="38"/>
        <v>7</v>
      </c>
      <c r="C180" s="457">
        <f t="shared" si="40"/>
        <v>49126</v>
      </c>
      <c r="E180" s="463">
        <v>1017497</v>
      </c>
      <c r="F180" s="464">
        <v>886410</v>
      </c>
      <c r="G180" s="464">
        <v>76190</v>
      </c>
      <c r="H180" s="464">
        <v>5490</v>
      </c>
      <c r="I180" s="464">
        <v>274</v>
      </c>
      <c r="J180" s="464">
        <f t="shared" si="43"/>
        <v>1985861</v>
      </c>
      <c r="K180" s="464">
        <f t="shared" si="44"/>
        <v>175973</v>
      </c>
      <c r="L180" s="464">
        <f t="shared" si="45"/>
        <v>2161834</v>
      </c>
      <c r="M180" s="464">
        <v>2889</v>
      </c>
      <c r="N180" s="464">
        <f t="shared" si="46"/>
        <v>256</v>
      </c>
      <c r="O180" s="465">
        <f t="shared" si="41"/>
        <v>2164979</v>
      </c>
      <c r="P180" s="461"/>
      <c r="Q180" s="463">
        <v>858200</v>
      </c>
      <c r="R180" s="464">
        <v>663309</v>
      </c>
      <c r="S180" s="464">
        <f t="shared" si="39"/>
        <v>76190</v>
      </c>
      <c r="T180" s="464">
        <f t="shared" si="39"/>
        <v>5490</v>
      </c>
      <c r="U180" s="464">
        <f t="shared" si="39"/>
        <v>274</v>
      </c>
      <c r="V180" s="464">
        <f t="shared" si="47"/>
        <v>1603463</v>
      </c>
      <c r="W180" s="464">
        <f t="shared" si="48"/>
        <v>142088</v>
      </c>
      <c r="X180" s="464">
        <f t="shared" si="49"/>
        <v>1745551</v>
      </c>
      <c r="Y180" s="464">
        <f t="shared" si="50"/>
        <v>2889</v>
      </c>
      <c r="Z180" s="464">
        <f t="shared" si="51"/>
        <v>256</v>
      </c>
      <c r="AA180" s="465">
        <f t="shared" si="42"/>
        <v>1748696</v>
      </c>
    </row>
    <row r="181" spans="1:27" x14ac:dyDescent="0.2">
      <c r="A181" s="452">
        <f t="shared" si="37"/>
        <v>2034</v>
      </c>
      <c r="B181" s="452">
        <f t="shared" si="38"/>
        <v>8</v>
      </c>
      <c r="C181" s="457">
        <f t="shared" si="40"/>
        <v>49157</v>
      </c>
      <c r="E181" s="463">
        <v>1033125</v>
      </c>
      <c r="F181" s="464">
        <v>882421</v>
      </c>
      <c r="G181" s="464">
        <v>82053</v>
      </c>
      <c r="H181" s="464">
        <v>5000</v>
      </c>
      <c r="I181" s="464">
        <v>267</v>
      </c>
      <c r="J181" s="464">
        <f t="shared" si="43"/>
        <v>2002866</v>
      </c>
      <c r="K181" s="464">
        <f t="shared" si="44"/>
        <v>177480</v>
      </c>
      <c r="L181" s="464">
        <f t="shared" si="45"/>
        <v>2180346</v>
      </c>
      <c r="M181" s="464">
        <v>1634</v>
      </c>
      <c r="N181" s="464">
        <f t="shared" si="46"/>
        <v>145</v>
      </c>
      <c r="O181" s="465">
        <f t="shared" si="41"/>
        <v>2182125</v>
      </c>
      <c r="P181" s="461"/>
      <c r="Q181" s="463">
        <v>872137</v>
      </c>
      <c r="R181" s="464">
        <v>656083</v>
      </c>
      <c r="S181" s="464">
        <f t="shared" si="39"/>
        <v>82053</v>
      </c>
      <c r="T181" s="464">
        <f t="shared" si="39"/>
        <v>5000</v>
      </c>
      <c r="U181" s="464">
        <f t="shared" si="39"/>
        <v>267</v>
      </c>
      <c r="V181" s="464">
        <f t="shared" si="47"/>
        <v>1615540</v>
      </c>
      <c r="W181" s="464">
        <f t="shared" si="48"/>
        <v>143158</v>
      </c>
      <c r="X181" s="464">
        <f t="shared" si="49"/>
        <v>1758698</v>
      </c>
      <c r="Y181" s="464">
        <f t="shared" si="50"/>
        <v>1634</v>
      </c>
      <c r="Z181" s="464">
        <f t="shared" si="51"/>
        <v>145</v>
      </c>
      <c r="AA181" s="465">
        <f t="shared" si="42"/>
        <v>1760477</v>
      </c>
    </row>
    <row r="182" spans="1:27" x14ac:dyDescent="0.2">
      <c r="A182" s="452">
        <f t="shared" si="37"/>
        <v>2034</v>
      </c>
      <c r="B182" s="452">
        <f t="shared" si="38"/>
        <v>9</v>
      </c>
      <c r="C182" s="457">
        <f t="shared" si="40"/>
        <v>49188</v>
      </c>
      <c r="E182" s="463">
        <v>925183</v>
      </c>
      <c r="F182" s="464">
        <v>814052</v>
      </c>
      <c r="G182" s="464">
        <v>73246</v>
      </c>
      <c r="H182" s="464">
        <v>5089</v>
      </c>
      <c r="I182" s="464">
        <v>303</v>
      </c>
      <c r="J182" s="464">
        <f t="shared" si="43"/>
        <v>1817873</v>
      </c>
      <c r="K182" s="464">
        <f t="shared" si="44"/>
        <v>161087</v>
      </c>
      <c r="L182" s="464">
        <f t="shared" si="45"/>
        <v>1978960</v>
      </c>
      <c r="M182" s="464">
        <v>1428</v>
      </c>
      <c r="N182" s="464">
        <f t="shared" si="46"/>
        <v>127</v>
      </c>
      <c r="O182" s="465">
        <f t="shared" si="41"/>
        <v>1980515</v>
      </c>
      <c r="P182" s="461"/>
      <c r="Q182" s="463">
        <v>772000</v>
      </c>
      <c r="R182" s="464">
        <v>590419</v>
      </c>
      <c r="S182" s="464">
        <f t="shared" si="39"/>
        <v>73246</v>
      </c>
      <c r="T182" s="464">
        <f t="shared" si="39"/>
        <v>5089</v>
      </c>
      <c r="U182" s="464">
        <f t="shared" si="39"/>
        <v>303</v>
      </c>
      <c r="V182" s="464">
        <f t="shared" si="47"/>
        <v>1441057</v>
      </c>
      <c r="W182" s="464">
        <f t="shared" si="48"/>
        <v>127697</v>
      </c>
      <c r="X182" s="464">
        <f t="shared" si="49"/>
        <v>1568754</v>
      </c>
      <c r="Y182" s="464">
        <f t="shared" si="50"/>
        <v>1428</v>
      </c>
      <c r="Z182" s="464">
        <f t="shared" si="51"/>
        <v>127</v>
      </c>
      <c r="AA182" s="465">
        <f t="shared" si="42"/>
        <v>1570309</v>
      </c>
    </row>
    <row r="183" spans="1:27" x14ac:dyDescent="0.2">
      <c r="A183" s="452">
        <f t="shared" ref="A183:A246" si="52">A171+1</f>
        <v>2034</v>
      </c>
      <c r="B183" s="452">
        <f t="shared" ref="B183:B246" si="53">B171</f>
        <v>10</v>
      </c>
      <c r="C183" s="457">
        <f t="shared" si="40"/>
        <v>49218</v>
      </c>
      <c r="E183" s="463">
        <v>1039974</v>
      </c>
      <c r="F183" s="464">
        <v>873153</v>
      </c>
      <c r="G183" s="464">
        <v>73383</v>
      </c>
      <c r="H183" s="464">
        <v>5726</v>
      </c>
      <c r="I183" s="464">
        <v>472</v>
      </c>
      <c r="J183" s="464">
        <f t="shared" si="43"/>
        <v>1992708</v>
      </c>
      <c r="K183" s="464">
        <f t="shared" si="44"/>
        <v>176580</v>
      </c>
      <c r="L183" s="464">
        <f t="shared" si="45"/>
        <v>2169288</v>
      </c>
      <c r="M183" s="464">
        <v>1830</v>
      </c>
      <c r="N183" s="464">
        <f t="shared" si="46"/>
        <v>162</v>
      </c>
      <c r="O183" s="465">
        <f t="shared" si="41"/>
        <v>2171280</v>
      </c>
      <c r="P183" s="461"/>
      <c r="Q183" s="463">
        <v>864018</v>
      </c>
      <c r="R183" s="464">
        <v>621290</v>
      </c>
      <c r="S183" s="464">
        <f t="shared" si="39"/>
        <v>73383</v>
      </c>
      <c r="T183" s="464">
        <f t="shared" si="39"/>
        <v>5726</v>
      </c>
      <c r="U183" s="464">
        <f t="shared" si="39"/>
        <v>472</v>
      </c>
      <c r="V183" s="464">
        <f t="shared" si="47"/>
        <v>1564889</v>
      </c>
      <c r="W183" s="464">
        <f t="shared" si="48"/>
        <v>138670</v>
      </c>
      <c r="X183" s="464">
        <f t="shared" si="49"/>
        <v>1703559</v>
      </c>
      <c r="Y183" s="464">
        <f t="shared" si="50"/>
        <v>1830</v>
      </c>
      <c r="Z183" s="464">
        <f t="shared" si="51"/>
        <v>162</v>
      </c>
      <c r="AA183" s="465">
        <f t="shared" si="42"/>
        <v>1705551</v>
      </c>
    </row>
    <row r="184" spans="1:27" x14ac:dyDescent="0.2">
      <c r="A184" s="452">
        <f t="shared" si="52"/>
        <v>2034</v>
      </c>
      <c r="B184" s="452">
        <f t="shared" si="53"/>
        <v>11</v>
      </c>
      <c r="C184" s="457">
        <f t="shared" si="40"/>
        <v>49249</v>
      </c>
      <c r="E184" s="463">
        <v>1200548</v>
      </c>
      <c r="F184" s="464">
        <v>912368</v>
      </c>
      <c r="G184" s="464">
        <v>70198</v>
      </c>
      <c r="H184" s="464">
        <v>4845</v>
      </c>
      <c r="I184" s="464">
        <v>640</v>
      </c>
      <c r="J184" s="464">
        <f t="shared" si="43"/>
        <v>2188599</v>
      </c>
      <c r="K184" s="464">
        <f t="shared" si="44"/>
        <v>193939</v>
      </c>
      <c r="L184" s="464">
        <f t="shared" si="45"/>
        <v>2382538</v>
      </c>
      <c r="M184" s="464">
        <v>1832</v>
      </c>
      <c r="N184" s="464">
        <f t="shared" si="46"/>
        <v>162</v>
      </c>
      <c r="O184" s="465">
        <f t="shared" si="41"/>
        <v>2384532</v>
      </c>
      <c r="P184" s="461"/>
      <c r="Q184" s="463">
        <v>1022603</v>
      </c>
      <c r="R184" s="464">
        <v>650442</v>
      </c>
      <c r="S184" s="464">
        <f t="shared" si="39"/>
        <v>70198</v>
      </c>
      <c r="T184" s="464">
        <f t="shared" si="39"/>
        <v>4845</v>
      </c>
      <c r="U184" s="464">
        <f t="shared" si="39"/>
        <v>640</v>
      </c>
      <c r="V184" s="464">
        <f t="shared" si="47"/>
        <v>1748728</v>
      </c>
      <c r="W184" s="464">
        <f t="shared" si="48"/>
        <v>154960</v>
      </c>
      <c r="X184" s="464">
        <f t="shared" si="49"/>
        <v>1903688</v>
      </c>
      <c r="Y184" s="464">
        <f t="shared" si="50"/>
        <v>1832</v>
      </c>
      <c r="Z184" s="464">
        <f t="shared" si="51"/>
        <v>162</v>
      </c>
      <c r="AA184" s="465">
        <f t="shared" si="42"/>
        <v>1905682</v>
      </c>
    </row>
    <row r="185" spans="1:27" x14ac:dyDescent="0.2">
      <c r="A185" s="452">
        <f t="shared" si="52"/>
        <v>2034</v>
      </c>
      <c r="B185" s="452">
        <f t="shared" si="53"/>
        <v>12</v>
      </c>
      <c r="C185" s="457">
        <f t="shared" si="40"/>
        <v>49279</v>
      </c>
      <c r="E185" s="463">
        <v>1416853</v>
      </c>
      <c r="F185" s="464">
        <v>1041665</v>
      </c>
      <c r="G185" s="464">
        <v>68314</v>
      </c>
      <c r="H185" s="464">
        <v>5430</v>
      </c>
      <c r="I185" s="464">
        <v>833</v>
      </c>
      <c r="J185" s="464">
        <f t="shared" si="43"/>
        <v>2533095</v>
      </c>
      <c r="K185" s="464">
        <f t="shared" si="44"/>
        <v>224465</v>
      </c>
      <c r="L185" s="464">
        <f t="shared" si="45"/>
        <v>2757560</v>
      </c>
      <c r="M185" s="464">
        <v>1718</v>
      </c>
      <c r="N185" s="464">
        <f t="shared" si="46"/>
        <v>152</v>
      </c>
      <c r="O185" s="465">
        <f t="shared" si="41"/>
        <v>2759430</v>
      </c>
      <c r="P185" s="461"/>
      <c r="Q185" s="463">
        <v>1224674</v>
      </c>
      <c r="R185" s="464">
        <v>755781</v>
      </c>
      <c r="S185" s="464">
        <f t="shared" si="39"/>
        <v>68314</v>
      </c>
      <c r="T185" s="464">
        <f t="shared" si="39"/>
        <v>5430</v>
      </c>
      <c r="U185" s="464">
        <f t="shared" si="39"/>
        <v>833</v>
      </c>
      <c r="V185" s="464">
        <f t="shared" si="47"/>
        <v>2055032</v>
      </c>
      <c r="W185" s="464">
        <f t="shared" si="48"/>
        <v>182103</v>
      </c>
      <c r="X185" s="464">
        <f t="shared" si="49"/>
        <v>2237135</v>
      </c>
      <c r="Y185" s="464">
        <f t="shared" si="50"/>
        <v>1718</v>
      </c>
      <c r="Z185" s="464">
        <f t="shared" si="51"/>
        <v>152</v>
      </c>
      <c r="AA185" s="465">
        <f t="shared" si="42"/>
        <v>2239005</v>
      </c>
    </row>
    <row r="186" spans="1:27" x14ac:dyDescent="0.2">
      <c r="A186" s="452">
        <f t="shared" si="52"/>
        <v>2035</v>
      </c>
      <c r="B186" s="452">
        <f t="shared" si="53"/>
        <v>1</v>
      </c>
      <c r="C186" s="457">
        <f t="shared" si="40"/>
        <v>49310</v>
      </c>
      <c r="E186" s="463">
        <v>1360153</v>
      </c>
      <c r="F186" s="464">
        <v>1026398</v>
      </c>
      <c r="G186" s="464">
        <v>72465</v>
      </c>
      <c r="H186" s="464">
        <v>5763</v>
      </c>
      <c r="I186" s="464">
        <v>839</v>
      </c>
      <c r="J186" s="464">
        <f t="shared" si="43"/>
        <v>2465618</v>
      </c>
      <c r="K186" s="464">
        <f t="shared" si="44"/>
        <v>218486</v>
      </c>
      <c r="L186" s="464">
        <f t="shared" si="45"/>
        <v>2684104</v>
      </c>
      <c r="M186" s="464">
        <v>2325</v>
      </c>
      <c r="N186" s="464">
        <f t="shared" si="46"/>
        <v>206</v>
      </c>
      <c r="O186" s="465">
        <f t="shared" si="41"/>
        <v>2686635</v>
      </c>
      <c r="P186" s="461"/>
      <c r="Q186" s="463">
        <v>1183115</v>
      </c>
      <c r="R186" s="464">
        <v>736710</v>
      </c>
      <c r="S186" s="464">
        <f t="shared" ref="S186:U249" si="54">G186</f>
        <v>72465</v>
      </c>
      <c r="T186" s="464">
        <f t="shared" si="54"/>
        <v>5763</v>
      </c>
      <c r="U186" s="464">
        <f t="shared" si="54"/>
        <v>839</v>
      </c>
      <c r="V186" s="464">
        <f t="shared" si="47"/>
        <v>1998892</v>
      </c>
      <c r="W186" s="464">
        <f t="shared" si="48"/>
        <v>177128</v>
      </c>
      <c r="X186" s="464">
        <f t="shared" si="49"/>
        <v>2176020</v>
      </c>
      <c r="Y186" s="464">
        <f t="shared" si="50"/>
        <v>2325</v>
      </c>
      <c r="Z186" s="464">
        <f t="shared" si="51"/>
        <v>206</v>
      </c>
      <c r="AA186" s="465">
        <f t="shared" si="42"/>
        <v>2178551</v>
      </c>
    </row>
    <row r="187" spans="1:27" x14ac:dyDescent="0.2">
      <c r="A187" s="452">
        <f t="shared" si="52"/>
        <v>2035</v>
      </c>
      <c r="B187" s="452">
        <f t="shared" si="53"/>
        <v>2</v>
      </c>
      <c r="C187" s="457">
        <f t="shared" si="40"/>
        <v>49341</v>
      </c>
      <c r="E187" s="463">
        <v>1166141</v>
      </c>
      <c r="F187" s="464">
        <v>891435</v>
      </c>
      <c r="G187" s="464">
        <v>70822</v>
      </c>
      <c r="H187" s="464">
        <v>4992</v>
      </c>
      <c r="I187" s="464">
        <v>818</v>
      </c>
      <c r="J187" s="464">
        <f t="shared" si="43"/>
        <v>2134208</v>
      </c>
      <c r="K187" s="464">
        <f t="shared" si="44"/>
        <v>189119</v>
      </c>
      <c r="L187" s="464">
        <f t="shared" si="45"/>
        <v>2323327</v>
      </c>
      <c r="M187" s="464">
        <v>2433</v>
      </c>
      <c r="N187" s="464">
        <f t="shared" si="46"/>
        <v>216</v>
      </c>
      <c r="O187" s="465">
        <f t="shared" si="41"/>
        <v>2325976</v>
      </c>
      <c r="P187" s="461"/>
      <c r="Q187" s="463">
        <v>1003156</v>
      </c>
      <c r="R187" s="464">
        <v>633465</v>
      </c>
      <c r="S187" s="464">
        <f t="shared" si="54"/>
        <v>70822</v>
      </c>
      <c r="T187" s="464">
        <f t="shared" si="54"/>
        <v>4992</v>
      </c>
      <c r="U187" s="464">
        <f t="shared" si="54"/>
        <v>818</v>
      </c>
      <c r="V187" s="464">
        <f t="shared" si="47"/>
        <v>1713253</v>
      </c>
      <c r="W187" s="464">
        <f t="shared" si="48"/>
        <v>151817</v>
      </c>
      <c r="X187" s="464">
        <f t="shared" si="49"/>
        <v>1865070</v>
      </c>
      <c r="Y187" s="464">
        <f t="shared" si="50"/>
        <v>2433</v>
      </c>
      <c r="Z187" s="464">
        <f t="shared" si="51"/>
        <v>216</v>
      </c>
      <c r="AA187" s="465">
        <f t="shared" si="42"/>
        <v>1867719</v>
      </c>
    </row>
    <row r="188" spans="1:27" x14ac:dyDescent="0.2">
      <c r="A188" s="452">
        <f t="shared" si="52"/>
        <v>2035</v>
      </c>
      <c r="B188" s="452">
        <f t="shared" si="53"/>
        <v>3</v>
      </c>
      <c r="C188" s="457">
        <f t="shared" si="40"/>
        <v>49369</v>
      </c>
      <c r="E188" s="463">
        <v>1215102</v>
      </c>
      <c r="F188" s="464">
        <v>969438</v>
      </c>
      <c r="G188" s="464">
        <v>75906</v>
      </c>
      <c r="H188" s="464">
        <v>5981</v>
      </c>
      <c r="I188" s="464">
        <v>816</v>
      </c>
      <c r="J188" s="464">
        <f t="shared" si="43"/>
        <v>2267243</v>
      </c>
      <c r="K188" s="464">
        <f t="shared" si="44"/>
        <v>200907</v>
      </c>
      <c r="L188" s="464">
        <f t="shared" si="45"/>
        <v>2468150</v>
      </c>
      <c r="M188" s="464">
        <v>2339</v>
      </c>
      <c r="N188" s="464">
        <f t="shared" si="46"/>
        <v>207</v>
      </c>
      <c r="O188" s="465">
        <f t="shared" si="41"/>
        <v>2470696</v>
      </c>
      <c r="P188" s="461"/>
      <c r="Q188" s="463">
        <v>1025256</v>
      </c>
      <c r="R188" s="464">
        <v>682450</v>
      </c>
      <c r="S188" s="464">
        <f t="shared" si="54"/>
        <v>75906</v>
      </c>
      <c r="T188" s="464">
        <f t="shared" si="54"/>
        <v>5981</v>
      </c>
      <c r="U188" s="464">
        <f t="shared" si="54"/>
        <v>816</v>
      </c>
      <c r="V188" s="464">
        <f t="shared" si="47"/>
        <v>1790409</v>
      </c>
      <c r="W188" s="464">
        <f t="shared" si="48"/>
        <v>158654</v>
      </c>
      <c r="X188" s="464">
        <f t="shared" si="49"/>
        <v>1949063</v>
      </c>
      <c r="Y188" s="464">
        <f t="shared" si="50"/>
        <v>2339</v>
      </c>
      <c r="Z188" s="464">
        <f t="shared" si="51"/>
        <v>207</v>
      </c>
      <c r="AA188" s="465">
        <f t="shared" si="42"/>
        <v>1951609</v>
      </c>
    </row>
    <row r="189" spans="1:27" x14ac:dyDescent="0.2">
      <c r="A189" s="452">
        <f t="shared" si="52"/>
        <v>2035</v>
      </c>
      <c r="B189" s="452">
        <f t="shared" si="53"/>
        <v>4</v>
      </c>
      <c r="C189" s="457">
        <f t="shared" si="40"/>
        <v>49400</v>
      </c>
      <c r="E189" s="463">
        <v>1042547</v>
      </c>
      <c r="F189" s="464">
        <v>877881</v>
      </c>
      <c r="G189" s="464">
        <v>72928</v>
      </c>
      <c r="H189" s="464">
        <v>5457</v>
      </c>
      <c r="I189" s="464">
        <v>576</v>
      </c>
      <c r="J189" s="464">
        <f t="shared" si="43"/>
        <v>1999389</v>
      </c>
      <c r="K189" s="464">
        <f t="shared" si="44"/>
        <v>177172</v>
      </c>
      <c r="L189" s="464">
        <f t="shared" si="45"/>
        <v>2176561</v>
      </c>
      <c r="M189" s="464">
        <v>2172</v>
      </c>
      <c r="N189" s="464">
        <f t="shared" si="46"/>
        <v>192</v>
      </c>
      <c r="O189" s="465">
        <f t="shared" si="41"/>
        <v>2178925</v>
      </c>
      <c r="P189" s="461"/>
      <c r="Q189" s="463">
        <v>856976</v>
      </c>
      <c r="R189" s="464">
        <v>604610</v>
      </c>
      <c r="S189" s="464">
        <f t="shared" si="54"/>
        <v>72928</v>
      </c>
      <c r="T189" s="464">
        <f t="shared" si="54"/>
        <v>5457</v>
      </c>
      <c r="U189" s="464">
        <f t="shared" si="54"/>
        <v>576</v>
      </c>
      <c r="V189" s="464">
        <f t="shared" si="47"/>
        <v>1540547</v>
      </c>
      <c r="W189" s="464">
        <f t="shared" si="48"/>
        <v>136513</v>
      </c>
      <c r="X189" s="464">
        <f t="shared" si="49"/>
        <v>1677060</v>
      </c>
      <c r="Y189" s="464">
        <f t="shared" si="50"/>
        <v>2172</v>
      </c>
      <c r="Z189" s="464">
        <f t="shared" si="51"/>
        <v>192</v>
      </c>
      <c r="AA189" s="465">
        <f t="shared" si="42"/>
        <v>1679424</v>
      </c>
    </row>
    <row r="190" spans="1:27" x14ac:dyDescent="0.2">
      <c r="A190" s="452">
        <f t="shared" si="52"/>
        <v>2035</v>
      </c>
      <c r="B190" s="452">
        <f t="shared" si="53"/>
        <v>5</v>
      </c>
      <c r="C190" s="457">
        <f t="shared" si="40"/>
        <v>49430</v>
      </c>
      <c r="E190" s="463">
        <v>942625</v>
      </c>
      <c r="F190" s="464">
        <v>873318</v>
      </c>
      <c r="G190" s="464">
        <v>74674</v>
      </c>
      <c r="H190" s="464">
        <v>5379</v>
      </c>
      <c r="I190" s="464">
        <v>437</v>
      </c>
      <c r="J190" s="464">
        <f t="shared" si="43"/>
        <v>1896433</v>
      </c>
      <c r="K190" s="464">
        <f t="shared" si="44"/>
        <v>168049</v>
      </c>
      <c r="L190" s="464">
        <f t="shared" si="45"/>
        <v>2064482</v>
      </c>
      <c r="M190" s="464">
        <v>2174</v>
      </c>
      <c r="N190" s="464">
        <f t="shared" si="46"/>
        <v>193</v>
      </c>
      <c r="O190" s="465">
        <f t="shared" si="41"/>
        <v>2066849</v>
      </c>
      <c r="P190" s="461"/>
      <c r="Q190" s="463">
        <v>760449</v>
      </c>
      <c r="R190" s="464">
        <v>604049</v>
      </c>
      <c r="S190" s="464">
        <f t="shared" si="54"/>
        <v>74674</v>
      </c>
      <c r="T190" s="464">
        <f t="shared" si="54"/>
        <v>5379</v>
      </c>
      <c r="U190" s="464">
        <f t="shared" si="54"/>
        <v>437</v>
      </c>
      <c r="V190" s="464">
        <f t="shared" si="47"/>
        <v>1444988</v>
      </c>
      <c r="W190" s="464">
        <f t="shared" si="48"/>
        <v>128045</v>
      </c>
      <c r="X190" s="464">
        <f t="shared" si="49"/>
        <v>1573033</v>
      </c>
      <c r="Y190" s="464">
        <f t="shared" si="50"/>
        <v>2174</v>
      </c>
      <c r="Z190" s="464">
        <f t="shared" si="51"/>
        <v>193</v>
      </c>
      <c r="AA190" s="465">
        <f t="shared" si="42"/>
        <v>1575400</v>
      </c>
    </row>
    <row r="191" spans="1:27" x14ac:dyDescent="0.2">
      <c r="A191" s="452">
        <f t="shared" si="52"/>
        <v>2035</v>
      </c>
      <c r="B191" s="452">
        <f t="shared" si="53"/>
        <v>6</v>
      </c>
      <c r="C191" s="457">
        <f t="shared" si="40"/>
        <v>49461</v>
      </c>
      <c r="E191" s="463">
        <v>928698</v>
      </c>
      <c r="F191" s="464">
        <v>855697</v>
      </c>
      <c r="G191" s="464">
        <v>77660</v>
      </c>
      <c r="H191" s="464">
        <v>4842</v>
      </c>
      <c r="I191" s="464">
        <v>317</v>
      </c>
      <c r="J191" s="464">
        <f t="shared" si="43"/>
        <v>1867214</v>
      </c>
      <c r="K191" s="464">
        <f t="shared" si="44"/>
        <v>165460</v>
      </c>
      <c r="L191" s="464">
        <f t="shared" si="45"/>
        <v>2032674</v>
      </c>
      <c r="M191" s="464">
        <v>1787</v>
      </c>
      <c r="N191" s="464">
        <f t="shared" si="46"/>
        <v>158</v>
      </c>
      <c r="O191" s="465">
        <f t="shared" si="41"/>
        <v>2034619</v>
      </c>
      <c r="P191" s="461"/>
      <c r="Q191" s="463">
        <v>750838</v>
      </c>
      <c r="R191" s="464">
        <v>598164</v>
      </c>
      <c r="S191" s="464">
        <f t="shared" si="54"/>
        <v>77660</v>
      </c>
      <c r="T191" s="464">
        <f t="shared" si="54"/>
        <v>4842</v>
      </c>
      <c r="U191" s="464">
        <f t="shared" si="54"/>
        <v>317</v>
      </c>
      <c r="V191" s="464">
        <f t="shared" si="47"/>
        <v>1431821</v>
      </c>
      <c r="W191" s="464">
        <f t="shared" si="48"/>
        <v>126878</v>
      </c>
      <c r="X191" s="464">
        <f t="shared" si="49"/>
        <v>1558699</v>
      </c>
      <c r="Y191" s="464">
        <f t="shared" si="50"/>
        <v>1787</v>
      </c>
      <c r="Z191" s="464">
        <f t="shared" si="51"/>
        <v>158</v>
      </c>
      <c r="AA191" s="465">
        <f t="shared" si="42"/>
        <v>1560644</v>
      </c>
    </row>
    <row r="192" spans="1:27" x14ac:dyDescent="0.2">
      <c r="A192" s="452">
        <f t="shared" si="52"/>
        <v>2035</v>
      </c>
      <c r="B192" s="452">
        <f t="shared" si="53"/>
        <v>7</v>
      </c>
      <c r="C192" s="457">
        <f t="shared" si="40"/>
        <v>49491</v>
      </c>
      <c r="E192" s="463">
        <v>1046780</v>
      </c>
      <c r="F192" s="464">
        <v>924193</v>
      </c>
      <c r="G192" s="464">
        <v>75860</v>
      </c>
      <c r="H192" s="464">
        <v>5594</v>
      </c>
      <c r="I192" s="464">
        <v>274</v>
      </c>
      <c r="J192" s="464">
        <f t="shared" si="43"/>
        <v>2052701</v>
      </c>
      <c r="K192" s="464">
        <f t="shared" si="44"/>
        <v>181896</v>
      </c>
      <c r="L192" s="464">
        <f t="shared" si="45"/>
        <v>2234597</v>
      </c>
      <c r="M192" s="464">
        <v>2889</v>
      </c>
      <c r="N192" s="464">
        <f t="shared" si="46"/>
        <v>256</v>
      </c>
      <c r="O192" s="465">
        <f t="shared" si="41"/>
        <v>2237742</v>
      </c>
      <c r="P192" s="461"/>
      <c r="Q192" s="463">
        <v>865900</v>
      </c>
      <c r="R192" s="464">
        <v>659548</v>
      </c>
      <c r="S192" s="464">
        <f t="shared" si="54"/>
        <v>75860</v>
      </c>
      <c r="T192" s="464">
        <f t="shared" si="54"/>
        <v>5594</v>
      </c>
      <c r="U192" s="464">
        <f t="shared" si="54"/>
        <v>274</v>
      </c>
      <c r="V192" s="464">
        <f t="shared" si="47"/>
        <v>1607176</v>
      </c>
      <c r="W192" s="464">
        <f t="shared" si="48"/>
        <v>142417</v>
      </c>
      <c r="X192" s="464">
        <f t="shared" si="49"/>
        <v>1749593</v>
      </c>
      <c r="Y192" s="464">
        <f t="shared" si="50"/>
        <v>2889</v>
      </c>
      <c r="Z192" s="464">
        <f t="shared" si="51"/>
        <v>256</v>
      </c>
      <c r="AA192" s="465">
        <f t="shared" si="42"/>
        <v>1752738</v>
      </c>
    </row>
    <row r="193" spans="1:27" x14ac:dyDescent="0.2">
      <c r="A193" s="452">
        <f t="shared" si="52"/>
        <v>2035</v>
      </c>
      <c r="B193" s="452">
        <f t="shared" si="53"/>
        <v>8</v>
      </c>
      <c r="C193" s="457">
        <f t="shared" si="40"/>
        <v>49522</v>
      </c>
      <c r="E193" s="463">
        <v>1063444</v>
      </c>
      <c r="F193" s="464">
        <v>920976</v>
      </c>
      <c r="G193" s="464">
        <v>81691</v>
      </c>
      <c r="H193" s="464">
        <v>5096</v>
      </c>
      <c r="I193" s="464">
        <v>267</v>
      </c>
      <c r="J193" s="464">
        <f t="shared" si="43"/>
        <v>2071474</v>
      </c>
      <c r="K193" s="464">
        <f t="shared" si="44"/>
        <v>183560</v>
      </c>
      <c r="L193" s="464">
        <f t="shared" si="45"/>
        <v>2255034</v>
      </c>
      <c r="M193" s="464">
        <v>1634</v>
      </c>
      <c r="N193" s="464">
        <f t="shared" si="46"/>
        <v>145</v>
      </c>
      <c r="O193" s="465">
        <f t="shared" si="41"/>
        <v>2256813</v>
      </c>
      <c r="P193" s="461"/>
      <c r="Q193" s="463">
        <v>880841</v>
      </c>
      <c r="R193" s="464">
        <v>652921</v>
      </c>
      <c r="S193" s="464">
        <f t="shared" si="54"/>
        <v>81691</v>
      </c>
      <c r="T193" s="464">
        <f t="shared" si="54"/>
        <v>5096</v>
      </c>
      <c r="U193" s="464">
        <f t="shared" si="54"/>
        <v>267</v>
      </c>
      <c r="V193" s="464">
        <f t="shared" si="47"/>
        <v>1620816</v>
      </c>
      <c r="W193" s="464">
        <f t="shared" si="48"/>
        <v>143626</v>
      </c>
      <c r="X193" s="464">
        <f t="shared" si="49"/>
        <v>1764442</v>
      </c>
      <c r="Y193" s="464">
        <f t="shared" si="50"/>
        <v>1634</v>
      </c>
      <c r="Z193" s="464">
        <f t="shared" si="51"/>
        <v>145</v>
      </c>
      <c r="AA193" s="465">
        <f t="shared" si="42"/>
        <v>1766221</v>
      </c>
    </row>
    <row r="194" spans="1:27" x14ac:dyDescent="0.2">
      <c r="A194" s="452">
        <f t="shared" si="52"/>
        <v>2035</v>
      </c>
      <c r="B194" s="452">
        <f t="shared" si="53"/>
        <v>9</v>
      </c>
      <c r="C194" s="457">
        <f t="shared" si="40"/>
        <v>49553</v>
      </c>
      <c r="E194" s="463">
        <v>950112</v>
      </c>
      <c r="F194" s="464">
        <v>853269</v>
      </c>
      <c r="G194" s="464">
        <v>72629</v>
      </c>
      <c r="H194" s="464">
        <v>5189</v>
      </c>
      <c r="I194" s="464">
        <v>303</v>
      </c>
      <c r="J194" s="464">
        <f t="shared" si="43"/>
        <v>1881502</v>
      </c>
      <c r="K194" s="464">
        <f t="shared" si="44"/>
        <v>166726</v>
      </c>
      <c r="L194" s="464">
        <f t="shared" si="45"/>
        <v>2048228</v>
      </c>
      <c r="M194" s="464">
        <v>1428</v>
      </c>
      <c r="N194" s="464">
        <f t="shared" si="46"/>
        <v>127</v>
      </c>
      <c r="O194" s="465">
        <f t="shared" si="41"/>
        <v>2049783</v>
      </c>
      <c r="P194" s="461"/>
      <c r="Q194" s="463">
        <v>776478</v>
      </c>
      <c r="R194" s="464">
        <v>588895</v>
      </c>
      <c r="S194" s="464">
        <f t="shared" si="54"/>
        <v>72629</v>
      </c>
      <c r="T194" s="464">
        <f t="shared" si="54"/>
        <v>5189</v>
      </c>
      <c r="U194" s="464">
        <f t="shared" si="54"/>
        <v>303</v>
      </c>
      <c r="V194" s="464">
        <f t="shared" si="47"/>
        <v>1443494</v>
      </c>
      <c r="W194" s="464">
        <f t="shared" si="48"/>
        <v>127912</v>
      </c>
      <c r="X194" s="464">
        <f t="shared" si="49"/>
        <v>1571406</v>
      </c>
      <c r="Y194" s="464">
        <f t="shared" si="50"/>
        <v>1428</v>
      </c>
      <c r="Z194" s="464">
        <f t="shared" si="51"/>
        <v>127</v>
      </c>
      <c r="AA194" s="465">
        <f t="shared" si="42"/>
        <v>1572961</v>
      </c>
    </row>
    <row r="195" spans="1:27" x14ac:dyDescent="0.2">
      <c r="A195" s="452">
        <f t="shared" si="52"/>
        <v>2035</v>
      </c>
      <c r="B195" s="452">
        <f t="shared" si="53"/>
        <v>10</v>
      </c>
      <c r="C195" s="457">
        <f t="shared" si="40"/>
        <v>49583</v>
      </c>
      <c r="E195" s="463">
        <v>1059874</v>
      </c>
      <c r="F195" s="464">
        <v>913775</v>
      </c>
      <c r="G195" s="464">
        <v>73015</v>
      </c>
      <c r="H195" s="464">
        <v>5843</v>
      </c>
      <c r="I195" s="464">
        <v>469</v>
      </c>
      <c r="J195" s="464">
        <f t="shared" si="43"/>
        <v>2052976</v>
      </c>
      <c r="K195" s="464">
        <f t="shared" si="44"/>
        <v>181921</v>
      </c>
      <c r="L195" s="464">
        <f t="shared" si="45"/>
        <v>2234897</v>
      </c>
      <c r="M195" s="464">
        <v>1830</v>
      </c>
      <c r="N195" s="464">
        <f t="shared" si="46"/>
        <v>162</v>
      </c>
      <c r="O195" s="465">
        <f t="shared" si="41"/>
        <v>2236889</v>
      </c>
      <c r="P195" s="461"/>
      <c r="Q195" s="463">
        <v>860789</v>
      </c>
      <c r="R195" s="464">
        <v>616476</v>
      </c>
      <c r="S195" s="464">
        <f t="shared" si="54"/>
        <v>73015</v>
      </c>
      <c r="T195" s="464">
        <f t="shared" si="54"/>
        <v>5843</v>
      </c>
      <c r="U195" s="464">
        <f t="shared" si="54"/>
        <v>469</v>
      </c>
      <c r="V195" s="464">
        <f t="shared" si="47"/>
        <v>1556592</v>
      </c>
      <c r="W195" s="464">
        <f t="shared" si="48"/>
        <v>137934</v>
      </c>
      <c r="X195" s="464">
        <f t="shared" si="49"/>
        <v>1694526</v>
      </c>
      <c r="Y195" s="464">
        <f t="shared" si="50"/>
        <v>1830</v>
      </c>
      <c r="Z195" s="464">
        <f t="shared" si="51"/>
        <v>162</v>
      </c>
      <c r="AA195" s="465">
        <f t="shared" si="42"/>
        <v>1696518</v>
      </c>
    </row>
    <row r="196" spans="1:27" x14ac:dyDescent="0.2">
      <c r="A196" s="452">
        <f t="shared" si="52"/>
        <v>2035</v>
      </c>
      <c r="B196" s="452">
        <f t="shared" si="53"/>
        <v>11</v>
      </c>
      <c r="C196" s="457">
        <f t="shared" si="40"/>
        <v>49614</v>
      </c>
      <c r="E196" s="463">
        <v>1224326</v>
      </c>
      <c r="F196" s="464">
        <v>956991</v>
      </c>
      <c r="G196" s="464">
        <v>69865</v>
      </c>
      <c r="H196" s="464">
        <v>4947</v>
      </c>
      <c r="I196" s="464">
        <v>638</v>
      </c>
      <c r="J196" s="464">
        <f t="shared" si="43"/>
        <v>2256767</v>
      </c>
      <c r="K196" s="464">
        <f t="shared" si="44"/>
        <v>199979</v>
      </c>
      <c r="L196" s="464">
        <f t="shared" si="45"/>
        <v>2456746</v>
      </c>
      <c r="M196" s="464">
        <v>1832</v>
      </c>
      <c r="N196" s="464">
        <f t="shared" si="46"/>
        <v>162</v>
      </c>
      <c r="O196" s="465">
        <f t="shared" si="41"/>
        <v>2458740</v>
      </c>
      <c r="P196" s="461"/>
      <c r="Q196" s="463">
        <v>1023193</v>
      </c>
      <c r="R196" s="464">
        <v>648355</v>
      </c>
      <c r="S196" s="464">
        <f t="shared" si="54"/>
        <v>69865</v>
      </c>
      <c r="T196" s="464">
        <f t="shared" si="54"/>
        <v>4947</v>
      </c>
      <c r="U196" s="464">
        <f t="shared" si="54"/>
        <v>638</v>
      </c>
      <c r="V196" s="464">
        <f t="shared" si="47"/>
        <v>1746998</v>
      </c>
      <c r="W196" s="464">
        <f t="shared" si="48"/>
        <v>154807</v>
      </c>
      <c r="X196" s="464">
        <f t="shared" si="49"/>
        <v>1901805</v>
      </c>
      <c r="Y196" s="464">
        <f t="shared" si="50"/>
        <v>1832</v>
      </c>
      <c r="Z196" s="464">
        <f t="shared" si="51"/>
        <v>162</v>
      </c>
      <c r="AA196" s="465">
        <f t="shared" si="42"/>
        <v>1903799</v>
      </c>
    </row>
    <row r="197" spans="1:27" x14ac:dyDescent="0.2">
      <c r="A197" s="452">
        <f t="shared" si="52"/>
        <v>2035</v>
      </c>
      <c r="B197" s="452">
        <f t="shared" si="53"/>
        <v>12</v>
      </c>
      <c r="C197" s="457">
        <f t="shared" si="40"/>
        <v>49644</v>
      </c>
      <c r="E197" s="463">
        <v>1445636</v>
      </c>
      <c r="F197" s="464">
        <v>1091816</v>
      </c>
      <c r="G197" s="464">
        <v>67994</v>
      </c>
      <c r="H197" s="464">
        <v>5542</v>
      </c>
      <c r="I197" s="464">
        <v>832</v>
      </c>
      <c r="J197" s="464">
        <f t="shared" si="43"/>
        <v>2611820</v>
      </c>
      <c r="K197" s="464">
        <f t="shared" si="44"/>
        <v>231441</v>
      </c>
      <c r="L197" s="464">
        <f t="shared" si="45"/>
        <v>2843261</v>
      </c>
      <c r="M197" s="464">
        <v>1718</v>
      </c>
      <c r="N197" s="464">
        <f t="shared" si="46"/>
        <v>152</v>
      </c>
      <c r="O197" s="465">
        <f t="shared" si="41"/>
        <v>2845131</v>
      </c>
      <c r="P197" s="461"/>
      <c r="Q197" s="463">
        <v>1228704</v>
      </c>
      <c r="R197" s="464">
        <v>755497</v>
      </c>
      <c r="S197" s="464">
        <f t="shared" si="54"/>
        <v>67994</v>
      </c>
      <c r="T197" s="464">
        <f t="shared" si="54"/>
        <v>5542</v>
      </c>
      <c r="U197" s="464">
        <f t="shared" si="54"/>
        <v>832</v>
      </c>
      <c r="V197" s="464">
        <f t="shared" si="47"/>
        <v>2058569</v>
      </c>
      <c r="W197" s="464">
        <f t="shared" si="48"/>
        <v>182416</v>
      </c>
      <c r="X197" s="464">
        <f t="shared" si="49"/>
        <v>2240985</v>
      </c>
      <c r="Y197" s="464">
        <f t="shared" si="50"/>
        <v>1718</v>
      </c>
      <c r="Z197" s="464">
        <f t="shared" si="51"/>
        <v>152</v>
      </c>
      <c r="AA197" s="465">
        <f t="shared" si="42"/>
        <v>2242855</v>
      </c>
    </row>
    <row r="198" spans="1:27" x14ac:dyDescent="0.2">
      <c r="A198" s="452">
        <f t="shared" si="52"/>
        <v>2036</v>
      </c>
      <c r="B198" s="452">
        <f t="shared" si="53"/>
        <v>1</v>
      </c>
      <c r="C198" s="457">
        <f t="shared" si="40"/>
        <v>49675</v>
      </c>
      <c r="E198" s="463">
        <v>1391425</v>
      </c>
      <c r="F198" s="464">
        <v>1076583</v>
      </c>
      <c r="G198" s="464">
        <v>72010</v>
      </c>
      <c r="H198" s="464">
        <v>5873</v>
      </c>
      <c r="I198" s="464">
        <v>841</v>
      </c>
      <c r="J198" s="464">
        <f t="shared" si="43"/>
        <v>2546732</v>
      </c>
      <c r="K198" s="464">
        <f t="shared" si="44"/>
        <v>225674</v>
      </c>
      <c r="L198" s="464">
        <f t="shared" si="45"/>
        <v>2772406</v>
      </c>
      <c r="M198" s="464">
        <v>2325</v>
      </c>
      <c r="N198" s="464">
        <f t="shared" si="46"/>
        <v>206</v>
      </c>
      <c r="O198" s="465">
        <f t="shared" si="41"/>
        <v>2774937</v>
      </c>
      <c r="P198" s="461"/>
      <c r="Q198" s="463">
        <v>1192148</v>
      </c>
      <c r="R198" s="464">
        <v>736470</v>
      </c>
      <c r="S198" s="464">
        <f t="shared" si="54"/>
        <v>72010</v>
      </c>
      <c r="T198" s="464">
        <f t="shared" si="54"/>
        <v>5873</v>
      </c>
      <c r="U198" s="464">
        <f t="shared" si="54"/>
        <v>841</v>
      </c>
      <c r="V198" s="464">
        <f t="shared" si="47"/>
        <v>2007342</v>
      </c>
      <c r="W198" s="464">
        <f t="shared" si="48"/>
        <v>177877</v>
      </c>
      <c r="X198" s="464">
        <f t="shared" si="49"/>
        <v>2185219</v>
      </c>
      <c r="Y198" s="464">
        <f t="shared" si="50"/>
        <v>2325</v>
      </c>
      <c r="Z198" s="464">
        <f t="shared" si="51"/>
        <v>206</v>
      </c>
      <c r="AA198" s="465">
        <f t="shared" si="42"/>
        <v>2187750</v>
      </c>
    </row>
    <row r="199" spans="1:27" x14ac:dyDescent="0.2">
      <c r="A199" s="452">
        <f t="shared" si="52"/>
        <v>2036</v>
      </c>
      <c r="B199" s="452">
        <f t="shared" si="53"/>
        <v>2</v>
      </c>
      <c r="C199" s="457">
        <f t="shared" si="40"/>
        <v>49706</v>
      </c>
      <c r="E199" s="463">
        <v>1228904</v>
      </c>
      <c r="F199" s="464">
        <v>967807</v>
      </c>
      <c r="G199" s="464">
        <v>72914</v>
      </c>
      <c r="H199" s="464">
        <v>5086</v>
      </c>
      <c r="I199" s="464">
        <v>845</v>
      </c>
      <c r="J199" s="464">
        <f t="shared" si="43"/>
        <v>2275556</v>
      </c>
      <c r="K199" s="464">
        <f t="shared" si="44"/>
        <v>201644</v>
      </c>
      <c r="L199" s="464">
        <f t="shared" si="45"/>
        <v>2477200</v>
      </c>
      <c r="M199" s="464">
        <v>2433</v>
      </c>
      <c r="N199" s="464">
        <f t="shared" si="46"/>
        <v>216</v>
      </c>
      <c r="O199" s="465">
        <f t="shared" si="41"/>
        <v>2479849</v>
      </c>
      <c r="P199" s="461"/>
      <c r="Q199" s="463">
        <v>1038847</v>
      </c>
      <c r="R199" s="464">
        <v>654447</v>
      </c>
      <c r="S199" s="464">
        <f t="shared" si="54"/>
        <v>72914</v>
      </c>
      <c r="T199" s="464">
        <f t="shared" si="54"/>
        <v>5086</v>
      </c>
      <c r="U199" s="464">
        <f t="shared" si="54"/>
        <v>845</v>
      </c>
      <c r="V199" s="464">
        <f t="shared" si="47"/>
        <v>1772139</v>
      </c>
      <c r="W199" s="464">
        <f t="shared" si="48"/>
        <v>157035</v>
      </c>
      <c r="X199" s="464">
        <f t="shared" si="49"/>
        <v>1929174</v>
      </c>
      <c r="Y199" s="464">
        <f t="shared" si="50"/>
        <v>2433</v>
      </c>
      <c r="Z199" s="464">
        <f t="shared" si="51"/>
        <v>216</v>
      </c>
      <c r="AA199" s="465">
        <f t="shared" si="42"/>
        <v>1931823</v>
      </c>
    </row>
    <row r="200" spans="1:27" x14ac:dyDescent="0.2">
      <c r="A200" s="452">
        <f t="shared" si="52"/>
        <v>2036</v>
      </c>
      <c r="B200" s="452">
        <f t="shared" si="53"/>
        <v>3</v>
      </c>
      <c r="C200" s="457">
        <f t="shared" si="40"/>
        <v>49735</v>
      </c>
      <c r="E200" s="463">
        <v>1234066</v>
      </c>
      <c r="F200" s="464">
        <v>1016000</v>
      </c>
      <c r="G200" s="464">
        <v>75386</v>
      </c>
      <c r="H200" s="464">
        <v>6092</v>
      </c>
      <c r="I200" s="464">
        <v>811</v>
      </c>
      <c r="J200" s="464">
        <f t="shared" si="43"/>
        <v>2332355</v>
      </c>
      <c r="K200" s="464">
        <f t="shared" si="44"/>
        <v>206677</v>
      </c>
      <c r="L200" s="464">
        <f t="shared" si="45"/>
        <v>2539032</v>
      </c>
      <c r="M200" s="464">
        <v>2339</v>
      </c>
      <c r="N200" s="464">
        <f t="shared" si="46"/>
        <v>207</v>
      </c>
      <c r="O200" s="465">
        <f t="shared" si="41"/>
        <v>2541578</v>
      </c>
      <c r="P200" s="461"/>
      <c r="Q200" s="463">
        <v>1021269</v>
      </c>
      <c r="R200" s="464">
        <v>679999</v>
      </c>
      <c r="S200" s="464">
        <f t="shared" si="54"/>
        <v>75386</v>
      </c>
      <c r="T200" s="464">
        <f t="shared" si="54"/>
        <v>6092</v>
      </c>
      <c r="U200" s="464">
        <f t="shared" si="54"/>
        <v>811</v>
      </c>
      <c r="V200" s="464">
        <f t="shared" si="47"/>
        <v>1783557</v>
      </c>
      <c r="W200" s="464">
        <f t="shared" si="48"/>
        <v>158047</v>
      </c>
      <c r="X200" s="464">
        <f t="shared" si="49"/>
        <v>1941604</v>
      </c>
      <c r="Y200" s="464">
        <f t="shared" si="50"/>
        <v>2339</v>
      </c>
      <c r="Z200" s="464">
        <f t="shared" si="51"/>
        <v>207</v>
      </c>
      <c r="AA200" s="465">
        <f t="shared" si="42"/>
        <v>1944150</v>
      </c>
    </row>
    <row r="201" spans="1:27" x14ac:dyDescent="0.2">
      <c r="A201" s="452">
        <f t="shared" si="52"/>
        <v>2036</v>
      </c>
      <c r="B201" s="452">
        <f t="shared" si="53"/>
        <v>4</v>
      </c>
      <c r="C201" s="457">
        <f t="shared" si="40"/>
        <v>49766</v>
      </c>
      <c r="E201" s="463">
        <v>1064653</v>
      </c>
      <c r="F201" s="464">
        <v>919084</v>
      </c>
      <c r="G201" s="464">
        <v>72447</v>
      </c>
      <c r="H201" s="464">
        <v>5555</v>
      </c>
      <c r="I201" s="464">
        <v>575</v>
      </c>
      <c r="J201" s="464">
        <f t="shared" si="43"/>
        <v>2062314</v>
      </c>
      <c r="K201" s="464">
        <f t="shared" si="44"/>
        <v>182748</v>
      </c>
      <c r="L201" s="464">
        <f t="shared" si="45"/>
        <v>2245062</v>
      </c>
      <c r="M201" s="464">
        <v>2172</v>
      </c>
      <c r="N201" s="464">
        <f t="shared" si="46"/>
        <v>192</v>
      </c>
      <c r="O201" s="465">
        <f t="shared" si="41"/>
        <v>2247426</v>
      </c>
      <c r="P201" s="461"/>
      <c r="Q201" s="463">
        <v>857010</v>
      </c>
      <c r="R201" s="464">
        <v>599585</v>
      </c>
      <c r="S201" s="464">
        <f t="shared" si="54"/>
        <v>72447</v>
      </c>
      <c r="T201" s="464">
        <f t="shared" si="54"/>
        <v>5555</v>
      </c>
      <c r="U201" s="464">
        <f t="shared" si="54"/>
        <v>575</v>
      </c>
      <c r="V201" s="464">
        <f t="shared" si="47"/>
        <v>1535172</v>
      </c>
      <c r="W201" s="464">
        <f t="shared" si="48"/>
        <v>136036</v>
      </c>
      <c r="X201" s="464">
        <f t="shared" si="49"/>
        <v>1671208</v>
      </c>
      <c r="Y201" s="464">
        <f t="shared" si="50"/>
        <v>2172</v>
      </c>
      <c r="Z201" s="464">
        <f t="shared" si="51"/>
        <v>192</v>
      </c>
      <c r="AA201" s="465">
        <f t="shared" si="42"/>
        <v>1673572</v>
      </c>
    </row>
    <row r="202" spans="1:27" x14ac:dyDescent="0.2">
      <c r="A202" s="452">
        <f t="shared" si="52"/>
        <v>2036</v>
      </c>
      <c r="B202" s="452">
        <f t="shared" si="53"/>
        <v>5</v>
      </c>
      <c r="C202" s="457">
        <f t="shared" si="40"/>
        <v>49796</v>
      </c>
      <c r="E202" s="463">
        <v>964683</v>
      </c>
      <c r="F202" s="464">
        <v>914192</v>
      </c>
      <c r="G202" s="464">
        <v>74177</v>
      </c>
      <c r="H202" s="464">
        <v>5473</v>
      </c>
      <c r="I202" s="464">
        <v>438</v>
      </c>
      <c r="J202" s="464">
        <f t="shared" si="43"/>
        <v>1958963</v>
      </c>
      <c r="K202" s="464">
        <f t="shared" si="44"/>
        <v>173590</v>
      </c>
      <c r="L202" s="464">
        <f t="shared" si="45"/>
        <v>2132553</v>
      </c>
      <c r="M202" s="464">
        <v>2174</v>
      </c>
      <c r="N202" s="464">
        <f t="shared" si="46"/>
        <v>193</v>
      </c>
      <c r="O202" s="465">
        <f t="shared" si="41"/>
        <v>2134920</v>
      </c>
      <c r="P202" s="461"/>
      <c r="Q202" s="463">
        <v>761190</v>
      </c>
      <c r="R202" s="464">
        <v>599897</v>
      </c>
      <c r="S202" s="464">
        <f t="shared" si="54"/>
        <v>74177</v>
      </c>
      <c r="T202" s="464">
        <f t="shared" si="54"/>
        <v>5473</v>
      </c>
      <c r="U202" s="464">
        <f t="shared" si="54"/>
        <v>438</v>
      </c>
      <c r="V202" s="464">
        <f t="shared" si="47"/>
        <v>1441175</v>
      </c>
      <c r="W202" s="464">
        <f t="shared" si="48"/>
        <v>127707</v>
      </c>
      <c r="X202" s="464">
        <f t="shared" si="49"/>
        <v>1568882</v>
      </c>
      <c r="Y202" s="464">
        <f t="shared" si="50"/>
        <v>2174</v>
      </c>
      <c r="Z202" s="464">
        <f t="shared" si="51"/>
        <v>193</v>
      </c>
      <c r="AA202" s="465">
        <f t="shared" si="42"/>
        <v>1571249</v>
      </c>
    </row>
    <row r="203" spans="1:27" x14ac:dyDescent="0.2">
      <c r="A203" s="452">
        <f t="shared" si="52"/>
        <v>2036</v>
      </c>
      <c r="B203" s="452">
        <f t="shared" si="53"/>
        <v>6</v>
      </c>
      <c r="C203" s="457">
        <f t="shared" si="40"/>
        <v>49827</v>
      </c>
      <c r="E203" s="463">
        <v>952332</v>
      </c>
      <c r="F203" s="464">
        <v>895507</v>
      </c>
      <c r="G203" s="464">
        <v>77169</v>
      </c>
      <c r="H203" s="464">
        <v>4928</v>
      </c>
      <c r="I203" s="464">
        <v>317</v>
      </c>
      <c r="J203" s="464">
        <f t="shared" si="43"/>
        <v>1930253</v>
      </c>
      <c r="K203" s="464">
        <f t="shared" si="44"/>
        <v>171046</v>
      </c>
      <c r="L203" s="464">
        <f t="shared" si="45"/>
        <v>2101299</v>
      </c>
      <c r="M203" s="464">
        <v>1787</v>
      </c>
      <c r="N203" s="464">
        <f t="shared" si="46"/>
        <v>158</v>
      </c>
      <c r="O203" s="465">
        <f t="shared" si="41"/>
        <v>2103244</v>
      </c>
      <c r="P203" s="461"/>
      <c r="Q203" s="463">
        <v>753991</v>
      </c>
      <c r="R203" s="464">
        <v>595319</v>
      </c>
      <c r="S203" s="464">
        <f t="shared" si="54"/>
        <v>77169</v>
      </c>
      <c r="T203" s="464">
        <f t="shared" si="54"/>
        <v>4928</v>
      </c>
      <c r="U203" s="464">
        <f t="shared" si="54"/>
        <v>317</v>
      </c>
      <c r="V203" s="464">
        <f t="shared" si="47"/>
        <v>1431724</v>
      </c>
      <c r="W203" s="464">
        <f t="shared" si="48"/>
        <v>126870</v>
      </c>
      <c r="X203" s="464">
        <f t="shared" si="49"/>
        <v>1558594</v>
      </c>
      <c r="Y203" s="464">
        <f t="shared" si="50"/>
        <v>1787</v>
      </c>
      <c r="Z203" s="464">
        <f t="shared" si="51"/>
        <v>158</v>
      </c>
      <c r="AA203" s="465">
        <f t="shared" si="42"/>
        <v>1560539</v>
      </c>
    </row>
    <row r="204" spans="1:27" x14ac:dyDescent="0.2">
      <c r="A204" s="452">
        <f t="shared" si="52"/>
        <v>2036</v>
      </c>
      <c r="B204" s="452">
        <f t="shared" si="53"/>
        <v>7</v>
      </c>
      <c r="C204" s="457">
        <f t="shared" si="40"/>
        <v>49857</v>
      </c>
      <c r="E204" s="463">
        <v>1074067</v>
      </c>
      <c r="F204" s="464">
        <v>963253</v>
      </c>
      <c r="G204" s="464">
        <v>75290</v>
      </c>
      <c r="H204" s="464">
        <v>5697</v>
      </c>
      <c r="I204" s="464">
        <v>274</v>
      </c>
      <c r="J204" s="464">
        <f t="shared" si="43"/>
        <v>2118581</v>
      </c>
      <c r="K204" s="464">
        <f t="shared" si="44"/>
        <v>187734</v>
      </c>
      <c r="L204" s="464">
        <f t="shared" si="45"/>
        <v>2306315</v>
      </c>
      <c r="M204" s="464">
        <v>2889</v>
      </c>
      <c r="N204" s="464">
        <f t="shared" si="46"/>
        <v>256</v>
      </c>
      <c r="O204" s="465">
        <f t="shared" si="41"/>
        <v>2309460</v>
      </c>
      <c r="P204" s="461"/>
      <c r="Q204" s="463">
        <v>872727</v>
      </c>
      <c r="R204" s="464">
        <v>655306</v>
      </c>
      <c r="S204" s="464">
        <f t="shared" si="54"/>
        <v>75290</v>
      </c>
      <c r="T204" s="464">
        <f t="shared" si="54"/>
        <v>5697</v>
      </c>
      <c r="U204" s="464">
        <f t="shared" si="54"/>
        <v>274</v>
      </c>
      <c r="V204" s="464">
        <f t="shared" si="47"/>
        <v>1609294</v>
      </c>
      <c r="W204" s="464">
        <f t="shared" si="48"/>
        <v>142605</v>
      </c>
      <c r="X204" s="464">
        <f t="shared" si="49"/>
        <v>1751899</v>
      </c>
      <c r="Y204" s="464">
        <f t="shared" si="50"/>
        <v>2889</v>
      </c>
      <c r="Z204" s="464">
        <f t="shared" si="51"/>
        <v>256</v>
      </c>
      <c r="AA204" s="465">
        <f t="shared" si="42"/>
        <v>1755044</v>
      </c>
    </row>
    <row r="205" spans="1:27" x14ac:dyDescent="0.2">
      <c r="A205" s="452">
        <f t="shared" si="52"/>
        <v>2036</v>
      </c>
      <c r="B205" s="452">
        <f t="shared" si="53"/>
        <v>8</v>
      </c>
      <c r="C205" s="457">
        <f t="shared" si="40"/>
        <v>49888</v>
      </c>
      <c r="E205" s="463">
        <v>1091576</v>
      </c>
      <c r="F205" s="464">
        <v>964292</v>
      </c>
      <c r="G205" s="464">
        <v>81145</v>
      </c>
      <c r="H205" s="464">
        <v>5190</v>
      </c>
      <c r="I205" s="464">
        <v>267</v>
      </c>
      <c r="J205" s="464">
        <f t="shared" si="43"/>
        <v>2142470</v>
      </c>
      <c r="K205" s="464">
        <f t="shared" si="44"/>
        <v>189851</v>
      </c>
      <c r="L205" s="464">
        <f t="shared" si="45"/>
        <v>2332321</v>
      </c>
      <c r="M205" s="464">
        <v>1634</v>
      </c>
      <c r="N205" s="464">
        <f t="shared" si="46"/>
        <v>145</v>
      </c>
      <c r="O205" s="465">
        <f t="shared" si="41"/>
        <v>2334100</v>
      </c>
      <c r="P205" s="461"/>
      <c r="Q205" s="463">
        <v>888676</v>
      </c>
      <c r="R205" s="464">
        <v>652875</v>
      </c>
      <c r="S205" s="464">
        <f t="shared" si="54"/>
        <v>81145</v>
      </c>
      <c r="T205" s="464">
        <f t="shared" si="54"/>
        <v>5190</v>
      </c>
      <c r="U205" s="464">
        <f t="shared" si="54"/>
        <v>267</v>
      </c>
      <c r="V205" s="464">
        <f t="shared" si="47"/>
        <v>1628153</v>
      </c>
      <c r="W205" s="464">
        <f t="shared" si="48"/>
        <v>144276</v>
      </c>
      <c r="X205" s="464">
        <f t="shared" si="49"/>
        <v>1772429</v>
      </c>
      <c r="Y205" s="464">
        <f t="shared" si="50"/>
        <v>1634</v>
      </c>
      <c r="Z205" s="464">
        <f t="shared" si="51"/>
        <v>145</v>
      </c>
      <c r="AA205" s="465">
        <f t="shared" si="42"/>
        <v>1774208</v>
      </c>
    </row>
    <row r="206" spans="1:27" x14ac:dyDescent="0.2">
      <c r="A206" s="452">
        <f t="shared" si="52"/>
        <v>2036</v>
      </c>
      <c r="B206" s="452">
        <f t="shared" si="53"/>
        <v>9</v>
      </c>
      <c r="C206" s="457">
        <f t="shared" si="40"/>
        <v>49919</v>
      </c>
      <c r="E206" s="463">
        <v>972868</v>
      </c>
      <c r="F206" s="464">
        <v>890585</v>
      </c>
      <c r="G206" s="464">
        <v>72136</v>
      </c>
      <c r="H206" s="464">
        <v>5287</v>
      </c>
      <c r="I206" s="464">
        <v>303</v>
      </c>
      <c r="J206" s="464">
        <f t="shared" si="43"/>
        <v>1941179</v>
      </c>
      <c r="K206" s="464">
        <f t="shared" si="44"/>
        <v>172014</v>
      </c>
      <c r="L206" s="464">
        <f t="shared" si="45"/>
        <v>2113193</v>
      </c>
      <c r="M206" s="464">
        <v>1428</v>
      </c>
      <c r="N206" s="464">
        <f t="shared" si="46"/>
        <v>127</v>
      </c>
      <c r="O206" s="465">
        <f t="shared" si="41"/>
        <v>2114748</v>
      </c>
      <c r="P206" s="461"/>
      <c r="Q206" s="463">
        <v>780209</v>
      </c>
      <c r="R206" s="464">
        <v>584003</v>
      </c>
      <c r="S206" s="464">
        <f t="shared" si="54"/>
        <v>72136</v>
      </c>
      <c r="T206" s="464">
        <f t="shared" si="54"/>
        <v>5287</v>
      </c>
      <c r="U206" s="464">
        <f t="shared" si="54"/>
        <v>303</v>
      </c>
      <c r="V206" s="464">
        <f t="shared" si="47"/>
        <v>1441938</v>
      </c>
      <c r="W206" s="464">
        <f t="shared" si="48"/>
        <v>127775</v>
      </c>
      <c r="X206" s="464">
        <f t="shared" si="49"/>
        <v>1569713</v>
      </c>
      <c r="Y206" s="464">
        <f t="shared" si="50"/>
        <v>1428</v>
      </c>
      <c r="Z206" s="464">
        <f t="shared" si="51"/>
        <v>127</v>
      </c>
      <c r="AA206" s="465">
        <f t="shared" si="42"/>
        <v>1571268</v>
      </c>
    </row>
    <row r="207" spans="1:27" x14ac:dyDescent="0.2">
      <c r="A207" s="452">
        <f t="shared" si="52"/>
        <v>2036</v>
      </c>
      <c r="B207" s="452">
        <f t="shared" si="53"/>
        <v>10</v>
      </c>
      <c r="C207" s="457">
        <f t="shared" si="40"/>
        <v>49949</v>
      </c>
      <c r="E207" s="463">
        <v>1081192</v>
      </c>
      <c r="F207" s="464">
        <v>958008</v>
      </c>
      <c r="G207" s="464">
        <v>72449</v>
      </c>
      <c r="H207" s="464">
        <v>5958</v>
      </c>
      <c r="I207" s="464">
        <v>468</v>
      </c>
      <c r="J207" s="464">
        <f t="shared" si="43"/>
        <v>2118075</v>
      </c>
      <c r="K207" s="464">
        <f t="shared" si="44"/>
        <v>187689</v>
      </c>
      <c r="L207" s="464">
        <f t="shared" si="45"/>
        <v>2305764</v>
      </c>
      <c r="M207" s="464">
        <v>1830</v>
      </c>
      <c r="N207" s="464">
        <f t="shared" si="46"/>
        <v>162</v>
      </c>
      <c r="O207" s="465">
        <f t="shared" si="41"/>
        <v>2307756</v>
      </c>
      <c r="P207" s="461"/>
      <c r="Q207" s="463">
        <v>860793</v>
      </c>
      <c r="R207" s="464">
        <v>613753</v>
      </c>
      <c r="S207" s="464">
        <f t="shared" si="54"/>
        <v>72449</v>
      </c>
      <c r="T207" s="464">
        <f t="shared" si="54"/>
        <v>5958</v>
      </c>
      <c r="U207" s="464">
        <f t="shared" si="54"/>
        <v>468</v>
      </c>
      <c r="V207" s="464">
        <f t="shared" si="47"/>
        <v>1553421</v>
      </c>
      <c r="W207" s="464">
        <f t="shared" si="48"/>
        <v>137653</v>
      </c>
      <c r="X207" s="464">
        <f t="shared" si="49"/>
        <v>1691074</v>
      </c>
      <c r="Y207" s="464">
        <f t="shared" si="50"/>
        <v>1830</v>
      </c>
      <c r="Z207" s="464">
        <f t="shared" si="51"/>
        <v>162</v>
      </c>
      <c r="AA207" s="465">
        <f t="shared" si="42"/>
        <v>1693066</v>
      </c>
    </row>
    <row r="208" spans="1:27" x14ac:dyDescent="0.2">
      <c r="A208" s="452">
        <f t="shared" si="52"/>
        <v>2036</v>
      </c>
      <c r="B208" s="452">
        <f t="shared" si="53"/>
        <v>11</v>
      </c>
      <c r="C208" s="457">
        <f t="shared" si="40"/>
        <v>49980</v>
      </c>
      <c r="E208" s="463">
        <v>1245281</v>
      </c>
      <c r="F208" s="464">
        <v>1005396</v>
      </c>
      <c r="G208" s="464">
        <v>69295</v>
      </c>
      <c r="H208" s="464">
        <v>5047</v>
      </c>
      <c r="I208" s="464">
        <v>636</v>
      </c>
      <c r="J208" s="464">
        <f t="shared" si="43"/>
        <v>2325655</v>
      </c>
      <c r="K208" s="464">
        <f t="shared" si="44"/>
        <v>206084</v>
      </c>
      <c r="L208" s="464">
        <f t="shared" si="45"/>
        <v>2531739</v>
      </c>
      <c r="M208" s="464">
        <v>1832</v>
      </c>
      <c r="N208" s="464">
        <f t="shared" si="46"/>
        <v>162</v>
      </c>
      <c r="O208" s="465">
        <f t="shared" si="41"/>
        <v>2533733</v>
      </c>
      <c r="P208" s="461"/>
      <c r="Q208" s="463">
        <v>1022982</v>
      </c>
      <c r="R208" s="464">
        <v>648631</v>
      </c>
      <c r="S208" s="464">
        <f t="shared" si="54"/>
        <v>69295</v>
      </c>
      <c r="T208" s="464">
        <f t="shared" si="54"/>
        <v>5047</v>
      </c>
      <c r="U208" s="464">
        <f t="shared" si="54"/>
        <v>636</v>
      </c>
      <c r="V208" s="464">
        <f t="shared" si="47"/>
        <v>1746591</v>
      </c>
      <c r="W208" s="464">
        <f t="shared" si="48"/>
        <v>154771</v>
      </c>
      <c r="X208" s="464">
        <f t="shared" si="49"/>
        <v>1901362</v>
      </c>
      <c r="Y208" s="464">
        <f t="shared" si="50"/>
        <v>1832</v>
      </c>
      <c r="Z208" s="464">
        <f t="shared" si="51"/>
        <v>162</v>
      </c>
      <c r="AA208" s="465">
        <f t="shared" si="42"/>
        <v>1903356</v>
      </c>
    </row>
    <row r="209" spans="1:27" x14ac:dyDescent="0.2">
      <c r="A209" s="452">
        <f t="shared" si="52"/>
        <v>2036</v>
      </c>
      <c r="B209" s="452">
        <f t="shared" si="53"/>
        <v>12</v>
      </c>
      <c r="C209" s="457">
        <f t="shared" si="40"/>
        <v>50010</v>
      </c>
      <c r="E209" s="463">
        <v>1475940</v>
      </c>
      <c r="F209" s="464">
        <v>1144998</v>
      </c>
      <c r="G209" s="464">
        <v>67486</v>
      </c>
      <c r="H209" s="464">
        <v>5652</v>
      </c>
      <c r="I209" s="464">
        <v>833</v>
      </c>
      <c r="J209" s="464">
        <f t="shared" si="43"/>
        <v>2694909</v>
      </c>
      <c r="K209" s="464">
        <f t="shared" si="44"/>
        <v>238804</v>
      </c>
      <c r="L209" s="464">
        <f t="shared" si="45"/>
        <v>2933713</v>
      </c>
      <c r="M209" s="464">
        <v>1718</v>
      </c>
      <c r="N209" s="464">
        <f t="shared" si="46"/>
        <v>152</v>
      </c>
      <c r="O209" s="465">
        <f t="shared" si="41"/>
        <v>2935583</v>
      </c>
      <c r="P209" s="461"/>
      <c r="Q209" s="463">
        <v>1236627</v>
      </c>
      <c r="R209" s="464">
        <v>756857</v>
      </c>
      <c r="S209" s="464">
        <f t="shared" si="54"/>
        <v>67486</v>
      </c>
      <c r="T209" s="464">
        <f t="shared" si="54"/>
        <v>5652</v>
      </c>
      <c r="U209" s="464">
        <f t="shared" si="54"/>
        <v>833</v>
      </c>
      <c r="V209" s="464">
        <f t="shared" si="47"/>
        <v>2067455</v>
      </c>
      <c r="W209" s="464">
        <f t="shared" si="48"/>
        <v>183204</v>
      </c>
      <c r="X209" s="464">
        <f t="shared" si="49"/>
        <v>2250659</v>
      </c>
      <c r="Y209" s="464">
        <f t="shared" si="50"/>
        <v>1718</v>
      </c>
      <c r="Z209" s="464">
        <f t="shared" si="51"/>
        <v>152</v>
      </c>
      <c r="AA209" s="465">
        <f t="shared" si="42"/>
        <v>2252529</v>
      </c>
    </row>
    <row r="210" spans="1:27" x14ac:dyDescent="0.2">
      <c r="A210" s="452">
        <f t="shared" si="52"/>
        <v>2037</v>
      </c>
      <c r="B210" s="452">
        <f t="shared" si="53"/>
        <v>1</v>
      </c>
      <c r="C210" s="457">
        <f t="shared" si="40"/>
        <v>50041</v>
      </c>
      <c r="E210" s="463">
        <v>1419107</v>
      </c>
      <c r="F210" s="464">
        <v>1130370</v>
      </c>
      <c r="G210" s="464">
        <v>71712</v>
      </c>
      <c r="H210" s="464">
        <v>5981</v>
      </c>
      <c r="I210" s="464">
        <v>843</v>
      </c>
      <c r="J210" s="464">
        <f t="shared" si="43"/>
        <v>2628013</v>
      </c>
      <c r="K210" s="464">
        <f t="shared" si="44"/>
        <v>232876</v>
      </c>
      <c r="L210" s="464">
        <f t="shared" si="45"/>
        <v>2860889</v>
      </c>
      <c r="M210" s="464">
        <v>2325</v>
      </c>
      <c r="N210" s="464">
        <f t="shared" si="46"/>
        <v>206</v>
      </c>
      <c r="O210" s="465">
        <f t="shared" si="41"/>
        <v>2863420</v>
      </c>
      <c r="P210" s="461"/>
      <c r="Q210" s="463">
        <v>1199861</v>
      </c>
      <c r="R210" s="464">
        <v>738491</v>
      </c>
      <c r="S210" s="464">
        <f t="shared" si="54"/>
        <v>71712</v>
      </c>
      <c r="T210" s="464">
        <f t="shared" si="54"/>
        <v>5981</v>
      </c>
      <c r="U210" s="464">
        <f t="shared" si="54"/>
        <v>843</v>
      </c>
      <c r="V210" s="464">
        <f t="shared" si="47"/>
        <v>2016888</v>
      </c>
      <c r="W210" s="464">
        <f t="shared" si="48"/>
        <v>178723</v>
      </c>
      <c r="X210" s="464">
        <f t="shared" si="49"/>
        <v>2195611</v>
      </c>
      <c r="Y210" s="464">
        <f t="shared" si="50"/>
        <v>2325</v>
      </c>
      <c r="Z210" s="464">
        <f t="shared" si="51"/>
        <v>206</v>
      </c>
      <c r="AA210" s="465">
        <f t="shared" si="42"/>
        <v>2198142</v>
      </c>
    </row>
    <row r="211" spans="1:27" x14ac:dyDescent="0.2">
      <c r="A211" s="452">
        <f t="shared" si="52"/>
        <v>2037</v>
      </c>
      <c r="B211" s="452">
        <f t="shared" si="53"/>
        <v>2</v>
      </c>
      <c r="C211" s="457">
        <f t="shared" si="40"/>
        <v>50072</v>
      </c>
      <c r="E211" s="463">
        <v>1203857</v>
      </c>
      <c r="F211" s="464">
        <v>977379</v>
      </c>
      <c r="G211" s="464">
        <v>70093</v>
      </c>
      <c r="H211" s="464">
        <v>5178</v>
      </c>
      <c r="I211" s="464">
        <v>813</v>
      </c>
      <c r="J211" s="464">
        <f t="shared" si="43"/>
        <v>2257320</v>
      </c>
      <c r="K211" s="464">
        <f t="shared" si="44"/>
        <v>200028</v>
      </c>
      <c r="L211" s="464">
        <f t="shared" si="45"/>
        <v>2457348</v>
      </c>
      <c r="M211" s="464">
        <v>2433</v>
      </c>
      <c r="N211" s="464">
        <f t="shared" si="46"/>
        <v>216</v>
      </c>
      <c r="O211" s="465">
        <f t="shared" si="41"/>
        <v>2459997</v>
      </c>
      <c r="P211" s="461"/>
      <c r="Q211" s="463">
        <v>1002543</v>
      </c>
      <c r="R211" s="464">
        <v>629241</v>
      </c>
      <c r="S211" s="464">
        <f t="shared" si="54"/>
        <v>70093</v>
      </c>
      <c r="T211" s="464">
        <f t="shared" si="54"/>
        <v>5178</v>
      </c>
      <c r="U211" s="464">
        <f t="shared" si="54"/>
        <v>813</v>
      </c>
      <c r="V211" s="464">
        <f t="shared" si="47"/>
        <v>1707868</v>
      </c>
      <c r="W211" s="464">
        <f t="shared" si="48"/>
        <v>151339</v>
      </c>
      <c r="X211" s="464">
        <f t="shared" si="49"/>
        <v>1859207</v>
      </c>
      <c r="Y211" s="464">
        <f t="shared" si="50"/>
        <v>2433</v>
      </c>
      <c r="Z211" s="464">
        <f t="shared" si="51"/>
        <v>216</v>
      </c>
      <c r="AA211" s="465">
        <f t="shared" si="42"/>
        <v>1861856</v>
      </c>
    </row>
    <row r="212" spans="1:27" x14ac:dyDescent="0.2">
      <c r="A212" s="452">
        <f t="shared" si="52"/>
        <v>2037</v>
      </c>
      <c r="B212" s="452">
        <f t="shared" si="53"/>
        <v>3</v>
      </c>
      <c r="C212" s="457">
        <f t="shared" si="40"/>
        <v>50100</v>
      </c>
      <c r="E212" s="463">
        <v>1252216</v>
      </c>
      <c r="F212" s="464">
        <v>1063311</v>
      </c>
      <c r="G212" s="464">
        <v>75035</v>
      </c>
      <c r="H212" s="464">
        <v>6200</v>
      </c>
      <c r="I212" s="464">
        <v>808</v>
      </c>
      <c r="J212" s="464">
        <f t="shared" si="43"/>
        <v>2397570</v>
      </c>
      <c r="K212" s="464">
        <f t="shared" si="44"/>
        <v>212456</v>
      </c>
      <c r="L212" s="464">
        <f t="shared" si="45"/>
        <v>2610026</v>
      </c>
      <c r="M212" s="464">
        <v>2339</v>
      </c>
      <c r="N212" s="464">
        <f t="shared" si="46"/>
        <v>207</v>
      </c>
      <c r="O212" s="465">
        <f t="shared" si="41"/>
        <v>2612572</v>
      </c>
      <c r="P212" s="461"/>
      <c r="Q212" s="463">
        <v>1018842</v>
      </c>
      <c r="R212" s="464">
        <v>677061</v>
      </c>
      <c r="S212" s="464">
        <f t="shared" si="54"/>
        <v>75035</v>
      </c>
      <c r="T212" s="464">
        <f t="shared" si="54"/>
        <v>6200</v>
      </c>
      <c r="U212" s="464">
        <f t="shared" si="54"/>
        <v>808</v>
      </c>
      <c r="V212" s="464">
        <f t="shared" si="47"/>
        <v>1777946</v>
      </c>
      <c r="W212" s="464">
        <f t="shared" si="48"/>
        <v>157549</v>
      </c>
      <c r="X212" s="464">
        <f t="shared" si="49"/>
        <v>1935495</v>
      </c>
      <c r="Y212" s="464">
        <f t="shared" si="50"/>
        <v>2339</v>
      </c>
      <c r="Z212" s="464">
        <f t="shared" si="51"/>
        <v>207</v>
      </c>
      <c r="AA212" s="465">
        <f t="shared" si="42"/>
        <v>1938041</v>
      </c>
    </row>
    <row r="213" spans="1:27" x14ac:dyDescent="0.2">
      <c r="A213" s="452">
        <f t="shared" si="52"/>
        <v>2037</v>
      </c>
      <c r="B213" s="452">
        <f t="shared" si="53"/>
        <v>4</v>
      </c>
      <c r="C213" s="457">
        <f t="shared" si="40"/>
        <v>50131</v>
      </c>
      <c r="E213" s="463">
        <v>1082633</v>
      </c>
      <c r="F213" s="464">
        <v>962320</v>
      </c>
      <c r="G213" s="464">
        <v>72117</v>
      </c>
      <c r="H213" s="464">
        <v>5650</v>
      </c>
      <c r="I213" s="464">
        <v>573</v>
      </c>
      <c r="J213" s="464">
        <f t="shared" si="43"/>
        <v>2123293</v>
      </c>
      <c r="K213" s="464">
        <f t="shared" si="44"/>
        <v>188152</v>
      </c>
      <c r="L213" s="464">
        <f t="shared" si="45"/>
        <v>2311445</v>
      </c>
      <c r="M213" s="464">
        <v>2172</v>
      </c>
      <c r="N213" s="464">
        <f t="shared" si="46"/>
        <v>192</v>
      </c>
      <c r="O213" s="465">
        <f t="shared" si="41"/>
        <v>2313809</v>
      </c>
      <c r="P213" s="461"/>
      <c r="Q213" s="463">
        <v>855214</v>
      </c>
      <c r="R213" s="464">
        <v>595462</v>
      </c>
      <c r="S213" s="464">
        <f t="shared" si="54"/>
        <v>72117</v>
      </c>
      <c r="T213" s="464">
        <f t="shared" si="54"/>
        <v>5650</v>
      </c>
      <c r="U213" s="464">
        <f t="shared" si="54"/>
        <v>573</v>
      </c>
      <c r="V213" s="464">
        <f t="shared" si="47"/>
        <v>1529016</v>
      </c>
      <c r="W213" s="464">
        <f t="shared" si="48"/>
        <v>135491</v>
      </c>
      <c r="X213" s="464">
        <f t="shared" si="49"/>
        <v>1664507</v>
      </c>
      <c r="Y213" s="464">
        <f t="shared" si="50"/>
        <v>2172</v>
      </c>
      <c r="Z213" s="464">
        <f t="shared" si="51"/>
        <v>192</v>
      </c>
      <c r="AA213" s="465">
        <f t="shared" si="42"/>
        <v>1666871</v>
      </c>
    </row>
    <row r="214" spans="1:27" x14ac:dyDescent="0.2">
      <c r="A214" s="452">
        <f t="shared" si="52"/>
        <v>2037</v>
      </c>
      <c r="B214" s="452">
        <f t="shared" si="53"/>
        <v>5</v>
      </c>
      <c r="C214" s="457">
        <f t="shared" si="40"/>
        <v>50161</v>
      </c>
      <c r="E214" s="463">
        <v>983530</v>
      </c>
      <c r="F214" s="464">
        <v>957604</v>
      </c>
      <c r="G214" s="464">
        <v>73874</v>
      </c>
      <c r="H214" s="464">
        <v>5565</v>
      </c>
      <c r="I214" s="464">
        <v>437</v>
      </c>
      <c r="J214" s="464">
        <f t="shared" si="43"/>
        <v>2021010</v>
      </c>
      <c r="K214" s="464">
        <f t="shared" si="44"/>
        <v>179088</v>
      </c>
      <c r="L214" s="464">
        <f t="shared" si="45"/>
        <v>2200098</v>
      </c>
      <c r="M214" s="464">
        <v>2174</v>
      </c>
      <c r="N214" s="464">
        <f t="shared" si="46"/>
        <v>193</v>
      </c>
      <c r="O214" s="465">
        <f t="shared" si="41"/>
        <v>2202465</v>
      </c>
      <c r="P214" s="461"/>
      <c r="Q214" s="463">
        <v>760954</v>
      </c>
      <c r="R214" s="464">
        <v>597236</v>
      </c>
      <c r="S214" s="464">
        <f t="shared" si="54"/>
        <v>73874</v>
      </c>
      <c r="T214" s="464">
        <f t="shared" si="54"/>
        <v>5565</v>
      </c>
      <c r="U214" s="464">
        <f t="shared" si="54"/>
        <v>437</v>
      </c>
      <c r="V214" s="464">
        <f t="shared" si="47"/>
        <v>1438066</v>
      </c>
      <c r="W214" s="464">
        <f t="shared" si="48"/>
        <v>127431</v>
      </c>
      <c r="X214" s="464">
        <f t="shared" si="49"/>
        <v>1565497</v>
      </c>
      <c r="Y214" s="464">
        <f t="shared" si="50"/>
        <v>2174</v>
      </c>
      <c r="Z214" s="464">
        <f t="shared" si="51"/>
        <v>193</v>
      </c>
      <c r="AA214" s="465">
        <f t="shared" si="42"/>
        <v>1567864</v>
      </c>
    </row>
    <row r="215" spans="1:27" x14ac:dyDescent="0.2">
      <c r="A215" s="452">
        <f t="shared" si="52"/>
        <v>2037</v>
      </c>
      <c r="B215" s="452">
        <f t="shared" si="53"/>
        <v>6</v>
      </c>
      <c r="C215" s="457">
        <f t="shared" si="40"/>
        <v>50192</v>
      </c>
      <c r="E215" s="463">
        <v>971479</v>
      </c>
      <c r="F215" s="464">
        <v>932592</v>
      </c>
      <c r="G215" s="464">
        <v>76818</v>
      </c>
      <c r="H215" s="464">
        <v>5012</v>
      </c>
      <c r="I215" s="464">
        <v>316</v>
      </c>
      <c r="J215" s="464">
        <f t="shared" si="43"/>
        <v>1986217</v>
      </c>
      <c r="K215" s="464">
        <f t="shared" si="44"/>
        <v>176005</v>
      </c>
      <c r="L215" s="464">
        <f t="shared" si="45"/>
        <v>2162222</v>
      </c>
      <c r="M215" s="464">
        <v>1787</v>
      </c>
      <c r="N215" s="464">
        <f t="shared" si="46"/>
        <v>158</v>
      </c>
      <c r="O215" s="465">
        <f t="shared" si="41"/>
        <v>2164167</v>
      </c>
      <c r="P215" s="461"/>
      <c r="Q215" s="463">
        <v>754815</v>
      </c>
      <c r="R215" s="464">
        <v>588791</v>
      </c>
      <c r="S215" s="464">
        <f t="shared" si="54"/>
        <v>76818</v>
      </c>
      <c r="T215" s="464">
        <f t="shared" si="54"/>
        <v>5012</v>
      </c>
      <c r="U215" s="464">
        <f t="shared" si="54"/>
        <v>316</v>
      </c>
      <c r="V215" s="464">
        <f t="shared" si="47"/>
        <v>1425752</v>
      </c>
      <c r="W215" s="464">
        <f t="shared" si="48"/>
        <v>126340</v>
      </c>
      <c r="X215" s="464">
        <f t="shared" si="49"/>
        <v>1552092</v>
      </c>
      <c r="Y215" s="464">
        <f t="shared" si="50"/>
        <v>1787</v>
      </c>
      <c r="Z215" s="464">
        <f t="shared" si="51"/>
        <v>158</v>
      </c>
      <c r="AA215" s="465">
        <f t="shared" si="42"/>
        <v>1554037</v>
      </c>
    </row>
    <row r="216" spans="1:27" x14ac:dyDescent="0.2">
      <c r="A216" s="452">
        <f t="shared" si="52"/>
        <v>2037</v>
      </c>
      <c r="B216" s="452">
        <f t="shared" si="53"/>
        <v>7</v>
      </c>
      <c r="C216" s="457">
        <f t="shared" si="40"/>
        <v>50222</v>
      </c>
      <c r="E216" s="463">
        <v>1100677</v>
      </c>
      <c r="F216" s="464">
        <v>1005611</v>
      </c>
      <c r="G216" s="464">
        <v>74990</v>
      </c>
      <c r="H216" s="464">
        <v>5797</v>
      </c>
      <c r="I216" s="464">
        <v>274</v>
      </c>
      <c r="J216" s="464">
        <f t="shared" si="43"/>
        <v>2187349</v>
      </c>
      <c r="K216" s="464">
        <f t="shared" si="44"/>
        <v>193828</v>
      </c>
      <c r="L216" s="464">
        <f t="shared" si="45"/>
        <v>2381177</v>
      </c>
      <c r="M216" s="464">
        <v>2889</v>
      </c>
      <c r="N216" s="464">
        <f t="shared" si="46"/>
        <v>256</v>
      </c>
      <c r="O216" s="465">
        <f t="shared" si="41"/>
        <v>2384322</v>
      </c>
      <c r="P216" s="461"/>
      <c r="Q216" s="463">
        <v>881048</v>
      </c>
      <c r="R216" s="464">
        <v>653448</v>
      </c>
      <c r="S216" s="464">
        <f t="shared" si="54"/>
        <v>74990</v>
      </c>
      <c r="T216" s="464">
        <f t="shared" si="54"/>
        <v>5797</v>
      </c>
      <c r="U216" s="464">
        <f t="shared" si="54"/>
        <v>274</v>
      </c>
      <c r="V216" s="464">
        <f t="shared" si="47"/>
        <v>1615557</v>
      </c>
      <c r="W216" s="464">
        <f t="shared" si="48"/>
        <v>143160</v>
      </c>
      <c r="X216" s="464">
        <f t="shared" si="49"/>
        <v>1758717</v>
      </c>
      <c r="Y216" s="464">
        <f t="shared" si="50"/>
        <v>2889</v>
      </c>
      <c r="Z216" s="464">
        <f t="shared" si="51"/>
        <v>256</v>
      </c>
      <c r="AA216" s="465">
        <f t="shared" si="42"/>
        <v>1761862</v>
      </c>
    </row>
    <row r="217" spans="1:27" x14ac:dyDescent="0.2">
      <c r="A217" s="452">
        <f t="shared" si="52"/>
        <v>2037</v>
      </c>
      <c r="B217" s="452">
        <f t="shared" si="53"/>
        <v>8</v>
      </c>
      <c r="C217" s="457">
        <f t="shared" si="40"/>
        <v>50253</v>
      </c>
      <c r="E217" s="463">
        <v>1117836</v>
      </c>
      <c r="F217" s="464">
        <v>1006400</v>
      </c>
      <c r="G217" s="464">
        <v>80494</v>
      </c>
      <c r="H217" s="464">
        <v>5283</v>
      </c>
      <c r="I217" s="464">
        <v>267</v>
      </c>
      <c r="J217" s="464">
        <f t="shared" si="43"/>
        <v>2210280</v>
      </c>
      <c r="K217" s="464">
        <f t="shared" si="44"/>
        <v>195860</v>
      </c>
      <c r="L217" s="464">
        <f t="shared" si="45"/>
        <v>2406140</v>
      </c>
      <c r="M217" s="464">
        <v>1634</v>
      </c>
      <c r="N217" s="464">
        <f t="shared" si="46"/>
        <v>145</v>
      </c>
      <c r="O217" s="465">
        <f t="shared" si="41"/>
        <v>2407919</v>
      </c>
      <c r="P217" s="461"/>
      <c r="Q217" s="463">
        <v>896805</v>
      </c>
      <c r="R217" s="464">
        <v>650758</v>
      </c>
      <c r="S217" s="464">
        <f t="shared" si="54"/>
        <v>80494</v>
      </c>
      <c r="T217" s="464">
        <f t="shared" si="54"/>
        <v>5283</v>
      </c>
      <c r="U217" s="464">
        <f t="shared" si="54"/>
        <v>267</v>
      </c>
      <c r="V217" s="464">
        <f t="shared" si="47"/>
        <v>1633607</v>
      </c>
      <c r="W217" s="464">
        <f t="shared" si="48"/>
        <v>144759</v>
      </c>
      <c r="X217" s="464">
        <f t="shared" si="49"/>
        <v>1778366</v>
      </c>
      <c r="Y217" s="464">
        <f t="shared" si="50"/>
        <v>1634</v>
      </c>
      <c r="Z217" s="464">
        <f t="shared" si="51"/>
        <v>145</v>
      </c>
      <c r="AA217" s="465">
        <f t="shared" si="42"/>
        <v>1780145</v>
      </c>
    </row>
    <row r="218" spans="1:27" x14ac:dyDescent="0.2">
      <c r="A218" s="452">
        <f t="shared" si="52"/>
        <v>2037</v>
      </c>
      <c r="B218" s="452">
        <f t="shared" si="53"/>
        <v>9</v>
      </c>
      <c r="C218" s="457">
        <f t="shared" si="40"/>
        <v>50284</v>
      </c>
      <c r="E218" s="463">
        <v>995376</v>
      </c>
      <c r="F218" s="464">
        <v>931173</v>
      </c>
      <c r="G218" s="464">
        <v>71833</v>
      </c>
      <c r="H218" s="464">
        <v>5382</v>
      </c>
      <c r="I218" s="464">
        <v>303</v>
      </c>
      <c r="J218" s="464">
        <f t="shared" si="43"/>
        <v>2004067</v>
      </c>
      <c r="K218" s="464">
        <f t="shared" si="44"/>
        <v>177587</v>
      </c>
      <c r="L218" s="464">
        <f t="shared" si="45"/>
        <v>2181654</v>
      </c>
      <c r="M218" s="464">
        <v>1428</v>
      </c>
      <c r="N218" s="464">
        <f t="shared" si="46"/>
        <v>127</v>
      </c>
      <c r="O218" s="465">
        <f t="shared" si="41"/>
        <v>2183209</v>
      </c>
      <c r="P218" s="461"/>
      <c r="Q218" s="463">
        <v>785736</v>
      </c>
      <c r="R218" s="464">
        <v>581617</v>
      </c>
      <c r="S218" s="464">
        <f t="shared" si="54"/>
        <v>71833</v>
      </c>
      <c r="T218" s="464">
        <f t="shared" si="54"/>
        <v>5382</v>
      </c>
      <c r="U218" s="464">
        <f t="shared" si="54"/>
        <v>303</v>
      </c>
      <c r="V218" s="464">
        <f t="shared" si="47"/>
        <v>1444871</v>
      </c>
      <c r="W218" s="464">
        <f t="shared" si="48"/>
        <v>128035</v>
      </c>
      <c r="X218" s="464">
        <f t="shared" si="49"/>
        <v>1572906</v>
      </c>
      <c r="Y218" s="464">
        <f t="shared" si="50"/>
        <v>1428</v>
      </c>
      <c r="Z218" s="464">
        <f t="shared" si="51"/>
        <v>127</v>
      </c>
      <c r="AA218" s="465">
        <f t="shared" si="42"/>
        <v>1574461</v>
      </c>
    </row>
    <row r="219" spans="1:27" x14ac:dyDescent="0.2">
      <c r="A219" s="452">
        <f t="shared" si="52"/>
        <v>2037</v>
      </c>
      <c r="B219" s="452">
        <f t="shared" si="53"/>
        <v>10</v>
      </c>
      <c r="C219" s="457">
        <f t="shared" si="40"/>
        <v>50314</v>
      </c>
      <c r="E219" s="463">
        <v>1097851</v>
      </c>
      <c r="F219" s="464">
        <v>1003069</v>
      </c>
      <c r="G219" s="464">
        <v>72124</v>
      </c>
      <c r="H219" s="464">
        <v>6070</v>
      </c>
      <c r="I219" s="464">
        <v>466</v>
      </c>
      <c r="J219" s="464">
        <f t="shared" si="43"/>
        <v>2179580</v>
      </c>
      <c r="K219" s="464">
        <f t="shared" si="44"/>
        <v>193139</v>
      </c>
      <c r="L219" s="464">
        <f t="shared" si="45"/>
        <v>2372719</v>
      </c>
      <c r="M219" s="464">
        <v>1830</v>
      </c>
      <c r="N219" s="464">
        <f t="shared" si="46"/>
        <v>162</v>
      </c>
      <c r="O219" s="465">
        <f t="shared" si="41"/>
        <v>2374711</v>
      </c>
      <c r="P219" s="461"/>
      <c r="Q219" s="463">
        <v>858445</v>
      </c>
      <c r="R219" s="464">
        <v>611047</v>
      </c>
      <c r="S219" s="464">
        <f t="shared" si="54"/>
        <v>72124</v>
      </c>
      <c r="T219" s="464">
        <f t="shared" si="54"/>
        <v>6070</v>
      </c>
      <c r="U219" s="464">
        <f t="shared" si="54"/>
        <v>466</v>
      </c>
      <c r="V219" s="464">
        <f t="shared" si="47"/>
        <v>1548152</v>
      </c>
      <c r="W219" s="464">
        <f t="shared" si="48"/>
        <v>137187</v>
      </c>
      <c r="X219" s="464">
        <f t="shared" si="49"/>
        <v>1685339</v>
      </c>
      <c r="Y219" s="464">
        <f t="shared" si="50"/>
        <v>1830</v>
      </c>
      <c r="Z219" s="464">
        <f t="shared" si="51"/>
        <v>162</v>
      </c>
      <c r="AA219" s="465">
        <f t="shared" si="42"/>
        <v>1687331</v>
      </c>
    </row>
    <row r="220" spans="1:27" x14ac:dyDescent="0.2">
      <c r="A220" s="452">
        <f t="shared" si="52"/>
        <v>2037</v>
      </c>
      <c r="B220" s="452">
        <f t="shared" si="53"/>
        <v>11</v>
      </c>
      <c r="C220" s="457">
        <f t="shared" si="40"/>
        <v>50345</v>
      </c>
      <c r="E220" s="463">
        <v>1262975</v>
      </c>
      <c r="F220" s="464">
        <v>1051281</v>
      </c>
      <c r="G220" s="464">
        <v>68980</v>
      </c>
      <c r="H220" s="464">
        <v>5144</v>
      </c>
      <c r="I220" s="464">
        <v>633</v>
      </c>
      <c r="J220" s="464">
        <f t="shared" si="43"/>
        <v>2389013</v>
      </c>
      <c r="K220" s="464">
        <f t="shared" si="44"/>
        <v>211698</v>
      </c>
      <c r="L220" s="464">
        <f t="shared" si="45"/>
        <v>2600711</v>
      </c>
      <c r="M220" s="464">
        <v>1832</v>
      </c>
      <c r="N220" s="464">
        <f t="shared" si="46"/>
        <v>162</v>
      </c>
      <c r="O220" s="465">
        <f t="shared" si="41"/>
        <v>2602705</v>
      </c>
      <c r="P220" s="461"/>
      <c r="Q220" s="463">
        <v>1021815</v>
      </c>
      <c r="R220" s="464">
        <v>645636</v>
      </c>
      <c r="S220" s="464">
        <f t="shared" si="54"/>
        <v>68980</v>
      </c>
      <c r="T220" s="464">
        <f t="shared" si="54"/>
        <v>5144</v>
      </c>
      <c r="U220" s="464">
        <f t="shared" si="54"/>
        <v>633</v>
      </c>
      <c r="V220" s="464">
        <f t="shared" si="47"/>
        <v>1742208</v>
      </c>
      <c r="W220" s="464">
        <f t="shared" si="48"/>
        <v>154382</v>
      </c>
      <c r="X220" s="464">
        <f t="shared" si="49"/>
        <v>1896590</v>
      </c>
      <c r="Y220" s="464">
        <f t="shared" si="50"/>
        <v>1832</v>
      </c>
      <c r="Z220" s="464">
        <f t="shared" si="51"/>
        <v>162</v>
      </c>
      <c r="AA220" s="465">
        <f t="shared" si="42"/>
        <v>1898584</v>
      </c>
    </row>
    <row r="221" spans="1:27" x14ac:dyDescent="0.2">
      <c r="A221" s="452">
        <f t="shared" si="52"/>
        <v>2037</v>
      </c>
      <c r="B221" s="452">
        <f t="shared" si="53"/>
        <v>12</v>
      </c>
      <c r="C221" s="457">
        <f t="shared" si="40"/>
        <v>50375</v>
      </c>
      <c r="E221" s="463">
        <v>1487805</v>
      </c>
      <c r="F221" s="464">
        <v>1195123</v>
      </c>
      <c r="G221" s="464">
        <v>67144</v>
      </c>
      <c r="H221" s="464">
        <v>5760</v>
      </c>
      <c r="I221" s="464">
        <v>826</v>
      </c>
      <c r="J221" s="464">
        <f t="shared" si="43"/>
        <v>2756658</v>
      </c>
      <c r="K221" s="464">
        <f t="shared" si="44"/>
        <v>244276</v>
      </c>
      <c r="L221" s="464">
        <f t="shared" si="45"/>
        <v>3000934</v>
      </c>
      <c r="M221" s="464">
        <v>1718</v>
      </c>
      <c r="N221" s="464">
        <f t="shared" si="46"/>
        <v>152</v>
      </c>
      <c r="O221" s="465">
        <f t="shared" si="41"/>
        <v>3002804</v>
      </c>
      <c r="P221" s="461"/>
      <c r="Q221" s="463">
        <v>1228565</v>
      </c>
      <c r="R221" s="464">
        <v>754424</v>
      </c>
      <c r="S221" s="464">
        <f t="shared" si="54"/>
        <v>67144</v>
      </c>
      <c r="T221" s="464">
        <f t="shared" si="54"/>
        <v>5760</v>
      </c>
      <c r="U221" s="464">
        <f t="shared" si="54"/>
        <v>826</v>
      </c>
      <c r="V221" s="464">
        <f t="shared" si="47"/>
        <v>2056719</v>
      </c>
      <c r="W221" s="464">
        <f t="shared" si="48"/>
        <v>182252</v>
      </c>
      <c r="X221" s="464">
        <f t="shared" si="49"/>
        <v>2238971</v>
      </c>
      <c r="Y221" s="464">
        <f t="shared" si="50"/>
        <v>1718</v>
      </c>
      <c r="Z221" s="464">
        <f t="shared" si="51"/>
        <v>152</v>
      </c>
      <c r="AA221" s="465">
        <f t="shared" si="42"/>
        <v>2240841</v>
      </c>
    </row>
    <row r="222" spans="1:27" x14ac:dyDescent="0.2">
      <c r="A222" s="452">
        <f t="shared" si="52"/>
        <v>2038</v>
      </c>
      <c r="B222" s="452">
        <f t="shared" si="53"/>
        <v>1</v>
      </c>
      <c r="C222" s="457">
        <f t="shared" si="40"/>
        <v>50406</v>
      </c>
      <c r="E222" s="463">
        <v>1434663</v>
      </c>
      <c r="F222" s="464">
        <v>1181624</v>
      </c>
      <c r="G222" s="464">
        <v>71288</v>
      </c>
      <c r="H222" s="464">
        <v>6087</v>
      </c>
      <c r="I222" s="464">
        <v>839</v>
      </c>
      <c r="J222" s="464">
        <f t="shared" si="43"/>
        <v>2694501</v>
      </c>
      <c r="K222" s="464">
        <f t="shared" si="44"/>
        <v>238768</v>
      </c>
      <c r="L222" s="464">
        <f t="shared" si="45"/>
        <v>2933269</v>
      </c>
      <c r="M222" s="464">
        <v>2325</v>
      </c>
      <c r="N222" s="464">
        <f t="shared" si="46"/>
        <v>206</v>
      </c>
      <c r="O222" s="465">
        <f t="shared" si="41"/>
        <v>2935800</v>
      </c>
      <c r="P222" s="461"/>
      <c r="Q222" s="463">
        <v>1197799</v>
      </c>
      <c r="R222" s="464">
        <v>737212</v>
      </c>
      <c r="S222" s="464">
        <f t="shared" si="54"/>
        <v>71288</v>
      </c>
      <c r="T222" s="464">
        <f t="shared" si="54"/>
        <v>6087</v>
      </c>
      <c r="U222" s="464">
        <f t="shared" si="54"/>
        <v>839</v>
      </c>
      <c r="V222" s="464">
        <f t="shared" si="47"/>
        <v>2013225</v>
      </c>
      <c r="W222" s="464">
        <f t="shared" si="48"/>
        <v>178398</v>
      </c>
      <c r="X222" s="464">
        <f t="shared" si="49"/>
        <v>2191623</v>
      </c>
      <c r="Y222" s="464">
        <f t="shared" si="50"/>
        <v>2325</v>
      </c>
      <c r="Z222" s="464">
        <f t="shared" si="51"/>
        <v>206</v>
      </c>
      <c r="AA222" s="465">
        <f t="shared" si="42"/>
        <v>2194154</v>
      </c>
    </row>
    <row r="223" spans="1:27" x14ac:dyDescent="0.2">
      <c r="A223" s="452">
        <f t="shared" si="52"/>
        <v>2038</v>
      </c>
      <c r="B223" s="452">
        <f t="shared" si="53"/>
        <v>2</v>
      </c>
      <c r="C223" s="457">
        <f t="shared" si="40"/>
        <v>50437</v>
      </c>
      <c r="E223" s="463">
        <v>1213406</v>
      </c>
      <c r="F223" s="464">
        <v>1019458</v>
      </c>
      <c r="G223" s="464">
        <v>69672</v>
      </c>
      <c r="H223" s="464">
        <v>5269</v>
      </c>
      <c r="I223" s="464">
        <v>808</v>
      </c>
      <c r="J223" s="464">
        <f t="shared" si="43"/>
        <v>2308613</v>
      </c>
      <c r="K223" s="464">
        <f t="shared" si="44"/>
        <v>204573</v>
      </c>
      <c r="L223" s="464">
        <f t="shared" si="45"/>
        <v>2513186</v>
      </c>
      <c r="M223" s="464">
        <v>2433</v>
      </c>
      <c r="N223" s="464">
        <f t="shared" si="46"/>
        <v>216</v>
      </c>
      <c r="O223" s="465">
        <f t="shared" si="41"/>
        <v>2515835</v>
      </c>
      <c r="P223" s="461"/>
      <c r="Q223" s="463">
        <v>996110</v>
      </c>
      <c r="R223" s="464">
        <v>624938</v>
      </c>
      <c r="S223" s="464">
        <f t="shared" si="54"/>
        <v>69672</v>
      </c>
      <c r="T223" s="464">
        <f t="shared" si="54"/>
        <v>5269</v>
      </c>
      <c r="U223" s="464">
        <f t="shared" si="54"/>
        <v>808</v>
      </c>
      <c r="V223" s="464">
        <f t="shared" si="47"/>
        <v>1696797</v>
      </c>
      <c r="W223" s="464">
        <f t="shared" si="48"/>
        <v>150358</v>
      </c>
      <c r="X223" s="464">
        <f t="shared" si="49"/>
        <v>1847155</v>
      </c>
      <c r="Y223" s="464">
        <f t="shared" si="50"/>
        <v>2433</v>
      </c>
      <c r="Z223" s="464">
        <f t="shared" si="51"/>
        <v>216</v>
      </c>
      <c r="AA223" s="465">
        <f t="shared" si="42"/>
        <v>1849804</v>
      </c>
    </row>
    <row r="224" spans="1:27" x14ac:dyDescent="0.2">
      <c r="A224" s="452">
        <f t="shared" si="52"/>
        <v>2038</v>
      </c>
      <c r="B224" s="452">
        <f t="shared" si="53"/>
        <v>3</v>
      </c>
      <c r="C224" s="457">
        <f t="shared" si="40"/>
        <v>50465</v>
      </c>
      <c r="E224" s="463">
        <v>1265283</v>
      </c>
      <c r="F224" s="464">
        <v>1108654</v>
      </c>
      <c r="G224" s="464">
        <v>74580</v>
      </c>
      <c r="H224" s="464">
        <v>6305</v>
      </c>
      <c r="I224" s="464">
        <v>803</v>
      </c>
      <c r="J224" s="464">
        <f t="shared" si="43"/>
        <v>2455625</v>
      </c>
      <c r="K224" s="464">
        <f t="shared" si="44"/>
        <v>217601</v>
      </c>
      <c r="L224" s="464">
        <f t="shared" si="45"/>
        <v>2673226</v>
      </c>
      <c r="M224" s="464">
        <v>2339</v>
      </c>
      <c r="N224" s="464">
        <f t="shared" si="46"/>
        <v>207</v>
      </c>
      <c r="O224" s="465">
        <f t="shared" si="41"/>
        <v>2675772</v>
      </c>
      <c r="P224" s="461"/>
      <c r="Q224" s="463">
        <v>1013779</v>
      </c>
      <c r="R224" s="464">
        <v>671302</v>
      </c>
      <c r="S224" s="464">
        <f t="shared" si="54"/>
        <v>74580</v>
      </c>
      <c r="T224" s="464">
        <f t="shared" si="54"/>
        <v>6305</v>
      </c>
      <c r="U224" s="464">
        <f t="shared" si="54"/>
        <v>803</v>
      </c>
      <c r="V224" s="464">
        <f t="shared" si="47"/>
        <v>1766769</v>
      </c>
      <c r="W224" s="464">
        <f t="shared" si="48"/>
        <v>156559</v>
      </c>
      <c r="X224" s="464">
        <f t="shared" si="49"/>
        <v>1923328</v>
      </c>
      <c r="Y224" s="464">
        <f t="shared" si="50"/>
        <v>2339</v>
      </c>
      <c r="Z224" s="464">
        <f t="shared" si="51"/>
        <v>207</v>
      </c>
      <c r="AA224" s="465">
        <f t="shared" si="42"/>
        <v>1925874</v>
      </c>
    </row>
    <row r="225" spans="1:27" x14ac:dyDescent="0.2">
      <c r="A225" s="452">
        <f t="shared" si="52"/>
        <v>2038</v>
      </c>
      <c r="B225" s="452">
        <f t="shared" si="53"/>
        <v>4</v>
      </c>
      <c r="C225" s="457">
        <f t="shared" si="40"/>
        <v>50496</v>
      </c>
      <c r="E225" s="463">
        <v>1093773</v>
      </c>
      <c r="F225" s="464">
        <v>1004820</v>
      </c>
      <c r="G225" s="464">
        <v>71689</v>
      </c>
      <c r="H225" s="464">
        <v>5744</v>
      </c>
      <c r="I225" s="464">
        <v>567</v>
      </c>
      <c r="J225" s="464">
        <f t="shared" si="43"/>
        <v>2176593</v>
      </c>
      <c r="K225" s="464">
        <f t="shared" si="44"/>
        <v>192875</v>
      </c>
      <c r="L225" s="464">
        <f t="shared" si="45"/>
        <v>2369468</v>
      </c>
      <c r="M225" s="464">
        <v>2172</v>
      </c>
      <c r="N225" s="464">
        <f t="shared" si="46"/>
        <v>192</v>
      </c>
      <c r="O225" s="465">
        <f t="shared" si="41"/>
        <v>2371832</v>
      </c>
      <c r="P225" s="461"/>
      <c r="Q225" s="463">
        <v>848946</v>
      </c>
      <c r="R225" s="464">
        <v>589759</v>
      </c>
      <c r="S225" s="464">
        <f t="shared" si="54"/>
        <v>71689</v>
      </c>
      <c r="T225" s="464">
        <f t="shared" si="54"/>
        <v>5744</v>
      </c>
      <c r="U225" s="464">
        <f t="shared" si="54"/>
        <v>567</v>
      </c>
      <c r="V225" s="464">
        <f t="shared" si="47"/>
        <v>1516705</v>
      </c>
      <c r="W225" s="464">
        <f t="shared" si="48"/>
        <v>134400</v>
      </c>
      <c r="X225" s="464">
        <f t="shared" si="49"/>
        <v>1651105</v>
      </c>
      <c r="Y225" s="464">
        <f t="shared" si="50"/>
        <v>2172</v>
      </c>
      <c r="Z225" s="464">
        <f t="shared" si="51"/>
        <v>192</v>
      </c>
      <c r="AA225" s="465">
        <f t="shared" si="42"/>
        <v>1653469</v>
      </c>
    </row>
    <row r="226" spans="1:27" x14ac:dyDescent="0.2">
      <c r="A226" s="452">
        <f t="shared" si="52"/>
        <v>2038</v>
      </c>
      <c r="B226" s="452">
        <f t="shared" si="53"/>
        <v>5</v>
      </c>
      <c r="C226" s="457">
        <f t="shared" si="40"/>
        <v>50526</v>
      </c>
      <c r="E226" s="463">
        <v>996261</v>
      </c>
      <c r="F226" s="464">
        <v>1000117</v>
      </c>
      <c r="G226" s="464">
        <v>73460</v>
      </c>
      <c r="H226" s="464">
        <v>5655</v>
      </c>
      <c r="I226" s="464">
        <v>434</v>
      </c>
      <c r="J226" s="464">
        <f t="shared" si="43"/>
        <v>2075927</v>
      </c>
      <c r="K226" s="464">
        <f t="shared" si="44"/>
        <v>183954</v>
      </c>
      <c r="L226" s="464">
        <f t="shared" si="45"/>
        <v>2259881</v>
      </c>
      <c r="M226" s="464">
        <v>2174</v>
      </c>
      <c r="N226" s="464">
        <f t="shared" si="46"/>
        <v>193</v>
      </c>
      <c r="O226" s="465">
        <f t="shared" si="41"/>
        <v>2262248</v>
      </c>
      <c r="P226" s="461"/>
      <c r="Q226" s="463">
        <v>756898</v>
      </c>
      <c r="R226" s="464">
        <v>592843</v>
      </c>
      <c r="S226" s="464">
        <f t="shared" si="54"/>
        <v>73460</v>
      </c>
      <c r="T226" s="464">
        <f t="shared" si="54"/>
        <v>5655</v>
      </c>
      <c r="U226" s="464">
        <f t="shared" si="54"/>
        <v>434</v>
      </c>
      <c r="V226" s="464">
        <f t="shared" si="47"/>
        <v>1429290</v>
      </c>
      <c r="W226" s="464">
        <f t="shared" si="48"/>
        <v>126654</v>
      </c>
      <c r="X226" s="464">
        <f t="shared" si="49"/>
        <v>1555944</v>
      </c>
      <c r="Y226" s="464">
        <f t="shared" si="50"/>
        <v>2174</v>
      </c>
      <c r="Z226" s="464">
        <f t="shared" si="51"/>
        <v>193</v>
      </c>
      <c r="AA226" s="465">
        <f t="shared" si="42"/>
        <v>1558311</v>
      </c>
    </row>
    <row r="227" spans="1:27" x14ac:dyDescent="0.2">
      <c r="A227" s="452">
        <f t="shared" si="52"/>
        <v>2038</v>
      </c>
      <c r="B227" s="452">
        <f t="shared" si="53"/>
        <v>6</v>
      </c>
      <c r="C227" s="457">
        <f t="shared" si="40"/>
        <v>50557</v>
      </c>
      <c r="E227" s="463">
        <v>992112</v>
      </c>
      <c r="F227" s="464">
        <v>973844</v>
      </c>
      <c r="G227" s="464">
        <v>76413</v>
      </c>
      <c r="H227" s="464">
        <v>5094</v>
      </c>
      <c r="I227" s="464">
        <v>316</v>
      </c>
      <c r="J227" s="464">
        <f t="shared" si="43"/>
        <v>2047779</v>
      </c>
      <c r="K227" s="464">
        <f t="shared" si="44"/>
        <v>181460</v>
      </c>
      <c r="L227" s="464">
        <f t="shared" si="45"/>
        <v>2229239</v>
      </c>
      <c r="M227" s="464">
        <v>1787</v>
      </c>
      <c r="N227" s="464">
        <f t="shared" si="46"/>
        <v>158</v>
      </c>
      <c r="O227" s="465">
        <f t="shared" si="41"/>
        <v>2231184</v>
      </c>
      <c r="P227" s="461"/>
      <c r="Q227" s="463">
        <v>759344</v>
      </c>
      <c r="R227" s="464">
        <v>585607</v>
      </c>
      <c r="S227" s="464">
        <f t="shared" si="54"/>
        <v>76413</v>
      </c>
      <c r="T227" s="464">
        <f t="shared" si="54"/>
        <v>5094</v>
      </c>
      <c r="U227" s="464">
        <f t="shared" si="54"/>
        <v>316</v>
      </c>
      <c r="V227" s="464">
        <f t="shared" si="47"/>
        <v>1426774</v>
      </c>
      <c r="W227" s="464">
        <f t="shared" si="48"/>
        <v>126431</v>
      </c>
      <c r="X227" s="464">
        <f t="shared" si="49"/>
        <v>1553205</v>
      </c>
      <c r="Y227" s="464">
        <f t="shared" si="50"/>
        <v>1787</v>
      </c>
      <c r="Z227" s="464">
        <f t="shared" si="51"/>
        <v>158</v>
      </c>
      <c r="AA227" s="465">
        <f t="shared" si="42"/>
        <v>1555150</v>
      </c>
    </row>
    <row r="228" spans="1:27" x14ac:dyDescent="0.2">
      <c r="A228" s="452">
        <f t="shared" si="52"/>
        <v>2038</v>
      </c>
      <c r="B228" s="452">
        <f t="shared" si="53"/>
        <v>7</v>
      </c>
      <c r="C228" s="457">
        <f t="shared" si="40"/>
        <v>50587</v>
      </c>
      <c r="E228" s="463">
        <v>1124508</v>
      </c>
      <c r="F228" s="464">
        <v>1049190</v>
      </c>
      <c r="G228" s="464">
        <v>74608</v>
      </c>
      <c r="H228" s="464">
        <v>5894</v>
      </c>
      <c r="I228" s="464">
        <v>274</v>
      </c>
      <c r="J228" s="464">
        <f t="shared" si="43"/>
        <v>2254474</v>
      </c>
      <c r="K228" s="464">
        <f t="shared" si="44"/>
        <v>199776</v>
      </c>
      <c r="L228" s="464">
        <f t="shared" si="45"/>
        <v>2454250</v>
      </c>
      <c r="M228" s="464">
        <v>2889</v>
      </c>
      <c r="N228" s="464">
        <f t="shared" si="46"/>
        <v>256</v>
      </c>
      <c r="O228" s="465">
        <f t="shared" si="41"/>
        <v>2457395</v>
      </c>
      <c r="P228" s="461"/>
      <c r="Q228" s="463">
        <v>888816</v>
      </c>
      <c r="R228" s="464">
        <v>651971</v>
      </c>
      <c r="S228" s="464">
        <f t="shared" si="54"/>
        <v>74608</v>
      </c>
      <c r="T228" s="464">
        <f t="shared" si="54"/>
        <v>5894</v>
      </c>
      <c r="U228" s="464">
        <f t="shared" si="54"/>
        <v>274</v>
      </c>
      <c r="V228" s="464">
        <f t="shared" si="47"/>
        <v>1621563</v>
      </c>
      <c r="W228" s="464">
        <f t="shared" si="48"/>
        <v>143692</v>
      </c>
      <c r="X228" s="464">
        <f t="shared" si="49"/>
        <v>1765255</v>
      </c>
      <c r="Y228" s="464">
        <f t="shared" si="50"/>
        <v>2889</v>
      </c>
      <c r="Z228" s="464">
        <f t="shared" si="51"/>
        <v>256</v>
      </c>
      <c r="AA228" s="465">
        <f t="shared" si="42"/>
        <v>1768400</v>
      </c>
    </row>
    <row r="229" spans="1:27" x14ac:dyDescent="0.2">
      <c r="A229" s="452">
        <f t="shared" si="52"/>
        <v>2038</v>
      </c>
      <c r="B229" s="452">
        <f t="shared" si="53"/>
        <v>8</v>
      </c>
      <c r="C229" s="457">
        <f t="shared" si="40"/>
        <v>50618</v>
      </c>
      <c r="E229" s="463">
        <v>1140934</v>
      </c>
      <c r="F229" s="464">
        <v>1047046</v>
      </c>
      <c r="G229" s="464">
        <v>80053</v>
      </c>
      <c r="H229" s="464">
        <v>5372</v>
      </c>
      <c r="I229" s="464">
        <v>267</v>
      </c>
      <c r="J229" s="464">
        <f t="shared" si="43"/>
        <v>2273672</v>
      </c>
      <c r="K229" s="464">
        <f t="shared" si="44"/>
        <v>201477</v>
      </c>
      <c r="L229" s="464">
        <f t="shared" si="45"/>
        <v>2475149</v>
      </c>
      <c r="M229" s="464">
        <v>1634</v>
      </c>
      <c r="N229" s="464">
        <f t="shared" si="46"/>
        <v>145</v>
      </c>
      <c r="O229" s="465">
        <f t="shared" si="41"/>
        <v>2476928</v>
      </c>
      <c r="P229" s="461"/>
      <c r="Q229" s="463">
        <v>903992</v>
      </c>
      <c r="R229" s="464">
        <v>646326</v>
      </c>
      <c r="S229" s="464">
        <f t="shared" si="54"/>
        <v>80053</v>
      </c>
      <c r="T229" s="464">
        <f t="shared" si="54"/>
        <v>5372</v>
      </c>
      <c r="U229" s="464">
        <f t="shared" si="54"/>
        <v>267</v>
      </c>
      <c r="V229" s="464">
        <f t="shared" si="47"/>
        <v>1636010</v>
      </c>
      <c r="W229" s="464">
        <f t="shared" si="48"/>
        <v>144972</v>
      </c>
      <c r="X229" s="464">
        <f t="shared" si="49"/>
        <v>1780982</v>
      </c>
      <c r="Y229" s="464">
        <f t="shared" si="50"/>
        <v>1634</v>
      </c>
      <c r="Z229" s="464">
        <f t="shared" si="51"/>
        <v>145</v>
      </c>
      <c r="AA229" s="465">
        <f t="shared" si="42"/>
        <v>1782761</v>
      </c>
    </row>
    <row r="230" spans="1:27" x14ac:dyDescent="0.2">
      <c r="A230" s="452">
        <f t="shared" si="52"/>
        <v>2038</v>
      </c>
      <c r="B230" s="452">
        <f t="shared" si="53"/>
        <v>9</v>
      </c>
      <c r="C230" s="457">
        <f t="shared" si="40"/>
        <v>50649</v>
      </c>
      <c r="E230" s="463">
        <v>1014821</v>
      </c>
      <c r="F230" s="464">
        <v>971851</v>
      </c>
      <c r="G230" s="464">
        <v>71438</v>
      </c>
      <c r="H230" s="464">
        <v>5475</v>
      </c>
      <c r="I230" s="464">
        <v>303</v>
      </c>
      <c r="J230" s="464">
        <f t="shared" si="43"/>
        <v>2063888</v>
      </c>
      <c r="K230" s="464">
        <f t="shared" si="44"/>
        <v>182888</v>
      </c>
      <c r="L230" s="464">
        <f t="shared" si="45"/>
        <v>2246776</v>
      </c>
      <c r="M230" s="464">
        <v>1428</v>
      </c>
      <c r="N230" s="464">
        <f t="shared" si="46"/>
        <v>127</v>
      </c>
      <c r="O230" s="465">
        <f t="shared" si="41"/>
        <v>2248331</v>
      </c>
      <c r="P230" s="461"/>
      <c r="Q230" s="463">
        <v>790293</v>
      </c>
      <c r="R230" s="464">
        <v>578503</v>
      </c>
      <c r="S230" s="464">
        <f t="shared" si="54"/>
        <v>71438</v>
      </c>
      <c r="T230" s="464">
        <f t="shared" si="54"/>
        <v>5475</v>
      </c>
      <c r="U230" s="464">
        <f t="shared" si="54"/>
        <v>303</v>
      </c>
      <c r="V230" s="464">
        <f t="shared" si="47"/>
        <v>1446012</v>
      </c>
      <c r="W230" s="464">
        <f t="shared" si="48"/>
        <v>128136</v>
      </c>
      <c r="X230" s="464">
        <f t="shared" si="49"/>
        <v>1574148</v>
      </c>
      <c r="Y230" s="464">
        <f t="shared" si="50"/>
        <v>1428</v>
      </c>
      <c r="Z230" s="464">
        <f t="shared" si="51"/>
        <v>127</v>
      </c>
      <c r="AA230" s="465">
        <f t="shared" si="42"/>
        <v>1575703</v>
      </c>
    </row>
    <row r="231" spans="1:27" x14ac:dyDescent="0.2">
      <c r="A231" s="452">
        <f t="shared" si="52"/>
        <v>2038</v>
      </c>
      <c r="B231" s="452">
        <f t="shared" si="53"/>
        <v>10</v>
      </c>
      <c r="C231" s="457">
        <f t="shared" si="40"/>
        <v>50679</v>
      </c>
      <c r="E231" s="463">
        <v>1118191</v>
      </c>
      <c r="F231" s="464">
        <v>1049767</v>
      </c>
      <c r="G231" s="464">
        <v>71740</v>
      </c>
      <c r="H231" s="464">
        <v>6179</v>
      </c>
      <c r="I231" s="464">
        <v>467</v>
      </c>
      <c r="J231" s="464">
        <f t="shared" si="43"/>
        <v>2246344</v>
      </c>
      <c r="K231" s="464">
        <f t="shared" si="44"/>
        <v>199056</v>
      </c>
      <c r="L231" s="464">
        <f t="shared" si="45"/>
        <v>2445400</v>
      </c>
      <c r="M231" s="464">
        <v>1830</v>
      </c>
      <c r="N231" s="464">
        <f t="shared" si="46"/>
        <v>162</v>
      </c>
      <c r="O231" s="465">
        <f t="shared" si="41"/>
        <v>2447392</v>
      </c>
      <c r="P231" s="461"/>
      <c r="Q231" s="463">
        <v>862133</v>
      </c>
      <c r="R231" s="464">
        <v>609042</v>
      </c>
      <c r="S231" s="464">
        <f t="shared" si="54"/>
        <v>71740</v>
      </c>
      <c r="T231" s="464">
        <f t="shared" si="54"/>
        <v>6179</v>
      </c>
      <c r="U231" s="464">
        <f t="shared" si="54"/>
        <v>467</v>
      </c>
      <c r="V231" s="464">
        <f t="shared" si="47"/>
        <v>1549561</v>
      </c>
      <c r="W231" s="464">
        <f t="shared" si="48"/>
        <v>137311</v>
      </c>
      <c r="X231" s="464">
        <f t="shared" si="49"/>
        <v>1686872</v>
      </c>
      <c r="Y231" s="464">
        <f t="shared" si="50"/>
        <v>1830</v>
      </c>
      <c r="Z231" s="464">
        <f t="shared" si="51"/>
        <v>162</v>
      </c>
      <c r="AA231" s="465">
        <f t="shared" si="42"/>
        <v>1688864</v>
      </c>
    </row>
    <row r="232" spans="1:27" x14ac:dyDescent="0.2">
      <c r="A232" s="452">
        <f t="shared" si="52"/>
        <v>2038</v>
      </c>
      <c r="B232" s="452">
        <f t="shared" si="53"/>
        <v>11</v>
      </c>
      <c r="C232" s="457">
        <f t="shared" si="40"/>
        <v>50710</v>
      </c>
      <c r="E232" s="463">
        <v>1271942</v>
      </c>
      <c r="F232" s="464">
        <v>1097008</v>
      </c>
      <c r="G232" s="464">
        <v>68551</v>
      </c>
      <c r="H232" s="464">
        <v>5239</v>
      </c>
      <c r="I232" s="464">
        <v>627</v>
      </c>
      <c r="J232" s="464">
        <f t="shared" si="43"/>
        <v>2443367</v>
      </c>
      <c r="K232" s="464">
        <f t="shared" si="44"/>
        <v>216514</v>
      </c>
      <c r="L232" s="464">
        <f t="shared" si="45"/>
        <v>2659881</v>
      </c>
      <c r="M232" s="464">
        <v>1832</v>
      </c>
      <c r="N232" s="464">
        <f t="shared" si="46"/>
        <v>162</v>
      </c>
      <c r="O232" s="465">
        <f t="shared" si="41"/>
        <v>2661875</v>
      </c>
      <c r="P232" s="461"/>
      <c r="Q232" s="463">
        <v>1014271</v>
      </c>
      <c r="R232" s="464">
        <v>641531</v>
      </c>
      <c r="S232" s="464">
        <f t="shared" si="54"/>
        <v>68551</v>
      </c>
      <c r="T232" s="464">
        <f t="shared" si="54"/>
        <v>5239</v>
      </c>
      <c r="U232" s="464">
        <f t="shared" si="54"/>
        <v>627</v>
      </c>
      <c r="V232" s="464">
        <f t="shared" si="47"/>
        <v>1730219</v>
      </c>
      <c r="W232" s="464">
        <f t="shared" si="48"/>
        <v>153320</v>
      </c>
      <c r="X232" s="464">
        <f t="shared" si="49"/>
        <v>1883539</v>
      </c>
      <c r="Y232" s="464">
        <f t="shared" si="50"/>
        <v>1832</v>
      </c>
      <c r="Z232" s="464">
        <f t="shared" si="51"/>
        <v>162</v>
      </c>
      <c r="AA232" s="465">
        <f t="shared" si="42"/>
        <v>1885533</v>
      </c>
    </row>
    <row r="233" spans="1:27" x14ac:dyDescent="0.2">
      <c r="A233" s="452">
        <f t="shared" si="52"/>
        <v>2038</v>
      </c>
      <c r="B233" s="452">
        <f t="shared" si="53"/>
        <v>12</v>
      </c>
      <c r="C233" s="457">
        <f t="shared" si="40"/>
        <v>50740</v>
      </c>
      <c r="E233" s="463">
        <v>1498994</v>
      </c>
      <c r="F233" s="464">
        <v>1248240</v>
      </c>
      <c r="G233" s="464">
        <v>66726</v>
      </c>
      <c r="H233" s="464">
        <v>5865</v>
      </c>
      <c r="I233" s="464">
        <v>819</v>
      </c>
      <c r="J233" s="464">
        <f t="shared" si="43"/>
        <v>2820644</v>
      </c>
      <c r="K233" s="464">
        <f t="shared" si="44"/>
        <v>249946</v>
      </c>
      <c r="L233" s="464">
        <f t="shared" si="45"/>
        <v>3070590</v>
      </c>
      <c r="M233" s="464">
        <v>1718</v>
      </c>
      <c r="N233" s="464">
        <f t="shared" si="46"/>
        <v>152</v>
      </c>
      <c r="O233" s="465">
        <f t="shared" si="41"/>
        <v>3072460</v>
      </c>
      <c r="P233" s="461"/>
      <c r="Q233" s="463">
        <v>1222324</v>
      </c>
      <c r="R233" s="464">
        <v>753950</v>
      </c>
      <c r="S233" s="464">
        <f t="shared" si="54"/>
        <v>66726</v>
      </c>
      <c r="T233" s="464">
        <f t="shared" si="54"/>
        <v>5865</v>
      </c>
      <c r="U233" s="464">
        <f t="shared" si="54"/>
        <v>819</v>
      </c>
      <c r="V233" s="464">
        <f t="shared" si="47"/>
        <v>2049684</v>
      </c>
      <c r="W233" s="464">
        <f t="shared" si="48"/>
        <v>181629</v>
      </c>
      <c r="X233" s="464">
        <f t="shared" si="49"/>
        <v>2231313</v>
      </c>
      <c r="Y233" s="464">
        <f t="shared" si="50"/>
        <v>1718</v>
      </c>
      <c r="Z233" s="464">
        <f t="shared" si="51"/>
        <v>152</v>
      </c>
      <c r="AA233" s="465">
        <f t="shared" si="42"/>
        <v>2233183</v>
      </c>
    </row>
    <row r="234" spans="1:27" x14ac:dyDescent="0.2">
      <c r="A234" s="452">
        <f t="shared" si="52"/>
        <v>2039</v>
      </c>
      <c r="B234" s="452">
        <f t="shared" si="53"/>
        <v>1</v>
      </c>
      <c r="C234" s="457">
        <f t="shared" ref="C234:C297" si="55">DATE(A234,B234,1)</f>
        <v>50771</v>
      </c>
      <c r="E234" s="463">
        <v>1457341</v>
      </c>
      <c r="F234" s="464">
        <v>1235309</v>
      </c>
      <c r="G234" s="464">
        <v>71010</v>
      </c>
      <c r="H234" s="464">
        <v>6190</v>
      </c>
      <c r="I234" s="464">
        <v>841</v>
      </c>
      <c r="J234" s="464">
        <f t="shared" si="43"/>
        <v>2770691</v>
      </c>
      <c r="K234" s="464">
        <f t="shared" si="44"/>
        <v>245520</v>
      </c>
      <c r="L234" s="464">
        <f t="shared" si="45"/>
        <v>3016211</v>
      </c>
      <c r="M234" s="464">
        <v>2325</v>
      </c>
      <c r="N234" s="464">
        <f t="shared" si="46"/>
        <v>206</v>
      </c>
      <c r="O234" s="465">
        <f t="shared" ref="O234:O297" si="56">SUM(L234:N234)</f>
        <v>3018742</v>
      </c>
      <c r="P234" s="461"/>
      <c r="Q234" s="463">
        <v>1204825</v>
      </c>
      <c r="R234" s="464">
        <v>737796</v>
      </c>
      <c r="S234" s="464">
        <f t="shared" si="54"/>
        <v>71010</v>
      </c>
      <c r="T234" s="464">
        <f t="shared" si="54"/>
        <v>6190</v>
      </c>
      <c r="U234" s="464">
        <f t="shared" si="54"/>
        <v>841</v>
      </c>
      <c r="V234" s="464">
        <f t="shared" si="47"/>
        <v>2020662</v>
      </c>
      <c r="W234" s="464">
        <f t="shared" si="48"/>
        <v>179057</v>
      </c>
      <c r="X234" s="464">
        <f t="shared" si="49"/>
        <v>2199719</v>
      </c>
      <c r="Y234" s="464">
        <f t="shared" si="50"/>
        <v>2325</v>
      </c>
      <c r="Z234" s="464">
        <f t="shared" si="51"/>
        <v>206</v>
      </c>
      <c r="AA234" s="465">
        <f t="shared" ref="AA234:AA297" si="57">SUM(X234:Z234)</f>
        <v>2202250</v>
      </c>
    </row>
    <row r="235" spans="1:27" x14ac:dyDescent="0.2">
      <c r="A235" s="452">
        <f t="shared" si="52"/>
        <v>2039</v>
      </c>
      <c r="B235" s="452">
        <f t="shared" si="53"/>
        <v>2</v>
      </c>
      <c r="C235" s="457">
        <f t="shared" si="55"/>
        <v>50802</v>
      </c>
      <c r="E235" s="463">
        <v>1231802</v>
      </c>
      <c r="F235" s="464">
        <v>1065209</v>
      </c>
      <c r="G235" s="464">
        <v>69395</v>
      </c>
      <c r="H235" s="464">
        <v>5357</v>
      </c>
      <c r="I235" s="464">
        <v>808</v>
      </c>
      <c r="J235" s="464">
        <f t="shared" ref="J235:J298" si="58">SUM(E235:I235)</f>
        <v>2372571</v>
      </c>
      <c r="K235" s="464">
        <f t="shared" ref="K235:K298" si="59">L235-J235</f>
        <v>210241</v>
      </c>
      <c r="L235" s="464">
        <f t="shared" ref="L235:L298" si="60">ROUND(J235/(1-0.0814), 0)</f>
        <v>2582812</v>
      </c>
      <c r="M235" s="464">
        <v>2433</v>
      </c>
      <c r="N235" s="464">
        <f t="shared" ref="N235:N298" si="61">ROUND(M235/(1-0.0814)-M235, 0)</f>
        <v>216</v>
      </c>
      <c r="O235" s="465">
        <f t="shared" si="56"/>
        <v>2585461</v>
      </c>
      <c r="P235" s="461"/>
      <c r="Q235" s="463">
        <v>1000315</v>
      </c>
      <c r="R235" s="464">
        <v>623834</v>
      </c>
      <c r="S235" s="464">
        <f t="shared" si="54"/>
        <v>69395</v>
      </c>
      <c r="T235" s="464">
        <f t="shared" si="54"/>
        <v>5357</v>
      </c>
      <c r="U235" s="464">
        <f t="shared" si="54"/>
        <v>808</v>
      </c>
      <c r="V235" s="464">
        <f t="shared" ref="V235:V298" si="62">SUM(Q235:U235)</f>
        <v>1699709</v>
      </c>
      <c r="W235" s="464">
        <f t="shared" ref="W235:W298" si="63">X235-V235</f>
        <v>150616</v>
      </c>
      <c r="X235" s="464">
        <f t="shared" ref="X235:X298" si="64">ROUND(V235/(1-0.0814), 0)</f>
        <v>1850325</v>
      </c>
      <c r="Y235" s="464">
        <f t="shared" ref="Y235:Y298" si="65">M235</f>
        <v>2433</v>
      </c>
      <c r="Z235" s="464">
        <f t="shared" ref="Z235:Z298" si="66">ROUND(Y235/(1-0.0814)-Y235, 0)</f>
        <v>216</v>
      </c>
      <c r="AA235" s="465">
        <f t="shared" si="57"/>
        <v>1852974</v>
      </c>
    </row>
    <row r="236" spans="1:27" x14ac:dyDescent="0.2">
      <c r="A236" s="452">
        <f t="shared" si="52"/>
        <v>2039</v>
      </c>
      <c r="B236" s="452">
        <f t="shared" si="53"/>
        <v>3</v>
      </c>
      <c r="C236" s="457">
        <f t="shared" si="55"/>
        <v>50830</v>
      </c>
      <c r="E236" s="463">
        <v>1281753</v>
      </c>
      <c r="F236" s="464">
        <v>1157168</v>
      </c>
      <c r="G236" s="464">
        <v>74264</v>
      </c>
      <c r="H236" s="464">
        <v>6408</v>
      </c>
      <c r="I236" s="464">
        <v>802</v>
      </c>
      <c r="J236" s="464">
        <f t="shared" si="58"/>
        <v>2520395</v>
      </c>
      <c r="K236" s="464">
        <f t="shared" si="59"/>
        <v>223340</v>
      </c>
      <c r="L236" s="464">
        <f t="shared" si="60"/>
        <v>2743735</v>
      </c>
      <c r="M236" s="464">
        <v>2339</v>
      </c>
      <c r="N236" s="464">
        <f t="shared" si="61"/>
        <v>207</v>
      </c>
      <c r="O236" s="465">
        <f t="shared" si="56"/>
        <v>2746281</v>
      </c>
      <c r="P236" s="461"/>
      <c r="Q236" s="463">
        <v>1014161</v>
      </c>
      <c r="R236" s="464">
        <v>668225</v>
      </c>
      <c r="S236" s="464">
        <f t="shared" si="54"/>
        <v>74264</v>
      </c>
      <c r="T236" s="464">
        <f t="shared" si="54"/>
        <v>6408</v>
      </c>
      <c r="U236" s="464">
        <f t="shared" si="54"/>
        <v>802</v>
      </c>
      <c r="V236" s="464">
        <f t="shared" si="62"/>
        <v>1763860</v>
      </c>
      <c r="W236" s="464">
        <f t="shared" si="63"/>
        <v>156301</v>
      </c>
      <c r="X236" s="464">
        <f t="shared" si="64"/>
        <v>1920161</v>
      </c>
      <c r="Y236" s="464">
        <f t="shared" si="65"/>
        <v>2339</v>
      </c>
      <c r="Z236" s="464">
        <f t="shared" si="66"/>
        <v>207</v>
      </c>
      <c r="AA236" s="465">
        <f t="shared" si="57"/>
        <v>1922707</v>
      </c>
    </row>
    <row r="237" spans="1:27" x14ac:dyDescent="0.2">
      <c r="A237" s="452">
        <f t="shared" si="52"/>
        <v>2039</v>
      </c>
      <c r="B237" s="452">
        <f t="shared" si="53"/>
        <v>4</v>
      </c>
      <c r="C237" s="457">
        <f t="shared" si="55"/>
        <v>50861</v>
      </c>
      <c r="E237" s="463">
        <v>1108597</v>
      </c>
      <c r="F237" s="464">
        <v>1050396</v>
      </c>
      <c r="G237" s="464">
        <v>71410</v>
      </c>
      <c r="H237" s="464">
        <v>5835</v>
      </c>
      <c r="I237" s="464">
        <v>566</v>
      </c>
      <c r="J237" s="464">
        <f t="shared" si="58"/>
        <v>2236804</v>
      </c>
      <c r="K237" s="464">
        <f t="shared" si="59"/>
        <v>198210</v>
      </c>
      <c r="L237" s="464">
        <f t="shared" si="60"/>
        <v>2435014</v>
      </c>
      <c r="M237" s="464">
        <v>2172</v>
      </c>
      <c r="N237" s="464">
        <f t="shared" si="61"/>
        <v>192</v>
      </c>
      <c r="O237" s="465">
        <f t="shared" si="56"/>
        <v>2437378</v>
      </c>
      <c r="P237" s="461"/>
      <c r="Q237" s="463">
        <v>848330</v>
      </c>
      <c r="R237" s="464">
        <v>586701</v>
      </c>
      <c r="S237" s="464">
        <f t="shared" si="54"/>
        <v>71410</v>
      </c>
      <c r="T237" s="464">
        <f t="shared" si="54"/>
        <v>5835</v>
      </c>
      <c r="U237" s="464">
        <f t="shared" si="54"/>
        <v>566</v>
      </c>
      <c r="V237" s="464">
        <f t="shared" si="62"/>
        <v>1512842</v>
      </c>
      <c r="W237" s="464">
        <f t="shared" si="63"/>
        <v>134058</v>
      </c>
      <c r="X237" s="464">
        <f t="shared" si="64"/>
        <v>1646900</v>
      </c>
      <c r="Y237" s="464">
        <f t="shared" si="65"/>
        <v>2172</v>
      </c>
      <c r="Z237" s="464">
        <f t="shared" si="66"/>
        <v>192</v>
      </c>
      <c r="AA237" s="465">
        <f t="shared" si="57"/>
        <v>1649264</v>
      </c>
    </row>
    <row r="238" spans="1:27" x14ac:dyDescent="0.2">
      <c r="A238" s="452">
        <f t="shared" si="52"/>
        <v>2039</v>
      </c>
      <c r="B238" s="452">
        <f t="shared" si="53"/>
        <v>5</v>
      </c>
      <c r="C238" s="457">
        <f t="shared" si="55"/>
        <v>50891</v>
      </c>
      <c r="E238" s="463">
        <v>1012852</v>
      </c>
      <c r="F238" s="464">
        <v>1042207</v>
      </c>
      <c r="G238" s="464">
        <v>73166</v>
      </c>
      <c r="H238" s="464">
        <v>5743</v>
      </c>
      <c r="I238" s="464">
        <v>434</v>
      </c>
      <c r="J238" s="464">
        <f t="shared" si="58"/>
        <v>2134402</v>
      </c>
      <c r="K238" s="464">
        <f t="shared" si="59"/>
        <v>189136</v>
      </c>
      <c r="L238" s="464">
        <f t="shared" si="60"/>
        <v>2323538</v>
      </c>
      <c r="M238" s="464">
        <v>2174</v>
      </c>
      <c r="N238" s="464">
        <f t="shared" si="61"/>
        <v>193</v>
      </c>
      <c r="O238" s="465">
        <f t="shared" si="56"/>
        <v>2325905</v>
      </c>
      <c r="P238" s="461"/>
      <c r="Q238" s="463">
        <v>758607</v>
      </c>
      <c r="R238" s="464">
        <v>587653</v>
      </c>
      <c r="S238" s="464">
        <f t="shared" si="54"/>
        <v>73166</v>
      </c>
      <c r="T238" s="464">
        <f t="shared" si="54"/>
        <v>5743</v>
      </c>
      <c r="U238" s="464">
        <f t="shared" si="54"/>
        <v>434</v>
      </c>
      <c r="V238" s="464">
        <f t="shared" si="62"/>
        <v>1425603</v>
      </c>
      <c r="W238" s="464">
        <f t="shared" si="63"/>
        <v>126327</v>
      </c>
      <c r="X238" s="464">
        <f t="shared" si="64"/>
        <v>1551930</v>
      </c>
      <c r="Y238" s="464">
        <f t="shared" si="65"/>
        <v>2174</v>
      </c>
      <c r="Z238" s="464">
        <f t="shared" si="66"/>
        <v>193</v>
      </c>
      <c r="AA238" s="465">
        <f t="shared" si="57"/>
        <v>1554297</v>
      </c>
    </row>
    <row r="239" spans="1:27" x14ac:dyDescent="0.2">
      <c r="A239" s="452">
        <f t="shared" si="52"/>
        <v>2039</v>
      </c>
      <c r="B239" s="452">
        <f t="shared" si="53"/>
        <v>6</v>
      </c>
      <c r="C239" s="457">
        <f t="shared" si="55"/>
        <v>50922</v>
      </c>
      <c r="E239" s="463">
        <v>1008247</v>
      </c>
      <c r="F239" s="464">
        <v>1013390</v>
      </c>
      <c r="G239" s="464">
        <v>76114</v>
      </c>
      <c r="H239" s="464">
        <v>5174</v>
      </c>
      <c r="I239" s="464">
        <v>316</v>
      </c>
      <c r="J239" s="464">
        <f t="shared" si="58"/>
        <v>2103241</v>
      </c>
      <c r="K239" s="464">
        <f t="shared" si="59"/>
        <v>186375</v>
      </c>
      <c r="L239" s="464">
        <f t="shared" si="60"/>
        <v>2289616</v>
      </c>
      <c r="M239" s="464">
        <v>1787</v>
      </c>
      <c r="N239" s="464">
        <f t="shared" si="61"/>
        <v>158</v>
      </c>
      <c r="O239" s="465">
        <f t="shared" si="56"/>
        <v>2291561</v>
      </c>
      <c r="P239" s="461"/>
      <c r="Q239" s="463">
        <v>761210</v>
      </c>
      <c r="R239" s="464">
        <v>580395</v>
      </c>
      <c r="S239" s="464">
        <f t="shared" si="54"/>
        <v>76114</v>
      </c>
      <c r="T239" s="464">
        <f t="shared" si="54"/>
        <v>5174</v>
      </c>
      <c r="U239" s="464">
        <f t="shared" si="54"/>
        <v>316</v>
      </c>
      <c r="V239" s="464">
        <f t="shared" si="62"/>
        <v>1423209</v>
      </c>
      <c r="W239" s="464">
        <f t="shared" si="63"/>
        <v>126115</v>
      </c>
      <c r="X239" s="464">
        <f t="shared" si="64"/>
        <v>1549324</v>
      </c>
      <c r="Y239" s="464">
        <f t="shared" si="65"/>
        <v>1787</v>
      </c>
      <c r="Z239" s="464">
        <f t="shared" si="66"/>
        <v>158</v>
      </c>
      <c r="AA239" s="465">
        <f t="shared" si="57"/>
        <v>1551269</v>
      </c>
    </row>
    <row r="240" spans="1:27" x14ac:dyDescent="0.2">
      <c r="A240" s="452">
        <f t="shared" si="52"/>
        <v>2039</v>
      </c>
      <c r="B240" s="452">
        <f t="shared" si="53"/>
        <v>7</v>
      </c>
      <c r="C240" s="457">
        <f t="shared" si="55"/>
        <v>50952</v>
      </c>
      <c r="E240" s="463">
        <v>1144390</v>
      </c>
      <c r="F240" s="464">
        <v>1092235</v>
      </c>
      <c r="G240" s="464">
        <v>74347</v>
      </c>
      <c r="H240" s="464">
        <v>5989</v>
      </c>
      <c r="I240" s="464">
        <v>274</v>
      </c>
      <c r="J240" s="464">
        <f t="shared" si="58"/>
        <v>2317235</v>
      </c>
      <c r="K240" s="464">
        <f t="shared" si="59"/>
        <v>205337</v>
      </c>
      <c r="L240" s="464">
        <f t="shared" si="60"/>
        <v>2522572</v>
      </c>
      <c r="M240" s="464">
        <v>2889</v>
      </c>
      <c r="N240" s="464">
        <f t="shared" si="61"/>
        <v>256</v>
      </c>
      <c r="O240" s="465">
        <f t="shared" si="56"/>
        <v>2525717</v>
      </c>
      <c r="P240" s="461"/>
      <c r="Q240" s="463">
        <v>894474</v>
      </c>
      <c r="R240" s="464">
        <v>649682</v>
      </c>
      <c r="S240" s="464">
        <f t="shared" si="54"/>
        <v>74347</v>
      </c>
      <c r="T240" s="464">
        <f t="shared" si="54"/>
        <v>5989</v>
      </c>
      <c r="U240" s="464">
        <f t="shared" si="54"/>
        <v>274</v>
      </c>
      <c r="V240" s="464">
        <f t="shared" si="62"/>
        <v>1624766</v>
      </c>
      <c r="W240" s="464">
        <f t="shared" si="63"/>
        <v>143976</v>
      </c>
      <c r="X240" s="464">
        <f t="shared" si="64"/>
        <v>1768742</v>
      </c>
      <c r="Y240" s="464">
        <f t="shared" si="65"/>
        <v>2889</v>
      </c>
      <c r="Z240" s="464">
        <f t="shared" si="66"/>
        <v>256</v>
      </c>
      <c r="AA240" s="465">
        <f t="shared" si="57"/>
        <v>1771887</v>
      </c>
    </row>
    <row r="241" spans="1:27" x14ac:dyDescent="0.2">
      <c r="A241" s="452">
        <f t="shared" si="52"/>
        <v>2039</v>
      </c>
      <c r="B241" s="452">
        <f t="shared" si="53"/>
        <v>8</v>
      </c>
      <c r="C241" s="457">
        <f t="shared" si="55"/>
        <v>50983</v>
      </c>
      <c r="E241" s="463">
        <v>1162916</v>
      </c>
      <c r="F241" s="464">
        <v>1086623</v>
      </c>
      <c r="G241" s="464">
        <v>79734</v>
      </c>
      <c r="H241" s="464">
        <v>5460</v>
      </c>
      <c r="I241" s="464">
        <v>267</v>
      </c>
      <c r="J241" s="464">
        <f t="shared" si="58"/>
        <v>2335000</v>
      </c>
      <c r="K241" s="464">
        <f t="shared" si="59"/>
        <v>206912</v>
      </c>
      <c r="L241" s="464">
        <f t="shared" si="60"/>
        <v>2541912</v>
      </c>
      <c r="M241" s="464">
        <v>1634</v>
      </c>
      <c r="N241" s="464">
        <f t="shared" si="61"/>
        <v>145</v>
      </c>
      <c r="O241" s="465">
        <f t="shared" si="56"/>
        <v>2543691</v>
      </c>
      <c r="P241" s="461"/>
      <c r="Q241" s="463">
        <v>911893</v>
      </c>
      <c r="R241" s="464">
        <v>640594</v>
      </c>
      <c r="S241" s="464">
        <f t="shared" si="54"/>
        <v>79734</v>
      </c>
      <c r="T241" s="464">
        <f t="shared" si="54"/>
        <v>5460</v>
      </c>
      <c r="U241" s="464">
        <f t="shared" si="54"/>
        <v>267</v>
      </c>
      <c r="V241" s="464">
        <f t="shared" si="62"/>
        <v>1637948</v>
      </c>
      <c r="W241" s="464">
        <f t="shared" si="63"/>
        <v>145144</v>
      </c>
      <c r="X241" s="464">
        <f t="shared" si="64"/>
        <v>1783092</v>
      </c>
      <c r="Y241" s="464">
        <f t="shared" si="65"/>
        <v>1634</v>
      </c>
      <c r="Z241" s="464">
        <f t="shared" si="66"/>
        <v>145</v>
      </c>
      <c r="AA241" s="465">
        <f t="shared" si="57"/>
        <v>1784871</v>
      </c>
    </row>
    <row r="242" spans="1:27" x14ac:dyDescent="0.2">
      <c r="A242" s="452">
        <f t="shared" si="52"/>
        <v>2039</v>
      </c>
      <c r="B242" s="452">
        <f t="shared" si="53"/>
        <v>9</v>
      </c>
      <c r="C242" s="457">
        <f t="shared" si="55"/>
        <v>51014</v>
      </c>
      <c r="E242" s="463">
        <v>1031247</v>
      </c>
      <c r="F242" s="464">
        <v>1012125</v>
      </c>
      <c r="G242" s="464">
        <v>71157</v>
      </c>
      <c r="H242" s="464">
        <v>5567</v>
      </c>
      <c r="I242" s="464">
        <v>303</v>
      </c>
      <c r="J242" s="464">
        <f t="shared" si="58"/>
        <v>2120399</v>
      </c>
      <c r="K242" s="464">
        <f t="shared" si="59"/>
        <v>187895</v>
      </c>
      <c r="L242" s="464">
        <f t="shared" si="60"/>
        <v>2308294</v>
      </c>
      <c r="M242" s="464">
        <v>1428</v>
      </c>
      <c r="N242" s="464">
        <f t="shared" si="61"/>
        <v>127</v>
      </c>
      <c r="O242" s="465">
        <f t="shared" si="56"/>
        <v>2309849</v>
      </c>
      <c r="P242" s="461"/>
      <c r="Q242" s="463">
        <v>793548</v>
      </c>
      <c r="R242" s="464">
        <v>574823</v>
      </c>
      <c r="S242" s="464">
        <f t="shared" si="54"/>
        <v>71157</v>
      </c>
      <c r="T242" s="464">
        <f t="shared" si="54"/>
        <v>5567</v>
      </c>
      <c r="U242" s="464">
        <f t="shared" si="54"/>
        <v>303</v>
      </c>
      <c r="V242" s="464">
        <f t="shared" si="62"/>
        <v>1445398</v>
      </c>
      <c r="W242" s="464">
        <f t="shared" si="63"/>
        <v>128081</v>
      </c>
      <c r="X242" s="464">
        <f t="shared" si="64"/>
        <v>1573479</v>
      </c>
      <c r="Y242" s="464">
        <f t="shared" si="65"/>
        <v>1428</v>
      </c>
      <c r="Z242" s="464">
        <f t="shared" si="66"/>
        <v>127</v>
      </c>
      <c r="AA242" s="465">
        <f t="shared" si="57"/>
        <v>1575034</v>
      </c>
    </row>
    <row r="243" spans="1:27" x14ac:dyDescent="0.2">
      <c r="A243" s="452">
        <f t="shared" si="52"/>
        <v>2039</v>
      </c>
      <c r="B243" s="452">
        <f t="shared" si="53"/>
        <v>10</v>
      </c>
      <c r="C243" s="457">
        <f t="shared" si="55"/>
        <v>51044</v>
      </c>
      <c r="E243" s="463">
        <v>1132259</v>
      </c>
      <c r="F243" s="464">
        <v>1095103</v>
      </c>
      <c r="G243" s="464">
        <v>71451</v>
      </c>
      <c r="H243" s="464">
        <v>6286</v>
      </c>
      <c r="I243" s="464">
        <v>466</v>
      </c>
      <c r="J243" s="464">
        <f t="shared" si="58"/>
        <v>2305565</v>
      </c>
      <c r="K243" s="464">
        <f t="shared" si="59"/>
        <v>204303</v>
      </c>
      <c r="L243" s="464">
        <f t="shared" si="60"/>
        <v>2509868</v>
      </c>
      <c r="M243" s="464">
        <v>1830</v>
      </c>
      <c r="N243" s="464">
        <f t="shared" si="61"/>
        <v>162</v>
      </c>
      <c r="O243" s="465">
        <f t="shared" si="56"/>
        <v>2511860</v>
      </c>
      <c r="P243" s="461"/>
      <c r="Q243" s="463">
        <v>861479</v>
      </c>
      <c r="R243" s="464">
        <v>605530</v>
      </c>
      <c r="S243" s="464">
        <f t="shared" si="54"/>
        <v>71451</v>
      </c>
      <c r="T243" s="464">
        <f t="shared" si="54"/>
        <v>6286</v>
      </c>
      <c r="U243" s="464">
        <f t="shared" si="54"/>
        <v>466</v>
      </c>
      <c r="V243" s="464">
        <f t="shared" si="62"/>
        <v>1545212</v>
      </c>
      <c r="W243" s="464">
        <f t="shared" si="63"/>
        <v>136926</v>
      </c>
      <c r="X243" s="464">
        <f t="shared" si="64"/>
        <v>1682138</v>
      </c>
      <c r="Y243" s="464">
        <f t="shared" si="65"/>
        <v>1830</v>
      </c>
      <c r="Z243" s="464">
        <f t="shared" si="66"/>
        <v>162</v>
      </c>
      <c r="AA243" s="465">
        <f t="shared" si="57"/>
        <v>1684130</v>
      </c>
    </row>
    <row r="244" spans="1:27" x14ac:dyDescent="0.2">
      <c r="A244" s="452">
        <f t="shared" si="52"/>
        <v>2039</v>
      </c>
      <c r="B244" s="452">
        <f t="shared" si="53"/>
        <v>11</v>
      </c>
      <c r="C244" s="457">
        <f t="shared" si="55"/>
        <v>51075</v>
      </c>
      <c r="E244" s="463">
        <v>1282813</v>
      </c>
      <c r="F244" s="464">
        <v>1143812</v>
      </c>
      <c r="G244" s="464">
        <v>68254</v>
      </c>
      <c r="H244" s="464">
        <v>5332</v>
      </c>
      <c r="I244" s="464">
        <v>624</v>
      </c>
      <c r="J244" s="464">
        <f t="shared" si="58"/>
        <v>2500835</v>
      </c>
      <c r="K244" s="464">
        <f t="shared" si="59"/>
        <v>221607</v>
      </c>
      <c r="L244" s="464">
        <f t="shared" si="60"/>
        <v>2722442</v>
      </c>
      <c r="M244" s="464">
        <v>1832</v>
      </c>
      <c r="N244" s="464">
        <f t="shared" si="61"/>
        <v>162</v>
      </c>
      <c r="O244" s="465">
        <f t="shared" si="56"/>
        <v>2724436</v>
      </c>
      <c r="P244" s="461"/>
      <c r="Q244" s="463">
        <v>1010554</v>
      </c>
      <c r="R244" s="464">
        <v>638422</v>
      </c>
      <c r="S244" s="464">
        <f t="shared" si="54"/>
        <v>68254</v>
      </c>
      <c r="T244" s="464">
        <f t="shared" si="54"/>
        <v>5332</v>
      </c>
      <c r="U244" s="464">
        <f t="shared" si="54"/>
        <v>624</v>
      </c>
      <c r="V244" s="464">
        <f t="shared" si="62"/>
        <v>1723186</v>
      </c>
      <c r="W244" s="464">
        <f t="shared" si="63"/>
        <v>152697</v>
      </c>
      <c r="X244" s="464">
        <f t="shared" si="64"/>
        <v>1875883</v>
      </c>
      <c r="Y244" s="464">
        <f t="shared" si="65"/>
        <v>1832</v>
      </c>
      <c r="Z244" s="464">
        <f t="shared" si="66"/>
        <v>162</v>
      </c>
      <c r="AA244" s="465">
        <f t="shared" si="57"/>
        <v>1877877</v>
      </c>
    </row>
    <row r="245" spans="1:27" x14ac:dyDescent="0.2">
      <c r="A245" s="452">
        <f t="shared" si="52"/>
        <v>2039</v>
      </c>
      <c r="B245" s="452">
        <f t="shared" si="53"/>
        <v>12</v>
      </c>
      <c r="C245" s="457">
        <f t="shared" si="55"/>
        <v>51105</v>
      </c>
      <c r="E245" s="463">
        <v>1514917</v>
      </c>
      <c r="F245" s="464">
        <v>1301299</v>
      </c>
      <c r="G245" s="464">
        <v>66455</v>
      </c>
      <c r="H245" s="464">
        <v>5967</v>
      </c>
      <c r="I245" s="464">
        <v>817</v>
      </c>
      <c r="J245" s="464">
        <f t="shared" si="58"/>
        <v>2889455</v>
      </c>
      <c r="K245" s="464">
        <f t="shared" si="59"/>
        <v>256044</v>
      </c>
      <c r="L245" s="464">
        <f t="shared" si="60"/>
        <v>3145499</v>
      </c>
      <c r="M245" s="464">
        <v>1718</v>
      </c>
      <c r="N245" s="464">
        <f t="shared" si="61"/>
        <v>152</v>
      </c>
      <c r="O245" s="465">
        <f t="shared" si="56"/>
        <v>3147369</v>
      </c>
      <c r="P245" s="461"/>
      <c r="Q245" s="463">
        <v>1222857</v>
      </c>
      <c r="R245" s="464">
        <v>753394</v>
      </c>
      <c r="S245" s="464">
        <f t="shared" si="54"/>
        <v>66455</v>
      </c>
      <c r="T245" s="464">
        <f t="shared" si="54"/>
        <v>5967</v>
      </c>
      <c r="U245" s="464">
        <f t="shared" si="54"/>
        <v>817</v>
      </c>
      <c r="V245" s="464">
        <f t="shared" si="62"/>
        <v>2049490</v>
      </c>
      <c r="W245" s="464">
        <f t="shared" si="63"/>
        <v>181612</v>
      </c>
      <c r="X245" s="464">
        <f t="shared" si="64"/>
        <v>2231102</v>
      </c>
      <c r="Y245" s="464">
        <f t="shared" si="65"/>
        <v>1718</v>
      </c>
      <c r="Z245" s="464">
        <f t="shared" si="66"/>
        <v>152</v>
      </c>
      <c r="AA245" s="465">
        <f t="shared" si="57"/>
        <v>2232972</v>
      </c>
    </row>
    <row r="246" spans="1:27" x14ac:dyDescent="0.2">
      <c r="A246" s="452">
        <f t="shared" si="52"/>
        <v>2040</v>
      </c>
      <c r="B246" s="452">
        <f t="shared" si="53"/>
        <v>1</v>
      </c>
      <c r="C246" s="457">
        <f t="shared" si="55"/>
        <v>51136</v>
      </c>
      <c r="E246" s="463">
        <v>1477256</v>
      </c>
      <c r="F246" s="464">
        <v>1287480</v>
      </c>
      <c r="G246" s="464">
        <v>70631</v>
      </c>
      <c r="H246" s="464">
        <v>6291</v>
      </c>
      <c r="I246" s="464">
        <v>843</v>
      </c>
      <c r="J246" s="464">
        <f t="shared" si="58"/>
        <v>2842501</v>
      </c>
      <c r="K246" s="464">
        <f t="shared" si="59"/>
        <v>251883</v>
      </c>
      <c r="L246" s="464">
        <f t="shared" si="60"/>
        <v>3094384</v>
      </c>
      <c r="M246" s="464">
        <v>2325</v>
      </c>
      <c r="N246" s="464">
        <f t="shared" si="61"/>
        <v>206</v>
      </c>
      <c r="O246" s="465">
        <f t="shared" si="56"/>
        <v>3096915</v>
      </c>
      <c r="P246" s="461"/>
      <c r="Q246" s="463">
        <v>1211526</v>
      </c>
      <c r="R246" s="464">
        <v>736344</v>
      </c>
      <c r="S246" s="464">
        <f t="shared" si="54"/>
        <v>70631</v>
      </c>
      <c r="T246" s="464">
        <f t="shared" si="54"/>
        <v>6291</v>
      </c>
      <c r="U246" s="464">
        <f t="shared" si="54"/>
        <v>843</v>
      </c>
      <c r="V246" s="464">
        <f t="shared" si="62"/>
        <v>2025635</v>
      </c>
      <c r="W246" s="464">
        <f t="shared" si="63"/>
        <v>179498</v>
      </c>
      <c r="X246" s="464">
        <f t="shared" si="64"/>
        <v>2205133</v>
      </c>
      <c r="Y246" s="464">
        <f t="shared" si="65"/>
        <v>2325</v>
      </c>
      <c r="Z246" s="464">
        <f t="shared" si="66"/>
        <v>206</v>
      </c>
      <c r="AA246" s="465">
        <f t="shared" si="57"/>
        <v>2207664</v>
      </c>
    </row>
    <row r="247" spans="1:27" x14ac:dyDescent="0.2">
      <c r="A247" s="452">
        <f t="shared" ref="A247:A310" si="67">A235+1</f>
        <v>2040</v>
      </c>
      <c r="B247" s="452">
        <f t="shared" ref="B247:B310" si="68">B235</f>
        <v>2</v>
      </c>
      <c r="C247" s="457">
        <f t="shared" si="55"/>
        <v>51167</v>
      </c>
      <c r="E247" s="463">
        <v>1284918</v>
      </c>
      <c r="F247" s="464">
        <v>1149753</v>
      </c>
      <c r="G247" s="464">
        <v>71455</v>
      </c>
      <c r="H247" s="464">
        <v>5443</v>
      </c>
      <c r="I247" s="464">
        <v>834</v>
      </c>
      <c r="J247" s="464">
        <f t="shared" si="58"/>
        <v>2512403</v>
      </c>
      <c r="K247" s="464">
        <f t="shared" si="59"/>
        <v>222632</v>
      </c>
      <c r="L247" s="464">
        <f t="shared" si="60"/>
        <v>2735035</v>
      </c>
      <c r="M247" s="464">
        <v>2433</v>
      </c>
      <c r="N247" s="464">
        <f t="shared" si="61"/>
        <v>216</v>
      </c>
      <c r="O247" s="465">
        <f t="shared" si="56"/>
        <v>2737684</v>
      </c>
      <c r="P247" s="461"/>
      <c r="Q247" s="463">
        <v>1032442</v>
      </c>
      <c r="R247" s="464">
        <v>643493</v>
      </c>
      <c r="S247" s="464">
        <f t="shared" si="54"/>
        <v>71455</v>
      </c>
      <c r="T247" s="464">
        <f t="shared" si="54"/>
        <v>5443</v>
      </c>
      <c r="U247" s="464">
        <f t="shared" si="54"/>
        <v>834</v>
      </c>
      <c r="V247" s="464">
        <f t="shared" si="62"/>
        <v>1753667</v>
      </c>
      <c r="W247" s="464">
        <f t="shared" si="63"/>
        <v>155398</v>
      </c>
      <c r="X247" s="464">
        <f t="shared" si="64"/>
        <v>1909065</v>
      </c>
      <c r="Y247" s="464">
        <f t="shared" si="65"/>
        <v>2433</v>
      </c>
      <c r="Z247" s="464">
        <f t="shared" si="66"/>
        <v>216</v>
      </c>
      <c r="AA247" s="465">
        <f t="shared" si="57"/>
        <v>1911714</v>
      </c>
    </row>
    <row r="248" spans="1:27" x14ac:dyDescent="0.2">
      <c r="A248" s="452">
        <f t="shared" si="67"/>
        <v>2040</v>
      </c>
      <c r="B248" s="452">
        <f t="shared" si="68"/>
        <v>3</v>
      </c>
      <c r="C248" s="457">
        <f t="shared" si="55"/>
        <v>51196</v>
      </c>
      <c r="E248" s="463">
        <v>1291841</v>
      </c>
      <c r="F248" s="464">
        <v>1205622</v>
      </c>
      <c r="G248" s="464">
        <v>73841</v>
      </c>
      <c r="H248" s="464">
        <v>6509</v>
      </c>
      <c r="I248" s="464">
        <v>799</v>
      </c>
      <c r="J248" s="464">
        <f t="shared" si="58"/>
        <v>2578612</v>
      </c>
      <c r="K248" s="464">
        <f t="shared" si="59"/>
        <v>228499</v>
      </c>
      <c r="L248" s="464">
        <f t="shared" si="60"/>
        <v>2807111</v>
      </c>
      <c r="M248" s="464">
        <v>2339</v>
      </c>
      <c r="N248" s="464">
        <f t="shared" si="61"/>
        <v>207</v>
      </c>
      <c r="O248" s="465">
        <f t="shared" si="56"/>
        <v>2809657</v>
      </c>
      <c r="P248" s="461"/>
      <c r="Q248" s="463">
        <v>1010698</v>
      </c>
      <c r="R248" s="464">
        <v>664496</v>
      </c>
      <c r="S248" s="464">
        <f t="shared" si="54"/>
        <v>73841</v>
      </c>
      <c r="T248" s="464">
        <f t="shared" si="54"/>
        <v>6509</v>
      </c>
      <c r="U248" s="464">
        <f t="shared" si="54"/>
        <v>799</v>
      </c>
      <c r="V248" s="464">
        <f t="shared" si="62"/>
        <v>1756343</v>
      </c>
      <c r="W248" s="464">
        <f t="shared" si="63"/>
        <v>155635</v>
      </c>
      <c r="X248" s="464">
        <f t="shared" si="64"/>
        <v>1911978</v>
      </c>
      <c r="Y248" s="464">
        <f t="shared" si="65"/>
        <v>2339</v>
      </c>
      <c r="Z248" s="464">
        <f t="shared" si="66"/>
        <v>207</v>
      </c>
      <c r="AA248" s="465">
        <f t="shared" si="57"/>
        <v>1914524</v>
      </c>
    </row>
    <row r="249" spans="1:27" x14ac:dyDescent="0.2">
      <c r="A249" s="452">
        <f t="shared" si="67"/>
        <v>2040</v>
      </c>
      <c r="B249" s="452">
        <f t="shared" si="68"/>
        <v>4</v>
      </c>
      <c r="C249" s="457">
        <f t="shared" si="55"/>
        <v>51227</v>
      </c>
      <c r="E249" s="463">
        <v>1121941</v>
      </c>
      <c r="F249" s="464">
        <v>1095214</v>
      </c>
      <c r="G249" s="464">
        <v>71026</v>
      </c>
      <c r="H249" s="464">
        <v>5925</v>
      </c>
      <c r="I249" s="464">
        <v>566</v>
      </c>
      <c r="J249" s="464">
        <f t="shared" si="58"/>
        <v>2294672</v>
      </c>
      <c r="K249" s="464">
        <f t="shared" si="59"/>
        <v>203338</v>
      </c>
      <c r="L249" s="464">
        <f t="shared" si="60"/>
        <v>2498010</v>
      </c>
      <c r="M249" s="464">
        <v>2172</v>
      </c>
      <c r="N249" s="464">
        <f t="shared" si="61"/>
        <v>192</v>
      </c>
      <c r="O249" s="465">
        <f t="shared" si="56"/>
        <v>2500374</v>
      </c>
      <c r="P249" s="461"/>
      <c r="Q249" s="463">
        <v>848685</v>
      </c>
      <c r="R249" s="464">
        <v>582299</v>
      </c>
      <c r="S249" s="464">
        <f t="shared" si="54"/>
        <v>71026</v>
      </c>
      <c r="T249" s="464">
        <f t="shared" si="54"/>
        <v>5925</v>
      </c>
      <c r="U249" s="464">
        <f t="shared" si="54"/>
        <v>566</v>
      </c>
      <c r="V249" s="464">
        <f t="shared" si="62"/>
        <v>1508501</v>
      </c>
      <c r="W249" s="464">
        <f t="shared" si="63"/>
        <v>133673</v>
      </c>
      <c r="X249" s="464">
        <f t="shared" si="64"/>
        <v>1642174</v>
      </c>
      <c r="Y249" s="464">
        <f t="shared" si="65"/>
        <v>2172</v>
      </c>
      <c r="Z249" s="464">
        <f t="shared" si="66"/>
        <v>192</v>
      </c>
      <c r="AA249" s="465">
        <f t="shared" si="57"/>
        <v>1644538</v>
      </c>
    </row>
    <row r="250" spans="1:27" x14ac:dyDescent="0.2">
      <c r="A250" s="452">
        <f t="shared" si="67"/>
        <v>2040</v>
      </c>
      <c r="B250" s="452">
        <f t="shared" si="68"/>
        <v>5</v>
      </c>
      <c r="C250" s="457">
        <f t="shared" si="55"/>
        <v>51257</v>
      </c>
      <c r="E250" s="463">
        <v>1026344</v>
      </c>
      <c r="F250" s="464">
        <v>1083097</v>
      </c>
      <c r="G250" s="464">
        <v>72756</v>
      </c>
      <c r="H250" s="464">
        <v>5831</v>
      </c>
      <c r="I250" s="464">
        <v>435</v>
      </c>
      <c r="J250" s="464">
        <f t="shared" si="58"/>
        <v>2188463</v>
      </c>
      <c r="K250" s="464">
        <f t="shared" si="59"/>
        <v>193927</v>
      </c>
      <c r="L250" s="464">
        <f t="shared" si="60"/>
        <v>2382390</v>
      </c>
      <c r="M250" s="464">
        <v>2174</v>
      </c>
      <c r="N250" s="464">
        <f t="shared" si="61"/>
        <v>193</v>
      </c>
      <c r="O250" s="465">
        <f t="shared" si="56"/>
        <v>2384757</v>
      </c>
      <c r="P250" s="461"/>
      <c r="Q250" s="463">
        <v>759597</v>
      </c>
      <c r="R250" s="464">
        <v>580699</v>
      </c>
      <c r="S250" s="464">
        <f t="shared" ref="S250:U313" si="69">G250</f>
        <v>72756</v>
      </c>
      <c r="T250" s="464">
        <f t="shared" si="69"/>
        <v>5831</v>
      </c>
      <c r="U250" s="464">
        <f t="shared" si="69"/>
        <v>435</v>
      </c>
      <c r="V250" s="464">
        <f t="shared" si="62"/>
        <v>1419318</v>
      </c>
      <c r="W250" s="464">
        <f t="shared" si="63"/>
        <v>125770</v>
      </c>
      <c r="X250" s="464">
        <f t="shared" si="64"/>
        <v>1545088</v>
      </c>
      <c r="Y250" s="464">
        <f t="shared" si="65"/>
        <v>2174</v>
      </c>
      <c r="Z250" s="464">
        <f t="shared" si="66"/>
        <v>193</v>
      </c>
      <c r="AA250" s="465">
        <f t="shared" si="57"/>
        <v>1547455</v>
      </c>
    </row>
    <row r="251" spans="1:27" x14ac:dyDescent="0.2">
      <c r="A251" s="452">
        <f t="shared" si="67"/>
        <v>2040</v>
      </c>
      <c r="B251" s="452">
        <f t="shared" si="68"/>
        <v>6</v>
      </c>
      <c r="C251" s="457">
        <f t="shared" si="55"/>
        <v>51288</v>
      </c>
      <c r="E251" s="463">
        <v>1021812</v>
      </c>
      <c r="F251" s="464">
        <v>1054093</v>
      </c>
      <c r="G251" s="464">
        <v>75721</v>
      </c>
      <c r="H251" s="464">
        <v>5254</v>
      </c>
      <c r="I251" s="464">
        <v>316</v>
      </c>
      <c r="J251" s="464">
        <f t="shared" si="58"/>
        <v>2157196</v>
      </c>
      <c r="K251" s="464">
        <f t="shared" si="59"/>
        <v>191156</v>
      </c>
      <c r="L251" s="464">
        <f t="shared" si="60"/>
        <v>2348352</v>
      </c>
      <c r="M251" s="464">
        <v>1787</v>
      </c>
      <c r="N251" s="464">
        <f t="shared" si="61"/>
        <v>158</v>
      </c>
      <c r="O251" s="465">
        <f t="shared" si="56"/>
        <v>2350297</v>
      </c>
      <c r="P251" s="461"/>
      <c r="Q251" s="463">
        <v>762802</v>
      </c>
      <c r="R251" s="464">
        <v>575785</v>
      </c>
      <c r="S251" s="464">
        <f t="shared" si="69"/>
        <v>75721</v>
      </c>
      <c r="T251" s="464">
        <f t="shared" si="69"/>
        <v>5254</v>
      </c>
      <c r="U251" s="464">
        <f t="shared" si="69"/>
        <v>316</v>
      </c>
      <c r="V251" s="464">
        <f t="shared" si="62"/>
        <v>1419878</v>
      </c>
      <c r="W251" s="464">
        <f t="shared" si="63"/>
        <v>125820</v>
      </c>
      <c r="X251" s="464">
        <f t="shared" si="64"/>
        <v>1545698</v>
      </c>
      <c r="Y251" s="464">
        <f t="shared" si="65"/>
        <v>1787</v>
      </c>
      <c r="Z251" s="464">
        <f t="shared" si="66"/>
        <v>158</v>
      </c>
      <c r="AA251" s="465">
        <f t="shared" si="57"/>
        <v>1547643</v>
      </c>
    </row>
    <row r="252" spans="1:27" x14ac:dyDescent="0.2">
      <c r="A252" s="452">
        <f t="shared" si="67"/>
        <v>2040</v>
      </c>
      <c r="B252" s="452">
        <f t="shared" si="68"/>
        <v>7</v>
      </c>
      <c r="C252" s="457">
        <f t="shared" si="55"/>
        <v>51318</v>
      </c>
      <c r="E252" s="463">
        <v>1162358</v>
      </c>
      <c r="F252" s="464">
        <v>1133457</v>
      </c>
      <c r="G252" s="464">
        <v>73957</v>
      </c>
      <c r="H252" s="464">
        <v>6085</v>
      </c>
      <c r="I252" s="464">
        <v>274</v>
      </c>
      <c r="J252" s="464">
        <f t="shared" si="58"/>
        <v>2376131</v>
      </c>
      <c r="K252" s="464">
        <f t="shared" si="59"/>
        <v>210556</v>
      </c>
      <c r="L252" s="464">
        <f t="shared" si="60"/>
        <v>2586687</v>
      </c>
      <c r="M252" s="464">
        <v>2889</v>
      </c>
      <c r="N252" s="464">
        <f t="shared" si="61"/>
        <v>256</v>
      </c>
      <c r="O252" s="465">
        <f t="shared" si="56"/>
        <v>2589832</v>
      </c>
      <c r="P252" s="461"/>
      <c r="Q252" s="463">
        <v>900523</v>
      </c>
      <c r="R252" s="464">
        <v>645023</v>
      </c>
      <c r="S252" s="464">
        <f t="shared" si="69"/>
        <v>73957</v>
      </c>
      <c r="T252" s="464">
        <f t="shared" si="69"/>
        <v>6085</v>
      </c>
      <c r="U252" s="464">
        <f t="shared" si="69"/>
        <v>274</v>
      </c>
      <c r="V252" s="464">
        <f t="shared" si="62"/>
        <v>1625862</v>
      </c>
      <c r="W252" s="464">
        <f t="shared" si="63"/>
        <v>144073</v>
      </c>
      <c r="X252" s="464">
        <f t="shared" si="64"/>
        <v>1769935</v>
      </c>
      <c r="Y252" s="464">
        <f t="shared" si="65"/>
        <v>2889</v>
      </c>
      <c r="Z252" s="464">
        <f t="shared" si="66"/>
        <v>256</v>
      </c>
      <c r="AA252" s="465">
        <f t="shared" si="57"/>
        <v>1773080</v>
      </c>
    </row>
    <row r="253" spans="1:27" x14ac:dyDescent="0.2">
      <c r="A253" s="452">
        <f t="shared" si="67"/>
        <v>2040</v>
      </c>
      <c r="B253" s="452">
        <f t="shared" si="68"/>
        <v>8</v>
      </c>
      <c r="C253" s="457">
        <f t="shared" si="55"/>
        <v>51349</v>
      </c>
      <c r="E253" s="463">
        <v>1183443</v>
      </c>
      <c r="F253" s="464">
        <v>1128535</v>
      </c>
      <c r="G253" s="464">
        <v>79312</v>
      </c>
      <c r="H253" s="464">
        <v>5549</v>
      </c>
      <c r="I253" s="464">
        <v>267</v>
      </c>
      <c r="J253" s="464">
        <f t="shared" si="58"/>
        <v>2397106</v>
      </c>
      <c r="K253" s="464">
        <f t="shared" si="59"/>
        <v>212415</v>
      </c>
      <c r="L253" s="464">
        <f t="shared" si="60"/>
        <v>2609521</v>
      </c>
      <c r="M253" s="464">
        <v>1634</v>
      </c>
      <c r="N253" s="464">
        <f t="shared" si="61"/>
        <v>145</v>
      </c>
      <c r="O253" s="465">
        <f t="shared" si="56"/>
        <v>2611300</v>
      </c>
      <c r="P253" s="461"/>
      <c r="Q253" s="463">
        <v>920635</v>
      </c>
      <c r="R253" s="464">
        <v>636656</v>
      </c>
      <c r="S253" s="464">
        <f t="shared" si="69"/>
        <v>79312</v>
      </c>
      <c r="T253" s="464">
        <f t="shared" si="69"/>
        <v>5549</v>
      </c>
      <c r="U253" s="464">
        <f t="shared" si="69"/>
        <v>267</v>
      </c>
      <c r="V253" s="464">
        <f t="shared" si="62"/>
        <v>1642419</v>
      </c>
      <c r="W253" s="464">
        <f t="shared" si="63"/>
        <v>145540</v>
      </c>
      <c r="X253" s="464">
        <f t="shared" si="64"/>
        <v>1787959</v>
      </c>
      <c r="Y253" s="464">
        <f t="shared" si="65"/>
        <v>1634</v>
      </c>
      <c r="Z253" s="464">
        <f t="shared" si="66"/>
        <v>145</v>
      </c>
      <c r="AA253" s="465">
        <f t="shared" si="57"/>
        <v>1789738</v>
      </c>
    </row>
    <row r="254" spans="1:27" x14ac:dyDescent="0.2">
      <c r="A254" s="452">
        <f t="shared" si="67"/>
        <v>2040</v>
      </c>
      <c r="B254" s="452">
        <f t="shared" si="68"/>
        <v>9</v>
      </c>
      <c r="C254" s="457">
        <f t="shared" si="55"/>
        <v>51380</v>
      </c>
      <c r="E254" s="463">
        <v>1044161</v>
      </c>
      <c r="F254" s="464">
        <v>1055526</v>
      </c>
      <c r="G254" s="464">
        <v>70787</v>
      </c>
      <c r="H254" s="464">
        <v>5660</v>
      </c>
      <c r="I254" s="464">
        <v>302</v>
      </c>
      <c r="J254" s="464">
        <f t="shared" si="58"/>
        <v>2176436</v>
      </c>
      <c r="K254" s="464">
        <f t="shared" si="59"/>
        <v>192861</v>
      </c>
      <c r="L254" s="464">
        <f t="shared" si="60"/>
        <v>2369297</v>
      </c>
      <c r="M254" s="464">
        <v>1428</v>
      </c>
      <c r="N254" s="464">
        <f t="shared" si="61"/>
        <v>127</v>
      </c>
      <c r="O254" s="465">
        <f t="shared" si="56"/>
        <v>2370852</v>
      </c>
      <c r="P254" s="461"/>
      <c r="Q254" s="463">
        <v>795457</v>
      </c>
      <c r="R254" s="464">
        <v>573787</v>
      </c>
      <c r="S254" s="464">
        <f t="shared" si="69"/>
        <v>70787</v>
      </c>
      <c r="T254" s="464">
        <f t="shared" si="69"/>
        <v>5660</v>
      </c>
      <c r="U254" s="464">
        <f t="shared" si="69"/>
        <v>302</v>
      </c>
      <c r="V254" s="464">
        <f t="shared" si="62"/>
        <v>1445993</v>
      </c>
      <c r="W254" s="464">
        <f t="shared" si="63"/>
        <v>128134</v>
      </c>
      <c r="X254" s="464">
        <f t="shared" si="64"/>
        <v>1574127</v>
      </c>
      <c r="Y254" s="464">
        <f t="shared" si="65"/>
        <v>1428</v>
      </c>
      <c r="Z254" s="464">
        <f t="shared" si="66"/>
        <v>127</v>
      </c>
      <c r="AA254" s="465">
        <f t="shared" si="57"/>
        <v>1575682</v>
      </c>
    </row>
    <row r="255" spans="1:27" x14ac:dyDescent="0.2">
      <c r="A255" s="452">
        <f t="shared" si="67"/>
        <v>2040</v>
      </c>
      <c r="B255" s="452">
        <f t="shared" si="68"/>
        <v>10</v>
      </c>
      <c r="C255" s="457">
        <f t="shared" si="55"/>
        <v>51410</v>
      </c>
      <c r="E255" s="463">
        <v>1145725</v>
      </c>
      <c r="F255" s="464">
        <v>1139394</v>
      </c>
      <c r="G255" s="464">
        <v>71032</v>
      </c>
      <c r="H255" s="464">
        <v>6396</v>
      </c>
      <c r="I255" s="464">
        <v>466</v>
      </c>
      <c r="J255" s="464">
        <f t="shared" si="58"/>
        <v>2363013</v>
      </c>
      <c r="K255" s="464">
        <f t="shared" si="59"/>
        <v>209394</v>
      </c>
      <c r="L255" s="464">
        <f t="shared" si="60"/>
        <v>2572407</v>
      </c>
      <c r="M255" s="464">
        <v>1830</v>
      </c>
      <c r="N255" s="464">
        <f t="shared" si="61"/>
        <v>162</v>
      </c>
      <c r="O255" s="465">
        <f t="shared" si="56"/>
        <v>2574399</v>
      </c>
      <c r="P255" s="461"/>
      <c r="Q255" s="463">
        <v>862660</v>
      </c>
      <c r="R255" s="464">
        <v>600424</v>
      </c>
      <c r="S255" s="464">
        <f t="shared" si="69"/>
        <v>71032</v>
      </c>
      <c r="T255" s="464">
        <f t="shared" si="69"/>
        <v>6396</v>
      </c>
      <c r="U255" s="464">
        <f t="shared" si="69"/>
        <v>466</v>
      </c>
      <c r="V255" s="464">
        <f t="shared" si="62"/>
        <v>1540978</v>
      </c>
      <c r="W255" s="464">
        <f t="shared" si="63"/>
        <v>136551</v>
      </c>
      <c r="X255" s="464">
        <f t="shared" si="64"/>
        <v>1677529</v>
      </c>
      <c r="Y255" s="464">
        <f t="shared" si="65"/>
        <v>1830</v>
      </c>
      <c r="Z255" s="464">
        <f t="shared" si="66"/>
        <v>162</v>
      </c>
      <c r="AA255" s="465">
        <f t="shared" si="57"/>
        <v>1679521</v>
      </c>
    </row>
    <row r="256" spans="1:27" x14ac:dyDescent="0.2">
      <c r="A256" s="452">
        <f t="shared" si="67"/>
        <v>2040</v>
      </c>
      <c r="B256" s="452">
        <f t="shared" si="68"/>
        <v>11</v>
      </c>
      <c r="C256" s="457">
        <f t="shared" si="55"/>
        <v>51441</v>
      </c>
      <c r="E256" s="463">
        <v>1293563</v>
      </c>
      <c r="F256" s="464">
        <v>1192869</v>
      </c>
      <c r="G256" s="464">
        <v>67868</v>
      </c>
      <c r="H256" s="464">
        <v>5428</v>
      </c>
      <c r="I256" s="464">
        <v>622</v>
      </c>
      <c r="J256" s="464">
        <f t="shared" si="58"/>
        <v>2560350</v>
      </c>
      <c r="K256" s="464">
        <f t="shared" si="59"/>
        <v>226881</v>
      </c>
      <c r="L256" s="464">
        <f t="shared" si="60"/>
        <v>2787231</v>
      </c>
      <c r="M256" s="464">
        <v>1832</v>
      </c>
      <c r="N256" s="464">
        <f t="shared" si="61"/>
        <v>162</v>
      </c>
      <c r="O256" s="465">
        <f t="shared" si="56"/>
        <v>2789225</v>
      </c>
      <c r="P256" s="461"/>
      <c r="Q256" s="463">
        <v>1009148</v>
      </c>
      <c r="R256" s="464">
        <v>637042</v>
      </c>
      <c r="S256" s="464">
        <f t="shared" si="69"/>
        <v>67868</v>
      </c>
      <c r="T256" s="464">
        <f t="shared" si="69"/>
        <v>5428</v>
      </c>
      <c r="U256" s="464">
        <f t="shared" si="69"/>
        <v>622</v>
      </c>
      <c r="V256" s="464">
        <f t="shared" si="62"/>
        <v>1720108</v>
      </c>
      <c r="W256" s="464">
        <f t="shared" si="63"/>
        <v>152424</v>
      </c>
      <c r="X256" s="464">
        <f t="shared" si="64"/>
        <v>1872532</v>
      </c>
      <c r="Y256" s="464">
        <f t="shared" si="65"/>
        <v>1832</v>
      </c>
      <c r="Z256" s="464">
        <f t="shared" si="66"/>
        <v>162</v>
      </c>
      <c r="AA256" s="465">
        <f t="shared" si="57"/>
        <v>1874526</v>
      </c>
    </row>
    <row r="257" spans="1:27" x14ac:dyDescent="0.2">
      <c r="A257" s="452">
        <f t="shared" si="67"/>
        <v>2040</v>
      </c>
      <c r="B257" s="452">
        <f t="shared" si="68"/>
        <v>12</v>
      </c>
      <c r="C257" s="457">
        <f t="shared" si="55"/>
        <v>51471</v>
      </c>
      <c r="E257" s="463">
        <v>1523170</v>
      </c>
      <c r="F257" s="464">
        <v>1355613</v>
      </c>
      <c r="G257" s="464">
        <v>66058</v>
      </c>
      <c r="H257" s="464">
        <v>6073</v>
      </c>
      <c r="I257" s="464">
        <v>813</v>
      </c>
      <c r="J257" s="464">
        <f t="shared" si="58"/>
        <v>2951727</v>
      </c>
      <c r="K257" s="464">
        <f t="shared" si="59"/>
        <v>261562</v>
      </c>
      <c r="L257" s="464">
        <f t="shared" si="60"/>
        <v>3213289</v>
      </c>
      <c r="M257" s="464">
        <v>1718</v>
      </c>
      <c r="N257" s="464">
        <f t="shared" si="61"/>
        <v>152</v>
      </c>
      <c r="O257" s="465">
        <f t="shared" si="56"/>
        <v>3215159</v>
      </c>
      <c r="P257" s="461"/>
      <c r="Q257" s="463">
        <v>1218304</v>
      </c>
      <c r="R257" s="464">
        <v>753551</v>
      </c>
      <c r="S257" s="464">
        <f t="shared" si="69"/>
        <v>66058</v>
      </c>
      <c r="T257" s="464">
        <f t="shared" si="69"/>
        <v>6073</v>
      </c>
      <c r="U257" s="464">
        <f t="shared" si="69"/>
        <v>813</v>
      </c>
      <c r="V257" s="464">
        <f t="shared" si="62"/>
        <v>2044799</v>
      </c>
      <c r="W257" s="464">
        <f t="shared" si="63"/>
        <v>181196</v>
      </c>
      <c r="X257" s="464">
        <f t="shared" si="64"/>
        <v>2225995</v>
      </c>
      <c r="Y257" s="464">
        <f t="shared" si="65"/>
        <v>1718</v>
      </c>
      <c r="Z257" s="464">
        <f t="shared" si="66"/>
        <v>152</v>
      </c>
      <c r="AA257" s="465">
        <f t="shared" si="57"/>
        <v>2227865</v>
      </c>
    </row>
    <row r="258" spans="1:27" x14ac:dyDescent="0.2">
      <c r="A258" s="452">
        <f t="shared" si="67"/>
        <v>2041</v>
      </c>
      <c r="B258" s="452">
        <f t="shared" si="68"/>
        <v>1</v>
      </c>
      <c r="C258" s="457">
        <f t="shared" si="55"/>
        <v>51502</v>
      </c>
      <c r="E258" s="463">
        <v>1490261</v>
      </c>
      <c r="F258" s="464">
        <v>1339295</v>
      </c>
      <c r="G258" s="464">
        <v>70288</v>
      </c>
      <c r="H258" s="464">
        <v>6396</v>
      </c>
      <c r="I258" s="464">
        <v>841</v>
      </c>
      <c r="J258" s="464">
        <f t="shared" si="58"/>
        <v>2907081</v>
      </c>
      <c r="K258" s="464">
        <f t="shared" si="59"/>
        <v>257605</v>
      </c>
      <c r="L258" s="464">
        <f t="shared" si="60"/>
        <v>3164686</v>
      </c>
      <c r="M258" s="464">
        <v>2325</v>
      </c>
      <c r="N258" s="464">
        <f t="shared" si="61"/>
        <v>206</v>
      </c>
      <c r="O258" s="465">
        <f t="shared" si="56"/>
        <v>3167217</v>
      </c>
      <c r="P258" s="461"/>
      <c r="Q258" s="463">
        <v>1213836</v>
      </c>
      <c r="R258" s="464">
        <v>733986</v>
      </c>
      <c r="S258" s="464">
        <f t="shared" si="69"/>
        <v>70288</v>
      </c>
      <c r="T258" s="464">
        <f t="shared" si="69"/>
        <v>6396</v>
      </c>
      <c r="U258" s="464">
        <f t="shared" si="69"/>
        <v>841</v>
      </c>
      <c r="V258" s="464">
        <f t="shared" si="62"/>
        <v>2025347</v>
      </c>
      <c r="W258" s="464">
        <f t="shared" si="63"/>
        <v>179472</v>
      </c>
      <c r="X258" s="464">
        <f t="shared" si="64"/>
        <v>2204819</v>
      </c>
      <c r="Y258" s="464">
        <f t="shared" si="65"/>
        <v>2325</v>
      </c>
      <c r="Z258" s="464">
        <f t="shared" si="66"/>
        <v>206</v>
      </c>
      <c r="AA258" s="465">
        <f t="shared" si="57"/>
        <v>2207350</v>
      </c>
    </row>
    <row r="259" spans="1:27" x14ac:dyDescent="0.2">
      <c r="A259" s="452">
        <f t="shared" si="67"/>
        <v>2041</v>
      </c>
      <c r="B259" s="452">
        <f t="shared" si="68"/>
        <v>2</v>
      </c>
      <c r="C259" s="457">
        <f t="shared" si="55"/>
        <v>51533</v>
      </c>
      <c r="E259" s="463">
        <v>1248212</v>
      </c>
      <c r="F259" s="464">
        <v>1154228</v>
      </c>
      <c r="G259" s="464">
        <v>68669</v>
      </c>
      <c r="H259" s="464">
        <v>5533</v>
      </c>
      <c r="I259" s="464">
        <v>802</v>
      </c>
      <c r="J259" s="464">
        <f t="shared" si="58"/>
        <v>2477444</v>
      </c>
      <c r="K259" s="464">
        <f t="shared" si="59"/>
        <v>219534</v>
      </c>
      <c r="L259" s="464">
        <f t="shared" si="60"/>
        <v>2696978</v>
      </c>
      <c r="M259" s="464">
        <v>2433</v>
      </c>
      <c r="N259" s="464">
        <f t="shared" si="61"/>
        <v>216</v>
      </c>
      <c r="O259" s="465">
        <f t="shared" si="56"/>
        <v>2699627</v>
      </c>
      <c r="P259" s="461"/>
      <c r="Q259" s="463">
        <v>995105</v>
      </c>
      <c r="R259" s="464">
        <v>617631</v>
      </c>
      <c r="S259" s="464">
        <f t="shared" si="69"/>
        <v>68669</v>
      </c>
      <c r="T259" s="464">
        <f t="shared" si="69"/>
        <v>5533</v>
      </c>
      <c r="U259" s="464">
        <f t="shared" si="69"/>
        <v>802</v>
      </c>
      <c r="V259" s="464">
        <f t="shared" si="62"/>
        <v>1687740</v>
      </c>
      <c r="W259" s="464">
        <f t="shared" si="63"/>
        <v>149556</v>
      </c>
      <c r="X259" s="464">
        <f t="shared" si="64"/>
        <v>1837296</v>
      </c>
      <c r="Y259" s="464">
        <f t="shared" si="65"/>
        <v>2433</v>
      </c>
      <c r="Z259" s="464">
        <f t="shared" si="66"/>
        <v>216</v>
      </c>
      <c r="AA259" s="465">
        <f t="shared" si="57"/>
        <v>1839945</v>
      </c>
    </row>
    <row r="260" spans="1:27" x14ac:dyDescent="0.2">
      <c r="A260" s="452">
        <f t="shared" si="67"/>
        <v>2041</v>
      </c>
      <c r="B260" s="452">
        <f t="shared" si="68"/>
        <v>3</v>
      </c>
      <c r="C260" s="457">
        <f t="shared" si="55"/>
        <v>51561</v>
      </c>
      <c r="E260" s="463">
        <v>1303887</v>
      </c>
      <c r="F260" s="464">
        <v>1257626</v>
      </c>
      <c r="G260" s="464">
        <v>73503</v>
      </c>
      <c r="H260" s="464">
        <v>6614</v>
      </c>
      <c r="I260" s="464">
        <v>798</v>
      </c>
      <c r="J260" s="464">
        <f t="shared" si="58"/>
        <v>2642428</v>
      </c>
      <c r="K260" s="464">
        <f t="shared" si="59"/>
        <v>234154</v>
      </c>
      <c r="L260" s="464">
        <f t="shared" si="60"/>
        <v>2876582</v>
      </c>
      <c r="M260" s="464">
        <v>2339</v>
      </c>
      <c r="N260" s="464">
        <f t="shared" si="61"/>
        <v>207</v>
      </c>
      <c r="O260" s="465">
        <f t="shared" si="56"/>
        <v>2879128</v>
      </c>
      <c r="P260" s="461"/>
      <c r="Q260" s="463">
        <v>1011850</v>
      </c>
      <c r="R260" s="464">
        <v>663706</v>
      </c>
      <c r="S260" s="464">
        <f t="shared" si="69"/>
        <v>73503</v>
      </c>
      <c r="T260" s="464">
        <f t="shared" si="69"/>
        <v>6614</v>
      </c>
      <c r="U260" s="464">
        <f t="shared" si="69"/>
        <v>798</v>
      </c>
      <c r="V260" s="464">
        <f t="shared" si="62"/>
        <v>1756471</v>
      </c>
      <c r="W260" s="464">
        <f t="shared" si="63"/>
        <v>155646</v>
      </c>
      <c r="X260" s="464">
        <f t="shared" si="64"/>
        <v>1912117</v>
      </c>
      <c r="Y260" s="464">
        <f t="shared" si="65"/>
        <v>2339</v>
      </c>
      <c r="Z260" s="464">
        <f t="shared" si="66"/>
        <v>207</v>
      </c>
      <c r="AA260" s="465">
        <f t="shared" si="57"/>
        <v>1914663</v>
      </c>
    </row>
    <row r="261" spans="1:27" x14ac:dyDescent="0.2">
      <c r="A261" s="452">
        <f t="shared" si="67"/>
        <v>2041</v>
      </c>
      <c r="B261" s="452">
        <f t="shared" si="68"/>
        <v>4</v>
      </c>
      <c r="C261" s="457">
        <f t="shared" si="55"/>
        <v>51592</v>
      </c>
      <c r="E261" s="463">
        <v>1132662</v>
      </c>
      <c r="F261" s="464">
        <v>1139498</v>
      </c>
      <c r="G261" s="464">
        <v>70687</v>
      </c>
      <c r="H261" s="464">
        <v>6019</v>
      </c>
      <c r="I261" s="464">
        <v>566</v>
      </c>
      <c r="J261" s="464">
        <f t="shared" si="58"/>
        <v>2349432</v>
      </c>
      <c r="K261" s="464">
        <f t="shared" si="59"/>
        <v>208190</v>
      </c>
      <c r="L261" s="464">
        <f t="shared" si="60"/>
        <v>2557622</v>
      </c>
      <c r="M261" s="464">
        <v>2172</v>
      </c>
      <c r="N261" s="464">
        <f t="shared" si="61"/>
        <v>192</v>
      </c>
      <c r="O261" s="465">
        <f t="shared" si="56"/>
        <v>2559986</v>
      </c>
      <c r="P261" s="461"/>
      <c r="Q261" s="463">
        <v>848998</v>
      </c>
      <c r="R261" s="464">
        <v>576765</v>
      </c>
      <c r="S261" s="464">
        <f t="shared" si="69"/>
        <v>70687</v>
      </c>
      <c r="T261" s="464">
        <f t="shared" si="69"/>
        <v>6019</v>
      </c>
      <c r="U261" s="464">
        <f t="shared" si="69"/>
        <v>566</v>
      </c>
      <c r="V261" s="464">
        <f t="shared" si="62"/>
        <v>1503035</v>
      </c>
      <c r="W261" s="464">
        <f t="shared" si="63"/>
        <v>133189</v>
      </c>
      <c r="X261" s="464">
        <f t="shared" si="64"/>
        <v>1636224</v>
      </c>
      <c r="Y261" s="464">
        <f t="shared" si="65"/>
        <v>2172</v>
      </c>
      <c r="Z261" s="464">
        <f t="shared" si="66"/>
        <v>192</v>
      </c>
      <c r="AA261" s="465">
        <f t="shared" si="57"/>
        <v>1638588</v>
      </c>
    </row>
    <row r="262" spans="1:27" x14ac:dyDescent="0.2">
      <c r="A262" s="452">
        <f t="shared" si="67"/>
        <v>2041</v>
      </c>
      <c r="B262" s="452">
        <f t="shared" si="68"/>
        <v>5</v>
      </c>
      <c r="C262" s="457">
        <f t="shared" si="55"/>
        <v>51622</v>
      </c>
      <c r="E262" s="463">
        <v>1036350</v>
      </c>
      <c r="F262" s="464">
        <v>1126449</v>
      </c>
      <c r="G262" s="464">
        <v>72432</v>
      </c>
      <c r="H262" s="464">
        <v>5921</v>
      </c>
      <c r="I262" s="464">
        <v>435</v>
      </c>
      <c r="J262" s="464">
        <f t="shared" si="58"/>
        <v>2241587</v>
      </c>
      <c r="K262" s="464">
        <f t="shared" si="59"/>
        <v>198634</v>
      </c>
      <c r="L262" s="464">
        <f t="shared" si="60"/>
        <v>2440221</v>
      </c>
      <c r="M262" s="464">
        <v>2174</v>
      </c>
      <c r="N262" s="464">
        <f t="shared" si="61"/>
        <v>193</v>
      </c>
      <c r="O262" s="465">
        <f t="shared" si="56"/>
        <v>2442588</v>
      </c>
      <c r="P262" s="461"/>
      <c r="Q262" s="463">
        <v>759620</v>
      </c>
      <c r="R262" s="464">
        <v>575643</v>
      </c>
      <c r="S262" s="464">
        <f t="shared" si="69"/>
        <v>72432</v>
      </c>
      <c r="T262" s="464">
        <f t="shared" si="69"/>
        <v>5921</v>
      </c>
      <c r="U262" s="464">
        <f t="shared" si="69"/>
        <v>435</v>
      </c>
      <c r="V262" s="464">
        <f t="shared" si="62"/>
        <v>1414051</v>
      </c>
      <c r="W262" s="464">
        <f t="shared" si="63"/>
        <v>125303</v>
      </c>
      <c r="X262" s="464">
        <f t="shared" si="64"/>
        <v>1539354</v>
      </c>
      <c r="Y262" s="464">
        <f t="shared" si="65"/>
        <v>2174</v>
      </c>
      <c r="Z262" s="464">
        <f t="shared" si="66"/>
        <v>193</v>
      </c>
      <c r="AA262" s="465">
        <f t="shared" si="57"/>
        <v>1541721</v>
      </c>
    </row>
    <row r="263" spans="1:27" x14ac:dyDescent="0.2">
      <c r="A263" s="452">
        <f t="shared" si="67"/>
        <v>2041</v>
      </c>
      <c r="B263" s="452">
        <f t="shared" si="68"/>
        <v>6</v>
      </c>
      <c r="C263" s="457">
        <f t="shared" si="55"/>
        <v>51653</v>
      </c>
      <c r="E263" s="463">
        <v>1033530</v>
      </c>
      <c r="F263" s="464">
        <v>1096140</v>
      </c>
      <c r="G263" s="464">
        <v>75390</v>
      </c>
      <c r="H263" s="464">
        <v>5336</v>
      </c>
      <c r="I263" s="464">
        <v>316</v>
      </c>
      <c r="J263" s="464">
        <f t="shared" si="58"/>
        <v>2210712</v>
      </c>
      <c r="K263" s="464">
        <f t="shared" si="59"/>
        <v>195898</v>
      </c>
      <c r="L263" s="464">
        <f t="shared" si="60"/>
        <v>2406610</v>
      </c>
      <c r="M263" s="464">
        <v>1787</v>
      </c>
      <c r="N263" s="464">
        <f t="shared" si="61"/>
        <v>158</v>
      </c>
      <c r="O263" s="465">
        <f t="shared" si="56"/>
        <v>2408555</v>
      </c>
      <c r="P263" s="461"/>
      <c r="Q263" s="463">
        <v>764995</v>
      </c>
      <c r="R263" s="464">
        <v>571970</v>
      </c>
      <c r="S263" s="464">
        <f t="shared" si="69"/>
        <v>75390</v>
      </c>
      <c r="T263" s="464">
        <f t="shared" si="69"/>
        <v>5336</v>
      </c>
      <c r="U263" s="464">
        <f t="shared" si="69"/>
        <v>316</v>
      </c>
      <c r="V263" s="464">
        <f t="shared" si="62"/>
        <v>1418007</v>
      </c>
      <c r="W263" s="464">
        <f t="shared" si="63"/>
        <v>125654</v>
      </c>
      <c r="X263" s="464">
        <f t="shared" si="64"/>
        <v>1543661</v>
      </c>
      <c r="Y263" s="464">
        <f t="shared" si="65"/>
        <v>1787</v>
      </c>
      <c r="Z263" s="464">
        <f t="shared" si="66"/>
        <v>158</v>
      </c>
      <c r="AA263" s="465">
        <f t="shared" si="57"/>
        <v>1545606</v>
      </c>
    </row>
    <row r="264" spans="1:27" x14ac:dyDescent="0.2">
      <c r="A264" s="452">
        <f t="shared" si="67"/>
        <v>2041</v>
      </c>
      <c r="B264" s="452">
        <f t="shared" si="68"/>
        <v>7</v>
      </c>
      <c r="C264" s="457">
        <f t="shared" si="55"/>
        <v>51683</v>
      </c>
      <c r="E264" s="463">
        <v>1178264</v>
      </c>
      <c r="F264" s="464">
        <v>1173450</v>
      </c>
      <c r="G264" s="464">
        <v>73618</v>
      </c>
      <c r="H264" s="464">
        <v>6183</v>
      </c>
      <c r="I264" s="464">
        <v>274</v>
      </c>
      <c r="J264" s="464">
        <f t="shared" si="58"/>
        <v>2431789</v>
      </c>
      <c r="K264" s="464">
        <f t="shared" si="59"/>
        <v>215488</v>
      </c>
      <c r="L264" s="464">
        <f t="shared" si="60"/>
        <v>2647277</v>
      </c>
      <c r="M264" s="464">
        <v>2889</v>
      </c>
      <c r="N264" s="464">
        <f t="shared" si="61"/>
        <v>256</v>
      </c>
      <c r="O264" s="465">
        <f t="shared" si="56"/>
        <v>2650422</v>
      </c>
      <c r="P264" s="461"/>
      <c r="Q264" s="463">
        <v>906981</v>
      </c>
      <c r="R264" s="464">
        <v>638605</v>
      </c>
      <c r="S264" s="464">
        <f t="shared" si="69"/>
        <v>73618</v>
      </c>
      <c r="T264" s="464">
        <f t="shared" si="69"/>
        <v>6183</v>
      </c>
      <c r="U264" s="464">
        <f t="shared" si="69"/>
        <v>274</v>
      </c>
      <c r="V264" s="464">
        <f t="shared" si="62"/>
        <v>1625661</v>
      </c>
      <c r="W264" s="464">
        <f t="shared" si="63"/>
        <v>144055</v>
      </c>
      <c r="X264" s="464">
        <f t="shared" si="64"/>
        <v>1769716</v>
      </c>
      <c r="Y264" s="464">
        <f t="shared" si="65"/>
        <v>2889</v>
      </c>
      <c r="Z264" s="464">
        <f t="shared" si="66"/>
        <v>256</v>
      </c>
      <c r="AA264" s="465">
        <f t="shared" si="57"/>
        <v>1772861</v>
      </c>
    </row>
    <row r="265" spans="1:27" x14ac:dyDescent="0.2">
      <c r="A265" s="452">
        <f t="shared" si="67"/>
        <v>2041</v>
      </c>
      <c r="B265" s="452">
        <f t="shared" si="68"/>
        <v>8</v>
      </c>
      <c r="C265" s="457">
        <f t="shared" si="55"/>
        <v>51714</v>
      </c>
      <c r="E265" s="463">
        <v>1203399</v>
      </c>
      <c r="F265" s="464">
        <v>1173587</v>
      </c>
      <c r="G265" s="464">
        <v>78982</v>
      </c>
      <c r="H265" s="464">
        <v>5640</v>
      </c>
      <c r="I265" s="464">
        <v>267</v>
      </c>
      <c r="J265" s="464">
        <f t="shared" si="58"/>
        <v>2461875</v>
      </c>
      <c r="K265" s="464">
        <f t="shared" si="59"/>
        <v>218154</v>
      </c>
      <c r="L265" s="464">
        <f t="shared" si="60"/>
        <v>2680029</v>
      </c>
      <c r="M265" s="464">
        <v>1634</v>
      </c>
      <c r="N265" s="464">
        <f t="shared" si="61"/>
        <v>145</v>
      </c>
      <c r="O265" s="465">
        <f t="shared" si="56"/>
        <v>2681808</v>
      </c>
      <c r="P265" s="461"/>
      <c r="Q265" s="463">
        <v>931285</v>
      </c>
      <c r="R265" s="464">
        <v>635345</v>
      </c>
      <c r="S265" s="464">
        <f t="shared" si="69"/>
        <v>78982</v>
      </c>
      <c r="T265" s="464">
        <f t="shared" si="69"/>
        <v>5640</v>
      </c>
      <c r="U265" s="464">
        <f t="shared" si="69"/>
        <v>267</v>
      </c>
      <c r="V265" s="464">
        <f t="shared" si="62"/>
        <v>1651519</v>
      </c>
      <c r="W265" s="464">
        <f t="shared" si="63"/>
        <v>146346</v>
      </c>
      <c r="X265" s="464">
        <f t="shared" si="64"/>
        <v>1797865</v>
      </c>
      <c r="Y265" s="464">
        <f t="shared" si="65"/>
        <v>1634</v>
      </c>
      <c r="Z265" s="464">
        <f t="shared" si="66"/>
        <v>145</v>
      </c>
      <c r="AA265" s="465">
        <f t="shared" si="57"/>
        <v>1799644</v>
      </c>
    </row>
    <row r="266" spans="1:27" x14ac:dyDescent="0.2">
      <c r="A266" s="452">
        <f t="shared" si="67"/>
        <v>2041</v>
      </c>
      <c r="B266" s="452">
        <f t="shared" si="68"/>
        <v>9</v>
      </c>
      <c r="C266" s="457">
        <f t="shared" si="55"/>
        <v>51745</v>
      </c>
      <c r="E266" s="463">
        <v>1056189</v>
      </c>
      <c r="F266" s="464">
        <v>1095782</v>
      </c>
      <c r="G266" s="464">
        <v>70466</v>
      </c>
      <c r="H266" s="464">
        <v>5754</v>
      </c>
      <c r="I266" s="464">
        <v>302</v>
      </c>
      <c r="J266" s="464">
        <f t="shared" si="58"/>
        <v>2228493</v>
      </c>
      <c r="K266" s="464">
        <f t="shared" si="59"/>
        <v>197474</v>
      </c>
      <c r="L266" s="464">
        <f t="shared" si="60"/>
        <v>2425967</v>
      </c>
      <c r="M266" s="464">
        <v>1428</v>
      </c>
      <c r="N266" s="464">
        <f t="shared" si="61"/>
        <v>127</v>
      </c>
      <c r="O266" s="465">
        <f t="shared" si="56"/>
        <v>2427522</v>
      </c>
      <c r="P266" s="461"/>
      <c r="Q266" s="463">
        <v>798825</v>
      </c>
      <c r="R266" s="464">
        <v>569156</v>
      </c>
      <c r="S266" s="464">
        <f t="shared" si="69"/>
        <v>70466</v>
      </c>
      <c r="T266" s="464">
        <f t="shared" si="69"/>
        <v>5754</v>
      </c>
      <c r="U266" s="464">
        <f t="shared" si="69"/>
        <v>302</v>
      </c>
      <c r="V266" s="464">
        <f t="shared" si="62"/>
        <v>1444503</v>
      </c>
      <c r="W266" s="464">
        <f t="shared" si="63"/>
        <v>128002</v>
      </c>
      <c r="X266" s="464">
        <f t="shared" si="64"/>
        <v>1572505</v>
      </c>
      <c r="Y266" s="464">
        <f t="shared" si="65"/>
        <v>1428</v>
      </c>
      <c r="Z266" s="464">
        <f t="shared" si="66"/>
        <v>127</v>
      </c>
      <c r="AA266" s="465">
        <f t="shared" si="57"/>
        <v>1574060</v>
      </c>
    </row>
    <row r="267" spans="1:27" x14ac:dyDescent="0.2">
      <c r="A267" s="452">
        <f t="shared" si="67"/>
        <v>2041</v>
      </c>
      <c r="B267" s="452">
        <f t="shared" si="68"/>
        <v>10</v>
      </c>
      <c r="C267" s="457">
        <f t="shared" si="55"/>
        <v>51775</v>
      </c>
      <c r="E267" s="463">
        <v>1155955</v>
      </c>
      <c r="F267" s="464">
        <v>1185765</v>
      </c>
      <c r="G267" s="464">
        <v>70704</v>
      </c>
      <c r="H267" s="464">
        <v>6506</v>
      </c>
      <c r="I267" s="464">
        <v>465</v>
      </c>
      <c r="J267" s="464">
        <f t="shared" si="58"/>
        <v>2419395</v>
      </c>
      <c r="K267" s="464">
        <f t="shared" si="59"/>
        <v>214390</v>
      </c>
      <c r="L267" s="464">
        <f t="shared" si="60"/>
        <v>2633785</v>
      </c>
      <c r="M267" s="464">
        <v>1830</v>
      </c>
      <c r="N267" s="464">
        <f t="shared" si="61"/>
        <v>162</v>
      </c>
      <c r="O267" s="465">
        <f t="shared" si="56"/>
        <v>2635777</v>
      </c>
      <c r="P267" s="461"/>
      <c r="Q267" s="463">
        <v>863261</v>
      </c>
      <c r="R267" s="464">
        <v>596892</v>
      </c>
      <c r="S267" s="464">
        <f t="shared" si="69"/>
        <v>70704</v>
      </c>
      <c r="T267" s="464">
        <f t="shared" si="69"/>
        <v>6506</v>
      </c>
      <c r="U267" s="464">
        <f t="shared" si="69"/>
        <v>465</v>
      </c>
      <c r="V267" s="464">
        <f t="shared" si="62"/>
        <v>1537828</v>
      </c>
      <c r="W267" s="464">
        <f t="shared" si="63"/>
        <v>136272</v>
      </c>
      <c r="X267" s="464">
        <f t="shared" si="64"/>
        <v>1674100</v>
      </c>
      <c r="Y267" s="464">
        <f t="shared" si="65"/>
        <v>1830</v>
      </c>
      <c r="Z267" s="464">
        <f t="shared" si="66"/>
        <v>162</v>
      </c>
      <c r="AA267" s="465">
        <f t="shared" si="57"/>
        <v>1676092</v>
      </c>
    </row>
    <row r="268" spans="1:27" x14ac:dyDescent="0.2">
      <c r="A268" s="452">
        <f t="shared" si="67"/>
        <v>2041</v>
      </c>
      <c r="B268" s="452">
        <f t="shared" si="68"/>
        <v>11</v>
      </c>
      <c r="C268" s="457">
        <f t="shared" si="55"/>
        <v>51806</v>
      </c>
      <c r="E268" s="463">
        <v>1304193</v>
      </c>
      <c r="F268" s="464">
        <v>1242434</v>
      </c>
      <c r="G268" s="464">
        <v>67551</v>
      </c>
      <c r="H268" s="464">
        <v>5525</v>
      </c>
      <c r="I268" s="464">
        <v>620</v>
      </c>
      <c r="J268" s="464">
        <f t="shared" si="58"/>
        <v>2620323</v>
      </c>
      <c r="K268" s="464">
        <f t="shared" si="59"/>
        <v>232195</v>
      </c>
      <c r="L268" s="464">
        <f t="shared" si="60"/>
        <v>2852518</v>
      </c>
      <c r="M268" s="464">
        <v>1832</v>
      </c>
      <c r="N268" s="464">
        <f t="shared" si="61"/>
        <v>162</v>
      </c>
      <c r="O268" s="465">
        <f t="shared" si="56"/>
        <v>2854512</v>
      </c>
      <c r="P268" s="461"/>
      <c r="Q268" s="463">
        <v>1010288</v>
      </c>
      <c r="R268" s="464">
        <v>635704</v>
      </c>
      <c r="S268" s="464">
        <f t="shared" si="69"/>
        <v>67551</v>
      </c>
      <c r="T268" s="464">
        <f t="shared" si="69"/>
        <v>5525</v>
      </c>
      <c r="U268" s="464">
        <f t="shared" si="69"/>
        <v>620</v>
      </c>
      <c r="V268" s="464">
        <f t="shared" si="62"/>
        <v>1719688</v>
      </c>
      <c r="W268" s="464">
        <f t="shared" si="63"/>
        <v>152387</v>
      </c>
      <c r="X268" s="464">
        <f t="shared" si="64"/>
        <v>1872075</v>
      </c>
      <c r="Y268" s="464">
        <f t="shared" si="65"/>
        <v>1832</v>
      </c>
      <c r="Z268" s="464">
        <f t="shared" si="66"/>
        <v>162</v>
      </c>
      <c r="AA268" s="465">
        <f t="shared" si="57"/>
        <v>1874069</v>
      </c>
    </row>
    <row r="269" spans="1:27" x14ac:dyDescent="0.2">
      <c r="A269" s="452">
        <f t="shared" si="67"/>
        <v>2041</v>
      </c>
      <c r="B269" s="452">
        <f t="shared" si="68"/>
        <v>12</v>
      </c>
      <c r="C269" s="457">
        <f t="shared" si="55"/>
        <v>51836</v>
      </c>
      <c r="E269" s="463">
        <v>1541483</v>
      </c>
      <c r="F269" s="464">
        <v>1410633</v>
      </c>
      <c r="G269" s="464">
        <v>65776</v>
      </c>
      <c r="H269" s="464">
        <v>6180</v>
      </c>
      <c r="I269" s="464">
        <v>814</v>
      </c>
      <c r="J269" s="464">
        <f t="shared" si="58"/>
        <v>3024886</v>
      </c>
      <c r="K269" s="464">
        <f t="shared" si="59"/>
        <v>268045</v>
      </c>
      <c r="L269" s="464">
        <f t="shared" si="60"/>
        <v>3292931</v>
      </c>
      <c r="M269" s="464">
        <v>1718</v>
      </c>
      <c r="N269" s="464">
        <f t="shared" si="61"/>
        <v>152</v>
      </c>
      <c r="O269" s="465">
        <f t="shared" si="56"/>
        <v>3294801</v>
      </c>
      <c r="P269" s="461"/>
      <c r="Q269" s="463">
        <v>1226660</v>
      </c>
      <c r="R269" s="464">
        <v>753944</v>
      </c>
      <c r="S269" s="464">
        <f t="shared" si="69"/>
        <v>65776</v>
      </c>
      <c r="T269" s="464">
        <f t="shared" si="69"/>
        <v>6180</v>
      </c>
      <c r="U269" s="464">
        <f t="shared" si="69"/>
        <v>814</v>
      </c>
      <c r="V269" s="464">
        <f t="shared" si="62"/>
        <v>2053374</v>
      </c>
      <c r="W269" s="464">
        <f t="shared" si="63"/>
        <v>181956</v>
      </c>
      <c r="X269" s="464">
        <f t="shared" si="64"/>
        <v>2235330</v>
      </c>
      <c r="Y269" s="464">
        <f t="shared" si="65"/>
        <v>1718</v>
      </c>
      <c r="Z269" s="464">
        <f t="shared" si="66"/>
        <v>152</v>
      </c>
      <c r="AA269" s="465">
        <f t="shared" si="57"/>
        <v>2237200</v>
      </c>
    </row>
    <row r="270" spans="1:27" x14ac:dyDescent="0.2">
      <c r="A270" s="452">
        <f t="shared" si="67"/>
        <v>2042</v>
      </c>
      <c r="B270" s="452">
        <f t="shared" si="68"/>
        <v>1</v>
      </c>
      <c r="C270" s="457">
        <f t="shared" si="55"/>
        <v>51867</v>
      </c>
      <c r="E270" s="463">
        <v>1509862</v>
      </c>
      <c r="F270" s="464">
        <v>1394758</v>
      </c>
      <c r="G270" s="464">
        <v>69957</v>
      </c>
      <c r="H270" s="464">
        <v>6501</v>
      </c>
      <c r="I270" s="464">
        <v>844</v>
      </c>
      <c r="J270" s="464">
        <f t="shared" si="58"/>
        <v>2981922</v>
      </c>
      <c r="K270" s="464">
        <f t="shared" si="59"/>
        <v>264237</v>
      </c>
      <c r="L270" s="464">
        <f t="shared" si="60"/>
        <v>3246159</v>
      </c>
      <c r="M270" s="464">
        <v>2325</v>
      </c>
      <c r="N270" s="464">
        <f t="shared" si="61"/>
        <v>206</v>
      </c>
      <c r="O270" s="465">
        <f t="shared" si="56"/>
        <v>3248690</v>
      </c>
      <c r="P270" s="461"/>
      <c r="Q270" s="463">
        <v>1225510</v>
      </c>
      <c r="R270" s="464">
        <v>734744</v>
      </c>
      <c r="S270" s="464">
        <f t="shared" si="69"/>
        <v>69957</v>
      </c>
      <c r="T270" s="464">
        <f t="shared" si="69"/>
        <v>6501</v>
      </c>
      <c r="U270" s="464">
        <f t="shared" si="69"/>
        <v>844</v>
      </c>
      <c r="V270" s="464">
        <f t="shared" si="62"/>
        <v>2037556</v>
      </c>
      <c r="W270" s="464">
        <f t="shared" si="63"/>
        <v>180554</v>
      </c>
      <c r="X270" s="464">
        <f t="shared" si="64"/>
        <v>2218110</v>
      </c>
      <c r="Y270" s="464">
        <f t="shared" si="65"/>
        <v>2325</v>
      </c>
      <c r="Z270" s="464">
        <f t="shared" si="66"/>
        <v>206</v>
      </c>
      <c r="AA270" s="465">
        <f t="shared" si="57"/>
        <v>2220641</v>
      </c>
    </row>
    <row r="271" spans="1:27" x14ac:dyDescent="0.2">
      <c r="A271" s="452">
        <f t="shared" si="67"/>
        <v>2042</v>
      </c>
      <c r="B271" s="452">
        <f t="shared" si="68"/>
        <v>2</v>
      </c>
      <c r="C271" s="457">
        <f t="shared" si="55"/>
        <v>51898</v>
      </c>
      <c r="E271" s="463">
        <v>1259163</v>
      </c>
      <c r="F271" s="464">
        <v>1200781</v>
      </c>
      <c r="G271" s="464">
        <v>68335</v>
      </c>
      <c r="H271" s="464">
        <v>5623</v>
      </c>
      <c r="I271" s="464">
        <v>802</v>
      </c>
      <c r="J271" s="464">
        <f t="shared" si="58"/>
        <v>2534704</v>
      </c>
      <c r="K271" s="464">
        <f t="shared" si="59"/>
        <v>224608</v>
      </c>
      <c r="L271" s="464">
        <f t="shared" si="60"/>
        <v>2759312</v>
      </c>
      <c r="M271" s="464">
        <v>2433</v>
      </c>
      <c r="N271" s="464">
        <f t="shared" si="61"/>
        <v>216</v>
      </c>
      <c r="O271" s="465">
        <f t="shared" si="56"/>
        <v>2761961</v>
      </c>
      <c r="P271" s="461"/>
      <c r="Q271" s="463">
        <v>998935</v>
      </c>
      <c r="R271" s="464">
        <v>615782</v>
      </c>
      <c r="S271" s="464">
        <f t="shared" si="69"/>
        <v>68335</v>
      </c>
      <c r="T271" s="464">
        <f t="shared" si="69"/>
        <v>5623</v>
      </c>
      <c r="U271" s="464">
        <f t="shared" si="69"/>
        <v>802</v>
      </c>
      <c r="V271" s="464">
        <f t="shared" si="62"/>
        <v>1689477</v>
      </c>
      <c r="W271" s="464">
        <f t="shared" si="63"/>
        <v>149710</v>
      </c>
      <c r="X271" s="464">
        <f t="shared" si="64"/>
        <v>1839187</v>
      </c>
      <c r="Y271" s="464">
        <f t="shared" si="65"/>
        <v>2433</v>
      </c>
      <c r="Z271" s="464">
        <f t="shared" si="66"/>
        <v>216</v>
      </c>
      <c r="AA271" s="465">
        <f t="shared" si="57"/>
        <v>1841836</v>
      </c>
    </row>
    <row r="272" spans="1:27" x14ac:dyDescent="0.2">
      <c r="A272" s="452">
        <f t="shared" si="67"/>
        <v>2042</v>
      </c>
      <c r="B272" s="452">
        <f t="shared" si="68"/>
        <v>3</v>
      </c>
      <c r="C272" s="457">
        <f t="shared" si="55"/>
        <v>51926</v>
      </c>
      <c r="E272" s="463">
        <v>1308759</v>
      </c>
      <c r="F272" s="464">
        <v>1307528</v>
      </c>
      <c r="G272" s="464">
        <v>73122</v>
      </c>
      <c r="H272" s="464">
        <v>6720</v>
      </c>
      <c r="I272" s="464">
        <v>795</v>
      </c>
      <c r="J272" s="464">
        <f t="shared" si="58"/>
        <v>2696924</v>
      </c>
      <c r="K272" s="464">
        <f t="shared" si="59"/>
        <v>238983</v>
      </c>
      <c r="L272" s="464">
        <f t="shared" si="60"/>
        <v>2935907</v>
      </c>
      <c r="M272" s="464">
        <v>2339</v>
      </c>
      <c r="N272" s="464">
        <f t="shared" si="61"/>
        <v>207</v>
      </c>
      <c r="O272" s="465">
        <f t="shared" si="56"/>
        <v>2938453</v>
      </c>
      <c r="P272" s="461"/>
      <c r="Q272" s="463">
        <v>1008721</v>
      </c>
      <c r="R272" s="464">
        <v>660154</v>
      </c>
      <c r="S272" s="464">
        <f t="shared" si="69"/>
        <v>73122</v>
      </c>
      <c r="T272" s="464">
        <f t="shared" si="69"/>
        <v>6720</v>
      </c>
      <c r="U272" s="464">
        <f t="shared" si="69"/>
        <v>795</v>
      </c>
      <c r="V272" s="464">
        <f t="shared" si="62"/>
        <v>1749512</v>
      </c>
      <c r="W272" s="464">
        <f t="shared" si="63"/>
        <v>155030</v>
      </c>
      <c r="X272" s="464">
        <f t="shared" si="64"/>
        <v>1904542</v>
      </c>
      <c r="Y272" s="464">
        <f t="shared" si="65"/>
        <v>2339</v>
      </c>
      <c r="Z272" s="464">
        <f t="shared" si="66"/>
        <v>207</v>
      </c>
      <c r="AA272" s="465">
        <f t="shared" si="57"/>
        <v>1907088</v>
      </c>
    </row>
    <row r="273" spans="1:27" x14ac:dyDescent="0.2">
      <c r="A273" s="452">
        <f t="shared" si="67"/>
        <v>2042</v>
      </c>
      <c r="B273" s="452">
        <f t="shared" si="68"/>
        <v>4</v>
      </c>
      <c r="C273" s="457">
        <f t="shared" si="55"/>
        <v>51957</v>
      </c>
      <c r="E273" s="463">
        <v>1141301</v>
      </c>
      <c r="F273" s="464">
        <v>1185570</v>
      </c>
      <c r="G273" s="464">
        <v>70337</v>
      </c>
      <c r="H273" s="464">
        <v>6112</v>
      </c>
      <c r="I273" s="464">
        <v>566</v>
      </c>
      <c r="J273" s="464">
        <f t="shared" si="58"/>
        <v>2403886</v>
      </c>
      <c r="K273" s="464">
        <f t="shared" si="59"/>
        <v>213016</v>
      </c>
      <c r="L273" s="464">
        <f t="shared" si="60"/>
        <v>2616902</v>
      </c>
      <c r="M273" s="464">
        <v>2172</v>
      </c>
      <c r="N273" s="464">
        <f t="shared" si="61"/>
        <v>192</v>
      </c>
      <c r="O273" s="465">
        <f t="shared" si="56"/>
        <v>2619266</v>
      </c>
      <c r="P273" s="461"/>
      <c r="Q273" s="463">
        <v>850031</v>
      </c>
      <c r="R273" s="464">
        <v>572341</v>
      </c>
      <c r="S273" s="464">
        <f t="shared" si="69"/>
        <v>70337</v>
      </c>
      <c r="T273" s="464">
        <f t="shared" si="69"/>
        <v>6112</v>
      </c>
      <c r="U273" s="464">
        <f t="shared" si="69"/>
        <v>566</v>
      </c>
      <c r="V273" s="464">
        <f t="shared" si="62"/>
        <v>1499387</v>
      </c>
      <c r="W273" s="464">
        <f t="shared" si="63"/>
        <v>132865</v>
      </c>
      <c r="X273" s="464">
        <f t="shared" si="64"/>
        <v>1632252</v>
      </c>
      <c r="Y273" s="464">
        <f t="shared" si="65"/>
        <v>2172</v>
      </c>
      <c r="Z273" s="464">
        <f t="shared" si="66"/>
        <v>192</v>
      </c>
      <c r="AA273" s="465">
        <f t="shared" si="57"/>
        <v>1634616</v>
      </c>
    </row>
    <row r="274" spans="1:27" x14ac:dyDescent="0.2">
      <c r="A274" s="452">
        <f t="shared" si="67"/>
        <v>2042</v>
      </c>
      <c r="B274" s="452">
        <f t="shared" si="68"/>
        <v>5</v>
      </c>
      <c r="C274" s="457">
        <f t="shared" si="55"/>
        <v>51987</v>
      </c>
      <c r="E274" s="463">
        <v>1044005</v>
      </c>
      <c r="F274" s="464">
        <v>1171978</v>
      </c>
      <c r="G274" s="464">
        <v>72092</v>
      </c>
      <c r="H274" s="464">
        <v>6012</v>
      </c>
      <c r="I274" s="464">
        <v>434</v>
      </c>
      <c r="J274" s="464">
        <f t="shared" si="58"/>
        <v>2294521</v>
      </c>
      <c r="K274" s="464">
        <f t="shared" si="59"/>
        <v>203325</v>
      </c>
      <c r="L274" s="464">
        <f t="shared" si="60"/>
        <v>2497846</v>
      </c>
      <c r="M274" s="464">
        <v>2174</v>
      </c>
      <c r="N274" s="464">
        <f t="shared" si="61"/>
        <v>193</v>
      </c>
      <c r="O274" s="465">
        <f t="shared" si="56"/>
        <v>2500213</v>
      </c>
      <c r="P274" s="461"/>
      <c r="Q274" s="463">
        <v>760015</v>
      </c>
      <c r="R274" s="464">
        <v>572087</v>
      </c>
      <c r="S274" s="464">
        <f t="shared" si="69"/>
        <v>72092</v>
      </c>
      <c r="T274" s="464">
        <f t="shared" si="69"/>
        <v>6012</v>
      </c>
      <c r="U274" s="464">
        <f t="shared" si="69"/>
        <v>434</v>
      </c>
      <c r="V274" s="464">
        <f t="shared" si="62"/>
        <v>1410640</v>
      </c>
      <c r="W274" s="464">
        <f t="shared" si="63"/>
        <v>125001</v>
      </c>
      <c r="X274" s="464">
        <f t="shared" si="64"/>
        <v>1535641</v>
      </c>
      <c r="Y274" s="464">
        <f t="shared" si="65"/>
        <v>2174</v>
      </c>
      <c r="Z274" s="464">
        <f t="shared" si="66"/>
        <v>193</v>
      </c>
      <c r="AA274" s="465">
        <f t="shared" si="57"/>
        <v>1538008</v>
      </c>
    </row>
    <row r="275" spans="1:27" x14ac:dyDescent="0.2">
      <c r="A275" s="452">
        <f t="shared" si="67"/>
        <v>2042</v>
      </c>
      <c r="B275" s="452">
        <f t="shared" si="68"/>
        <v>6</v>
      </c>
      <c r="C275" s="457">
        <f t="shared" si="55"/>
        <v>52018</v>
      </c>
      <c r="E275" s="463">
        <v>1042708</v>
      </c>
      <c r="F275" s="464">
        <v>1136424</v>
      </c>
      <c r="G275" s="464">
        <v>75015</v>
      </c>
      <c r="H275" s="464">
        <v>5419</v>
      </c>
      <c r="I275" s="464">
        <v>316</v>
      </c>
      <c r="J275" s="464">
        <f t="shared" si="58"/>
        <v>2259882</v>
      </c>
      <c r="K275" s="464">
        <f t="shared" si="59"/>
        <v>200255</v>
      </c>
      <c r="L275" s="464">
        <f t="shared" si="60"/>
        <v>2460137</v>
      </c>
      <c r="M275" s="464">
        <v>1787</v>
      </c>
      <c r="N275" s="464">
        <f t="shared" si="61"/>
        <v>158</v>
      </c>
      <c r="O275" s="465">
        <f t="shared" si="56"/>
        <v>2462082</v>
      </c>
      <c r="P275" s="461"/>
      <c r="Q275" s="463">
        <v>767281</v>
      </c>
      <c r="R275" s="464">
        <v>565709</v>
      </c>
      <c r="S275" s="464">
        <f t="shared" si="69"/>
        <v>75015</v>
      </c>
      <c r="T275" s="464">
        <f t="shared" si="69"/>
        <v>5419</v>
      </c>
      <c r="U275" s="464">
        <f t="shared" si="69"/>
        <v>316</v>
      </c>
      <c r="V275" s="464">
        <f t="shared" si="62"/>
        <v>1413740</v>
      </c>
      <c r="W275" s="464">
        <f t="shared" si="63"/>
        <v>125276</v>
      </c>
      <c r="X275" s="464">
        <f t="shared" si="64"/>
        <v>1539016</v>
      </c>
      <c r="Y275" s="464">
        <f t="shared" si="65"/>
        <v>1787</v>
      </c>
      <c r="Z275" s="464">
        <f t="shared" si="66"/>
        <v>158</v>
      </c>
      <c r="AA275" s="465">
        <f t="shared" si="57"/>
        <v>1540961</v>
      </c>
    </row>
    <row r="276" spans="1:27" x14ac:dyDescent="0.2">
      <c r="A276" s="452">
        <f t="shared" si="67"/>
        <v>2042</v>
      </c>
      <c r="B276" s="452">
        <f t="shared" si="68"/>
        <v>7</v>
      </c>
      <c r="C276" s="457">
        <f t="shared" si="55"/>
        <v>52048</v>
      </c>
      <c r="E276" s="463">
        <v>1192672</v>
      </c>
      <c r="F276" s="464">
        <v>1216641</v>
      </c>
      <c r="G276" s="464">
        <v>72960</v>
      </c>
      <c r="H276" s="464">
        <v>6282</v>
      </c>
      <c r="I276" s="464">
        <v>274</v>
      </c>
      <c r="J276" s="464">
        <f t="shared" si="58"/>
        <v>2488829</v>
      </c>
      <c r="K276" s="464">
        <f t="shared" si="59"/>
        <v>220543</v>
      </c>
      <c r="L276" s="464">
        <f t="shared" si="60"/>
        <v>2709372</v>
      </c>
      <c r="M276" s="464">
        <v>2889</v>
      </c>
      <c r="N276" s="464">
        <f t="shared" si="61"/>
        <v>256</v>
      </c>
      <c r="O276" s="465">
        <f t="shared" si="56"/>
        <v>2712517</v>
      </c>
      <c r="P276" s="461"/>
      <c r="Q276" s="463">
        <v>914586</v>
      </c>
      <c r="R276" s="464">
        <v>634686</v>
      </c>
      <c r="S276" s="464">
        <f t="shared" si="69"/>
        <v>72960</v>
      </c>
      <c r="T276" s="464">
        <f t="shared" si="69"/>
        <v>6282</v>
      </c>
      <c r="U276" s="464">
        <f t="shared" si="69"/>
        <v>274</v>
      </c>
      <c r="V276" s="464">
        <f t="shared" si="62"/>
        <v>1628788</v>
      </c>
      <c r="W276" s="464">
        <f t="shared" si="63"/>
        <v>144332</v>
      </c>
      <c r="X276" s="464">
        <f t="shared" si="64"/>
        <v>1773120</v>
      </c>
      <c r="Y276" s="464">
        <f t="shared" si="65"/>
        <v>2889</v>
      </c>
      <c r="Z276" s="464">
        <f t="shared" si="66"/>
        <v>256</v>
      </c>
      <c r="AA276" s="465">
        <f t="shared" si="57"/>
        <v>1776265</v>
      </c>
    </row>
    <row r="277" spans="1:27" x14ac:dyDescent="0.2">
      <c r="A277" s="452">
        <f t="shared" si="67"/>
        <v>2042</v>
      </c>
      <c r="B277" s="452">
        <f t="shared" si="68"/>
        <v>8</v>
      </c>
      <c r="C277" s="457">
        <f t="shared" si="55"/>
        <v>52079</v>
      </c>
      <c r="E277" s="463">
        <v>1217660</v>
      </c>
      <c r="F277" s="464">
        <v>1218841</v>
      </c>
      <c r="G277" s="464">
        <v>78618</v>
      </c>
      <c r="H277" s="464">
        <v>5730</v>
      </c>
      <c r="I277" s="464">
        <v>267</v>
      </c>
      <c r="J277" s="464">
        <f t="shared" si="58"/>
        <v>2521116</v>
      </c>
      <c r="K277" s="464">
        <f t="shared" si="59"/>
        <v>223404</v>
      </c>
      <c r="L277" s="464">
        <f t="shared" si="60"/>
        <v>2744520</v>
      </c>
      <c r="M277" s="464">
        <v>1634</v>
      </c>
      <c r="N277" s="464">
        <f t="shared" si="61"/>
        <v>145</v>
      </c>
      <c r="O277" s="465">
        <f t="shared" si="56"/>
        <v>2746299</v>
      </c>
      <c r="P277" s="461"/>
      <c r="Q277" s="463">
        <v>938883</v>
      </c>
      <c r="R277" s="464">
        <v>633522</v>
      </c>
      <c r="S277" s="464">
        <f t="shared" si="69"/>
        <v>78618</v>
      </c>
      <c r="T277" s="464">
        <f t="shared" si="69"/>
        <v>5730</v>
      </c>
      <c r="U277" s="464">
        <f t="shared" si="69"/>
        <v>267</v>
      </c>
      <c r="V277" s="464">
        <f t="shared" si="62"/>
        <v>1657020</v>
      </c>
      <c r="W277" s="464">
        <f t="shared" si="63"/>
        <v>146834</v>
      </c>
      <c r="X277" s="464">
        <f t="shared" si="64"/>
        <v>1803854</v>
      </c>
      <c r="Y277" s="464">
        <f t="shared" si="65"/>
        <v>1634</v>
      </c>
      <c r="Z277" s="464">
        <f t="shared" si="66"/>
        <v>145</v>
      </c>
      <c r="AA277" s="465">
        <f t="shared" si="57"/>
        <v>1805633</v>
      </c>
    </row>
    <row r="278" spans="1:27" x14ac:dyDescent="0.2">
      <c r="A278" s="452">
        <f t="shared" si="67"/>
        <v>2042</v>
      </c>
      <c r="B278" s="452">
        <f t="shared" si="68"/>
        <v>9</v>
      </c>
      <c r="C278" s="457">
        <f t="shared" si="55"/>
        <v>52110</v>
      </c>
      <c r="E278" s="463">
        <v>1065905</v>
      </c>
      <c r="F278" s="464">
        <v>1136050</v>
      </c>
      <c r="G278" s="464">
        <v>70112</v>
      </c>
      <c r="H278" s="464">
        <v>5848</v>
      </c>
      <c r="I278" s="464">
        <v>302</v>
      </c>
      <c r="J278" s="464">
        <f t="shared" si="58"/>
        <v>2278217</v>
      </c>
      <c r="K278" s="464">
        <f t="shared" si="59"/>
        <v>201880</v>
      </c>
      <c r="L278" s="464">
        <f t="shared" si="60"/>
        <v>2480097</v>
      </c>
      <c r="M278" s="464">
        <v>1428</v>
      </c>
      <c r="N278" s="464">
        <f t="shared" si="61"/>
        <v>127</v>
      </c>
      <c r="O278" s="465">
        <f t="shared" si="56"/>
        <v>2481652</v>
      </c>
      <c r="P278" s="461"/>
      <c r="Q278" s="463">
        <v>802376</v>
      </c>
      <c r="R278" s="464">
        <v>563863</v>
      </c>
      <c r="S278" s="464">
        <f t="shared" si="69"/>
        <v>70112</v>
      </c>
      <c r="T278" s="464">
        <f t="shared" si="69"/>
        <v>5848</v>
      </c>
      <c r="U278" s="464">
        <f t="shared" si="69"/>
        <v>302</v>
      </c>
      <c r="V278" s="464">
        <f t="shared" si="62"/>
        <v>1442501</v>
      </c>
      <c r="W278" s="464">
        <f t="shared" si="63"/>
        <v>127824</v>
      </c>
      <c r="X278" s="464">
        <f t="shared" si="64"/>
        <v>1570325</v>
      </c>
      <c r="Y278" s="464">
        <f t="shared" si="65"/>
        <v>1428</v>
      </c>
      <c r="Z278" s="464">
        <f t="shared" si="66"/>
        <v>127</v>
      </c>
      <c r="AA278" s="465">
        <f t="shared" si="57"/>
        <v>1571880</v>
      </c>
    </row>
    <row r="279" spans="1:27" x14ac:dyDescent="0.2">
      <c r="A279" s="452">
        <f t="shared" si="67"/>
        <v>2042</v>
      </c>
      <c r="B279" s="452">
        <f t="shared" si="68"/>
        <v>10</v>
      </c>
      <c r="C279" s="457">
        <f t="shared" si="55"/>
        <v>52140</v>
      </c>
      <c r="E279" s="463">
        <v>1163027</v>
      </c>
      <c r="F279" s="464">
        <v>1233445</v>
      </c>
      <c r="G279" s="464">
        <v>70350</v>
      </c>
      <c r="H279" s="464">
        <v>6616</v>
      </c>
      <c r="I279" s="464">
        <v>464</v>
      </c>
      <c r="J279" s="464">
        <f t="shared" si="58"/>
        <v>2473902</v>
      </c>
      <c r="K279" s="464">
        <f t="shared" si="59"/>
        <v>219220</v>
      </c>
      <c r="L279" s="464">
        <f t="shared" si="60"/>
        <v>2693122</v>
      </c>
      <c r="M279" s="464">
        <v>1830</v>
      </c>
      <c r="N279" s="464">
        <f t="shared" si="61"/>
        <v>162</v>
      </c>
      <c r="O279" s="465">
        <f t="shared" si="56"/>
        <v>2695114</v>
      </c>
      <c r="P279" s="461"/>
      <c r="Q279" s="463">
        <v>863517</v>
      </c>
      <c r="R279" s="464">
        <v>593885</v>
      </c>
      <c r="S279" s="464">
        <f t="shared" si="69"/>
        <v>70350</v>
      </c>
      <c r="T279" s="464">
        <f t="shared" si="69"/>
        <v>6616</v>
      </c>
      <c r="U279" s="464">
        <f t="shared" si="69"/>
        <v>464</v>
      </c>
      <c r="V279" s="464">
        <f t="shared" si="62"/>
        <v>1534832</v>
      </c>
      <c r="W279" s="464">
        <f t="shared" si="63"/>
        <v>136006</v>
      </c>
      <c r="X279" s="464">
        <f t="shared" si="64"/>
        <v>1670838</v>
      </c>
      <c r="Y279" s="464">
        <f t="shared" si="65"/>
        <v>1830</v>
      </c>
      <c r="Z279" s="464">
        <f t="shared" si="66"/>
        <v>162</v>
      </c>
      <c r="AA279" s="465">
        <f t="shared" si="57"/>
        <v>1672830</v>
      </c>
    </row>
    <row r="280" spans="1:27" x14ac:dyDescent="0.2">
      <c r="A280" s="452">
        <f t="shared" si="67"/>
        <v>2042</v>
      </c>
      <c r="B280" s="452">
        <f t="shared" si="68"/>
        <v>11</v>
      </c>
      <c r="C280" s="457">
        <f t="shared" si="55"/>
        <v>52171</v>
      </c>
      <c r="E280" s="463">
        <v>1310346</v>
      </c>
      <c r="F280" s="464">
        <v>1293735</v>
      </c>
      <c r="G280" s="464">
        <v>67207</v>
      </c>
      <c r="H280" s="464">
        <v>5621</v>
      </c>
      <c r="I280" s="464">
        <v>619</v>
      </c>
      <c r="J280" s="464">
        <f t="shared" si="58"/>
        <v>2677528</v>
      </c>
      <c r="K280" s="464">
        <f t="shared" si="59"/>
        <v>237264</v>
      </c>
      <c r="L280" s="464">
        <f t="shared" si="60"/>
        <v>2914792</v>
      </c>
      <c r="M280" s="464">
        <v>1832</v>
      </c>
      <c r="N280" s="464">
        <f t="shared" si="61"/>
        <v>162</v>
      </c>
      <c r="O280" s="465">
        <f t="shared" si="56"/>
        <v>2916786</v>
      </c>
      <c r="P280" s="461"/>
      <c r="Q280" s="463">
        <v>1009764</v>
      </c>
      <c r="R280" s="464">
        <v>635307</v>
      </c>
      <c r="S280" s="464">
        <f t="shared" si="69"/>
        <v>67207</v>
      </c>
      <c r="T280" s="464">
        <f t="shared" si="69"/>
        <v>5621</v>
      </c>
      <c r="U280" s="464">
        <f t="shared" si="69"/>
        <v>619</v>
      </c>
      <c r="V280" s="464">
        <f t="shared" si="62"/>
        <v>1718518</v>
      </c>
      <c r="W280" s="464">
        <f t="shared" si="63"/>
        <v>152283</v>
      </c>
      <c r="X280" s="464">
        <f t="shared" si="64"/>
        <v>1870801</v>
      </c>
      <c r="Y280" s="464">
        <f t="shared" si="65"/>
        <v>1832</v>
      </c>
      <c r="Z280" s="464">
        <f t="shared" si="66"/>
        <v>162</v>
      </c>
      <c r="AA280" s="465">
        <f t="shared" si="57"/>
        <v>1872795</v>
      </c>
    </row>
    <row r="281" spans="1:27" x14ac:dyDescent="0.2">
      <c r="A281" s="452">
        <f t="shared" si="67"/>
        <v>2042</v>
      </c>
      <c r="B281" s="452">
        <f t="shared" si="68"/>
        <v>12</v>
      </c>
      <c r="C281" s="457">
        <f t="shared" si="55"/>
        <v>52201</v>
      </c>
      <c r="E281" s="463">
        <v>1557588</v>
      </c>
      <c r="F281" s="464">
        <v>1467007</v>
      </c>
      <c r="G281" s="464">
        <v>65475</v>
      </c>
      <c r="H281" s="464">
        <v>6286</v>
      </c>
      <c r="I281" s="464">
        <v>817</v>
      </c>
      <c r="J281" s="464">
        <f t="shared" si="58"/>
        <v>3097173</v>
      </c>
      <c r="K281" s="464">
        <f t="shared" si="59"/>
        <v>274450</v>
      </c>
      <c r="L281" s="464">
        <f t="shared" si="60"/>
        <v>3371623</v>
      </c>
      <c r="M281" s="464">
        <v>1718</v>
      </c>
      <c r="N281" s="464">
        <f t="shared" si="61"/>
        <v>152</v>
      </c>
      <c r="O281" s="465">
        <f t="shared" si="56"/>
        <v>3373493</v>
      </c>
      <c r="P281" s="461"/>
      <c r="Q281" s="463">
        <v>1235801</v>
      </c>
      <c r="R281" s="464">
        <v>754829</v>
      </c>
      <c r="S281" s="464">
        <f t="shared" si="69"/>
        <v>65475</v>
      </c>
      <c r="T281" s="464">
        <f t="shared" si="69"/>
        <v>6286</v>
      </c>
      <c r="U281" s="464">
        <f t="shared" si="69"/>
        <v>817</v>
      </c>
      <c r="V281" s="464">
        <f t="shared" si="62"/>
        <v>2063208</v>
      </c>
      <c r="W281" s="464">
        <f t="shared" si="63"/>
        <v>182827</v>
      </c>
      <c r="X281" s="464">
        <f t="shared" si="64"/>
        <v>2246035</v>
      </c>
      <c r="Y281" s="464">
        <f t="shared" si="65"/>
        <v>1718</v>
      </c>
      <c r="Z281" s="464">
        <f t="shared" si="66"/>
        <v>152</v>
      </c>
      <c r="AA281" s="465">
        <f t="shared" si="57"/>
        <v>2247905</v>
      </c>
    </row>
    <row r="282" spans="1:27" x14ac:dyDescent="0.2">
      <c r="A282" s="452">
        <f t="shared" si="67"/>
        <v>2043</v>
      </c>
      <c r="B282" s="452">
        <f t="shared" si="68"/>
        <v>1</v>
      </c>
      <c r="C282" s="457">
        <f t="shared" si="55"/>
        <v>52232</v>
      </c>
      <c r="E282" s="463">
        <v>1503304</v>
      </c>
      <c r="F282" s="464">
        <v>1448364</v>
      </c>
      <c r="G282" s="464">
        <v>69591</v>
      </c>
      <c r="H282" s="464">
        <v>6607</v>
      </c>
      <c r="I282" s="464">
        <v>836</v>
      </c>
      <c r="J282" s="464">
        <f t="shared" si="58"/>
        <v>3028702</v>
      </c>
      <c r="K282" s="464">
        <f t="shared" si="59"/>
        <v>268383</v>
      </c>
      <c r="L282" s="464">
        <f t="shared" si="60"/>
        <v>3297085</v>
      </c>
      <c r="M282" s="464">
        <v>2325</v>
      </c>
      <c r="N282" s="464">
        <f t="shared" si="61"/>
        <v>206</v>
      </c>
      <c r="O282" s="465">
        <f t="shared" si="56"/>
        <v>3299616</v>
      </c>
      <c r="P282" s="461"/>
      <c r="Q282" s="463">
        <v>1213947</v>
      </c>
      <c r="R282" s="464">
        <v>732775</v>
      </c>
      <c r="S282" s="464">
        <f t="shared" si="69"/>
        <v>69591</v>
      </c>
      <c r="T282" s="464">
        <f t="shared" si="69"/>
        <v>6607</v>
      </c>
      <c r="U282" s="464">
        <f t="shared" si="69"/>
        <v>836</v>
      </c>
      <c r="V282" s="464">
        <f t="shared" si="62"/>
        <v>2023756</v>
      </c>
      <c r="W282" s="464">
        <f t="shared" si="63"/>
        <v>179331</v>
      </c>
      <c r="X282" s="464">
        <f t="shared" si="64"/>
        <v>2203087</v>
      </c>
      <c r="Y282" s="464">
        <f t="shared" si="65"/>
        <v>2325</v>
      </c>
      <c r="Z282" s="464">
        <f t="shared" si="66"/>
        <v>206</v>
      </c>
      <c r="AA282" s="465">
        <f t="shared" si="57"/>
        <v>2205618</v>
      </c>
    </row>
    <row r="283" spans="1:27" x14ac:dyDescent="0.2">
      <c r="A283" s="452">
        <f t="shared" si="67"/>
        <v>2043</v>
      </c>
      <c r="B283" s="452">
        <f t="shared" si="68"/>
        <v>2</v>
      </c>
      <c r="C283" s="457">
        <f t="shared" si="55"/>
        <v>52263</v>
      </c>
      <c r="E283" s="463">
        <v>1259375</v>
      </c>
      <c r="F283" s="464">
        <v>1247390</v>
      </c>
      <c r="G283" s="464">
        <v>68002</v>
      </c>
      <c r="H283" s="464">
        <v>5714</v>
      </c>
      <c r="I283" s="464">
        <v>799</v>
      </c>
      <c r="J283" s="464">
        <f t="shared" si="58"/>
        <v>2581280</v>
      </c>
      <c r="K283" s="464">
        <f t="shared" si="59"/>
        <v>228735</v>
      </c>
      <c r="L283" s="464">
        <f t="shared" si="60"/>
        <v>2810015</v>
      </c>
      <c r="M283" s="464">
        <v>2433</v>
      </c>
      <c r="N283" s="464">
        <f t="shared" si="61"/>
        <v>216</v>
      </c>
      <c r="O283" s="465">
        <f t="shared" si="56"/>
        <v>2812664</v>
      </c>
      <c r="P283" s="461"/>
      <c r="Q283" s="463">
        <v>994693</v>
      </c>
      <c r="R283" s="464">
        <v>613213</v>
      </c>
      <c r="S283" s="464">
        <f t="shared" si="69"/>
        <v>68002</v>
      </c>
      <c r="T283" s="464">
        <f t="shared" si="69"/>
        <v>5714</v>
      </c>
      <c r="U283" s="464">
        <f t="shared" si="69"/>
        <v>799</v>
      </c>
      <c r="V283" s="464">
        <f t="shared" si="62"/>
        <v>1682421</v>
      </c>
      <c r="W283" s="464">
        <f t="shared" si="63"/>
        <v>149085</v>
      </c>
      <c r="X283" s="464">
        <f t="shared" si="64"/>
        <v>1831506</v>
      </c>
      <c r="Y283" s="464">
        <f t="shared" si="65"/>
        <v>2433</v>
      </c>
      <c r="Z283" s="464">
        <f t="shared" si="66"/>
        <v>216</v>
      </c>
      <c r="AA283" s="465">
        <f t="shared" si="57"/>
        <v>1834155</v>
      </c>
    </row>
    <row r="284" spans="1:27" x14ac:dyDescent="0.2">
      <c r="A284" s="452">
        <f t="shared" si="67"/>
        <v>2043</v>
      </c>
      <c r="B284" s="452">
        <f t="shared" si="68"/>
        <v>3</v>
      </c>
      <c r="C284" s="457">
        <f t="shared" si="55"/>
        <v>52291</v>
      </c>
      <c r="E284" s="463">
        <v>1309026</v>
      </c>
      <c r="F284" s="464">
        <v>1357482</v>
      </c>
      <c r="G284" s="464">
        <v>72759</v>
      </c>
      <c r="H284" s="464">
        <v>6825</v>
      </c>
      <c r="I284" s="464">
        <v>792</v>
      </c>
      <c r="J284" s="464">
        <f t="shared" si="58"/>
        <v>2746884</v>
      </c>
      <c r="K284" s="464">
        <f t="shared" si="59"/>
        <v>243410</v>
      </c>
      <c r="L284" s="464">
        <f t="shared" si="60"/>
        <v>2990294</v>
      </c>
      <c r="M284" s="464">
        <v>2339</v>
      </c>
      <c r="N284" s="464">
        <f t="shared" si="61"/>
        <v>207</v>
      </c>
      <c r="O284" s="465">
        <f t="shared" si="56"/>
        <v>2992840</v>
      </c>
      <c r="P284" s="461"/>
      <c r="Q284" s="463">
        <v>1004037</v>
      </c>
      <c r="R284" s="464">
        <v>655784</v>
      </c>
      <c r="S284" s="464">
        <f t="shared" si="69"/>
        <v>72759</v>
      </c>
      <c r="T284" s="464">
        <f t="shared" si="69"/>
        <v>6825</v>
      </c>
      <c r="U284" s="464">
        <f t="shared" si="69"/>
        <v>792</v>
      </c>
      <c r="V284" s="464">
        <f t="shared" si="62"/>
        <v>1740197</v>
      </c>
      <c r="W284" s="464">
        <f t="shared" si="63"/>
        <v>154204</v>
      </c>
      <c r="X284" s="464">
        <f t="shared" si="64"/>
        <v>1894401</v>
      </c>
      <c r="Y284" s="464">
        <f t="shared" si="65"/>
        <v>2339</v>
      </c>
      <c r="Z284" s="464">
        <f t="shared" si="66"/>
        <v>207</v>
      </c>
      <c r="AA284" s="465">
        <f t="shared" si="57"/>
        <v>1896947</v>
      </c>
    </row>
    <row r="285" spans="1:27" x14ac:dyDescent="0.2">
      <c r="A285" s="452">
        <f t="shared" si="67"/>
        <v>2043</v>
      </c>
      <c r="B285" s="452">
        <f t="shared" si="68"/>
        <v>4</v>
      </c>
      <c r="C285" s="457">
        <f t="shared" si="55"/>
        <v>52322</v>
      </c>
      <c r="E285" s="463">
        <v>1144801</v>
      </c>
      <c r="F285" s="464">
        <v>1232641</v>
      </c>
      <c r="G285" s="464">
        <v>70017</v>
      </c>
      <c r="H285" s="464">
        <v>6206</v>
      </c>
      <c r="I285" s="464">
        <v>566</v>
      </c>
      <c r="J285" s="464">
        <f t="shared" si="58"/>
        <v>2454231</v>
      </c>
      <c r="K285" s="464">
        <f t="shared" si="59"/>
        <v>217477</v>
      </c>
      <c r="L285" s="464">
        <f t="shared" si="60"/>
        <v>2671708</v>
      </c>
      <c r="M285" s="464">
        <v>2172</v>
      </c>
      <c r="N285" s="464">
        <f t="shared" si="61"/>
        <v>192</v>
      </c>
      <c r="O285" s="465">
        <f t="shared" si="56"/>
        <v>2674072</v>
      </c>
      <c r="P285" s="461"/>
      <c r="Q285" s="463">
        <v>848874</v>
      </c>
      <c r="R285" s="464">
        <v>568095</v>
      </c>
      <c r="S285" s="464">
        <f t="shared" si="69"/>
        <v>70017</v>
      </c>
      <c r="T285" s="464">
        <f t="shared" si="69"/>
        <v>6206</v>
      </c>
      <c r="U285" s="464">
        <f t="shared" si="69"/>
        <v>566</v>
      </c>
      <c r="V285" s="464">
        <f t="shared" si="62"/>
        <v>1493758</v>
      </c>
      <c r="W285" s="464">
        <f t="shared" si="63"/>
        <v>132367</v>
      </c>
      <c r="X285" s="464">
        <f t="shared" si="64"/>
        <v>1626125</v>
      </c>
      <c r="Y285" s="464">
        <f t="shared" si="65"/>
        <v>2172</v>
      </c>
      <c r="Z285" s="464">
        <f t="shared" si="66"/>
        <v>192</v>
      </c>
      <c r="AA285" s="465">
        <f t="shared" si="57"/>
        <v>1628489</v>
      </c>
    </row>
    <row r="286" spans="1:27" x14ac:dyDescent="0.2">
      <c r="A286" s="452">
        <f t="shared" si="67"/>
        <v>2043</v>
      </c>
      <c r="B286" s="452">
        <f t="shared" si="68"/>
        <v>5</v>
      </c>
      <c r="C286" s="457">
        <f t="shared" si="55"/>
        <v>52352</v>
      </c>
      <c r="E286" s="463">
        <v>1046091</v>
      </c>
      <c r="F286" s="464">
        <v>1217848</v>
      </c>
      <c r="G286" s="464">
        <v>71779</v>
      </c>
      <c r="H286" s="464">
        <v>6103</v>
      </c>
      <c r="I286" s="464">
        <v>433</v>
      </c>
      <c r="J286" s="464">
        <f t="shared" si="58"/>
        <v>2342254</v>
      </c>
      <c r="K286" s="464">
        <f t="shared" si="59"/>
        <v>207554</v>
      </c>
      <c r="L286" s="464">
        <f t="shared" si="60"/>
        <v>2549808</v>
      </c>
      <c r="M286" s="464">
        <v>2174</v>
      </c>
      <c r="N286" s="464">
        <f t="shared" si="61"/>
        <v>193</v>
      </c>
      <c r="O286" s="465">
        <f t="shared" si="56"/>
        <v>2552175</v>
      </c>
      <c r="P286" s="461"/>
      <c r="Q286" s="463">
        <v>757706</v>
      </c>
      <c r="R286" s="464">
        <v>568112</v>
      </c>
      <c r="S286" s="464">
        <f t="shared" si="69"/>
        <v>71779</v>
      </c>
      <c r="T286" s="464">
        <f t="shared" si="69"/>
        <v>6103</v>
      </c>
      <c r="U286" s="464">
        <f t="shared" si="69"/>
        <v>433</v>
      </c>
      <c r="V286" s="464">
        <f t="shared" si="62"/>
        <v>1404133</v>
      </c>
      <c r="W286" s="464">
        <f t="shared" si="63"/>
        <v>124425</v>
      </c>
      <c r="X286" s="464">
        <f t="shared" si="64"/>
        <v>1528558</v>
      </c>
      <c r="Y286" s="464">
        <f t="shared" si="65"/>
        <v>2174</v>
      </c>
      <c r="Z286" s="464">
        <f t="shared" si="66"/>
        <v>193</v>
      </c>
      <c r="AA286" s="465">
        <f t="shared" si="57"/>
        <v>1530925</v>
      </c>
    </row>
    <row r="287" spans="1:27" x14ac:dyDescent="0.2">
      <c r="A287" s="452">
        <f t="shared" si="67"/>
        <v>2043</v>
      </c>
      <c r="B287" s="452">
        <f t="shared" si="68"/>
        <v>6</v>
      </c>
      <c r="C287" s="457">
        <f t="shared" si="55"/>
        <v>52383</v>
      </c>
      <c r="E287" s="463">
        <v>1051044</v>
      </c>
      <c r="F287" s="464">
        <v>1177350</v>
      </c>
      <c r="G287" s="464">
        <v>74670</v>
      </c>
      <c r="H287" s="464">
        <v>5502</v>
      </c>
      <c r="I287" s="464">
        <v>316</v>
      </c>
      <c r="J287" s="464">
        <f t="shared" si="58"/>
        <v>2308882</v>
      </c>
      <c r="K287" s="464">
        <f t="shared" si="59"/>
        <v>204597</v>
      </c>
      <c r="L287" s="464">
        <f t="shared" si="60"/>
        <v>2513479</v>
      </c>
      <c r="M287" s="464">
        <v>1787</v>
      </c>
      <c r="N287" s="464">
        <f t="shared" si="61"/>
        <v>158</v>
      </c>
      <c r="O287" s="465">
        <f t="shared" si="56"/>
        <v>2515424</v>
      </c>
      <c r="P287" s="461"/>
      <c r="Q287" s="463">
        <v>771493</v>
      </c>
      <c r="R287" s="464">
        <v>559374</v>
      </c>
      <c r="S287" s="464">
        <f t="shared" si="69"/>
        <v>74670</v>
      </c>
      <c r="T287" s="464">
        <f t="shared" si="69"/>
        <v>5502</v>
      </c>
      <c r="U287" s="464">
        <f t="shared" si="69"/>
        <v>316</v>
      </c>
      <c r="V287" s="464">
        <f t="shared" si="62"/>
        <v>1411355</v>
      </c>
      <c r="W287" s="464">
        <f t="shared" si="63"/>
        <v>125065</v>
      </c>
      <c r="X287" s="464">
        <f t="shared" si="64"/>
        <v>1536420</v>
      </c>
      <c r="Y287" s="464">
        <f t="shared" si="65"/>
        <v>1787</v>
      </c>
      <c r="Z287" s="464">
        <f t="shared" si="66"/>
        <v>158</v>
      </c>
      <c r="AA287" s="465">
        <f t="shared" si="57"/>
        <v>1538365</v>
      </c>
    </row>
    <row r="288" spans="1:27" x14ac:dyDescent="0.2">
      <c r="A288" s="452">
        <f t="shared" si="67"/>
        <v>2043</v>
      </c>
      <c r="B288" s="452">
        <f t="shared" si="68"/>
        <v>7</v>
      </c>
      <c r="C288" s="457">
        <f t="shared" si="55"/>
        <v>52413</v>
      </c>
      <c r="E288" s="463">
        <v>1204136</v>
      </c>
      <c r="F288" s="464">
        <v>1260879</v>
      </c>
      <c r="G288" s="464">
        <v>72649</v>
      </c>
      <c r="H288" s="464">
        <v>6381</v>
      </c>
      <c r="I288" s="464">
        <v>274</v>
      </c>
      <c r="J288" s="464">
        <f t="shared" si="58"/>
        <v>2544319</v>
      </c>
      <c r="K288" s="464">
        <f t="shared" si="59"/>
        <v>225460</v>
      </c>
      <c r="L288" s="464">
        <f t="shared" si="60"/>
        <v>2769779</v>
      </c>
      <c r="M288" s="464">
        <v>2889</v>
      </c>
      <c r="N288" s="464">
        <f t="shared" si="61"/>
        <v>256</v>
      </c>
      <c r="O288" s="465">
        <f t="shared" si="56"/>
        <v>2772924</v>
      </c>
      <c r="P288" s="461"/>
      <c r="Q288" s="463">
        <v>922032</v>
      </c>
      <c r="R288" s="464">
        <v>631134</v>
      </c>
      <c r="S288" s="464">
        <f t="shared" si="69"/>
        <v>72649</v>
      </c>
      <c r="T288" s="464">
        <f t="shared" si="69"/>
        <v>6381</v>
      </c>
      <c r="U288" s="464">
        <f t="shared" si="69"/>
        <v>274</v>
      </c>
      <c r="V288" s="464">
        <f t="shared" si="62"/>
        <v>1632470</v>
      </c>
      <c r="W288" s="464">
        <f t="shared" si="63"/>
        <v>144658</v>
      </c>
      <c r="X288" s="464">
        <f t="shared" si="64"/>
        <v>1777128</v>
      </c>
      <c r="Y288" s="464">
        <f t="shared" si="65"/>
        <v>2889</v>
      </c>
      <c r="Z288" s="464">
        <f t="shared" si="66"/>
        <v>256</v>
      </c>
      <c r="AA288" s="465">
        <f t="shared" si="57"/>
        <v>1780273</v>
      </c>
    </row>
    <row r="289" spans="1:27" x14ac:dyDescent="0.2">
      <c r="A289" s="452">
        <f t="shared" si="67"/>
        <v>2043</v>
      </c>
      <c r="B289" s="452">
        <f t="shared" si="68"/>
        <v>8</v>
      </c>
      <c r="C289" s="457">
        <f t="shared" si="55"/>
        <v>52444</v>
      </c>
      <c r="E289" s="463">
        <v>1228798</v>
      </c>
      <c r="F289" s="464">
        <v>1262966</v>
      </c>
      <c r="G289" s="464">
        <v>78275</v>
      </c>
      <c r="H289" s="464">
        <v>5822</v>
      </c>
      <c r="I289" s="464">
        <v>267</v>
      </c>
      <c r="J289" s="464">
        <f t="shared" si="58"/>
        <v>2576128</v>
      </c>
      <c r="K289" s="464">
        <f t="shared" si="59"/>
        <v>228279</v>
      </c>
      <c r="L289" s="464">
        <f t="shared" si="60"/>
        <v>2804407</v>
      </c>
      <c r="M289" s="464">
        <v>1634</v>
      </c>
      <c r="N289" s="464">
        <f t="shared" si="61"/>
        <v>145</v>
      </c>
      <c r="O289" s="465">
        <f t="shared" si="56"/>
        <v>2806186</v>
      </c>
      <c r="P289" s="461"/>
      <c r="Q289" s="463">
        <v>946135</v>
      </c>
      <c r="R289" s="464">
        <v>629926</v>
      </c>
      <c r="S289" s="464">
        <f t="shared" si="69"/>
        <v>78275</v>
      </c>
      <c r="T289" s="464">
        <f t="shared" si="69"/>
        <v>5822</v>
      </c>
      <c r="U289" s="464">
        <f t="shared" si="69"/>
        <v>267</v>
      </c>
      <c r="V289" s="464">
        <f t="shared" si="62"/>
        <v>1660425</v>
      </c>
      <c r="W289" s="464">
        <f t="shared" si="63"/>
        <v>147135</v>
      </c>
      <c r="X289" s="464">
        <f t="shared" si="64"/>
        <v>1807560</v>
      </c>
      <c r="Y289" s="464">
        <f t="shared" si="65"/>
        <v>1634</v>
      </c>
      <c r="Z289" s="464">
        <f t="shared" si="66"/>
        <v>145</v>
      </c>
      <c r="AA289" s="465">
        <f t="shared" si="57"/>
        <v>1809339</v>
      </c>
    </row>
    <row r="290" spans="1:27" x14ac:dyDescent="0.2">
      <c r="A290" s="452">
        <f t="shared" si="67"/>
        <v>2043</v>
      </c>
      <c r="B290" s="452">
        <f t="shared" si="68"/>
        <v>9</v>
      </c>
      <c r="C290" s="457">
        <f t="shared" si="55"/>
        <v>52475</v>
      </c>
      <c r="E290" s="463">
        <v>1074049</v>
      </c>
      <c r="F290" s="464">
        <v>1178387</v>
      </c>
      <c r="G290" s="464">
        <v>69800</v>
      </c>
      <c r="H290" s="464">
        <v>5944</v>
      </c>
      <c r="I290" s="464">
        <v>302</v>
      </c>
      <c r="J290" s="464">
        <f t="shared" si="58"/>
        <v>2328482</v>
      </c>
      <c r="K290" s="464">
        <f t="shared" si="59"/>
        <v>206334</v>
      </c>
      <c r="L290" s="464">
        <f t="shared" si="60"/>
        <v>2534816</v>
      </c>
      <c r="M290" s="464">
        <v>1428</v>
      </c>
      <c r="N290" s="464">
        <f t="shared" si="61"/>
        <v>127</v>
      </c>
      <c r="O290" s="465">
        <f t="shared" si="56"/>
        <v>2536371</v>
      </c>
      <c r="P290" s="461"/>
      <c r="Q290" s="463">
        <v>806974</v>
      </c>
      <c r="R290" s="464">
        <v>560087</v>
      </c>
      <c r="S290" s="464">
        <f t="shared" si="69"/>
        <v>69800</v>
      </c>
      <c r="T290" s="464">
        <f t="shared" si="69"/>
        <v>5944</v>
      </c>
      <c r="U290" s="464">
        <f t="shared" si="69"/>
        <v>302</v>
      </c>
      <c r="V290" s="464">
        <f t="shared" si="62"/>
        <v>1443107</v>
      </c>
      <c r="W290" s="464">
        <f t="shared" si="63"/>
        <v>127878</v>
      </c>
      <c r="X290" s="464">
        <f t="shared" si="64"/>
        <v>1570985</v>
      </c>
      <c r="Y290" s="464">
        <f t="shared" si="65"/>
        <v>1428</v>
      </c>
      <c r="Z290" s="464">
        <f t="shared" si="66"/>
        <v>127</v>
      </c>
      <c r="AA290" s="465">
        <f t="shared" si="57"/>
        <v>1572540</v>
      </c>
    </row>
    <row r="291" spans="1:27" x14ac:dyDescent="0.2">
      <c r="A291" s="452">
        <f t="shared" si="67"/>
        <v>2043</v>
      </c>
      <c r="B291" s="452">
        <f t="shared" si="68"/>
        <v>10</v>
      </c>
      <c r="C291" s="457">
        <f t="shared" si="55"/>
        <v>52505</v>
      </c>
      <c r="E291" s="463">
        <v>1167541</v>
      </c>
      <c r="F291" s="464">
        <v>1282101</v>
      </c>
      <c r="G291" s="464">
        <v>70043</v>
      </c>
      <c r="H291" s="464">
        <v>6729</v>
      </c>
      <c r="I291" s="464">
        <v>464</v>
      </c>
      <c r="J291" s="464">
        <f t="shared" si="58"/>
        <v>2526878</v>
      </c>
      <c r="K291" s="464">
        <f t="shared" si="59"/>
        <v>223915</v>
      </c>
      <c r="L291" s="464">
        <f t="shared" si="60"/>
        <v>2750793</v>
      </c>
      <c r="M291" s="464">
        <v>1830</v>
      </c>
      <c r="N291" s="464">
        <f t="shared" si="61"/>
        <v>162</v>
      </c>
      <c r="O291" s="465">
        <f t="shared" si="56"/>
        <v>2752785</v>
      </c>
      <c r="P291" s="461"/>
      <c r="Q291" s="463">
        <v>864167</v>
      </c>
      <c r="R291" s="464">
        <v>591255</v>
      </c>
      <c r="S291" s="464">
        <f t="shared" si="69"/>
        <v>70043</v>
      </c>
      <c r="T291" s="464">
        <f t="shared" si="69"/>
        <v>6729</v>
      </c>
      <c r="U291" s="464">
        <f t="shared" si="69"/>
        <v>464</v>
      </c>
      <c r="V291" s="464">
        <f t="shared" si="62"/>
        <v>1532658</v>
      </c>
      <c r="W291" s="464">
        <f t="shared" si="63"/>
        <v>135814</v>
      </c>
      <c r="X291" s="464">
        <f t="shared" si="64"/>
        <v>1668472</v>
      </c>
      <c r="Y291" s="464">
        <f t="shared" si="65"/>
        <v>1830</v>
      </c>
      <c r="Z291" s="464">
        <f t="shared" si="66"/>
        <v>162</v>
      </c>
      <c r="AA291" s="465">
        <f t="shared" si="57"/>
        <v>1670464</v>
      </c>
    </row>
    <row r="292" spans="1:27" x14ac:dyDescent="0.2">
      <c r="A292" s="452">
        <f t="shared" si="67"/>
        <v>2043</v>
      </c>
      <c r="B292" s="452">
        <f t="shared" si="68"/>
        <v>11</v>
      </c>
      <c r="C292" s="457">
        <f t="shared" si="55"/>
        <v>52536</v>
      </c>
      <c r="E292" s="463">
        <v>1308305</v>
      </c>
      <c r="F292" s="464">
        <v>1342990</v>
      </c>
      <c r="G292" s="464">
        <v>66882</v>
      </c>
      <c r="H292" s="464">
        <v>5718</v>
      </c>
      <c r="I292" s="464">
        <v>616</v>
      </c>
      <c r="J292" s="464">
        <f t="shared" si="58"/>
        <v>2724511</v>
      </c>
      <c r="K292" s="464">
        <f t="shared" si="59"/>
        <v>241427</v>
      </c>
      <c r="L292" s="464">
        <f t="shared" si="60"/>
        <v>2965938</v>
      </c>
      <c r="M292" s="464">
        <v>1832</v>
      </c>
      <c r="N292" s="464">
        <f t="shared" si="61"/>
        <v>162</v>
      </c>
      <c r="O292" s="465">
        <f t="shared" si="56"/>
        <v>2967932</v>
      </c>
      <c r="P292" s="461"/>
      <c r="Q292" s="463">
        <v>1003994</v>
      </c>
      <c r="R292" s="464">
        <v>632326</v>
      </c>
      <c r="S292" s="464">
        <f t="shared" si="69"/>
        <v>66882</v>
      </c>
      <c r="T292" s="464">
        <f t="shared" si="69"/>
        <v>5718</v>
      </c>
      <c r="U292" s="464">
        <f t="shared" si="69"/>
        <v>616</v>
      </c>
      <c r="V292" s="464">
        <f t="shared" si="62"/>
        <v>1709536</v>
      </c>
      <c r="W292" s="464">
        <f t="shared" si="63"/>
        <v>151487</v>
      </c>
      <c r="X292" s="464">
        <f t="shared" si="64"/>
        <v>1861023</v>
      </c>
      <c r="Y292" s="464">
        <f t="shared" si="65"/>
        <v>1832</v>
      </c>
      <c r="Z292" s="464">
        <f t="shared" si="66"/>
        <v>162</v>
      </c>
      <c r="AA292" s="465">
        <f t="shared" si="57"/>
        <v>1863017</v>
      </c>
    </row>
    <row r="293" spans="1:27" x14ac:dyDescent="0.2">
      <c r="A293" s="452">
        <f t="shared" si="67"/>
        <v>2043</v>
      </c>
      <c r="B293" s="452">
        <f t="shared" si="68"/>
        <v>12</v>
      </c>
      <c r="C293" s="457">
        <f t="shared" si="55"/>
        <v>52566</v>
      </c>
      <c r="E293" s="463">
        <v>1552407</v>
      </c>
      <c r="F293" s="464">
        <v>1521914</v>
      </c>
      <c r="G293" s="464">
        <v>65146</v>
      </c>
      <c r="H293" s="464">
        <v>6394</v>
      </c>
      <c r="I293" s="464">
        <v>812</v>
      </c>
      <c r="J293" s="464">
        <f t="shared" si="58"/>
        <v>3146673</v>
      </c>
      <c r="K293" s="464">
        <f t="shared" si="59"/>
        <v>278836</v>
      </c>
      <c r="L293" s="464">
        <f t="shared" si="60"/>
        <v>3425509</v>
      </c>
      <c r="M293" s="464">
        <v>1718</v>
      </c>
      <c r="N293" s="464">
        <f t="shared" si="61"/>
        <v>152</v>
      </c>
      <c r="O293" s="465">
        <f t="shared" si="56"/>
        <v>3427379</v>
      </c>
      <c r="P293" s="461"/>
      <c r="Q293" s="463">
        <v>1226795</v>
      </c>
      <c r="R293" s="464">
        <v>753727</v>
      </c>
      <c r="S293" s="464">
        <f t="shared" si="69"/>
        <v>65146</v>
      </c>
      <c r="T293" s="464">
        <f t="shared" si="69"/>
        <v>6394</v>
      </c>
      <c r="U293" s="464">
        <f t="shared" si="69"/>
        <v>812</v>
      </c>
      <c r="V293" s="464">
        <f t="shared" si="62"/>
        <v>2052874</v>
      </c>
      <c r="W293" s="464">
        <f t="shared" si="63"/>
        <v>181912</v>
      </c>
      <c r="X293" s="464">
        <f t="shared" si="64"/>
        <v>2234786</v>
      </c>
      <c r="Y293" s="464">
        <f t="shared" si="65"/>
        <v>1718</v>
      </c>
      <c r="Z293" s="464">
        <f t="shared" si="66"/>
        <v>152</v>
      </c>
      <c r="AA293" s="465">
        <f t="shared" si="57"/>
        <v>2236656</v>
      </c>
    </row>
    <row r="294" spans="1:27" x14ac:dyDescent="0.2">
      <c r="A294" s="452">
        <f t="shared" si="67"/>
        <v>2044</v>
      </c>
      <c r="B294" s="452">
        <f t="shared" si="68"/>
        <v>1</v>
      </c>
      <c r="C294" s="457">
        <f t="shared" si="55"/>
        <v>52597</v>
      </c>
      <c r="E294" s="463">
        <v>1494463</v>
      </c>
      <c r="F294" s="464">
        <v>1503636</v>
      </c>
      <c r="G294" s="464">
        <v>69246</v>
      </c>
      <c r="H294" s="464">
        <v>6713</v>
      </c>
      <c r="I294" s="464">
        <v>831</v>
      </c>
      <c r="J294" s="464">
        <f t="shared" si="58"/>
        <v>3074889</v>
      </c>
      <c r="K294" s="464">
        <f t="shared" si="59"/>
        <v>272475</v>
      </c>
      <c r="L294" s="464">
        <f t="shared" si="60"/>
        <v>3347364</v>
      </c>
      <c r="M294" s="464">
        <v>2325</v>
      </c>
      <c r="N294" s="464">
        <f t="shared" si="61"/>
        <v>206</v>
      </c>
      <c r="O294" s="465">
        <f t="shared" si="56"/>
        <v>3349895</v>
      </c>
      <c r="P294" s="461"/>
      <c r="Q294" s="463">
        <v>1203174</v>
      </c>
      <c r="R294" s="464">
        <v>731898</v>
      </c>
      <c r="S294" s="464">
        <f t="shared" si="69"/>
        <v>69246</v>
      </c>
      <c r="T294" s="464">
        <f t="shared" si="69"/>
        <v>6713</v>
      </c>
      <c r="U294" s="464">
        <f t="shared" si="69"/>
        <v>831</v>
      </c>
      <c r="V294" s="464">
        <f t="shared" si="62"/>
        <v>2011862</v>
      </c>
      <c r="W294" s="464">
        <f t="shared" si="63"/>
        <v>178277</v>
      </c>
      <c r="X294" s="464">
        <f t="shared" si="64"/>
        <v>2190139</v>
      </c>
      <c r="Y294" s="464">
        <f t="shared" si="65"/>
        <v>2325</v>
      </c>
      <c r="Z294" s="464">
        <f t="shared" si="66"/>
        <v>206</v>
      </c>
      <c r="AA294" s="465">
        <f t="shared" si="57"/>
        <v>2192670</v>
      </c>
    </row>
    <row r="295" spans="1:27" x14ac:dyDescent="0.2">
      <c r="A295" s="452">
        <f t="shared" si="67"/>
        <v>2044</v>
      </c>
      <c r="B295" s="452">
        <f t="shared" si="68"/>
        <v>2</v>
      </c>
      <c r="C295" s="457">
        <f t="shared" si="55"/>
        <v>52628</v>
      </c>
      <c r="E295" s="463">
        <v>1295310</v>
      </c>
      <c r="F295" s="464">
        <v>1340983</v>
      </c>
      <c r="G295" s="464">
        <v>70078</v>
      </c>
      <c r="H295" s="464">
        <v>5805</v>
      </c>
      <c r="I295" s="464">
        <v>822</v>
      </c>
      <c r="J295" s="464">
        <f t="shared" si="58"/>
        <v>2712998</v>
      </c>
      <c r="K295" s="464">
        <f t="shared" si="59"/>
        <v>240407</v>
      </c>
      <c r="L295" s="464">
        <f t="shared" si="60"/>
        <v>2953405</v>
      </c>
      <c r="M295" s="464">
        <v>2433</v>
      </c>
      <c r="N295" s="464">
        <f t="shared" si="61"/>
        <v>216</v>
      </c>
      <c r="O295" s="465">
        <f t="shared" si="56"/>
        <v>2956054</v>
      </c>
      <c r="P295" s="461"/>
      <c r="Q295" s="463">
        <v>1019143</v>
      </c>
      <c r="R295" s="464">
        <v>632572</v>
      </c>
      <c r="S295" s="464">
        <f t="shared" si="69"/>
        <v>70078</v>
      </c>
      <c r="T295" s="464">
        <f t="shared" si="69"/>
        <v>5805</v>
      </c>
      <c r="U295" s="464">
        <f t="shared" si="69"/>
        <v>822</v>
      </c>
      <c r="V295" s="464">
        <f t="shared" si="62"/>
        <v>1728420</v>
      </c>
      <c r="W295" s="464">
        <f t="shared" si="63"/>
        <v>153161</v>
      </c>
      <c r="X295" s="464">
        <f t="shared" si="64"/>
        <v>1881581</v>
      </c>
      <c r="Y295" s="464">
        <f t="shared" si="65"/>
        <v>2433</v>
      </c>
      <c r="Z295" s="464">
        <f t="shared" si="66"/>
        <v>216</v>
      </c>
      <c r="AA295" s="465">
        <f t="shared" si="57"/>
        <v>1884230</v>
      </c>
    </row>
    <row r="296" spans="1:27" x14ac:dyDescent="0.2">
      <c r="A296" s="452">
        <f t="shared" si="67"/>
        <v>2044</v>
      </c>
      <c r="B296" s="452">
        <f t="shared" si="68"/>
        <v>3</v>
      </c>
      <c r="C296" s="457">
        <f t="shared" si="55"/>
        <v>52657</v>
      </c>
      <c r="E296" s="463">
        <v>1306908</v>
      </c>
      <c r="F296" s="464">
        <v>1406760</v>
      </c>
      <c r="G296" s="464">
        <v>72409</v>
      </c>
      <c r="H296" s="464">
        <v>6932</v>
      </c>
      <c r="I296" s="464">
        <v>790</v>
      </c>
      <c r="J296" s="464">
        <f t="shared" si="58"/>
        <v>2793799</v>
      </c>
      <c r="K296" s="464">
        <f t="shared" si="59"/>
        <v>247567</v>
      </c>
      <c r="L296" s="464">
        <f t="shared" si="60"/>
        <v>3041366</v>
      </c>
      <c r="M296" s="464">
        <v>2339</v>
      </c>
      <c r="N296" s="464">
        <f t="shared" si="61"/>
        <v>207</v>
      </c>
      <c r="O296" s="465">
        <f t="shared" si="56"/>
        <v>3043912</v>
      </c>
      <c r="P296" s="461"/>
      <c r="Q296" s="463">
        <v>1000174</v>
      </c>
      <c r="R296" s="464">
        <v>650073</v>
      </c>
      <c r="S296" s="464">
        <f t="shared" si="69"/>
        <v>72409</v>
      </c>
      <c r="T296" s="464">
        <f t="shared" si="69"/>
        <v>6932</v>
      </c>
      <c r="U296" s="464">
        <f t="shared" si="69"/>
        <v>790</v>
      </c>
      <c r="V296" s="464">
        <f t="shared" si="62"/>
        <v>1730378</v>
      </c>
      <c r="W296" s="464">
        <f t="shared" si="63"/>
        <v>153334</v>
      </c>
      <c r="X296" s="464">
        <f t="shared" si="64"/>
        <v>1883712</v>
      </c>
      <c r="Y296" s="464">
        <f t="shared" si="65"/>
        <v>2339</v>
      </c>
      <c r="Z296" s="464">
        <f t="shared" si="66"/>
        <v>207</v>
      </c>
      <c r="AA296" s="465">
        <f t="shared" si="57"/>
        <v>1886258</v>
      </c>
    </row>
    <row r="297" spans="1:27" x14ac:dyDescent="0.2">
      <c r="A297" s="452">
        <f t="shared" si="67"/>
        <v>2044</v>
      </c>
      <c r="B297" s="452">
        <f t="shared" si="68"/>
        <v>4</v>
      </c>
      <c r="C297" s="457">
        <f t="shared" si="55"/>
        <v>52688</v>
      </c>
      <c r="E297" s="463">
        <v>1142634</v>
      </c>
      <c r="F297" s="464">
        <v>1280534</v>
      </c>
      <c r="G297" s="464">
        <v>69714</v>
      </c>
      <c r="H297" s="464">
        <v>6301</v>
      </c>
      <c r="I297" s="464">
        <v>564</v>
      </c>
      <c r="J297" s="464">
        <f t="shared" si="58"/>
        <v>2499747</v>
      </c>
      <c r="K297" s="464">
        <f t="shared" si="59"/>
        <v>221510</v>
      </c>
      <c r="L297" s="464">
        <f t="shared" si="60"/>
        <v>2721257</v>
      </c>
      <c r="M297" s="464">
        <v>2172</v>
      </c>
      <c r="N297" s="464">
        <f t="shared" si="61"/>
        <v>192</v>
      </c>
      <c r="O297" s="465">
        <f t="shared" si="56"/>
        <v>2723621</v>
      </c>
      <c r="P297" s="461"/>
      <c r="Q297" s="463">
        <v>845150</v>
      </c>
      <c r="R297" s="464">
        <v>564010</v>
      </c>
      <c r="S297" s="464">
        <f t="shared" si="69"/>
        <v>69714</v>
      </c>
      <c r="T297" s="464">
        <f t="shared" si="69"/>
        <v>6301</v>
      </c>
      <c r="U297" s="464">
        <f t="shared" si="69"/>
        <v>564</v>
      </c>
      <c r="V297" s="464">
        <f t="shared" si="62"/>
        <v>1485739</v>
      </c>
      <c r="W297" s="464">
        <f t="shared" si="63"/>
        <v>131656</v>
      </c>
      <c r="X297" s="464">
        <f t="shared" si="64"/>
        <v>1617395</v>
      </c>
      <c r="Y297" s="464">
        <f t="shared" si="65"/>
        <v>2172</v>
      </c>
      <c r="Z297" s="464">
        <f t="shared" si="66"/>
        <v>192</v>
      </c>
      <c r="AA297" s="465">
        <f t="shared" si="57"/>
        <v>1619759</v>
      </c>
    </row>
    <row r="298" spans="1:27" x14ac:dyDescent="0.2">
      <c r="A298" s="452">
        <f t="shared" si="67"/>
        <v>2044</v>
      </c>
      <c r="B298" s="452">
        <f t="shared" si="68"/>
        <v>5</v>
      </c>
      <c r="C298" s="457">
        <f t="shared" ref="C298:C361" si="70">DATE(A298,B298,1)</f>
        <v>52718</v>
      </c>
      <c r="E298" s="463">
        <v>1047421</v>
      </c>
      <c r="F298" s="464">
        <v>1262900</v>
      </c>
      <c r="G298" s="464">
        <v>71467</v>
      </c>
      <c r="H298" s="464">
        <v>6194</v>
      </c>
      <c r="I298" s="464">
        <v>433</v>
      </c>
      <c r="J298" s="464">
        <f t="shared" si="58"/>
        <v>2388415</v>
      </c>
      <c r="K298" s="464">
        <f t="shared" si="59"/>
        <v>211645</v>
      </c>
      <c r="L298" s="464">
        <f t="shared" si="60"/>
        <v>2600060</v>
      </c>
      <c r="M298" s="464">
        <v>2174</v>
      </c>
      <c r="N298" s="464">
        <f t="shared" si="61"/>
        <v>193</v>
      </c>
      <c r="O298" s="465">
        <f t="shared" ref="O298:O361" si="71">SUM(L298:N298)</f>
        <v>2602427</v>
      </c>
      <c r="P298" s="461"/>
      <c r="Q298" s="463">
        <v>757651</v>
      </c>
      <c r="R298" s="464">
        <v>562683</v>
      </c>
      <c r="S298" s="464">
        <f t="shared" si="69"/>
        <v>71467</v>
      </c>
      <c r="T298" s="464">
        <f t="shared" si="69"/>
        <v>6194</v>
      </c>
      <c r="U298" s="464">
        <f t="shared" si="69"/>
        <v>433</v>
      </c>
      <c r="V298" s="464">
        <f t="shared" si="62"/>
        <v>1398428</v>
      </c>
      <c r="W298" s="464">
        <f t="shared" si="63"/>
        <v>123919</v>
      </c>
      <c r="X298" s="464">
        <f t="shared" si="64"/>
        <v>1522347</v>
      </c>
      <c r="Y298" s="464">
        <f t="shared" si="65"/>
        <v>2174</v>
      </c>
      <c r="Z298" s="464">
        <f t="shared" si="66"/>
        <v>193</v>
      </c>
      <c r="AA298" s="465">
        <f t="shared" ref="AA298:AA361" si="72">SUM(X298:Z298)</f>
        <v>1524714</v>
      </c>
    </row>
    <row r="299" spans="1:27" x14ac:dyDescent="0.2">
      <c r="A299" s="452">
        <f t="shared" si="67"/>
        <v>2044</v>
      </c>
      <c r="B299" s="452">
        <f t="shared" si="68"/>
        <v>6</v>
      </c>
      <c r="C299" s="457">
        <f t="shared" si="70"/>
        <v>52749</v>
      </c>
      <c r="E299" s="463">
        <v>1057130</v>
      </c>
      <c r="F299" s="464">
        <v>1220932</v>
      </c>
      <c r="G299" s="464">
        <v>74361</v>
      </c>
      <c r="H299" s="464">
        <v>5586</v>
      </c>
      <c r="I299" s="464">
        <v>316</v>
      </c>
      <c r="J299" s="464">
        <f t="shared" ref="J299:J362" si="73">SUM(E299:I299)</f>
        <v>2358325</v>
      </c>
      <c r="K299" s="464">
        <f t="shared" ref="K299:K362" si="74">L299-J299</f>
        <v>208979</v>
      </c>
      <c r="L299" s="464">
        <f t="shared" ref="L299:L362" si="75">ROUND(J299/(1-0.0814), 0)</f>
        <v>2567304</v>
      </c>
      <c r="M299" s="464">
        <v>1787</v>
      </c>
      <c r="N299" s="464">
        <f t="shared" ref="N299:N362" si="76">ROUND(M299/(1-0.0814)-M299, 0)</f>
        <v>158</v>
      </c>
      <c r="O299" s="465">
        <f t="shared" si="71"/>
        <v>2569249</v>
      </c>
      <c r="P299" s="461"/>
      <c r="Q299" s="463">
        <v>776364</v>
      </c>
      <c r="R299" s="464">
        <v>555070</v>
      </c>
      <c r="S299" s="464">
        <f t="shared" si="69"/>
        <v>74361</v>
      </c>
      <c r="T299" s="464">
        <f t="shared" si="69"/>
        <v>5586</v>
      </c>
      <c r="U299" s="464">
        <f t="shared" si="69"/>
        <v>316</v>
      </c>
      <c r="V299" s="464">
        <f t="shared" ref="V299:V362" si="77">SUM(Q299:U299)</f>
        <v>1411697</v>
      </c>
      <c r="W299" s="464">
        <f t="shared" ref="W299:W362" si="78">X299-V299</f>
        <v>125095</v>
      </c>
      <c r="X299" s="464">
        <f t="shared" ref="X299:X362" si="79">ROUND(V299/(1-0.0814), 0)</f>
        <v>1536792</v>
      </c>
      <c r="Y299" s="464">
        <f t="shared" ref="Y299:Y362" si="80">M299</f>
        <v>1787</v>
      </c>
      <c r="Z299" s="464">
        <f t="shared" ref="Z299:Z362" si="81">ROUND(Y299/(1-0.0814)-Y299, 0)</f>
        <v>158</v>
      </c>
      <c r="AA299" s="465">
        <f t="shared" si="72"/>
        <v>1538737</v>
      </c>
    </row>
    <row r="300" spans="1:27" x14ac:dyDescent="0.2">
      <c r="A300" s="452">
        <f t="shared" si="67"/>
        <v>2044</v>
      </c>
      <c r="B300" s="452">
        <f t="shared" si="68"/>
        <v>7</v>
      </c>
      <c r="C300" s="457">
        <f t="shared" si="70"/>
        <v>52779</v>
      </c>
      <c r="E300" s="463">
        <v>1210926</v>
      </c>
      <c r="F300" s="464">
        <v>1308517</v>
      </c>
      <c r="G300" s="464">
        <v>72373</v>
      </c>
      <c r="H300" s="464">
        <v>6481</v>
      </c>
      <c r="I300" s="464">
        <v>274</v>
      </c>
      <c r="J300" s="464">
        <f t="shared" si="73"/>
        <v>2598571</v>
      </c>
      <c r="K300" s="464">
        <f t="shared" si="74"/>
        <v>230267</v>
      </c>
      <c r="L300" s="464">
        <f t="shared" si="75"/>
        <v>2828838</v>
      </c>
      <c r="M300" s="464">
        <v>2889</v>
      </c>
      <c r="N300" s="464">
        <f t="shared" si="76"/>
        <v>256</v>
      </c>
      <c r="O300" s="465">
        <f t="shared" si="71"/>
        <v>2831983</v>
      </c>
      <c r="P300" s="461"/>
      <c r="Q300" s="463">
        <v>927725</v>
      </c>
      <c r="R300" s="464">
        <v>630368</v>
      </c>
      <c r="S300" s="464">
        <f t="shared" si="69"/>
        <v>72373</v>
      </c>
      <c r="T300" s="464">
        <f t="shared" si="69"/>
        <v>6481</v>
      </c>
      <c r="U300" s="464">
        <f t="shared" si="69"/>
        <v>274</v>
      </c>
      <c r="V300" s="464">
        <f t="shared" si="77"/>
        <v>1637221</v>
      </c>
      <c r="W300" s="464">
        <f t="shared" si="78"/>
        <v>145079</v>
      </c>
      <c r="X300" s="464">
        <f t="shared" si="79"/>
        <v>1782300</v>
      </c>
      <c r="Y300" s="464">
        <f t="shared" si="80"/>
        <v>2889</v>
      </c>
      <c r="Z300" s="464">
        <f t="shared" si="81"/>
        <v>256</v>
      </c>
      <c r="AA300" s="465">
        <f t="shared" si="72"/>
        <v>1785445</v>
      </c>
    </row>
    <row r="301" spans="1:27" x14ac:dyDescent="0.2">
      <c r="A301" s="452">
        <f t="shared" si="67"/>
        <v>2044</v>
      </c>
      <c r="B301" s="452">
        <f t="shared" si="68"/>
        <v>8</v>
      </c>
      <c r="C301" s="457">
        <f t="shared" si="70"/>
        <v>52810</v>
      </c>
      <c r="E301" s="463">
        <v>1235586</v>
      </c>
      <c r="F301" s="464">
        <v>1302866</v>
      </c>
      <c r="G301" s="464">
        <v>77917</v>
      </c>
      <c r="H301" s="464">
        <v>5915</v>
      </c>
      <c r="I301" s="464">
        <v>267</v>
      </c>
      <c r="J301" s="464">
        <f t="shared" si="73"/>
        <v>2622551</v>
      </c>
      <c r="K301" s="464">
        <f t="shared" si="74"/>
        <v>232392</v>
      </c>
      <c r="L301" s="464">
        <f t="shared" si="75"/>
        <v>2854943</v>
      </c>
      <c r="M301" s="464">
        <v>1634</v>
      </c>
      <c r="N301" s="464">
        <f t="shared" si="76"/>
        <v>145</v>
      </c>
      <c r="O301" s="465">
        <f t="shared" si="71"/>
        <v>2856722</v>
      </c>
      <c r="P301" s="461"/>
      <c r="Q301" s="463">
        <v>951951</v>
      </c>
      <c r="R301" s="464">
        <v>621501</v>
      </c>
      <c r="S301" s="464">
        <f t="shared" si="69"/>
        <v>77917</v>
      </c>
      <c r="T301" s="464">
        <f t="shared" si="69"/>
        <v>5915</v>
      </c>
      <c r="U301" s="464">
        <f t="shared" si="69"/>
        <v>267</v>
      </c>
      <c r="V301" s="464">
        <f t="shared" si="77"/>
        <v>1657551</v>
      </c>
      <c r="W301" s="464">
        <f t="shared" si="78"/>
        <v>146881</v>
      </c>
      <c r="X301" s="464">
        <f t="shared" si="79"/>
        <v>1804432</v>
      </c>
      <c r="Y301" s="464">
        <f t="shared" si="80"/>
        <v>1634</v>
      </c>
      <c r="Z301" s="464">
        <f t="shared" si="81"/>
        <v>145</v>
      </c>
      <c r="AA301" s="465">
        <f t="shared" si="72"/>
        <v>1806211</v>
      </c>
    </row>
    <row r="302" spans="1:27" x14ac:dyDescent="0.2">
      <c r="A302" s="452">
        <f t="shared" si="67"/>
        <v>2044</v>
      </c>
      <c r="B302" s="452">
        <f t="shared" si="68"/>
        <v>9</v>
      </c>
      <c r="C302" s="457">
        <f t="shared" si="70"/>
        <v>52841</v>
      </c>
      <c r="E302" s="463">
        <v>1078363</v>
      </c>
      <c r="F302" s="464">
        <v>1221194</v>
      </c>
      <c r="G302" s="464">
        <v>69502</v>
      </c>
      <c r="H302" s="464">
        <v>6040</v>
      </c>
      <c r="I302" s="464">
        <v>302</v>
      </c>
      <c r="J302" s="464">
        <f t="shared" si="73"/>
        <v>2375401</v>
      </c>
      <c r="K302" s="464">
        <f t="shared" si="74"/>
        <v>210492</v>
      </c>
      <c r="L302" s="464">
        <f t="shared" si="75"/>
        <v>2585893</v>
      </c>
      <c r="M302" s="464">
        <v>1428</v>
      </c>
      <c r="N302" s="464">
        <f t="shared" si="76"/>
        <v>127</v>
      </c>
      <c r="O302" s="465">
        <f t="shared" si="71"/>
        <v>2587448</v>
      </c>
      <c r="P302" s="461"/>
      <c r="Q302" s="463">
        <v>810487</v>
      </c>
      <c r="R302" s="464">
        <v>556247</v>
      </c>
      <c r="S302" s="464">
        <f t="shared" si="69"/>
        <v>69502</v>
      </c>
      <c r="T302" s="464">
        <f t="shared" si="69"/>
        <v>6040</v>
      </c>
      <c r="U302" s="464">
        <f t="shared" si="69"/>
        <v>302</v>
      </c>
      <c r="V302" s="464">
        <f t="shared" si="77"/>
        <v>1442578</v>
      </c>
      <c r="W302" s="464">
        <f t="shared" si="78"/>
        <v>127831</v>
      </c>
      <c r="X302" s="464">
        <f t="shared" si="79"/>
        <v>1570409</v>
      </c>
      <c r="Y302" s="464">
        <f t="shared" si="80"/>
        <v>1428</v>
      </c>
      <c r="Z302" s="464">
        <f t="shared" si="81"/>
        <v>127</v>
      </c>
      <c r="AA302" s="465">
        <f t="shared" si="72"/>
        <v>1571964</v>
      </c>
    </row>
    <row r="303" spans="1:27" x14ac:dyDescent="0.2">
      <c r="A303" s="452">
        <f t="shared" si="67"/>
        <v>2044</v>
      </c>
      <c r="B303" s="452">
        <f t="shared" si="68"/>
        <v>10</v>
      </c>
      <c r="C303" s="457">
        <f t="shared" si="70"/>
        <v>52871</v>
      </c>
      <c r="E303" s="463">
        <v>1170457</v>
      </c>
      <c r="F303" s="464">
        <v>1332609</v>
      </c>
      <c r="G303" s="464">
        <v>69760</v>
      </c>
      <c r="H303" s="464">
        <v>6842</v>
      </c>
      <c r="I303" s="464">
        <v>464</v>
      </c>
      <c r="J303" s="464">
        <f t="shared" si="73"/>
        <v>2580132</v>
      </c>
      <c r="K303" s="464">
        <f t="shared" si="74"/>
        <v>228634</v>
      </c>
      <c r="L303" s="464">
        <f t="shared" si="75"/>
        <v>2808766</v>
      </c>
      <c r="M303" s="464">
        <v>1830</v>
      </c>
      <c r="N303" s="464">
        <f t="shared" si="76"/>
        <v>162</v>
      </c>
      <c r="O303" s="465">
        <f t="shared" si="71"/>
        <v>2810758</v>
      </c>
      <c r="P303" s="461"/>
      <c r="Q303" s="463">
        <v>866312</v>
      </c>
      <c r="R303" s="464">
        <v>589866</v>
      </c>
      <c r="S303" s="464">
        <f t="shared" si="69"/>
        <v>69760</v>
      </c>
      <c r="T303" s="464">
        <f t="shared" si="69"/>
        <v>6842</v>
      </c>
      <c r="U303" s="464">
        <f t="shared" si="69"/>
        <v>464</v>
      </c>
      <c r="V303" s="464">
        <f t="shared" si="77"/>
        <v>1533244</v>
      </c>
      <c r="W303" s="464">
        <f t="shared" si="78"/>
        <v>135866</v>
      </c>
      <c r="X303" s="464">
        <f t="shared" si="79"/>
        <v>1669110</v>
      </c>
      <c r="Y303" s="464">
        <f t="shared" si="80"/>
        <v>1830</v>
      </c>
      <c r="Z303" s="464">
        <f t="shared" si="81"/>
        <v>162</v>
      </c>
      <c r="AA303" s="465">
        <f t="shared" si="72"/>
        <v>1671102</v>
      </c>
    </row>
    <row r="304" spans="1:27" x14ac:dyDescent="0.2">
      <c r="A304" s="452">
        <f t="shared" si="67"/>
        <v>2044</v>
      </c>
      <c r="B304" s="452">
        <f t="shared" si="68"/>
        <v>11</v>
      </c>
      <c r="C304" s="457">
        <f t="shared" si="70"/>
        <v>52902</v>
      </c>
      <c r="E304" s="463">
        <v>1299754</v>
      </c>
      <c r="F304" s="464">
        <v>1391066</v>
      </c>
      <c r="G304" s="464">
        <v>66559</v>
      </c>
      <c r="H304" s="464">
        <v>5817</v>
      </c>
      <c r="I304" s="464">
        <v>610</v>
      </c>
      <c r="J304" s="464">
        <f t="shared" si="73"/>
        <v>2763806</v>
      </c>
      <c r="K304" s="464">
        <f t="shared" si="74"/>
        <v>244909</v>
      </c>
      <c r="L304" s="464">
        <f t="shared" si="75"/>
        <v>3008715</v>
      </c>
      <c r="M304" s="464">
        <v>1832</v>
      </c>
      <c r="N304" s="464">
        <f t="shared" si="76"/>
        <v>162</v>
      </c>
      <c r="O304" s="465">
        <f t="shared" si="71"/>
        <v>3010709</v>
      </c>
      <c r="P304" s="461"/>
      <c r="Q304" s="463">
        <v>994805</v>
      </c>
      <c r="R304" s="464">
        <v>627589</v>
      </c>
      <c r="S304" s="464">
        <f t="shared" si="69"/>
        <v>66559</v>
      </c>
      <c r="T304" s="464">
        <f t="shared" si="69"/>
        <v>5817</v>
      </c>
      <c r="U304" s="464">
        <f t="shared" si="69"/>
        <v>610</v>
      </c>
      <c r="V304" s="464">
        <f t="shared" si="77"/>
        <v>1695380</v>
      </c>
      <c r="W304" s="464">
        <f t="shared" si="78"/>
        <v>150233</v>
      </c>
      <c r="X304" s="464">
        <f t="shared" si="79"/>
        <v>1845613</v>
      </c>
      <c r="Y304" s="464">
        <f t="shared" si="80"/>
        <v>1832</v>
      </c>
      <c r="Z304" s="464">
        <f t="shared" si="81"/>
        <v>162</v>
      </c>
      <c r="AA304" s="465">
        <f t="shared" si="72"/>
        <v>1847607</v>
      </c>
    </row>
    <row r="305" spans="1:27" x14ac:dyDescent="0.2">
      <c r="A305" s="452">
        <f t="shared" si="67"/>
        <v>2044</v>
      </c>
      <c r="B305" s="452">
        <f t="shared" si="68"/>
        <v>12</v>
      </c>
      <c r="C305" s="457">
        <f t="shared" si="70"/>
        <v>52932</v>
      </c>
      <c r="E305" s="463">
        <v>1545853</v>
      </c>
      <c r="F305" s="464">
        <v>1578049</v>
      </c>
      <c r="G305" s="464">
        <v>64842</v>
      </c>
      <c r="H305" s="464">
        <v>6503</v>
      </c>
      <c r="I305" s="464">
        <v>807</v>
      </c>
      <c r="J305" s="464">
        <f t="shared" si="73"/>
        <v>3196054</v>
      </c>
      <c r="K305" s="464">
        <f t="shared" si="74"/>
        <v>283212</v>
      </c>
      <c r="L305" s="464">
        <f t="shared" si="75"/>
        <v>3479266</v>
      </c>
      <c r="M305" s="464">
        <v>1718</v>
      </c>
      <c r="N305" s="464">
        <f t="shared" si="76"/>
        <v>152</v>
      </c>
      <c r="O305" s="465">
        <f t="shared" si="71"/>
        <v>3481136</v>
      </c>
      <c r="P305" s="461"/>
      <c r="Q305" s="463">
        <v>1219700</v>
      </c>
      <c r="R305" s="464">
        <v>753259</v>
      </c>
      <c r="S305" s="464">
        <f t="shared" si="69"/>
        <v>64842</v>
      </c>
      <c r="T305" s="464">
        <f t="shared" si="69"/>
        <v>6503</v>
      </c>
      <c r="U305" s="464">
        <f t="shared" si="69"/>
        <v>807</v>
      </c>
      <c r="V305" s="464">
        <f t="shared" si="77"/>
        <v>2045111</v>
      </c>
      <c r="W305" s="464">
        <f t="shared" si="78"/>
        <v>181224</v>
      </c>
      <c r="X305" s="464">
        <f t="shared" si="79"/>
        <v>2226335</v>
      </c>
      <c r="Y305" s="464">
        <f t="shared" si="80"/>
        <v>1718</v>
      </c>
      <c r="Z305" s="464">
        <f t="shared" si="81"/>
        <v>152</v>
      </c>
      <c r="AA305" s="465">
        <f t="shared" si="72"/>
        <v>2228205</v>
      </c>
    </row>
    <row r="306" spans="1:27" x14ac:dyDescent="0.2">
      <c r="A306" s="452">
        <f t="shared" si="67"/>
        <v>2045</v>
      </c>
      <c r="B306" s="452">
        <f t="shared" si="68"/>
        <v>1</v>
      </c>
      <c r="C306" s="457">
        <f t="shared" si="70"/>
        <v>52963</v>
      </c>
      <c r="E306" s="463">
        <v>1489475</v>
      </c>
      <c r="F306" s="464">
        <v>1557838</v>
      </c>
      <c r="G306" s="464">
        <v>68937</v>
      </c>
      <c r="H306" s="464">
        <v>6821</v>
      </c>
      <c r="I306" s="464">
        <v>828</v>
      </c>
      <c r="J306" s="464">
        <f t="shared" si="73"/>
        <v>3123899</v>
      </c>
      <c r="K306" s="464">
        <f t="shared" si="74"/>
        <v>276818</v>
      </c>
      <c r="L306" s="464">
        <f t="shared" si="75"/>
        <v>3400717</v>
      </c>
      <c r="M306" s="464">
        <v>2325</v>
      </c>
      <c r="N306" s="464">
        <f t="shared" si="76"/>
        <v>206</v>
      </c>
      <c r="O306" s="465">
        <f t="shared" si="71"/>
        <v>3403248</v>
      </c>
      <c r="P306" s="461"/>
      <c r="Q306" s="463">
        <v>1199489</v>
      </c>
      <c r="R306" s="464">
        <v>729253</v>
      </c>
      <c r="S306" s="464">
        <f t="shared" si="69"/>
        <v>68937</v>
      </c>
      <c r="T306" s="464">
        <f t="shared" si="69"/>
        <v>6821</v>
      </c>
      <c r="U306" s="464">
        <f t="shared" si="69"/>
        <v>828</v>
      </c>
      <c r="V306" s="464">
        <f t="shared" si="77"/>
        <v>2005328</v>
      </c>
      <c r="W306" s="464">
        <f t="shared" si="78"/>
        <v>177698</v>
      </c>
      <c r="X306" s="464">
        <f t="shared" si="79"/>
        <v>2183026</v>
      </c>
      <c r="Y306" s="464">
        <f t="shared" si="80"/>
        <v>2325</v>
      </c>
      <c r="Z306" s="464">
        <f t="shared" si="81"/>
        <v>206</v>
      </c>
      <c r="AA306" s="465">
        <f t="shared" si="72"/>
        <v>2185557</v>
      </c>
    </row>
    <row r="307" spans="1:27" x14ac:dyDescent="0.2">
      <c r="A307" s="452">
        <f t="shared" si="67"/>
        <v>2045</v>
      </c>
      <c r="B307" s="452">
        <f t="shared" si="68"/>
        <v>2</v>
      </c>
      <c r="C307" s="457">
        <f t="shared" si="70"/>
        <v>52994</v>
      </c>
      <c r="E307" s="463">
        <v>1252141</v>
      </c>
      <c r="F307" s="464">
        <v>1341922</v>
      </c>
      <c r="G307" s="464">
        <v>67390</v>
      </c>
      <c r="H307" s="464">
        <v>5897</v>
      </c>
      <c r="I307" s="464">
        <v>794</v>
      </c>
      <c r="J307" s="464">
        <f t="shared" si="73"/>
        <v>2668144</v>
      </c>
      <c r="K307" s="464">
        <f t="shared" si="74"/>
        <v>236433</v>
      </c>
      <c r="L307" s="464">
        <f t="shared" si="75"/>
        <v>2904577</v>
      </c>
      <c r="M307" s="464">
        <v>2433</v>
      </c>
      <c r="N307" s="464">
        <f t="shared" si="76"/>
        <v>216</v>
      </c>
      <c r="O307" s="465">
        <f t="shared" si="71"/>
        <v>2907226</v>
      </c>
      <c r="P307" s="461"/>
      <c r="Q307" s="463">
        <v>987119</v>
      </c>
      <c r="R307" s="464">
        <v>607588</v>
      </c>
      <c r="S307" s="464">
        <f t="shared" si="69"/>
        <v>67390</v>
      </c>
      <c r="T307" s="464">
        <f t="shared" si="69"/>
        <v>5897</v>
      </c>
      <c r="U307" s="464">
        <f t="shared" si="69"/>
        <v>794</v>
      </c>
      <c r="V307" s="464">
        <f t="shared" si="77"/>
        <v>1668788</v>
      </c>
      <c r="W307" s="464">
        <f t="shared" si="78"/>
        <v>147876</v>
      </c>
      <c r="X307" s="464">
        <f t="shared" si="79"/>
        <v>1816664</v>
      </c>
      <c r="Y307" s="464">
        <f t="shared" si="80"/>
        <v>2433</v>
      </c>
      <c r="Z307" s="464">
        <f t="shared" si="81"/>
        <v>216</v>
      </c>
      <c r="AA307" s="465">
        <f t="shared" si="72"/>
        <v>1819313</v>
      </c>
    </row>
    <row r="308" spans="1:27" x14ac:dyDescent="0.2">
      <c r="A308" s="452">
        <f t="shared" si="67"/>
        <v>2045</v>
      </c>
      <c r="B308" s="452">
        <f t="shared" si="68"/>
        <v>3</v>
      </c>
      <c r="C308" s="457">
        <f t="shared" si="70"/>
        <v>53022</v>
      </c>
      <c r="E308" s="463">
        <v>1303906</v>
      </c>
      <c r="F308" s="464">
        <v>1458960</v>
      </c>
      <c r="G308" s="464">
        <v>72092</v>
      </c>
      <c r="H308" s="464">
        <v>7040</v>
      </c>
      <c r="I308" s="464">
        <v>788</v>
      </c>
      <c r="J308" s="464">
        <f t="shared" si="73"/>
        <v>2842786</v>
      </c>
      <c r="K308" s="464">
        <f t="shared" si="74"/>
        <v>251908</v>
      </c>
      <c r="L308" s="464">
        <f t="shared" si="75"/>
        <v>3094694</v>
      </c>
      <c r="M308" s="464">
        <v>2339</v>
      </c>
      <c r="N308" s="464">
        <f t="shared" si="76"/>
        <v>207</v>
      </c>
      <c r="O308" s="465">
        <f t="shared" si="71"/>
        <v>3097240</v>
      </c>
      <c r="P308" s="461"/>
      <c r="Q308" s="463">
        <v>998796</v>
      </c>
      <c r="R308" s="464">
        <v>646426</v>
      </c>
      <c r="S308" s="464">
        <f t="shared" si="69"/>
        <v>72092</v>
      </c>
      <c r="T308" s="464">
        <f t="shared" si="69"/>
        <v>7040</v>
      </c>
      <c r="U308" s="464">
        <f t="shared" si="69"/>
        <v>788</v>
      </c>
      <c r="V308" s="464">
        <f t="shared" si="77"/>
        <v>1725142</v>
      </c>
      <c r="W308" s="464">
        <f t="shared" si="78"/>
        <v>152870</v>
      </c>
      <c r="X308" s="464">
        <f t="shared" si="79"/>
        <v>1878012</v>
      </c>
      <c r="Y308" s="464">
        <f t="shared" si="80"/>
        <v>2339</v>
      </c>
      <c r="Z308" s="464">
        <f t="shared" si="81"/>
        <v>207</v>
      </c>
      <c r="AA308" s="465">
        <f t="shared" si="72"/>
        <v>1880558</v>
      </c>
    </row>
    <row r="309" spans="1:27" x14ac:dyDescent="0.2">
      <c r="A309" s="452">
        <f t="shared" si="67"/>
        <v>2045</v>
      </c>
      <c r="B309" s="452">
        <f t="shared" si="68"/>
        <v>4</v>
      </c>
      <c r="C309" s="457">
        <f t="shared" si="70"/>
        <v>53053</v>
      </c>
      <c r="E309" s="463">
        <v>1139908</v>
      </c>
      <c r="F309" s="464">
        <v>1330101</v>
      </c>
      <c r="G309" s="464">
        <v>69427</v>
      </c>
      <c r="H309" s="464">
        <v>6397</v>
      </c>
      <c r="I309" s="464">
        <v>562</v>
      </c>
      <c r="J309" s="464">
        <f t="shared" si="73"/>
        <v>2546395</v>
      </c>
      <c r="K309" s="464">
        <f t="shared" si="74"/>
        <v>225644</v>
      </c>
      <c r="L309" s="464">
        <f t="shared" si="75"/>
        <v>2772039</v>
      </c>
      <c r="M309" s="464">
        <v>2172</v>
      </c>
      <c r="N309" s="464">
        <f t="shared" si="76"/>
        <v>192</v>
      </c>
      <c r="O309" s="465">
        <f t="shared" si="71"/>
        <v>2774403</v>
      </c>
      <c r="P309" s="461"/>
      <c r="Q309" s="463">
        <v>844123</v>
      </c>
      <c r="R309" s="464">
        <v>560721</v>
      </c>
      <c r="S309" s="464">
        <f t="shared" si="69"/>
        <v>69427</v>
      </c>
      <c r="T309" s="464">
        <f t="shared" si="69"/>
        <v>6397</v>
      </c>
      <c r="U309" s="464">
        <f t="shared" si="69"/>
        <v>562</v>
      </c>
      <c r="V309" s="464">
        <f t="shared" si="77"/>
        <v>1481230</v>
      </c>
      <c r="W309" s="464">
        <f t="shared" si="78"/>
        <v>131256</v>
      </c>
      <c r="X309" s="464">
        <f t="shared" si="79"/>
        <v>1612486</v>
      </c>
      <c r="Y309" s="464">
        <f t="shared" si="80"/>
        <v>2172</v>
      </c>
      <c r="Z309" s="464">
        <f t="shared" si="81"/>
        <v>192</v>
      </c>
      <c r="AA309" s="465">
        <f t="shared" si="72"/>
        <v>1614850</v>
      </c>
    </row>
    <row r="310" spans="1:27" x14ac:dyDescent="0.2">
      <c r="A310" s="452">
        <f t="shared" si="67"/>
        <v>2045</v>
      </c>
      <c r="B310" s="452">
        <f t="shared" si="68"/>
        <v>5</v>
      </c>
      <c r="C310" s="457">
        <f t="shared" si="70"/>
        <v>53083</v>
      </c>
      <c r="E310" s="463">
        <v>1046368</v>
      </c>
      <c r="F310" s="464">
        <v>1307877</v>
      </c>
      <c r="G310" s="464">
        <v>71153</v>
      </c>
      <c r="H310" s="464">
        <v>6287</v>
      </c>
      <c r="I310" s="464">
        <v>433</v>
      </c>
      <c r="J310" s="464">
        <f t="shared" si="73"/>
        <v>2432118</v>
      </c>
      <c r="K310" s="464">
        <f t="shared" si="74"/>
        <v>215518</v>
      </c>
      <c r="L310" s="464">
        <f t="shared" si="75"/>
        <v>2647636</v>
      </c>
      <c r="M310" s="464">
        <v>2174</v>
      </c>
      <c r="N310" s="464">
        <f t="shared" si="76"/>
        <v>193</v>
      </c>
      <c r="O310" s="465">
        <f t="shared" si="71"/>
        <v>2650003</v>
      </c>
      <c r="P310" s="461"/>
      <c r="Q310" s="463">
        <v>758372</v>
      </c>
      <c r="R310" s="464">
        <v>556306</v>
      </c>
      <c r="S310" s="464">
        <f t="shared" si="69"/>
        <v>71153</v>
      </c>
      <c r="T310" s="464">
        <f t="shared" si="69"/>
        <v>6287</v>
      </c>
      <c r="U310" s="464">
        <f t="shared" si="69"/>
        <v>433</v>
      </c>
      <c r="V310" s="464">
        <f t="shared" si="77"/>
        <v>1392551</v>
      </c>
      <c r="W310" s="464">
        <f t="shared" si="78"/>
        <v>123398</v>
      </c>
      <c r="X310" s="464">
        <f t="shared" si="79"/>
        <v>1515949</v>
      </c>
      <c r="Y310" s="464">
        <f t="shared" si="80"/>
        <v>2174</v>
      </c>
      <c r="Z310" s="464">
        <f t="shared" si="81"/>
        <v>193</v>
      </c>
      <c r="AA310" s="465">
        <f t="shared" si="72"/>
        <v>1518316</v>
      </c>
    </row>
    <row r="311" spans="1:27" x14ac:dyDescent="0.2">
      <c r="A311" s="452">
        <f t="shared" ref="A311:A374" si="82">A299+1</f>
        <v>2045</v>
      </c>
      <c r="B311" s="452">
        <f t="shared" ref="B311:B374" si="83">B299</f>
        <v>6</v>
      </c>
      <c r="C311" s="457">
        <f t="shared" si="70"/>
        <v>53114</v>
      </c>
      <c r="E311" s="463">
        <v>1059883</v>
      </c>
      <c r="F311" s="464">
        <v>1265183</v>
      </c>
      <c r="G311" s="464">
        <v>74056</v>
      </c>
      <c r="H311" s="464">
        <v>5670</v>
      </c>
      <c r="I311" s="464">
        <v>316</v>
      </c>
      <c r="J311" s="464">
        <f t="shared" si="73"/>
        <v>2405108</v>
      </c>
      <c r="K311" s="464">
        <f t="shared" si="74"/>
        <v>213124</v>
      </c>
      <c r="L311" s="464">
        <f t="shared" si="75"/>
        <v>2618232</v>
      </c>
      <c r="M311" s="464">
        <v>1787</v>
      </c>
      <c r="N311" s="464">
        <f t="shared" si="76"/>
        <v>158</v>
      </c>
      <c r="O311" s="465">
        <f t="shared" si="71"/>
        <v>2620177</v>
      </c>
      <c r="P311" s="461"/>
      <c r="Q311" s="463">
        <v>780952</v>
      </c>
      <c r="R311" s="464">
        <v>550550</v>
      </c>
      <c r="S311" s="464">
        <f t="shared" si="69"/>
        <v>74056</v>
      </c>
      <c r="T311" s="464">
        <f t="shared" si="69"/>
        <v>5670</v>
      </c>
      <c r="U311" s="464">
        <f t="shared" si="69"/>
        <v>316</v>
      </c>
      <c r="V311" s="464">
        <f t="shared" si="77"/>
        <v>1411544</v>
      </c>
      <c r="W311" s="464">
        <f t="shared" si="78"/>
        <v>125081</v>
      </c>
      <c r="X311" s="464">
        <f t="shared" si="79"/>
        <v>1536625</v>
      </c>
      <c r="Y311" s="464">
        <f t="shared" si="80"/>
        <v>1787</v>
      </c>
      <c r="Z311" s="464">
        <f t="shared" si="81"/>
        <v>158</v>
      </c>
      <c r="AA311" s="465">
        <f t="shared" si="72"/>
        <v>1538570</v>
      </c>
    </row>
    <row r="312" spans="1:27" x14ac:dyDescent="0.2">
      <c r="A312" s="452">
        <f t="shared" si="82"/>
        <v>2045</v>
      </c>
      <c r="B312" s="452">
        <f t="shared" si="83"/>
        <v>7</v>
      </c>
      <c r="C312" s="457">
        <f t="shared" si="70"/>
        <v>53144</v>
      </c>
      <c r="E312" s="463">
        <v>1216739</v>
      </c>
      <c r="F312" s="464">
        <v>1353707</v>
      </c>
      <c r="G312" s="464">
        <v>72090</v>
      </c>
      <c r="H312" s="464">
        <v>6582</v>
      </c>
      <c r="I312" s="464">
        <v>274</v>
      </c>
      <c r="J312" s="464">
        <f t="shared" si="73"/>
        <v>2649392</v>
      </c>
      <c r="K312" s="464">
        <f t="shared" si="74"/>
        <v>234771</v>
      </c>
      <c r="L312" s="464">
        <f t="shared" si="75"/>
        <v>2884163</v>
      </c>
      <c r="M312" s="464">
        <v>2889</v>
      </c>
      <c r="N312" s="464">
        <f t="shared" si="76"/>
        <v>256</v>
      </c>
      <c r="O312" s="465">
        <f t="shared" si="71"/>
        <v>2887308</v>
      </c>
      <c r="P312" s="461"/>
      <c r="Q312" s="463">
        <v>935503</v>
      </c>
      <c r="R312" s="464">
        <v>626251</v>
      </c>
      <c r="S312" s="464">
        <f t="shared" si="69"/>
        <v>72090</v>
      </c>
      <c r="T312" s="464">
        <f t="shared" si="69"/>
        <v>6582</v>
      </c>
      <c r="U312" s="464">
        <f t="shared" si="69"/>
        <v>274</v>
      </c>
      <c r="V312" s="464">
        <f t="shared" si="77"/>
        <v>1640700</v>
      </c>
      <c r="W312" s="464">
        <f t="shared" si="78"/>
        <v>145388</v>
      </c>
      <c r="X312" s="464">
        <f t="shared" si="79"/>
        <v>1786088</v>
      </c>
      <c r="Y312" s="464">
        <f t="shared" si="80"/>
        <v>2889</v>
      </c>
      <c r="Z312" s="464">
        <f t="shared" si="81"/>
        <v>256</v>
      </c>
      <c r="AA312" s="465">
        <f t="shared" si="72"/>
        <v>1789233</v>
      </c>
    </row>
    <row r="313" spans="1:27" x14ac:dyDescent="0.2">
      <c r="A313" s="452">
        <f t="shared" si="82"/>
        <v>2045</v>
      </c>
      <c r="B313" s="452">
        <f t="shared" si="83"/>
        <v>8</v>
      </c>
      <c r="C313" s="457">
        <f t="shared" si="70"/>
        <v>53175</v>
      </c>
      <c r="E313" s="463">
        <v>1244591</v>
      </c>
      <c r="F313" s="464">
        <v>1347619</v>
      </c>
      <c r="G313" s="464">
        <v>77602</v>
      </c>
      <c r="H313" s="464">
        <v>6008</v>
      </c>
      <c r="I313" s="464">
        <v>267</v>
      </c>
      <c r="J313" s="464">
        <f t="shared" si="73"/>
        <v>2676087</v>
      </c>
      <c r="K313" s="464">
        <f t="shared" si="74"/>
        <v>237136</v>
      </c>
      <c r="L313" s="464">
        <f t="shared" si="75"/>
        <v>2913223</v>
      </c>
      <c r="M313" s="464">
        <v>1634</v>
      </c>
      <c r="N313" s="464">
        <f t="shared" si="76"/>
        <v>145</v>
      </c>
      <c r="O313" s="465">
        <f t="shared" si="71"/>
        <v>2915002</v>
      </c>
      <c r="P313" s="461"/>
      <c r="Q313" s="463">
        <v>963037</v>
      </c>
      <c r="R313" s="464">
        <v>617009</v>
      </c>
      <c r="S313" s="464">
        <f t="shared" si="69"/>
        <v>77602</v>
      </c>
      <c r="T313" s="464">
        <f t="shared" si="69"/>
        <v>6008</v>
      </c>
      <c r="U313" s="464">
        <f t="shared" si="69"/>
        <v>267</v>
      </c>
      <c r="V313" s="464">
        <f t="shared" si="77"/>
        <v>1663923</v>
      </c>
      <c r="W313" s="464">
        <f t="shared" si="78"/>
        <v>147445</v>
      </c>
      <c r="X313" s="464">
        <f t="shared" si="79"/>
        <v>1811368</v>
      </c>
      <c r="Y313" s="464">
        <f t="shared" si="80"/>
        <v>1634</v>
      </c>
      <c r="Z313" s="464">
        <f t="shared" si="81"/>
        <v>145</v>
      </c>
      <c r="AA313" s="465">
        <f t="shared" si="72"/>
        <v>1813147</v>
      </c>
    </row>
    <row r="314" spans="1:27" x14ac:dyDescent="0.2">
      <c r="A314" s="452">
        <f t="shared" si="82"/>
        <v>2045</v>
      </c>
      <c r="B314" s="452">
        <f t="shared" si="83"/>
        <v>9</v>
      </c>
      <c r="C314" s="457">
        <f t="shared" si="70"/>
        <v>53206</v>
      </c>
      <c r="E314" s="463">
        <v>1082715</v>
      </c>
      <c r="F314" s="464">
        <v>1266810</v>
      </c>
      <c r="G314" s="464">
        <v>69228</v>
      </c>
      <c r="H314" s="464">
        <v>6137</v>
      </c>
      <c r="I314" s="464">
        <v>302</v>
      </c>
      <c r="J314" s="464">
        <f t="shared" si="73"/>
        <v>2425192</v>
      </c>
      <c r="K314" s="464">
        <f t="shared" si="74"/>
        <v>214904</v>
      </c>
      <c r="L314" s="464">
        <f t="shared" si="75"/>
        <v>2640096</v>
      </c>
      <c r="M314" s="464">
        <v>1428</v>
      </c>
      <c r="N314" s="464">
        <f t="shared" si="76"/>
        <v>127</v>
      </c>
      <c r="O314" s="465">
        <f t="shared" si="71"/>
        <v>2641651</v>
      </c>
      <c r="P314" s="461"/>
      <c r="Q314" s="463">
        <v>816916</v>
      </c>
      <c r="R314" s="464">
        <v>554344</v>
      </c>
      <c r="S314" s="464">
        <f t="shared" ref="S314:U377" si="84">G314</f>
        <v>69228</v>
      </c>
      <c r="T314" s="464">
        <f t="shared" si="84"/>
        <v>6137</v>
      </c>
      <c r="U314" s="464">
        <f t="shared" si="84"/>
        <v>302</v>
      </c>
      <c r="V314" s="464">
        <f t="shared" si="77"/>
        <v>1446927</v>
      </c>
      <c r="W314" s="464">
        <f t="shared" si="78"/>
        <v>128217</v>
      </c>
      <c r="X314" s="464">
        <f t="shared" si="79"/>
        <v>1575144</v>
      </c>
      <c r="Y314" s="464">
        <f t="shared" si="80"/>
        <v>1428</v>
      </c>
      <c r="Z314" s="464">
        <f t="shared" si="81"/>
        <v>127</v>
      </c>
      <c r="AA314" s="465">
        <f t="shared" si="72"/>
        <v>1576699</v>
      </c>
    </row>
    <row r="315" spans="1:27" x14ac:dyDescent="0.2">
      <c r="A315" s="452">
        <f t="shared" si="82"/>
        <v>2045</v>
      </c>
      <c r="B315" s="452">
        <f t="shared" si="83"/>
        <v>10</v>
      </c>
      <c r="C315" s="457">
        <f t="shared" si="70"/>
        <v>53236</v>
      </c>
      <c r="E315" s="463">
        <v>1168462</v>
      </c>
      <c r="F315" s="464">
        <v>1381366</v>
      </c>
      <c r="G315" s="464">
        <v>69452</v>
      </c>
      <c r="H315" s="464">
        <v>6955</v>
      </c>
      <c r="I315" s="464">
        <v>463</v>
      </c>
      <c r="J315" s="464">
        <f t="shared" si="73"/>
        <v>2626698</v>
      </c>
      <c r="K315" s="464">
        <f t="shared" si="74"/>
        <v>232760</v>
      </c>
      <c r="L315" s="464">
        <f t="shared" si="75"/>
        <v>2859458</v>
      </c>
      <c r="M315" s="464">
        <v>1830</v>
      </c>
      <c r="N315" s="464">
        <f t="shared" si="76"/>
        <v>162</v>
      </c>
      <c r="O315" s="465">
        <f t="shared" si="71"/>
        <v>2861450</v>
      </c>
      <c r="P315" s="461"/>
      <c r="Q315" s="463">
        <v>866785</v>
      </c>
      <c r="R315" s="464">
        <v>585712</v>
      </c>
      <c r="S315" s="464">
        <f t="shared" si="84"/>
        <v>69452</v>
      </c>
      <c r="T315" s="464">
        <f t="shared" si="84"/>
        <v>6955</v>
      </c>
      <c r="U315" s="464">
        <f t="shared" si="84"/>
        <v>463</v>
      </c>
      <c r="V315" s="464">
        <f t="shared" si="77"/>
        <v>1529367</v>
      </c>
      <c r="W315" s="464">
        <f t="shared" si="78"/>
        <v>135522</v>
      </c>
      <c r="X315" s="464">
        <f t="shared" si="79"/>
        <v>1664889</v>
      </c>
      <c r="Y315" s="464">
        <f t="shared" si="80"/>
        <v>1830</v>
      </c>
      <c r="Z315" s="464">
        <f t="shared" si="81"/>
        <v>162</v>
      </c>
      <c r="AA315" s="465">
        <f t="shared" si="72"/>
        <v>1666881</v>
      </c>
    </row>
    <row r="316" spans="1:27" x14ac:dyDescent="0.2">
      <c r="A316" s="452">
        <f t="shared" si="82"/>
        <v>2045</v>
      </c>
      <c r="B316" s="452">
        <f t="shared" si="83"/>
        <v>11</v>
      </c>
      <c r="C316" s="457">
        <f t="shared" si="70"/>
        <v>53267</v>
      </c>
      <c r="E316" s="463">
        <v>1296502</v>
      </c>
      <c r="F316" s="464">
        <v>1443660</v>
      </c>
      <c r="G316" s="464">
        <v>66275</v>
      </c>
      <c r="H316" s="464">
        <v>5916</v>
      </c>
      <c r="I316" s="464">
        <v>609</v>
      </c>
      <c r="J316" s="464">
        <f t="shared" si="73"/>
        <v>2812962</v>
      </c>
      <c r="K316" s="464">
        <f t="shared" si="74"/>
        <v>249265</v>
      </c>
      <c r="L316" s="464">
        <f t="shared" si="75"/>
        <v>3062227</v>
      </c>
      <c r="M316" s="464">
        <v>1832</v>
      </c>
      <c r="N316" s="464">
        <f t="shared" si="76"/>
        <v>162</v>
      </c>
      <c r="O316" s="465">
        <f t="shared" si="71"/>
        <v>3064221</v>
      </c>
      <c r="P316" s="461"/>
      <c r="Q316" s="463">
        <v>994145</v>
      </c>
      <c r="R316" s="464">
        <v>626347</v>
      </c>
      <c r="S316" s="464">
        <f t="shared" si="84"/>
        <v>66275</v>
      </c>
      <c r="T316" s="464">
        <f t="shared" si="84"/>
        <v>5916</v>
      </c>
      <c r="U316" s="464">
        <f t="shared" si="84"/>
        <v>609</v>
      </c>
      <c r="V316" s="464">
        <f t="shared" si="77"/>
        <v>1693292</v>
      </c>
      <c r="W316" s="464">
        <f t="shared" si="78"/>
        <v>150048</v>
      </c>
      <c r="X316" s="464">
        <f t="shared" si="79"/>
        <v>1843340</v>
      </c>
      <c r="Y316" s="464">
        <f t="shared" si="80"/>
        <v>1832</v>
      </c>
      <c r="Z316" s="464">
        <f t="shared" si="81"/>
        <v>162</v>
      </c>
      <c r="AA316" s="465">
        <f t="shared" si="72"/>
        <v>1845334</v>
      </c>
    </row>
    <row r="317" spans="1:27" x14ac:dyDescent="0.2">
      <c r="A317" s="452">
        <f t="shared" si="82"/>
        <v>2045</v>
      </c>
      <c r="B317" s="452">
        <f t="shared" si="83"/>
        <v>12</v>
      </c>
      <c r="C317" s="457">
        <f t="shared" si="70"/>
        <v>53297</v>
      </c>
      <c r="E317" s="463">
        <v>1543671</v>
      </c>
      <c r="F317" s="464">
        <v>1637143</v>
      </c>
      <c r="G317" s="464">
        <v>64558</v>
      </c>
      <c r="H317" s="464">
        <v>6613</v>
      </c>
      <c r="I317" s="464">
        <v>805</v>
      </c>
      <c r="J317" s="464">
        <f t="shared" si="73"/>
        <v>3252790</v>
      </c>
      <c r="K317" s="464">
        <f t="shared" si="74"/>
        <v>288240</v>
      </c>
      <c r="L317" s="464">
        <f t="shared" si="75"/>
        <v>3541030</v>
      </c>
      <c r="M317" s="464">
        <v>1718</v>
      </c>
      <c r="N317" s="464">
        <f t="shared" si="76"/>
        <v>152</v>
      </c>
      <c r="O317" s="465">
        <f t="shared" si="71"/>
        <v>3542900</v>
      </c>
      <c r="P317" s="461"/>
      <c r="Q317" s="463">
        <v>1220412</v>
      </c>
      <c r="R317" s="464">
        <v>754642</v>
      </c>
      <c r="S317" s="464">
        <f t="shared" si="84"/>
        <v>64558</v>
      </c>
      <c r="T317" s="464">
        <f t="shared" si="84"/>
        <v>6613</v>
      </c>
      <c r="U317" s="464">
        <f t="shared" si="84"/>
        <v>805</v>
      </c>
      <c r="V317" s="464">
        <f t="shared" si="77"/>
        <v>2047030</v>
      </c>
      <c r="W317" s="464">
        <f t="shared" si="78"/>
        <v>181394</v>
      </c>
      <c r="X317" s="464">
        <f t="shared" si="79"/>
        <v>2228424</v>
      </c>
      <c r="Y317" s="464">
        <f t="shared" si="80"/>
        <v>1718</v>
      </c>
      <c r="Z317" s="464">
        <f t="shared" si="81"/>
        <v>152</v>
      </c>
      <c r="AA317" s="465">
        <f t="shared" si="72"/>
        <v>2230294</v>
      </c>
    </row>
    <row r="318" spans="1:27" x14ac:dyDescent="0.2">
      <c r="A318" s="452">
        <f t="shared" si="82"/>
        <v>2046</v>
      </c>
      <c r="B318" s="452">
        <f t="shared" si="83"/>
        <v>1</v>
      </c>
      <c r="C318" s="457">
        <f t="shared" si="70"/>
        <v>53328</v>
      </c>
      <c r="E318" s="463">
        <v>1493916</v>
      </c>
      <c r="F318" s="464">
        <v>1608179</v>
      </c>
      <c r="G318" s="464">
        <v>68557</v>
      </c>
      <c r="H318" s="464">
        <v>6929</v>
      </c>
      <c r="I318" s="464">
        <v>827</v>
      </c>
      <c r="J318" s="464">
        <f t="shared" si="73"/>
        <v>3178408</v>
      </c>
      <c r="K318" s="464">
        <f t="shared" si="74"/>
        <v>281649</v>
      </c>
      <c r="L318" s="464">
        <f t="shared" si="75"/>
        <v>3460057</v>
      </c>
      <c r="M318" s="464">
        <v>2325</v>
      </c>
      <c r="N318" s="464">
        <f t="shared" si="76"/>
        <v>206</v>
      </c>
      <c r="O318" s="465">
        <f t="shared" si="71"/>
        <v>3462588</v>
      </c>
      <c r="P318" s="461"/>
      <c r="Q318" s="463">
        <v>1203283</v>
      </c>
      <c r="R318" s="464">
        <v>726855</v>
      </c>
      <c r="S318" s="464">
        <f t="shared" si="84"/>
        <v>68557</v>
      </c>
      <c r="T318" s="464">
        <f t="shared" si="84"/>
        <v>6929</v>
      </c>
      <c r="U318" s="464">
        <f t="shared" si="84"/>
        <v>827</v>
      </c>
      <c r="V318" s="464">
        <f t="shared" si="77"/>
        <v>2006451</v>
      </c>
      <c r="W318" s="464">
        <f t="shared" si="78"/>
        <v>177798</v>
      </c>
      <c r="X318" s="464">
        <f t="shared" si="79"/>
        <v>2184249</v>
      </c>
      <c r="Y318" s="464">
        <f t="shared" si="80"/>
        <v>2325</v>
      </c>
      <c r="Z318" s="464">
        <f t="shared" si="81"/>
        <v>206</v>
      </c>
      <c r="AA318" s="465">
        <f t="shared" si="72"/>
        <v>2186780</v>
      </c>
    </row>
    <row r="319" spans="1:27" x14ac:dyDescent="0.2">
      <c r="A319" s="452">
        <f t="shared" si="82"/>
        <v>2046</v>
      </c>
      <c r="B319" s="452">
        <f t="shared" si="83"/>
        <v>2</v>
      </c>
      <c r="C319" s="457">
        <f t="shared" si="70"/>
        <v>53359</v>
      </c>
      <c r="E319" s="463">
        <v>1255476</v>
      </c>
      <c r="F319" s="464">
        <v>1386581</v>
      </c>
      <c r="G319" s="464">
        <v>67036</v>
      </c>
      <c r="H319" s="464">
        <v>5990</v>
      </c>
      <c r="I319" s="464">
        <v>793</v>
      </c>
      <c r="J319" s="464">
        <f t="shared" si="73"/>
        <v>2715876</v>
      </c>
      <c r="K319" s="464">
        <f t="shared" si="74"/>
        <v>240662</v>
      </c>
      <c r="L319" s="464">
        <f t="shared" si="75"/>
        <v>2956538</v>
      </c>
      <c r="M319" s="464">
        <v>2433</v>
      </c>
      <c r="N319" s="464">
        <f t="shared" si="76"/>
        <v>216</v>
      </c>
      <c r="O319" s="465">
        <f t="shared" si="71"/>
        <v>2959187</v>
      </c>
      <c r="P319" s="461"/>
      <c r="Q319" s="463">
        <v>989961</v>
      </c>
      <c r="R319" s="464">
        <v>605597</v>
      </c>
      <c r="S319" s="464">
        <f t="shared" si="84"/>
        <v>67036</v>
      </c>
      <c r="T319" s="464">
        <f t="shared" si="84"/>
        <v>5990</v>
      </c>
      <c r="U319" s="464">
        <f t="shared" si="84"/>
        <v>793</v>
      </c>
      <c r="V319" s="464">
        <f t="shared" si="77"/>
        <v>1669377</v>
      </c>
      <c r="W319" s="464">
        <f t="shared" si="78"/>
        <v>147929</v>
      </c>
      <c r="X319" s="464">
        <f t="shared" si="79"/>
        <v>1817306</v>
      </c>
      <c r="Y319" s="464">
        <f t="shared" si="80"/>
        <v>2433</v>
      </c>
      <c r="Z319" s="464">
        <f t="shared" si="81"/>
        <v>216</v>
      </c>
      <c r="AA319" s="465">
        <f t="shared" si="72"/>
        <v>1819955</v>
      </c>
    </row>
    <row r="320" spans="1:27" x14ac:dyDescent="0.2">
      <c r="A320" s="452">
        <f t="shared" si="82"/>
        <v>2046</v>
      </c>
      <c r="B320" s="452">
        <f t="shared" si="83"/>
        <v>3</v>
      </c>
      <c r="C320" s="457">
        <f t="shared" si="70"/>
        <v>53387</v>
      </c>
      <c r="E320" s="463">
        <v>1306288</v>
      </c>
      <c r="F320" s="464">
        <v>1508560</v>
      </c>
      <c r="G320" s="464">
        <v>71711</v>
      </c>
      <c r="H320" s="464">
        <v>7148</v>
      </c>
      <c r="I320" s="464">
        <v>788</v>
      </c>
      <c r="J320" s="464">
        <f t="shared" si="73"/>
        <v>2894495</v>
      </c>
      <c r="K320" s="464">
        <f t="shared" si="74"/>
        <v>256490</v>
      </c>
      <c r="L320" s="464">
        <f t="shared" si="75"/>
        <v>3150985</v>
      </c>
      <c r="M320" s="464">
        <v>2339</v>
      </c>
      <c r="N320" s="464">
        <f t="shared" si="76"/>
        <v>207</v>
      </c>
      <c r="O320" s="465">
        <f t="shared" si="71"/>
        <v>3153531</v>
      </c>
      <c r="P320" s="461"/>
      <c r="Q320" s="463">
        <v>1000726</v>
      </c>
      <c r="R320" s="464">
        <v>644516</v>
      </c>
      <c r="S320" s="464">
        <f t="shared" si="84"/>
        <v>71711</v>
      </c>
      <c r="T320" s="464">
        <f t="shared" si="84"/>
        <v>7148</v>
      </c>
      <c r="U320" s="464">
        <f t="shared" si="84"/>
        <v>788</v>
      </c>
      <c r="V320" s="464">
        <f t="shared" si="77"/>
        <v>1724889</v>
      </c>
      <c r="W320" s="464">
        <f t="shared" si="78"/>
        <v>152848</v>
      </c>
      <c r="X320" s="464">
        <f t="shared" si="79"/>
        <v>1877737</v>
      </c>
      <c r="Y320" s="464">
        <f t="shared" si="80"/>
        <v>2339</v>
      </c>
      <c r="Z320" s="464">
        <f t="shared" si="81"/>
        <v>207</v>
      </c>
      <c r="AA320" s="465">
        <f t="shared" si="72"/>
        <v>1880283</v>
      </c>
    </row>
    <row r="321" spans="1:27" x14ac:dyDescent="0.2">
      <c r="A321" s="452">
        <f t="shared" si="82"/>
        <v>2046</v>
      </c>
      <c r="B321" s="452">
        <f t="shared" si="83"/>
        <v>4</v>
      </c>
      <c r="C321" s="457">
        <f t="shared" si="70"/>
        <v>53418</v>
      </c>
      <c r="E321" s="463">
        <v>1141463</v>
      </c>
      <c r="F321" s="464">
        <v>1372265</v>
      </c>
      <c r="G321" s="464">
        <v>69051</v>
      </c>
      <c r="H321" s="464">
        <v>6493</v>
      </c>
      <c r="I321" s="464">
        <v>562</v>
      </c>
      <c r="J321" s="464">
        <f t="shared" si="73"/>
        <v>2589834</v>
      </c>
      <c r="K321" s="464">
        <f t="shared" si="74"/>
        <v>229493</v>
      </c>
      <c r="L321" s="464">
        <f t="shared" si="75"/>
        <v>2819327</v>
      </c>
      <c r="M321" s="464">
        <v>2172</v>
      </c>
      <c r="N321" s="464">
        <f t="shared" si="76"/>
        <v>192</v>
      </c>
      <c r="O321" s="465">
        <f t="shared" si="71"/>
        <v>2821691</v>
      </c>
      <c r="P321" s="461"/>
      <c r="Q321" s="463">
        <v>845350</v>
      </c>
      <c r="R321" s="464">
        <v>554252</v>
      </c>
      <c r="S321" s="464">
        <f t="shared" si="84"/>
        <v>69051</v>
      </c>
      <c r="T321" s="464">
        <f t="shared" si="84"/>
        <v>6493</v>
      </c>
      <c r="U321" s="464">
        <f t="shared" si="84"/>
        <v>562</v>
      </c>
      <c r="V321" s="464">
        <f t="shared" si="77"/>
        <v>1475708</v>
      </c>
      <c r="W321" s="464">
        <f t="shared" si="78"/>
        <v>130767</v>
      </c>
      <c r="X321" s="464">
        <f t="shared" si="79"/>
        <v>1606475</v>
      </c>
      <c r="Y321" s="464">
        <f t="shared" si="80"/>
        <v>2172</v>
      </c>
      <c r="Z321" s="464">
        <f t="shared" si="81"/>
        <v>192</v>
      </c>
      <c r="AA321" s="465">
        <f t="shared" si="72"/>
        <v>1608839</v>
      </c>
    </row>
    <row r="322" spans="1:27" x14ac:dyDescent="0.2">
      <c r="A322" s="452">
        <f t="shared" si="82"/>
        <v>2046</v>
      </c>
      <c r="B322" s="452">
        <f t="shared" si="83"/>
        <v>5</v>
      </c>
      <c r="C322" s="457">
        <f t="shared" si="70"/>
        <v>53448</v>
      </c>
      <c r="E322" s="463">
        <v>1047875</v>
      </c>
      <c r="F322" s="464">
        <v>1348624</v>
      </c>
      <c r="G322" s="464">
        <v>70784</v>
      </c>
      <c r="H322" s="464">
        <v>6380</v>
      </c>
      <c r="I322" s="464">
        <v>432</v>
      </c>
      <c r="J322" s="464">
        <f t="shared" si="73"/>
        <v>2474095</v>
      </c>
      <c r="K322" s="464">
        <f t="shared" si="74"/>
        <v>219237</v>
      </c>
      <c r="L322" s="464">
        <f t="shared" si="75"/>
        <v>2693332</v>
      </c>
      <c r="M322" s="464">
        <v>2174</v>
      </c>
      <c r="N322" s="464">
        <f t="shared" si="76"/>
        <v>193</v>
      </c>
      <c r="O322" s="465">
        <f t="shared" si="71"/>
        <v>2695699</v>
      </c>
      <c r="P322" s="461"/>
      <c r="Q322" s="463">
        <v>759666</v>
      </c>
      <c r="R322" s="464">
        <v>549845</v>
      </c>
      <c r="S322" s="464">
        <f t="shared" si="84"/>
        <v>70784</v>
      </c>
      <c r="T322" s="464">
        <f t="shared" si="84"/>
        <v>6380</v>
      </c>
      <c r="U322" s="464">
        <f t="shared" si="84"/>
        <v>432</v>
      </c>
      <c r="V322" s="464">
        <f t="shared" si="77"/>
        <v>1387107</v>
      </c>
      <c r="W322" s="464">
        <f t="shared" si="78"/>
        <v>122916</v>
      </c>
      <c r="X322" s="464">
        <f t="shared" si="79"/>
        <v>1510023</v>
      </c>
      <c r="Y322" s="464">
        <f t="shared" si="80"/>
        <v>2174</v>
      </c>
      <c r="Z322" s="464">
        <f t="shared" si="81"/>
        <v>193</v>
      </c>
      <c r="AA322" s="465">
        <f t="shared" si="72"/>
        <v>1512390</v>
      </c>
    </row>
    <row r="323" spans="1:27" x14ac:dyDescent="0.2">
      <c r="A323" s="452">
        <f t="shared" si="82"/>
        <v>2046</v>
      </c>
      <c r="B323" s="452">
        <f t="shared" si="83"/>
        <v>6</v>
      </c>
      <c r="C323" s="457">
        <f t="shared" si="70"/>
        <v>53479</v>
      </c>
      <c r="E323" s="463">
        <v>1063936</v>
      </c>
      <c r="F323" s="464">
        <v>1305326</v>
      </c>
      <c r="G323" s="464">
        <v>73387</v>
      </c>
      <c r="H323" s="464">
        <v>5755</v>
      </c>
      <c r="I323" s="464">
        <v>316</v>
      </c>
      <c r="J323" s="464">
        <f t="shared" si="73"/>
        <v>2448720</v>
      </c>
      <c r="K323" s="464">
        <f t="shared" si="74"/>
        <v>216989</v>
      </c>
      <c r="L323" s="464">
        <f t="shared" si="75"/>
        <v>2665709</v>
      </c>
      <c r="M323" s="464">
        <v>1787</v>
      </c>
      <c r="N323" s="464">
        <f t="shared" si="76"/>
        <v>158</v>
      </c>
      <c r="O323" s="465">
        <f t="shared" si="71"/>
        <v>2667654</v>
      </c>
      <c r="P323" s="461"/>
      <c r="Q323" s="463">
        <v>784900</v>
      </c>
      <c r="R323" s="464">
        <v>545959</v>
      </c>
      <c r="S323" s="464">
        <f t="shared" si="84"/>
        <v>73387</v>
      </c>
      <c r="T323" s="464">
        <f t="shared" si="84"/>
        <v>5755</v>
      </c>
      <c r="U323" s="464">
        <f t="shared" si="84"/>
        <v>316</v>
      </c>
      <c r="V323" s="464">
        <f t="shared" si="77"/>
        <v>1410317</v>
      </c>
      <c r="W323" s="464">
        <f t="shared" si="78"/>
        <v>124973</v>
      </c>
      <c r="X323" s="464">
        <f t="shared" si="79"/>
        <v>1535290</v>
      </c>
      <c r="Y323" s="464">
        <f t="shared" si="80"/>
        <v>1787</v>
      </c>
      <c r="Z323" s="464">
        <f t="shared" si="81"/>
        <v>158</v>
      </c>
      <c r="AA323" s="465">
        <f t="shared" si="72"/>
        <v>1537235</v>
      </c>
    </row>
    <row r="324" spans="1:27" x14ac:dyDescent="0.2">
      <c r="A324" s="452">
        <f t="shared" si="82"/>
        <v>2046</v>
      </c>
      <c r="B324" s="452">
        <f t="shared" si="83"/>
        <v>7</v>
      </c>
      <c r="C324" s="457">
        <f t="shared" si="70"/>
        <v>53509</v>
      </c>
      <c r="E324" s="463">
        <v>1226985</v>
      </c>
      <c r="F324" s="464">
        <v>1393782</v>
      </c>
      <c r="G324" s="464">
        <v>71733</v>
      </c>
      <c r="H324" s="464">
        <v>6683</v>
      </c>
      <c r="I324" s="464">
        <v>274</v>
      </c>
      <c r="J324" s="464">
        <f t="shared" si="73"/>
        <v>2699457</v>
      </c>
      <c r="K324" s="464">
        <f t="shared" si="74"/>
        <v>239207</v>
      </c>
      <c r="L324" s="464">
        <f t="shared" si="75"/>
        <v>2938664</v>
      </c>
      <c r="M324" s="464">
        <v>2889</v>
      </c>
      <c r="N324" s="464">
        <f t="shared" si="76"/>
        <v>256</v>
      </c>
      <c r="O324" s="465">
        <f t="shared" si="71"/>
        <v>2941809</v>
      </c>
      <c r="P324" s="461"/>
      <c r="Q324" s="463">
        <v>945745</v>
      </c>
      <c r="R324" s="464">
        <v>621123</v>
      </c>
      <c r="S324" s="464">
        <f t="shared" si="84"/>
        <v>71733</v>
      </c>
      <c r="T324" s="464">
        <f t="shared" si="84"/>
        <v>6683</v>
      </c>
      <c r="U324" s="464">
        <f t="shared" si="84"/>
        <v>274</v>
      </c>
      <c r="V324" s="464">
        <f t="shared" si="77"/>
        <v>1645558</v>
      </c>
      <c r="W324" s="464">
        <f t="shared" si="78"/>
        <v>145818</v>
      </c>
      <c r="X324" s="464">
        <f t="shared" si="79"/>
        <v>1791376</v>
      </c>
      <c r="Y324" s="464">
        <f t="shared" si="80"/>
        <v>2889</v>
      </c>
      <c r="Z324" s="464">
        <f t="shared" si="81"/>
        <v>256</v>
      </c>
      <c r="AA324" s="465">
        <f t="shared" si="72"/>
        <v>1794521</v>
      </c>
    </row>
    <row r="325" spans="1:27" x14ac:dyDescent="0.2">
      <c r="A325" s="452">
        <f t="shared" si="82"/>
        <v>2046</v>
      </c>
      <c r="B325" s="452">
        <f t="shared" si="83"/>
        <v>8</v>
      </c>
      <c r="C325" s="457">
        <f t="shared" si="70"/>
        <v>53540</v>
      </c>
      <c r="E325" s="463">
        <v>1255644</v>
      </c>
      <c r="F325" s="464">
        <v>1389046</v>
      </c>
      <c r="G325" s="464">
        <v>77211</v>
      </c>
      <c r="H325" s="464">
        <v>6102</v>
      </c>
      <c r="I325" s="464">
        <v>267</v>
      </c>
      <c r="J325" s="464">
        <f t="shared" si="73"/>
        <v>2728270</v>
      </c>
      <c r="K325" s="464">
        <f t="shared" si="74"/>
        <v>241760</v>
      </c>
      <c r="L325" s="464">
        <f t="shared" si="75"/>
        <v>2970030</v>
      </c>
      <c r="M325" s="464">
        <v>1634</v>
      </c>
      <c r="N325" s="464">
        <f t="shared" si="76"/>
        <v>145</v>
      </c>
      <c r="O325" s="465">
        <f t="shared" si="71"/>
        <v>2971809</v>
      </c>
      <c r="P325" s="461"/>
      <c r="Q325" s="463">
        <v>974188</v>
      </c>
      <c r="R325" s="464">
        <v>613329</v>
      </c>
      <c r="S325" s="464">
        <f t="shared" si="84"/>
        <v>77211</v>
      </c>
      <c r="T325" s="464">
        <f t="shared" si="84"/>
        <v>6102</v>
      </c>
      <c r="U325" s="464">
        <f t="shared" si="84"/>
        <v>267</v>
      </c>
      <c r="V325" s="464">
        <f t="shared" si="77"/>
        <v>1671097</v>
      </c>
      <c r="W325" s="464">
        <f t="shared" si="78"/>
        <v>148081</v>
      </c>
      <c r="X325" s="464">
        <f t="shared" si="79"/>
        <v>1819178</v>
      </c>
      <c r="Y325" s="464">
        <f t="shared" si="80"/>
        <v>1634</v>
      </c>
      <c r="Z325" s="464">
        <f t="shared" si="81"/>
        <v>145</v>
      </c>
      <c r="AA325" s="465">
        <f t="shared" si="72"/>
        <v>1820957</v>
      </c>
    </row>
    <row r="326" spans="1:27" x14ac:dyDescent="0.2">
      <c r="A326" s="452">
        <f t="shared" si="82"/>
        <v>2046</v>
      </c>
      <c r="B326" s="452">
        <f t="shared" si="83"/>
        <v>9</v>
      </c>
      <c r="C326" s="457">
        <f t="shared" si="70"/>
        <v>53571</v>
      </c>
      <c r="E326" s="463">
        <v>1088771</v>
      </c>
      <c r="F326" s="464">
        <v>1309361</v>
      </c>
      <c r="G326" s="464">
        <v>68881</v>
      </c>
      <c r="H326" s="464">
        <v>6235</v>
      </c>
      <c r="I326" s="464">
        <v>302</v>
      </c>
      <c r="J326" s="464">
        <f t="shared" si="73"/>
        <v>2473550</v>
      </c>
      <c r="K326" s="464">
        <f t="shared" si="74"/>
        <v>219189</v>
      </c>
      <c r="L326" s="464">
        <f t="shared" si="75"/>
        <v>2692739</v>
      </c>
      <c r="M326" s="464">
        <v>1428</v>
      </c>
      <c r="N326" s="464">
        <f t="shared" si="76"/>
        <v>127</v>
      </c>
      <c r="O326" s="465">
        <f t="shared" si="71"/>
        <v>2694294</v>
      </c>
      <c r="P326" s="461"/>
      <c r="Q326" s="463">
        <v>823160</v>
      </c>
      <c r="R326" s="464">
        <v>553340</v>
      </c>
      <c r="S326" s="464">
        <f t="shared" si="84"/>
        <v>68881</v>
      </c>
      <c r="T326" s="464">
        <f t="shared" si="84"/>
        <v>6235</v>
      </c>
      <c r="U326" s="464">
        <f t="shared" si="84"/>
        <v>302</v>
      </c>
      <c r="V326" s="464">
        <f t="shared" si="77"/>
        <v>1451918</v>
      </c>
      <c r="W326" s="464">
        <f t="shared" si="78"/>
        <v>128659</v>
      </c>
      <c r="X326" s="464">
        <f t="shared" si="79"/>
        <v>1580577</v>
      </c>
      <c r="Y326" s="464">
        <f t="shared" si="80"/>
        <v>1428</v>
      </c>
      <c r="Z326" s="464">
        <f t="shared" si="81"/>
        <v>127</v>
      </c>
      <c r="AA326" s="465">
        <f t="shared" si="72"/>
        <v>1582132</v>
      </c>
    </row>
    <row r="327" spans="1:27" x14ac:dyDescent="0.2">
      <c r="A327" s="452">
        <f t="shared" si="82"/>
        <v>2046</v>
      </c>
      <c r="B327" s="452">
        <f t="shared" si="83"/>
        <v>10</v>
      </c>
      <c r="C327" s="457">
        <f t="shared" si="70"/>
        <v>53601</v>
      </c>
      <c r="E327" s="463">
        <v>1168108</v>
      </c>
      <c r="F327" s="464">
        <v>1425123</v>
      </c>
      <c r="G327" s="464">
        <v>69060</v>
      </c>
      <c r="H327" s="464">
        <v>7070</v>
      </c>
      <c r="I327" s="464">
        <v>462</v>
      </c>
      <c r="J327" s="464">
        <f t="shared" si="73"/>
        <v>2669823</v>
      </c>
      <c r="K327" s="464">
        <f t="shared" si="74"/>
        <v>236581</v>
      </c>
      <c r="L327" s="464">
        <f t="shared" si="75"/>
        <v>2906404</v>
      </c>
      <c r="M327" s="464">
        <v>1830</v>
      </c>
      <c r="N327" s="464">
        <f t="shared" si="76"/>
        <v>162</v>
      </c>
      <c r="O327" s="465">
        <f t="shared" si="71"/>
        <v>2908396</v>
      </c>
      <c r="P327" s="461"/>
      <c r="Q327" s="463">
        <v>866752</v>
      </c>
      <c r="R327" s="464">
        <v>581058</v>
      </c>
      <c r="S327" s="464">
        <f t="shared" si="84"/>
        <v>69060</v>
      </c>
      <c r="T327" s="464">
        <f t="shared" si="84"/>
        <v>7070</v>
      </c>
      <c r="U327" s="464">
        <f t="shared" si="84"/>
        <v>462</v>
      </c>
      <c r="V327" s="464">
        <f t="shared" si="77"/>
        <v>1524402</v>
      </c>
      <c r="W327" s="464">
        <f t="shared" si="78"/>
        <v>135082</v>
      </c>
      <c r="X327" s="464">
        <f t="shared" si="79"/>
        <v>1659484</v>
      </c>
      <c r="Y327" s="464">
        <f t="shared" si="80"/>
        <v>1830</v>
      </c>
      <c r="Z327" s="464">
        <f t="shared" si="81"/>
        <v>162</v>
      </c>
      <c r="AA327" s="465">
        <f t="shared" si="72"/>
        <v>1661476</v>
      </c>
    </row>
    <row r="328" spans="1:27" x14ac:dyDescent="0.2">
      <c r="A328" s="452">
        <f t="shared" si="82"/>
        <v>2046</v>
      </c>
      <c r="B328" s="452">
        <f t="shared" si="83"/>
        <v>11</v>
      </c>
      <c r="C328" s="457">
        <f t="shared" si="70"/>
        <v>53632</v>
      </c>
      <c r="E328" s="463">
        <v>1298067</v>
      </c>
      <c r="F328" s="464">
        <v>1491298</v>
      </c>
      <c r="G328" s="464">
        <v>65915</v>
      </c>
      <c r="H328" s="464">
        <v>6016</v>
      </c>
      <c r="I328" s="464">
        <v>608</v>
      </c>
      <c r="J328" s="464">
        <f t="shared" si="73"/>
        <v>2861904</v>
      </c>
      <c r="K328" s="464">
        <f t="shared" si="74"/>
        <v>253602</v>
      </c>
      <c r="L328" s="464">
        <f t="shared" si="75"/>
        <v>3115506</v>
      </c>
      <c r="M328" s="464">
        <v>1832</v>
      </c>
      <c r="N328" s="464">
        <f t="shared" si="76"/>
        <v>162</v>
      </c>
      <c r="O328" s="465">
        <f t="shared" si="71"/>
        <v>3117500</v>
      </c>
      <c r="P328" s="461"/>
      <c r="Q328" s="463">
        <v>996138</v>
      </c>
      <c r="R328" s="464">
        <v>624713</v>
      </c>
      <c r="S328" s="464">
        <f t="shared" si="84"/>
        <v>65915</v>
      </c>
      <c r="T328" s="464">
        <f t="shared" si="84"/>
        <v>6016</v>
      </c>
      <c r="U328" s="464">
        <f t="shared" si="84"/>
        <v>608</v>
      </c>
      <c r="V328" s="464">
        <f t="shared" si="77"/>
        <v>1693390</v>
      </c>
      <c r="W328" s="464">
        <f t="shared" si="78"/>
        <v>150057</v>
      </c>
      <c r="X328" s="464">
        <f t="shared" si="79"/>
        <v>1843447</v>
      </c>
      <c r="Y328" s="464">
        <f t="shared" si="80"/>
        <v>1832</v>
      </c>
      <c r="Z328" s="464">
        <f t="shared" si="81"/>
        <v>162</v>
      </c>
      <c r="AA328" s="465">
        <f t="shared" si="72"/>
        <v>1845441</v>
      </c>
    </row>
    <row r="329" spans="1:27" x14ac:dyDescent="0.2">
      <c r="A329" s="452">
        <f t="shared" si="82"/>
        <v>2046</v>
      </c>
      <c r="B329" s="452">
        <f t="shared" si="83"/>
        <v>12</v>
      </c>
      <c r="C329" s="457">
        <f t="shared" si="70"/>
        <v>53662</v>
      </c>
      <c r="E329" s="463">
        <v>1543190</v>
      </c>
      <c r="F329" s="464">
        <v>1689343</v>
      </c>
      <c r="G329" s="464">
        <v>64204</v>
      </c>
      <c r="H329" s="464">
        <v>6723</v>
      </c>
      <c r="I329" s="464">
        <v>803</v>
      </c>
      <c r="J329" s="464">
        <f t="shared" si="73"/>
        <v>3304263</v>
      </c>
      <c r="K329" s="464">
        <f t="shared" si="74"/>
        <v>292801</v>
      </c>
      <c r="L329" s="464">
        <f t="shared" si="75"/>
        <v>3597064</v>
      </c>
      <c r="M329" s="464">
        <v>1718</v>
      </c>
      <c r="N329" s="464">
        <f t="shared" si="76"/>
        <v>152</v>
      </c>
      <c r="O329" s="465">
        <f t="shared" si="71"/>
        <v>3598934</v>
      </c>
      <c r="P329" s="461"/>
      <c r="Q329" s="463">
        <v>1220502</v>
      </c>
      <c r="R329" s="464">
        <v>754048</v>
      </c>
      <c r="S329" s="464">
        <f t="shared" si="84"/>
        <v>64204</v>
      </c>
      <c r="T329" s="464">
        <f t="shared" si="84"/>
        <v>6723</v>
      </c>
      <c r="U329" s="464">
        <f t="shared" si="84"/>
        <v>803</v>
      </c>
      <c r="V329" s="464">
        <f t="shared" si="77"/>
        <v>2046280</v>
      </c>
      <c r="W329" s="464">
        <f t="shared" si="78"/>
        <v>181327</v>
      </c>
      <c r="X329" s="464">
        <f t="shared" si="79"/>
        <v>2227607</v>
      </c>
      <c r="Y329" s="464">
        <f t="shared" si="80"/>
        <v>1718</v>
      </c>
      <c r="Z329" s="464">
        <f t="shared" si="81"/>
        <v>152</v>
      </c>
      <c r="AA329" s="465">
        <f t="shared" si="72"/>
        <v>2229477</v>
      </c>
    </row>
    <row r="330" spans="1:27" x14ac:dyDescent="0.2">
      <c r="A330" s="452">
        <f t="shared" si="82"/>
        <v>2047</v>
      </c>
      <c r="B330" s="452">
        <f t="shared" si="83"/>
        <v>1</v>
      </c>
      <c r="C330" s="457">
        <f t="shared" si="70"/>
        <v>53693</v>
      </c>
      <c r="E330" s="463">
        <v>1493011</v>
      </c>
      <c r="F330" s="464">
        <v>1659577</v>
      </c>
      <c r="G330" s="464">
        <v>68575</v>
      </c>
      <c r="H330" s="464">
        <v>7038</v>
      </c>
      <c r="I330" s="464">
        <v>824</v>
      </c>
      <c r="J330" s="464">
        <f t="shared" si="73"/>
        <v>3229025</v>
      </c>
      <c r="K330" s="464">
        <f t="shared" si="74"/>
        <v>286134</v>
      </c>
      <c r="L330" s="464">
        <f t="shared" si="75"/>
        <v>3515159</v>
      </c>
      <c r="M330" s="464">
        <v>2325</v>
      </c>
      <c r="N330" s="464">
        <f t="shared" si="76"/>
        <v>206</v>
      </c>
      <c r="O330" s="465">
        <f t="shared" si="71"/>
        <v>3517690</v>
      </c>
      <c r="P330" s="461"/>
      <c r="Q330" s="463">
        <v>1204538</v>
      </c>
      <c r="R330" s="464">
        <v>725237</v>
      </c>
      <c r="S330" s="464">
        <f t="shared" si="84"/>
        <v>68575</v>
      </c>
      <c r="T330" s="464">
        <f t="shared" si="84"/>
        <v>7038</v>
      </c>
      <c r="U330" s="464">
        <f t="shared" si="84"/>
        <v>824</v>
      </c>
      <c r="V330" s="464">
        <f t="shared" si="77"/>
        <v>2006212</v>
      </c>
      <c r="W330" s="464">
        <f t="shared" si="78"/>
        <v>177777</v>
      </c>
      <c r="X330" s="464">
        <f t="shared" si="79"/>
        <v>2183989</v>
      </c>
      <c r="Y330" s="464">
        <f t="shared" si="80"/>
        <v>2325</v>
      </c>
      <c r="Z330" s="464">
        <f t="shared" si="81"/>
        <v>206</v>
      </c>
      <c r="AA330" s="465">
        <f t="shared" si="72"/>
        <v>2186520</v>
      </c>
    </row>
    <row r="331" spans="1:27" x14ac:dyDescent="0.2">
      <c r="A331" s="452">
        <f t="shared" si="82"/>
        <v>2047</v>
      </c>
      <c r="B331" s="452">
        <f t="shared" si="83"/>
        <v>2</v>
      </c>
      <c r="C331" s="457">
        <f t="shared" si="70"/>
        <v>53724</v>
      </c>
      <c r="E331" s="463">
        <v>1252108</v>
      </c>
      <c r="F331" s="464">
        <v>1430558</v>
      </c>
      <c r="G331" s="464">
        <v>67028</v>
      </c>
      <c r="H331" s="464">
        <v>6083</v>
      </c>
      <c r="I331" s="464">
        <v>791</v>
      </c>
      <c r="J331" s="464">
        <f t="shared" si="73"/>
        <v>2756568</v>
      </c>
      <c r="K331" s="464">
        <f t="shared" si="74"/>
        <v>244268</v>
      </c>
      <c r="L331" s="464">
        <f t="shared" si="75"/>
        <v>3000836</v>
      </c>
      <c r="M331" s="464">
        <v>2433</v>
      </c>
      <c r="N331" s="464">
        <f t="shared" si="76"/>
        <v>216</v>
      </c>
      <c r="O331" s="465">
        <f t="shared" si="71"/>
        <v>3003485</v>
      </c>
      <c r="P331" s="461"/>
      <c r="Q331" s="463">
        <v>988661</v>
      </c>
      <c r="R331" s="464">
        <v>602635</v>
      </c>
      <c r="S331" s="464">
        <f t="shared" si="84"/>
        <v>67028</v>
      </c>
      <c r="T331" s="464">
        <f t="shared" si="84"/>
        <v>6083</v>
      </c>
      <c r="U331" s="464">
        <f t="shared" si="84"/>
        <v>791</v>
      </c>
      <c r="V331" s="464">
        <f t="shared" si="77"/>
        <v>1665198</v>
      </c>
      <c r="W331" s="464">
        <f t="shared" si="78"/>
        <v>147558</v>
      </c>
      <c r="X331" s="464">
        <f t="shared" si="79"/>
        <v>1812756</v>
      </c>
      <c r="Y331" s="464">
        <f t="shared" si="80"/>
        <v>2433</v>
      </c>
      <c r="Z331" s="464">
        <f t="shared" si="81"/>
        <v>216</v>
      </c>
      <c r="AA331" s="465">
        <f t="shared" si="72"/>
        <v>1815405</v>
      </c>
    </row>
    <row r="332" spans="1:27" x14ac:dyDescent="0.2">
      <c r="A332" s="452">
        <f t="shared" si="82"/>
        <v>2047</v>
      </c>
      <c r="B332" s="452">
        <f t="shared" si="83"/>
        <v>3</v>
      </c>
      <c r="C332" s="457">
        <f t="shared" si="70"/>
        <v>53752</v>
      </c>
      <c r="E332" s="463">
        <v>1306543</v>
      </c>
      <c r="F332" s="464">
        <v>1559550</v>
      </c>
      <c r="G332" s="464">
        <v>71725</v>
      </c>
      <c r="H332" s="464">
        <v>7257</v>
      </c>
      <c r="I332" s="464">
        <v>788</v>
      </c>
      <c r="J332" s="464">
        <f t="shared" si="73"/>
        <v>2945863</v>
      </c>
      <c r="K332" s="464">
        <f t="shared" si="74"/>
        <v>261042</v>
      </c>
      <c r="L332" s="464">
        <f t="shared" si="75"/>
        <v>3206905</v>
      </c>
      <c r="M332" s="464">
        <v>2339</v>
      </c>
      <c r="N332" s="464">
        <f t="shared" si="76"/>
        <v>207</v>
      </c>
      <c r="O332" s="465">
        <f t="shared" si="71"/>
        <v>3209451</v>
      </c>
      <c r="P332" s="461"/>
      <c r="Q332" s="463">
        <v>1003452</v>
      </c>
      <c r="R332" s="464">
        <v>643626</v>
      </c>
      <c r="S332" s="464">
        <f t="shared" si="84"/>
        <v>71725</v>
      </c>
      <c r="T332" s="464">
        <f t="shared" si="84"/>
        <v>7257</v>
      </c>
      <c r="U332" s="464">
        <f t="shared" si="84"/>
        <v>788</v>
      </c>
      <c r="V332" s="464">
        <f t="shared" si="77"/>
        <v>1726848</v>
      </c>
      <c r="W332" s="464">
        <f t="shared" si="78"/>
        <v>153021</v>
      </c>
      <c r="X332" s="464">
        <f t="shared" si="79"/>
        <v>1879869</v>
      </c>
      <c r="Y332" s="464">
        <f t="shared" si="80"/>
        <v>2339</v>
      </c>
      <c r="Z332" s="464">
        <f t="shared" si="81"/>
        <v>207</v>
      </c>
      <c r="AA332" s="465">
        <f t="shared" si="72"/>
        <v>1882415</v>
      </c>
    </row>
    <row r="333" spans="1:27" x14ac:dyDescent="0.2">
      <c r="A333" s="452">
        <f t="shared" si="82"/>
        <v>2047</v>
      </c>
      <c r="B333" s="452">
        <f t="shared" si="83"/>
        <v>4</v>
      </c>
      <c r="C333" s="457">
        <f t="shared" si="70"/>
        <v>53783</v>
      </c>
      <c r="E333" s="463">
        <v>1137527</v>
      </c>
      <c r="F333" s="464">
        <v>1413762</v>
      </c>
      <c r="G333" s="464">
        <v>69035</v>
      </c>
      <c r="H333" s="464">
        <v>6591</v>
      </c>
      <c r="I333" s="464">
        <v>560</v>
      </c>
      <c r="J333" s="464">
        <f t="shared" si="73"/>
        <v>2627475</v>
      </c>
      <c r="K333" s="464">
        <f t="shared" si="74"/>
        <v>232829</v>
      </c>
      <c r="L333" s="464">
        <f t="shared" si="75"/>
        <v>2860304</v>
      </c>
      <c r="M333" s="464">
        <v>2172</v>
      </c>
      <c r="N333" s="464">
        <f t="shared" si="76"/>
        <v>192</v>
      </c>
      <c r="O333" s="465">
        <f t="shared" si="71"/>
        <v>2862668</v>
      </c>
      <c r="P333" s="461"/>
      <c r="Q333" s="463">
        <v>843907</v>
      </c>
      <c r="R333" s="464">
        <v>546730</v>
      </c>
      <c r="S333" s="464">
        <f t="shared" si="84"/>
        <v>69035</v>
      </c>
      <c r="T333" s="464">
        <f t="shared" si="84"/>
        <v>6591</v>
      </c>
      <c r="U333" s="464">
        <f t="shared" si="84"/>
        <v>560</v>
      </c>
      <c r="V333" s="464">
        <f t="shared" si="77"/>
        <v>1466823</v>
      </c>
      <c r="W333" s="464">
        <f t="shared" si="78"/>
        <v>129980</v>
      </c>
      <c r="X333" s="464">
        <f t="shared" si="79"/>
        <v>1596803</v>
      </c>
      <c r="Y333" s="464">
        <f t="shared" si="80"/>
        <v>2172</v>
      </c>
      <c r="Z333" s="464">
        <f t="shared" si="81"/>
        <v>192</v>
      </c>
      <c r="AA333" s="465">
        <f t="shared" si="72"/>
        <v>1599167</v>
      </c>
    </row>
    <row r="334" spans="1:27" x14ac:dyDescent="0.2">
      <c r="A334" s="452">
        <f t="shared" si="82"/>
        <v>2047</v>
      </c>
      <c r="B334" s="452">
        <f t="shared" si="83"/>
        <v>5</v>
      </c>
      <c r="C334" s="457">
        <f t="shared" si="70"/>
        <v>53813</v>
      </c>
      <c r="E334" s="463">
        <v>1044917</v>
      </c>
      <c r="F334" s="464">
        <v>1390225</v>
      </c>
      <c r="G334" s="464">
        <v>70800</v>
      </c>
      <c r="H334" s="464">
        <v>6474</v>
      </c>
      <c r="I334" s="464">
        <v>432</v>
      </c>
      <c r="J334" s="464">
        <f t="shared" si="73"/>
        <v>2512848</v>
      </c>
      <c r="K334" s="464">
        <f t="shared" si="74"/>
        <v>222671</v>
      </c>
      <c r="L334" s="464">
        <f t="shared" si="75"/>
        <v>2735519</v>
      </c>
      <c r="M334" s="464">
        <v>2174</v>
      </c>
      <c r="N334" s="464">
        <f t="shared" si="76"/>
        <v>193</v>
      </c>
      <c r="O334" s="465">
        <f t="shared" si="71"/>
        <v>2737886</v>
      </c>
      <c r="P334" s="461"/>
      <c r="Q334" s="463">
        <v>759230</v>
      </c>
      <c r="R334" s="464">
        <v>543864</v>
      </c>
      <c r="S334" s="464">
        <f t="shared" si="84"/>
        <v>70800</v>
      </c>
      <c r="T334" s="464">
        <f t="shared" si="84"/>
        <v>6474</v>
      </c>
      <c r="U334" s="464">
        <f t="shared" si="84"/>
        <v>432</v>
      </c>
      <c r="V334" s="464">
        <f t="shared" si="77"/>
        <v>1380800</v>
      </c>
      <c r="W334" s="464">
        <f t="shared" si="78"/>
        <v>122357</v>
      </c>
      <c r="X334" s="464">
        <f t="shared" si="79"/>
        <v>1503157</v>
      </c>
      <c r="Y334" s="464">
        <f t="shared" si="80"/>
        <v>2174</v>
      </c>
      <c r="Z334" s="464">
        <f t="shared" si="81"/>
        <v>193</v>
      </c>
      <c r="AA334" s="465">
        <f t="shared" si="72"/>
        <v>1505524</v>
      </c>
    </row>
    <row r="335" spans="1:27" x14ac:dyDescent="0.2">
      <c r="A335" s="452">
        <f t="shared" si="82"/>
        <v>2047</v>
      </c>
      <c r="B335" s="452">
        <f t="shared" si="83"/>
        <v>6</v>
      </c>
      <c r="C335" s="457">
        <f t="shared" si="70"/>
        <v>53844</v>
      </c>
      <c r="E335" s="463">
        <v>1063861</v>
      </c>
      <c r="F335" s="464">
        <v>1345956</v>
      </c>
      <c r="G335" s="464">
        <v>73149</v>
      </c>
      <c r="H335" s="464">
        <v>5841</v>
      </c>
      <c r="I335" s="464">
        <v>316</v>
      </c>
      <c r="J335" s="464">
        <f t="shared" si="73"/>
        <v>2489123</v>
      </c>
      <c r="K335" s="464">
        <f t="shared" si="74"/>
        <v>220569</v>
      </c>
      <c r="L335" s="464">
        <f t="shared" si="75"/>
        <v>2709692</v>
      </c>
      <c r="M335" s="464">
        <v>1787</v>
      </c>
      <c r="N335" s="464">
        <f t="shared" si="76"/>
        <v>158</v>
      </c>
      <c r="O335" s="465">
        <f t="shared" si="71"/>
        <v>2711637</v>
      </c>
      <c r="P335" s="461"/>
      <c r="Q335" s="463">
        <v>787361</v>
      </c>
      <c r="R335" s="464">
        <v>541474</v>
      </c>
      <c r="S335" s="464">
        <f t="shared" si="84"/>
        <v>73149</v>
      </c>
      <c r="T335" s="464">
        <f t="shared" si="84"/>
        <v>5841</v>
      </c>
      <c r="U335" s="464">
        <f t="shared" si="84"/>
        <v>316</v>
      </c>
      <c r="V335" s="464">
        <f t="shared" si="77"/>
        <v>1408141</v>
      </c>
      <c r="W335" s="464">
        <f t="shared" si="78"/>
        <v>124780</v>
      </c>
      <c r="X335" s="464">
        <f t="shared" si="79"/>
        <v>1532921</v>
      </c>
      <c r="Y335" s="464">
        <f t="shared" si="80"/>
        <v>1787</v>
      </c>
      <c r="Z335" s="464">
        <f t="shared" si="81"/>
        <v>158</v>
      </c>
      <c r="AA335" s="465">
        <f t="shared" si="72"/>
        <v>1534866</v>
      </c>
    </row>
    <row r="336" spans="1:27" x14ac:dyDescent="0.2">
      <c r="A336" s="452">
        <f t="shared" si="82"/>
        <v>2047</v>
      </c>
      <c r="B336" s="452">
        <f t="shared" si="83"/>
        <v>7</v>
      </c>
      <c r="C336" s="457">
        <f t="shared" si="70"/>
        <v>53874</v>
      </c>
      <c r="E336" s="463">
        <v>1234999</v>
      </c>
      <c r="F336" s="464">
        <v>1433805</v>
      </c>
      <c r="G336" s="464">
        <v>71507</v>
      </c>
      <c r="H336" s="464">
        <v>6785</v>
      </c>
      <c r="I336" s="464">
        <v>274</v>
      </c>
      <c r="J336" s="464">
        <f t="shared" si="73"/>
        <v>2747370</v>
      </c>
      <c r="K336" s="464">
        <f t="shared" si="74"/>
        <v>243453</v>
      </c>
      <c r="L336" s="464">
        <f t="shared" si="75"/>
        <v>2990823</v>
      </c>
      <c r="M336" s="464">
        <v>2889</v>
      </c>
      <c r="N336" s="464">
        <f t="shared" si="76"/>
        <v>256</v>
      </c>
      <c r="O336" s="465">
        <f t="shared" si="71"/>
        <v>2993968</v>
      </c>
      <c r="P336" s="461"/>
      <c r="Q336" s="463">
        <v>956405</v>
      </c>
      <c r="R336" s="464">
        <v>615567</v>
      </c>
      <c r="S336" s="464">
        <f t="shared" si="84"/>
        <v>71507</v>
      </c>
      <c r="T336" s="464">
        <f t="shared" si="84"/>
        <v>6785</v>
      </c>
      <c r="U336" s="464">
        <f t="shared" si="84"/>
        <v>274</v>
      </c>
      <c r="V336" s="464">
        <f t="shared" si="77"/>
        <v>1650538</v>
      </c>
      <c r="W336" s="464">
        <f t="shared" si="78"/>
        <v>146259</v>
      </c>
      <c r="X336" s="464">
        <f t="shared" si="79"/>
        <v>1796797</v>
      </c>
      <c r="Y336" s="464">
        <f t="shared" si="80"/>
        <v>2889</v>
      </c>
      <c r="Z336" s="464">
        <f t="shared" si="81"/>
        <v>256</v>
      </c>
      <c r="AA336" s="465">
        <f t="shared" si="72"/>
        <v>1799942</v>
      </c>
    </row>
    <row r="337" spans="1:27" x14ac:dyDescent="0.2">
      <c r="A337" s="452">
        <f t="shared" si="82"/>
        <v>2047</v>
      </c>
      <c r="B337" s="452">
        <f t="shared" si="83"/>
        <v>8</v>
      </c>
      <c r="C337" s="457">
        <f t="shared" si="70"/>
        <v>53905</v>
      </c>
      <c r="E337" s="463">
        <v>1259911</v>
      </c>
      <c r="F337" s="464">
        <v>1430183</v>
      </c>
      <c r="G337" s="464">
        <v>76966</v>
      </c>
      <c r="H337" s="464">
        <v>6197</v>
      </c>
      <c r="I337" s="464">
        <v>267</v>
      </c>
      <c r="J337" s="464">
        <f t="shared" si="73"/>
        <v>2773524</v>
      </c>
      <c r="K337" s="464">
        <f t="shared" si="74"/>
        <v>245771</v>
      </c>
      <c r="L337" s="464">
        <f t="shared" si="75"/>
        <v>3019295</v>
      </c>
      <c r="M337" s="464">
        <v>1634</v>
      </c>
      <c r="N337" s="464">
        <f t="shared" si="76"/>
        <v>145</v>
      </c>
      <c r="O337" s="465">
        <f t="shared" si="71"/>
        <v>3021074</v>
      </c>
      <c r="P337" s="461"/>
      <c r="Q337" s="463">
        <v>981194</v>
      </c>
      <c r="R337" s="464">
        <v>608985</v>
      </c>
      <c r="S337" s="464">
        <f t="shared" si="84"/>
        <v>76966</v>
      </c>
      <c r="T337" s="464">
        <f t="shared" si="84"/>
        <v>6197</v>
      </c>
      <c r="U337" s="464">
        <f t="shared" si="84"/>
        <v>267</v>
      </c>
      <c r="V337" s="464">
        <f t="shared" si="77"/>
        <v>1673609</v>
      </c>
      <c r="W337" s="464">
        <f t="shared" si="78"/>
        <v>148304</v>
      </c>
      <c r="X337" s="464">
        <f t="shared" si="79"/>
        <v>1821913</v>
      </c>
      <c r="Y337" s="464">
        <f t="shared" si="80"/>
        <v>1634</v>
      </c>
      <c r="Z337" s="464">
        <f t="shared" si="81"/>
        <v>145</v>
      </c>
      <c r="AA337" s="465">
        <f t="shared" si="72"/>
        <v>1823692</v>
      </c>
    </row>
    <row r="338" spans="1:27" x14ac:dyDescent="0.2">
      <c r="A338" s="452">
        <f t="shared" si="82"/>
        <v>2047</v>
      </c>
      <c r="B338" s="452">
        <f t="shared" si="83"/>
        <v>9</v>
      </c>
      <c r="C338" s="457">
        <f t="shared" si="70"/>
        <v>53936</v>
      </c>
      <c r="E338" s="463">
        <v>1090935</v>
      </c>
      <c r="F338" s="464">
        <v>1347533</v>
      </c>
      <c r="G338" s="464">
        <v>68656</v>
      </c>
      <c r="H338" s="464">
        <v>6334</v>
      </c>
      <c r="I338" s="464">
        <v>302</v>
      </c>
      <c r="J338" s="464">
        <f t="shared" si="73"/>
        <v>2513760</v>
      </c>
      <c r="K338" s="464">
        <f t="shared" si="74"/>
        <v>222752</v>
      </c>
      <c r="L338" s="464">
        <f t="shared" si="75"/>
        <v>2736512</v>
      </c>
      <c r="M338" s="464">
        <v>1428</v>
      </c>
      <c r="N338" s="464">
        <f t="shared" si="76"/>
        <v>127</v>
      </c>
      <c r="O338" s="465">
        <f t="shared" si="71"/>
        <v>2738067</v>
      </c>
      <c r="P338" s="461"/>
      <c r="Q338" s="463">
        <v>827998</v>
      </c>
      <c r="R338" s="464">
        <v>547633</v>
      </c>
      <c r="S338" s="464">
        <f t="shared" si="84"/>
        <v>68656</v>
      </c>
      <c r="T338" s="464">
        <f t="shared" si="84"/>
        <v>6334</v>
      </c>
      <c r="U338" s="464">
        <f t="shared" si="84"/>
        <v>302</v>
      </c>
      <c r="V338" s="464">
        <f t="shared" si="77"/>
        <v>1450923</v>
      </c>
      <c r="W338" s="464">
        <f t="shared" si="78"/>
        <v>128571</v>
      </c>
      <c r="X338" s="464">
        <f t="shared" si="79"/>
        <v>1579494</v>
      </c>
      <c r="Y338" s="464">
        <f t="shared" si="80"/>
        <v>1428</v>
      </c>
      <c r="Z338" s="464">
        <f t="shared" si="81"/>
        <v>127</v>
      </c>
      <c r="AA338" s="465">
        <f t="shared" si="72"/>
        <v>1581049</v>
      </c>
    </row>
    <row r="339" spans="1:27" x14ac:dyDescent="0.2">
      <c r="A339" s="452">
        <f t="shared" si="82"/>
        <v>2047</v>
      </c>
      <c r="B339" s="452">
        <f t="shared" si="83"/>
        <v>10</v>
      </c>
      <c r="C339" s="457">
        <f t="shared" si="70"/>
        <v>53966</v>
      </c>
      <c r="E339" s="463">
        <v>1165993</v>
      </c>
      <c r="F339" s="464">
        <v>1469573</v>
      </c>
      <c r="G339" s="464">
        <v>69078</v>
      </c>
      <c r="H339" s="464">
        <v>7186</v>
      </c>
      <c r="I339" s="464">
        <v>461</v>
      </c>
      <c r="J339" s="464">
        <f t="shared" si="73"/>
        <v>2712291</v>
      </c>
      <c r="K339" s="464">
        <f t="shared" si="74"/>
        <v>240345</v>
      </c>
      <c r="L339" s="464">
        <f t="shared" si="75"/>
        <v>2952636</v>
      </c>
      <c r="M339" s="464">
        <v>1830</v>
      </c>
      <c r="N339" s="464">
        <f t="shared" si="76"/>
        <v>162</v>
      </c>
      <c r="O339" s="465">
        <f t="shared" si="71"/>
        <v>2954628</v>
      </c>
      <c r="P339" s="461"/>
      <c r="Q339" s="463">
        <v>867754</v>
      </c>
      <c r="R339" s="464">
        <v>576717</v>
      </c>
      <c r="S339" s="464">
        <f t="shared" si="84"/>
        <v>69078</v>
      </c>
      <c r="T339" s="464">
        <f t="shared" si="84"/>
        <v>7186</v>
      </c>
      <c r="U339" s="464">
        <f t="shared" si="84"/>
        <v>461</v>
      </c>
      <c r="V339" s="464">
        <f t="shared" si="77"/>
        <v>1521196</v>
      </c>
      <c r="W339" s="464">
        <f t="shared" si="78"/>
        <v>134798</v>
      </c>
      <c r="X339" s="464">
        <f t="shared" si="79"/>
        <v>1655994</v>
      </c>
      <c r="Y339" s="464">
        <f t="shared" si="80"/>
        <v>1830</v>
      </c>
      <c r="Z339" s="464">
        <f t="shared" si="81"/>
        <v>162</v>
      </c>
      <c r="AA339" s="465">
        <f t="shared" si="72"/>
        <v>1657986</v>
      </c>
    </row>
    <row r="340" spans="1:27" x14ac:dyDescent="0.2">
      <c r="A340" s="452">
        <f t="shared" si="82"/>
        <v>2047</v>
      </c>
      <c r="B340" s="452">
        <f t="shared" si="83"/>
        <v>11</v>
      </c>
      <c r="C340" s="457">
        <f t="shared" si="70"/>
        <v>53997</v>
      </c>
      <c r="E340" s="463">
        <v>1296387</v>
      </c>
      <c r="F340" s="464">
        <v>1539306</v>
      </c>
      <c r="G340" s="464">
        <v>65933</v>
      </c>
      <c r="H340" s="464">
        <v>6117</v>
      </c>
      <c r="I340" s="464">
        <v>607</v>
      </c>
      <c r="J340" s="464">
        <f t="shared" si="73"/>
        <v>2908350</v>
      </c>
      <c r="K340" s="464">
        <f t="shared" si="74"/>
        <v>257718</v>
      </c>
      <c r="L340" s="464">
        <f t="shared" si="75"/>
        <v>3166068</v>
      </c>
      <c r="M340" s="464">
        <v>1832</v>
      </c>
      <c r="N340" s="464">
        <f t="shared" si="76"/>
        <v>162</v>
      </c>
      <c r="O340" s="465">
        <f t="shared" si="71"/>
        <v>3168062</v>
      </c>
      <c r="P340" s="461"/>
      <c r="Q340" s="463">
        <v>997677</v>
      </c>
      <c r="R340" s="464">
        <v>623094</v>
      </c>
      <c r="S340" s="464">
        <f t="shared" si="84"/>
        <v>65933</v>
      </c>
      <c r="T340" s="464">
        <f t="shared" si="84"/>
        <v>6117</v>
      </c>
      <c r="U340" s="464">
        <f t="shared" si="84"/>
        <v>607</v>
      </c>
      <c r="V340" s="464">
        <f t="shared" si="77"/>
        <v>1693428</v>
      </c>
      <c r="W340" s="464">
        <f t="shared" si="78"/>
        <v>150060</v>
      </c>
      <c r="X340" s="464">
        <f t="shared" si="79"/>
        <v>1843488</v>
      </c>
      <c r="Y340" s="464">
        <f t="shared" si="80"/>
        <v>1832</v>
      </c>
      <c r="Z340" s="464">
        <f t="shared" si="81"/>
        <v>162</v>
      </c>
      <c r="AA340" s="465">
        <f t="shared" si="72"/>
        <v>1845482</v>
      </c>
    </row>
    <row r="341" spans="1:27" x14ac:dyDescent="0.2">
      <c r="A341" s="452">
        <f t="shared" si="82"/>
        <v>2047</v>
      </c>
      <c r="B341" s="452">
        <f t="shared" si="83"/>
        <v>12</v>
      </c>
      <c r="C341" s="457">
        <f t="shared" si="70"/>
        <v>54027</v>
      </c>
      <c r="E341" s="463">
        <v>1549184</v>
      </c>
      <c r="F341" s="464">
        <v>1742644</v>
      </c>
      <c r="G341" s="464">
        <v>64272</v>
      </c>
      <c r="H341" s="464">
        <v>6835</v>
      </c>
      <c r="I341" s="464">
        <v>804</v>
      </c>
      <c r="J341" s="464">
        <f t="shared" si="73"/>
        <v>3363739</v>
      </c>
      <c r="K341" s="464">
        <f t="shared" si="74"/>
        <v>298071</v>
      </c>
      <c r="L341" s="464">
        <f t="shared" si="75"/>
        <v>3661810</v>
      </c>
      <c r="M341" s="464">
        <v>1718</v>
      </c>
      <c r="N341" s="464">
        <f t="shared" si="76"/>
        <v>152</v>
      </c>
      <c r="O341" s="465">
        <f t="shared" si="71"/>
        <v>3663680</v>
      </c>
      <c r="P341" s="461"/>
      <c r="Q341" s="463">
        <v>1230030</v>
      </c>
      <c r="R341" s="464">
        <v>754187</v>
      </c>
      <c r="S341" s="464">
        <f t="shared" si="84"/>
        <v>64272</v>
      </c>
      <c r="T341" s="464">
        <f t="shared" si="84"/>
        <v>6835</v>
      </c>
      <c r="U341" s="464">
        <f t="shared" si="84"/>
        <v>804</v>
      </c>
      <c r="V341" s="464">
        <f t="shared" si="77"/>
        <v>2056128</v>
      </c>
      <c r="W341" s="464">
        <f t="shared" si="78"/>
        <v>182200</v>
      </c>
      <c r="X341" s="464">
        <f t="shared" si="79"/>
        <v>2238328</v>
      </c>
      <c r="Y341" s="464">
        <f t="shared" si="80"/>
        <v>1718</v>
      </c>
      <c r="Z341" s="464">
        <f t="shared" si="81"/>
        <v>152</v>
      </c>
      <c r="AA341" s="465">
        <f t="shared" si="72"/>
        <v>2240198</v>
      </c>
    </row>
    <row r="342" spans="1:27" x14ac:dyDescent="0.2">
      <c r="A342" s="452">
        <f t="shared" si="82"/>
        <v>2048</v>
      </c>
      <c r="B342" s="452">
        <f t="shared" si="83"/>
        <v>1</v>
      </c>
      <c r="C342" s="457">
        <f t="shared" si="70"/>
        <v>54058</v>
      </c>
      <c r="E342" s="463">
        <v>1491342</v>
      </c>
      <c r="F342" s="464">
        <v>1711716</v>
      </c>
      <c r="G342" s="464">
        <v>68271</v>
      </c>
      <c r="H342" s="464">
        <v>7148</v>
      </c>
      <c r="I342" s="464">
        <v>823</v>
      </c>
      <c r="J342" s="464">
        <f t="shared" si="73"/>
        <v>3279300</v>
      </c>
      <c r="K342" s="464">
        <f t="shared" si="74"/>
        <v>290589</v>
      </c>
      <c r="L342" s="464">
        <f t="shared" si="75"/>
        <v>3569889</v>
      </c>
      <c r="M342" s="464">
        <v>2325</v>
      </c>
      <c r="N342" s="464">
        <f t="shared" si="76"/>
        <v>206</v>
      </c>
      <c r="O342" s="465">
        <f t="shared" si="71"/>
        <v>3572420</v>
      </c>
      <c r="P342" s="461"/>
      <c r="Q342" s="463">
        <v>1208109</v>
      </c>
      <c r="R342" s="464">
        <v>723718</v>
      </c>
      <c r="S342" s="464">
        <f t="shared" si="84"/>
        <v>68271</v>
      </c>
      <c r="T342" s="464">
        <f t="shared" si="84"/>
        <v>7148</v>
      </c>
      <c r="U342" s="464">
        <f t="shared" si="84"/>
        <v>823</v>
      </c>
      <c r="V342" s="464">
        <f t="shared" si="77"/>
        <v>2008069</v>
      </c>
      <c r="W342" s="464">
        <f t="shared" si="78"/>
        <v>177941</v>
      </c>
      <c r="X342" s="464">
        <f t="shared" si="79"/>
        <v>2186010</v>
      </c>
      <c r="Y342" s="464">
        <f t="shared" si="80"/>
        <v>2325</v>
      </c>
      <c r="Z342" s="464">
        <f t="shared" si="81"/>
        <v>206</v>
      </c>
      <c r="AA342" s="465">
        <f t="shared" si="72"/>
        <v>2188541</v>
      </c>
    </row>
    <row r="343" spans="1:27" x14ac:dyDescent="0.2">
      <c r="A343" s="452">
        <f t="shared" si="82"/>
        <v>2048</v>
      </c>
      <c r="B343" s="452">
        <f t="shared" si="83"/>
        <v>2</v>
      </c>
      <c r="C343" s="457">
        <f t="shared" si="70"/>
        <v>54089</v>
      </c>
      <c r="E343" s="463">
        <v>1285137</v>
      </c>
      <c r="F343" s="464">
        <v>1528301</v>
      </c>
      <c r="G343" s="464">
        <v>69078</v>
      </c>
      <c r="H343" s="464">
        <v>6178</v>
      </c>
      <c r="I343" s="464">
        <v>813</v>
      </c>
      <c r="J343" s="464">
        <f t="shared" si="73"/>
        <v>2889507</v>
      </c>
      <c r="K343" s="464">
        <f t="shared" si="74"/>
        <v>256048</v>
      </c>
      <c r="L343" s="464">
        <f t="shared" si="75"/>
        <v>3145555</v>
      </c>
      <c r="M343" s="464">
        <v>2433</v>
      </c>
      <c r="N343" s="464">
        <f t="shared" si="76"/>
        <v>216</v>
      </c>
      <c r="O343" s="465">
        <f t="shared" si="71"/>
        <v>3148204</v>
      </c>
      <c r="P343" s="461"/>
      <c r="Q343" s="463">
        <v>1017004</v>
      </c>
      <c r="R343" s="464">
        <v>621446</v>
      </c>
      <c r="S343" s="464">
        <f t="shared" si="84"/>
        <v>69078</v>
      </c>
      <c r="T343" s="464">
        <f t="shared" si="84"/>
        <v>6178</v>
      </c>
      <c r="U343" s="464">
        <f t="shared" si="84"/>
        <v>813</v>
      </c>
      <c r="V343" s="464">
        <f t="shared" si="77"/>
        <v>1714519</v>
      </c>
      <c r="W343" s="464">
        <f t="shared" si="78"/>
        <v>151929</v>
      </c>
      <c r="X343" s="464">
        <f t="shared" si="79"/>
        <v>1866448</v>
      </c>
      <c r="Y343" s="464">
        <f t="shared" si="80"/>
        <v>2433</v>
      </c>
      <c r="Z343" s="464">
        <f t="shared" si="81"/>
        <v>216</v>
      </c>
      <c r="AA343" s="465">
        <f t="shared" si="72"/>
        <v>1869097</v>
      </c>
    </row>
    <row r="344" spans="1:27" x14ac:dyDescent="0.2">
      <c r="A344" s="452">
        <f t="shared" si="82"/>
        <v>2048</v>
      </c>
      <c r="B344" s="452">
        <f t="shared" si="83"/>
        <v>3</v>
      </c>
      <c r="C344" s="457">
        <f t="shared" si="70"/>
        <v>54118</v>
      </c>
      <c r="E344" s="463">
        <v>1297449</v>
      </c>
      <c r="F344" s="464">
        <v>1606787</v>
      </c>
      <c r="G344" s="464">
        <v>71405</v>
      </c>
      <c r="H344" s="464">
        <v>7368</v>
      </c>
      <c r="I344" s="464">
        <v>784</v>
      </c>
      <c r="J344" s="464">
        <f t="shared" si="73"/>
        <v>2983793</v>
      </c>
      <c r="K344" s="464">
        <f t="shared" si="74"/>
        <v>264403</v>
      </c>
      <c r="L344" s="464">
        <f t="shared" si="75"/>
        <v>3248196</v>
      </c>
      <c r="M344" s="464">
        <v>2339</v>
      </c>
      <c r="N344" s="464">
        <f t="shared" si="76"/>
        <v>207</v>
      </c>
      <c r="O344" s="465">
        <f t="shared" si="71"/>
        <v>3250742</v>
      </c>
      <c r="P344" s="461"/>
      <c r="Q344" s="463">
        <v>1000032</v>
      </c>
      <c r="R344" s="464">
        <v>638175</v>
      </c>
      <c r="S344" s="464">
        <f t="shared" si="84"/>
        <v>71405</v>
      </c>
      <c r="T344" s="464">
        <f t="shared" si="84"/>
        <v>7368</v>
      </c>
      <c r="U344" s="464">
        <f t="shared" si="84"/>
        <v>784</v>
      </c>
      <c r="V344" s="464">
        <f t="shared" si="77"/>
        <v>1717764</v>
      </c>
      <c r="W344" s="464">
        <f t="shared" si="78"/>
        <v>152216</v>
      </c>
      <c r="X344" s="464">
        <f t="shared" si="79"/>
        <v>1869980</v>
      </c>
      <c r="Y344" s="464">
        <f t="shared" si="80"/>
        <v>2339</v>
      </c>
      <c r="Z344" s="464">
        <f t="shared" si="81"/>
        <v>207</v>
      </c>
      <c r="AA344" s="465">
        <f t="shared" si="72"/>
        <v>1872526</v>
      </c>
    </row>
    <row r="345" spans="1:27" x14ac:dyDescent="0.2">
      <c r="A345" s="452">
        <f t="shared" si="82"/>
        <v>2048</v>
      </c>
      <c r="B345" s="452">
        <f t="shared" si="83"/>
        <v>4</v>
      </c>
      <c r="C345" s="457">
        <f t="shared" si="70"/>
        <v>54149</v>
      </c>
      <c r="E345" s="463">
        <v>1128971</v>
      </c>
      <c r="F345" s="464">
        <v>1457455</v>
      </c>
      <c r="G345" s="464">
        <v>68739</v>
      </c>
      <c r="H345" s="464">
        <v>6688</v>
      </c>
      <c r="I345" s="464">
        <v>557</v>
      </c>
      <c r="J345" s="464">
        <f t="shared" si="73"/>
        <v>2662410</v>
      </c>
      <c r="K345" s="464">
        <f t="shared" si="74"/>
        <v>235924</v>
      </c>
      <c r="L345" s="464">
        <f t="shared" si="75"/>
        <v>2898334</v>
      </c>
      <c r="M345" s="464">
        <v>2172</v>
      </c>
      <c r="N345" s="464">
        <f t="shared" si="76"/>
        <v>192</v>
      </c>
      <c r="O345" s="465">
        <f t="shared" si="71"/>
        <v>2900698</v>
      </c>
      <c r="P345" s="461"/>
      <c r="Q345" s="463">
        <v>840938</v>
      </c>
      <c r="R345" s="464">
        <v>540573</v>
      </c>
      <c r="S345" s="464">
        <f t="shared" si="84"/>
        <v>68739</v>
      </c>
      <c r="T345" s="464">
        <f t="shared" si="84"/>
        <v>6688</v>
      </c>
      <c r="U345" s="464">
        <f t="shared" si="84"/>
        <v>557</v>
      </c>
      <c r="V345" s="464">
        <f t="shared" si="77"/>
        <v>1457495</v>
      </c>
      <c r="W345" s="464">
        <f t="shared" si="78"/>
        <v>129153</v>
      </c>
      <c r="X345" s="464">
        <f t="shared" si="79"/>
        <v>1586648</v>
      </c>
      <c r="Y345" s="464">
        <f t="shared" si="80"/>
        <v>2172</v>
      </c>
      <c r="Z345" s="464">
        <f t="shared" si="81"/>
        <v>192</v>
      </c>
      <c r="AA345" s="465">
        <f t="shared" si="72"/>
        <v>1589012</v>
      </c>
    </row>
    <row r="346" spans="1:27" x14ac:dyDescent="0.2">
      <c r="A346" s="452">
        <f t="shared" si="82"/>
        <v>2048</v>
      </c>
      <c r="B346" s="452">
        <f t="shared" si="83"/>
        <v>5</v>
      </c>
      <c r="C346" s="457">
        <f t="shared" si="70"/>
        <v>54179</v>
      </c>
      <c r="E346" s="463">
        <v>1040436</v>
      </c>
      <c r="F346" s="464">
        <v>1435264</v>
      </c>
      <c r="G346" s="464">
        <v>70269</v>
      </c>
      <c r="H346" s="464">
        <v>6569</v>
      </c>
      <c r="I346" s="464">
        <v>432</v>
      </c>
      <c r="J346" s="464">
        <f t="shared" si="73"/>
        <v>2552970</v>
      </c>
      <c r="K346" s="464">
        <f t="shared" si="74"/>
        <v>226227</v>
      </c>
      <c r="L346" s="464">
        <f t="shared" si="75"/>
        <v>2779197</v>
      </c>
      <c r="M346" s="464">
        <v>2174</v>
      </c>
      <c r="N346" s="464">
        <f t="shared" si="76"/>
        <v>193</v>
      </c>
      <c r="O346" s="465">
        <f t="shared" si="71"/>
        <v>2781564</v>
      </c>
      <c r="P346" s="461"/>
      <c r="Q346" s="463">
        <v>760274</v>
      </c>
      <c r="R346" s="464">
        <v>540486</v>
      </c>
      <c r="S346" s="464">
        <f t="shared" si="84"/>
        <v>70269</v>
      </c>
      <c r="T346" s="464">
        <f t="shared" si="84"/>
        <v>6569</v>
      </c>
      <c r="U346" s="464">
        <f t="shared" si="84"/>
        <v>432</v>
      </c>
      <c r="V346" s="464">
        <f t="shared" si="77"/>
        <v>1378030</v>
      </c>
      <c r="W346" s="464">
        <f t="shared" si="78"/>
        <v>122112</v>
      </c>
      <c r="X346" s="464">
        <f t="shared" si="79"/>
        <v>1500142</v>
      </c>
      <c r="Y346" s="464">
        <f t="shared" si="80"/>
        <v>2174</v>
      </c>
      <c r="Z346" s="464">
        <f t="shared" si="81"/>
        <v>193</v>
      </c>
      <c r="AA346" s="465">
        <f t="shared" si="72"/>
        <v>1502509</v>
      </c>
    </row>
    <row r="347" spans="1:27" x14ac:dyDescent="0.2">
      <c r="A347" s="452">
        <f t="shared" si="82"/>
        <v>2048</v>
      </c>
      <c r="B347" s="452">
        <f t="shared" si="83"/>
        <v>6</v>
      </c>
      <c r="C347" s="457">
        <f t="shared" si="70"/>
        <v>54210</v>
      </c>
      <c r="E347" s="463">
        <v>1062852</v>
      </c>
      <c r="F347" s="464">
        <v>1382006</v>
      </c>
      <c r="G347" s="464">
        <v>72819</v>
      </c>
      <c r="H347" s="464">
        <v>5928</v>
      </c>
      <c r="I347" s="464">
        <v>316</v>
      </c>
      <c r="J347" s="464">
        <f t="shared" si="73"/>
        <v>2523921</v>
      </c>
      <c r="K347" s="464">
        <f t="shared" si="74"/>
        <v>223652</v>
      </c>
      <c r="L347" s="464">
        <f t="shared" si="75"/>
        <v>2747573</v>
      </c>
      <c r="M347" s="464">
        <v>1787</v>
      </c>
      <c r="N347" s="464">
        <f t="shared" si="76"/>
        <v>158</v>
      </c>
      <c r="O347" s="465">
        <f t="shared" si="71"/>
        <v>2749518</v>
      </c>
      <c r="P347" s="461"/>
      <c r="Q347" s="463">
        <v>791783</v>
      </c>
      <c r="R347" s="464">
        <v>531559</v>
      </c>
      <c r="S347" s="464">
        <f t="shared" si="84"/>
        <v>72819</v>
      </c>
      <c r="T347" s="464">
        <f t="shared" si="84"/>
        <v>5928</v>
      </c>
      <c r="U347" s="464">
        <f t="shared" si="84"/>
        <v>316</v>
      </c>
      <c r="V347" s="464">
        <f t="shared" si="77"/>
        <v>1402405</v>
      </c>
      <c r="W347" s="464">
        <f t="shared" si="78"/>
        <v>124271</v>
      </c>
      <c r="X347" s="464">
        <f t="shared" si="79"/>
        <v>1526676</v>
      </c>
      <c r="Y347" s="464">
        <f t="shared" si="80"/>
        <v>1787</v>
      </c>
      <c r="Z347" s="464">
        <f t="shared" si="81"/>
        <v>158</v>
      </c>
      <c r="AA347" s="465">
        <f t="shared" si="72"/>
        <v>1528621</v>
      </c>
    </row>
    <row r="348" spans="1:27" x14ac:dyDescent="0.2">
      <c r="A348" s="452">
        <f t="shared" si="82"/>
        <v>2048</v>
      </c>
      <c r="B348" s="452">
        <f t="shared" si="83"/>
        <v>7</v>
      </c>
      <c r="C348" s="457">
        <f t="shared" si="70"/>
        <v>54240</v>
      </c>
      <c r="E348" s="463">
        <v>1235415</v>
      </c>
      <c r="F348" s="464">
        <v>1473091</v>
      </c>
      <c r="G348" s="464">
        <v>71213</v>
      </c>
      <c r="H348" s="464">
        <v>6889</v>
      </c>
      <c r="I348" s="464">
        <v>274</v>
      </c>
      <c r="J348" s="464">
        <f t="shared" si="73"/>
        <v>2786882</v>
      </c>
      <c r="K348" s="464">
        <f t="shared" si="74"/>
        <v>246954</v>
      </c>
      <c r="L348" s="464">
        <f t="shared" si="75"/>
        <v>3033836</v>
      </c>
      <c r="M348" s="464">
        <v>2889</v>
      </c>
      <c r="N348" s="464">
        <f t="shared" si="76"/>
        <v>256</v>
      </c>
      <c r="O348" s="465">
        <f t="shared" si="71"/>
        <v>3036981</v>
      </c>
      <c r="P348" s="461"/>
      <c r="Q348" s="463">
        <v>962372</v>
      </c>
      <c r="R348" s="464">
        <v>608401</v>
      </c>
      <c r="S348" s="464">
        <f t="shared" si="84"/>
        <v>71213</v>
      </c>
      <c r="T348" s="464">
        <f t="shared" si="84"/>
        <v>6889</v>
      </c>
      <c r="U348" s="464">
        <f t="shared" si="84"/>
        <v>274</v>
      </c>
      <c r="V348" s="464">
        <f t="shared" si="77"/>
        <v>1649149</v>
      </c>
      <c r="W348" s="464">
        <f t="shared" si="78"/>
        <v>146136</v>
      </c>
      <c r="X348" s="464">
        <f t="shared" si="79"/>
        <v>1795285</v>
      </c>
      <c r="Y348" s="464">
        <f t="shared" si="80"/>
        <v>2889</v>
      </c>
      <c r="Z348" s="464">
        <f t="shared" si="81"/>
        <v>256</v>
      </c>
      <c r="AA348" s="465">
        <f t="shared" si="72"/>
        <v>1798430</v>
      </c>
    </row>
    <row r="349" spans="1:27" x14ac:dyDescent="0.2">
      <c r="A349" s="452">
        <f t="shared" si="82"/>
        <v>2048</v>
      </c>
      <c r="B349" s="452">
        <f t="shared" si="83"/>
        <v>8</v>
      </c>
      <c r="C349" s="457">
        <f t="shared" si="70"/>
        <v>54271</v>
      </c>
      <c r="E349" s="463">
        <v>1259528</v>
      </c>
      <c r="F349" s="464">
        <v>1472503</v>
      </c>
      <c r="G349" s="464">
        <v>76655</v>
      </c>
      <c r="H349" s="464">
        <v>6292</v>
      </c>
      <c r="I349" s="464">
        <v>267</v>
      </c>
      <c r="J349" s="464">
        <f t="shared" si="73"/>
        <v>2815245</v>
      </c>
      <c r="K349" s="464">
        <f t="shared" si="74"/>
        <v>249468</v>
      </c>
      <c r="L349" s="464">
        <f t="shared" si="75"/>
        <v>3064713</v>
      </c>
      <c r="M349" s="464">
        <v>1634</v>
      </c>
      <c r="N349" s="464">
        <f t="shared" si="76"/>
        <v>145</v>
      </c>
      <c r="O349" s="465">
        <f t="shared" si="71"/>
        <v>3066492</v>
      </c>
      <c r="P349" s="461"/>
      <c r="Q349" s="463">
        <v>986443</v>
      </c>
      <c r="R349" s="464">
        <v>604927</v>
      </c>
      <c r="S349" s="464">
        <f t="shared" si="84"/>
        <v>76655</v>
      </c>
      <c r="T349" s="464">
        <f t="shared" si="84"/>
        <v>6292</v>
      </c>
      <c r="U349" s="464">
        <f t="shared" si="84"/>
        <v>267</v>
      </c>
      <c r="V349" s="464">
        <f t="shared" si="77"/>
        <v>1674584</v>
      </c>
      <c r="W349" s="464">
        <f t="shared" si="78"/>
        <v>148390</v>
      </c>
      <c r="X349" s="464">
        <f t="shared" si="79"/>
        <v>1822974</v>
      </c>
      <c r="Y349" s="464">
        <f t="shared" si="80"/>
        <v>1634</v>
      </c>
      <c r="Z349" s="464">
        <f t="shared" si="81"/>
        <v>145</v>
      </c>
      <c r="AA349" s="465">
        <f t="shared" si="72"/>
        <v>1824753</v>
      </c>
    </row>
    <row r="350" spans="1:27" x14ac:dyDescent="0.2">
      <c r="A350" s="452">
        <f t="shared" si="82"/>
        <v>2048</v>
      </c>
      <c r="B350" s="452">
        <f t="shared" si="83"/>
        <v>9</v>
      </c>
      <c r="C350" s="457">
        <f t="shared" si="70"/>
        <v>54302</v>
      </c>
      <c r="E350" s="463">
        <v>1094066</v>
      </c>
      <c r="F350" s="464">
        <v>1386846</v>
      </c>
      <c r="G350" s="464">
        <v>68371</v>
      </c>
      <c r="H350" s="464">
        <v>6433</v>
      </c>
      <c r="I350" s="464">
        <v>301</v>
      </c>
      <c r="J350" s="464">
        <f t="shared" si="73"/>
        <v>2556017</v>
      </c>
      <c r="K350" s="464">
        <f t="shared" si="74"/>
        <v>226497</v>
      </c>
      <c r="L350" s="464">
        <f t="shared" si="75"/>
        <v>2782514</v>
      </c>
      <c r="M350" s="464">
        <v>1428</v>
      </c>
      <c r="N350" s="464">
        <f t="shared" si="76"/>
        <v>127</v>
      </c>
      <c r="O350" s="465">
        <f t="shared" si="71"/>
        <v>2784069</v>
      </c>
      <c r="P350" s="461"/>
      <c r="Q350" s="463">
        <v>836528</v>
      </c>
      <c r="R350" s="464">
        <v>542210</v>
      </c>
      <c r="S350" s="464">
        <f t="shared" si="84"/>
        <v>68371</v>
      </c>
      <c r="T350" s="464">
        <f t="shared" si="84"/>
        <v>6433</v>
      </c>
      <c r="U350" s="464">
        <f t="shared" si="84"/>
        <v>301</v>
      </c>
      <c r="V350" s="464">
        <f t="shared" si="77"/>
        <v>1453843</v>
      </c>
      <c r="W350" s="464">
        <f t="shared" si="78"/>
        <v>128830</v>
      </c>
      <c r="X350" s="464">
        <f t="shared" si="79"/>
        <v>1582673</v>
      </c>
      <c r="Y350" s="464">
        <f t="shared" si="80"/>
        <v>1428</v>
      </c>
      <c r="Z350" s="464">
        <f t="shared" si="81"/>
        <v>127</v>
      </c>
      <c r="AA350" s="465">
        <f t="shared" si="72"/>
        <v>1584228</v>
      </c>
    </row>
    <row r="351" spans="1:27" x14ac:dyDescent="0.2">
      <c r="A351" s="452">
        <f t="shared" si="82"/>
        <v>2048</v>
      </c>
      <c r="B351" s="452">
        <f t="shared" si="83"/>
        <v>10</v>
      </c>
      <c r="C351" s="457">
        <f t="shared" si="70"/>
        <v>54332</v>
      </c>
      <c r="E351" s="463">
        <v>1158633</v>
      </c>
      <c r="F351" s="464">
        <v>1516133</v>
      </c>
      <c r="G351" s="464">
        <v>68793</v>
      </c>
      <c r="H351" s="464">
        <v>7303</v>
      </c>
      <c r="I351" s="464">
        <v>459</v>
      </c>
      <c r="J351" s="464">
        <f t="shared" si="73"/>
        <v>2751321</v>
      </c>
      <c r="K351" s="464">
        <f t="shared" si="74"/>
        <v>243803</v>
      </c>
      <c r="L351" s="464">
        <f t="shared" si="75"/>
        <v>2995124</v>
      </c>
      <c r="M351" s="464">
        <v>1830</v>
      </c>
      <c r="N351" s="464">
        <f t="shared" si="76"/>
        <v>162</v>
      </c>
      <c r="O351" s="465">
        <f t="shared" si="71"/>
        <v>2997116</v>
      </c>
      <c r="P351" s="461"/>
      <c r="Q351" s="463">
        <v>866577</v>
      </c>
      <c r="R351" s="464">
        <v>573482</v>
      </c>
      <c r="S351" s="464">
        <f t="shared" si="84"/>
        <v>68793</v>
      </c>
      <c r="T351" s="464">
        <f t="shared" si="84"/>
        <v>7303</v>
      </c>
      <c r="U351" s="464">
        <f t="shared" si="84"/>
        <v>459</v>
      </c>
      <c r="V351" s="464">
        <f t="shared" si="77"/>
        <v>1516614</v>
      </c>
      <c r="W351" s="464">
        <f t="shared" si="78"/>
        <v>134392</v>
      </c>
      <c r="X351" s="464">
        <f t="shared" si="79"/>
        <v>1651006</v>
      </c>
      <c r="Y351" s="464">
        <f t="shared" si="80"/>
        <v>1830</v>
      </c>
      <c r="Z351" s="464">
        <f t="shared" si="81"/>
        <v>162</v>
      </c>
      <c r="AA351" s="465">
        <f t="shared" si="72"/>
        <v>1652998</v>
      </c>
    </row>
    <row r="352" spans="1:27" x14ac:dyDescent="0.2">
      <c r="A352" s="452">
        <f t="shared" si="82"/>
        <v>2048</v>
      </c>
      <c r="B352" s="452">
        <f t="shared" si="83"/>
        <v>11</v>
      </c>
      <c r="C352" s="457">
        <f t="shared" si="70"/>
        <v>54363</v>
      </c>
      <c r="E352" s="463">
        <v>1287489</v>
      </c>
      <c r="F352" s="464">
        <v>1587930</v>
      </c>
      <c r="G352" s="464">
        <v>65643</v>
      </c>
      <c r="H352" s="464">
        <v>6219</v>
      </c>
      <c r="I352" s="464">
        <v>603</v>
      </c>
      <c r="J352" s="464">
        <f t="shared" si="73"/>
        <v>2947884</v>
      </c>
      <c r="K352" s="464">
        <f t="shared" si="74"/>
        <v>261221</v>
      </c>
      <c r="L352" s="464">
        <f t="shared" si="75"/>
        <v>3209105</v>
      </c>
      <c r="M352" s="464">
        <v>1832</v>
      </c>
      <c r="N352" s="464">
        <f t="shared" si="76"/>
        <v>162</v>
      </c>
      <c r="O352" s="465">
        <f t="shared" si="71"/>
        <v>3211099</v>
      </c>
      <c r="P352" s="461"/>
      <c r="Q352" s="463">
        <v>995055</v>
      </c>
      <c r="R352" s="464">
        <v>621070</v>
      </c>
      <c r="S352" s="464">
        <f t="shared" si="84"/>
        <v>65643</v>
      </c>
      <c r="T352" s="464">
        <f t="shared" si="84"/>
        <v>6219</v>
      </c>
      <c r="U352" s="464">
        <f t="shared" si="84"/>
        <v>603</v>
      </c>
      <c r="V352" s="464">
        <f t="shared" si="77"/>
        <v>1688590</v>
      </c>
      <c r="W352" s="464">
        <f t="shared" si="78"/>
        <v>149631</v>
      </c>
      <c r="X352" s="464">
        <f t="shared" si="79"/>
        <v>1838221</v>
      </c>
      <c r="Y352" s="464">
        <f t="shared" si="80"/>
        <v>1832</v>
      </c>
      <c r="Z352" s="464">
        <f t="shared" si="81"/>
        <v>162</v>
      </c>
      <c r="AA352" s="465">
        <f t="shared" si="72"/>
        <v>1840215</v>
      </c>
    </row>
    <row r="353" spans="1:27" x14ac:dyDescent="0.2">
      <c r="A353" s="452">
        <f t="shared" si="82"/>
        <v>2048</v>
      </c>
      <c r="B353" s="452">
        <f t="shared" si="83"/>
        <v>12</v>
      </c>
      <c r="C353" s="457">
        <f t="shared" si="70"/>
        <v>54393</v>
      </c>
      <c r="E353" s="463">
        <v>1540018</v>
      </c>
      <c r="F353" s="464">
        <v>1794888</v>
      </c>
      <c r="G353" s="464">
        <v>63975</v>
      </c>
      <c r="H353" s="464">
        <v>6947</v>
      </c>
      <c r="I353" s="464">
        <v>799</v>
      </c>
      <c r="J353" s="464">
        <f t="shared" si="73"/>
        <v>3406627</v>
      </c>
      <c r="K353" s="464">
        <f t="shared" si="74"/>
        <v>301872</v>
      </c>
      <c r="L353" s="464">
        <f t="shared" si="75"/>
        <v>3708499</v>
      </c>
      <c r="M353" s="464">
        <v>1718</v>
      </c>
      <c r="N353" s="464">
        <f t="shared" si="76"/>
        <v>152</v>
      </c>
      <c r="O353" s="465">
        <f t="shared" si="71"/>
        <v>3710369</v>
      </c>
      <c r="P353" s="461"/>
      <c r="Q353" s="463">
        <v>1227646</v>
      </c>
      <c r="R353" s="464">
        <v>752156</v>
      </c>
      <c r="S353" s="464">
        <f t="shared" si="84"/>
        <v>63975</v>
      </c>
      <c r="T353" s="464">
        <f t="shared" si="84"/>
        <v>6947</v>
      </c>
      <c r="U353" s="464">
        <f t="shared" si="84"/>
        <v>799</v>
      </c>
      <c r="V353" s="464">
        <f t="shared" si="77"/>
        <v>2051523</v>
      </c>
      <c r="W353" s="464">
        <f t="shared" si="78"/>
        <v>181792</v>
      </c>
      <c r="X353" s="464">
        <f t="shared" si="79"/>
        <v>2233315</v>
      </c>
      <c r="Y353" s="464">
        <f t="shared" si="80"/>
        <v>1718</v>
      </c>
      <c r="Z353" s="464">
        <f t="shared" si="81"/>
        <v>152</v>
      </c>
      <c r="AA353" s="465">
        <f t="shared" si="72"/>
        <v>2235185</v>
      </c>
    </row>
    <row r="354" spans="1:27" x14ac:dyDescent="0.2">
      <c r="A354" s="452">
        <f t="shared" si="82"/>
        <v>2049</v>
      </c>
      <c r="B354" s="452">
        <f t="shared" si="83"/>
        <v>1</v>
      </c>
      <c r="C354" s="457">
        <f t="shared" si="70"/>
        <v>54424</v>
      </c>
      <c r="E354" s="463">
        <v>1491327</v>
      </c>
      <c r="F354" s="464">
        <v>1770495</v>
      </c>
      <c r="G354" s="464">
        <v>67998</v>
      </c>
      <c r="H354" s="464">
        <v>7259</v>
      </c>
      <c r="I354" s="464">
        <v>825</v>
      </c>
      <c r="J354" s="464">
        <f t="shared" si="73"/>
        <v>3337904</v>
      </c>
      <c r="K354" s="464">
        <f t="shared" si="74"/>
        <v>295782</v>
      </c>
      <c r="L354" s="464">
        <f t="shared" si="75"/>
        <v>3633686</v>
      </c>
      <c r="M354" s="464">
        <v>2325</v>
      </c>
      <c r="N354" s="464">
        <f t="shared" si="76"/>
        <v>206</v>
      </c>
      <c r="O354" s="465">
        <f t="shared" si="71"/>
        <v>3636217</v>
      </c>
      <c r="P354" s="461"/>
      <c r="Q354" s="463">
        <v>1216800</v>
      </c>
      <c r="R354" s="464">
        <v>727446</v>
      </c>
      <c r="S354" s="464">
        <f t="shared" si="84"/>
        <v>67998</v>
      </c>
      <c r="T354" s="464">
        <f t="shared" si="84"/>
        <v>7259</v>
      </c>
      <c r="U354" s="464">
        <f t="shared" si="84"/>
        <v>825</v>
      </c>
      <c r="V354" s="464">
        <f t="shared" si="77"/>
        <v>2020328</v>
      </c>
      <c r="W354" s="464">
        <f t="shared" si="78"/>
        <v>179028</v>
      </c>
      <c r="X354" s="464">
        <f t="shared" si="79"/>
        <v>2199356</v>
      </c>
      <c r="Y354" s="464">
        <f t="shared" si="80"/>
        <v>2325</v>
      </c>
      <c r="Z354" s="464">
        <f t="shared" si="81"/>
        <v>206</v>
      </c>
      <c r="AA354" s="465">
        <f t="shared" si="72"/>
        <v>2201887</v>
      </c>
    </row>
    <row r="355" spans="1:27" x14ac:dyDescent="0.2">
      <c r="A355" s="452">
        <f t="shared" si="82"/>
        <v>2049</v>
      </c>
      <c r="B355" s="452">
        <f t="shared" si="83"/>
        <v>2</v>
      </c>
      <c r="C355" s="457">
        <f t="shared" si="70"/>
        <v>54455</v>
      </c>
      <c r="E355" s="463">
        <v>1236034</v>
      </c>
      <c r="F355" s="464">
        <v>1520066</v>
      </c>
      <c r="G355" s="464">
        <v>66419</v>
      </c>
      <c r="H355" s="464">
        <v>6273</v>
      </c>
      <c r="I355" s="464">
        <v>784</v>
      </c>
      <c r="J355" s="464">
        <f t="shared" si="73"/>
        <v>2829576</v>
      </c>
      <c r="K355" s="464">
        <f t="shared" si="74"/>
        <v>250738</v>
      </c>
      <c r="L355" s="464">
        <f t="shared" si="75"/>
        <v>3080314</v>
      </c>
      <c r="M355" s="464">
        <v>2433</v>
      </c>
      <c r="N355" s="464">
        <f t="shared" si="76"/>
        <v>216</v>
      </c>
      <c r="O355" s="465">
        <f t="shared" si="71"/>
        <v>3082963</v>
      </c>
      <c r="P355" s="461"/>
      <c r="Q355" s="463">
        <v>985502</v>
      </c>
      <c r="R355" s="464">
        <v>595729</v>
      </c>
      <c r="S355" s="464">
        <f t="shared" si="84"/>
        <v>66419</v>
      </c>
      <c r="T355" s="464">
        <f t="shared" si="84"/>
        <v>6273</v>
      </c>
      <c r="U355" s="464">
        <f t="shared" si="84"/>
        <v>784</v>
      </c>
      <c r="V355" s="464">
        <f t="shared" si="77"/>
        <v>1654707</v>
      </c>
      <c r="W355" s="464">
        <f t="shared" si="78"/>
        <v>146629</v>
      </c>
      <c r="X355" s="464">
        <f t="shared" si="79"/>
        <v>1801336</v>
      </c>
      <c r="Y355" s="464">
        <f t="shared" si="80"/>
        <v>2433</v>
      </c>
      <c r="Z355" s="464">
        <f t="shared" si="81"/>
        <v>216</v>
      </c>
      <c r="AA355" s="465">
        <f t="shared" si="72"/>
        <v>1803985</v>
      </c>
    </row>
    <row r="356" spans="1:27" x14ac:dyDescent="0.2">
      <c r="A356" s="452">
        <f t="shared" si="82"/>
        <v>2049</v>
      </c>
      <c r="B356" s="452">
        <f t="shared" si="83"/>
        <v>3</v>
      </c>
      <c r="C356" s="457">
        <f t="shared" si="70"/>
        <v>54483</v>
      </c>
      <c r="E356" s="463">
        <v>1287233</v>
      </c>
      <c r="F356" s="464">
        <v>1654878</v>
      </c>
      <c r="G356" s="464">
        <v>71072</v>
      </c>
      <c r="H356" s="464">
        <v>7479</v>
      </c>
      <c r="I356" s="464">
        <v>781</v>
      </c>
      <c r="J356" s="464">
        <f t="shared" si="73"/>
        <v>3021443</v>
      </c>
      <c r="K356" s="464">
        <f t="shared" si="74"/>
        <v>267739</v>
      </c>
      <c r="L356" s="464">
        <f t="shared" si="75"/>
        <v>3289182</v>
      </c>
      <c r="M356" s="464">
        <v>2339</v>
      </c>
      <c r="N356" s="464">
        <f t="shared" si="76"/>
        <v>207</v>
      </c>
      <c r="O356" s="465">
        <f t="shared" si="71"/>
        <v>3291728</v>
      </c>
      <c r="P356" s="461"/>
      <c r="Q356" s="463">
        <v>999097</v>
      </c>
      <c r="R356" s="464">
        <v>632187</v>
      </c>
      <c r="S356" s="464">
        <f t="shared" si="84"/>
        <v>71072</v>
      </c>
      <c r="T356" s="464">
        <f t="shared" si="84"/>
        <v>7479</v>
      </c>
      <c r="U356" s="464">
        <f t="shared" si="84"/>
        <v>781</v>
      </c>
      <c r="V356" s="464">
        <f t="shared" si="77"/>
        <v>1710616</v>
      </c>
      <c r="W356" s="464">
        <f t="shared" si="78"/>
        <v>151583</v>
      </c>
      <c r="X356" s="464">
        <f t="shared" si="79"/>
        <v>1862199</v>
      </c>
      <c r="Y356" s="464">
        <f t="shared" si="80"/>
        <v>2339</v>
      </c>
      <c r="Z356" s="464">
        <f t="shared" si="81"/>
        <v>207</v>
      </c>
      <c r="AA356" s="465">
        <f t="shared" si="72"/>
        <v>1864745</v>
      </c>
    </row>
    <row r="357" spans="1:27" x14ac:dyDescent="0.2">
      <c r="A357" s="452">
        <f t="shared" si="82"/>
        <v>2049</v>
      </c>
      <c r="B357" s="452">
        <f t="shared" si="83"/>
        <v>4</v>
      </c>
      <c r="C357" s="457">
        <f t="shared" si="70"/>
        <v>54514</v>
      </c>
      <c r="E357" s="463">
        <v>1119190</v>
      </c>
      <c r="F357" s="464">
        <v>1503291</v>
      </c>
      <c r="G357" s="464">
        <v>68154</v>
      </c>
      <c r="H357" s="464">
        <v>6787</v>
      </c>
      <c r="I357" s="464">
        <v>556</v>
      </c>
      <c r="J357" s="464">
        <f t="shared" si="73"/>
        <v>2697978</v>
      </c>
      <c r="K357" s="464">
        <f t="shared" si="74"/>
        <v>239076</v>
      </c>
      <c r="L357" s="464">
        <f t="shared" si="75"/>
        <v>2937054</v>
      </c>
      <c r="M357" s="464">
        <v>2172</v>
      </c>
      <c r="N357" s="464">
        <f t="shared" si="76"/>
        <v>192</v>
      </c>
      <c r="O357" s="465">
        <f t="shared" si="71"/>
        <v>2939418</v>
      </c>
      <c r="P357" s="461"/>
      <c r="Q357" s="463">
        <v>840228</v>
      </c>
      <c r="R357" s="464">
        <v>535242</v>
      </c>
      <c r="S357" s="464">
        <f t="shared" si="84"/>
        <v>68154</v>
      </c>
      <c r="T357" s="464">
        <f t="shared" si="84"/>
        <v>6787</v>
      </c>
      <c r="U357" s="464">
        <f t="shared" si="84"/>
        <v>556</v>
      </c>
      <c r="V357" s="464">
        <f t="shared" si="77"/>
        <v>1450967</v>
      </c>
      <c r="W357" s="464">
        <f t="shared" si="78"/>
        <v>128575</v>
      </c>
      <c r="X357" s="464">
        <f t="shared" si="79"/>
        <v>1579542</v>
      </c>
      <c r="Y357" s="464">
        <f t="shared" si="80"/>
        <v>2172</v>
      </c>
      <c r="Z357" s="464">
        <f t="shared" si="81"/>
        <v>192</v>
      </c>
      <c r="AA357" s="465">
        <f t="shared" si="72"/>
        <v>1581906</v>
      </c>
    </row>
    <row r="358" spans="1:27" x14ac:dyDescent="0.2">
      <c r="A358" s="452">
        <f t="shared" si="82"/>
        <v>2049</v>
      </c>
      <c r="B358" s="452">
        <f t="shared" si="83"/>
        <v>5</v>
      </c>
      <c r="C358" s="457">
        <f t="shared" si="70"/>
        <v>54544</v>
      </c>
      <c r="E358" s="463">
        <v>1031173</v>
      </c>
      <c r="F358" s="464">
        <v>1479278</v>
      </c>
      <c r="G358" s="464">
        <v>69982</v>
      </c>
      <c r="H358" s="464">
        <v>6665</v>
      </c>
      <c r="I358" s="464">
        <v>431</v>
      </c>
      <c r="J358" s="464">
        <f t="shared" si="73"/>
        <v>2587529</v>
      </c>
      <c r="K358" s="464">
        <f t="shared" si="74"/>
        <v>229289</v>
      </c>
      <c r="L358" s="464">
        <f t="shared" si="75"/>
        <v>2816818</v>
      </c>
      <c r="M358" s="464">
        <v>2174</v>
      </c>
      <c r="N358" s="464">
        <f t="shared" si="76"/>
        <v>193</v>
      </c>
      <c r="O358" s="465">
        <f t="shared" si="71"/>
        <v>2819185</v>
      </c>
      <c r="P358" s="461"/>
      <c r="Q358" s="463">
        <v>759912</v>
      </c>
      <c r="R358" s="464">
        <v>534854</v>
      </c>
      <c r="S358" s="464">
        <f t="shared" si="84"/>
        <v>69982</v>
      </c>
      <c r="T358" s="464">
        <f t="shared" si="84"/>
        <v>6665</v>
      </c>
      <c r="U358" s="464">
        <f t="shared" si="84"/>
        <v>431</v>
      </c>
      <c r="V358" s="464">
        <f t="shared" si="77"/>
        <v>1371844</v>
      </c>
      <c r="W358" s="464">
        <f t="shared" si="78"/>
        <v>121563</v>
      </c>
      <c r="X358" s="464">
        <f t="shared" si="79"/>
        <v>1493407</v>
      </c>
      <c r="Y358" s="464">
        <f t="shared" si="80"/>
        <v>2174</v>
      </c>
      <c r="Z358" s="464">
        <f t="shared" si="81"/>
        <v>193</v>
      </c>
      <c r="AA358" s="465">
        <f t="shared" si="72"/>
        <v>1495774</v>
      </c>
    </row>
    <row r="359" spans="1:27" x14ac:dyDescent="0.2">
      <c r="A359" s="452">
        <f t="shared" si="82"/>
        <v>2049</v>
      </c>
      <c r="B359" s="452">
        <f t="shared" si="83"/>
        <v>6</v>
      </c>
      <c r="C359" s="457">
        <f t="shared" si="70"/>
        <v>54575</v>
      </c>
      <c r="E359" s="463">
        <v>1057727</v>
      </c>
      <c r="F359" s="464">
        <v>1422402</v>
      </c>
      <c r="G359" s="464">
        <v>72513</v>
      </c>
      <c r="H359" s="464">
        <v>6015</v>
      </c>
      <c r="I359" s="464">
        <v>316</v>
      </c>
      <c r="J359" s="464">
        <f t="shared" si="73"/>
        <v>2558973</v>
      </c>
      <c r="K359" s="464">
        <f t="shared" si="74"/>
        <v>226759</v>
      </c>
      <c r="L359" s="464">
        <f t="shared" si="75"/>
        <v>2785732</v>
      </c>
      <c r="M359" s="464">
        <v>1787</v>
      </c>
      <c r="N359" s="464">
        <f t="shared" si="76"/>
        <v>158</v>
      </c>
      <c r="O359" s="465">
        <f t="shared" si="71"/>
        <v>2787677</v>
      </c>
      <c r="P359" s="461"/>
      <c r="Q359" s="463">
        <v>795349</v>
      </c>
      <c r="R359" s="464">
        <v>524831</v>
      </c>
      <c r="S359" s="464">
        <f t="shared" si="84"/>
        <v>72513</v>
      </c>
      <c r="T359" s="464">
        <f t="shared" si="84"/>
        <v>6015</v>
      </c>
      <c r="U359" s="464">
        <f t="shared" si="84"/>
        <v>316</v>
      </c>
      <c r="V359" s="464">
        <f t="shared" si="77"/>
        <v>1399024</v>
      </c>
      <c r="W359" s="464">
        <f t="shared" si="78"/>
        <v>123972</v>
      </c>
      <c r="X359" s="464">
        <f t="shared" si="79"/>
        <v>1522996</v>
      </c>
      <c r="Y359" s="464">
        <f t="shared" si="80"/>
        <v>1787</v>
      </c>
      <c r="Z359" s="464">
        <f t="shared" si="81"/>
        <v>158</v>
      </c>
      <c r="AA359" s="465">
        <f t="shared" si="72"/>
        <v>1524941</v>
      </c>
    </row>
    <row r="360" spans="1:27" x14ac:dyDescent="0.2">
      <c r="A360" s="452">
        <f t="shared" si="82"/>
        <v>2049</v>
      </c>
      <c r="B360" s="452">
        <f t="shared" si="83"/>
        <v>7</v>
      </c>
      <c r="C360" s="457">
        <f t="shared" si="70"/>
        <v>54605</v>
      </c>
      <c r="E360" s="463">
        <v>1233483</v>
      </c>
      <c r="F360" s="464">
        <v>1516817</v>
      </c>
      <c r="G360" s="464">
        <v>70932</v>
      </c>
      <c r="H360" s="464">
        <v>6993</v>
      </c>
      <c r="I360" s="464">
        <v>274</v>
      </c>
      <c r="J360" s="464">
        <f t="shared" si="73"/>
        <v>2828499</v>
      </c>
      <c r="K360" s="464">
        <f t="shared" si="74"/>
        <v>250642</v>
      </c>
      <c r="L360" s="464">
        <f t="shared" si="75"/>
        <v>3079141</v>
      </c>
      <c r="M360" s="464">
        <v>2889</v>
      </c>
      <c r="N360" s="464">
        <f t="shared" si="76"/>
        <v>256</v>
      </c>
      <c r="O360" s="465">
        <f t="shared" si="71"/>
        <v>3082286</v>
      </c>
      <c r="P360" s="461"/>
      <c r="Q360" s="463">
        <v>969261</v>
      </c>
      <c r="R360" s="464">
        <v>604561</v>
      </c>
      <c r="S360" s="464">
        <f t="shared" si="84"/>
        <v>70932</v>
      </c>
      <c r="T360" s="464">
        <f t="shared" si="84"/>
        <v>6993</v>
      </c>
      <c r="U360" s="464">
        <f t="shared" si="84"/>
        <v>274</v>
      </c>
      <c r="V360" s="464">
        <f t="shared" si="77"/>
        <v>1652021</v>
      </c>
      <c r="W360" s="464">
        <f t="shared" si="78"/>
        <v>146391</v>
      </c>
      <c r="X360" s="464">
        <f t="shared" si="79"/>
        <v>1798412</v>
      </c>
      <c r="Y360" s="464">
        <f t="shared" si="80"/>
        <v>2889</v>
      </c>
      <c r="Z360" s="464">
        <f t="shared" si="81"/>
        <v>256</v>
      </c>
      <c r="AA360" s="465">
        <f t="shared" si="72"/>
        <v>1801557</v>
      </c>
    </row>
    <row r="361" spans="1:27" x14ac:dyDescent="0.2">
      <c r="A361" s="452">
        <f t="shared" si="82"/>
        <v>2049</v>
      </c>
      <c r="B361" s="452">
        <f t="shared" si="83"/>
        <v>8</v>
      </c>
      <c r="C361" s="457">
        <f t="shared" si="70"/>
        <v>54636</v>
      </c>
      <c r="E361" s="463">
        <v>1259501</v>
      </c>
      <c r="F361" s="464">
        <v>1513645</v>
      </c>
      <c r="G361" s="464">
        <v>76326</v>
      </c>
      <c r="H361" s="464">
        <v>6388</v>
      </c>
      <c r="I361" s="464">
        <v>267</v>
      </c>
      <c r="J361" s="464">
        <f t="shared" si="73"/>
        <v>2856127</v>
      </c>
      <c r="K361" s="464">
        <f t="shared" si="74"/>
        <v>253090</v>
      </c>
      <c r="L361" s="464">
        <f t="shared" si="75"/>
        <v>3109217</v>
      </c>
      <c r="M361" s="464">
        <v>1634</v>
      </c>
      <c r="N361" s="464">
        <f t="shared" si="76"/>
        <v>145</v>
      </c>
      <c r="O361" s="465">
        <f t="shared" si="71"/>
        <v>3110996</v>
      </c>
      <c r="P361" s="461"/>
      <c r="Q361" s="463">
        <v>995307</v>
      </c>
      <c r="R361" s="464">
        <v>598627</v>
      </c>
      <c r="S361" s="464">
        <f t="shared" si="84"/>
        <v>76326</v>
      </c>
      <c r="T361" s="464">
        <f t="shared" si="84"/>
        <v>6388</v>
      </c>
      <c r="U361" s="464">
        <f t="shared" si="84"/>
        <v>267</v>
      </c>
      <c r="V361" s="464">
        <f t="shared" si="77"/>
        <v>1676915</v>
      </c>
      <c r="W361" s="464">
        <f t="shared" si="78"/>
        <v>148597</v>
      </c>
      <c r="X361" s="464">
        <f t="shared" si="79"/>
        <v>1825512</v>
      </c>
      <c r="Y361" s="464">
        <f t="shared" si="80"/>
        <v>1634</v>
      </c>
      <c r="Z361" s="464">
        <f t="shared" si="81"/>
        <v>145</v>
      </c>
      <c r="AA361" s="465">
        <f t="shared" si="72"/>
        <v>1827291</v>
      </c>
    </row>
    <row r="362" spans="1:27" x14ac:dyDescent="0.2">
      <c r="A362" s="452">
        <f t="shared" si="82"/>
        <v>2049</v>
      </c>
      <c r="B362" s="452">
        <f t="shared" si="83"/>
        <v>9</v>
      </c>
      <c r="C362" s="457">
        <f t="shared" ref="C362:C377" si="85">DATE(A362,B362,1)</f>
        <v>54667</v>
      </c>
      <c r="E362" s="463">
        <v>1092516</v>
      </c>
      <c r="F362" s="464">
        <v>1429156</v>
      </c>
      <c r="G362" s="464">
        <v>68086</v>
      </c>
      <c r="H362" s="464">
        <v>6533</v>
      </c>
      <c r="I362" s="464">
        <v>301</v>
      </c>
      <c r="J362" s="464">
        <f t="shared" si="73"/>
        <v>2596592</v>
      </c>
      <c r="K362" s="464">
        <f t="shared" si="74"/>
        <v>230092</v>
      </c>
      <c r="L362" s="464">
        <f t="shared" si="75"/>
        <v>2826684</v>
      </c>
      <c r="M362" s="464">
        <v>1428</v>
      </c>
      <c r="N362" s="464">
        <f t="shared" si="76"/>
        <v>127</v>
      </c>
      <c r="O362" s="465">
        <f t="shared" ref="O362:O377" si="86">SUM(L362:N362)</f>
        <v>2828239</v>
      </c>
      <c r="P362" s="461"/>
      <c r="Q362" s="463">
        <v>843443</v>
      </c>
      <c r="R362" s="464">
        <v>538855</v>
      </c>
      <c r="S362" s="464">
        <f t="shared" si="84"/>
        <v>68086</v>
      </c>
      <c r="T362" s="464">
        <f t="shared" si="84"/>
        <v>6533</v>
      </c>
      <c r="U362" s="464">
        <f t="shared" si="84"/>
        <v>301</v>
      </c>
      <c r="V362" s="464">
        <f t="shared" si="77"/>
        <v>1457218</v>
      </c>
      <c r="W362" s="464">
        <f t="shared" si="78"/>
        <v>129129</v>
      </c>
      <c r="X362" s="464">
        <f t="shared" si="79"/>
        <v>1586347</v>
      </c>
      <c r="Y362" s="464">
        <f t="shared" si="80"/>
        <v>1428</v>
      </c>
      <c r="Z362" s="464">
        <f t="shared" si="81"/>
        <v>127</v>
      </c>
      <c r="AA362" s="465">
        <f t="shared" ref="AA362:AA377" si="87">SUM(X362:Z362)</f>
        <v>1587902</v>
      </c>
    </row>
    <row r="363" spans="1:27" x14ac:dyDescent="0.2">
      <c r="A363" s="452">
        <f t="shared" si="82"/>
        <v>2049</v>
      </c>
      <c r="B363" s="452">
        <f t="shared" si="83"/>
        <v>10</v>
      </c>
      <c r="C363" s="457">
        <f t="shared" si="85"/>
        <v>54697</v>
      </c>
      <c r="E363" s="463">
        <v>1149720</v>
      </c>
      <c r="F363" s="464">
        <v>1565158</v>
      </c>
      <c r="G363" s="464">
        <v>68502</v>
      </c>
      <c r="H363" s="464">
        <v>7420</v>
      </c>
      <c r="I363" s="464">
        <v>458</v>
      </c>
      <c r="J363" s="464">
        <f t="shared" ref="J363:J377" si="88">SUM(E363:I363)</f>
        <v>2791258</v>
      </c>
      <c r="K363" s="464">
        <f t="shared" ref="K363:K377" si="89">L363-J363</f>
        <v>247342</v>
      </c>
      <c r="L363" s="464">
        <f t="shared" ref="L363:L377" si="90">ROUND(J363/(1-0.0814), 0)</f>
        <v>3038600</v>
      </c>
      <c r="M363" s="464">
        <v>1830</v>
      </c>
      <c r="N363" s="464">
        <f t="shared" ref="N363:N377" si="91">ROUND(M363/(1-0.0814)-M363, 0)</f>
        <v>162</v>
      </c>
      <c r="O363" s="465">
        <f t="shared" si="86"/>
        <v>3040592</v>
      </c>
      <c r="P363" s="461"/>
      <c r="Q363" s="463">
        <v>867297</v>
      </c>
      <c r="R363" s="464">
        <v>571699</v>
      </c>
      <c r="S363" s="464">
        <f t="shared" si="84"/>
        <v>68502</v>
      </c>
      <c r="T363" s="464">
        <f t="shared" si="84"/>
        <v>7420</v>
      </c>
      <c r="U363" s="464">
        <f t="shared" si="84"/>
        <v>458</v>
      </c>
      <c r="V363" s="464">
        <f t="shared" ref="V363:V377" si="92">SUM(Q363:U363)</f>
        <v>1515376</v>
      </c>
      <c r="W363" s="464">
        <f t="shared" ref="W363:W377" si="93">X363-V363</f>
        <v>134282</v>
      </c>
      <c r="X363" s="464">
        <f t="shared" ref="X363:X377" si="94">ROUND(V363/(1-0.0814), 0)</f>
        <v>1649658</v>
      </c>
      <c r="Y363" s="464">
        <f t="shared" ref="Y363:Y377" si="95">M363</f>
        <v>1830</v>
      </c>
      <c r="Z363" s="464">
        <f t="shared" ref="Z363:Z377" si="96">ROUND(Y363/(1-0.0814)-Y363, 0)</f>
        <v>162</v>
      </c>
      <c r="AA363" s="465">
        <f t="shared" si="87"/>
        <v>1651650</v>
      </c>
    </row>
    <row r="364" spans="1:27" x14ac:dyDescent="0.2">
      <c r="A364" s="452">
        <f t="shared" si="82"/>
        <v>2049</v>
      </c>
      <c r="B364" s="452">
        <f t="shared" si="83"/>
        <v>11</v>
      </c>
      <c r="C364" s="457">
        <f t="shared" si="85"/>
        <v>54728</v>
      </c>
      <c r="E364" s="463">
        <v>1280677</v>
      </c>
      <c r="F364" s="464">
        <v>1635861</v>
      </c>
      <c r="G364" s="464">
        <v>65347</v>
      </c>
      <c r="H364" s="464">
        <v>6321</v>
      </c>
      <c r="I364" s="464">
        <v>602</v>
      </c>
      <c r="J364" s="464">
        <f t="shared" si="88"/>
        <v>2988808</v>
      </c>
      <c r="K364" s="464">
        <f t="shared" si="89"/>
        <v>264848</v>
      </c>
      <c r="L364" s="464">
        <f t="shared" si="90"/>
        <v>3253656</v>
      </c>
      <c r="M364" s="464">
        <v>1832</v>
      </c>
      <c r="N364" s="464">
        <f t="shared" si="91"/>
        <v>162</v>
      </c>
      <c r="O364" s="465">
        <f t="shared" si="86"/>
        <v>3255650</v>
      </c>
      <c r="P364" s="461"/>
      <c r="Q364" s="463">
        <v>997961</v>
      </c>
      <c r="R364" s="464">
        <v>617421</v>
      </c>
      <c r="S364" s="464">
        <f t="shared" si="84"/>
        <v>65347</v>
      </c>
      <c r="T364" s="464">
        <f t="shared" si="84"/>
        <v>6321</v>
      </c>
      <c r="U364" s="464">
        <f t="shared" si="84"/>
        <v>602</v>
      </c>
      <c r="V364" s="464">
        <f t="shared" si="92"/>
        <v>1687652</v>
      </c>
      <c r="W364" s="464">
        <f t="shared" si="93"/>
        <v>149548</v>
      </c>
      <c r="X364" s="464">
        <f t="shared" si="94"/>
        <v>1837200</v>
      </c>
      <c r="Y364" s="464">
        <f t="shared" si="95"/>
        <v>1832</v>
      </c>
      <c r="Z364" s="464">
        <f t="shared" si="96"/>
        <v>162</v>
      </c>
      <c r="AA364" s="465">
        <f t="shared" si="87"/>
        <v>1839194</v>
      </c>
    </row>
    <row r="365" spans="1:27" x14ac:dyDescent="0.2">
      <c r="A365" s="452">
        <f t="shared" si="82"/>
        <v>2049</v>
      </c>
      <c r="B365" s="452">
        <f t="shared" si="83"/>
        <v>12</v>
      </c>
      <c r="C365" s="457">
        <f t="shared" si="85"/>
        <v>54758</v>
      </c>
      <c r="E365" s="463">
        <v>1537286</v>
      </c>
      <c r="F365" s="464">
        <v>1850816</v>
      </c>
      <c r="G365" s="464">
        <v>63712</v>
      </c>
      <c r="H365" s="464">
        <v>6913</v>
      </c>
      <c r="I365" s="464">
        <v>799</v>
      </c>
      <c r="J365" s="464">
        <f t="shared" si="88"/>
        <v>3459526</v>
      </c>
      <c r="K365" s="464">
        <f t="shared" si="89"/>
        <v>306559</v>
      </c>
      <c r="L365" s="464">
        <f t="shared" si="90"/>
        <v>3766085</v>
      </c>
      <c r="M365" s="464">
        <v>1718</v>
      </c>
      <c r="N365" s="464">
        <f t="shared" si="91"/>
        <v>152</v>
      </c>
      <c r="O365" s="465">
        <f t="shared" si="86"/>
        <v>3767955</v>
      </c>
      <c r="P365" s="461"/>
      <c r="Q365" s="463">
        <v>1235350</v>
      </c>
      <c r="R365" s="464">
        <v>752889</v>
      </c>
      <c r="S365" s="464">
        <f t="shared" si="84"/>
        <v>63712</v>
      </c>
      <c r="T365" s="464">
        <f t="shared" si="84"/>
        <v>6913</v>
      </c>
      <c r="U365" s="464">
        <f t="shared" si="84"/>
        <v>799</v>
      </c>
      <c r="V365" s="464">
        <f t="shared" si="92"/>
        <v>2059663</v>
      </c>
      <c r="W365" s="464">
        <f t="shared" si="93"/>
        <v>182513</v>
      </c>
      <c r="X365" s="464">
        <f t="shared" si="94"/>
        <v>2242176</v>
      </c>
      <c r="Y365" s="464">
        <f t="shared" si="95"/>
        <v>1718</v>
      </c>
      <c r="Z365" s="464">
        <f t="shared" si="96"/>
        <v>152</v>
      </c>
      <c r="AA365" s="465">
        <f t="shared" si="87"/>
        <v>2244046</v>
      </c>
    </row>
    <row r="366" spans="1:27" x14ac:dyDescent="0.2">
      <c r="A366" s="452">
        <f t="shared" si="82"/>
        <v>2050</v>
      </c>
      <c r="B366" s="452">
        <f t="shared" si="83"/>
        <v>1</v>
      </c>
      <c r="C366" s="457">
        <f t="shared" si="85"/>
        <v>54789</v>
      </c>
      <c r="E366" s="463">
        <v>1484665</v>
      </c>
      <c r="F366" s="464">
        <v>1828029</v>
      </c>
      <c r="G366" s="464">
        <v>67695</v>
      </c>
      <c r="H366" s="464">
        <v>7148</v>
      </c>
      <c r="I366" s="464">
        <v>825</v>
      </c>
      <c r="J366" s="464">
        <f t="shared" si="88"/>
        <v>3388362</v>
      </c>
      <c r="K366" s="464">
        <f t="shared" si="89"/>
        <v>300253</v>
      </c>
      <c r="L366" s="464">
        <f t="shared" si="90"/>
        <v>3688615</v>
      </c>
      <c r="M366" s="464">
        <v>2325</v>
      </c>
      <c r="N366" s="464">
        <f t="shared" si="91"/>
        <v>206</v>
      </c>
      <c r="O366" s="465">
        <f t="shared" si="86"/>
        <v>3691146</v>
      </c>
      <c r="P366" s="461"/>
      <c r="Q366" s="463">
        <v>1222871</v>
      </c>
      <c r="R366" s="464">
        <v>727037</v>
      </c>
      <c r="S366" s="464">
        <f t="shared" si="84"/>
        <v>67695</v>
      </c>
      <c r="T366" s="464">
        <f t="shared" si="84"/>
        <v>7148</v>
      </c>
      <c r="U366" s="464">
        <f t="shared" si="84"/>
        <v>825</v>
      </c>
      <c r="V366" s="464">
        <f t="shared" si="92"/>
        <v>2025576</v>
      </c>
      <c r="W366" s="464">
        <f t="shared" si="93"/>
        <v>179493</v>
      </c>
      <c r="X366" s="464">
        <f t="shared" si="94"/>
        <v>2205069</v>
      </c>
      <c r="Y366" s="464">
        <f t="shared" si="95"/>
        <v>2325</v>
      </c>
      <c r="Z366" s="464">
        <f t="shared" si="96"/>
        <v>206</v>
      </c>
      <c r="AA366" s="465">
        <f t="shared" si="87"/>
        <v>2207600</v>
      </c>
    </row>
    <row r="367" spans="1:27" x14ac:dyDescent="0.2">
      <c r="A367" s="452">
        <f t="shared" si="82"/>
        <v>2050</v>
      </c>
      <c r="B367" s="452">
        <f t="shared" si="83"/>
        <v>2</v>
      </c>
      <c r="C367" s="457">
        <f t="shared" si="85"/>
        <v>54820</v>
      </c>
      <c r="E367" s="463">
        <v>1225688</v>
      </c>
      <c r="F367" s="464">
        <v>1568526</v>
      </c>
      <c r="G367" s="464">
        <v>66116</v>
      </c>
      <c r="H367" s="464">
        <v>6178</v>
      </c>
      <c r="I367" s="464">
        <v>784</v>
      </c>
      <c r="J367" s="464">
        <f t="shared" si="88"/>
        <v>2867292</v>
      </c>
      <c r="K367" s="464">
        <f t="shared" si="89"/>
        <v>254080</v>
      </c>
      <c r="L367" s="464">
        <f t="shared" si="90"/>
        <v>3121372</v>
      </c>
      <c r="M367" s="464">
        <v>2433</v>
      </c>
      <c r="N367" s="464">
        <f t="shared" si="91"/>
        <v>216</v>
      </c>
      <c r="O367" s="465">
        <f t="shared" si="86"/>
        <v>3124021</v>
      </c>
      <c r="P367" s="461"/>
      <c r="Q367" s="463">
        <v>986869</v>
      </c>
      <c r="R367" s="464">
        <v>592732</v>
      </c>
      <c r="S367" s="464">
        <f t="shared" si="84"/>
        <v>66116</v>
      </c>
      <c r="T367" s="464">
        <f t="shared" si="84"/>
        <v>6178</v>
      </c>
      <c r="U367" s="464">
        <f t="shared" si="84"/>
        <v>784</v>
      </c>
      <c r="V367" s="464">
        <f t="shared" si="92"/>
        <v>1652679</v>
      </c>
      <c r="W367" s="464">
        <f t="shared" si="93"/>
        <v>146449</v>
      </c>
      <c r="X367" s="464">
        <f t="shared" si="94"/>
        <v>1799128</v>
      </c>
      <c r="Y367" s="464">
        <f t="shared" si="95"/>
        <v>2433</v>
      </c>
      <c r="Z367" s="464">
        <f t="shared" si="96"/>
        <v>216</v>
      </c>
      <c r="AA367" s="465">
        <f t="shared" si="87"/>
        <v>1801777</v>
      </c>
    </row>
    <row r="368" spans="1:27" x14ac:dyDescent="0.2">
      <c r="A368" s="452">
        <f t="shared" si="82"/>
        <v>2050</v>
      </c>
      <c r="B368" s="452">
        <f t="shared" si="83"/>
        <v>3</v>
      </c>
      <c r="C368" s="457">
        <f t="shared" si="85"/>
        <v>54848</v>
      </c>
      <c r="E368" s="463">
        <v>1275280</v>
      </c>
      <c r="F368" s="464">
        <v>1707482</v>
      </c>
      <c r="G368" s="464">
        <v>70444</v>
      </c>
      <c r="H368" s="464">
        <v>7368</v>
      </c>
      <c r="I368" s="464">
        <v>781</v>
      </c>
      <c r="J368" s="464">
        <f t="shared" si="88"/>
        <v>3061355</v>
      </c>
      <c r="K368" s="464">
        <f t="shared" si="89"/>
        <v>271276</v>
      </c>
      <c r="L368" s="464">
        <f t="shared" si="90"/>
        <v>3332631</v>
      </c>
      <c r="M368" s="464">
        <v>2339</v>
      </c>
      <c r="N368" s="464">
        <f t="shared" si="91"/>
        <v>207</v>
      </c>
      <c r="O368" s="465">
        <f t="shared" si="86"/>
        <v>3335177</v>
      </c>
      <c r="P368" s="461"/>
      <c r="Q368" s="463">
        <v>1000617</v>
      </c>
      <c r="R368" s="464">
        <v>627725</v>
      </c>
      <c r="S368" s="464">
        <f t="shared" si="84"/>
        <v>70444</v>
      </c>
      <c r="T368" s="464">
        <f t="shared" si="84"/>
        <v>7368</v>
      </c>
      <c r="U368" s="464">
        <f t="shared" si="84"/>
        <v>781</v>
      </c>
      <c r="V368" s="464">
        <f t="shared" si="92"/>
        <v>1706935</v>
      </c>
      <c r="W368" s="464">
        <f t="shared" si="93"/>
        <v>151257</v>
      </c>
      <c r="X368" s="464">
        <f t="shared" si="94"/>
        <v>1858192</v>
      </c>
      <c r="Y368" s="464">
        <f t="shared" si="95"/>
        <v>2339</v>
      </c>
      <c r="Z368" s="464">
        <f t="shared" si="96"/>
        <v>207</v>
      </c>
      <c r="AA368" s="465">
        <f t="shared" si="87"/>
        <v>1860738</v>
      </c>
    </row>
    <row r="369" spans="1:27" x14ac:dyDescent="0.2">
      <c r="A369" s="452">
        <f t="shared" si="82"/>
        <v>2050</v>
      </c>
      <c r="B369" s="452">
        <f t="shared" si="83"/>
        <v>4</v>
      </c>
      <c r="C369" s="457">
        <f t="shared" si="85"/>
        <v>54879</v>
      </c>
      <c r="E369" s="463">
        <v>1103371</v>
      </c>
      <c r="F369" s="464">
        <v>1552480</v>
      </c>
      <c r="G369" s="464">
        <v>67852</v>
      </c>
      <c r="H369" s="464">
        <v>6688</v>
      </c>
      <c r="I369" s="464">
        <v>556</v>
      </c>
      <c r="J369" s="464">
        <f t="shared" si="88"/>
        <v>2730947</v>
      </c>
      <c r="K369" s="464">
        <f t="shared" si="89"/>
        <v>241998</v>
      </c>
      <c r="L369" s="464">
        <f t="shared" si="90"/>
        <v>2972945</v>
      </c>
      <c r="M369" s="464">
        <v>2172</v>
      </c>
      <c r="N369" s="464">
        <f t="shared" si="91"/>
        <v>192</v>
      </c>
      <c r="O369" s="465">
        <f t="shared" si="86"/>
        <v>2975309</v>
      </c>
      <c r="P369" s="461"/>
      <c r="Q369" s="463">
        <v>837528</v>
      </c>
      <c r="R369" s="464">
        <v>530384</v>
      </c>
      <c r="S369" s="464">
        <f t="shared" si="84"/>
        <v>67852</v>
      </c>
      <c r="T369" s="464">
        <f t="shared" si="84"/>
        <v>6688</v>
      </c>
      <c r="U369" s="464">
        <f t="shared" si="84"/>
        <v>556</v>
      </c>
      <c r="V369" s="464">
        <f t="shared" si="92"/>
        <v>1443008</v>
      </c>
      <c r="W369" s="464">
        <f t="shared" si="93"/>
        <v>127869</v>
      </c>
      <c r="X369" s="464">
        <f t="shared" si="94"/>
        <v>1570877</v>
      </c>
      <c r="Y369" s="464">
        <f t="shared" si="95"/>
        <v>2172</v>
      </c>
      <c r="Z369" s="464">
        <f t="shared" si="96"/>
        <v>192</v>
      </c>
      <c r="AA369" s="465">
        <f t="shared" si="87"/>
        <v>1573241</v>
      </c>
    </row>
    <row r="370" spans="1:27" x14ac:dyDescent="0.2">
      <c r="A370" s="452">
        <f t="shared" si="82"/>
        <v>2050</v>
      </c>
      <c r="B370" s="452">
        <f t="shared" si="83"/>
        <v>5</v>
      </c>
      <c r="C370" s="457">
        <f t="shared" si="85"/>
        <v>54909</v>
      </c>
      <c r="E370" s="463">
        <v>1019408</v>
      </c>
      <c r="F370" s="464">
        <v>1524635</v>
      </c>
      <c r="G370" s="464">
        <v>69665</v>
      </c>
      <c r="H370" s="464">
        <v>6569</v>
      </c>
      <c r="I370" s="464">
        <v>431</v>
      </c>
      <c r="J370" s="464">
        <f t="shared" si="88"/>
        <v>2620708</v>
      </c>
      <c r="K370" s="464">
        <f t="shared" si="89"/>
        <v>232229</v>
      </c>
      <c r="L370" s="464">
        <f t="shared" si="90"/>
        <v>2852937</v>
      </c>
      <c r="M370" s="464">
        <v>2174</v>
      </c>
      <c r="N370" s="464">
        <f t="shared" si="91"/>
        <v>193</v>
      </c>
      <c r="O370" s="465">
        <f t="shared" si="86"/>
        <v>2855304</v>
      </c>
      <c r="P370" s="461"/>
      <c r="Q370" s="463">
        <v>760975</v>
      </c>
      <c r="R370" s="464">
        <v>527755</v>
      </c>
      <c r="S370" s="464">
        <f t="shared" si="84"/>
        <v>69665</v>
      </c>
      <c r="T370" s="464">
        <f t="shared" si="84"/>
        <v>6569</v>
      </c>
      <c r="U370" s="464">
        <f t="shared" si="84"/>
        <v>431</v>
      </c>
      <c r="V370" s="464">
        <f t="shared" si="92"/>
        <v>1365395</v>
      </c>
      <c r="W370" s="464">
        <f t="shared" si="93"/>
        <v>120992</v>
      </c>
      <c r="X370" s="464">
        <f t="shared" si="94"/>
        <v>1486387</v>
      </c>
      <c r="Y370" s="464">
        <f t="shared" si="95"/>
        <v>2174</v>
      </c>
      <c r="Z370" s="464">
        <f t="shared" si="96"/>
        <v>193</v>
      </c>
      <c r="AA370" s="465">
        <f t="shared" si="87"/>
        <v>1488754</v>
      </c>
    </row>
    <row r="371" spans="1:27" x14ac:dyDescent="0.2">
      <c r="A371" s="452">
        <f t="shared" si="82"/>
        <v>2050</v>
      </c>
      <c r="B371" s="452">
        <f t="shared" si="83"/>
        <v>6</v>
      </c>
      <c r="C371" s="457">
        <f t="shared" si="85"/>
        <v>54940</v>
      </c>
      <c r="E371" s="463">
        <v>1049941</v>
      </c>
      <c r="F371" s="464">
        <v>1466817</v>
      </c>
      <c r="G371" s="464">
        <v>72206</v>
      </c>
      <c r="H371" s="464">
        <v>5928</v>
      </c>
      <c r="I371" s="464">
        <v>316</v>
      </c>
      <c r="J371" s="464">
        <f t="shared" si="88"/>
        <v>2595208</v>
      </c>
      <c r="K371" s="464">
        <f t="shared" si="89"/>
        <v>229969</v>
      </c>
      <c r="L371" s="464">
        <f t="shared" si="90"/>
        <v>2825177</v>
      </c>
      <c r="M371" s="464">
        <v>1787</v>
      </c>
      <c r="N371" s="464">
        <f t="shared" si="91"/>
        <v>158</v>
      </c>
      <c r="O371" s="465">
        <f t="shared" si="86"/>
        <v>2827122</v>
      </c>
      <c r="P371" s="461"/>
      <c r="Q371" s="463">
        <v>800043</v>
      </c>
      <c r="R371" s="464">
        <v>519411</v>
      </c>
      <c r="S371" s="464">
        <f t="shared" si="84"/>
        <v>72206</v>
      </c>
      <c r="T371" s="464">
        <f t="shared" si="84"/>
        <v>5928</v>
      </c>
      <c r="U371" s="464">
        <f t="shared" si="84"/>
        <v>316</v>
      </c>
      <c r="V371" s="464">
        <f t="shared" si="92"/>
        <v>1397904</v>
      </c>
      <c r="W371" s="464">
        <f t="shared" si="93"/>
        <v>123873</v>
      </c>
      <c r="X371" s="464">
        <f t="shared" si="94"/>
        <v>1521777</v>
      </c>
      <c r="Y371" s="464">
        <f t="shared" si="95"/>
        <v>1787</v>
      </c>
      <c r="Z371" s="464">
        <f t="shared" si="96"/>
        <v>158</v>
      </c>
      <c r="AA371" s="465">
        <f t="shared" si="87"/>
        <v>1523722</v>
      </c>
    </row>
    <row r="372" spans="1:27" x14ac:dyDescent="0.2">
      <c r="A372" s="452">
        <f t="shared" si="82"/>
        <v>2050</v>
      </c>
      <c r="B372" s="452">
        <f t="shared" si="83"/>
        <v>7</v>
      </c>
      <c r="C372" s="457">
        <f t="shared" si="85"/>
        <v>54970</v>
      </c>
      <c r="E372" s="463">
        <v>1232000</v>
      </c>
      <c r="F372" s="464">
        <v>1565781</v>
      </c>
      <c r="G372" s="464">
        <v>70664</v>
      </c>
      <c r="H372" s="464">
        <v>6889</v>
      </c>
      <c r="I372" s="464">
        <v>274</v>
      </c>
      <c r="J372" s="464">
        <f t="shared" si="88"/>
        <v>2875608</v>
      </c>
      <c r="K372" s="464">
        <f t="shared" si="89"/>
        <v>254817</v>
      </c>
      <c r="L372" s="464">
        <f t="shared" si="90"/>
        <v>3130425</v>
      </c>
      <c r="M372" s="464">
        <v>2889</v>
      </c>
      <c r="N372" s="464">
        <f t="shared" si="91"/>
        <v>256</v>
      </c>
      <c r="O372" s="465">
        <f t="shared" si="86"/>
        <v>3133570</v>
      </c>
      <c r="P372" s="461"/>
      <c r="Q372" s="463">
        <v>980401</v>
      </c>
      <c r="R372" s="464">
        <v>603220</v>
      </c>
      <c r="S372" s="464">
        <f t="shared" si="84"/>
        <v>70664</v>
      </c>
      <c r="T372" s="464">
        <f t="shared" si="84"/>
        <v>6889</v>
      </c>
      <c r="U372" s="464">
        <f t="shared" si="84"/>
        <v>274</v>
      </c>
      <c r="V372" s="464">
        <f t="shared" si="92"/>
        <v>1661448</v>
      </c>
      <c r="W372" s="464">
        <f t="shared" si="93"/>
        <v>147226</v>
      </c>
      <c r="X372" s="464">
        <f t="shared" si="94"/>
        <v>1808674</v>
      </c>
      <c r="Y372" s="464">
        <f t="shared" si="95"/>
        <v>2889</v>
      </c>
      <c r="Z372" s="464">
        <f t="shared" si="96"/>
        <v>256</v>
      </c>
      <c r="AA372" s="465">
        <f t="shared" si="87"/>
        <v>1811819</v>
      </c>
    </row>
    <row r="373" spans="1:27" x14ac:dyDescent="0.2">
      <c r="A373" s="452">
        <f t="shared" si="82"/>
        <v>2050</v>
      </c>
      <c r="B373" s="452">
        <f t="shared" si="83"/>
        <v>8</v>
      </c>
      <c r="C373" s="457">
        <f t="shared" si="85"/>
        <v>55001</v>
      </c>
      <c r="E373" s="463">
        <v>1257235</v>
      </c>
      <c r="F373" s="464">
        <v>1556093</v>
      </c>
      <c r="G373" s="464">
        <v>75986</v>
      </c>
      <c r="H373" s="464">
        <v>6292</v>
      </c>
      <c r="I373" s="464">
        <v>267</v>
      </c>
      <c r="J373" s="464">
        <f t="shared" si="88"/>
        <v>2895873</v>
      </c>
      <c r="K373" s="464">
        <f t="shared" si="89"/>
        <v>256612</v>
      </c>
      <c r="L373" s="464">
        <f t="shared" si="90"/>
        <v>3152485</v>
      </c>
      <c r="M373" s="464">
        <v>1634</v>
      </c>
      <c r="N373" s="464">
        <f t="shared" si="91"/>
        <v>145</v>
      </c>
      <c r="O373" s="465">
        <f t="shared" si="86"/>
        <v>3154264</v>
      </c>
      <c r="P373" s="461"/>
      <c r="Q373" s="463">
        <v>1005721</v>
      </c>
      <c r="R373" s="464">
        <v>590888</v>
      </c>
      <c r="S373" s="464">
        <f t="shared" si="84"/>
        <v>75986</v>
      </c>
      <c r="T373" s="464">
        <f t="shared" si="84"/>
        <v>6292</v>
      </c>
      <c r="U373" s="464">
        <f t="shared" si="84"/>
        <v>267</v>
      </c>
      <c r="V373" s="464">
        <f t="shared" si="92"/>
        <v>1679154</v>
      </c>
      <c r="W373" s="464">
        <f t="shared" si="93"/>
        <v>148795</v>
      </c>
      <c r="X373" s="464">
        <f t="shared" si="94"/>
        <v>1827949</v>
      </c>
      <c r="Y373" s="464">
        <f t="shared" si="95"/>
        <v>1634</v>
      </c>
      <c r="Z373" s="464">
        <f t="shared" si="96"/>
        <v>145</v>
      </c>
      <c r="AA373" s="465">
        <f t="shared" si="87"/>
        <v>1829728</v>
      </c>
    </row>
    <row r="374" spans="1:27" x14ac:dyDescent="0.2">
      <c r="A374" s="452">
        <f t="shared" si="82"/>
        <v>2050</v>
      </c>
      <c r="B374" s="452">
        <f t="shared" si="83"/>
        <v>9</v>
      </c>
      <c r="C374" s="457">
        <f t="shared" si="85"/>
        <v>55032</v>
      </c>
      <c r="E374" s="463">
        <v>1088822</v>
      </c>
      <c r="F374" s="464">
        <v>1474824</v>
      </c>
      <c r="G374" s="464">
        <v>67802</v>
      </c>
      <c r="H374" s="464">
        <v>6433</v>
      </c>
      <c r="I374" s="464">
        <v>301</v>
      </c>
      <c r="J374" s="464">
        <f t="shared" si="88"/>
        <v>2638182</v>
      </c>
      <c r="K374" s="464">
        <f t="shared" si="89"/>
        <v>233778</v>
      </c>
      <c r="L374" s="464">
        <f t="shared" si="90"/>
        <v>2871960</v>
      </c>
      <c r="M374" s="464">
        <v>1428</v>
      </c>
      <c r="N374" s="464">
        <f t="shared" si="91"/>
        <v>127</v>
      </c>
      <c r="O374" s="465">
        <f t="shared" si="86"/>
        <v>2873515</v>
      </c>
      <c r="P374" s="461"/>
      <c r="Q374" s="463">
        <v>851782</v>
      </c>
      <c r="R374" s="464">
        <v>536239</v>
      </c>
      <c r="S374" s="464">
        <f t="shared" si="84"/>
        <v>67802</v>
      </c>
      <c r="T374" s="464">
        <f t="shared" si="84"/>
        <v>6433</v>
      </c>
      <c r="U374" s="464">
        <f t="shared" si="84"/>
        <v>301</v>
      </c>
      <c r="V374" s="464">
        <f t="shared" si="92"/>
        <v>1462557</v>
      </c>
      <c r="W374" s="464">
        <f t="shared" si="93"/>
        <v>129602</v>
      </c>
      <c r="X374" s="464">
        <f t="shared" si="94"/>
        <v>1592159</v>
      </c>
      <c r="Y374" s="464">
        <f t="shared" si="95"/>
        <v>1428</v>
      </c>
      <c r="Z374" s="464">
        <f t="shared" si="96"/>
        <v>127</v>
      </c>
      <c r="AA374" s="465">
        <f t="shared" si="87"/>
        <v>1593714</v>
      </c>
    </row>
    <row r="375" spans="1:27" x14ac:dyDescent="0.2">
      <c r="A375" s="452">
        <f t="shared" ref="A375:A377" si="97">A363+1</f>
        <v>2050</v>
      </c>
      <c r="B375" s="452">
        <f t="shared" ref="B375:B377" si="98">B363</f>
        <v>10</v>
      </c>
      <c r="C375" s="457">
        <f t="shared" si="85"/>
        <v>55062</v>
      </c>
      <c r="E375" s="463">
        <v>1138922</v>
      </c>
      <c r="F375" s="464">
        <v>1616127</v>
      </c>
      <c r="G375" s="464">
        <v>68205</v>
      </c>
      <c r="H375" s="464">
        <v>7303</v>
      </c>
      <c r="I375" s="464">
        <v>458</v>
      </c>
      <c r="J375" s="464">
        <f t="shared" si="88"/>
        <v>2831015</v>
      </c>
      <c r="K375" s="464">
        <f t="shared" si="89"/>
        <v>250865</v>
      </c>
      <c r="L375" s="464">
        <f t="shared" si="90"/>
        <v>3081880</v>
      </c>
      <c r="M375" s="464">
        <v>1830</v>
      </c>
      <c r="N375" s="464">
        <f t="shared" si="91"/>
        <v>162</v>
      </c>
      <c r="O375" s="465">
        <f t="shared" si="86"/>
        <v>3083872</v>
      </c>
      <c r="P375" s="461"/>
      <c r="Q375" s="463">
        <v>870148</v>
      </c>
      <c r="R375" s="464">
        <v>568910</v>
      </c>
      <c r="S375" s="464">
        <f t="shared" si="84"/>
        <v>68205</v>
      </c>
      <c r="T375" s="464">
        <f t="shared" si="84"/>
        <v>7303</v>
      </c>
      <c r="U375" s="464">
        <f t="shared" si="84"/>
        <v>458</v>
      </c>
      <c r="V375" s="464">
        <f t="shared" si="92"/>
        <v>1515024</v>
      </c>
      <c r="W375" s="464">
        <f t="shared" si="93"/>
        <v>134251</v>
      </c>
      <c r="X375" s="464">
        <f t="shared" si="94"/>
        <v>1649275</v>
      </c>
      <c r="Y375" s="464">
        <f t="shared" si="95"/>
        <v>1830</v>
      </c>
      <c r="Z375" s="464">
        <f t="shared" si="96"/>
        <v>162</v>
      </c>
      <c r="AA375" s="465">
        <f t="shared" si="87"/>
        <v>1651267</v>
      </c>
    </row>
    <row r="376" spans="1:27" x14ac:dyDescent="0.2">
      <c r="A376" s="452">
        <f t="shared" si="97"/>
        <v>2050</v>
      </c>
      <c r="B376" s="452">
        <f t="shared" si="98"/>
        <v>11</v>
      </c>
      <c r="C376" s="457">
        <f t="shared" si="85"/>
        <v>55093</v>
      </c>
      <c r="E376" s="463">
        <v>1264580</v>
      </c>
      <c r="F376" s="464">
        <v>1688134</v>
      </c>
      <c r="G376" s="464">
        <v>65038</v>
      </c>
      <c r="H376" s="464">
        <v>6219</v>
      </c>
      <c r="I376" s="464">
        <v>602</v>
      </c>
      <c r="J376" s="464">
        <f t="shared" si="88"/>
        <v>3024573</v>
      </c>
      <c r="K376" s="464">
        <f t="shared" si="89"/>
        <v>268017</v>
      </c>
      <c r="L376" s="464">
        <f t="shared" si="90"/>
        <v>3292590</v>
      </c>
      <c r="M376" s="464">
        <v>1832</v>
      </c>
      <c r="N376" s="464">
        <f t="shared" si="91"/>
        <v>162</v>
      </c>
      <c r="O376" s="465">
        <f t="shared" si="86"/>
        <v>3294584</v>
      </c>
      <c r="P376" s="461"/>
      <c r="Q376" s="463">
        <v>995587</v>
      </c>
      <c r="R376" s="464">
        <v>615139</v>
      </c>
      <c r="S376" s="464">
        <f t="shared" si="84"/>
        <v>65038</v>
      </c>
      <c r="T376" s="464">
        <f t="shared" si="84"/>
        <v>6219</v>
      </c>
      <c r="U376" s="464">
        <f t="shared" si="84"/>
        <v>602</v>
      </c>
      <c r="V376" s="464">
        <f t="shared" si="92"/>
        <v>1682585</v>
      </c>
      <c r="W376" s="464">
        <f t="shared" si="93"/>
        <v>149099</v>
      </c>
      <c r="X376" s="464">
        <f t="shared" si="94"/>
        <v>1831684</v>
      </c>
      <c r="Y376" s="464">
        <f t="shared" si="95"/>
        <v>1832</v>
      </c>
      <c r="Z376" s="464">
        <f t="shared" si="96"/>
        <v>162</v>
      </c>
      <c r="AA376" s="465">
        <f t="shared" si="87"/>
        <v>1833678</v>
      </c>
    </row>
    <row r="377" spans="1:27" ht="13.5" thickBot="1" x14ac:dyDescent="0.25">
      <c r="A377" s="452">
        <f t="shared" si="97"/>
        <v>2050</v>
      </c>
      <c r="B377" s="452">
        <f t="shared" si="98"/>
        <v>12</v>
      </c>
      <c r="C377" s="457">
        <f t="shared" si="85"/>
        <v>55123</v>
      </c>
      <c r="E377" s="466">
        <v>1526925</v>
      </c>
      <c r="F377" s="467">
        <v>1909614</v>
      </c>
      <c r="G377" s="467">
        <v>63424</v>
      </c>
      <c r="H377" s="467">
        <v>6874</v>
      </c>
      <c r="I377" s="467">
        <v>799</v>
      </c>
      <c r="J377" s="467">
        <f t="shared" si="88"/>
        <v>3507636</v>
      </c>
      <c r="K377" s="467">
        <f t="shared" si="89"/>
        <v>310823</v>
      </c>
      <c r="L377" s="467">
        <f t="shared" si="90"/>
        <v>3818459</v>
      </c>
      <c r="M377" s="467">
        <v>1718</v>
      </c>
      <c r="N377" s="467">
        <f t="shared" si="91"/>
        <v>152</v>
      </c>
      <c r="O377" s="468">
        <f t="shared" si="86"/>
        <v>3820329</v>
      </c>
      <c r="P377" s="461"/>
      <c r="Q377" s="466">
        <v>1239681</v>
      </c>
      <c r="R377" s="467">
        <v>753304</v>
      </c>
      <c r="S377" s="467">
        <f t="shared" si="84"/>
        <v>63424</v>
      </c>
      <c r="T377" s="467">
        <f t="shared" si="84"/>
        <v>6874</v>
      </c>
      <c r="U377" s="467">
        <f t="shared" si="84"/>
        <v>799</v>
      </c>
      <c r="V377" s="467">
        <f t="shared" si="92"/>
        <v>2064082</v>
      </c>
      <c r="W377" s="467">
        <f t="shared" si="93"/>
        <v>182905</v>
      </c>
      <c r="X377" s="467">
        <f t="shared" si="94"/>
        <v>2246987</v>
      </c>
      <c r="Y377" s="467">
        <f t="shared" si="95"/>
        <v>1718</v>
      </c>
      <c r="Z377" s="467">
        <f t="shared" si="96"/>
        <v>152</v>
      </c>
      <c r="AA377" s="468">
        <f t="shared" si="87"/>
        <v>2248857</v>
      </c>
    </row>
  </sheetData>
  <mergeCells count="2">
    <mergeCell ref="E4:O4"/>
    <mergeCell ref="Q4:AA4"/>
  </mergeCells>
  <pageMargins left="0.7" right="0.7" top="0.75" bottom="0.75" header="0.3" footer="0.3"/>
  <customProperties>
    <customPr name="_pios_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T48"/>
  <sheetViews>
    <sheetView zoomScale="90" zoomScaleNormal="90" workbookViewId="0">
      <pane xSplit="5" ySplit="6" topLeftCell="F7" activePane="bottomRight" state="frozen"/>
      <selection pane="topRight" activeCell="F1" sqref="F1"/>
      <selection pane="bottomLeft" activeCell="A7" sqref="A7"/>
      <selection pane="bottomRight" activeCell="F22" sqref="F22"/>
    </sheetView>
  </sheetViews>
  <sheetFormatPr defaultColWidth="8.7109375" defaultRowHeight="12.75" x14ac:dyDescent="0.2"/>
  <cols>
    <col min="1" max="1" width="24.140625" style="143" bestFit="1" customWidth="1"/>
    <col min="2" max="2" width="43.140625" style="143" customWidth="1"/>
    <col min="3" max="3" width="38.85546875" style="143" customWidth="1"/>
    <col min="4" max="5" width="10.42578125" style="143" customWidth="1"/>
    <col min="6" max="6" width="14.85546875" style="142" bestFit="1" customWidth="1"/>
    <col min="7" max="7" width="13.85546875" style="142" bestFit="1" customWidth="1"/>
    <col min="8" max="8" width="13.85546875" style="142" customWidth="1"/>
    <col min="9" max="11" width="9.85546875" style="142" customWidth="1"/>
    <col min="12" max="20" width="8.7109375" style="142"/>
    <col min="21" max="16384" width="8.7109375" style="143"/>
  </cols>
  <sheetData>
    <row r="1" spans="1:20" ht="18" x14ac:dyDescent="0.25">
      <c r="A1" s="140" t="s">
        <v>0</v>
      </c>
      <c r="B1" s="141"/>
      <c r="C1" s="141"/>
      <c r="D1" s="141"/>
      <c r="E1" s="141"/>
      <c r="F1" s="141"/>
      <c r="G1" s="141"/>
      <c r="H1" s="141"/>
    </row>
    <row r="2" spans="1:20" ht="18" x14ac:dyDescent="0.25">
      <c r="A2" s="140" t="s">
        <v>1</v>
      </c>
      <c r="B2" s="141"/>
      <c r="C2" s="141"/>
      <c r="D2" s="141"/>
      <c r="E2" s="141"/>
      <c r="F2" s="141"/>
      <c r="G2" s="141"/>
      <c r="H2" s="141"/>
    </row>
    <row r="3" spans="1:20" ht="18" x14ac:dyDescent="0.25">
      <c r="A3" s="140" t="s">
        <v>2</v>
      </c>
      <c r="B3" s="144"/>
      <c r="C3" s="144"/>
      <c r="D3" s="144"/>
      <c r="E3" s="144"/>
      <c r="F3" s="144"/>
      <c r="G3" s="144"/>
      <c r="H3" s="144"/>
    </row>
    <row r="4" spans="1:20" ht="18" x14ac:dyDescent="0.25">
      <c r="A4" s="140" t="s">
        <v>501</v>
      </c>
      <c r="B4" s="144"/>
      <c r="C4" s="144"/>
      <c r="D4" s="144"/>
      <c r="E4" s="144"/>
      <c r="F4" s="144"/>
      <c r="G4" s="144"/>
      <c r="H4" s="144"/>
    </row>
    <row r="5" spans="1:20" s="145" customFormat="1" ht="17.25" customHeight="1" x14ac:dyDescent="0.25">
      <c r="A5" s="564"/>
      <c r="C5" s="146"/>
      <c r="D5" s="147"/>
      <c r="E5" s="148"/>
      <c r="F5" s="149"/>
      <c r="G5" s="150"/>
      <c r="H5" s="150"/>
      <c r="I5" s="150"/>
      <c r="J5" s="150"/>
      <c r="K5" s="150"/>
      <c r="L5" s="150"/>
      <c r="M5" s="150"/>
      <c r="N5" s="150"/>
      <c r="O5" s="150"/>
      <c r="P5" s="150"/>
      <c r="Q5" s="150"/>
      <c r="R5" s="150"/>
      <c r="S5" s="150"/>
      <c r="T5" s="150"/>
    </row>
    <row r="6" spans="1:20" ht="39.75" customHeight="1" thickBot="1" x14ac:dyDescent="0.25">
      <c r="A6" s="151" t="s">
        <v>4</v>
      </c>
      <c r="B6" s="152"/>
      <c r="C6" s="153"/>
      <c r="D6" s="154" t="s">
        <v>5</v>
      </c>
      <c r="E6" s="155" t="s">
        <v>6</v>
      </c>
      <c r="F6" s="156" t="s">
        <v>7</v>
      </c>
      <c r="G6" s="156" t="s">
        <v>8</v>
      </c>
      <c r="H6" s="156" t="s">
        <v>9</v>
      </c>
    </row>
    <row r="7" spans="1:20" x14ac:dyDescent="0.2">
      <c r="A7" s="158" t="s">
        <v>11</v>
      </c>
      <c r="B7" s="159" t="s">
        <v>12</v>
      </c>
      <c r="C7" s="160" t="s">
        <v>13</v>
      </c>
      <c r="D7" s="160" t="s">
        <v>14</v>
      </c>
      <c r="E7" s="161" t="s">
        <v>15</v>
      </c>
      <c r="F7" s="162" t="s">
        <v>16</v>
      </c>
      <c r="G7" s="162" t="s">
        <v>17</v>
      </c>
      <c r="H7" s="162" t="s">
        <v>18</v>
      </c>
    </row>
    <row r="8" spans="1:20" x14ac:dyDescent="0.2">
      <c r="A8" s="158"/>
      <c r="B8" s="159"/>
      <c r="C8" s="160"/>
      <c r="D8" s="160"/>
      <c r="E8" s="160"/>
      <c r="F8" s="172"/>
      <c r="G8" s="160"/>
      <c r="H8" s="160"/>
    </row>
    <row r="9" spans="1:20" x14ac:dyDescent="0.2">
      <c r="A9" s="158"/>
      <c r="B9" s="164"/>
      <c r="C9" s="169"/>
      <c r="D9" s="185"/>
      <c r="E9" s="185"/>
      <c r="F9" s="172"/>
      <c r="G9" s="176"/>
      <c r="H9" s="172"/>
      <c r="I9" s="174"/>
      <c r="K9" s="175"/>
    </row>
    <row r="10" spans="1:20" s="142" customFormat="1" x14ac:dyDescent="0.2">
      <c r="A10" s="158"/>
      <c r="B10" s="164"/>
      <c r="C10" s="169"/>
      <c r="D10" s="170"/>
      <c r="E10" s="171"/>
      <c r="F10" s="584"/>
      <c r="G10" s="584"/>
      <c r="H10" s="177"/>
    </row>
    <row r="11" spans="1:20" ht="13.5" customHeight="1" x14ac:dyDescent="0.2">
      <c r="A11" s="158">
        <f>ROW()</f>
        <v>11</v>
      </c>
      <c r="B11" s="164" t="s">
        <v>502</v>
      </c>
      <c r="C11" s="169"/>
      <c r="D11" s="170"/>
      <c r="E11" s="171"/>
      <c r="F11" s="176">
        <v>27781984</v>
      </c>
      <c r="G11" s="176">
        <v>9690161</v>
      </c>
      <c r="H11" s="178">
        <f>F11+G11</f>
        <v>37472145</v>
      </c>
    </row>
    <row r="12" spans="1:20" x14ac:dyDescent="0.2">
      <c r="A12" s="158">
        <f>ROW()</f>
        <v>12</v>
      </c>
      <c r="B12" s="182"/>
      <c r="C12" s="169"/>
      <c r="D12" s="169"/>
      <c r="E12" s="183"/>
      <c r="F12" s="585"/>
      <c r="G12" s="585"/>
      <c r="H12" s="585"/>
    </row>
    <row r="13" spans="1:20" s="142" customFormat="1" ht="14.1" customHeight="1" thickBot="1" x14ac:dyDescent="0.25">
      <c r="A13" s="158">
        <f>ROW()</f>
        <v>13</v>
      </c>
      <c r="B13" s="182" t="s">
        <v>503</v>
      </c>
      <c r="C13" s="169"/>
      <c r="F13" s="586">
        <f>F11</f>
        <v>27781984</v>
      </c>
      <c r="G13" s="586">
        <f>G11</f>
        <v>9690161</v>
      </c>
      <c r="H13" s="586">
        <f>SUM(F13:G13)</f>
        <v>37472145</v>
      </c>
    </row>
    <row r="14" spans="1:20" s="142" customFormat="1" ht="14.1" customHeight="1" thickTop="1" x14ac:dyDescent="0.2">
      <c r="A14" s="158">
        <f>ROW()</f>
        <v>14</v>
      </c>
      <c r="B14" s="184"/>
      <c r="C14" s="169"/>
      <c r="D14" s="169"/>
      <c r="E14" s="181"/>
      <c r="F14" s="190"/>
      <c r="G14" s="190"/>
      <c r="H14" s="190"/>
    </row>
    <row r="15" spans="1:20" s="142" customFormat="1" ht="14.1" customHeight="1" x14ac:dyDescent="0.2">
      <c r="A15" s="158">
        <f>ROW()</f>
        <v>15</v>
      </c>
      <c r="B15" s="191" t="s">
        <v>27</v>
      </c>
      <c r="C15" s="169"/>
      <c r="D15" s="169"/>
      <c r="E15" s="181"/>
      <c r="F15" s="190"/>
      <c r="G15" s="190"/>
      <c r="H15" s="190"/>
    </row>
    <row r="16" spans="1:20" s="142" customFormat="1" ht="14.1" customHeight="1" x14ac:dyDescent="0.2">
      <c r="A16" s="158">
        <f>ROW()</f>
        <v>16</v>
      </c>
      <c r="B16" s="184" t="s">
        <v>488</v>
      </c>
      <c r="C16" s="169"/>
      <c r="D16" s="169"/>
      <c r="E16" s="181"/>
      <c r="F16" s="192">
        <v>7.1970000000000003E-3</v>
      </c>
      <c r="G16" s="192">
        <v>4.1980000000000003E-3</v>
      </c>
      <c r="H16" s="190"/>
    </row>
    <row r="17" spans="1:16" s="142" customFormat="1" ht="14.1" customHeight="1" x14ac:dyDescent="0.2">
      <c r="A17" s="158">
        <f>ROW()</f>
        <v>17</v>
      </c>
      <c r="B17" s="184" t="s">
        <v>29</v>
      </c>
      <c r="C17" s="169"/>
      <c r="D17" s="169"/>
      <c r="E17" s="181"/>
      <c r="F17" s="192">
        <v>4.0000000000000001E-3</v>
      </c>
      <c r="G17" s="192">
        <v>4.0000000000000001E-3</v>
      </c>
      <c r="H17" s="190"/>
      <c r="L17" s="174"/>
    </row>
    <row r="18" spans="1:16" s="142" customFormat="1" ht="14.1" customHeight="1" x14ac:dyDescent="0.2">
      <c r="A18" s="158">
        <f>ROW()</f>
        <v>18</v>
      </c>
      <c r="B18" s="184" t="s">
        <v>30</v>
      </c>
      <c r="C18" s="169"/>
      <c r="D18" s="169"/>
      <c r="E18" s="181"/>
      <c r="F18" s="192">
        <v>3.8455000000000003E-2</v>
      </c>
      <c r="G18" s="192">
        <v>3.8358000000000003E-2</v>
      </c>
      <c r="H18" s="190"/>
    </row>
    <row r="19" spans="1:16" s="142" customFormat="1" ht="14.1" customHeight="1" x14ac:dyDescent="0.2">
      <c r="A19" s="158">
        <f>ROW()</f>
        <v>19</v>
      </c>
      <c r="B19" s="184"/>
      <c r="C19" s="169"/>
      <c r="D19" s="169"/>
      <c r="E19" s="181"/>
      <c r="F19" s="193"/>
      <c r="G19" s="193"/>
      <c r="H19" s="190"/>
    </row>
    <row r="20" spans="1:16" s="142" customFormat="1" ht="14.1" customHeight="1" x14ac:dyDescent="0.2">
      <c r="A20" s="158">
        <f>ROW()</f>
        <v>20</v>
      </c>
      <c r="B20" s="182" t="s">
        <v>31</v>
      </c>
      <c r="C20" s="169"/>
      <c r="D20" s="169"/>
      <c r="E20" s="181"/>
      <c r="F20" s="194">
        <f>1-SUM(F16:F18)</f>
        <v>0.95034799999999997</v>
      </c>
      <c r="G20" s="194">
        <f>1-SUM(G16:G18)</f>
        <v>0.95344399999999996</v>
      </c>
      <c r="H20" s="195"/>
    </row>
    <row r="21" spans="1:16" s="142" customFormat="1" ht="14.1" customHeight="1" x14ac:dyDescent="0.2">
      <c r="A21" s="158">
        <f>ROW()</f>
        <v>21</v>
      </c>
      <c r="B21" s="184"/>
      <c r="C21" s="169"/>
      <c r="D21" s="169"/>
      <c r="E21" s="181"/>
      <c r="F21" s="190"/>
      <c r="G21" s="190"/>
      <c r="H21" s="190"/>
    </row>
    <row r="22" spans="1:16" s="142" customFormat="1" ht="14.1" customHeight="1" thickBot="1" x14ac:dyDescent="0.25">
      <c r="A22" s="158">
        <f>ROW()</f>
        <v>22</v>
      </c>
      <c r="B22" s="182" t="s">
        <v>504</v>
      </c>
      <c r="C22" s="169"/>
      <c r="D22" s="169"/>
      <c r="E22" s="181"/>
      <c r="F22" s="586">
        <f>MROUND(F13/F20,1000)</f>
        <v>29233000</v>
      </c>
      <c r="G22" s="586">
        <f>MROUND(G13/G20,1000)</f>
        <v>10163000</v>
      </c>
      <c r="H22" s="586">
        <f>SUM(F22:G22)</f>
        <v>39396000</v>
      </c>
    </row>
    <row r="23" spans="1:16" s="142" customFormat="1" ht="14.1" customHeight="1" thickTop="1" x14ac:dyDescent="0.2">
      <c r="A23" s="587"/>
      <c r="B23" s="169"/>
      <c r="C23" s="169"/>
      <c r="D23" s="169"/>
      <c r="E23" s="181"/>
      <c r="F23" s="196"/>
      <c r="G23" s="196"/>
      <c r="H23" s="196"/>
    </row>
    <row r="24" spans="1:16" s="142" customFormat="1" ht="14.1" customHeight="1" x14ac:dyDescent="0.2">
      <c r="A24" s="587"/>
      <c r="B24" s="555"/>
      <c r="C24" s="169"/>
      <c r="D24" s="169"/>
      <c r="E24" s="169"/>
      <c r="F24" s="588"/>
      <c r="G24" s="588"/>
      <c r="H24" s="589"/>
      <c r="P24" s="175"/>
    </row>
    <row r="25" spans="1:16" s="142" customFormat="1" x14ac:dyDescent="0.2">
      <c r="A25" s="631" t="s">
        <v>523</v>
      </c>
      <c r="B25" s="198"/>
      <c r="C25" s="199"/>
      <c r="D25" s="199"/>
      <c r="E25" s="199"/>
      <c r="F25" s="169"/>
      <c r="G25" s="169"/>
      <c r="H25" s="169"/>
    </row>
    <row r="26" spans="1:16" s="142" customFormat="1" x14ac:dyDescent="0.2">
      <c r="A26" s="159"/>
      <c r="B26" s="555" t="s">
        <v>485</v>
      </c>
      <c r="C26" s="199"/>
      <c r="D26" s="199"/>
      <c r="E26" s="199"/>
      <c r="F26" s="549">
        <f>F13+'Subs. RR 2023-2024'!F21</f>
        <v>54313780.013734169</v>
      </c>
      <c r="G26" s="549">
        <f>G13+'Subs. RR 2023-2024'!G21</f>
        <v>14749482.564599449</v>
      </c>
      <c r="H26" s="549">
        <f>F26+G26</f>
        <v>69063262.578333616</v>
      </c>
    </row>
    <row r="27" spans="1:16" s="142" customFormat="1" x14ac:dyDescent="0.2">
      <c r="A27" s="160"/>
      <c r="B27" s="555" t="s">
        <v>524</v>
      </c>
      <c r="C27" s="169"/>
      <c r="D27" s="169"/>
      <c r="E27" s="169"/>
      <c r="F27" s="632">
        <f>'2023-2024 E Rev Collected'!H35</f>
        <v>52935025.542995855</v>
      </c>
      <c r="G27" s="550">
        <f>'2023-2024 G Rev Collected'!H39</f>
        <v>16970472.803672995</v>
      </c>
      <c r="H27" s="550">
        <f>F27+G27</f>
        <v>69905498.346668854</v>
      </c>
    </row>
    <row r="28" spans="1:16" s="142" customFormat="1" ht="14.1" customHeight="1" x14ac:dyDescent="0.2">
      <c r="B28" s="160"/>
      <c r="C28" s="169"/>
      <c r="D28" s="169"/>
      <c r="E28" s="169"/>
      <c r="F28" s="551"/>
      <c r="G28" s="551"/>
      <c r="H28" s="551"/>
    </row>
    <row r="29" spans="1:16" s="142" customFormat="1" ht="14.1" customHeight="1" thickBot="1" x14ac:dyDescent="0.3">
      <c r="A29" s="208"/>
      <c r="B29" s="53" t="s">
        <v>525</v>
      </c>
      <c r="C29" s="169"/>
      <c r="D29" s="169"/>
      <c r="E29" s="169"/>
      <c r="F29" s="552">
        <f>F26-F27</f>
        <v>1378754.4707383141</v>
      </c>
      <c r="G29" s="552">
        <f t="shared" ref="G29:H29" si="0">G26-G27</f>
        <v>-2220990.2390735466</v>
      </c>
      <c r="H29" s="552">
        <f t="shared" si="0"/>
        <v>-842235.7683352381</v>
      </c>
    </row>
    <row r="30" spans="1:16" s="142" customFormat="1" ht="14.1" customHeight="1" thickTop="1" x14ac:dyDescent="0.2">
      <c r="B30" s="160"/>
      <c r="C30" s="169"/>
      <c r="D30" s="169"/>
      <c r="E30" s="169"/>
      <c r="F30" s="206"/>
      <c r="G30" s="206"/>
      <c r="H30" s="207"/>
    </row>
    <row r="31" spans="1:16" s="142" customFormat="1" ht="14.1" customHeight="1" x14ac:dyDescent="0.2">
      <c r="A31" s="209"/>
      <c r="B31" s="143"/>
      <c r="C31" s="220"/>
      <c r="D31" s="548"/>
      <c r="E31" s="143"/>
      <c r="H31" s="892"/>
    </row>
    <row r="32" spans="1:16" s="142" customFormat="1" ht="14.1" customHeight="1" x14ac:dyDescent="0.2">
      <c r="A32" s="212"/>
      <c r="B32" s="143"/>
      <c r="C32" s="221"/>
      <c r="D32" s="548"/>
      <c r="E32" s="143"/>
      <c r="F32" s="632"/>
      <c r="G32" s="213"/>
      <c r="H32" s="206"/>
    </row>
    <row r="33" spans="1:8" s="142" customFormat="1" ht="14.1" customHeight="1" x14ac:dyDescent="0.2">
      <c r="A33" s="214"/>
      <c r="B33" s="143"/>
      <c r="C33" s="143"/>
      <c r="D33" s="548"/>
      <c r="E33" s="143"/>
      <c r="F33" s="924"/>
      <c r="G33" s="215"/>
      <c r="H33" s="215"/>
    </row>
    <row r="34" spans="1:8" s="142" customFormat="1" ht="14.1" customHeight="1" x14ac:dyDescent="0.2">
      <c r="A34" s="164"/>
      <c r="C34" s="169"/>
      <c r="D34" s="169"/>
      <c r="E34" s="169"/>
      <c r="F34" s="215"/>
      <c r="G34" s="215"/>
      <c r="H34" s="215"/>
    </row>
    <row r="35" spans="1:8" s="142" customFormat="1" x14ac:dyDescent="0.2">
      <c r="A35" s="1021"/>
      <c r="B35" s="1021"/>
      <c r="C35" s="1021"/>
      <c r="D35" s="1021"/>
      <c r="E35" s="1021"/>
      <c r="F35" s="216"/>
      <c r="G35" s="216"/>
      <c r="H35" s="216"/>
    </row>
    <row r="36" spans="1:8" s="142" customFormat="1" x14ac:dyDescent="0.2">
      <c r="A36" s="212"/>
      <c r="F36" s="215"/>
      <c r="G36" s="215"/>
      <c r="H36" s="216"/>
    </row>
    <row r="37" spans="1:8" s="142" customFormat="1" x14ac:dyDescent="0.2">
      <c r="A37" s="214"/>
      <c r="F37" s="215"/>
      <c r="G37" s="215"/>
      <c r="H37" s="216"/>
    </row>
    <row r="38" spans="1:8" s="142" customFormat="1" x14ac:dyDescent="0.2">
      <c r="A38" s="214"/>
      <c r="F38" s="215"/>
      <c r="G38" s="215"/>
      <c r="H38" s="216"/>
    </row>
    <row r="39" spans="1:8" s="142" customFormat="1" x14ac:dyDescent="0.2">
      <c r="A39" s="169"/>
      <c r="B39" s="169"/>
      <c r="C39" s="169"/>
      <c r="D39" s="169"/>
      <c r="E39" s="169"/>
      <c r="F39" s="215"/>
      <c r="G39" s="215"/>
      <c r="H39" s="216"/>
    </row>
    <row r="40" spans="1:8" s="142" customFormat="1" x14ac:dyDescent="0.2">
      <c r="A40" s="209"/>
      <c r="B40" s="169"/>
      <c r="C40" s="169"/>
      <c r="D40" s="169"/>
      <c r="E40" s="169"/>
      <c r="F40" s="590"/>
      <c r="G40" s="590"/>
      <c r="H40" s="590"/>
    </row>
    <row r="41" spans="1:8" s="142" customFormat="1" x14ac:dyDescent="0.2">
      <c r="A41" s="591"/>
      <c r="B41" s="169"/>
      <c r="C41" s="169"/>
      <c r="D41" s="169"/>
      <c r="E41" s="169"/>
      <c r="F41" s="169"/>
      <c r="G41" s="169"/>
      <c r="H41" s="169"/>
    </row>
    <row r="42" spans="1:8" s="142" customFormat="1" x14ac:dyDescent="0.2">
      <c r="A42" s="169"/>
      <c r="B42" s="169"/>
      <c r="C42" s="169"/>
      <c r="D42" s="169"/>
      <c r="E42" s="169"/>
      <c r="F42" s="169"/>
      <c r="G42" s="169"/>
      <c r="H42" s="169"/>
    </row>
    <row r="43" spans="1:8" s="142" customFormat="1" x14ac:dyDescent="0.2">
      <c r="A43" s="592"/>
      <c r="B43" s="169"/>
      <c r="C43" s="169"/>
      <c r="D43" s="169"/>
      <c r="E43" s="169"/>
      <c r="F43" s="593"/>
      <c r="G43" s="593"/>
      <c r="H43" s="169"/>
    </row>
    <row r="44" spans="1:8" s="142" customFormat="1" x14ac:dyDescent="0.2">
      <c r="F44" s="583"/>
      <c r="G44" s="583"/>
    </row>
    <row r="45" spans="1:8" s="142" customFormat="1" x14ac:dyDescent="0.2">
      <c r="C45" s="579"/>
      <c r="D45" s="579"/>
    </row>
    <row r="46" spans="1:8" s="142" customFormat="1" x14ac:dyDescent="0.2"/>
    <row r="47" spans="1:8" s="142" customFormat="1" x14ac:dyDescent="0.2">
      <c r="A47" s="143"/>
      <c r="B47" s="143"/>
      <c r="C47" s="220"/>
      <c r="D47" s="220"/>
      <c r="E47" s="143"/>
    </row>
    <row r="48" spans="1:8" s="142" customFormat="1" x14ac:dyDescent="0.2">
      <c r="A48" s="143"/>
      <c r="B48" s="143"/>
      <c r="C48" s="221"/>
      <c r="D48" s="221"/>
      <c r="E48" s="143"/>
    </row>
  </sheetData>
  <mergeCells count="1">
    <mergeCell ref="A35:E35"/>
  </mergeCells>
  <pageMargins left="0.7" right="0.7" top="0.75" bottom="0.75" header="0.3" footer="0.3"/>
  <pageSetup orientation="portrait" r:id="rId1"/>
  <customProperties>
    <customPr name="_pios_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71"/>
  <sheetViews>
    <sheetView workbookViewId="0">
      <pane xSplit="4" ySplit="6" topLeftCell="E25" activePane="bottomRight" state="frozen"/>
      <selection pane="topRight" activeCell="E1" sqref="E1"/>
      <selection pane="bottomLeft" activeCell="A7" sqref="A7"/>
      <selection pane="bottomRight" activeCell="Q43" sqref="Q43"/>
    </sheetView>
  </sheetViews>
  <sheetFormatPr defaultColWidth="9.140625" defaultRowHeight="12.75" outlineLevelCol="1" x14ac:dyDescent="0.2"/>
  <cols>
    <col min="1" max="2" width="9.140625" style="3"/>
    <col min="3" max="3" width="9.140625" style="3" hidden="1" customWidth="1" outlineLevel="1"/>
    <col min="4" max="4" width="2.7109375" style="3" customWidth="1" collapsed="1"/>
    <col min="5" max="6" width="12" style="3" bestFit="1" customWidth="1"/>
    <col min="7" max="7" width="11" style="3" customWidth="1"/>
    <col min="8" max="8" width="21.140625" style="3" bestFit="1" customWidth="1"/>
    <col min="9" max="9" width="21.7109375" style="3" bestFit="1" customWidth="1"/>
    <col min="10" max="10" width="19.5703125" style="3" bestFit="1" customWidth="1"/>
    <col min="11" max="11" width="20" style="3" bestFit="1" customWidth="1"/>
    <col min="12" max="12" width="18.85546875" style="3" bestFit="1" customWidth="1"/>
    <col min="13" max="13" width="17.28515625" style="3" bestFit="1" customWidth="1"/>
    <col min="14" max="14" width="13.5703125" style="3" bestFit="1" customWidth="1"/>
    <col min="15" max="15" width="11" style="3" bestFit="1" customWidth="1"/>
    <col min="16" max="16" width="12" style="3" bestFit="1" customWidth="1"/>
    <col min="17" max="17" width="13.5703125" style="3" bestFit="1" customWidth="1"/>
    <col min="18" max="19" width="13.5703125" style="3" customWidth="1"/>
    <col min="20" max="20" width="12" style="27" bestFit="1" customWidth="1"/>
    <col min="21" max="21" width="11" style="27" bestFit="1" customWidth="1"/>
    <col min="22" max="22" width="8.7109375" style="27" bestFit="1" customWidth="1"/>
    <col min="23" max="23" width="12.85546875" style="27" bestFit="1" customWidth="1"/>
    <col min="24" max="24" width="10" style="27" bestFit="1" customWidth="1"/>
    <col min="25" max="25" width="12" style="27" bestFit="1" customWidth="1"/>
    <col min="26" max="40" width="7.42578125" style="27" customWidth="1"/>
    <col min="41" max="16384" width="9.140625" style="3"/>
  </cols>
  <sheetData>
    <row r="1" spans="1:40" ht="31.5" x14ac:dyDescent="0.5">
      <c r="A1" s="450" t="s">
        <v>474</v>
      </c>
    </row>
    <row r="2" spans="1:40" ht="21" x14ac:dyDescent="0.35">
      <c r="A2" s="451" t="s">
        <v>369</v>
      </c>
    </row>
    <row r="3" spans="1:40" ht="13.5" thickBot="1" x14ac:dyDescent="0.25">
      <c r="A3" s="3" t="s">
        <v>370</v>
      </c>
    </row>
    <row r="4" spans="1:40" x14ac:dyDescent="0.2">
      <c r="E4" s="1050" t="s">
        <v>354</v>
      </c>
      <c r="F4" s="1051"/>
      <c r="G4" s="1051"/>
      <c r="H4" s="1051"/>
      <c r="I4" s="1051"/>
      <c r="J4" s="1051"/>
      <c r="K4" s="1051"/>
      <c r="L4" s="1051"/>
      <c r="M4" s="1051"/>
      <c r="N4" s="1051"/>
      <c r="O4" s="1051"/>
      <c r="P4" s="1051"/>
      <c r="Q4" s="1051"/>
      <c r="R4" s="1051"/>
      <c r="S4" s="1052"/>
    </row>
    <row r="5" spans="1:40" x14ac:dyDescent="0.2">
      <c r="A5" s="452" t="s">
        <v>356</v>
      </c>
      <c r="B5" s="452" t="s">
        <v>357</v>
      </c>
      <c r="C5" s="452" t="s">
        <v>358</v>
      </c>
      <c r="E5" s="453" t="s">
        <v>175</v>
      </c>
      <c r="F5" s="21" t="s">
        <v>359</v>
      </c>
      <c r="G5" s="21" t="s">
        <v>360</v>
      </c>
      <c r="H5" s="21" t="s">
        <v>371</v>
      </c>
      <c r="I5" s="21" t="s">
        <v>372</v>
      </c>
      <c r="J5" s="21" t="s">
        <v>373</v>
      </c>
      <c r="K5" s="21" t="s">
        <v>374</v>
      </c>
      <c r="L5" s="21" t="s">
        <v>375</v>
      </c>
      <c r="M5" s="21" t="s">
        <v>376</v>
      </c>
      <c r="N5" s="21" t="s">
        <v>377</v>
      </c>
      <c r="O5" s="21" t="s">
        <v>206</v>
      </c>
      <c r="P5" s="21" t="s">
        <v>378</v>
      </c>
      <c r="Q5" s="21" t="s">
        <v>363</v>
      </c>
      <c r="R5" s="21" t="s">
        <v>364</v>
      </c>
      <c r="S5" s="454" t="s">
        <v>365</v>
      </c>
      <c r="T5" s="21"/>
      <c r="U5" s="21"/>
      <c r="V5" s="21"/>
      <c r="W5" s="21"/>
      <c r="X5" s="21"/>
      <c r="Y5" s="21"/>
      <c r="Z5" s="21"/>
      <c r="AA5" s="21"/>
      <c r="AB5" s="21"/>
      <c r="AC5" s="21"/>
      <c r="AD5" s="21"/>
      <c r="AE5" s="21"/>
      <c r="AF5" s="21"/>
      <c r="AG5" s="21"/>
    </row>
    <row r="6" spans="1:40" ht="3" customHeight="1" thickBot="1" x14ac:dyDescent="0.25">
      <c r="E6" s="455"/>
      <c r="F6" s="27"/>
      <c r="G6" s="27"/>
      <c r="H6" s="27"/>
      <c r="I6" s="27"/>
      <c r="J6" s="27"/>
      <c r="K6" s="27"/>
      <c r="L6" s="27"/>
      <c r="M6" s="27"/>
      <c r="N6" s="27"/>
      <c r="O6" s="27"/>
      <c r="P6" s="27"/>
      <c r="Q6" s="27"/>
      <c r="R6" s="27"/>
      <c r="S6" s="456"/>
    </row>
    <row r="7" spans="1:40" x14ac:dyDescent="0.2">
      <c r="A7" s="452">
        <v>2023</v>
      </c>
      <c r="B7" s="452"/>
      <c r="C7" s="457"/>
      <c r="E7" s="458">
        <f>SUMIF($A$36:$A$371,$A7,E$36:E$371)</f>
        <v>578425562</v>
      </c>
      <c r="F7" s="459">
        <f t="shared" ref="F7:S22" si="0">SUMIF($A$36:$A$371,$A7,F$36:F$371)</f>
        <v>279812394</v>
      </c>
      <c r="G7" s="459">
        <f t="shared" si="0"/>
        <v>21726470</v>
      </c>
      <c r="H7" s="459">
        <f t="shared" si="0"/>
        <v>38059833</v>
      </c>
      <c r="I7" s="459">
        <f t="shared" si="0"/>
        <v>2226021</v>
      </c>
      <c r="J7" s="459">
        <f t="shared" si="0"/>
        <v>3688695</v>
      </c>
      <c r="K7" s="459">
        <f t="shared" si="0"/>
        <v>240931</v>
      </c>
      <c r="L7" s="459">
        <f t="shared" si="0"/>
        <v>49010104</v>
      </c>
      <c r="M7" s="459">
        <f t="shared" si="0"/>
        <v>191476875</v>
      </c>
      <c r="N7" s="459">
        <f t="shared" si="0"/>
        <v>882431378</v>
      </c>
      <c r="O7" s="459">
        <f t="shared" si="0"/>
        <v>41748528</v>
      </c>
      <c r="P7" s="459">
        <f t="shared" si="0"/>
        <v>240486979</v>
      </c>
      <c r="Q7" s="459">
        <f t="shared" si="0"/>
        <v>1164666885</v>
      </c>
      <c r="R7" s="459">
        <f t="shared" si="0"/>
        <v>13192020</v>
      </c>
      <c r="S7" s="460">
        <f t="shared" si="0"/>
        <v>1177858905</v>
      </c>
      <c r="T7" s="469"/>
      <c r="U7" s="469"/>
      <c r="V7" s="469"/>
      <c r="W7" s="469"/>
      <c r="X7" s="469"/>
      <c r="Y7" s="469"/>
    </row>
    <row r="8" spans="1:40" x14ac:dyDescent="0.2">
      <c r="A8" s="452">
        <f t="shared" ref="A8:A34" si="1">A7+1</f>
        <v>2024</v>
      </c>
      <c r="B8" s="452"/>
      <c r="C8" s="457"/>
      <c r="E8" s="463">
        <f t="shared" ref="E8:S34" si="2">SUMIF($A$36:$A$371,$A8,E$36:E$371)</f>
        <v>555757468</v>
      </c>
      <c r="F8" s="464">
        <f t="shared" si="0"/>
        <v>271861476</v>
      </c>
      <c r="G8" s="464">
        <f t="shared" si="0"/>
        <v>20961301</v>
      </c>
      <c r="H8" s="464">
        <f t="shared" si="0"/>
        <v>36683327</v>
      </c>
      <c r="I8" s="464">
        <f t="shared" si="0"/>
        <v>2160199</v>
      </c>
      <c r="J8" s="464">
        <f t="shared" si="0"/>
        <v>3651440</v>
      </c>
      <c r="K8" s="464">
        <f t="shared" si="0"/>
        <v>241872</v>
      </c>
      <c r="L8" s="464">
        <f t="shared" si="0"/>
        <v>48631340</v>
      </c>
      <c r="M8" s="464">
        <f t="shared" si="0"/>
        <v>193150692</v>
      </c>
      <c r="N8" s="464">
        <f t="shared" si="0"/>
        <v>850982316</v>
      </c>
      <c r="O8" s="464">
        <f t="shared" si="0"/>
        <v>40334767</v>
      </c>
      <c r="P8" s="464">
        <f t="shared" si="0"/>
        <v>241782032</v>
      </c>
      <c r="Q8" s="464">
        <f t="shared" si="0"/>
        <v>1133099115</v>
      </c>
      <c r="R8" s="464">
        <f t="shared" si="0"/>
        <v>12834454</v>
      </c>
      <c r="S8" s="465">
        <f t="shared" si="0"/>
        <v>1145933569</v>
      </c>
      <c r="T8" s="469"/>
      <c r="U8" s="469"/>
      <c r="V8" s="469"/>
      <c r="W8" s="469"/>
      <c r="X8" s="469"/>
      <c r="Y8" s="469"/>
    </row>
    <row r="9" spans="1:40" x14ac:dyDescent="0.2">
      <c r="A9" s="452">
        <f t="shared" si="1"/>
        <v>2025</v>
      </c>
      <c r="B9" s="452"/>
      <c r="C9" s="457"/>
      <c r="E9" s="463">
        <f t="shared" si="2"/>
        <v>539966583</v>
      </c>
      <c r="F9" s="464">
        <f t="shared" si="0"/>
        <v>268597076</v>
      </c>
      <c r="G9" s="464">
        <f t="shared" si="0"/>
        <v>20259184</v>
      </c>
      <c r="H9" s="464">
        <f t="shared" si="0"/>
        <v>35419401</v>
      </c>
      <c r="I9" s="464">
        <f t="shared" si="0"/>
        <v>2098557</v>
      </c>
      <c r="J9" s="464">
        <f t="shared" si="0"/>
        <v>3601533</v>
      </c>
      <c r="K9" s="464">
        <f t="shared" si="0"/>
        <v>240912</v>
      </c>
      <c r="L9" s="464">
        <f t="shared" si="0"/>
        <v>48037770</v>
      </c>
      <c r="M9" s="464">
        <f t="shared" si="0"/>
        <v>197566782</v>
      </c>
      <c r="N9" s="464">
        <f t="shared" si="0"/>
        <v>831162312</v>
      </c>
      <c r="O9" s="464">
        <f t="shared" si="0"/>
        <v>39020934</v>
      </c>
      <c r="P9" s="464">
        <f t="shared" si="0"/>
        <v>245604552</v>
      </c>
      <c r="Q9" s="464">
        <f t="shared" si="0"/>
        <v>1115787798</v>
      </c>
      <c r="R9" s="464">
        <f t="shared" si="0"/>
        <v>12638373</v>
      </c>
      <c r="S9" s="465">
        <f t="shared" si="0"/>
        <v>1128426171</v>
      </c>
      <c r="T9" s="469"/>
      <c r="U9" s="469"/>
      <c r="V9" s="469"/>
      <c r="W9" s="469"/>
      <c r="X9" s="469"/>
      <c r="Y9" s="469"/>
    </row>
    <row r="10" spans="1:40" x14ac:dyDescent="0.2">
      <c r="A10" s="452">
        <f t="shared" si="1"/>
        <v>2026</v>
      </c>
      <c r="B10" s="452"/>
      <c r="C10" s="457"/>
      <c r="E10" s="463">
        <f t="shared" si="2"/>
        <v>534329343</v>
      </c>
      <c r="F10" s="464">
        <f t="shared" si="0"/>
        <v>268174137</v>
      </c>
      <c r="G10" s="464">
        <f t="shared" si="0"/>
        <v>19748971</v>
      </c>
      <c r="H10" s="464">
        <f t="shared" si="0"/>
        <v>34384837</v>
      </c>
      <c r="I10" s="464">
        <f t="shared" si="0"/>
        <v>2042757</v>
      </c>
      <c r="J10" s="464">
        <f t="shared" si="0"/>
        <v>3559429</v>
      </c>
      <c r="K10" s="464">
        <f t="shared" si="0"/>
        <v>240813</v>
      </c>
      <c r="L10" s="464">
        <f t="shared" si="0"/>
        <v>47844982</v>
      </c>
      <c r="M10" s="464">
        <f t="shared" si="0"/>
        <v>208299399</v>
      </c>
      <c r="N10" s="464">
        <f t="shared" si="0"/>
        <v>824536021</v>
      </c>
      <c r="O10" s="464">
        <f t="shared" si="0"/>
        <v>37944266</v>
      </c>
      <c r="P10" s="464">
        <f t="shared" si="0"/>
        <v>256144381</v>
      </c>
      <c r="Q10" s="464">
        <f t="shared" si="0"/>
        <v>1118624668</v>
      </c>
      <c r="R10" s="464">
        <f t="shared" si="0"/>
        <v>12670506</v>
      </c>
      <c r="S10" s="465">
        <f t="shared" si="0"/>
        <v>1131295174</v>
      </c>
      <c r="T10" s="469"/>
      <c r="U10" s="469"/>
      <c r="V10" s="469"/>
      <c r="W10" s="469"/>
      <c r="X10" s="469"/>
      <c r="Y10" s="469"/>
      <c r="Z10" s="469"/>
      <c r="AA10" s="469"/>
      <c r="AB10" s="469"/>
      <c r="AC10" s="469"/>
      <c r="AD10" s="469"/>
      <c r="AE10" s="469"/>
      <c r="AF10" s="469"/>
      <c r="AG10" s="469"/>
    </row>
    <row r="11" spans="1:40" x14ac:dyDescent="0.2">
      <c r="A11" s="452">
        <f t="shared" si="1"/>
        <v>2027</v>
      </c>
      <c r="B11" s="452"/>
      <c r="C11" s="457"/>
      <c r="E11" s="463">
        <f t="shared" si="2"/>
        <v>522347574</v>
      </c>
      <c r="F11" s="464">
        <f t="shared" si="0"/>
        <v>265817147</v>
      </c>
      <c r="G11" s="464">
        <f t="shared" si="0"/>
        <v>19137279</v>
      </c>
      <c r="H11" s="464">
        <f t="shared" si="0"/>
        <v>33273712</v>
      </c>
      <c r="I11" s="464">
        <f t="shared" si="0"/>
        <v>1984626</v>
      </c>
      <c r="J11" s="464">
        <f t="shared" si="0"/>
        <v>3515627</v>
      </c>
      <c r="K11" s="464">
        <f t="shared" si="0"/>
        <v>240574</v>
      </c>
      <c r="L11" s="464">
        <f t="shared" si="0"/>
        <v>47668519</v>
      </c>
      <c r="M11" s="464">
        <f t="shared" si="0"/>
        <v>213362569</v>
      </c>
      <c r="N11" s="464">
        <f t="shared" si="0"/>
        <v>809527200</v>
      </c>
      <c r="O11" s="464">
        <f t="shared" si="0"/>
        <v>36789339</v>
      </c>
      <c r="P11" s="464">
        <f t="shared" si="0"/>
        <v>261031088</v>
      </c>
      <c r="Q11" s="464">
        <f t="shared" si="0"/>
        <v>1107347627</v>
      </c>
      <c r="R11" s="464">
        <f t="shared" si="0"/>
        <v>12542772</v>
      </c>
      <c r="S11" s="465">
        <f t="shared" si="0"/>
        <v>1119890399</v>
      </c>
      <c r="T11" s="469"/>
      <c r="U11" s="469"/>
      <c r="V11" s="469"/>
      <c r="W11" s="469"/>
      <c r="X11" s="469"/>
      <c r="Y11" s="469"/>
      <c r="Z11" s="469"/>
      <c r="AA11" s="469"/>
      <c r="AB11" s="469"/>
      <c r="AC11" s="469"/>
      <c r="AD11" s="469"/>
      <c r="AE11" s="469"/>
      <c r="AF11" s="469"/>
      <c r="AG11" s="469"/>
    </row>
    <row r="12" spans="1:40" x14ac:dyDescent="0.2">
      <c r="A12" s="452">
        <f t="shared" si="1"/>
        <v>2028</v>
      </c>
      <c r="B12" s="452"/>
      <c r="C12" s="457"/>
      <c r="E12" s="463">
        <f t="shared" si="2"/>
        <v>515816422</v>
      </c>
      <c r="F12" s="464">
        <f t="shared" si="0"/>
        <v>265492877</v>
      </c>
      <c r="G12" s="464">
        <f t="shared" si="0"/>
        <v>18661043</v>
      </c>
      <c r="H12" s="464">
        <f t="shared" si="0"/>
        <v>32341574</v>
      </c>
      <c r="I12" s="464">
        <f t="shared" si="0"/>
        <v>1934696</v>
      </c>
      <c r="J12" s="464">
        <f t="shared" si="0"/>
        <v>3483841</v>
      </c>
      <c r="K12" s="464">
        <f t="shared" si="0"/>
        <v>241115</v>
      </c>
      <c r="L12" s="464">
        <f t="shared" si="0"/>
        <v>47836574</v>
      </c>
      <c r="M12" s="464">
        <f t="shared" si="0"/>
        <v>212995953</v>
      </c>
      <c r="N12" s="464">
        <f t="shared" si="0"/>
        <v>802146153</v>
      </c>
      <c r="O12" s="464">
        <f t="shared" si="0"/>
        <v>35825415</v>
      </c>
      <c r="P12" s="464">
        <f t="shared" si="0"/>
        <v>260832527</v>
      </c>
      <c r="Q12" s="464">
        <f t="shared" si="0"/>
        <v>1098804095</v>
      </c>
      <c r="R12" s="464">
        <f t="shared" si="0"/>
        <v>12446001</v>
      </c>
      <c r="S12" s="465">
        <f t="shared" si="0"/>
        <v>1111250096</v>
      </c>
      <c r="T12" s="469"/>
      <c r="U12" s="469"/>
      <c r="V12" s="469"/>
      <c r="W12" s="469"/>
      <c r="X12" s="469"/>
      <c r="Y12" s="469"/>
      <c r="Z12" s="470"/>
      <c r="AA12" s="470"/>
      <c r="AB12" s="470"/>
      <c r="AC12" s="470"/>
      <c r="AD12" s="470"/>
      <c r="AE12" s="470"/>
      <c r="AF12" s="470"/>
      <c r="AG12" s="470"/>
      <c r="AH12" s="470"/>
      <c r="AI12" s="470"/>
      <c r="AJ12" s="470"/>
      <c r="AK12" s="470"/>
      <c r="AL12" s="470"/>
      <c r="AM12" s="470"/>
      <c r="AN12" s="470"/>
    </row>
    <row r="13" spans="1:40" x14ac:dyDescent="0.2">
      <c r="A13" s="452">
        <f t="shared" si="1"/>
        <v>2029</v>
      </c>
      <c r="B13" s="452"/>
      <c r="C13" s="457"/>
      <c r="E13" s="463">
        <f t="shared" si="2"/>
        <v>505888395</v>
      </c>
      <c r="F13" s="464">
        <f t="shared" si="0"/>
        <v>263708559</v>
      </c>
      <c r="G13" s="464">
        <f t="shared" si="0"/>
        <v>18103021</v>
      </c>
      <c r="H13" s="464">
        <f t="shared" si="0"/>
        <v>31237729</v>
      </c>
      <c r="I13" s="464">
        <f t="shared" si="0"/>
        <v>1874414</v>
      </c>
      <c r="J13" s="464">
        <f t="shared" si="0"/>
        <v>3432868</v>
      </c>
      <c r="K13" s="464">
        <f t="shared" si="0"/>
        <v>240352</v>
      </c>
      <c r="L13" s="464">
        <f t="shared" si="0"/>
        <v>47940082</v>
      </c>
      <c r="M13" s="464">
        <f t="shared" si="0"/>
        <v>217771192</v>
      </c>
      <c r="N13" s="464">
        <f t="shared" si="0"/>
        <v>789814741</v>
      </c>
      <c r="O13" s="464">
        <f t="shared" si="0"/>
        <v>34670597</v>
      </c>
      <c r="P13" s="464">
        <f t="shared" si="0"/>
        <v>265711274</v>
      </c>
      <c r="Q13" s="464">
        <f t="shared" si="0"/>
        <v>1090196612</v>
      </c>
      <c r="R13" s="464">
        <f t="shared" si="0"/>
        <v>12348505</v>
      </c>
      <c r="S13" s="465">
        <f t="shared" si="0"/>
        <v>1102545117</v>
      </c>
      <c r="T13" s="469"/>
      <c r="U13" s="469"/>
      <c r="V13" s="469"/>
      <c r="W13" s="469"/>
      <c r="X13" s="469"/>
      <c r="Y13" s="469"/>
      <c r="Z13" s="471"/>
      <c r="AA13" s="471"/>
      <c r="AB13" s="472"/>
      <c r="AC13" s="472"/>
      <c r="AD13" s="472"/>
      <c r="AE13" s="472"/>
      <c r="AF13" s="472"/>
      <c r="AG13" s="472"/>
      <c r="AH13" s="472"/>
      <c r="AI13" s="472"/>
      <c r="AJ13" s="472"/>
      <c r="AK13" s="472"/>
      <c r="AL13" s="472"/>
      <c r="AM13" s="472"/>
      <c r="AN13" s="472"/>
    </row>
    <row r="14" spans="1:40" x14ac:dyDescent="0.2">
      <c r="A14" s="452">
        <f t="shared" si="1"/>
        <v>2030</v>
      </c>
      <c r="B14" s="452"/>
      <c r="C14" s="457"/>
      <c r="E14" s="463">
        <f t="shared" si="2"/>
        <v>497778454</v>
      </c>
      <c r="F14" s="464">
        <f t="shared" si="0"/>
        <v>262778801</v>
      </c>
      <c r="G14" s="464">
        <f t="shared" si="0"/>
        <v>17622175</v>
      </c>
      <c r="H14" s="464">
        <f t="shared" si="0"/>
        <v>30230352</v>
      </c>
      <c r="I14" s="464">
        <f t="shared" si="0"/>
        <v>1818848</v>
      </c>
      <c r="J14" s="464">
        <f t="shared" si="0"/>
        <v>3391116</v>
      </c>
      <c r="K14" s="464">
        <f t="shared" si="0"/>
        <v>240305</v>
      </c>
      <c r="L14" s="464">
        <f t="shared" si="0"/>
        <v>48164633</v>
      </c>
      <c r="M14" s="464">
        <f t="shared" si="0"/>
        <v>216572610</v>
      </c>
      <c r="N14" s="464">
        <f t="shared" si="0"/>
        <v>780238583</v>
      </c>
      <c r="O14" s="464">
        <f t="shared" si="0"/>
        <v>33621468</v>
      </c>
      <c r="P14" s="464">
        <f t="shared" si="0"/>
        <v>264737243</v>
      </c>
      <c r="Q14" s="464">
        <f t="shared" si="0"/>
        <v>1078597294</v>
      </c>
      <c r="R14" s="464">
        <f t="shared" si="0"/>
        <v>12217121</v>
      </c>
      <c r="S14" s="465">
        <f t="shared" si="0"/>
        <v>1090814415</v>
      </c>
      <c r="T14" s="469"/>
      <c r="U14" s="469"/>
      <c r="V14" s="469"/>
      <c r="W14" s="469"/>
      <c r="X14" s="469"/>
      <c r="Y14" s="469"/>
      <c r="Z14" s="471"/>
      <c r="AA14" s="471"/>
      <c r="AB14" s="471"/>
      <c r="AC14" s="471"/>
      <c r="AD14" s="471"/>
      <c r="AE14" s="471"/>
      <c r="AF14" s="471"/>
      <c r="AG14" s="471"/>
      <c r="AH14" s="471"/>
      <c r="AI14" s="471"/>
      <c r="AJ14" s="471"/>
      <c r="AK14" s="471"/>
      <c r="AL14" s="471"/>
      <c r="AM14" s="471"/>
      <c r="AN14" s="471"/>
    </row>
    <row r="15" spans="1:40" x14ac:dyDescent="0.2">
      <c r="A15" s="452">
        <f t="shared" si="1"/>
        <v>2031</v>
      </c>
      <c r="B15" s="452"/>
      <c r="C15" s="457"/>
      <c r="E15" s="463">
        <f t="shared" si="2"/>
        <v>491678902</v>
      </c>
      <c r="F15" s="464">
        <f t="shared" si="0"/>
        <v>262057608</v>
      </c>
      <c r="G15" s="464">
        <f t="shared" si="0"/>
        <v>17153594</v>
      </c>
      <c r="H15" s="464">
        <f t="shared" si="0"/>
        <v>29240290</v>
      </c>
      <c r="I15" s="464">
        <f t="shared" si="0"/>
        <v>1761896</v>
      </c>
      <c r="J15" s="464">
        <f t="shared" si="0"/>
        <v>3348880</v>
      </c>
      <c r="K15" s="464">
        <f t="shared" si="0"/>
        <v>240278</v>
      </c>
      <c r="L15" s="464">
        <f t="shared" si="0"/>
        <v>48392074</v>
      </c>
      <c r="M15" s="464">
        <f t="shared" si="0"/>
        <v>215351910</v>
      </c>
      <c r="N15" s="464">
        <f t="shared" si="0"/>
        <v>772892278</v>
      </c>
      <c r="O15" s="464">
        <f t="shared" si="0"/>
        <v>32589170</v>
      </c>
      <c r="P15" s="464">
        <f t="shared" si="0"/>
        <v>263743984</v>
      </c>
      <c r="Q15" s="464">
        <f t="shared" si="0"/>
        <v>1069225432</v>
      </c>
      <c r="R15" s="464">
        <f t="shared" si="0"/>
        <v>12110967</v>
      </c>
      <c r="S15" s="465">
        <f t="shared" si="0"/>
        <v>1081336399</v>
      </c>
      <c r="T15" s="469"/>
      <c r="U15" s="469"/>
      <c r="V15" s="469"/>
      <c r="W15" s="469"/>
      <c r="X15" s="469"/>
      <c r="Y15" s="469"/>
      <c r="Z15" s="469"/>
      <c r="AA15" s="469"/>
      <c r="AB15" s="469"/>
      <c r="AC15" s="469"/>
      <c r="AD15" s="469"/>
      <c r="AE15" s="469"/>
      <c r="AF15" s="469"/>
      <c r="AG15" s="469"/>
    </row>
    <row r="16" spans="1:40" x14ac:dyDescent="0.2">
      <c r="A16" s="452">
        <f t="shared" si="1"/>
        <v>2032</v>
      </c>
      <c r="B16" s="452"/>
      <c r="C16" s="457"/>
      <c r="E16" s="463">
        <f t="shared" si="2"/>
        <v>484032720</v>
      </c>
      <c r="F16" s="464">
        <f t="shared" si="0"/>
        <v>261364158</v>
      </c>
      <c r="G16" s="464">
        <f t="shared" si="0"/>
        <v>16727236</v>
      </c>
      <c r="H16" s="464">
        <f t="shared" si="0"/>
        <v>28308165</v>
      </c>
      <c r="I16" s="464">
        <f t="shared" si="0"/>
        <v>1708062</v>
      </c>
      <c r="J16" s="464">
        <f t="shared" si="0"/>
        <v>3315171</v>
      </c>
      <c r="K16" s="464">
        <f t="shared" si="0"/>
        <v>240904</v>
      </c>
      <c r="L16" s="464">
        <f t="shared" si="0"/>
        <v>48696358</v>
      </c>
      <c r="M16" s="464">
        <f t="shared" si="0"/>
        <v>214553163</v>
      </c>
      <c r="N16" s="464">
        <f t="shared" si="0"/>
        <v>764073080</v>
      </c>
      <c r="O16" s="464">
        <f t="shared" si="0"/>
        <v>31623336</v>
      </c>
      <c r="P16" s="464">
        <f t="shared" si="0"/>
        <v>263249521</v>
      </c>
      <c r="Q16" s="464">
        <f t="shared" si="0"/>
        <v>1058945937</v>
      </c>
      <c r="R16" s="464">
        <f t="shared" si="0"/>
        <v>11994533</v>
      </c>
      <c r="S16" s="465">
        <f t="shared" si="0"/>
        <v>1070940470</v>
      </c>
      <c r="T16" s="469"/>
      <c r="U16" s="469"/>
      <c r="V16" s="469"/>
      <c r="W16" s="469"/>
      <c r="X16" s="469"/>
      <c r="Y16" s="469"/>
      <c r="Z16" s="469"/>
      <c r="AA16" s="469"/>
      <c r="AB16" s="469"/>
      <c r="AC16" s="469"/>
      <c r="AD16" s="469"/>
      <c r="AE16" s="469"/>
      <c r="AF16" s="469"/>
      <c r="AG16" s="469"/>
    </row>
    <row r="17" spans="1:33" x14ac:dyDescent="0.2">
      <c r="A17" s="452">
        <f t="shared" si="1"/>
        <v>2033</v>
      </c>
      <c r="B17" s="452"/>
      <c r="C17" s="457"/>
      <c r="E17" s="463">
        <f t="shared" si="2"/>
        <v>468383181</v>
      </c>
      <c r="F17" s="464">
        <f t="shared" si="0"/>
        <v>257372867</v>
      </c>
      <c r="G17" s="464">
        <f t="shared" si="0"/>
        <v>16095652</v>
      </c>
      <c r="H17" s="464">
        <f t="shared" si="0"/>
        <v>27135168</v>
      </c>
      <c r="I17" s="464">
        <f t="shared" si="0"/>
        <v>1641661</v>
      </c>
      <c r="J17" s="464">
        <f t="shared" si="0"/>
        <v>3258117</v>
      </c>
      <c r="K17" s="464">
        <f t="shared" si="0"/>
        <v>240018</v>
      </c>
      <c r="L17" s="464">
        <f t="shared" si="0"/>
        <v>48668521</v>
      </c>
      <c r="M17" s="464">
        <f t="shared" si="0"/>
        <v>212846526</v>
      </c>
      <c r="N17" s="464">
        <f t="shared" si="0"/>
        <v>743733379</v>
      </c>
      <c r="O17" s="464">
        <f t="shared" si="0"/>
        <v>30393285</v>
      </c>
      <c r="P17" s="464">
        <f t="shared" si="0"/>
        <v>261515047</v>
      </c>
      <c r="Q17" s="464">
        <f t="shared" si="0"/>
        <v>1035641711</v>
      </c>
      <c r="R17" s="464">
        <f t="shared" si="0"/>
        <v>11730569</v>
      </c>
      <c r="S17" s="465">
        <f t="shared" si="0"/>
        <v>1047372280</v>
      </c>
      <c r="T17" s="469"/>
      <c r="U17" s="469"/>
      <c r="V17" s="469"/>
      <c r="W17" s="469"/>
      <c r="X17" s="469"/>
      <c r="Y17" s="469"/>
      <c r="Z17" s="469"/>
      <c r="AA17" s="469"/>
      <c r="AB17" s="469"/>
      <c r="AC17" s="469"/>
      <c r="AD17" s="469"/>
      <c r="AE17" s="469"/>
      <c r="AF17" s="469"/>
      <c r="AG17" s="469"/>
    </row>
    <row r="18" spans="1:33" x14ac:dyDescent="0.2">
      <c r="A18" s="452">
        <f t="shared" si="1"/>
        <v>2034</v>
      </c>
      <c r="B18" s="452"/>
      <c r="C18" s="457"/>
      <c r="E18" s="463">
        <f t="shared" si="2"/>
        <v>462888019</v>
      </c>
      <c r="F18" s="464">
        <f t="shared" si="0"/>
        <v>256992681</v>
      </c>
      <c r="G18" s="464">
        <f t="shared" si="0"/>
        <v>15761606</v>
      </c>
      <c r="H18" s="464">
        <f t="shared" si="0"/>
        <v>26129589</v>
      </c>
      <c r="I18" s="464">
        <f t="shared" si="0"/>
        <v>1581810</v>
      </c>
      <c r="J18" s="464">
        <f t="shared" si="0"/>
        <v>3230632</v>
      </c>
      <c r="K18" s="464">
        <f t="shared" si="0"/>
        <v>239963</v>
      </c>
      <c r="L18" s="464">
        <f t="shared" si="0"/>
        <v>49193348</v>
      </c>
      <c r="M18" s="464">
        <f t="shared" si="0"/>
        <v>212182066</v>
      </c>
      <c r="N18" s="464">
        <f t="shared" si="0"/>
        <v>737464079</v>
      </c>
      <c r="O18" s="464">
        <f t="shared" si="0"/>
        <v>29360221</v>
      </c>
      <c r="P18" s="464">
        <f t="shared" si="0"/>
        <v>261375414</v>
      </c>
      <c r="Q18" s="464">
        <f t="shared" si="0"/>
        <v>1028199714</v>
      </c>
      <c r="R18" s="464">
        <f t="shared" si="0"/>
        <v>11646275</v>
      </c>
      <c r="S18" s="465">
        <f t="shared" si="0"/>
        <v>1039845989</v>
      </c>
      <c r="T18" s="469"/>
      <c r="U18" s="469"/>
      <c r="V18" s="469"/>
      <c r="W18" s="469"/>
      <c r="X18" s="469"/>
      <c r="Y18" s="469"/>
      <c r="Z18" s="469"/>
      <c r="AA18" s="469"/>
      <c r="AB18" s="469"/>
      <c r="AC18" s="469"/>
      <c r="AD18" s="469"/>
      <c r="AE18" s="469"/>
      <c r="AF18" s="469"/>
      <c r="AG18" s="469"/>
    </row>
    <row r="19" spans="1:33" x14ac:dyDescent="0.2">
      <c r="A19" s="452">
        <f t="shared" si="1"/>
        <v>2035</v>
      </c>
      <c r="B19" s="452"/>
      <c r="C19" s="457"/>
      <c r="E19" s="463">
        <f t="shared" si="2"/>
        <v>457265079</v>
      </c>
      <c r="F19" s="464">
        <f t="shared" si="0"/>
        <v>256919578</v>
      </c>
      <c r="G19" s="464">
        <f t="shared" si="0"/>
        <v>15562829</v>
      </c>
      <c r="H19" s="464">
        <f t="shared" si="0"/>
        <v>25104731</v>
      </c>
      <c r="I19" s="464">
        <f t="shared" si="0"/>
        <v>1520132</v>
      </c>
      <c r="J19" s="464">
        <f t="shared" si="0"/>
        <v>3223987</v>
      </c>
      <c r="K19" s="464">
        <f t="shared" si="0"/>
        <v>239867</v>
      </c>
      <c r="L19" s="464">
        <f t="shared" si="0"/>
        <v>50146272</v>
      </c>
      <c r="M19" s="464">
        <f t="shared" si="0"/>
        <v>211937844</v>
      </c>
      <c r="N19" s="464">
        <f t="shared" si="0"/>
        <v>731507485</v>
      </c>
      <c r="O19" s="464">
        <f t="shared" si="0"/>
        <v>28328718</v>
      </c>
      <c r="P19" s="464">
        <f t="shared" si="0"/>
        <v>262084116</v>
      </c>
      <c r="Q19" s="464">
        <f t="shared" si="0"/>
        <v>1021920319</v>
      </c>
      <c r="R19" s="464">
        <f t="shared" si="0"/>
        <v>11575149</v>
      </c>
      <c r="S19" s="465">
        <f t="shared" si="0"/>
        <v>1033495468</v>
      </c>
      <c r="T19" s="469"/>
      <c r="U19" s="469"/>
      <c r="V19" s="469"/>
      <c r="W19" s="469"/>
      <c r="X19" s="469"/>
      <c r="Y19" s="469"/>
      <c r="Z19" s="469"/>
      <c r="AA19" s="469"/>
      <c r="AB19" s="469"/>
      <c r="AC19" s="469"/>
      <c r="AD19" s="469"/>
      <c r="AE19" s="469"/>
      <c r="AF19" s="469"/>
      <c r="AG19" s="469"/>
    </row>
    <row r="20" spans="1:33" x14ac:dyDescent="0.2">
      <c r="A20" s="452">
        <f t="shared" si="1"/>
        <v>2036</v>
      </c>
      <c r="B20" s="452"/>
      <c r="C20" s="457"/>
      <c r="E20" s="463">
        <f t="shared" si="2"/>
        <v>454795764</v>
      </c>
      <c r="F20" s="464">
        <f t="shared" si="0"/>
        <v>258290656</v>
      </c>
      <c r="G20" s="464">
        <f t="shared" si="0"/>
        <v>15450911</v>
      </c>
      <c r="H20" s="464">
        <f t="shared" si="0"/>
        <v>24162555</v>
      </c>
      <c r="I20" s="464">
        <f t="shared" si="0"/>
        <v>1462086</v>
      </c>
      <c r="J20" s="464">
        <f t="shared" si="0"/>
        <v>3227884</v>
      </c>
      <c r="K20" s="464">
        <f t="shared" si="0"/>
        <v>240475</v>
      </c>
      <c r="L20" s="464">
        <f t="shared" si="0"/>
        <v>51174450</v>
      </c>
      <c r="M20" s="464">
        <f t="shared" si="0"/>
        <v>212131281</v>
      </c>
      <c r="N20" s="464">
        <f t="shared" si="0"/>
        <v>730239892</v>
      </c>
      <c r="O20" s="464">
        <f t="shared" si="0"/>
        <v>27390439</v>
      </c>
      <c r="P20" s="464">
        <f t="shared" si="0"/>
        <v>263305731</v>
      </c>
      <c r="Q20" s="464">
        <f t="shared" si="0"/>
        <v>1020936062</v>
      </c>
      <c r="R20" s="464">
        <f t="shared" si="0"/>
        <v>11564002</v>
      </c>
      <c r="S20" s="465">
        <f t="shared" si="0"/>
        <v>1032500064</v>
      </c>
      <c r="T20" s="469"/>
      <c r="U20" s="469"/>
      <c r="V20" s="469"/>
      <c r="W20" s="469"/>
      <c r="X20" s="469"/>
      <c r="Y20" s="469"/>
      <c r="Z20" s="469"/>
      <c r="AA20" s="469"/>
      <c r="AB20" s="469"/>
      <c r="AC20" s="469"/>
      <c r="AD20" s="469"/>
      <c r="AE20" s="469"/>
      <c r="AF20" s="469"/>
      <c r="AG20" s="469"/>
    </row>
    <row r="21" spans="1:33" x14ac:dyDescent="0.2">
      <c r="A21" s="452">
        <f t="shared" si="1"/>
        <v>2037</v>
      </c>
      <c r="B21" s="452"/>
      <c r="C21" s="457"/>
      <c r="E21" s="463">
        <f t="shared" si="2"/>
        <v>445806813</v>
      </c>
      <c r="F21" s="464">
        <f t="shared" si="0"/>
        <v>256316652</v>
      </c>
      <c r="G21" s="464">
        <f t="shared" si="0"/>
        <v>15145055</v>
      </c>
      <c r="H21" s="464">
        <f t="shared" si="0"/>
        <v>23031357</v>
      </c>
      <c r="I21" s="464">
        <f t="shared" si="0"/>
        <v>1392554</v>
      </c>
      <c r="J21" s="464">
        <f t="shared" si="0"/>
        <v>3208973</v>
      </c>
      <c r="K21" s="464">
        <f t="shared" si="0"/>
        <v>239593</v>
      </c>
      <c r="L21" s="464">
        <f t="shared" si="0"/>
        <v>52024583</v>
      </c>
      <c r="M21" s="464">
        <f t="shared" si="0"/>
        <v>211366211</v>
      </c>
      <c r="N21" s="464">
        <f t="shared" si="0"/>
        <v>718900667</v>
      </c>
      <c r="O21" s="464">
        <f t="shared" si="0"/>
        <v>26240330</v>
      </c>
      <c r="P21" s="464">
        <f t="shared" si="0"/>
        <v>263390794</v>
      </c>
      <c r="Q21" s="464">
        <f t="shared" si="0"/>
        <v>1008531791</v>
      </c>
      <c r="R21" s="464">
        <f t="shared" si="0"/>
        <v>11423499</v>
      </c>
      <c r="S21" s="465">
        <f t="shared" si="0"/>
        <v>1019955290</v>
      </c>
      <c r="T21" s="469"/>
      <c r="U21" s="469"/>
      <c r="V21" s="469"/>
      <c r="W21" s="469"/>
      <c r="X21" s="469"/>
      <c r="Y21" s="469"/>
      <c r="Z21" s="469"/>
      <c r="AA21" s="469"/>
      <c r="AB21" s="469"/>
      <c r="AC21" s="469"/>
      <c r="AD21" s="469"/>
      <c r="AE21" s="469"/>
      <c r="AF21" s="469"/>
      <c r="AG21" s="469"/>
    </row>
    <row r="22" spans="1:33" x14ac:dyDescent="0.2">
      <c r="A22" s="452">
        <f t="shared" si="1"/>
        <v>2038</v>
      </c>
      <c r="B22" s="452"/>
      <c r="C22" s="457"/>
      <c r="E22" s="463">
        <f t="shared" si="2"/>
        <v>436649566</v>
      </c>
      <c r="F22" s="464">
        <f t="shared" si="0"/>
        <v>254684088</v>
      </c>
      <c r="G22" s="464">
        <f t="shared" si="0"/>
        <v>14869286</v>
      </c>
      <c r="H22" s="464">
        <f t="shared" si="0"/>
        <v>21966693</v>
      </c>
      <c r="I22" s="464">
        <f t="shared" si="0"/>
        <v>1326731</v>
      </c>
      <c r="J22" s="464">
        <f t="shared" si="0"/>
        <v>3199642</v>
      </c>
      <c r="K22" s="464">
        <f t="shared" si="0"/>
        <v>239366</v>
      </c>
      <c r="L22" s="464">
        <f t="shared" si="0"/>
        <v>52962688</v>
      </c>
      <c r="M22" s="464">
        <f t="shared" si="0"/>
        <v>211034096</v>
      </c>
      <c r="N22" s="464">
        <f t="shared" si="0"/>
        <v>707769037</v>
      </c>
      <c r="O22" s="464">
        <f t="shared" si="0"/>
        <v>25166335</v>
      </c>
      <c r="P22" s="464">
        <f t="shared" si="0"/>
        <v>263996784</v>
      </c>
      <c r="Q22" s="464">
        <f t="shared" si="0"/>
        <v>996932156</v>
      </c>
      <c r="R22" s="464">
        <f t="shared" si="0"/>
        <v>11292112</v>
      </c>
      <c r="S22" s="465">
        <f t="shared" si="0"/>
        <v>1008224268</v>
      </c>
      <c r="T22" s="469"/>
      <c r="U22" s="469"/>
      <c r="V22" s="469"/>
      <c r="W22" s="469"/>
      <c r="X22" s="469"/>
      <c r="Y22" s="469"/>
      <c r="Z22" s="469"/>
      <c r="AA22" s="469"/>
      <c r="AB22" s="469"/>
      <c r="AC22" s="469"/>
      <c r="AD22" s="469"/>
      <c r="AE22" s="469"/>
      <c r="AF22" s="469"/>
      <c r="AG22" s="469"/>
    </row>
    <row r="23" spans="1:33" x14ac:dyDescent="0.2">
      <c r="A23" s="452">
        <f t="shared" si="1"/>
        <v>2039</v>
      </c>
      <c r="B23" s="452"/>
      <c r="C23" s="457"/>
      <c r="E23" s="463">
        <f t="shared" si="2"/>
        <v>432452912</v>
      </c>
      <c r="F23" s="464">
        <f t="shared" si="2"/>
        <v>254884319</v>
      </c>
      <c r="G23" s="464">
        <f t="shared" si="2"/>
        <v>14703875</v>
      </c>
      <c r="H23" s="464">
        <f t="shared" si="2"/>
        <v>20964915</v>
      </c>
      <c r="I23" s="464">
        <f t="shared" si="2"/>
        <v>1262740</v>
      </c>
      <c r="J23" s="464">
        <f t="shared" si="2"/>
        <v>3193691</v>
      </c>
      <c r="K23" s="464">
        <f t="shared" si="2"/>
        <v>239311</v>
      </c>
      <c r="L23" s="464">
        <f t="shared" si="2"/>
        <v>54027548</v>
      </c>
      <c r="M23" s="464">
        <f t="shared" si="2"/>
        <v>210798701</v>
      </c>
      <c r="N23" s="464">
        <f t="shared" si="2"/>
        <v>703543157</v>
      </c>
      <c r="O23" s="464">
        <f t="shared" si="2"/>
        <v>24158606</v>
      </c>
      <c r="P23" s="464">
        <f t="shared" si="2"/>
        <v>264826249</v>
      </c>
      <c r="Q23" s="464">
        <f t="shared" si="2"/>
        <v>992528012</v>
      </c>
      <c r="R23" s="464">
        <f t="shared" si="2"/>
        <v>11242227</v>
      </c>
      <c r="S23" s="465">
        <f t="shared" si="2"/>
        <v>1003770239</v>
      </c>
      <c r="T23" s="469"/>
      <c r="U23" s="469"/>
      <c r="V23" s="469"/>
      <c r="W23" s="469"/>
      <c r="X23" s="469"/>
      <c r="Y23" s="469"/>
      <c r="Z23" s="469"/>
      <c r="AA23" s="469"/>
      <c r="AB23" s="469"/>
      <c r="AC23" s="469"/>
      <c r="AD23" s="469"/>
      <c r="AE23" s="469"/>
      <c r="AF23" s="469"/>
      <c r="AG23" s="469"/>
    </row>
    <row r="24" spans="1:33" x14ac:dyDescent="0.2">
      <c r="A24" s="452">
        <f t="shared" si="1"/>
        <v>2040</v>
      </c>
      <c r="B24" s="452"/>
      <c r="C24" s="457"/>
      <c r="E24" s="463">
        <f t="shared" si="2"/>
        <v>429144222</v>
      </c>
      <c r="F24" s="464">
        <f t="shared" si="2"/>
        <v>255614872</v>
      </c>
      <c r="G24" s="464">
        <f t="shared" si="2"/>
        <v>14582320</v>
      </c>
      <c r="H24" s="464">
        <f t="shared" si="2"/>
        <v>20020960</v>
      </c>
      <c r="I24" s="464">
        <f t="shared" si="2"/>
        <v>1201871</v>
      </c>
      <c r="J24" s="464">
        <f t="shared" si="2"/>
        <v>3197163</v>
      </c>
      <c r="K24" s="464">
        <f t="shared" si="2"/>
        <v>239930</v>
      </c>
      <c r="L24" s="464">
        <f t="shared" si="2"/>
        <v>55221538</v>
      </c>
      <c r="M24" s="464">
        <f t="shared" si="2"/>
        <v>211010559</v>
      </c>
      <c r="N24" s="464">
        <f t="shared" si="2"/>
        <v>700783215</v>
      </c>
      <c r="O24" s="464">
        <f t="shared" si="2"/>
        <v>23218123</v>
      </c>
      <c r="P24" s="464">
        <f t="shared" si="2"/>
        <v>266232097</v>
      </c>
      <c r="Q24" s="464">
        <f t="shared" si="2"/>
        <v>990233435</v>
      </c>
      <c r="R24" s="464">
        <f t="shared" si="2"/>
        <v>11216235</v>
      </c>
      <c r="S24" s="465">
        <f t="shared" si="2"/>
        <v>1001449670</v>
      </c>
      <c r="T24" s="469"/>
      <c r="U24" s="469"/>
      <c r="V24" s="469"/>
      <c r="W24" s="469"/>
      <c r="X24" s="469"/>
      <c r="Y24" s="469"/>
      <c r="Z24" s="469"/>
      <c r="AA24" s="469"/>
      <c r="AB24" s="469"/>
      <c r="AC24" s="469"/>
      <c r="AD24" s="469"/>
      <c r="AE24" s="469"/>
      <c r="AF24" s="469"/>
      <c r="AG24" s="469"/>
    </row>
    <row r="25" spans="1:33" x14ac:dyDescent="0.2">
      <c r="A25" s="452">
        <f t="shared" si="1"/>
        <v>2041</v>
      </c>
      <c r="B25" s="452"/>
      <c r="C25" s="457"/>
      <c r="E25" s="463">
        <f t="shared" si="2"/>
        <v>422749714</v>
      </c>
      <c r="F25" s="464">
        <f t="shared" si="2"/>
        <v>254833825</v>
      </c>
      <c r="G25" s="464">
        <f t="shared" si="2"/>
        <v>14351929</v>
      </c>
      <c r="H25" s="464">
        <f t="shared" si="2"/>
        <v>18957502</v>
      </c>
      <c r="I25" s="464">
        <f t="shared" si="2"/>
        <v>1133296</v>
      </c>
      <c r="J25" s="464">
        <f t="shared" si="2"/>
        <v>3180947</v>
      </c>
      <c r="K25" s="464">
        <f t="shared" si="2"/>
        <v>239169</v>
      </c>
      <c r="L25" s="464">
        <f t="shared" si="2"/>
        <v>56231853</v>
      </c>
      <c r="M25" s="464">
        <f t="shared" si="2"/>
        <v>210380559</v>
      </c>
      <c r="N25" s="464">
        <f t="shared" si="2"/>
        <v>693307933</v>
      </c>
      <c r="O25" s="464">
        <f t="shared" si="2"/>
        <v>22138449</v>
      </c>
      <c r="P25" s="464">
        <f t="shared" si="2"/>
        <v>266612412</v>
      </c>
      <c r="Q25" s="464">
        <f t="shared" si="2"/>
        <v>982058794</v>
      </c>
      <c r="R25" s="464">
        <f t="shared" si="2"/>
        <v>11123643</v>
      </c>
      <c r="S25" s="465">
        <f t="shared" si="2"/>
        <v>993182437</v>
      </c>
      <c r="T25" s="469"/>
      <c r="U25" s="469"/>
      <c r="V25" s="469"/>
      <c r="W25" s="469"/>
      <c r="X25" s="469"/>
      <c r="Y25" s="469"/>
      <c r="Z25" s="469"/>
      <c r="AA25" s="469"/>
      <c r="AB25" s="469"/>
      <c r="AC25" s="469"/>
      <c r="AD25" s="469"/>
      <c r="AE25" s="469"/>
      <c r="AF25" s="469"/>
      <c r="AG25" s="469"/>
    </row>
    <row r="26" spans="1:33" x14ac:dyDescent="0.2">
      <c r="A26" s="452">
        <f t="shared" si="1"/>
        <v>2042</v>
      </c>
      <c r="B26" s="452"/>
      <c r="C26" s="457"/>
      <c r="E26" s="463">
        <f t="shared" si="2"/>
        <v>419125706</v>
      </c>
      <c r="F26" s="464">
        <f t="shared" si="2"/>
        <v>255268078</v>
      </c>
      <c r="G26" s="464">
        <f t="shared" si="2"/>
        <v>14197996</v>
      </c>
      <c r="H26" s="464">
        <f t="shared" si="2"/>
        <v>17962605</v>
      </c>
      <c r="I26" s="464">
        <f t="shared" si="2"/>
        <v>1068003</v>
      </c>
      <c r="J26" s="464">
        <f t="shared" si="2"/>
        <v>3172392</v>
      </c>
      <c r="K26" s="464">
        <f t="shared" si="2"/>
        <v>239121</v>
      </c>
      <c r="L26" s="464">
        <f t="shared" si="2"/>
        <v>57443999</v>
      </c>
      <c r="M26" s="464">
        <f t="shared" si="2"/>
        <v>210183421</v>
      </c>
      <c r="N26" s="464">
        <f t="shared" si="2"/>
        <v>689898904</v>
      </c>
      <c r="O26" s="464">
        <f t="shared" si="2"/>
        <v>21134997</v>
      </c>
      <c r="P26" s="464">
        <f t="shared" si="2"/>
        <v>267627420</v>
      </c>
      <c r="Q26" s="464">
        <f t="shared" si="2"/>
        <v>978661321</v>
      </c>
      <c r="R26" s="464">
        <f t="shared" si="2"/>
        <v>11085160</v>
      </c>
      <c r="S26" s="465">
        <f t="shared" si="2"/>
        <v>989746481</v>
      </c>
      <c r="T26" s="469"/>
      <c r="U26" s="469"/>
      <c r="V26" s="469"/>
      <c r="W26" s="469"/>
      <c r="X26" s="469"/>
      <c r="Y26" s="469"/>
      <c r="Z26" s="469"/>
      <c r="AA26" s="469"/>
      <c r="AB26" s="469"/>
      <c r="AC26" s="469"/>
      <c r="AD26" s="469"/>
      <c r="AE26" s="469"/>
      <c r="AF26" s="469"/>
      <c r="AG26" s="469"/>
    </row>
    <row r="27" spans="1:33" x14ac:dyDescent="0.2">
      <c r="A27" s="452">
        <f t="shared" si="1"/>
        <v>2043</v>
      </c>
      <c r="B27" s="452"/>
      <c r="C27" s="457"/>
      <c r="E27" s="463">
        <f t="shared" si="2"/>
        <v>411785532</v>
      </c>
      <c r="F27" s="464">
        <f t="shared" si="2"/>
        <v>254513675</v>
      </c>
      <c r="G27" s="464">
        <f t="shared" si="2"/>
        <v>13966799</v>
      </c>
      <c r="H27" s="464">
        <f t="shared" si="2"/>
        <v>16933830</v>
      </c>
      <c r="I27" s="464">
        <f t="shared" si="2"/>
        <v>1000936</v>
      </c>
      <c r="J27" s="464">
        <f t="shared" si="2"/>
        <v>3167052</v>
      </c>
      <c r="K27" s="464">
        <f t="shared" si="2"/>
        <v>238960</v>
      </c>
      <c r="L27" s="464">
        <f t="shared" si="2"/>
        <v>58538562</v>
      </c>
      <c r="M27" s="464">
        <f t="shared" si="2"/>
        <v>209950371</v>
      </c>
      <c r="N27" s="464">
        <f t="shared" si="2"/>
        <v>681505902</v>
      </c>
      <c r="O27" s="464">
        <f t="shared" si="2"/>
        <v>20100882</v>
      </c>
      <c r="P27" s="464">
        <f t="shared" si="2"/>
        <v>268488933</v>
      </c>
      <c r="Q27" s="464">
        <f t="shared" si="2"/>
        <v>970095717</v>
      </c>
      <c r="R27" s="464">
        <f t="shared" si="2"/>
        <v>10988140</v>
      </c>
      <c r="S27" s="465">
        <f t="shared" si="2"/>
        <v>981083857</v>
      </c>
      <c r="T27" s="469"/>
      <c r="U27" s="469"/>
      <c r="V27" s="469"/>
      <c r="W27" s="469"/>
      <c r="X27" s="469"/>
      <c r="Y27" s="469"/>
      <c r="Z27" s="469"/>
      <c r="AA27" s="469"/>
      <c r="AB27" s="469"/>
      <c r="AC27" s="469"/>
      <c r="AD27" s="469"/>
      <c r="AE27" s="469"/>
      <c r="AF27" s="469"/>
      <c r="AG27" s="469"/>
    </row>
    <row r="28" spans="1:33" x14ac:dyDescent="0.2">
      <c r="A28" s="452">
        <f t="shared" si="1"/>
        <v>2044</v>
      </c>
      <c r="B28" s="452"/>
      <c r="C28" s="457"/>
      <c r="E28" s="463">
        <f t="shared" si="2"/>
        <v>405026838</v>
      </c>
      <c r="F28" s="464">
        <f t="shared" si="2"/>
        <v>254771203</v>
      </c>
      <c r="G28" s="464">
        <f t="shared" si="2"/>
        <v>13801835</v>
      </c>
      <c r="H28" s="464">
        <f t="shared" si="2"/>
        <v>15961333</v>
      </c>
      <c r="I28" s="464">
        <f t="shared" si="2"/>
        <v>936400</v>
      </c>
      <c r="J28" s="464">
        <f t="shared" si="2"/>
        <v>3168603</v>
      </c>
      <c r="K28" s="464">
        <f t="shared" si="2"/>
        <v>239497</v>
      </c>
      <c r="L28" s="464">
        <f t="shared" si="2"/>
        <v>59773608</v>
      </c>
      <c r="M28" s="464">
        <f t="shared" si="2"/>
        <v>210184157</v>
      </c>
      <c r="N28" s="464">
        <f t="shared" si="2"/>
        <v>674775773</v>
      </c>
      <c r="O28" s="464">
        <f t="shared" si="2"/>
        <v>19129936</v>
      </c>
      <c r="P28" s="464">
        <f t="shared" si="2"/>
        <v>269957765</v>
      </c>
      <c r="Q28" s="464">
        <f t="shared" si="2"/>
        <v>963863474</v>
      </c>
      <c r="R28" s="464">
        <f t="shared" si="2"/>
        <v>10917547</v>
      </c>
      <c r="S28" s="465">
        <f t="shared" si="2"/>
        <v>974781021</v>
      </c>
      <c r="T28" s="469"/>
      <c r="U28" s="469"/>
      <c r="V28" s="469"/>
      <c r="W28" s="469"/>
      <c r="X28" s="469"/>
      <c r="Y28" s="469"/>
      <c r="Z28" s="469"/>
      <c r="AA28" s="469"/>
      <c r="AB28" s="469"/>
      <c r="AC28" s="469"/>
      <c r="AD28" s="469"/>
      <c r="AE28" s="469"/>
      <c r="AF28" s="469"/>
      <c r="AG28" s="469"/>
    </row>
    <row r="29" spans="1:33" x14ac:dyDescent="0.2">
      <c r="A29" s="452">
        <f t="shared" si="1"/>
        <v>2045</v>
      </c>
      <c r="B29" s="452"/>
      <c r="C29" s="457"/>
      <c r="E29" s="463">
        <f t="shared" si="2"/>
        <v>395766983</v>
      </c>
      <c r="F29" s="464">
        <f t="shared" si="2"/>
        <v>254022690</v>
      </c>
      <c r="G29" s="464">
        <f t="shared" si="2"/>
        <v>13556115</v>
      </c>
      <c r="H29" s="464">
        <f t="shared" si="2"/>
        <v>14869095</v>
      </c>
      <c r="I29" s="464">
        <f t="shared" si="2"/>
        <v>865975</v>
      </c>
      <c r="J29" s="464">
        <f t="shared" si="2"/>
        <v>3151494</v>
      </c>
      <c r="K29" s="464">
        <f t="shared" si="2"/>
        <v>238678</v>
      </c>
      <c r="L29" s="464">
        <f t="shared" si="2"/>
        <v>60861322</v>
      </c>
      <c r="M29" s="464">
        <f t="shared" si="2"/>
        <v>209560031</v>
      </c>
      <c r="N29" s="464">
        <f t="shared" si="2"/>
        <v>664450441</v>
      </c>
      <c r="O29" s="464">
        <f t="shared" si="2"/>
        <v>18020589</v>
      </c>
      <c r="P29" s="464">
        <f t="shared" si="2"/>
        <v>270421353</v>
      </c>
      <c r="Q29" s="464">
        <f t="shared" si="2"/>
        <v>952892383</v>
      </c>
      <c r="R29" s="464">
        <f t="shared" si="2"/>
        <v>10793279</v>
      </c>
      <c r="S29" s="465">
        <f t="shared" si="2"/>
        <v>963685662</v>
      </c>
      <c r="T29" s="469"/>
      <c r="U29" s="469"/>
      <c r="V29" s="469"/>
      <c r="W29" s="469"/>
      <c r="X29" s="469"/>
      <c r="Y29" s="469"/>
      <c r="Z29" s="469"/>
      <c r="AA29" s="469"/>
      <c r="AB29" s="469"/>
      <c r="AC29" s="469"/>
      <c r="AD29" s="469"/>
      <c r="AE29" s="469"/>
      <c r="AF29" s="469"/>
      <c r="AG29" s="469"/>
    </row>
    <row r="30" spans="1:33" x14ac:dyDescent="0.2">
      <c r="A30" s="452">
        <f t="shared" si="1"/>
        <v>2046</v>
      </c>
      <c r="B30" s="452"/>
      <c r="C30" s="457"/>
      <c r="E30" s="463">
        <f t="shared" si="2"/>
        <v>390464470</v>
      </c>
      <c r="F30" s="464">
        <f t="shared" si="2"/>
        <v>254536032</v>
      </c>
      <c r="G30" s="464">
        <f t="shared" si="2"/>
        <v>13397339</v>
      </c>
      <c r="H30" s="464">
        <f t="shared" si="2"/>
        <v>13839177</v>
      </c>
      <c r="I30" s="464">
        <f t="shared" si="2"/>
        <v>798491</v>
      </c>
      <c r="J30" s="464">
        <f t="shared" si="2"/>
        <v>3145744</v>
      </c>
      <c r="K30" s="464">
        <f t="shared" si="2"/>
        <v>238629</v>
      </c>
      <c r="L30" s="464">
        <f t="shared" si="2"/>
        <v>62203014</v>
      </c>
      <c r="M30" s="464">
        <f t="shared" si="2"/>
        <v>209410175</v>
      </c>
      <c r="N30" s="464">
        <f t="shared" si="2"/>
        <v>659434961</v>
      </c>
      <c r="O30" s="464">
        <f t="shared" si="2"/>
        <v>16984921</v>
      </c>
      <c r="P30" s="464">
        <f t="shared" si="2"/>
        <v>271613189</v>
      </c>
      <c r="Q30" s="464">
        <f t="shared" si="2"/>
        <v>948033071</v>
      </c>
      <c r="R30" s="464">
        <f t="shared" si="2"/>
        <v>10738238</v>
      </c>
      <c r="S30" s="465">
        <f t="shared" si="2"/>
        <v>958771309</v>
      </c>
      <c r="T30" s="469"/>
      <c r="U30" s="469"/>
      <c r="V30" s="469"/>
      <c r="W30" s="469"/>
      <c r="X30" s="469"/>
      <c r="Y30" s="469"/>
      <c r="Z30" s="469"/>
      <c r="AA30" s="469"/>
      <c r="AB30" s="469"/>
      <c r="AC30" s="469"/>
      <c r="AD30" s="469"/>
      <c r="AE30" s="469"/>
      <c r="AF30" s="469"/>
      <c r="AG30" s="469"/>
    </row>
    <row r="31" spans="1:33" x14ac:dyDescent="0.2">
      <c r="A31" s="452">
        <f t="shared" si="1"/>
        <v>2047</v>
      </c>
      <c r="B31" s="452"/>
      <c r="C31" s="457"/>
      <c r="E31" s="463">
        <f t="shared" si="2"/>
        <v>384392003</v>
      </c>
      <c r="F31" s="464">
        <f t="shared" si="2"/>
        <v>254809187</v>
      </c>
      <c r="G31" s="464">
        <f t="shared" si="2"/>
        <v>13224118</v>
      </c>
      <c r="H31" s="464">
        <f t="shared" si="2"/>
        <v>12798108</v>
      </c>
      <c r="I31" s="464">
        <f t="shared" si="2"/>
        <v>730066</v>
      </c>
      <c r="J31" s="464">
        <f t="shared" si="2"/>
        <v>3139319</v>
      </c>
      <c r="K31" s="464">
        <f t="shared" si="2"/>
        <v>238542</v>
      </c>
      <c r="L31" s="464">
        <f t="shared" si="2"/>
        <v>63507040</v>
      </c>
      <c r="M31" s="464">
        <f t="shared" si="2"/>
        <v>209232874</v>
      </c>
      <c r="N31" s="464">
        <f t="shared" si="2"/>
        <v>653393916</v>
      </c>
      <c r="O31" s="464">
        <f t="shared" si="2"/>
        <v>15937427</v>
      </c>
      <c r="P31" s="464">
        <f t="shared" si="2"/>
        <v>272739914</v>
      </c>
      <c r="Q31" s="464">
        <f t="shared" si="2"/>
        <v>942071257</v>
      </c>
      <c r="R31" s="464">
        <f t="shared" si="2"/>
        <v>10670711</v>
      </c>
      <c r="S31" s="465">
        <f t="shared" si="2"/>
        <v>952741968</v>
      </c>
      <c r="T31" s="469"/>
      <c r="U31" s="469"/>
      <c r="V31" s="469"/>
      <c r="W31" s="469"/>
      <c r="X31" s="469"/>
      <c r="Y31" s="469"/>
      <c r="Z31" s="469"/>
      <c r="AA31" s="469"/>
      <c r="AB31" s="469"/>
      <c r="AC31" s="469"/>
      <c r="AD31" s="469"/>
      <c r="AE31" s="469"/>
      <c r="AF31" s="469"/>
      <c r="AG31" s="469"/>
    </row>
    <row r="32" spans="1:33" x14ac:dyDescent="0.2">
      <c r="A32" s="452">
        <f t="shared" si="1"/>
        <v>2048</v>
      </c>
      <c r="B32" s="452"/>
      <c r="C32" s="457"/>
      <c r="E32" s="463">
        <f t="shared" si="2"/>
        <v>378664259</v>
      </c>
      <c r="F32" s="464">
        <f t="shared" si="2"/>
        <v>255353648</v>
      </c>
      <c r="G32" s="464">
        <f t="shared" si="2"/>
        <v>13069012</v>
      </c>
      <c r="H32" s="464">
        <f t="shared" si="2"/>
        <v>11780787</v>
      </c>
      <c r="I32" s="464">
        <f t="shared" si="2"/>
        <v>662921</v>
      </c>
      <c r="J32" s="464">
        <f t="shared" si="2"/>
        <v>3141603</v>
      </c>
      <c r="K32" s="464">
        <f t="shared" si="2"/>
        <v>239084</v>
      </c>
      <c r="L32" s="464">
        <f t="shared" si="2"/>
        <v>64956565</v>
      </c>
      <c r="M32" s="464">
        <f t="shared" si="2"/>
        <v>209483693</v>
      </c>
      <c r="N32" s="464">
        <f t="shared" si="2"/>
        <v>647988924</v>
      </c>
      <c r="O32" s="464">
        <f t="shared" si="2"/>
        <v>14922390</v>
      </c>
      <c r="P32" s="464">
        <f t="shared" si="2"/>
        <v>274440258</v>
      </c>
      <c r="Q32" s="464">
        <f t="shared" si="2"/>
        <v>937351572</v>
      </c>
      <c r="R32" s="464">
        <f t="shared" si="2"/>
        <v>10617251</v>
      </c>
      <c r="S32" s="465">
        <f t="shared" si="2"/>
        <v>947968823</v>
      </c>
      <c r="T32" s="469"/>
      <c r="U32" s="469"/>
      <c r="V32" s="469"/>
      <c r="W32" s="469"/>
      <c r="X32" s="469"/>
      <c r="Y32" s="469"/>
      <c r="Z32" s="469"/>
      <c r="AA32" s="469"/>
      <c r="AB32" s="469"/>
      <c r="AC32" s="469"/>
      <c r="AD32" s="469"/>
      <c r="AE32" s="469"/>
      <c r="AF32" s="469"/>
      <c r="AG32" s="469"/>
    </row>
    <row r="33" spans="1:33" x14ac:dyDescent="0.2">
      <c r="A33" s="452">
        <f t="shared" si="1"/>
        <v>2049</v>
      </c>
      <c r="B33" s="452"/>
      <c r="C33" s="457"/>
      <c r="E33" s="463">
        <f t="shared" si="2"/>
        <v>371393148</v>
      </c>
      <c r="F33" s="464">
        <f t="shared" si="2"/>
        <v>254523332</v>
      </c>
      <c r="G33" s="464">
        <f t="shared" si="2"/>
        <v>12838054</v>
      </c>
      <c r="H33" s="464">
        <f t="shared" si="2"/>
        <v>10709481</v>
      </c>
      <c r="I33" s="464">
        <f t="shared" si="2"/>
        <v>591603</v>
      </c>
      <c r="J33" s="464">
        <f t="shared" si="2"/>
        <v>3125188</v>
      </c>
      <c r="K33" s="464">
        <f t="shared" si="2"/>
        <v>238285</v>
      </c>
      <c r="L33" s="464">
        <f t="shared" si="2"/>
        <v>66317381</v>
      </c>
      <c r="M33" s="464">
        <f t="shared" si="2"/>
        <v>208849489</v>
      </c>
      <c r="N33" s="464">
        <f t="shared" si="2"/>
        <v>639584422</v>
      </c>
      <c r="O33" s="464">
        <f t="shared" si="2"/>
        <v>13834669</v>
      </c>
      <c r="P33" s="464">
        <f t="shared" si="2"/>
        <v>275166870</v>
      </c>
      <c r="Q33" s="464">
        <f t="shared" si="2"/>
        <v>928585961</v>
      </c>
      <c r="R33" s="464">
        <f t="shared" si="2"/>
        <v>10517964</v>
      </c>
      <c r="S33" s="465">
        <f t="shared" si="2"/>
        <v>939103925</v>
      </c>
      <c r="T33" s="469"/>
      <c r="U33" s="469"/>
      <c r="V33" s="469"/>
      <c r="W33" s="469"/>
      <c r="X33" s="469"/>
      <c r="Y33" s="469"/>
      <c r="Z33" s="469"/>
      <c r="AA33" s="469"/>
      <c r="AB33" s="469"/>
      <c r="AC33" s="469"/>
      <c r="AD33" s="469"/>
      <c r="AE33" s="469"/>
      <c r="AF33" s="469"/>
      <c r="AG33" s="469"/>
    </row>
    <row r="34" spans="1:33" ht="13.5" thickBot="1" x14ac:dyDescent="0.25">
      <c r="A34" s="452">
        <f t="shared" si="1"/>
        <v>2050</v>
      </c>
      <c r="B34" s="452"/>
      <c r="C34" s="457"/>
      <c r="E34" s="466">
        <f t="shared" si="2"/>
        <v>365085435</v>
      </c>
      <c r="F34" s="467">
        <f t="shared" si="2"/>
        <v>254342172</v>
      </c>
      <c r="G34" s="467">
        <f t="shared" si="2"/>
        <v>12643894</v>
      </c>
      <c r="H34" s="467">
        <f t="shared" si="2"/>
        <v>9700248</v>
      </c>
      <c r="I34" s="467">
        <f t="shared" si="2"/>
        <v>523487</v>
      </c>
      <c r="J34" s="467">
        <f t="shared" si="2"/>
        <v>3117473</v>
      </c>
      <c r="K34" s="467">
        <f t="shared" si="2"/>
        <v>238147</v>
      </c>
      <c r="L34" s="467">
        <f t="shared" si="2"/>
        <v>67992263</v>
      </c>
      <c r="M34" s="467">
        <f t="shared" si="2"/>
        <v>208634413</v>
      </c>
      <c r="N34" s="467">
        <f t="shared" si="2"/>
        <v>632833135</v>
      </c>
      <c r="O34" s="467">
        <f t="shared" si="2"/>
        <v>12817721</v>
      </c>
      <c r="P34" s="467">
        <f t="shared" si="2"/>
        <v>276626676</v>
      </c>
      <c r="Q34" s="467">
        <f t="shared" si="2"/>
        <v>922277532</v>
      </c>
      <c r="R34" s="467">
        <f t="shared" si="2"/>
        <v>10446511</v>
      </c>
      <c r="S34" s="468">
        <f t="shared" si="2"/>
        <v>932724043</v>
      </c>
      <c r="T34" s="469"/>
      <c r="U34" s="469"/>
      <c r="V34" s="469"/>
      <c r="W34" s="469"/>
      <c r="X34" s="469"/>
      <c r="Y34" s="469"/>
      <c r="Z34" s="469"/>
      <c r="AA34" s="469"/>
      <c r="AB34" s="469"/>
      <c r="AC34" s="469"/>
      <c r="AD34" s="469"/>
      <c r="AE34" s="469"/>
      <c r="AF34" s="469"/>
      <c r="AG34" s="469"/>
    </row>
    <row r="35" spans="1:33" ht="3" customHeight="1" thickBot="1" x14ac:dyDescent="0.25">
      <c r="T35" s="469"/>
      <c r="U35" s="469"/>
      <c r="V35" s="469"/>
      <c r="W35" s="469"/>
      <c r="X35" s="469"/>
      <c r="Y35" s="469"/>
      <c r="Z35" s="469"/>
      <c r="AA35" s="469"/>
      <c r="AB35" s="469"/>
      <c r="AC35" s="469"/>
      <c r="AD35" s="469"/>
      <c r="AE35" s="469"/>
      <c r="AF35" s="469"/>
      <c r="AG35" s="469"/>
    </row>
    <row r="36" spans="1:33" x14ac:dyDescent="0.2">
      <c r="A36" s="452">
        <v>2023</v>
      </c>
      <c r="B36" s="452">
        <v>1</v>
      </c>
      <c r="C36" s="457">
        <f t="shared" ref="C36:C99" si="3">DATE(A36,B36,1)</f>
        <v>44927</v>
      </c>
      <c r="E36" s="458">
        <v>93851640</v>
      </c>
      <c r="F36" s="459">
        <v>37830491</v>
      </c>
      <c r="G36" s="459">
        <v>2710207</v>
      </c>
      <c r="H36" s="459">
        <v>3843209</v>
      </c>
      <c r="I36" s="459">
        <v>205409</v>
      </c>
      <c r="J36" s="459">
        <v>318373</v>
      </c>
      <c r="K36" s="459">
        <v>20893</v>
      </c>
      <c r="L36" s="459">
        <v>4542911</v>
      </c>
      <c r="M36" s="459">
        <v>14221328</v>
      </c>
      <c r="N36" s="459">
        <f t="shared" ref="N36:N99" si="4">SUM(E36:G36,I36,K36)</f>
        <v>134618640</v>
      </c>
      <c r="O36" s="459">
        <f t="shared" ref="O36:O99" si="5">SUM(H36,J36)</f>
        <v>4161582</v>
      </c>
      <c r="P36" s="459">
        <f t="shared" ref="P36:P99" si="6">SUM(L36:M36)</f>
        <v>18764239</v>
      </c>
      <c r="Q36" s="459">
        <f t="shared" ref="Q36:Q99" si="7">SUM(N36:P36)</f>
        <v>157544461</v>
      </c>
      <c r="R36" s="459">
        <f t="shared" ref="R36:R99" si="8">S36-Q36</f>
        <v>1784484</v>
      </c>
      <c r="S36" s="460">
        <f>ROUND(Q36/(1-0.0112), 0)</f>
        <v>159328945</v>
      </c>
      <c r="T36" s="469"/>
      <c r="U36" s="469"/>
      <c r="V36" s="469"/>
      <c r="W36" s="469"/>
      <c r="X36" s="469"/>
      <c r="Y36" s="469"/>
      <c r="Z36" s="469"/>
      <c r="AA36" s="469"/>
      <c r="AB36" s="469"/>
      <c r="AC36" s="469"/>
      <c r="AD36" s="469"/>
      <c r="AE36" s="469"/>
      <c r="AF36" s="469"/>
      <c r="AG36" s="469"/>
    </row>
    <row r="37" spans="1:33" x14ac:dyDescent="0.2">
      <c r="A37" s="452">
        <f t="shared" ref="A37:A100" si="9">IF(B37=1,A36+1,A36)</f>
        <v>2023</v>
      </c>
      <c r="B37" s="452">
        <f t="shared" ref="B37:B100" si="10">IF(B36=12,1,B36+1)</f>
        <v>2</v>
      </c>
      <c r="C37" s="457">
        <f t="shared" si="3"/>
        <v>44958</v>
      </c>
      <c r="E37" s="463">
        <v>79694125</v>
      </c>
      <c r="F37" s="464">
        <v>34153989</v>
      </c>
      <c r="G37" s="464">
        <v>2536215</v>
      </c>
      <c r="H37" s="464">
        <v>3772452</v>
      </c>
      <c r="I37" s="464">
        <v>202396</v>
      </c>
      <c r="J37" s="464">
        <v>302020</v>
      </c>
      <c r="K37" s="464">
        <v>20807</v>
      </c>
      <c r="L37" s="464">
        <v>5007068</v>
      </c>
      <c r="M37" s="464">
        <v>18452090</v>
      </c>
      <c r="N37" s="464">
        <f t="shared" si="4"/>
        <v>116607532</v>
      </c>
      <c r="O37" s="464">
        <f t="shared" si="5"/>
        <v>4074472</v>
      </c>
      <c r="P37" s="464">
        <f t="shared" si="6"/>
        <v>23459158</v>
      </c>
      <c r="Q37" s="464">
        <f t="shared" si="7"/>
        <v>144141162</v>
      </c>
      <c r="R37" s="464">
        <f t="shared" si="8"/>
        <v>1632667</v>
      </c>
      <c r="S37" s="465">
        <f t="shared" ref="S37:S100" si="11">ROUND(Q37/(1-0.0112), 0)</f>
        <v>145773829</v>
      </c>
      <c r="T37" s="469"/>
      <c r="U37" s="469"/>
      <c r="V37" s="469"/>
      <c r="W37" s="469"/>
      <c r="X37" s="469"/>
      <c r="Y37" s="469"/>
      <c r="Z37" s="469"/>
      <c r="AA37" s="469"/>
      <c r="AB37" s="469"/>
      <c r="AC37" s="469"/>
      <c r="AD37" s="469"/>
      <c r="AE37" s="469"/>
      <c r="AF37" s="469"/>
      <c r="AG37" s="469"/>
    </row>
    <row r="38" spans="1:33" x14ac:dyDescent="0.2">
      <c r="A38" s="452">
        <f t="shared" si="9"/>
        <v>2023</v>
      </c>
      <c r="B38" s="452">
        <f t="shared" si="10"/>
        <v>3</v>
      </c>
      <c r="C38" s="457">
        <f t="shared" si="3"/>
        <v>44986</v>
      </c>
      <c r="E38" s="463">
        <v>69070781</v>
      </c>
      <c r="F38" s="464">
        <v>28128219</v>
      </c>
      <c r="G38" s="464">
        <v>2269722</v>
      </c>
      <c r="H38" s="464">
        <v>3535740</v>
      </c>
      <c r="I38" s="464">
        <v>195365</v>
      </c>
      <c r="J38" s="464">
        <v>319929</v>
      </c>
      <c r="K38" s="464">
        <v>22276</v>
      </c>
      <c r="L38" s="464">
        <v>4366341</v>
      </c>
      <c r="M38" s="464">
        <v>15363174</v>
      </c>
      <c r="N38" s="464">
        <f t="shared" si="4"/>
        <v>99686363</v>
      </c>
      <c r="O38" s="464">
        <f t="shared" si="5"/>
        <v>3855669</v>
      </c>
      <c r="P38" s="464">
        <f t="shared" si="6"/>
        <v>19729515</v>
      </c>
      <c r="Q38" s="464">
        <f t="shared" si="7"/>
        <v>123271547</v>
      </c>
      <c r="R38" s="464">
        <f t="shared" si="8"/>
        <v>1396280</v>
      </c>
      <c r="S38" s="465">
        <f t="shared" si="11"/>
        <v>124667827</v>
      </c>
      <c r="T38" s="469"/>
      <c r="U38" s="469"/>
      <c r="V38" s="469"/>
      <c r="W38" s="469"/>
      <c r="X38" s="469"/>
      <c r="Y38" s="469"/>
      <c r="Z38" s="469"/>
      <c r="AA38" s="469"/>
      <c r="AB38" s="469"/>
      <c r="AC38" s="469"/>
      <c r="AD38" s="469"/>
      <c r="AE38" s="469"/>
      <c r="AF38" s="469"/>
      <c r="AG38" s="469"/>
    </row>
    <row r="39" spans="1:33" x14ac:dyDescent="0.2">
      <c r="A39" s="452">
        <f t="shared" si="9"/>
        <v>2023</v>
      </c>
      <c r="B39" s="452">
        <f t="shared" si="10"/>
        <v>4</v>
      </c>
      <c r="C39" s="457">
        <f t="shared" si="3"/>
        <v>45017</v>
      </c>
      <c r="E39" s="463">
        <v>48497190</v>
      </c>
      <c r="F39" s="464">
        <v>20369110</v>
      </c>
      <c r="G39" s="464">
        <v>1841798</v>
      </c>
      <c r="H39" s="464">
        <v>2830709</v>
      </c>
      <c r="I39" s="464">
        <v>162991</v>
      </c>
      <c r="J39" s="464">
        <v>303307</v>
      </c>
      <c r="K39" s="464">
        <v>21169</v>
      </c>
      <c r="L39" s="464">
        <v>4418636</v>
      </c>
      <c r="M39" s="464">
        <v>16530030</v>
      </c>
      <c r="N39" s="464">
        <f t="shared" si="4"/>
        <v>70892258</v>
      </c>
      <c r="O39" s="464">
        <f t="shared" si="5"/>
        <v>3134016</v>
      </c>
      <c r="P39" s="464">
        <f t="shared" si="6"/>
        <v>20948666</v>
      </c>
      <c r="Q39" s="464">
        <f t="shared" si="7"/>
        <v>94974940</v>
      </c>
      <c r="R39" s="464">
        <f t="shared" si="8"/>
        <v>1075768</v>
      </c>
      <c r="S39" s="465">
        <f t="shared" si="11"/>
        <v>96050708</v>
      </c>
      <c r="T39" s="469"/>
      <c r="U39" s="469"/>
      <c r="V39" s="469"/>
      <c r="W39" s="469"/>
      <c r="X39" s="469"/>
      <c r="Y39" s="469"/>
      <c r="Z39" s="469"/>
      <c r="AA39" s="469"/>
      <c r="AB39" s="469"/>
      <c r="AC39" s="469"/>
      <c r="AD39" s="469"/>
      <c r="AE39" s="469"/>
      <c r="AF39" s="469"/>
      <c r="AG39" s="469"/>
    </row>
    <row r="40" spans="1:33" x14ac:dyDescent="0.2">
      <c r="A40" s="452">
        <f t="shared" si="9"/>
        <v>2023</v>
      </c>
      <c r="B40" s="452">
        <f t="shared" si="10"/>
        <v>5</v>
      </c>
      <c r="C40" s="457">
        <f t="shared" si="3"/>
        <v>45047</v>
      </c>
      <c r="E40" s="463">
        <v>28270443</v>
      </c>
      <c r="F40" s="464">
        <v>15114877</v>
      </c>
      <c r="G40" s="464">
        <v>1298296</v>
      </c>
      <c r="H40" s="464">
        <v>2868410</v>
      </c>
      <c r="I40" s="464">
        <v>171001</v>
      </c>
      <c r="J40" s="464">
        <v>281550</v>
      </c>
      <c r="K40" s="464">
        <v>19675</v>
      </c>
      <c r="L40" s="464">
        <v>3898428</v>
      </c>
      <c r="M40" s="464">
        <v>15503806</v>
      </c>
      <c r="N40" s="464">
        <f t="shared" si="4"/>
        <v>44874292</v>
      </c>
      <c r="O40" s="464">
        <f t="shared" si="5"/>
        <v>3149960</v>
      </c>
      <c r="P40" s="464">
        <f t="shared" si="6"/>
        <v>19402234</v>
      </c>
      <c r="Q40" s="464">
        <f t="shared" si="7"/>
        <v>67426486</v>
      </c>
      <c r="R40" s="464">
        <f t="shared" si="8"/>
        <v>763730</v>
      </c>
      <c r="S40" s="465">
        <f t="shared" si="11"/>
        <v>68190216</v>
      </c>
      <c r="T40" s="469"/>
      <c r="U40" s="469"/>
      <c r="V40" s="469"/>
      <c r="W40" s="469"/>
      <c r="X40" s="469"/>
      <c r="Y40" s="469"/>
      <c r="Z40" s="469"/>
      <c r="AA40" s="469"/>
      <c r="AB40" s="469"/>
      <c r="AC40" s="469"/>
      <c r="AD40" s="469"/>
      <c r="AE40" s="469"/>
      <c r="AF40" s="469"/>
      <c r="AG40" s="469"/>
    </row>
    <row r="41" spans="1:33" x14ac:dyDescent="0.2">
      <c r="A41" s="452">
        <f t="shared" si="9"/>
        <v>2023</v>
      </c>
      <c r="B41" s="452">
        <f t="shared" si="10"/>
        <v>6</v>
      </c>
      <c r="C41" s="457">
        <f t="shared" si="3"/>
        <v>45078</v>
      </c>
      <c r="E41" s="463">
        <v>19361798</v>
      </c>
      <c r="F41" s="464">
        <v>12224557</v>
      </c>
      <c r="G41" s="464">
        <v>1088192</v>
      </c>
      <c r="H41" s="464">
        <v>2394369</v>
      </c>
      <c r="I41" s="464">
        <v>153644</v>
      </c>
      <c r="J41" s="464">
        <v>326664</v>
      </c>
      <c r="K41" s="464">
        <v>19232</v>
      </c>
      <c r="L41" s="464">
        <v>4002006</v>
      </c>
      <c r="M41" s="464">
        <v>15523959</v>
      </c>
      <c r="N41" s="464">
        <f t="shared" si="4"/>
        <v>32847423</v>
      </c>
      <c r="O41" s="464">
        <f t="shared" si="5"/>
        <v>2721033</v>
      </c>
      <c r="P41" s="464">
        <f t="shared" si="6"/>
        <v>19525965</v>
      </c>
      <c r="Q41" s="464">
        <f t="shared" si="7"/>
        <v>55094421</v>
      </c>
      <c r="R41" s="464">
        <f t="shared" si="8"/>
        <v>624047</v>
      </c>
      <c r="S41" s="465">
        <f t="shared" si="11"/>
        <v>55718468</v>
      </c>
      <c r="T41" s="469"/>
      <c r="U41" s="469"/>
      <c r="V41" s="469"/>
      <c r="W41" s="469"/>
      <c r="X41" s="469"/>
      <c r="Y41" s="469"/>
      <c r="Z41" s="469"/>
      <c r="AA41" s="469"/>
      <c r="AB41" s="469"/>
      <c r="AC41" s="469"/>
      <c r="AD41" s="469"/>
      <c r="AE41" s="469"/>
      <c r="AF41" s="469"/>
      <c r="AG41" s="469"/>
    </row>
    <row r="42" spans="1:33" x14ac:dyDescent="0.2">
      <c r="A42" s="452">
        <f t="shared" si="9"/>
        <v>2023</v>
      </c>
      <c r="B42" s="452">
        <f t="shared" si="10"/>
        <v>7</v>
      </c>
      <c r="C42" s="457">
        <f t="shared" si="3"/>
        <v>45108</v>
      </c>
      <c r="E42" s="463">
        <v>14703858</v>
      </c>
      <c r="F42" s="464">
        <v>10284640</v>
      </c>
      <c r="G42" s="464">
        <v>927428</v>
      </c>
      <c r="H42" s="464">
        <v>2381175</v>
      </c>
      <c r="I42" s="464">
        <v>162699</v>
      </c>
      <c r="J42" s="464">
        <v>331559</v>
      </c>
      <c r="K42" s="464">
        <v>18165</v>
      </c>
      <c r="L42" s="464">
        <v>3446749</v>
      </c>
      <c r="M42" s="464">
        <v>15551692</v>
      </c>
      <c r="N42" s="464">
        <f t="shared" si="4"/>
        <v>26096790</v>
      </c>
      <c r="O42" s="464">
        <f t="shared" si="5"/>
        <v>2712734</v>
      </c>
      <c r="P42" s="464">
        <f t="shared" si="6"/>
        <v>18998441</v>
      </c>
      <c r="Q42" s="464">
        <f t="shared" si="7"/>
        <v>47807965</v>
      </c>
      <c r="R42" s="464">
        <f t="shared" si="8"/>
        <v>541514</v>
      </c>
      <c r="S42" s="465">
        <f t="shared" si="11"/>
        <v>48349479</v>
      </c>
      <c r="T42" s="469"/>
      <c r="U42" s="469"/>
      <c r="V42" s="469"/>
      <c r="W42" s="469"/>
      <c r="X42" s="469"/>
      <c r="Y42" s="469"/>
      <c r="Z42" s="469"/>
      <c r="AA42" s="469"/>
      <c r="AB42" s="469"/>
      <c r="AC42" s="469"/>
      <c r="AD42" s="469"/>
      <c r="AE42" s="469"/>
      <c r="AF42" s="469"/>
      <c r="AG42" s="469"/>
    </row>
    <row r="43" spans="1:33" x14ac:dyDescent="0.2">
      <c r="A43" s="452">
        <f t="shared" si="9"/>
        <v>2023</v>
      </c>
      <c r="B43" s="452">
        <f t="shared" si="10"/>
        <v>8</v>
      </c>
      <c r="C43" s="457">
        <f t="shared" si="3"/>
        <v>45139</v>
      </c>
      <c r="E43" s="463">
        <v>14102891</v>
      </c>
      <c r="F43" s="464">
        <v>11255544</v>
      </c>
      <c r="G43" s="464">
        <v>1039648</v>
      </c>
      <c r="H43" s="464">
        <v>2525385</v>
      </c>
      <c r="I43" s="464">
        <v>172742</v>
      </c>
      <c r="J43" s="464">
        <v>337200</v>
      </c>
      <c r="K43" s="464">
        <v>18487</v>
      </c>
      <c r="L43" s="464">
        <v>3497455</v>
      </c>
      <c r="M43" s="464">
        <v>14979049</v>
      </c>
      <c r="N43" s="464">
        <f t="shared" si="4"/>
        <v>26589312</v>
      </c>
      <c r="O43" s="464">
        <f t="shared" si="5"/>
        <v>2862585</v>
      </c>
      <c r="P43" s="464">
        <f t="shared" si="6"/>
        <v>18476504</v>
      </c>
      <c r="Q43" s="464">
        <f t="shared" si="7"/>
        <v>47928401</v>
      </c>
      <c r="R43" s="464">
        <f t="shared" si="8"/>
        <v>542878</v>
      </c>
      <c r="S43" s="465">
        <f t="shared" si="11"/>
        <v>48471279</v>
      </c>
      <c r="T43" s="469"/>
      <c r="U43" s="469"/>
      <c r="V43" s="469"/>
      <c r="W43" s="469"/>
      <c r="X43" s="469"/>
      <c r="Y43" s="469"/>
      <c r="Z43" s="469"/>
      <c r="AA43" s="469"/>
      <c r="AB43" s="469"/>
      <c r="AC43" s="469"/>
      <c r="AD43" s="469"/>
      <c r="AE43" s="469"/>
      <c r="AF43" s="469"/>
      <c r="AG43" s="469"/>
    </row>
    <row r="44" spans="1:33" x14ac:dyDescent="0.2">
      <c r="A44" s="452">
        <f t="shared" si="9"/>
        <v>2023</v>
      </c>
      <c r="B44" s="452">
        <f t="shared" si="10"/>
        <v>9</v>
      </c>
      <c r="C44" s="457">
        <f t="shared" si="3"/>
        <v>45170</v>
      </c>
      <c r="E44" s="463">
        <v>18497837</v>
      </c>
      <c r="F44" s="464">
        <v>13836130</v>
      </c>
      <c r="G44" s="464">
        <v>1386039</v>
      </c>
      <c r="H44" s="464">
        <v>2371207</v>
      </c>
      <c r="I44" s="464">
        <v>154131</v>
      </c>
      <c r="J44" s="464">
        <v>263427</v>
      </c>
      <c r="K44" s="464">
        <v>16802</v>
      </c>
      <c r="L44" s="464">
        <v>3641815</v>
      </c>
      <c r="M44" s="464">
        <v>16205758</v>
      </c>
      <c r="N44" s="464">
        <f t="shared" si="4"/>
        <v>33890939</v>
      </c>
      <c r="O44" s="464">
        <f t="shared" si="5"/>
        <v>2634634</v>
      </c>
      <c r="P44" s="464">
        <f t="shared" si="6"/>
        <v>19847573</v>
      </c>
      <c r="Q44" s="464">
        <f t="shared" si="7"/>
        <v>56373146</v>
      </c>
      <c r="R44" s="464">
        <f t="shared" si="8"/>
        <v>638531</v>
      </c>
      <c r="S44" s="465">
        <f t="shared" si="11"/>
        <v>57011677</v>
      </c>
      <c r="T44" s="469"/>
      <c r="U44" s="469"/>
      <c r="V44" s="469"/>
      <c r="W44" s="469"/>
      <c r="X44" s="469"/>
      <c r="Y44" s="469"/>
      <c r="Z44" s="469"/>
      <c r="AA44" s="469"/>
      <c r="AB44" s="469"/>
      <c r="AC44" s="469"/>
      <c r="AD44" s="469"/>
      <c r="AE44" s="469"/>
      <c r="AF44" s="469"/>
      <c r="AG44" s="469"/>
    </row>
    <row r="45" spans="1:33" x14ac:dyDescent="0.2">
      <c r="A45" s="452">
        <f t="shared" si="9"/>
        <v>2023</v>
      </c>
      <c r="B45" s="452">
        <f t="shared" si="10"/>
        <v>10</v>
      </c>
      <c r="C45" s="457">
        <f t="shared" si="3"/>
        <v>45200</v>
      </c>
      <c r="E45" s="463">
        <v>39179246</v>
      </c>
      <c r="F45" s="464">
        <v>23882791</v>
      </c>
      <c r="G45" s="464">
        <v>1430861</v>
      </c>
      <c r="H45" s="464">
        <v>3398785</v>
      </c>
      <c r="I45" s="464">
        <v>199757</v>
      </c>
      <c r="J45" s="464">
        <v>279774</v>
      </c>
      <c r="K45" s="464">
        <v>19594</v>
      </c>
      <c r="L45" s="464">
        <v>3415830</v>
      </c>
      <c r="M45" s="464">
        <v>16101917</v>
      </c>
      <c r="N45" s="464">
        <f t="shared" si="4"/>
        <v>64712249</v>
      </c>
      <c r="O45" s="464">
        <f t="shared" si="5"/>
        <v>3678559</v>
      </c>
      <c r="P45" s="464">
        <f t="shared" si="6"/>
        <v>19517747</v>
      </c>
      <c r="Q45" s="464">
        <f t="shared" si="7"/>
        <v>87908555</v>
      </c>
      <c r="R45" s="464">
        <f t="shared" si="8"/>
        <v>995728</v>
      </c>
      <c r="S45" s="465">
        <f t="shared" si="11"/>
        <v>88904283</v>
      </c>
      <c r="T45" s="469"/>
      <c r="U45" s="469"/>
      <c r="V45" s="469"/>
      <c r="W45" s="469"/>
      <c r="X45" s="469"/>
      <c r="Y45" s="469"/>
      <c r="Z45" s="469"/>
      <c r="AA45" s="469"/>
      <c r="AB45" s="469"/>
      <c r="AC45" s="469"/>
      <c r="AD45" s="469"/>
      <c r="AE45" s="469"/>
      <c r="AF45" s="469"/>
      <c r="AG45" s="469"/>
    </row>
    <row r="46" spans="1:33" x14ac:dyDescent="0.2">
      <c r="A46" s="452">
        <f t="shared" si="9"/>
        <v>2023</v>
      </c>
      <c r="B46" s="452">
        <f t="shared" si="10"/>
        <v>11</v>
      </c>
      <c r="C46" s="457">
        <f t="shared" si="3"/>
        <v>45231</v>
      </c>
      <c r="E46" s="463">
        <v>65563142</v>
      </c>
      <c r="F46" s="464">
        <v>33238917</v>
      </c>
      <c r="G46" s="464">
        <v>2303779</v>
      </c>
      <c r="H46" s="464">
        <v>3622532</v>
      </c>
      <c r="I46" s="464">
        <v>201857</v>
      </c>
      <c r="J46" s="464">
        <v>298534</v>
      </c>
      <c r="K46" s="464">
        <v>20921</v>
      </c>
      <c r="L46" s="464">
        <v>4242573</v>
      </c>
      <c r="M46" s="464">
        <v>16838144</v>
      </c>
      <c r="N46" s="464">
        <f t="shared" si="4"/>
        <v>101328616</v>
      </c>
      <c r="O46" s="464">
        <f t="shared" si="5"/>
        <v>3921066</v>
      </c>
      <c r="P46" s="464">
        <f t="shared" si="6"/>
        <v>21080717</v>
      </c>
      <c r="Q46" s="464">
        <f t="shared" si="7"/>
        <v>126330399</v>
      </c>
      <c r="R46" s="464">
        <f t="shared" si="8"/>
        <v>1430927</v>
      </c>
      <c r="S46" s="465">
        <f t="shared" si="11"/>
        <v>127761326</v>
      </c>
      <c r="T46" s="469"/>
      <c r="U46" s="469"/>
      <c r="V46" s="469"/>
      <c r="W46" s="469"/>
      <c r="X46" s="469"/>
      <c r="Y46" s="469"/>
      <c r="Z46" s="469"/>
      <c r="AA46" s="469"/>
      <c r="AB46" s="469"/>
      <c r="AC46" s="469"/>
      <c r="AD46" s="469"/>
      <c r="AE46" s="469"/>
      <c r="AF46" s="469"/>
      <c r="AG46" s="469"/>
    </row>
    <row r="47" spans="1:33" x14ac:dyDescent="0.2">
      <c r="A47" s="452">
        <f t="shared" si="9"/>
        <v>2023</v>
      </c>
      <c r="B47" s="452">
        <f t="shared" si="10"/>
        <v>12</v>
      </c>
      <c r="C47" s="457">
        <f t="shared" si="3"/>
        <v>45261</v>
      </c>
      <c r="E47" s="463">
        <v>87632611</v>
      </c>
      <c r="F47" s="464">
        <v>39493129</v>
      </c>
      <c r="G47" s="464">
        <v>2894285</v>
      </c>
      <c r="H47" s="464">
        <v>4515860</v>
      </c>
      <c r="I47" s="464">
        <v>244029</v>
      </c>
      <c r="J47" s="464">
        <v>326358</v>
      </c>
      <c r="K47" s="464">
        <v>22910</v>
      </c>
      <c r="L47" s="464">
        <v>4530292</v>
      </c>
      <c r="M47" s="464">
        <v>16205928</v>
      </c>
      <c r="N47" s="464">
        <f t="shared" si="4"/>
        <v>130286964</v>
      </c>
      <c r="O47" s="464">
        <f t="shared" si="5"/>
        <v>4842218</v>
      </c>
      <c r="P47" s="464">
        <f t="shared" si="6"/>
        <v>20736220</v>
      </c>
      <c r="Q47" s="464">
        <f t="shared" si="7"/>
        <v>155865402</v>
      </c>
      <c r="R47" s="464">
        <f t="shared" si="8"/>
        <v>1765466</v>
      </c>
      <c r="S47" s="465">
        <f t="shared" si="11"/>
        <v>157630868</v>
      </c>
      <c r="T47" s="469"/>
      <c r="U47" s="469"/>
      <c r="V47" s="469"/>
      <c r="W47" s="469"/>
      <c r="X47" s="469"/>
      <c r="Y47" s="469"/>
      <c r="Z47" s="469"/>
      <c r="AA47" s="469"/>
      <c r="AB47" s="469"/>
      <c r="AC47" s="469"/>
      <c r="AD47" s="469"/>
      <c r="AE47" s="469"/>
      <c r="AF47" s="469"/>
      <c r="AG47" s="469"/>
    </row>
    <row r="48" spans="1:33" x14ac:dyDescent="0.2">
      <c r="A48" s="452">
        <f t="shared" si="9"/>
        <v>2024</v>
      </c>
      <c r="B48" s="452">
        <f t="shared" si="10"/>
        <v>1</v>
      </c>
      <c r="C48" s="457">
        <f t="shared" si="3"/>
        <v>45292</v>
      </c>
      <c r="E48" s="463">
        <v>85099716</v>
      </c>
      <c r="F48" s="464">
        <v>34374659</v>
      </c>
      <c r="G48" s="464">
        <v>2495084</v>
      </c>
      <c r="H48" s="464">
        <v>3616098</v>
      </c>
      <c r="I48" s="464">
        <v>195718</v>
      </c>
      <c r="J48" s="464">
        <v>305071</v>
      </c>
      <c r="K48" s="464">
        <v>21413</v>
      </c>
      <c r="L48" s="464">
        <v>4434046</v>
      </c>
      <c r="M48" s="464">
        <v>14655834</v>
      </c>
      <c r="N48" s="464">
        <f t="shared" si="4"/>
        <v>122186590</v>
      </c>
      <c r="O48" s="464">
        <f t="shared" si="5"/>
        <v>3921169</v>
      </c>
      <c r="P48" s="464">
        <f t="shared" si="6"/>
        <v>19089880</v>
      </c>
      <c r="Q48" s="464">
        <f t="shared" si="7"/>
        <v>145197639</v>
      </c>
      <c r="R48" s="464">
        <f t="shared" si="8"/>
        <v>1644633</v>
      </c>
      <c r="S48" s="465">
        <f t="shared" si="11"/>
        <v>146842272</v>
      </c>
      <c r="T48" s="469"/>
      <c r="U48" s="469"/>
      <c r="V48" s="469"/>
      <c r="W48" s="469"/>
      <c r="X48" s="469"/>
      <c r="Y48" s="469"/>
      <c r="Z48" s="469"/>
      <c r="AA48" s="469"/>
      <c r="AB48" s="469"/>
      <c r="AC48" s="469"/>
      <c r="AD48" s="469"/>
      <c r="AE48" s="469"/>
      <c r="AF48" s="469"/>
      <c r="AG48" s="469"/>
    </row>
    <row r="49" spans="1:33" x14ac:dyDescent="0.2">
      <c r="A49" s="452">
        <f t="shared" si="9"/>
        <v>2024</v>
      </c>
      <c r="B49" s="452">
        <f t="shared" si="10"/>
        <v>2</v>
      </c>
      <c r="C49" s="457">
        <f t="shared" si="3"/>
        <v>45323</v>
      </c>
      <c r="E49" s="463">
        <v>74986001</v>
      </c>
      <c r="F49" s="464">
        <v>31322433</v>
      </c>
      <c r="G49" s="464">
        <v>2368929</v>
      </c>
      <c r="H49" s="464">
        <v>3593946</v>
      </c>
      <c r="I49" s="464">
        <v>195432</v>
      </c>
      <c r="J49" s="464">
        <v>300979</v>
      </c>
      <c r="K49" s="464">
        <v>21147</v>
      </c>
      <c r="L49" s="464">
        <v>4924235</v>
      </c>
      <c r="M49" s="464">
        <v>17425474</v>
      </c>
      <c r="N49" s="464">
        <f t="shared" si="4"/>
        <v>108893942</v>
      </c>
      <c r="O49" s="464">
        <f t="shared" si="5"/>
        <v>3894925</v>
      </c>
      <c r="P49" s="464">
        <f t="shared" si="6"/>
        <v>22349709</v>
      </c>
      <c r="Q49" s="464">
        <f t="shared" si="7"/>
        <v>135138576</v>
      </c>
      <c r="R49" s="464">
        <f t="shared" si="8"/>
        <v>1530696</v>
      </c>
      <c r="S49" s="465">
        <f t="shared" si="11"/>
        <v>136669272</v>
      </c>
      <c r="T49" s="469"/>
      <c r="U49" s="469"/>
      <c r="V49" s="469"/>
      <c r="W49" s="469"/>
      <c r="X49" s="469"/>
      <c r="Y49" s="469"/>
      <c r="Z49" s="469"/>
      <c r="AA49" s="469"/>
      <c r="AB49" s="469"/>
      <c r="AC49" s="469"/>
      <c r="AD49" s="469"/>
      <c r="AE49" s="469"/>
      <c r="AF49" s="469"/>
      <c r="AG49" s="469"/>
    </row>
    <row r="50" spans="1:33" x14ac:dyDescent="0.2">
      <c r="A50" s="452">
        <f t="shared" si="9"/>
        <v>2024</v>
      </c>
      <c r="B50" s="452">
        <f t="shared" si="10"/>
        <v>3</v>
      </c>
      <c r="C50" s="457">
        <f t="shared" si="3"/>
        <v>45352</v>
      </c>
      <c r="E50" s="463">
        <v>68654063</v>
      </c>
      <c r="F50" s="464">
        <v>27898986</v>
      </c>
      <c r="G50" s="464">
        <v>2246023</v>
      </c>
      <c r="H50" s="464">
        <v>3429655</v>
      </c>
      <c r="I50" s="464">
        <v>190614</v>
      </c>
      <c r="J50" s="464">
        <v>319576</v>
      </c>
      <c r="K50" s="464">
        <v>22491</v>
      </c>
      <c r="L50" s="464">
        <v>4398062</v>
      </c>
      <c r="M50" s="464">
        <v>14339078</v>
      </c>
      <c r="N50" s="464">
        <f t="shared" si="4"/>
        <v>99012177</v>
      </c>
      <c r="O50" s="464">
        <f t="shared" si="5"/>
        <v>3749231</v>
      </c>
      <c r="P50" s="464">
        <f t="shared" si="6"/>
        <v>18737140</v>
      </c>
      <c r="Q50" s="464">
        <f t="shared" si="7"/>
        <v>121498548</v>
      </c>
      <c r="R50" s="464">
        <f t="shared" si="8"/>
        <v>1376197</v>
      </c>
      <c r="S50" s="465">
        <f t="shared" si="11"/>
        <v>122874745</v>
      </c>
      <c r="T50" s="469"/>
      <c r="U50" s="469"/>
      <c r="V50" s="469"/>
      <c r="W50" s="469"/>
      <c r="X50" s="469"/>
      <c r="Y50" s="469"/>
      <c r="Z50" s="469"/>
      <c r="AA50" s="469"/>
      <c r="AB50" s="469"/>
      <c r="AC50" s="469"/>
      <c r="AD50" s="469"/>
      <c r="AE50" s="469"/>
      <c r="AF50" s="469"/>
      <c r="AG50" s="469"/>
    </row>
    <row r="51" spans="1:33" x14ac:dyDescent="0.2">
      <c r="A51" s="452">
        <f t="shared" si="9"/>
        <v>2024</v>
      </c>
      <c r="B51" s="452">
        <f t="shared" si="10"/>
        <v>4</v>
      </c>
      <c r="C51" s="457">
        <f t="shared" si="3"/>
        <v>45383</v>
      </c>
      <c r="E51" s="463">
        <v>46949862</v>
      </c>
      <c r="F51" s="464">
        <v>20099496</v>
      </c>
      <c r="G51" s="464">
        <v>1788448</v>
      </c>
      <c r="H51" s="464">
        <v>2722416</v>
      </c>
      <c r="I51" s="464">
        <v>157703</v>
      </c>
      <c r="J51" s="464">
        <v>300215</v>
      </c>
      <c r="K51" s="464">
        <v>21138</v>
      </c>
      <c r="L51" s="464">
        <v>4411713</v>
      </c>
      <c r="M51" s="464">
        <v>15507795</v>
      </c>
      <c r="N51" s="464">
        <f t="shared" si="4"/>
        <v>69016647</v>
      </c>
      <c r="O51" s="464">
        <f t="shared" si="5"/>
        <v>3022631</v>
      </c>
      <c r="P51" s="464">
        <f t="shared" si="6"/>
        <v>19919508</v>
      </c>
      <c r="Q51" s="464">
        <f t="shared" si="7"/>
        <v>91958786</v>
      </c>
      <c r="R51" s="464">
        <f t="shared" si="8"/>
        <v>1041604</v>
      </c>
      <c r="S51" s="465">
        <f t="shared" si="11"/>
        <v>93000390</v>
      </c>
      <c r="T51" s="469"/>
      <c r="U51" s="469"/>
      <c r="V51" s="469"/>
      <c r="W51" s="469"/>
      <c r="X51" s="469"/>
      <c r="Y51" s="469"/>
      <c r="Z51" s="469"/>
      <c r="AA51" s="469"/>
      <c r="AB51" s="469"/>
      <c r="AC51" s="469"/>
      <c r="AD51" s="469"/>
      <c r="AE51" s="469"/>
      <c r="AF51" s="469"/>
      <c r="AG51" s="469"/>
    </row>
    <row r="52" spans="1:33" x14ac:dyDescent="0.2">
      <c r="A52" s="452">
        <f t="shared" si="9"/>
        <v>2024</v>
      </c>
      <c r="B52" s="452">
        <f t="shared" si="10"/>
        <v>5</v>
      </c>
      <c r="C52" s="457">
        <f t="shared" si="3"/>
        <v>45413</v>
      </c>
      <c r="E52" s="463">
        <v>27301439</v>
      </c>
      <c r="F52" s="464">
        <v>15010005</v>
      </c>
      <c r="G52" s="464">
        <v>1264060</v>
      </c>
      <c r="H52" s="464">
        <v>2767101</v>
      </c>
      <c r="I52" s="464">
        <v>165780</v>
      </c>
      <c r="J52" s="464">
        <v>279099</v>
      </c>
      <c r="K52" s="464">
        <v>19651</v>
      </c>
      <c r="L52" s="464">
        <v>3889318</v>
      </c>
      <c r="M52" s="464">
        <v>16663640</v>
      </c>
      <c r="N52" s="464">
        <f t="shared" si="4"/>
        <v>43760935</v>
      </c>
      <c r="O52" s="464">
        <f t="shared" si="5"/>
        <v>3046200</v>
      </c>
      <c r="P52" s="464">
        <f t="shared" si="6"/>
        <v>20552958</v>
      </c>
      <c r="Q52" s="464">
        <f t="shared" si="7"/>
        <v>67360093</v>
      </c>
      <c r="R52" s="464">
        <f t="shared" si="8"/>
        <v>762978</v>
      </c>
      <c r="S52" s="465">
        <f t="shared" si="11"/>
        <v>68123071</v>
      </c>
      <c r="T52" s="469"/>
      <c r="U52" s="469"/>
      <c r="V52" s="469"/>
      <c r="W52" s="469"/>
      <c r="X52" s="469"/>
      <c r="Y52" s="469"/>
      <c r="Z52" s="469"/>
      <c r="AA52" s="469"/>
      <c r="AB52" s="469"/>
      <c r="AC52" s="469"/>
      <c r="AD52" s="469"/>
      <c r="AE52" s="469"/>
      <c r="AF52" s="469"/>
      <c r="AG52" s="469"/>
    </row>
    <row r="53" spans="1:33" x14ac:dyDescent="0.2">
      <c r="A53" s="452">
        <f t="shared" si="9"/>
        <v>2024</v>
      </c>
      <c r="B53" s="452">
        <f t="shared" si="10"/>
        <v>6</v>
      </c>
      <c r="C53" s="457">
        <f t="shared" si="3"/>
        <v>45444</v>
      </c>
      <c r="E53" s="463">
        <v>18662367</v>
      </c>
      <c r="F53" s="464">
        <v>12168179</v>
      </c>
      <c r="G53" s="464">
        <v>1059198</v>
      </c>
      <c r="H53" s="464">
        <v>2317015</v>
      </c>
      <c r="I53" s="464">
        <v>149215</v>
      </c>
      <c r="J53" s="464">
        <v>324382</v>
      </c>
      <c r="K53" s="464">
        <v>19216</v>
      </c>
      <c r="L53" s="464">
        <v>3987904</v>
      </c>
      <c r="M53" s="464">
        <v>16802923</v>
      </c>
      <c r="N53" s="464">
        <f t="shared" si="4"/>
        <v>32058175</v>
      </c>
      <c r="O53" s="464">
        <f t="shared" si="5"/>
        <v>2641397</v>
      </c>
      <c r="P53" s="464">
        <f t="shared" si="6"/>
        <v>20790827</v>
      </c>
      <c r="Q53" s="464">
        <f t="shared" si="7"/>
        <v>55490399</v>
      </c>
      <c r="R53" s="464">
        <f t="shared" si="8"/>
        <v>628532</v>
      </c>
      <c r="S53" s="465">
        <f t="shared" si="11"/>
        <v>56118931</v>
      </c>
      <c r="T53" s="469"/>
      <c r="U53" s="469"/>
      <c r="V53" s="469"/>
      <c r="W53" s="469"/>
      <c r="X53" s="469"/>
      <c r="Y53" s="469"/>
      <c r="Z53" s="469"/>
      <c r="AA53" s="469"/>
      <c r="AB53" s="469"/>
      <c r="AC53" s="469"/>
      <c r="AD53" s="469"/>
      <c r="AE53" s="469"/>
      <c r="AF53" s="469"/>
      <c r="AG53" s="469"/>
    </row>
    <row r="54" spans="1:33" x14ac:dyDescent="0.2">
      <c r="A54" s="452">
        <f t="shared" si="9"/>
        <v>2024</v>
      </c>
      <c r="B54" s="452">
        <f t="shared" si="10"/>
        <v>7</v>
      </c>
      <c r="C54" s="457">
        <f t="shared" si="3"/>
        <v>45474</v>
      </c>
      <c r="E54" s="463">
        <v>14141969</v>
      </c>
      <c r="F54" s="464">
        <v>10272037</v>
      </c>
      <c r="G54" s="464">
        <v>903265</v>
      </c>
      <c r="H54" s="464">
        <v>2310398</v>
      </c>
      <c r="I54" s="464">
        <v>158279</v>
      </c>
      <c r="J54" s="464">
        <v>329262</v>
      </c>
      <c r="K54" s="464">
        <v>18154</v>
      </c>
      <c r="L54" s="464">
        <v>3432224</v>
      </c>
      <c r="M54" s="464">
        <v>16845117</v>
      </c>
      <c r="N54" s="464">
        <f t="shared" si="4"/>
        <v>25493704</v>
      </c>
      <c r="O54" s="464">
        <f t="shared" si="5"/>
        <v>2639660</v>
      </c>
      <c r="P54" s="464">
        <f t="shared" si="6"/>
        <v>20277341</v>
      </c>
      <c r="Q54" s="464">
        <f t="shared" si="7"/>
        <v>48410705</v>
      </c>
      <c r="R54" s="464">
        <f t="shared" si="8"/>
        <v>548341</v>
      </c>
      <c r="S54" s="465">
        <f t="shared" si="11"/>
        <v>48959046</v>
      </c>
      <c r="T54" s="469"/>
      <c r="U54" s="469"/>
      <c r="V54" s="469"/>
      <c r="W54" s="469"/>
      <c r="X54" s="469"/>
      <c r="Y54" s="469"/>
      <c r="Z54" s="469"/>
      <c r="AA54" s="469"/>
      <c r="AB54" s="469"/>
      <c r="AC54" s="469"/>
      <c r="AD54" s="469"/>
      <c r="AE54" s="469"/>
      <c r="AF54" s="469"/>
      <c r="AG54" s="469"/>
    </row>
    <row r="55" spans="1:33" x14ac:dyDescent="0.2">
      <c r="A55" s="452">
        <f t="shared" si="9"/>
        <v>2024</v>
      </c>
      <c r="B55" s="452">
        <f t="shared" si="10"/>
        <v>8</v>
      </c>
      <c r="C55" s="457">
        <f t="shared" si="3"/>
        <v>45505</v>
      </c>
      <c r="E55" s="463">
        <v>13557054</v>
      </c>
      <c r="F55" s="464">
        <v>11254543</v>
      </c>
      <c r="G55" s="464">
        <v>1012277</v>
      </c>
      <c r="H55" s="464">
        <v>2453414</v>
      </c>
      <c r="I55" s="464">
        <v>168271</v>
      </c>
      <c r="J55" s="464">
        <v>334746</v>
      </c>
      <c r="K55" s="464">
        <v>18477</v>
      </c>
      <c r="L55" s="464">
        <v>3475442</v>
      </c>
      <c r="M55" s="464">
        <v>16115963</v>
      </c>
      <c r="N55" s="464">
        <f t="shared" si="4"/>
        <v>26010622</v>
      </c>
      <c r="O55" s="464">
        <f t="shared" si="5"/>
        <v>2788160</v>
      </c>
      <c r="P55" s="464">
        <f t="shared" si="6"/>
        <v>19591405</v>
      </c>
      <c r="Q55" s="464">
        <f t="shared" si="7"/>
        <v>48390187</v>
      </c>
      <c r="R55" s="464">
        <f t="shared" si="8"/>
        <v>548109</v>
      </c>
      <c r="S55" s="465">
        <f t="shared" si="11"/>
        <v>48938296</v>
      </c>
      <c r="T55" s="469"/>
      <c r="U55" s="469"/>
      <c r="V55" s="469"/>
      <c r="W55" s="469"/>
      <c r="X55" s="469"/>
      <c r="Y55" s="469"/>
      <c r="Z55" s="469"/>
      <c r="AA55" s="469"/>
      <c r="AB55" s="469"/>
      <c r="AC55" s="469"/>
      <c r="AD55" s="469"/>
      <c r="AE55" s="469"/>
      <c r="AF55" s="469"/>
      <c r="AG55" s="469"/>
    </row>
    <row r="56" spans="1:33" x14ac:dyDescent="0.2">
      <c r="A56" s="452">
        <f t="shared" si="9"/>
        <v>2024</v>
      </c>
      <c r="B56" s="452">
        <f t="shared" si="10"/>
        <v>9</v>
      </c>
      <c r="C56" s="457">
        <f t="shared" si="3"/>
        <v>45536</v>
      </c>
      <c r="E56" s="463">
        <v>17857303</v>
      </c>
      <c r="F56" s="464">
        <v>13797903</v>
      </c>
      <c r="G56" s="464">
        <v>1350301</v>
      </c>
      <c r="H56" s="464">
        <v>2301385</v>
      </c>
      <c r="I56" s="464">
        <v>150220</v>
      </c>
      <c r="J56" s="464">
        <v>260998</v>
      </c>
      <c r="K56" s="464">
        <v>16793</v>
      </c>
      <c r="L56" s="464">
        <v>3610990</v>
      </c>
      <c r="M56" s="464">
        <v>17499392</v>
      </c>
      <c r="N56" s="464">
        <f t="shared" si="4"/>
        <v>33172520</v>
      </c>
      <c r="O56" s="464">
        <f t="shared" si="5"/>
        <v>2562383</v>
      </c>
      <c r="P56" s="464">
        <f t="shared" si="6"/>
        <v>21110382</v>
      </c>
      <c r="Q56" s="464">
        <f t="shared" si="7"/>
        <v>56845285</v>
      </c>
      <c r="R56" s="464">
        <f t="shared" si="8"/>
        <v>643879</v>
      </c>
      <c r="S56" s="465">
        <f t="shared" si="11"/>
        <v>57489164</v>
      </c>
      <c r="T56" s="469"/>
      <c r="U56" s="469"/>
      <c r="V56" s="469"/>
      <c r="W56" s="469"/>
      <c r="X56" s="469"/>
      <c r="Y56" s="469"/>
      <c r="Z56" s="469"/>
      <c r="AA56" s="469"/>
      <c r="AB56" s="469"/>
      <c r="AC56" s="469"/>
      <c r="AD56" s="469"/>
      <c r="AE56" s="469"/>
      <c r="AF56" s="469"/>
      <c r="AG56" s="469"/>
    </row>
    <row r="57" spans="1:33" x14ac:dyDescent="0.2">
      <c r="A57" s="452">
        <f t="shared" si="9"/>
        <v>2024</v>
      </c>
      <c r="B57" s="452">
        <f t="shared" si="10"/>
        <v>10</v>
      </c>
      <c r="C57" s="457">
        <f t="shared" si="3"/>
        <v>45566</v>
      </c>
      <c r="E57" s="463">
        <v>38271141</v>
      </c>
      <c r="F57" s="464">
        <v>23852801</v>
      </c>
      <c r="G57" s="464">
        <v>1398442</v>
      </c>
      <c r="H57" s="464">
        <v>3296996</v>
      </c>
      <c r="I57" s="464">
        <v>194821</v>
      </c>
      <c r="J57" s="464">
        <v>276714</v>
      </c>
      <c r="K57" s="464">
        <v>19588</v>
      </c>
      <c r="L57" s="464">
        <v>3378803</v>
      </c>
      <c r="M57" s="464">
        <v>15016284</v>
      </c>
      <c r="N57" s="464">
        <f t="shared" si="4"/>
        <v>63736793</v>
      </c>
      <c r="O57" s="464">
        <f t="shared" si="5"/>
        <v>3573710</v>
      </c>
      <c r="P57" s="464">
        <f t="shared" si="6"/>
        <v>18395087</v>
      </c>
      <c r="Q57" s="464">
        <f t="shared" si="7"/>
        <v>85705590</v>
      </c>
      <c r="R57" s="464">
        <f t="shared" si="8"/>
        <v>970775</v>
      </c>
      <c r="S57" s="465">
        <f t="shared" si="11"/>
        <v>86676365</v>
      </c>
      <c r="T57" s="469"/>
      <c r="U57" s="469"/>
      <c r="V57" s="469"/>
      <c r="W57" s="469"/>
      <c r="X57" s="469"/>
      <c r="Y57" s="469"/>
      <c r="Z57" s="469"/>
      <c r="AA57" s="469"/>
      <c r="AB57" s="469"/>
      <c r="AC57" s="469"/>
      <c r="AD57" s="469"/>
      <c r="AE57" s="469"/>
      <c r="AF57" s="469"/>
      <c r="AG57" s="469"/>
    </row>
    <row r="58" spans="1:33" x14ac:dyDescent="0.2">
      <c r="A58" s="452">
        <f t="shared" si="9"/>
        <v>2024</v>
      </c>
      <c r="B58" s="452">
        <f t="shared" si="10"/>
        <v>11</v>
      </c>
      <c r="C58" s="457">
        <f t="shared" si="3"/>
        <v>45597</v>
      </c>
      <c r="E58" s="463">
        <v>64417824</v>
      </c>
      <c r="F58" s="464">
        <v>32999499</v>
      </c>
      <c r="G58" s="464">
        <v>2253860</v>
      </c>
      <c r="H58" s="464">
        <v>3510032</v>
      </c>
      <c r="I58" s="464">
        <v>196711</v>
      </c>
      <c r="J58" s="464">
        <v>296104</v>
      </c>
      <c r="K58" s="464">
        <v>20913</v>
      </c>
      <c r="L58" s="464">
        <v>4195534</v>
      </c>
      <c r="M58" s="464">
        <v>15846917</v>
      </c>
      <c r="N58" s="464">
        <f t="shared" si="4"/>
        <v>99888807</v>
      </c>
      <c r="O58" s="464">
        <f t="shared" si="5"/>
        <v>3806136</v>
      </c>
      <c r="P58" s="464">
        <f t="shared" si="6"/>
        <v>20042451</v>
      </c>
      <c r="Q58" s="464">
        <f t="shared" si="7"/>
        <v>123737394</v>
      </c>
      <c r="R58" s="464">
        <f t="shared" si="8"/>
        <v>1401556</v>
      </c>
      <c r="S58" s="465">
        <f t="shared" si="11"/>
        <v>125138950</v>
      </c>
      <c r="T58" s="469"/>
      <c r="U58" s="469"/>
      <c r="V58" s="469"/>
      <c r="W58" s="469"/>
      <c r="X58" s="469"/>
      <c r="Y58" s="469"/>
      <c r="Z58" s="469"/>
      <c r="AA58" s="469"/>
      <c r="AB58" s="469"/>
      <c r="AC58" s="469"/>
      <c r="AD58" s="469"/>
      <c r="AE58" s="469"/>
      <c r="AF58" s="469"/>
      <c r="AG58" s="469"/>
    </row>
    <row r="59" spans="1:33" x14ac:dyDescent="0.2">
      <c r="A59" s="452">
        <f t="shared" si="9"/>
        <v>2024</v>
      </c>
      <c r="B59" s="452">
        <f t="shared" si="10"/>
        <v>12</v>
      </c>
      <c r="C59" s="457">
        <f t="shared" si="3"/>
        <v>45627</v>
      </c>
      <c r="E59" s="463">
        <v>85858729</v>
      </c>
      <c r="F59" s="464">
        <v>38810935</v>
      </c>
      <c r="G59" s="464">
        <v>2821414</v>
      </c>
      <c r="H59" s="464">
        <v>4364871</v>
      </c>
      <c r="I59" s="464">
        <v>237435</v>
      </c>
      <c r="J59" s="464">
        <v>324294</v>
      </c>
      <c r="K59" s="464">
        <v>22891</v>
      </c>
      <c r="L59" s="464">
        <v>4493069</v>
      </c>
      <c r="M59" s="464">
        <v>16432275</v>
      </c>
      <c r="N59" s="464">
        <f t="shared" si="4"/>
        <v>127751404</v>
      </c>
      <c r="O59" s="464">
        <f t="shared" si="5"/>
        <v>4689165</v>
      </c>
      <c r="P59" s="464">
        <f t="shared" si="6"/>
        <v>20925344</v>
      </c>
      <c r="Q59" s="464">
        <f t="shared" si="7"/>
        <v>153365913</v>
      </c>
      <c r="R59" s="464">
        <f t="shared" si="8"/>
        <v>1737154</v>
      </c>
      <c r="S59" s="465">
        <f t="shared" si="11"/>
        <v>155103067</v>
      </c>
      <c r="T59" s="469"/>
      <c r="U59" s="469"/>
      <c r="V59" s="469"/>
      <c r="W59" s="469"/>
      <c r="X59" s="469"/>
      <c r="Y59" s="469"/>
      <c r="Z59" s="469"/>
      <c r="AA59" s="469"/>
      <c r="AB59" s="469"/>
      <c r="AC59" s="469"/>
      <c r="AD59" s="469"/>
      <c r="AE59" s="469"/>
      <c r="AF59" s="469"/>
      <c r="AG59" s="469"/>
    </row>
    <row r="60" spans="1:33" x14ac:dyDescent="0.2">
      <c r="A60" s="452">
        <f t="shared" si="9"/>
        <v>2025</v>
      </c>
      <c r="B60" s="452">
        <f t="shared" si="10"/>
        <v>1</v>
      </c>
      <c r="C60" s="457">
        <f t="shared" si="3"/>
        <v>45658</v>
      </c>
      <c r="E60" s="463">
        <v>82738347</v>
      </c>
      <c r="F60" s="464">
        <v>33467051</v>
      </c>
      <c r="G60" s="464">
        <v>2416155</v>
      </c>
      <c r="H60" s="464">
        <v>3458294</v>
      </c>
      <c r="I60" s="464">
        <v>188696</v>
      </c>
      <c r="J60" s="464">
        <v>300789</v>
      </c>
      <c r="K60" s="464">
        <v>21297</v>
      </c>
      <c r="L60" s="464">
        <v>4268188</v>
      </c>
      <c r="M60" s="464">
        <v>14434130</v>
      </c>
      <c r="N60" s="464">
        <f t="shared" si="4"/>
        <v>118831546</v>
      </c>
      <c r="O60" s="464">
        <f t="shared" si="5"/>
        <v>3759083</v>
      </c>
      <c r="P60" s="464">
        <f t="shared" si="6"/>
        <v>18702318</v>
      </c>
      <c r="Q60" s="464">
        <f t="shared" si="7"/>
        <v>141292947</v>
      </c>
      <c r="R60" s="464">
        <f t="shared" si="8"/>
        <v>1600406</v>
      </c>
      <c r="S60" s="465">
        <f t="shared" si="11"/>
        <v>142893353</v>
      </c>
      <c r="T60" s="469"/>
      <c r="U60" s="469"/>
      <c r="V60" s="469"/>
      <c r="W60" s="469"/>
      <c r="X60" s="469"/>
      <c r="Y60" s="469"/>
      <c r="Z60" s="469"/>
      <c r="AA60" s="469"/>
      <c r="AB60" s="469"/>
      <c r="AC60" s="469"/>
      <c r="AD60" s="469"/>
      <c r="AE60" s="469"/>
      <c r="AF60" s="469"/>
      <c r="AG60" s="469"/>
    </row>
    <row r="61" spans="1:33" x14ac:dyDescent="0.2">
      <c r="A61" s="452">
        <f t="shared" si="9"/>
        <v>2025</v>
      </c>
      <c r="B61" s="452">
        <f t="shared" si="10"/>
        <v>2</v>
      </c>
      <c r="C61" s="457">
        <f t="shared" si="3"/>
        <v>45689</v>
      </c>
      <c r="E61" s="463">
        <v>71461767</v>
      </c>
      <c r="F61" s="464">
        <v>30251630</v>
      </c>
      <c r="G61" s="464">
        <v>2261635</v>
      </c>
      <c r="H61" s="464">
        <v>3403962</v>
      </c>
      <c r="I61" s="464">
        <v>186684</v>
      </c>
      <c r="J61" s="464">
        <v>291778</v>
      </c>
      <c r="K61" s="464">
        <v>20726</v>
      </c>
      <c r="L61" s="464">
        <v>4889756</v>
      </c>
      <c r="M61" s="464">
        <v>17600937</v>
      </c>
      <c r="N61" s="464">
        <f t="shared" si="4"/>
        <v>104182442</v>
      </c>
      <c r="O61" s="464">
        <f t="shared" si="5"/>
        <v>3695740</v>
      </c>
      <c r="P61" s="464">
        <f t="shared" si="6"/>
        <v>22490693</v>
      </c>
      <c r="Q61" s="464">
        <f t="shared" si="7"/>
        <v>130368875</v>
      </c>
      <c r="R61" s="464">
        <f t="shared" si="8"/>
        <v>1476670</v>
      </c>
      <c r="S61" s="465">
        <f t="shared" si="11"/>
        <v>131845545</v>
      </c>
      <c r="T61" s="469"/>
      <c r="U61" s="469"/>
      <c r="V61" s="469"/>
      <c r="W61" s="469"/>
      <c r="X61" s="469"/>
      <c r="Y61" s="469"/>
      <c r="Z61" s="469"/>
      <c r="AA61" s="469"/>
      <c r="AB61" s="469"/>
      <c r="AC61" s="469"/>
      <c r="AD61" s="469"/>
      <c r="AE61" s="469"/>
      <c r="AF61" s="469"/>
      <c r="AG61" s="469"/>
    </row>
    <row r="62" spans="1:33" x14ac:dyDescent="0.2">
      <c r="A62" s="452">
        <f t="shared" si="9"/>
        <v>2025</v>
      </c>
      <c r="B62" s="452">
        <f t="shared" si="10"/>
        <v>3</v>
      </c>
      <c r="C62" s="457">
        <f t="shared" si="3"/>
        <v>45717</v>
      </c>
      <c r="E62" s="463">
        <v>65421732</v>
      </c>
      <c r="F62" s="464">
        <v>27229064</v>
      </c>
      <c r="G62" s="464">
        <v>2140387</v>
      </c>
      <c r="H62" s="464">
        <v>3279276</v>
      </c>
      <c r="I62" s="464">
        <v>183770</v>
      </c>
      <c r="J62" s="464">
        <v>312074</v>
      </c>
      <c r="K62" s="464">
        <v>22209</v>
      </c>
      <c r="L62" s="464">
        <v>4317907</v>
      </c>
      <c r="M62" s="464">
        <v>14541895</v>
      </c>
      <c r="N62" s="464">
        <f t="shared" si="4"/>
        <v>94997162</v>
      </c>
      <c r="O62" s="464">
        <f t="shared" si="5"/>
        <v>3591350</v>
      </c>
      <c r="P62" s="464">
        <f t="shared" si="6"/>
        <v>18859802</v>
      </c>
      <c r="Q62" s="464">
        <f t="shared" si="7"/>
        <v>117448314</v>
      </c>
      <c r="R62" s="464">
        <f t="shared" si="8"/>
        <v>1330321</v>
      </c>
      <c r="S62" s="465">
        <f t="shared" si="11"/>
        <v>118778635</v>
      </c>
      <c r="T62" s="469"/>
      <c r="U62" s="469"/>
      <c r="V62" s="469"/>
      <c r="W62" s="469"/>
      <c r="X62" s="469"/>
      <c r="Y62" s="469"/>
      <c r="Z62" s="469"/>
      <c r="AA62" s="469"/>
      <c r="AB62" s="469"/>
      <c r="AC62" s="469"/>
      <c r="AD62" s="469"/>
      <c r="AE62" s="469"/>
      <c r="AF62" s="469"/>
      <c r="AG62" s="469"/>
    </row>
    <row r="63" spans="1:33" x14ac:dyDescent="0.2">
      <c r="A63" s="452">
        <f t="shared" si="9"/>
        <v>2025</v>
      </c>
      <c r="B63" s="452">
        <f t="shared" si="10"/>
        <v>4</v>
      </c>
      <c r="C63" s="457">
        <f t="shared" si="3"/>
        <v>45748</v>
      </c>
      <c r="E63" s="463">
        <v>45586093</v>
      </c>
      <c r="F63" s="464">
        <v>19887137</v>
      </c>
      <c r="G63" s="464">
        <v>1731218</v>
      </c>
      <c r="H63" s="464">
        <v>2634014</v>
      </c>
      <c r="I63" s="464">
        <v>153685</v>
      </c>
      <c r="J63" s="464">
        <v>296441</v>
      </c>
      <c r="K63" s="464">
        <v>21111</v>
      </c>
      <c r="L63" s="464">
        <v>4364514</v>
      </c>
      <c r="M63" s="464">
        <v>15736129</v>
      </c>
      <c r="N63" s="464">
        <f t="shared" si="4"/>
        <v>67379244</v>
      </c>
      <c r="O63" s="464">
        <f t="shared" si="5"/>
        <v>2930455</v>
      </c>
      <c r="P63" s="464">
        <f t="shared" si="6"/>
        <v>20100643</v>
      </c>
      <c r="Q63" s="464">
        <f t="shared" si="7"/>
        <v>90410342</v>
      </c>
      <c r="R63" s="464">
        <f t="shared" si="8"/>
        <v>1024065</v>
      </c>
      <c r="S63" s="465">
        <f t="shared" si="11"/>
        <v>91434407</v>
      </c>
      <c r="T63" s="469"/>
      <c r="U63" s="469"/>
      <c r="V63" s="469"/>
      <c r="W63" s="469"/>
      <c r="X63" s="469"/>
      <c r="Y63" s="469"/>
      <c r="Z63" s="469"/>
      <c r="AA63" s="469"/>
      <c r="AB63" s="469"/>
      <c r="AC63" s="469"/>
      <c r="AD63" s="469"/>
      <c r="AE63" s="469"/>
      <c r="AF63" s="469"/>
      <c r="AG63" s="469"/>
    </row>
    <row r="64" spans="1:33" x14ac:dyDescent="0.2">
      <c r="A64" s="452">
        <f t="shared" si="9"/>
        <v>2025</v>
      </c>
      <c r="B64" s="452">
        <f t="shared" si="10"/>
        <v>5</v>
      </c>
      <c r="C64" s="457">
        <f t="shared" si="3"/>
        <v>45778</v>
      </c>
      <c r="E64" s="463">
        <v>26566395</v>
      </c>
      <c r="F64" s="464">
        <v>14945963</v>
      </c>
      <c r="G64" s="464">
        <v>1222200</v>
      </c>
      <c r="H64" s="464">
        <v>2684808</v>
      </c>
      <c r="I64" s="464">
        <v>161788</v>
      </c>
      <c r="J64" s="464">
        <v>275611</v>
      </c>
      <c r="K64" s="464">
        <v>19631</v>
      </c>
      <c r="L64" s="464">
        <v>3852202</v>
      </c>
      <c r="M64" s="464">
        <v>17253438</v>
      </c>
      <c r="N64" s="464">
        <f t="shared" si="4"/>
        <v>42915977</v>
      </c>
      <c r="O64" s="464">
        <f t="shared" si="5"/>
        <v>2960419</v>
      </c>
      <c r="P64" s="464">
        <f t="shared" si="6"/>
        <v>21105640</v>
      </c>
      <c r="Q64" s="464">
        <f t="shared" si="7"/>
        <v>66982036</v>
      </c>
      <c r="R64" s="464">
        <f t="shared" si="8"/>
        <v>758696</v>
      </c>
      <c r="S64" s="465">
        <f t="shared" si="11"/>
        <v>67740732</v>
      </c>
      <c r="T64" s="469"/>
      <c r="U64" s="469"/>
      <c r="V64" s="469"/>
      <c r="W64" s="469"/>
      <c r="X64" s="469"/>
      <c r="Y64" s="469"/>
      <c r="Z64" s="469"/>
      <c r="AA64" s="469"/>
      <c r="AB64" s="469"/>
      <c r="AC64" s="469"/>
      <c r="AD64" s="469"/>
      <c r="AE64" s="469"/>
      <c r="AF64" s="469"/>
      <c r="AG64" s="469"/>
    </row>
    <row r="65" spans="1:33" x14ac:dyDescent="0.2">
      <c r="A65" s="452">
        <f t="shared" si="9"/>
        <v>2025</v>
      </c>
      <c r="B65" s="452">
        <f t="shared" si="10"/>
        <v>6</v>
      </c>
      <c r="C65" s="457">
        <f t="shared" si="3"/>
        <v>45809</v>
      </c>
      <c r="E65" s="463">
        <v>18197534</v>
      </c>
      <c r="F65" s="464">
        <v>12183864</v>
      </c>
      <c r="G65" s="464">
        <v>1022871</v>
      </c>
      <c r="H65" s="464">
        <v>2254913</v>
      </c>
      <c r="I65" s="464">
        <v>145813</v>
      </c>
      <c r="J65" s="464">
        <v>320969</v>
      </c>
      <c r="K65" s="464">
        <v>19204</v>
      </c>
      <c r="L65" s="464">
        <v>3953345</v>
      </c>
      <c r="M65" s="464">
        <v>17413371</v>
      </c>
      <c r="N65" s="464">
        <f t="shared" si="4"/>
        <v>31569286</v>
      </c>
      <c r="O65" s="464">
        <f t="shared" si="5"/>
        <v>2575882</v>
      </c>
      <c r="P65" s="464">
        <f t="shared" si="6"/>
        <v>21366716</v>
      </c>
      <c r="Q65" s="464">
        <f t="shared" si="7"/>
        <v>55511884</v>
      </c>
      <c r="R65" s="464">
        <f t="shared" si="8"/>
        <v>628775</v>
      </c>
      <c r="S65" s="465">
        <f t="shared" si="11"/>
        <v>56140659</v>
      </c>
      <c r="T65" s="469"/>
      <c r="U65" s="469"/>
      <c r="V65" s="469"/>
      <c r="W65" s="469"/>
      <c r="X65" s="469"/>
      <c r="Y65" s="469"/>
      <c r="Z65" s="469"/>
      <c r="AA65" s="469"/>
      <c r="AB65" s="469"/>
      <c r="AC65" s="469"/>
      <c r="AD65" s="469"/>
      <c r="AE65" s="469"/>
      <c r="AF65" s="469"/>
      <c r="AG65" s="469"/>
    </row>
    <row r="66" spans="1:33" x14ac:dyDescent="0.2">
      <c r="A66" s="452">
        <f t="shared" si="9"/>
        <v>2025</v>
      </c>
      <c r="B66" s="452">
        <f t="shared" si="10"/>
        <v>7</v>
      </c>
      <c r="C66" s="457">
        <f t="shared" si="3"/>
        <v>45839</v>
      </c>
      <c r="E66" s="463">
        <v>13839537</v>
      </c>
      <c r="F66" s="464">
        <v>10309962</v>
      </c>
      <c r="G66" s="464">
        <v>871025</v>
      </c>
      <c r="H66" s="464">
        <v>2250995</v>
      </c>
      <c r="I66" s="464">
        <v>154693</v>
      </c>
      <c r="J66" s="464">
        <v>325926</v>
      </c>
      <c r="K66" s="464">
        <v>18147</v>
      </c>
      <c r="L66" s="464">
        <v>3402920</v>
      </c>
      <c r="M66" s="464">
        <v>17461689</v>
      </c>
      <c r="N66" s="464">
        <f t="shared" si="4"/>
        <v>25193364</v>
      </c>
      <c r="O66" s="464">
        <f t="shared" si="5"/>
        <v>2576921</v>
      </c>
      <c r="P66" s="464">
        <f t="shared" si="6"/>
        <v>20864609</v>
      </c>
      <c r="Q66" s="464">
        <f t="shared" si="7"/>
        <v>48634894</v>
      </c>
      <c r="R66" s="464">
        <f t="shared" si="8"/>
        <v>550881</v>
      </c>
      <c r="S66" s="465">
        <f t="shared" si="11"/>
        <v>49185775</v>
      </c>
      <c r="T66" s="469"/>
      <c r="U66" s="469"/>
      <c r="V66" s="469"/>
      <c r="W66" s="469"/>
      <c r="X66" s="469"/>
      <c r="Y66" s="469"/>
      <c r="Z66" s="469"/>
      <c r="AA66" s="469"/>
      <c r="AB66" s="469"/>
      <c r="AC66" s="469"/>
      <c r="AD66" s="469"/>
      <c r="AE66" s="469"/>
      <c r="AF66" s="469"/>
      <c r="AG66" s="469"/>
    </row>
    <row r="67" spans="1:33" x14ac:dyDescent="0.2">
      <c r="A67" s="452">
        <f t="shared" si="9"/>
        <v>2025</v>
      </c>
      <c r="B67" s="452">
        <f t="shared" si="10"/>
        <v>8</v>
      </c>
      <c r="C67" s="457">
        <f t="shared" si="3"/>
        <v>45870</v>
      </c>
      <c r="E67" s="463">
        <v>13357116</v>
      </c>
      <c r="F67" s="464">
        <v>11307988</v>
      </c>
      <c r="G67" s="464">
        <v>976869</v>
      </c>
      <c r="H67" s="464">
        <v>2389933</v>
      </c>
      <c r="I67" s="464">
        <v>164443</v>
      </c>
      <c r="J67" s="464">
        <v>331469</v>
      </c>
      <c r="K67" s="464">
        <v>18472</v>
      </c>
      <c r="L67" s="464">
        <v>3446258</v>
      </c>
      <c r="M67" s="464">
        <v>16700211</v>
      </c>
      <c r="N67" s="464">
        <f t="shared" si="4"/>
        <v>25824888</v>
      </c>
      <c r="O67" s="464">
        <f t="shared" si="5"/>
        <v>2721402</v>
      </c>
      <c r="P67" s="464">
        <f t="shared" si="6"/>
        <v>20146469</v>
      </c>
      <c r="Q67" s="464">
        <f t="shared" si="7"/>
        <v>48692759</v>
      </c>
      <c r="R67" s="464">
        <f t="shared" si="8"/>
        <v>551536</v>
      </c>
      <c r="S67" s="465">
        <f t="shared" si="11"/>
        <v>49244295</v>
      </c>
      <c r="T67" s="469"/>
      <c r="U67" s="469"/>
      <c r="V67" s="469"/>
      <c r="W67" s="469"/>
      <c r="X67" s="469"/>
      <c r="Y67" s="469"/>
      <c r="Z67" s="469"/>
      <c r="AA67" s="469"/>
      <c r="AB67" s="469"/>
      <c r="AC67" s="469"/>
      <c r="AD67" s="469"/>
      <c r="AE67" s="469"/>
      <c r="AF67" s="469"/>
      <c r="AG67" s="469"/>
    </row>
    <row r="68" spans="1:33" x14ac:dyDescent="0.2">
      <c r="A68" s="452">
        <f t="shared" si="9"/>
        <v>2025</v>
      </c>
      <c r="B68" s="452">
        <f t="shared" si="10"/>
        <v>9</v>
      </c>
      <c r="C68" s="457">
        <f t="shared" si="3"/>
        <v>45901</v>
      </c>
      <c r="E68" s="463">
        <v>17608631</v>
      </c>
      <c r="F68" s="464">
        <v>13826216</v>
      </c>
      <c r="G68" s="464">
        <v>1308825</v>
      </c>
      <c r="H68" s="464">
        <v>2238099</v>
      </c>
      <c r="I68" s="464">
        <v>146660</v>
      </c>
      <c r="J68" s="464">
        <v>257960</v>
      </c>
      <c r="K68" s="464">
        <v>16784</v>
      </c>
      <c r="L68" s="464">
        <v>3581595</v>
      </c>
      <c r="M68" s="464">
        <v>18107761</v>
      </c>
      <c r="N68" s="464">
        <f t="shared" si="4"/>
        <v>32907116</v>
      </c>
      <c r="O68" s="464">
        <f t="shared" si="5"/>
        <v>2496059</v>
      </c>
      <c r="P68" s="464">
        <f t="shared" si="6"/>
        <v>21689356</v>
      </c>
      <c r="Q68" s="464">
        <f t="shared" si="7"/>
        <v>57092531</v>
      </c>
      <c r="R68" s="464">
        <f t="shared" si="8"/>
        <v>646679</v>
      </c>
      <c r="S68" s="465">
        <f t="shared" si="11"/>
        <v>57739210</v>
      </c>
      <c r="T68" s="469"/>
      <c r="U68" s="469"/>
      <c r="V68" s="469"/>
      <c r="W68" s="469"/>
      <c r="X68" s="469"/>
      <c r="Y68" s="469"/>
      <c r="Z68" s="469"/>
      <c r="AA68" s="469"/>
      <c r="AB68" s="469"/>
      <c r="AC68" s="469"/>
      <c r="AD68" s="469"/>
      <c r="AE68" s="469"/>
      <c r="AF68" s="469"/>
      <c r="AG68" s="469"/>
    </row>
    <row r="69" spans="1:33" x14ac:dyDescent="0.2">
      <c r="A69" s="452">
        <f t="shared" si="9"/>
        <v>2025</v>
      </c>
      <c r="B69" s="452">
        <f t="shared" si="10"/>
        <v>10</v>
      </c>
      <c r="C69" s="457">
        <f t="shared" si="3"/>
        <v>45931</v>
      </c>
      <c r="E69" s="463">
        <v>37562813</v>
      </c>
      <c r="F69" s="464">
        <v>23783469</v>
      </c>
      <c r="G69" s="464">
        <v>1358685</v>
      </c>
      <c r="H69" s="464">
        <v>3196687</v>
      </c>
      <c r="I69" s="464">
        <v>189828</v>
      </c>
      <c r="J69" s="464">
        <v>273106</v>
      </c>
      <c r="K69" s="464">
        <v>19571</v>
      </c>
      <c r="L69" s="464">
        <v>3342386</v>
      </c>
      <c r="M69" s="464">
        <v>15218407</v>
      </c>
      <c r="N69" s="464">
        <f t="shared" si="4"/>
        <v>62914366</v>
      </c>
      <c r="O69" s="464">
        <f t="shared" si="5"/>
        <v>3469793</v>
      </c>
      <c r="P69" s="464">
        <f t="shared" si="6"/>
        <v>18560793</v>
      </c>
      <c r="Q69" s="464">
        <f t="shared" si="7"/>
        <v>84944952</v>
      </c>
      <c r="R69" s="464">
        <f t="shared" si="8"/>
        <v>962160</v>
      </c>
      <c r="S69" s="465">
        <f t="shared" si="11"/>
        <v>85907112</v>
      </c>
      <c r="T69" s="469"/>
      <c r="U69" s="469"/>
      <c r="V69" s="469"/>
      <c r="W69" s="469"/>
      <c r="X69" s="469"/>
      <c r="Y69" s="469"/>
      <c r="Z69" s="469"/>
      <c r="AA69" s="469"/>
      <c r="AB69" s="469"/>
      <c r="AC69" s="469"/>
      <c r="AD69" s="469"/>
      <c r="AE69" s="469"/>
      <c r="AF69" s="469"/>
      <c r="AG69" s="469"/>
    </row>
    <row r="70" spans="1:33" x14ac:dyDescent="0.2">
      <c r="A70" s="452">
        <f t="shared" si="9"/>
        <v>2025</v>
      </c>
      <c r="B70" s="452">
        <f t="shared" si="10"/>
        <v>11</v>
      </c>
      <c r="C70" s="457">
        <f t="shared" si="3"/>
        <v>45962</v>
      </c>
      <c r="E70" s="463">
        <v>62986124</v>
      </c>
      <c r="F70" s="464">
        <v>32717574</v>
      </c>
      <c r="G70" s="464">
        <v>2189838</v>
      </c>
      <c r="H70" s="464">
        <v>3394022</v>
      </c>
      <c r="I70" s="464">
        <v>191273</v>
      </c>
      <c r="J70" s="464">
        <v>293221</v>
      </c>
      <c r="K70" s="464">
        <v>20884</v>
      </c>
      <c r="L70" s="464">
        <v>4150630</v>
      </c>
      <c r="M70" s="464">
        <v>16051468</v>
      </c>
      <c r="N70" s="464">
        <f t="shared" si="4"/>
        <v>98105693</v>
      </c>
      <c r="O70" s="464">
        <f t="shared" si="5"/>
        <v>3687243</v>
      </c>
      <c r="P70" s="464">
        <f t="shared" si="6"/>
        <v>20202098</v>
      </c>
      <c r="Q70" s="464">
        <f t="shared" si="7"/>
        <v>121995034</v>
      </c>
      <c r="R70" s="464">
        <f t="shared" si="8"/>
        <v>1381821</v>
      </c>
      <c r="S70" s="465">
        <f t="shared" si="11"/>
        <v>123376855</v>
      </c>
      <c r="T70" s="469"/>
      <c r="U70" s="469"/>
      <c r="V70" s="469"/>
      <c r="W70" s="469"/>
      <c r="X70" s="469"/>
      <c r="Y70" s="469"/>
      <c r="Z70" s="469"/>
      <c r="AA70" s="469"/>
      <c r="AB70" s="469"/>
      <c r="AC70" s="469"/>
      <c r="AD70" s="469"/>
      <c r="AE70" s="469"/>
      <c r="AF70" s="469"/>
      <c r="AG70" s="469"/>
    </row>
    <row r="71" spans="1:33" x14ac:dyDescent="0.2">
      <c r="A71" s="452">
        <f t="shared" si="9"/>
        <v>2025</v>
      </c>
      <c r="B71" s="452">
        <f t="shared" si="10"/>
        <v>12</v>
      </c>
      <c r="C71" s="457">
        <f t="shared" si="3"/>
        <v>45992</v>
      </c>
      <c r="E71" s="463">
        <v>84640494</v>
      </c>
      <c r="F71" s="464">
        <v>38687158</v>
      </c>
      <c r="G71" s="464">
        <v>2759476</v>
      </c>
      <c r="H71" s="464">
        <v>4234398</v>
      </c>
      <c r="I71" s="464">
        <v>231224</v>
      </c>
      <c r="J71" s="464">
        <v>322189</v>
      </c>
      <c r="K71" s="464">
        <v>22876</v>
      </c>
      <c r="L71" s="464">
        <v>4468069</v>
      </c>
      <c r="M71" s="464">
        <v>17047346</v>
      </c>
      <c r="N71" s="464">
        <f t="shared" si="4"/>
        <v>126341228</v>
      </c>
      <c r="O71" s="464">
        <f t="shared" si="5"/>
        <v>4556587</v>
      </c>
      <c r="P71" s="464">
        <f t="shared" si="6"/>
        <v>21515415</v>
      </c>
      <c r="Q71" s="464">
        <f t="shared" si="7"/>
        <v>152413230</v>
      </c>
      <c r="R71" s="464">
        <f t="shared" si="8"/>
        <v>1726363</v>
      </c>
      <c r="S71" s="465">
        <f t="shared" si="11"/>
        <v>154139593</v>
      </c>
      <c r="T71" s="469"/>
      <c r="U71" s="469"/>
      <c r="V71" s="469"/>
      <c r="W71" s="469"/>
      <c r="X71" s="469"/>
      <c r="Y71" s="469"/>
      <c r="Z71" s="469"/>
      <c r="AA71" s="469"/>
      <c r="AB71" s="469"/>
      <c r="AC71" s="469"/>
      <c r="AD71" s="469"/>
      <c r="AE71" s="469"/>
      <c r="AF71" s="469"/>
      <c r="AG71" s="469"/>
    </row>
    <row r="72" spans="1:33" x14ac:dyDescent="0.2">
      <c r="A72" s="452">
        <f t="shared" si="9"/>
        <v>2026</v>
      </c>
      <c r="B72" s="452">
        <f t="shared" si="10"/>
        <v>1</v>
      </c>
      <c r="C72" s="457">
        <f t="shared" si="3"/>
        <v>46023</v>
      </c>
      <c r="E72" s="463">
        <v>82543950</v>
      </c>
      <c r="F72" s="464">
        <v>33591869</v>
      </c>
      <c r="G72" s="464">
        <v>2383122</v>
      </c>
      <c r="H72" s="464">
        <v>3367455</v>
      </c>
      <c r="I72" s="464">
        <v>184164</v>
      </c>
      <c r="J72" s="464">
        <v>298198</v>
      </c>
      <c r="K72" s="464">
        <v>21310</v>
      </c>
      <c r="L72" s="464">
        <v>4261718</v>
      </c>
      <c r="M72" s="464">
        <v>14966230</v>
      </c>
      <c r="N72" s="464">
        <f t="shared" si="4"/>
        <v>118724415</v>
      </c>
      <c r="O72" s="464">
        <f t="shared" si="5"/>
        <v>3665653</v>
      </c>
      <c r="P72" s="464">
        <f t="shared" si="6"/>
        <v>19227948</v>
      </c>
      <c r="Q72" s="464">
        <f t="shared" si="7"/>
        <v>141618016</v>
      </c>
      <c r="R72" s="464">
        <f t="shared" si="8"/>
        <v>1604088</v>
      </c>
      <c r="S72" s="465">
        <f t="shared" si="11"/>
        <v>143222104</v>
      </c>
      <c r="T72" s="469"/>
      <c r="U72" s="469"/>
      <c r="V72" s="469"/>
      <c r="W72" s="469"/>
      <c r="X72" s="469"/>
      <c r="Y72" s="469"/>
      <c r="Z72" s="469"/>
      <c r="AA72" s="469"/>
      <c r="AB72" s="469"/>
      <c r="AC72" s="469"/>
      <c r="AD72" s="469"/>
      <c r="AE72" s="469"/>
      <c r="AF72" s="469"/>
      <c r="AG72" s="469"/>
    </row>
    <row r="73" spans="1:33" x14ac:dyDescent="0.2">
      <c r="A73" s="452">
        <f t="shared" si="9"/>
        <v>2026</v>
      </c>
      <c r="B73" s="452">
        <f t="shared" si="10"/>
        <v>2</v>
      </c>
      <c r="C73" s="457">
        <f t="shared" si="3"/>
        <v>46054</v>
      </c>
      <c r="E73" s="463">
        <v>71214354</v>
      </c>
      <c r="F73" s="464">
        <v>30256068</v>
      </c>
      <c r="G73" s="464">
        <v>2226656</v>
      </c>
      <c r="H73" s="464">
        <v>3310087</v>
      </c>
      <c r="I73" s="464">
        <v>182039</v>
      </c>
      <c r="J73" s="464">
        <v>288412</v>
      </c>
      <c r="K73" s="464">
        <v>20731</v>
      </c>
      <c r="L73" s="464">
        <v>4884486</v>
      </c>
      <c r="M73" s="464">
        <v>18247802</v>
      </c>
      <c r="N73" s="464">
        <f t="shared" si="4"/>
        <v>103899848</v>
      </c>
      <c r="O73" s="464">
        <f t="shared" si="5"/>
        <v>3598499</v>
      </c>
      <c r="P73" s="464">
        <f t="shared" si="6"/>
        <v>23132288</v>
      </c>
      <c r="Q73" s="464">
        <f t="shared" si="7"/>
        <v>130630635</v>
      </c>
      <c r="R73" s="464">
        <f t="shared" si="8"/>
        <v>1479635</v>
      </c>
      <c r="S73" s="465">
        <f t="shared" si="11"/>
        <v>132110270</v>
      </c>
      <c r="T73" s="469"/>
      <c r="U73" s="469"/>
      <c r="V73" s="469"/>
      <c r="W73" s="469"/>
      <c r="X73" s="469"/>
      <c r="Y73" s="469"/>
      <c r="Z73" s="469"/>
      <c r="AA73" s="469"/>
      <c r="AB73" s="469"/>
      <c r="AC73" s="469"/>
      <c r="AD73" s="469"/>
      <c r="AE73" s="469"/>
      <c r="AF73" s="469"/>
      <c r="AG73" s="469"/>
    </row>
    <row r="74" spans="1:33" x14ac:dyDescent="0.2">
      <c r="A74" s="452">
        <f t="shared" si="9"/>
        <v>2026</v>
      </c>
      <c r="B74" s="452">
        <f t="shared" si="10"/>
        <v>3</v>
      </c>
      <c r="C74" s="457">
        <f t="shared" si="3"/>
        <v>46082</v>
      </c>
      <c r="E74" s="463">
        <v>64905068</v>
      </c>
      <c r="F74" s="464">
        <v>27182298</v>
      </c>
      <c r="G74" s="464">
        <v>2095704</v>
      </c>
      <c r="H74" s="464">
        <v>3183961</v>
      </c>
      <c r="I74" s="464">
        <v>179013</v>
      </c>
      <c r="J74" s="464">
        <v>308127</v>
      </c>
      <c r="K74" s="464">
        <v>22205</v>
      </c>
      <c r="L74" s="464">
        <v>4304262</v>
      </c>
      <c r="M74" s="464">
        <v>15073754</v>
      </c>
      <c r="N74" s="464">
        <f t="shared" si="4"/>
        <v>94384288</v>
      </c>
      <c r="O74" s="464">
        <f t="shared" si="5"/>
        <v>3492088</v>
      </c>
      <c r="P74" s="464">
        <f t="shared" si="6"/>
        <v>19378016</v>
      </c>
      <c r="Q74" s="464">
        <f t="shared" si="7"/>
        <v>117254392</v>
      </c>
      <c r="R74" s="464">
        <f t="shared" si="8"/>
        <v>1328124</v>
      </c>
      <c r="S74" s="465">
        <f t="shared" si="11"/>
        <v>118582516</v>
      </c>
      <c r="T74" s="469"/>
      <c r="U74" s="469"/>
      <c r="V74" s="469"/>
      <c r="W74" s="469"/>
      <c r="X74" s="469"/>
      <c r="Y74" s="469"/>
      <c r="Z74" s="469"/>
      <c r="AA74" s="469"/>
      <c r="AB74" s="469"/>
      <c r="AC74" s="469"/>
      <c r="AD74" s="469"/>
      <c r="AE74" s="469"/>
      <c r="AF74" s="469"/>
      <c r="AG74" s="469"/>
    </row>
    <row r="75" spans="1:33" x14ac:dyDescent="0.2">
      <c r="A75" s="452">
        <f t="shared" si="9"/>
        <v>2026</v>
      </c>
      <c r="B75" s="452">
        <f t="shared" si="10"/>
        <v>4</v>
      </c>
      <c r="C75" s="457">
        <f t="shared" si="3"/>
        <v>46113</v>
      </c>
      <c r="E75" s="463">
        <v>45107967</v>
      </c>
      <c r="F75" s="464">
        <v>19790366</v>
      </c>
      <c r="G75" s="464">
        <v>1684301</v>
      </c>
      <c r="H75" s="464">
        <v>2554574</v>
      </c>
      <c r="I75" s="464">
        <v>149583</v>
      </c>
      <c r="J75" s="464">
        <v>292390</v>
      </c>
      <c r="K75" s="464">
        <v>21099</v>
      </c>
      <c r="L75" s="464">
        <v>4346575</v>
      </c>
      <c r="M75" s="464">
        <v>16327275</v>
      </c>
      <c r="N75" s="464">
        <f t="shared" si="4"/>
        <v>66753316</v>
      </c>
      <c r="O75" s="464">
        <f t="shared" si="5"/>
        <v>2846964</v>
      </c>
      <c r="P75" s="464">
        <f t="shared" si="6"/>
        <v>20673850</v>
      </c>
      <c r="Q75" s="464">
        <f t="shared" si="7"/>
        <v>90274130</v>
      </c>
      <c r="R75" s="464">
        <f t="shared" si="8"/>
        <v>1022523</v>
      </c>
      <c r="S75" s="465">
        <f t="shared" si="11"/>
        <v>91296653</v>
      </c>
      <c r="T75" s="469"/>
      <c r="U75" s="469"/>
      <c r="V75" s="469"/>
      <c r="W75" s="469"/>
      <c r="X75" s="469"/>
      <c r="Y75" s="469"/>
      <c r="Z75" s="469"/>
      <c r="AA75" s="469"/>
      <c r="AB75" s="469"/>
      <c r="AC75" s="469"/>
      <c r="AD75" s="469"/>
      <c r="AE75" s="469"/>
      <c r="AF75" s="469"/>
      <c r="AG75" s="469"/>
    </row>
    <row r="76" spans="1:33" x14ac:dyDescent="0.2">
      <c r="A76" s="452">
        <f t="shared" si="9"/>
        <v>2026</v>
      </c>
      <c r="B76" s="452">
        <f t="shared" si="10"/>
        <v>5</v>
      </c>
      <c r="C76" s="457">
        <f t="shared" si="3"/>
        <v>46143</v>
      </c>
      <c r="E76" s="463">
        <v>26189583</v>
      </c>
      <c r="F76" s="464">
        <v>14901647</v>
      </c>
      <c r="G76" s="464">
        <v>1179930</v>
      </c>
      <c r="H76" s="464">
        <v>2602707</v>
      </c>
      <c r="I76" s="464">
        <v>157362</v>
      </c>
      <c r="J76" s="464">
        <v>271609</v>
      </c>
      <c r="K76" s="464">
        <v>19612</v>
      </c>
      <c r="L76" s="464">
        <v>3831384</v>
      </c>
      <c r="M76" s="464">
        <v>18627585</v>
      </c>
      <c r="N76" s="464">
        <f t="shared" si="4"/>
        <v>42448134</v>
      </c>
      <c r="O76" s="464">
        <f t="shared" si="5"/>
        <v>2874316</v>
      </c>
      <c r="P76" s="464">
        <f t="shared" si="6"/>
        <v>22458969</v>
      </c>
      <c r="Q76" s="464">
        <f t="shared" si="7"/>
        <v>67781419</v>
      </c>
      <c r="R76" s="464">
        <f t="shared" si="8"/>
        <v>767751</v>
      </c>
      <c r="S76" s="465">
        <f t="shared" si="11"/>
        <v>68549170</v>
      </c>
      <c r="T76" s="469"/>
      <c r="U76" s="469"/>
      <c r="V76" s="469"/>
      <c r="W76" s="469"/>
      <c r="X76" s="469"/>
      <c r="Y76" s="469"/>
      <c r="Z76" s="469"/>
      <c r="AA76" s="469"/>
      <c r="AB76" s="469"/>
      <c r="AC76" s="469"/>
      <c r="AD76" s="469"/>
      <c r="AE76" s="469"/>
      <c r="AF76" s="469"/>
      <c r="AG76" s="469"/>
    </row>
    <row r="77" spans="1:33" x14ac:dyDescent="0.2">
      <c r="A77" s="452">
        <f t="shared" si="9"/>
        <v>2026</v>
      </c>
      <c r="B77" s="452">
        <f t="shared" si="10"/>
        <v>6</v>
      </c>
      <c r="C77" s="457">
        <f t="shared" si="3"/>
        <v>46174</v>
      </c>
      <c r="E77" s="463">
        <v>17953083</v>
      </c>
      <c r="F77" s="464">
        <v>12193367</v>
      </c>
      <c r="G77" s="464">
        <v>981730</v>
      </c>
      <c r="H77" s="464">
        <v>2188572</v>
      </c>
      <c r="I77" s="464">
        <v>141817</v>
      </c>
      <c r="J77" s="464">
        <v>316930</v>
      </c>
      <c r="K77" s="464">
        <v>19185</v>
      </c>
      <c r="L77" s="464">
        <v>3929248</v>
      </c>
      <c r="M77" s="464">
        <v>18828445</v>
      </c>
      <c r="N77" s="464">
        <f t="shared" si="4"/>
        <v>31289182</v>
      </c>
      <c r="O77" s="464">
        <f t="shared" si="5"/>
        <v>2505502</v>
      </c>
      <c r="P77" s="464">
        <f t="shared" si="6"/>
        <v>22757693</v>
      </c>
      <c r="Q77" s="464">
        <f t="shared" si="7"/>
        <v>56552377</v>
      </c>
      <c r="R77" s="464">
        <f t="shared" si="8"/>
        <v>640561</v>
      </c>
      <c r="S77" s="465">
        <f t="shared" si="11"/>
        <v>57192938</v>
      </c>
      <c r="T77" s="469"/>
      <c r="U77" s="469"/>
      <c r="V77" s="469"/>
      <c r="W77" s="469"/>
      <c r="X77" s="469"/>
      <c r="Y77" s="469"/>
      <c r="Z77" s="469"/>
      <c r="AA77" s="469"/>
      <c r="AB77" s="469"/>
      <c r="AC77" s="469"/>
      <c r="AD77" s="469"/>
      <c r="AE77" s="469"/>
      <c r="AF77" s="469"/>
      <c r="AG77" s="469"/>
    </row>
    <row r="78" spans="1:33" x14ac:dyDescent="0.2">
      <c r="A78" s="452">
        <f t="shared" si="9"/>
        <v>2026</v>
      </c>
      <c r="B78" s="452">
        <f t="shared" si="10"/>
        <v>7</v>
      </c>
      <c r="C78" s="457">
        <f t="shared" si="3"/>
        <v>46204</v>
      </c>
      <c r="E78" s="463">
        <v>13712695</v>
      </c>
      <c r="F78" s="464">
        <v>10337148</v>
      </c>
      <c r="G78" s="464">
        <v>835226</v>
      </c>
      <c r="H78" s="464">
        <v>2187779</v>
      </c>
      <c r="I78" s="464">
        <v>150491</v>
      </c>
      <c r="J78" s="464">
        <v>322020</v>
      </c>
      <c r="K78" s="464">
        <v>18134</v>
      </c>
      <c r="L78" s="464">
        <v>3383087</v>
      </c>
      <c r="M78" s="464">
        <v>18894097</v>
      </c>
      <c r="N78" s="464">
        <f t="shared" si="4"/>
        <v>25053694</v>
      </c>
      <c r="O78" s="464">
        <f t="shared" si="5"/>
        <v>2509799</v>
      </c>
      <c r="P78" s="464">
        <f t="shared" si="6"/>
        <v>22277184</v>
      </c>
      <c r="Q78" s="464">
        <f t="shared" si="7"/>
        <v>49840677</v>
      </c>
      <c r="R78" s="464">
        <f t="shared" si="8"/>
        <v>564538</v>
      </c>
      <c r="S78" s="465">
        <f t="shared" si="11"/>
        <v>50405215</v>
      </c>
      <c r="T78" s="469"/>
      <c r="U78" s="469"/>
      <c r="V78" s="469"/>
      <c r="W78" s="469"/>
      <c r="X78" s="469"/>
      <c r="Y78" s="469"/>
      <c r="Z78" s="469"/>
      <c r="AA78" s="469"/>
      <c r="AB78" s="469"/>
      <c r="AC78" s="469"/>
      <c r="AD78" s="469"/>
      <c r="AE78" s="469"/>
      <c r="AF78" s="469"/>
      <c r="AG78" s="469"/>
    </row>
    <row r="79" spans="1:33" x14ac:dyDescent="0.2">
      <c r="A79" s="452">
        <f t="shared" si="9"/>
        <v>2026</v>
      </c>
      <c r="B79" s="452">
        <f t="shared" si="10"/>
        <v>8</v>
      </c>
      <c r="C79" s="457">
        <f t="shared" si="3"/>
        <v>46235</v>
      </c>
      <c r="E79" s="463">
        <v>13242075</v>
      </c>
      <c r="F79" s="464">
        <v>11357378</v>
      </c>
      <c r="G79" s="464">
        <v>938842</v>
      </c>
      <c r="H79" s="464">
        <v>2324287</v>
      </c>
      <c r="I79" s="464">
        <v>160053</v>
      </c>
      <c r="J79" s="464">
        <v>327657</v>
      </c>
      <c r="K79" s="464">
        <v>18460</v>
      </c>
      <c r="L79" s="464">
        <v>3427260</v>
      </c>
      <c r="M79" s="464">
        <v>18061495</v>
      </c>
      <c r="N79" s="464">
        <f t="shared" si="4"/>
        <v>25716808</v>
      </c>
      <c r="O79" s="464">
        <f t="shared" si="5"/>
        <v>2651944</v>
      </c>
      <c r="P79" s="464">
        <f t="shared" si="6"/>
        <v>21488755</v>
      </c>
      <c r="Q79" s="464">
        <f t="shared" si="7"/>
        <v>49857507</v>
      </c>
      <c r="R79" s="464">
        <f t="shared" si="8"/>
        <v>564729</v>
      </c>
      <c r="S79" s="465">
        <f t="shared" si="11"/>
        <v>50422236</v>
      </c>
      <c r="T79" s="469"/>
      <c r="U79" s="469"/>
      <c r="V79" s="469"/>
      <c r="W79" s="469"/>
      <c r="X79" s="469"/>
      <c r="Y79" s="469"/>
      <c r="Z79" s="469"/>
      <c r="AA79" s="469"/>
      <c r="AB79" s="469"/>
      <c r="AC79" s="469"/>
      <c r="AD79" s="469"/>
      <c r="AE79" s="469"/>
      <c r="AF79" s="469"/>
      <c r="AG79" s="469"/>
    </row>
    <row r="80" spans="1:33" x14ac:dyDescent="0.2">
      <c r="A80" s="452">
        <f t="shared" si="9"/>
        <v>2026</v>
      </c>
      <c r="B80" s="452">
        <f t="shared" si="10"/>
        <v>9</v>
      </c>
      <c r="C80" s="457">
        <f t="shared" si="3"/>
        <v>46266</v>
      </c>
      <c r="E80" s="463">
        <v>17426307</v>
      </c>
      <c r="F80" s="464">
        <v>13868614</v>
      </c>
      <c r="G80" s="464">
        <v>1267278</v>
      </c>
      <c r="H80" s="464">
        <v>2175391</v>
      </c>
      <c r="I80" s="464">
        <v>142817</v>
      </c>
      <c r="J80" s="464">
        <v>254628</v>
      </c>
      <c r="K80" s="464">
        <v>16779</v>
      </c>
      <c r="L80" s="464">
        <v>3563606</v>
      </c>
      <c r="M80" s="464">
        <v>19549864</v>
      </c>
      <c r="N80" s="464">
        <f t="shared" si="4"/>
        <v>32721795</v>
      </c>
      <c r="O80" s="464">
        <f t="shared" si="5"/>
        <v>2430019</v>
      </c>
      <c r="P80" s="464">
        <f t="shared" si="6"/>
        <v>23113470</v>
      </c>
      <c r="Q80" s="464">
        <f t="shared" si="7"/>
        <v>58265284</v>
      </c>
      <c r="R80" s="464">
        <f t="shared" si="8"/>
        <v>659963</v>
      </c>
      <c r="S80" s="465">
        <f t="shared" si="11"/>
        <v>58925247</v>
      </c>
      <c r="T80" s="469"/>
      <c r="U80" s="469"/>
      <c r="V80" s="469"/>
      <c r="W80" s="469"/>
      <c r="X80" s="469"/>
      <c r="Y80" s="469"/>
      <c r="Z80" s="469"/>
      <c r="AA80" s="469"/>
      <c r="AB80" s="469"/>
      <c r="AC80" s="469"/>
      <c r="AD80" s="469"/>
      <c r="AE80" s="469"/>
      <c r="AF80" s="469"/>
      <c r="AG80" s="469"/>
    </row>
    <row r="81" spans="1:33" x14ac:dyDescent="0.2">
      <c r="A81" s="452">
        <f t="shared" si="9"/>
        <v>2026</v>
      </c>
      <c r="B81" s="452">
        <f t="shared" si="10"/>
        <v>10</v>
      </c>
      <c r="C81" s="457">
        <f t="shared" si="3"/>
        <v>46296</v>
      </c>
      <c r="E81" s="463">
        <v>37047183</v>
      </c>
      <c r="F81" s="464">
        <v>23732544</v>
      </c>
      <c r="G81" s="464">
        <v>1322062</v>
      </c>
      <c r="H81" s="464">
        <v>3101131</v>
      </c>
      <c r="I81" s="464">
        <v>184764</v>
      </c>
      <c r="J81" s="464">
        <v>269309</v>
      </c>
      <c r="K81" s="464">
        <v>19566</v>
      </c>
      <c r="L81" s="464">
        <v>3327266</v>
      </c>
      <c r="M81" s="464">
        <v>15776077</v>
      </c>
      <c r="N81" s="464">
        <f t="shared" si="4"/>
        <v>62306119</v>
      </c>
      <c r="O81" s="464">
        <f t="shared" si="5"/>
        <v>3370440</v>
      </c>
      <c r="P81" s="464">
        <f t="shared" si="6"/>
        <v>19103343</v>
      </c>
      <c r="Q81" s="464">
        <f t="shared" si="7"/>
        <v>84779902</v>
      </c>
      <c r="R81" s="464">
        <f t="shared" si="8"/>
        <v>960290</v>
      </c>
      <c r="S81" s="465">
        <f t="shared" si="11"/>
        <v>85740192</v>
      </c>
      <c r="T81" s="469"/>
      <c r="U81" s="469"/>
      <c r="V81" s="469"/>
      <c r="W81" s="469"/>
      <c r="X81" s="469"/>
      <c r="Y81" s="469"/>
      <c r="Z81" s="469"/>
      <c r="AA81" s="469"/>
      <c r="AB81" s="469"/>
      <c r="AC81" s="469"/>
      <c r="AD81" s="469"/>
      <c r="AE81" s="469"/>
      <c r="AF81" s="469"/>
      <c r="AG81" s="469"/>
    </row>
    <row r="82" spans="1:33" x14ac:dyDescent="0.2">
      <c r="A82" s="452">
        <f t="shared" si="9"/>
        <v>2026</v>
      </c>
      <c r="B82" s="452">
        <f t="shared" si="10"/>
        <v>11</v>
      </c>
      <c r="C82" s="457">
        <f t="shared" si="3"/>
        <v>46327</v>
      </c>
      <c r="E82" s="463">
        <v>61851058</v>
      </c>
      <c r="F82" s="464">
        <v>32528911</v>
      </c>
      <c r="G82" s="464">
        <v>2136046</v>
      </c>
      <c r="H82" s="464">
        <v>3287429</v>
      </c>
      <c r="I82" s="464">
        <v>185928</v>
      </c>
      <c r="J82" s="464">
        <v>290297</v>
      </c>
      <c r="K82" s="464">
        <v>20870</v>
      </c>
      <c r="L82" s="464">
        <v>4130581</v>
      </c>
      <c r="M82" s="464">
        <v>16630434</v>
      </c>
      <c r="N82" s="464">
        <f t="shared" si="4"/>
        <v>96722813</v>
      </c>
      <c r="O82" s="464">
        <f t="shared" si="5"/>
        <v>3577726</v>
      </c>
      <c r="P82" s="464">
        <f t="shared" si="6"/>
        <v>20761015</v>
      </c>
      <c r="Q82" s="464">
        <f t="shared" si="7"/>
        <v>121061554</v>
      </c>
      <c r="R82" s="464">
        <f t="shared" si="8"/>
        <v>1371247</v>
      </c>
      <c r="S82" s="465">
        <f t="shared" si="11"/>
        <v>122432801</v>
      </c>
      <c r="T82" s="469"/>
      <c r="U82" s="469"/>
      <c r="V82" s="469"/>
      <c r="W82" s="469"/>
      <c r="X82" s="469"/>
      <c r="Y82" s="469"/>
      <c r="Z82" s="469"/>
      <c r="AA82" s="469"/>
      <c r="AB82" s="469"/>
      <c r="AC82" s="469"/>
      <c r="AD82" s="469"/>
      <c r="AE82" s="469"/>
      <c r="AF82" s="469"/>
      <c r="AG82" s="469"/>
    </row>
    <row r="83" spans="1:33" x14ac:dyDescent="0.2">
      <c r="A83" s="452">
        <f t="shared" si="9"/>
        <v>2026</v>
      </c>
      <c r="B83" s="452">
        <f t="shared" si="10"/>
        <v>12</v>
      </c>
      <c r="C83" s="457">
        <f t="shared" si="3"/>
        <v>46357</v>
      </c>
      <c r="E83" s="463">
        <v>83136020</v>
      </c>
      <c r="F83" s="464">
        <v>38433927</v>
      </c>
      <c r="G83" s="464">
        <v>2698074</v>
      </c>
      <c r="H83" s="464">
        <v>4101464</v>
      </c>
      <c r="I83" s="464">
        <v>224726</v>
      </c>
      <c r="J83" s="464">
        <v>319852</v>
      </c>
      <c r="K83" s="464">
        <v>22862</v>
      </c>
      <c r="L83" s="464">
        <v>4455509</v>
      </c>
      <c r="M83" s="464">
        <v>17316341</v>
      </c>
      <c r="N83" s="464">
        <f t="shared" si="4"/>
        <v>124515609</v>
      </c>
      <c r="O83" s="464">
        <f t="shared" si="5"/>
        <v>4421316</v>
      </c>
      <c r="P83" s="464">
        <f t="shared" si="6"/>
        <v>21771850</v>
      </c>
      <c r="Q83" s="464">
        <f t="shared" si="7"/>
        <v>150708775</v>
      </c>
      <c r="R83" s="464">
        <f t="shared" si="8"/>
        <v>1707057</v>
      </c>
      <c r="S83" s="465">
        <f t="shared" si="11"/>
        <v>152415832</v>
      </c>
      <c r="T83" s="469"/>
      <c r="U83" s="469"/>
      <c r="V83" s="469"/>
      <c r="W83" s="469"/>
      <c r="X83" s="469"/>
      <c r="Y83" s="469"/>
      <c r="Z83" s="469"/>
      <c r="AA83" s="469"/>
      <c r="AB83" s="469"/>
      <c r="AC83" s="469"/>
      <c r="AD83" s="469"/>
      <c r="AE83" s="469"/>
      <c r="AF83" s="469"/>
      <c r="AG83" s="469"/>
    </row>
    <row r="84" spans="1:33" x14ac:dyDescent="0.2">
      <c r="A84" s="452">
        <f t="shared" si="9"/>
        <v>2027</v>
      </c>
      <c r="B84" s="452">
        <f t="shared" si="10"/>
        <v>1</v>
      </c>
      <c r="C84" s="457">
        <f t="shared" si="3"/>
        <v>46388</v>
      </c>
      <c r="E84" s="463">
        <v>81058669</v>
      </c>
      <c r="F84" s="464">
        <v>33162318</v>
      </c>
      <c r="G84" s="464">
        <v>2328297</v>
      </c>
      <c r="H84" s="464">
        <v>3256460</v>
      </c>
      <c r="I84" s="464">
        <v>178879</v>
      </c>
      <c r="J84" s="464">
        <v>294988</v>
      </c>
      <c r="K84" s="464">
        <v>21296</v>
      </c>
      <c r="L84" s="464">
        <v>4250994</v>
      </c>
      <c r="M84" s="464">
        <v>15193286</v>
      </c>
      <c r="N84" s="464">
        <f t="shared" si="4"/>
        <v>116749459</v>
      </c>
      <c r="O84" s="464">
        <f t="shared" si="5"/>
        <v>3551448</v>
      </c>
      <c r="P84" s="464">
        <f t="shared" si="6"/>
        <v>19444280</v>
      </c>
      <c r="Q84" s="464">
        <f t="shared" si="7"/>
        <v>139745187</v>
      </c>
      <c r="R84" s="464">
        <f t="shared" si="8"/>
        <v>1582874</v>
      </c>
      <c r="S84" s="465">
        <f t="shared" si="11"/>
        <v>141328061</v>
      </c>
      <c r="T84" s="469"/>
      <c r="U84" s="469"/>
      <c r="V84" s="469"/>
      <c r="W84" s="469"/>
      <c r="X84" s="469"/>
      <c r="Y84" s="469"/>
      <c r="Z84" s="469"/>
      <c r="AA84" s="469"/>
      <c r="AB84" s="469"/>
      <c r="AC84" s="469"/>
      <c r="AD84" s="469"/>
      <c r="AE84" s="469"/>
      <c r="AF84" s="469"/>
      <c r="AG84" s="469"/>
    </row>
    <row r="85" spans="1:33" x14ac:dyDescent="0.2">
      <c r="A85" s="452">
        <f t="shared" si="9"/>
        <v>2027</v>
      </c>
      <c r="B85" s="452">
        <f t="shared" si="10"/>
        <v>2</v>
      </c>
      <c r="C85" s="457">
        <f t="shared" si="3"/>
        <v>46419</v>
      </c>
      <c r="E85" s="463">
        <v>69421508</v>
      </c>
      <c r="F85" s="464">
        <v>29774651</v>
      </c>
      <c r="G85" s="464">
        <v>2163660</v>
      </c>
      <c r="H85" s="464">
        <v>3193530</v>
      </c>
      <c r="I85" s="464">
        <v>176593</v>
      </c>
      <c r="J85" s="464">
        <v>284349</v>
      </c>
      <c r="K85" s="464">
        <v>20701</v>
      </c>
      <c r="L85" s="464">
        <v>4863549</v>
      </c>
      <c r="M85" s="464">
        <v>18525081</v>
      </c>
      <c r="N85" s="464">
        <f t="shared" si="4"/>
        <v>101557113</v>
      </c>
      <c r="O85" s="464">
        <f t="shared" si="5"/>
        <v>3477879</v>
      </c>
      <c r="P85" s="464">
        <f t="shared" si="6"/>
        <v>23388630</v>
      </c>
      <c r="Q85" s="464">
        <f t="shared" si="7"/>
        <v>128423622</v>
      </c>
      <c r="R85" s="464">
        <f t="shared" si="8"/>
        <v>1454636</v>
      </c>
      <c r="S85" s="465">
        <f t="shared" si="11"/>
        <v>129878258</v>
      </c>
      <c r="T85" s="469"/>
      <c r="U85" s="469"/>
      <c r="V85" s="469"/>
      <c r="W85" s="469"/>
      <c r="X85" s="469"/>
      <c r="Y85" s="469"/>
      <c r="Z85" s="469"/>
      <c r="AA85" s="469"/>
      <c r="AB85" s="469"/>
      <c r="AC85" s="469"/>
      <c r="AD85" s="469"/>
      <c r="AE85" s="469"/>
      <c r="AF85" s="469"/>
      <c r="AG85" s="469"/>
    </row>
    <row r="86" spans="1:33" x14ac:dyDescent="0.2">
      <c r="A86" s="452">
        <f t="shared" si="9"/>
        <v>2027</v>
      </c>
      <c r="B86" s="452">
        <f t="shared" si="10"/>
        <v>3</v>
      </c>
      <c r="C86" s="457">
        <f t="shared" si="3"/>
        <v>46447</v>
      </c>
      <c r="E86" s="463">
        <v>63158065</v>
      </c>
      <c r="F86" s="464">
        <v>26819786</v>
      </c>
      <c r="G86" s="464">
        <v>2029228</v>
      </c>
      <c r="H86" s="464">
        <v>3072509</v>
      </c>
      <c r="I86" s="464">
        <v>173694</v>
      </c>
      <c r="J86" s="464">
        <v>303665</v>
      </c>
      <c r="K86" s="464">
        <v>22174</v>
      </c>
      <c r="L86" s="464">
        <v>4280475</v>
      </c>
      <c r="M86" s="464">
        <v>15312431</v>
      </c>
      <c r="N86" s="464">
        <f t="shared" si="4"/>
        <v>92202947</v>
      </c>
      <c r="O86" s="464">
        <f t="shared" si="5"/>
        <v>3376174</v>
      </c>
      <c r="P86" s="464">
        <f t="shared" si="6"/>
        <v>19592906</v>
      </c>
      <c r="Q86" s="464">
        <f t="shared" si="7"/>
        <v>115172027</v>
      </c>
      <c r="R86" s="464">
        <f t="shared" si="8"/>
        <v>1304538</v>
      </c>
      <c r="S86" s="465">
        <f t="shared" si="11"/>
        <v>116476565</v>
      </c>
      <c r="T86" s="469"/>
      <c r="U86" s="469"/>
      <c r="V86" s="469"/>
      <c r="W86" s="469"/>
      <c r="X86" s="469"/>
      <c r="Y86" s="469"/>
      <c r="Z86" s="469"/>
      <c r="AA86" s="469"/>
      <c r="AB86" s="469"/>
      <c r="AC86" s="469"/>
      <c r="AD86" s="469"/>
      <c r="AE86" s="469"/>
      <c r="AF86" s="469"/>
      <c r="AG86" s="469"/>
    </row>
    <row r="87" spans="1:33" x14ac:dyDescent="0.2">
      <c r="A87" s="452">
        <f t="shared" si="9"/>
        <v>2027</v>
      </c>
      <c r="B87" s="452">
        <f t="shared" si="10"/>
        <v>4</v>
      </c>
      <c r="C87" s="457">
        <f t="shared" si="3"/>
        <v>46478</v>
      </c>
      <c r="E87" s="463">
        <v>43903269</v>
      </c>
      <c r="F87" s="464">
        <v>19535122</v>
      </c>
      <c r="G87" s="464">
        <v>1626866</v>
      </c>
      <c r="H87" s="464">
        <v>2467162</v>
      </c>
      <c r="I87" s="464">
        <v>145229</v>
      </c>
      <c r="J87" s="464">
        <v>288064</v>
      </c>
      <c r="K87" s="464">
        <v>21071</v>
      </c>
      <c r="L87" s="464">
        <v>4325925</v>
      </c>
      <c r="M87" s="464">
        <v>16596041</v>
      </c>
      <c r="N87" s="464">
        <f t="shared" si="4"/>
        <v>65231557</v>
      </c>
      <c r="O87" s="464">
        <f t="shared" si="5"/>
        <v>2755226</v>
      </c>
      <c r="P87" s="464">
        <f t="shared" si="6"/>
        <v>20921966</v>
      </c>
      <c r="Q87" s="464">
        <f t="shared" si="7"/>
        <v>88908749</v>
      </c>
      <c r="R87" s="464">
        <f t="shared" si="8"/>
        <v>1007057</v>
      </c>
      <c r="S87" s="465">
        <f t="shared" si="11"/>
        <v>89915806</v>
      </c>
      <c r="T87" s="469"/>
      <c r="U87" s="469"/>
      <c r="V87" s="469"/>
      <c r="W87" s="469"/>
      <c r="X87" s="469"/>
      <c r="Y87" s="469"/>
      <c r="Z87" s="469"/>
      <c r="AA87" s="469"/>
      <c r="AB87" s="469"/>
      <c r="AC87" s="469"/>
      <c r="AD87" s="469"/>
      <c r="AE87" s="469"/>
      <c r="AF87" s="469"/>
      <c r="AG87" s="469"/>
    </row>
    <row r="88" spans="1:33" x14ac:dyDescent="0.2">
      <c r="A88" s="452">
        <f t="shared" si="9"/>
        <v>2027</v>
      </c>
      <c r="B88" s="452">
        <f t="shared" si="10"/>
        <v>5</v>
      </c>
      <c r="C88" s="457">
        <f t="shared" si="3"/>
        <v>46508</v>
      </c>
      <c r="E88" s="463">
        <v>25481279</v>
      </c>
      <c r="F88" s="464">
        <v>14812551</v>
      </c>
      <c r="G88" s="464">
        <v>1133713</v>
      </c>
      <c r="H88" s="464">
        <v>2517465</v>
      </c>
      <c r="I88" s="464">
        <v>152864</v>
      </c>
      <c r="J88" s="464">
        <v>267557</v>
      </c>
      <c r="K88" s="464">
        <v>19587</v>
      </c>
      <c r="L88" s="464">
        <v>3813375</v>
      </c>
      <c r="M88" s="464">
        <v>19331524</v>
      </c>
      <c r="N88" s="464">
        <f t="shared" si="4"/>
        <v>41599994</v>
      </c>
      <c r="O88" s="464">
        <f t="shared" si="5"/>
        <v>2785022</v>
      </c>
      <c r="P88" s="464">
        <f t="shared" si="6"/>
        <v>23144899</v>
      </c>
      <c r="Q88" s="464">
        <f t="shared" si="7"/>
        <v>67529915</v>
      </c>
      <c r="R88" s="464">
        <f t="shared" si="8"/>
        <v>764902</v>
      </c>
      <c r="S88" s="465">
        <f t="shared" si="11"/>
        <v>68294817</v>
      </c>
      <c r="T88" s="469"/>
      <c r="U88" s="469"/>
      <c r="V88" s="469"/>
      <c r="W88" s="469"/>
      <c r="X88" s="469"/>
      <c r="Y88" s="469"/>
      <c r="Z88" s="469"/>
      <c r="AA88" s="469"/>
      <c r="AB88" s="469"/>
      <c r="AC88" s="469"/>
      <c r="AD88" s="469"/>
      <c r="AE88" s="469"/>
      <c r="AF88" s="469"/>
      <c r="AG88" s="469"/>
    </row>
    <row r="89" spans="1:33" x14ac:dyDescent="0.2">
      <c r="A89" s="452">
        <f t="shared" si="9"/>
        <v>2027</v>
      </c>
      <c r="B89" s="452">
        <f t="shared" si="10"/>
        <v>6</v>
      </c>
      <c r="C89" s="457">
        <f t="shared" si="3"/>
        <v>46539</v>
      </c>
      <c r="E89" s="463">
        <v>17605738</v>
      </c>
      <c r="F89" s="464">
        <v>12190692</v>
      </c>
      <c r="G89" s="464">
        <v>942112</v>
      </c>
      <c r="H89" s="464">
        <v>2123943</v>
      </c>
      <c r="I89" s="464">
        <v>137912</v>
      </c>
      <c r="J89" s="464">
        <v>313010</v>
      </c>
      <c r="K89" s="464">
        <v>19168</v>
      </c>
      <c r="L89" s="464">
        <v>3913886</v>
      </c>
      <c r="M89" s="464">
        <v>19559315</v>
      </c>
      <c r="N89" s="464">
        <f t="shared" si="4"/>
        <v>30895622</v>
      </c>
      <c r="O89" s="464">
        <f t="shared" si="5"/>
        <v>2436953</v>
      </c>
      <c r="P89" s="464">
        <f t="shared" si="6"/>
        <v>23473201</v>
      </c>
      <c r="Q89" s="464">
        <f t="shared" si="7"/>
        <v>56805776</v>
      </c>
      <c r="R89" s="464">
        <f t="shared" si="8"/>
        <v>643431</v>
      </c>
      <c r="S89" s="465">
        <f t="shared" si="11"/>
        <v>57449207</v>
      </c>
      <c r="T89" s="469"/>
      <c r="U89" s="469"/>
      <c r="V89" s="469"/>
      <c r="W89" s="469"/>
      <c r="X89" s="469"/>
      <c r="Y89" s="469"/>
      <c r="Z89" s="469"/>
      <c r="AA89" s="469"/>
      <c r="AB89" s="469"/>
      <c r="AC89" s="469"/>
      <c r="AD89" s="469"/>
      <c r="AE89" s="469"/>
      <c r="AF89" s="469"/>
      <c r="AG89" s="469"/>
    </row>
    <row r="90" spans="1:33" x14ac:dyDescent="0.2">
      <c r="A90" s="452">
        <f t="shared" si="9"/>
        <v>2027</v>
      </c>
      <c r="B90" s="452">
        <f t="shared" si="10"/>
        <v>7</v>
      </c>
      <c r="C90" s="457">
        <f t="shared" si="3"/>
        <v>46569</v>
      </c>
      <c r="E90" s="463">
        <v>13537464</v>
      </c>
      <c r="F90" s="464">
        <v>10370036</v>
      </c>
      <c r="G90" s="464">
        <v>801970</v>
      </c>
      <c r="H90" s="464">
        <v>2127177</v>
      </c>
      <c r="I90" s="464">
        <v>146475</v>
      </c>
      <c r="J90" s="464">
        <v>318276</v>
      </c>
      <c r="K90" s="464">
        <v>18124</v>
      </c>
      <c r="L90" s="464">
        <v>3373469</v>
      </c>
      <c r="M90" s="464">
        <v>19637974</v>
      </c>
      <c r="N90" s="464">
        <f t="shared" si="4"/>
        <v>24874069</v>
      </c>
      <c r="O90" s="464">
        <f t="shared" si="5"/>
        <v>2445453</v>
      </c>
      <c r="P90" s="464">
        <f t="shared" si="6"/>
        <v>23011443</v>
      </c>
      <c r="Q90" s="464">
        <f t="shared" si="7"/>
        <v>50330965</v>
      </c>
      <c r="R90" s="464">
        <f t="shared" si="8"/>
        <v>570092</v>
      </c>
      <c r="S90" s="465">
        <f t="shared" si="11"/>
        <v>50901057</v>
      </c>
      <c r="T90" s="469"/>
      <c r="U90" s="469"/>
      <c r="V90" s="469"/>
      <c r="W90" s="469"/>
      <c r="X90" s="469"/>
      <c r="Y90" s="469"/>
      <c r="Z90" s="469"/>
      <c r="AA90" s="469"/>
      <c r="AB90" s="469"/>
      <c r="AC90" s="469"/>
      <c r="AD90" s="469"/>
      <c r="AE90" s="469"/>
      <c r="AF90" s="469"/>
      <c r="AG90" s="469"/>
    </row>
    <row r="91" spans="1:33" x14ac:dyDescent="0.2">
      <c r="A91" s="452">
        <f t="shared" si="9"/>
        <v>2027</v>
      </c>
      <c r="B91" s="452">
        <f t="shared" si="10"/>
        <v>8</v>
      </c>
      <c r="C91" s="457">
        <f t="shared" si="3"/>
        <v>46600</v>
      </c>
      <c r="E91" s="463">
        <v>13131163</v>
      </c>
      <c r="F91" s="464">
        <v>11410791</v>
      </c>
      <c r="G91" s="464">
        <v>903212</v>
      </c>
      <c r="H91" s="464">
        <v>2260542</v>
      </c>
      <c r="I91" s="464">
        <v>155890</v>
      </c>
      <c r="J91" s="464">
        <v>324054</v>
      </c>
      <c r="K91" s="464">
        <v>18456</v>
      </c>
      <c r="L91" s="464">
        <v>3420338</v>
      </c>
      <c r="M91" s="464">
        <v>18770532</v>
      </c>
      <c r="N91" s="464">
        <f t="shared" si="4"/>
        <v>25619512</v>
      </c>
      <c r="O91" s="464">
        <f t="shared" si="5"/>
        <v>2584596</v>
      </c>
      <c r="P91" s="464">
        <f t="shared" si="6"/>
        <v>22190870</v>
      </c>
      <c r="Q91" s="464">
        <f t="shared" si="7"/>
        <v>50394978</v>
      </c>
      <c r="R91" s="464">
        <f t="shared" si="8"/>
        <v>570817</v>
      </c>
      <c r="S91" s="465">
        <f t="shared" si="11"/>
        <v>50965795</v>
      </c>
      <c r="T91" s="469"/>
      <c r="U91" s="469"/>
      <c r="V91" s="469"/>
      <c r="W91" s="469"/>
      <c r="X91" s="469"/>
      <c r="Y91" s="469"/>
      <c r="Z91" s="469"/>
      <c r="AA91" s="469"/>
      <c r="AB91" s="469"/>
      <c r="AC91" s="469"/>
      <c r="AD91" s="469"/>
      <c r="AE91" s="469"/>
      <c r="AF91" s="469"/>
      <c r="AG91" s="469"/>
    </row>
    <row r="92" spans="1:33" x14ac:dyDescent="0.2">
      <c r="A92" s="452">
        <f t="shared" si="9"/>
        <v>2027</v>
      </c>
      <c r="B92" s="452">
        <f t="shared" si="10"/>
        <v>9</v>
      </c>
      <c r="C92" s="457">
        <f t="shared" si="3"/>
        <v>46631</v>
      </c>
      <c r="E92" s="463">
        <v>17238646</v>
      </c>
      <c r="F92" s="464">
        <v>13901670</v>
      </c>
      <c r="G92" s="464">
        <v>1226837</v>
      </c>
      <c r="H92" s="464">
        <v>2113329</v>
      </c>
      <c r="I92" s="464">
        <v>139060</v>
      </c>
      <c r="J92" s="464">
        <v>251388</v>
      </c>
      <c r="K92" s="464">
        <v>16773</v>
      </c>
      <c r="L92" s="464">
        <v>3557706</v>
      </c>
      <c r="M92" s="464">
        <v>20297074</v>
      </c>
      <c r="N92" s="464">
        <f t="shared" si="4"/>
        <v>32522986</v>
      </c>
      <c r="O92" s="464">
        <f t="shared" si="5"/>
        <v>2364717</v>
      </c>
      <c r="P92" s="464">
        <f t="shared" si="6"/>
        <v>23854780</v>
      </c>
      <c r="Q92" s="464">
        <f t="shared" si="7"/>
        <v>58742483</v>
      </c>
      <c r="R92" s="464">
        <f t="shared" si="8"/>
        <v>665368</v>
      </c>
      <c r="S92" s="465">
        <f t="shared" si="11"/>
        <v>59407851</v>
      </c>
      <c r="T92" s="469"/>
      <c r="U92" s="469"/>
      <c r="V92" s="469"/>
      <c r="W92" s="469"/>
      <c r="X92" s="469"/>
      <c r="Y92" s="469"/>
      <c r="Z92" s="469"/>
      <c r="AA92" s="469"/>
      <c r="AB92" s="469"/>
      <c r="AC92" s="469"/>
      <c r="AD92" s="469"/>
      <c r="AE92" s="469"/>
      <c r="AF92" s="469"/>
      <c r="AG92" s="469"/>
    </row>
    <row r="93" spans="1:33" x14ac:dyDescent="0.2">
      <c r="A93" s="452">
        <f t="shared" si="9"/>
        <v>2027</v>
      </c>
      <c r="B93" s="452">
        <f t="shared" si="10"/>
        <v>10</v>
      </c>
      <c r="C93" s="457">
        <f t="shared" si="3"/>
        <v>46661</v>
      </c>
      <c r="E93" s="463">
        <v>36245625</v>
      </c>
      <c r="F93" s="464">
        <v>23598659</v>
      </c>
      <c r="G93" s="464">
        <v>1281791</v>
      </c>
      <c r="H93" s="464">
        <v>3001857</v>
      </c>
      <c r="I93" s="464">
        <v>179536</v>
      </c>
      <c r="J93" s="464">
        <v>265451</v>
      </c>
      <c r="K93" s="464">
        <v>19547</v>
      </c>
      <c r="L93" s="464">
        <v>3314200</v>
      </c>
      <c r="M93" s="464">
        <v>16031829</v>
      </c>
      <c r="N93" s="464">
        <f t="shared" si="4"/>
        <v>61325158</v>
      </c>
      <c r="O93" s="464">
        <f t="shared" si="5"/>
        <v>3267308</v>
      </c>
      <c r="P93" s="464">
        <f t="shared" si="6"/>
        <v>19346029</v>
      </c>
      <c r="Q93" s="464">
        <f t="shared" si="7"/>
        <v>83938495</v>
      </c>
      <c r="R93" s="464">
        <f t="shared" si="8"/>
        <v>950760</v>
      </c>
      <c r="S93" s="465">
        <f t="shared" si="11"/>
        <v>84889255</v>
      </c>
      <c r="T93" s="469"/>
      <c r="U93" s="469"/>
      <c r="V93" s="469"/>
      <c r="W93" s="469"/>
      <c r="X93" s="469"/>
      <c r="Y93" s="469"/>
      <c r="Z93" s="469"/>
      <c r="AA93" s="469"/>
      <c r="AB93" s="469"/>
      <c r="AC93" s="469"/>
      <c r="AD93" s="469"/>
      <c r="AE93" s="469"/>
      <c r="AF93" s="469"/>
      <c r="AG93" s="469"/>
    </row>
    <row r="94" spans="1:33" x14ac:dyDescent="0.2">
      <c r="A94" s="452">
        <f t="shared" si="9"/>
        <v>2027</v>
      </c>
      <c r="B94" s="452">
        <f t="shared" si="10"/>
        <v>11</v>
      </c>
      <c r="C94" s="457">
        <f t="shared" si="3"/>
        <v>46692</v>
      </c>
      <c r="E94" s="463">
        <v>60221054</v>
      </c>
      <c r="F94" s="464">
        <v>32199115</v>
      </c>
      <c r="G94" s="464">
        <v>2071643</v>
      </c>
      <c r="H94" s="464">
        <v>3174543</v>
      </c>
      <c r="I94" s="464">
        <v>180373</v>
      </c>
      <c r="J94" s="464">
        <v>287289</v>
      </c>
      <c r="K94" s="464">
        <v>20841</v>
      </c>
      <c r="L94" s="464">
        <v>4106870</v>
      </c>
      <c r="M94" s="464">
        <v>16898420</v>
      </c>
      <c r="N94" s="464">
        <f t="shared" si="4"/>
        <v>94693026</v>
      </c>
      <c r="O94" s="464">
        <f t="shared" si="5"/>
        <v>3461832</v>
      </c>
      <c r="P94" s="464">
        <f t="shared" si="6"/>
        <v>21005290</v>
      </c>
      <c r="Q94" s="464">
        <f t="shared" si="7"/>
        <v>119160148</v>
      </c>
      <c r="R94" s="464">
        <f t="shared" si="8"/>
        <v>1349710</v>
      </c>
      <c r="S94" s="465">
        <f t="shared" si="11"/>
        <v>120509858</v>
      </c>
      <c r="T94" s="469"/>
      <c r="U94" s="469"/>
      <c r="V94" s="469"/>
      <c r="W94" s="469"/>
      <c r="X94" s="469"/>
      <c r="Y94" s="469"/>
      <c r="Z94" s="469"/>
      <c r="AA94" s="469"/>
      <c r="AB94" s="469"/>
      <c r="AC94" s="469"/>
      <c r="AD94" s="469"/>
      <c r="AE94" s="469"/>
      <c r="AF94" s="469"/>
      <c r="AG94" s="469"/>
    </row>
    <row r="95" spans="1:33" x14ac:dyDescent="0.2">
      <c r="A95" s="452">
        <f t="shared" si="9"/>
        <v>2027</v>
      </c>
      <c r="B95" s="452">
        <f t="shared" si="10"/>
        <v>12</v>
      </c>
      <c r="C95" s="457">
        <f t="shared" si="3"/>
        <v>46722</v>
      </c>
      <c r="E95" s="463">
        <v>81345094</v>
      </c>
      <c r="F95" s="464">
        <v>38041756</v>
      </c>
      <c r="G95" s="464">
        <v>2627950</v>
      </c>
      <c r="H95" s="464">
        <v>3965195</v>
      </c>
      <c r="I95" s="464">
        <v>218121</v>
      </c>
      <c r="J95" s="464">
        <v>317536</v>
      </c>
      <c r="K95" s="464">
        <v>22836</v>
      </c>
      <c r="L95" s="464">
        <v>4447732</v>
      </c>
      <c r="M95" s="464">
        <v>17209062</v>
      </c>
      <c r="N95" s="464">
        <f t="shared" si="4"/>
        <v>122255757</v>
      </c>
      <c r="O95" s="464">
        <f t="shared" si="5"/>
        <v>4282731</v>
      </c>
      <c r="P95" s="464">
        <f t="shared" si="6"/>
        <v>21656794</v>
      </c>
      <c r="Q95" s="464">
        <f t="shared" si="7"/>
        <v>148195282</v>
      </c>
      <c r="R95" s="464">
        <f t="shared" si="8"/>
        <v>1678587</v>
      </c>
      <c r="S95" s="465">
        <f t="shared" si="11"/>
        <v>149873869</v>
      </c>
      <c r="T95" s="469"/>
      <c r="U95" s="469"/>
      <c r="V95" s="469"/>
      <c r="W95" s="469"/>
      <c r="X95" s="469"/>
      <c r="Y95" s="469"/>
      <c r="Z95" s="469"/>
      <c r="AA95" s="469"/>
      <c r="AB95" s="469"/>
      <c r="AC95" s="469"/>
      <c r="AD95" s="469"/>
      <c r="AE95" s="469"/>
      <c r="AF95" s="469"/>
      <c r="AG95" s="469"/>
    </row>
    <row r="96" spans="1:33" x14ac:dyDescent="0.2">
      <c r="A96" s="452">
        <f t="shared" si="9"/>
        <v>2028</v>
      </c>
      <c r="B96" s="452">
        <f t="shared" si="10"/>
        <v>1</v>
      </c>
      <c r="C96" s="457">
        <f t="shared" si="3"/>
        <v>46753</v>
      </c>
      <c r="E96" s="463">
        <v>79592465</v>
      </c>
      <c r="F96" s="464">
        <v>33047345</v>
      </c>
      <c r="G96" s="464">
        <v>2279547</v>
      </c>
      <c r="H96" s="464">
        <v>3174143</v>
      </c>
      <c r="I96" s="464">
        <v>175093</v>
      </c>
      <c r="J96" s="464">
        <v>293042</v>
      </c>
      <c r="K96" s="464">
        <v>21359</v>
      </c>
      <c r="L96" s="464">
        <v>4370097</v>
      </c>
      <c r="M96" s="464">
        <v>15490330</v>
      </c>
      <c r="N96" s="464">
        <f t="shared" si="4"/>
        <v>115115809</v>
      </c>
      <c r="O96" s="464">
        <f t="shared" si="5"/>
        <v>3467185</v>
      </c>
      <c r="P96" s="464">
        <f t="shared" si="6"/>
        <v>19860427</v>
      </c>
      <c r="Q96" s="464">
        <f t="shared" si="7"/>
        <v>138443421</v>
      </c>
      <c r="R96" s="464">
        <f t="shared" si="8"/>
        <v>1568129</v>
      </c>
      <c r="S96" s="465">
        <f t="shared" si="11"/>
        <v>140011550</v>
      </c>
      <c r="T96" s="469"/>
      <c r="U96" s="469"/>
      <c r="V96" s="469"/>
      <c r="W96" s="469"/>
      <c r="X96" s="469"/>
      <c r="Y96" s="469"/>
      <c r="Z96" s="469"/>
      <c r="AA96" s="469"/>
      <c r="AB96" s="469"/>
      <c r="AC96" s="469"/>
      <c r="AD96" s="469"/>
      <c r="AE96" s="469"/>
      <c r="AF96" s="469"/>
      <c r="AG96" s="469"/>
    </row>
    <row r="97" spans="1:33" x14ac:dyDescent="0.2">
      <c r="A97" s="452">
        <f t="shared" si="9"/>
        <v>2028</v>
      </c>
      <c r="B97" s="452">
        <f t="shared" si="10"/>
        <v>2</v>
      </c>
      <c r="C97" s="457">
        <f t="shared" si="3"/>
        <v>46784</v>
      </c>
      <c r="E97" s="463">
        <v>69104394</v>
      </c>
      <c r="F97" s="464">
        <v>29931221</v>
      </c>
      <c r="G97" s="464">
        <v>2139470</v>
      </c>
      <c r="H97" s="464">
        <v>3139303</v>
      </c>
      <c r="I97" s="464">
        <v>174399</v>
      </c>
      <c r="J97" s="464">
        <v>285947</v>
      </c>
      <c r="K97" s="464">
        <v>21057</v>
      </c>
      <c r="L97" s="464">
        <v>4839486</v>
      </c>
      <c r="M97" s="464">
        <v>18464434</v>
      </c>
      <c r="N97" s="464">
        <f t="shared" si="4"/>
        <v>101370541</v>
      </c>
      <c r="O97" s="464">
        <f t="shared" si="5"/>
        <v>3425250</v>
      </c>
      <c r="P97" s="464">
        <f t="shared" si="6"/>
        <v>23303920</v>
      </c>
      <c r="Q97" s="464">
        <f t="shared" si="7"/>
        <v>128099711</v>
      </c>
      <c r="R97" s="464">
        <f t="shared" si="8"/>
        <v>1450968</v>
      </c>
      <c r="S97" s="465">
        <f t="shared" si="11"/>
        <v>129550679</v>
      </c>
      <c r="T97" s="469"/>
      <c r="U97" s="469"/>
      <c r="V97" s="469"/>
      <c r="W97" s="469"/>
      <c r="X97" s="469"/>
      <c r="Y97" s="469"/>
      <c r="Z97" s="469"/>
      <c r="AA97" s="469"/>
      <c r="AB97" s="469"/>
      <c r="AC97" s="469"/>
      <c r="AD97" s="469"/>
      <c r="AE97" s="469"/>
      <c r="AF97" s="469"/>
      <c r="AG97" s="469"/>
    </row>
    <row r="98" spans="1:33" x14ac:dyDescent="0.2">
      <c r="A98" s="452">
        <f t="shared" si="9"/>
        <v>2028</v>
      </c>
      <c r="B98" s="452">
        <f t="shared" si="10"/>
        <v>3</v>
      </c>
      <c r="C98" s="457">
        <f t="shared" si="3"/>
        <v>46813</v>
      </c>
      <c r="E98" s="463">
        <v>62849271</v>
      </c>
      <c r="F98" s="464">
        <v>26805921</v>
      </c>
      <c r="G98" s="464">
        <v>2004005</v>
      </c>
      <c r="H98" s="464">
        <v>2997339</v>
      </c>
      <c r="I98" s="464">
        <v>170187</v>
      </c>
      <c r="J98" s="464">
        <v>302870</v>
      </c>
      <c r="K98" s="464">
        <v>22390</v>
      </c>
      <c r="L98" s="464">
        <v>4306428</v>
      </c>
      <c r="M98" s="464">
        <v>15209770</v>
      </c>
      <c r="N98" s="464">
        <f t="shared" si="4"/>
        <v>91851774</v>
      </c>
      <c r="O98" s="464">
        <f t="shared" si="5"/>
        <v>3300209</v>
      </c>
      <c r="P98" s="464">
        <f t="shared" si="6"/>
        <v>19516198</v>
      </c>
      <c r="Q98" s="464">
        <f t="shared" si="7"/>
        <v>114668181</v>
      </c>
      <c r="R98" s="464">
        <f t="shared" si="8"/>
        <v>1298831</v>
      </c>
      <c r="S98" s="465">
        <f t="shared" si="11"/>
        <v>115967012</v>
      </c>
      <c r="T98" s="469"/>
      <c r="U98" s="469"/>
      <c r="V98" s="469"/>
      <c r="W98" s="469"/>
      <c r="X98" s="469"/>
      <c r="Y98" s="469"/>
      <c r="Z98" s="469"/>
      <c r="AA98" s="469"/>
      <c r="AB98" s="469"/>
      <c r="AC98" s="469"/>
      <c r="AD98" s="469"/>
      <c r="AE98" s="469"/>
      <c r="AF98" s="469"/>
      <c r="AG98" s="469"/>
    </row>
    <row r="99" spans="1:33" x14ac:dyDescent="0.2">
      <c r="A99" s="452">
        <f t="shared" si="9"/>
        <v>2028</v>
      </c>
      <c r="B99" s="452">
        <f t="shared" si="10"/>
        <v>4</v>
      </c>
      <c r="C99" s="457">
        <f t="shared" si="3"/>
        <v>46844</v>
      </c>
      <c r="E99" s="463">
        <v>43052373</v>
      </c>
      <c r="F99" s="464">
        <v>19425924</v>
      </c>
      <c r="G99" s="464">
        <v>1575723</v>
      </c>
      <c r="H99" s="464">
        <v>2387227</v>
      </c>
      <c r="I99" s="464">
        <v>141084</v>
      </c>
      <c r="J99" s="464">
        <v>283983</v>
      </c>
      <c r="K99" s="464">
        <v>21052</v>
      </c>
      <c r="L99" s="464">
        <v>4325483</v>
      </c>
      <c r="M99" s="464">
        <v>16494717</v>
      </c>
      <c r="N99" s="464">
        <f t="shared" si="4"/>
        <v>64216156</v>
      </c>
      <c r="O99" s="464">
        <f t="shared" si="5"/>
        <v>2671210</v>
      </c>
      <c r="P99" s="464">
        <f t="shared" si="6"/>
        <v>20820200</v>
      </c>
      <c r="Q99" s="464">
        <f t="shared" si="7"/>
        <v>87707566</v>
      </c>
      <c r="R99" s="464">
        <f t="shared" si="8"/>
        <v>993451</v>
      </c>
      <c r="S99" s="465">
        <f t="shared" si="11"/>
        <v>88701017</v>
      </c>
      <c r="T99" s="469"/>
      <c r="U99" s="469"/>
      <c r="V99" s="469"/>
      <c r="W99" s="469"/>
      <c r="X99" s="469"/>
      <c r="Y99" s="469"/>
      <c r="Z99" s="469"/>
      <c r="AA99" s="469"/>
      <c r="AB99" s="469"/>
      <c r="AC99" s="469"/>
      <c r="AD99" s="469"/>
      <c r="AE99" s="469"/>
      <c r="AF99" s="469"/>
      <c r="AG99" s="469"/>
    </row>
    <row r="100" spans="1:33" x14ac:dyDescent="0.2">
      <c r="A100" s="452">
        <f t="shared" si="9"/>
        <v>2028</v>
      </c>
      <c r="B100" s="452">
        <f t="shared" si="10"/>
        <v>5</v>
      </c>
      <c r="C100" s="457">
        <f t="shared" ref="C100:C163" si="12">DATE(A100,B100,1)</f>
        <v>46874</v>
      </c>
      <c r="E100" s="463">
        <v>25070626</v>
      </c>
      <c r="F100" s="464">
        <v>14766659</v>
      </c>
      <c r="G100" s="464">
        <v>1094137</v>
      </c>
      <c r="H100" s="464">
        <v>2439808</v>
      </c>
      <c r="I100" s="464">
        <v>148575</v>
      </c>
      <c r="J100" s="464">
        <v>263706</v>
      </c>
      <c r="K100" s="464">
        <v>19569</v>
      </c>
      <c r="L100" s="464">
        <v>3815134</v>
      </c>
      <c r="M100" s="464">
        <v>19228657</v>
      </c>
      <c r="N100" s="464">
        <f t="shared" ref="N100:N163" si="13">SUM(E100:G100,I100,K100)</f>
        <v>41099566</v>
      </c>
      <c r="O100" s="464">
        <f t="shared" ref="O100:O163" si="14">SUM(H100,J100)</f>
        <v>2703514</v>
      </c>
      <c r="P100" s="464">
        <f t="shared" ref="P100:P163" si="15">SUM(L100:M100)</f>
        <v>23043791</v>
      </c>
      <c r="Q100" s="464">
        <f t="shared" ref="Q100:Q163" si="16">SUM(N100:P100)</f>
        <v>66846871</v>
      </c>
      <c r="R100" s="464">
        <f t="shared" ref="R100:R163" si="17">S100-Q100</f>
        <v>757165</v>
      </c>
      <c r="S100" s="465">
        <f t="shared" si="11"/>
        <v>67604036</v>
      </c>
      <c r="T100" s="469"/>
      <c r="U100" s="469"/>
      <c r="V100" s="469"/>
      <c r="W100" s="469"/>
      <c r="X100" s="469"/>
      <c r="Y100" s="469"/>
      <c r="Z100" s="469"/>
      <c r="AA100" s="469"/>
      <c r="AB100" s="469"/>
      <c r="AC100" s="469"/>
      <c r="AD100" s="469"/>
      <c r="AE100" s="469"/>
      <c r="AF100" s="469"/>
      <c r="AG100" s="469"/>
    </row>
    <row r="101" spans="1:33" x14ac:dyDescent="0.2">
      <c r="A101" s="452">
        <f t="shared" ref="A101:A164" si="18">IF(B101=1,A100+1,A100)</f>
        <v>2028</v>
      </c>
      <c r="B101" s="452">
        <f t="shared" ref="B101:B164" si="19">IF(B100=12,1,B100+1)</f>
        <v>6</v>
      </c>
      <c r="C101" s="457">
        <f t="shared" si="12"/>
        <v>46905</v>
      </c>
      <c r="E101" s="463">
        <v>17321439</v>
      </c>
      <c r="F101" s="464">
        <v>12191141</v>
      </c>
      <c r="G101" s="464">
        <v>902720</v>
      </c>
      <c r="H101" s="464">
        <v>2060846</v>
      </c>
      <c r="I101" s="464">
        <v>134027</v>
      </c>
      <c r="J101" s="464">
        <v>309127</v>
      </c>
      <c r="K101" s="464">
        <v>19149</v>
      </c>
      <c r="L101" s="464">
        <v>3913374</v>
      </c>
      <c r="M101" s="464">
        <v>19456604</v>
      </c>
      <c r="N101" s="464">
        <f t="shared" si="13"/>
        <v>30568476</v>
      </c>
      <c r="O101" s="464">
        <f t="shared" si="14"/>
        <v>2369973</v>
      </c>
      <c r="P101" s="464">
        <f t="shared" si="15"/>
        <v>23369978</v>
      </c>
      <c r="Q101" s="464">
        <f t="shared" si="16"/>
        <v>56308427</v>
      </c>
      <c r="R101" s="464">
        <f t="shared" si="17"/>
        <v>637798</v>
      </c>
      <c r="S101" s="465">
        <f t="shared" ref="S101:S164" si="20">ROUND(Q101/(1-0.0112), 0)</f>
        <v>56946225</v>
      </c>
      <c r="T101" s="469"/>
      <c r="U101" s="469"/>
      <c r="V101" s="469"/>
      <c r="W101" s="469"/>
      <c r="X101" s="469"/>
      <c r="Y101" s="469"/>
      <c r="Z101" s="469"/>
      <c r="AA101" s="469"/>
      <c r="AB101" s="469"/>
      <c r="AC101" s="469"/>
      <c r="AD101" s="469"/>
      <c r="AE101" s="469"/>
      <c r="AF101" s="469"/>
      <c r="AG101" s="469"/>
    </row>
    <row r="102" spans="1:33" x14ac:dyDescent="0.2">
      <c r="A102" s="452">
        <f t="shared" si="18"/>
        <v>2028</v>
      </c>
      <c r="B102" s="452">
        <f t="shared" si="19"/>
        <v>7</v>
      </c>
      <c r="C102" s="457">
        <f t="shared" si="12"/>
        <v>46935</v>
      </c>
      <c r="E102" s="463">
        <v>13401708</v>
      </c>
      <c r="F102" s="464">
        <v>10419624</v>
      </c>
      <c r="G102" s="464">
        <v>768810</v>
      </c>
      <c r="H102" s="464">
        <v>2067106</v>
      </c>
      <c r="I102" s="464">
        <v>142476</v>
      </c>
      <c r="J102" s="464">
        <v>314551</v>
      </c>
      <c r="K102" s="464">
        <v>18115</v>
      </c>
      <c r="L102" s="464">
        <v>3375603</v>
      </c>
      <c r="M102" s="464">
        <v>19540739</v>
      </c>
      <c r="N102" s="464">
        <f t="shared" si="13"/>
        <v>24750733</v>
      </c>
      <c r="O102" s="464">
        <f t="shared" si="14"/>
        <v>2381657</v>
      </c>
      <c r="P102" s="464">
        <f t="shared" si="15"/>
        <v>22916342</v>
      </c>
      <c r="Q102" s="464">
        <f t="shared" si="16"/>
        <v>50048732</v>
      </c>
      <c r="R102" s="464">
        <f t="shared" si="17"/>
        <v>566895</v>
      </c>
      <c r="S102" s="465">
        <f t="shared" si="20"/>
        <v>50615627</v>
      </c>
      <c r="T102" s="469"/>
      <c r="U102" s="469"/>
      <c r="V102" s="469"/>
      <c r="W102" s="469"/>
      <c r="X102" s="469"/>
      <c r="Y102" s="469"/>
      <c r="Z102" s="469"/>
      <c r="AA102" s="469"/>
      <c r="AB102" s="469"/>
      <c r="AC102" s="469"/>
      <c r="AD102" s="469"/>
      <c r="AE102" s="469"/>
      <c r="AF102" s="469"/>
      <c r="AG102" s="469"/>
    </row>
    <row r="103" spans="1:33" x14ac:dyDescent="0.2">
      <c r="A103" s="452">
        <f t="shared" si="18"/>
        <v>2028</v>
      </c>
      <c r="B103" s="452">
        <f t="shared" si="19"/>
        <v>8</v>
      </c>
      <c r="C103" s="457">
        <f t="shared" si="12"/>
        <v>46966</v>
      </c>
      <c r="E103" s="463">
        <v>13071710</v>
      </c>
      <c r="F103" s="464">
        <v>11484084</v>
      </c>
      <c r="G103" s="464">
        <v>868349</v>
      </c>
      <c r="H103" s="464">
        <v>2198166</v>
      </c>
      <c r="I103" s="464">
        <v>151769</v>
      </c>
      <c r="J103" s="464">
        <v>320484</v>
      </c>
      <c r="K103" s="464">
        <v>18453</v>
      </c>
      <c r="L103" s="464">
        <v>3427996</v>
      </c>
      <c r="M103" s="464">
        <v>18677077</v>
      </c>
      <c r="N103" s="464">
        <f t="shared" si="13"/>
        <v>25594365</v>
      </c>
      <c r="O103" s="464">
        <f t="shared" si="14"/>
        <v>2518650</v>
      </c>
      <c r="P103" s="464">
        <f t="shared" si="15"/>
        <v>22105073</v>
      </c>
      <c r="Q103" s="464">
        <f t="shared" si="16"/>
        <v>50218088</v>
      </c>
      <c r="R103" s="464">
        <f t="shared" si="17"/>
        <v>568813</v>
      </c>
      <c r="S103" s="465">
        <f t="shared" si="20"/>
        <v>50786901</v>
      </c>
      <c r="T103" s="469"/>
      <c r="U103" s="469"/>
      <c r="V103" s="469"/>
      <c r="W103" s="469"/>
      <c r="X103" s="469"/>
      <c r="Y103" s="469"/>
      <c r="Z103" s="469"/>
      <c r="AA103" s="469"/>
      <c r="AB103" s="469"/>
      <c r="AC103" s="469"/>
      <c r="AD103" s="469"/>
      <c r="AE103" s="469"/>
      <c r="AF103" s="469"/>
      <c r="AG103" s="469"/>
    </row>
    <row r="104" spans="1:33" x14ac:dyDescent="0.2">
      <c r="A104" s="452">
        <f t="shared" si="18"/>
        <v>2028</v>
      </c>
      <c r="B104" s="452">
        <f t="shared" si="19"/>
        <v>9</v>
      </c>
      <c r="C104" s="457">
        <f t="shared" si="12"/>
        <v>46997</v>
      </c>
      <c r="E104" s="463">
        <v>17092666</v>
      </c>
      <c r="F104" s="464">
        <v>13956608</v>
      </c>
      <c r="G104" s="464">
        <v>1187067</v>
      </c>
      <c r="H104" s="464">
        <v>2053704</v>
      </c>
      <c r="I104" s="464">
        <v>135377</v>
      </c>
      <c r="J104" s="464">
        <v>248218</v>
      </c>
      <c r="K104" s="464">
        <v>16770</v>
      </c>
      <c r="L104" s="464">
        <v>3565884</v>
      </c>
      <c r="M104" s="464">
        <v>20199909</v>
      </c>
      <c r="N104" s="464">
        <f t="shared" si="13"/>
        <v>32388488</v>
      </c>
      <c r="O104" s="464">
        <f t="shared" si="14"/>
        <v>2301922</v>
      </c>
      <c r="P104" s="464">
        <f t="shared" si="15"/>
        <v>23765793</v>
      </c>
      <c r="Q104" s="464">
        <f t="shared" si="16"/>
        <v>58456203</v>
      </c>
      <c r="R104" s="464">
        <f t="shared" si="17"/>
        <v>662125</v>
      </c>
      <c r="S104" s="465">
        <f t="shared" si="20"/>
        <v>59118328</v>
      </c>
      <c r="T104" s="469"/>
      <c r="U104" s="469"/>
      <c r="V104" s="469"/>
      <c r="W104" s="469"/>
      <c r="X104" s="469"/>
      <c r="Y104" s="469"/>
      <c r="Z104" s="469"/>
      <c r="AA104" s="469"/>
      <c r="AB104" s="469"/>
      <c r="AC104" s="469"/>
      <c r="AD104" s="469"/>
      <c r="AE104" s="469"/>
      <c r="AF104" s="469"/>
      <c r="AG104" s="469"/>
    </row>
    <row r="105" spans="1:33" x14ac:dyDescent="0.2">
      <c r="A105" s="452">
        <f t="shared" si="18"/>
        <v>2028</v>
      </c>
      <c r="B105" s="452">
        <f t="shared" si="19"/>
        <v>10</v>
      </c>
      <c r="C105" s="457">
        <f t="shared" si="12"/>
        <v>47027</v>
      </c>
      <c r="E105" s="463">
        <v>35791067</v>
      </c>
      <c r="F105" s="464">
        <v>23624419</v>
      </c>
      <c r="G105" s="464">
        <v>1247673</v>
      </c>
      <c r="H105" s="464">
        <v>2912612</v>
      </c>
      <c r="I105" s="464">
        <v>174678</v>
      </c>
      <c r="J105" s="464">
        <v>261820</v>
      </c>
      <c r="K105" s="464">
        <v>19543</v>
      </c>
      <c r="L105" s="464">
        <v>3321401</v>
      </c>
      <c r="M105" s="464">
        <v>15936629</v>
      </c>
      <c r="N105" s="464">
        <f t="shared" si="13"/>
        <v>60857380</v>
      </c>
      <c r="O105" s="464">
        <f t="shared" si="14"/>
        <v>3174432</v>
      </c>
      <c r="P105" s="464">
        <f t="shared" si="15"/>
        <v>19258030</v>
      </c>
      <c r="Q105" s="464">
        <f t="shared" si="16"/>
        <v>83289842</v>
      </c>
      <c r="R105" s="464">
        <f t="shared" si="17"/>
        <v>943412</v>
      </c>
      <c r="S105" s="465">
        <f t="shared" si="20"/>
        <v>84233254</v>
      </c>
      <c r="T105" s="469"/>
      <c r="U105" s="469"/>
      <c r="V105" s="469"/>
      <c r="W105" s="469"/>
      <c r="X105" s="469"/>
      <c r="Y105" s="469"/>
      <c r="Z105" s="469"/>
      <c r="AA105" s="469"/>
      <c r="AB105" s="469"/>
      <c r="AC105" s="469"/>
      <c r="AD105" s="469"/>
      <c r="AE105" s="469"/>
      <c r="AF105" s="469"/>
      <c r="AG105" s="469"/>
    </row>
    <row r="106" spans="1:33" x14ac:dyDescent="0.2">
      <c r="A106" s="452">
        <f t="shared" si="18"/>
        <v>2028</v>
      </c>
      <c r="B106" s="452">
        <f t="shared" si="19"/>
        <v>11</v>
      </c>
      <c r="C106" s="457">
        <f t="shared" si="12"/>
        <v>47058</v>
      </c>
      <c r="E106" s="463">
        <v>59381894</v>
      </c>
      <c r="F106" s="464">
        <v>32112161</v>
      </c>
      <c r="G106" s="464">
        <v>2024297</v>
      </c>
      <c r="H106" s="464">
        <v>3075316</v>
      </c>
      <c r="I106" s="464">
        <v>175280</v>
      </c>
      <c r="J106" s="464">
        <v>284625</v>
      </c>
      <c r="K106" s="464">
        <v>20833</v>
      </c>
      <c r="L106" s="464">
        <v>4112922</v>
      </c>
      <c r="M106" s="464">
        <v>16801020</v>
      </c>
      <c r="N106" s="464">
        <f t="shared" si="13"/>
        <v>93714465</v>
      </c>
      <c r="O106" s="464">
        <f t="shared" si="14"/>
        <v>3359941</v>
      </c>
      <c r="P106" s="464">
        <f t="shared" si="15"/>
        <v>20913942</v>
      </c>
      <c r="Q106" s="464">
        <f t="shared" si="16"/>
        <v>117988348</v>
      </c>
      <c r="R106" s="464">
        <f t="shared" si="17"/>
        <v>1336438</v>
      </c>
      <c r="S106" s="465">
        <f t="shared" si="20"/>
        <v>119324786</v>
      </c>
      <c r="T106" s="469"/>
      <c r="U106" s="469"/>
      <c r="V106" s="469"/>
      <c r="W106" s="469"/>
      <c r="X106" s="469"/>
      <c r="Y106" s="469"/>
      <c r="Z106" s="469"/>
      <c r="AA106" s="469"/>
      <c r="AB106" s="469"/>
      <c r="AC106" s="469"/>
      <c r="AD106" s="469"/>
      <c r="AE106" s="469"/>
      <c r="AF106" s="469"/>
      <c r="AG106" s="469"/>
    </row>
    <row r="107" spans="1:33" x14ac:dyDescent="0.2">
      <c r="A107" s="452">
        <f t="shared" si="18"/>
        <v>2028</v>
      </c>
      <c r="B107" s="452">
        <f t="shared" si="19"/>
        <v>12</v>
      </c>
      <c r="C107" s="457">
        <f t="shared" si="12"/>
        <v>47088</v>
      </c>
      <c r="E107" s="463">
        <v>80086809</v>
      </c>
      <c r="F107" s="464">
        <v>37727770</v>
      </c>
      <c r="G107" s="464">
        <v>2569245</v>
      </c>
      <c r="H107" s="464">
        <v>3836004</v>
      </c>
      <c r="I107" s="464">
        <v>211751</v>
      </c>
      <c r="J107" s="464">
        <v>315468</v>
      </c>
      <c r="K107" s="464">
        <v>22825</v>
      </c>
      <c r="L107" s="464">
        <v>4462766</v>
      </c>
      <c r="M107" s="464">
        <v>17496067</v>
      </c>
      <c r="N107" s="464">
        <f t="shared" si="13"/>
        <v>120618400</v>
      </c>
      <c r="O107" s="464">
        <f t="shared" si="14"/>
        <v>4151472</v>
      </c>
      <c r="P107" s="464">
        <f t="shared" si="15"/>
        <v>21958833</v>
      </c>
      <c r="Q107" s="464">
        <f t="shared" si="16"/>
        <v>146728705</v>
      </c>
      <c r="R107" s="464">
        <f t="shared" si="17"/>
        <v>1661976</v>
      </c>
      <c r="S107" s="465">
        <f t="shared" si="20"/>
        <v>148390681</v>
      </c>
      <c r="T107" s="469"/>
      <c r="U107" s="469"/>
      <c r="V107" s="469"/>
      <c r="W107" s="469"/>
      <c r="X107" s="469"/>
      <c r="Y107" s="469"/>
      <c r="Z107" s="469"/>
      <c r="AA107" s="469"/>
      <c r="AB107" s="469"/>
      <c r="AC107" s="469"/>
      <c r="AD107" s="469"/>
      <c r="AE107" s="469"/>
      <c r="AF107" s="469"/>
      <c r="AG107" s="469"/>
    </row>
    <row r="108" spans="1:33" x14ac:dyDescent="0.2">
      <c r="A108" s="452">
        <f t="shared" si="18"/>
        <v>2029</v>
      </c>
      <c r="B108" s="452">
        <f t="shared" si="19"/>
        <v>1</v>
      </c>
      <c r="C108" s="457">
        <f t="shared" si="12"/>
        <v>47119</v>
      </c>
      <c r="E108" s="463">
        <v>78239235</v>
      </c>
      <c r="F108" s="464">
        <v>32532007</v>
      </c>
      <c r="G108" s="464">
        <v>2221096</v>
      </c>
      <c r="H108" s="464">
        <v>3045372</v>
      </c>
      <c r="I108" s="464">
        <v>168590</v>
      </c>
      <c r="J108" s="464">
        <v>288837</v>
      </c>
      <c r="K108" s="464">
        <v>21265</v>
      </c>
      <c r="L108" s="464">
        <v>4266356</v>
      </c>
      <c r="M108" s="464">
        <v>15333800</v>
      </c>
      <c r="N108" s="464">
        <f t="shared" si="13"/>
        <v>113182193</v>
      </c>
      <c r="O108" s="464">
        <f t="shared" si="14"/>
        <v>3334209</v>
      </c>
      <c r="P108" s="464">
        <f t="shared" si="15"/>
        <v>19600156</v>
      </c>
      <c r="Q108" s="464">
        <f t="shared" si="16"/>
        <v>136116558</v>
      </c>
      <c r="R108" s="464">
        <f t="shared" si="17"/>
        <v>1541773</v>
      </c>
      <c r="S108" s="465">
        <f t="shared" si="20"/>
        <v>137658331</v>
      </c>
      <c r="T108" s="469"/>
      <c r="U108" s="469"/>
      <c r="V108" s="469"/>
      <c r="W108" s="469"/>
      <c r="X108" s="469"/>
      <c r="Y108" s="469"/>
      <c r="Z108" s="469"/>
      <c r="AA108" s="469"/>
      <c r="AB108" s="469"/>
      <c r="AC108" s="469"/>
      <c r="AD108" s="469"/>
      <c r="AE108" s="469"/>
      <c r="AF108" s="469"/>
      <c r="AG108" s="469"/>
    </row>
    <row r="109" spans="1:33" x14ac:dyDescent="0.2">
      <c r="A109" s="452">
        <f t="shared" si="18"/>
        <v>2029</v>
      </c>
      <c r="B109" s="452">
        <f t="shared" si="19"/>
        <v>2</v>
      </c>
      <c r="C109" s="457">
        <f t="shared" si="12"/>
        <v>47150</v>
      </c>
      <c r="E109" s="463">
        <v>67169863</v>
      </c>
      <c r="F109" s="464">
        <v>29384114</v>
      </c>
      <c r="G109" s="464">
        <v>2065184</v>
      </c>
      <c r="H109" s="464">
        <v>2990419</v>
      </c>
      <c r="I109" s="464">
        <v>166602</v>
      </c>
      <c r="J109" s="464">
        <v>277000</v>
      </c>
      <c r="K109" s="464">
        <v>20675</v>
      </c>
      <c r="L109" s="464">
        <v>4879114</v>
      </c>
      <c r="M109" s="464">
        <v>18723741</v>
      </c>
      <c r="N109" s="464">
        <f t="shared" si="13"/>
        <v>98806438</v>
      </c>
      <c r="O109" s="464">
        <f t="shared" si="14"/>
        <v>3267419</v>
      </c>
      <c r="P109" s="464">
        <f t="shared" si="15"/>
        <v>23602855</v>
      </c>
      <c r="Q109" s="464">
        <f t="shared" si="16"/>
        <v>125676712</v>
      </c>
      <c r="R109" s="464">
        <f t="shared" si="17"/>
        <v>1423523</v>
      </c>
      <c r="S109" s="465">
        <f t="shared" si="20"/>
        <v>127100235</v>
      </c>
      <c r="T109" s="469"/>
      <c r="U109" s="469"/>
      <c r="V109" s="469"/>
      <c r="W109" s="469"/>
      <c r="X109" s="469"/>
      <c r="Y109" s="469"/>
      <c r="Z109" s="469"/>
      <c r="AA109" s="469"/>
      <c r="AB109" s="469"/>
      <c r="AC109" s="469"/>
      <c r="AD109" s="469"/>
      <c r="AE109" s="469"/>
      <c r="AF109" s="469"/>
      <c r="AG109" s="469"/>
    </row>
    <row r="110" spans="1:33" x14ac:dyDescent="0.2">
      <c r="A110" s="452">
        <f t="shared" si="18"/>
        <v>2029</v>
      </c>
      <c r="B110" s="452">
        <f t="shared" si="19"/>
        <v>3</v>
      </c>
      <c r="C110" s="457">
        <f t="shared" si="12"/>
        <v>47178</v>
      </c>
      <c r="E110" s="463">
        <v>61330116</v>
      </c>
      <c r="F110" s="464">
        <v>26543455</v>
      </c>
      <c r="G110" s="464">
        <v>1932886</v>
      </c>
      <c r="H110" s="464">
        <v>2880925</v>
      </c>
      <c r="I110" s="464">
        <v>164013</v>
      </c>
      <c r="J110" s="464">
        <v>295592</v>
      </c>
      <c r="K110" s="464">
        <v>22152</v>
      </c>
      <c r="L110" s="464">
        <v>4299738</v>
      </c>
      <c r="M110" s="464">
        <v>15473980</v>
      </c>
      <c r="N110" s="464">
        <f t="shared" si="13"/>
        <v>89992622</v>
      </c>
      <c r="O110" s="464">
        <f t="shared" si="14"/>
        <v>3176517</v>
      </c>
      <c r="P110" s="464">
        <f t="shared" si="15"/>
        <v>19773718</v>
      </c>
      <c r="Q110" s="464">
        <f t="shared" si="16"/>
        <v>112942857</v>
      </c>
      <c r="R110" s="464">
        <f t="shared" si="17"/>
        <v>1279288</v>
      </c>
      <c r="S110" s="465">
        <f t="shared" si="20"/>
        <v>114222145</v>
      </c>
      <c r="T110" s="469"/>
      <c r="U110" s="469"/>
      <c r="V110" s="469"/>
      <c r="W110" s="469"/>
      <c r="X110" s="469"/>
      <c r="Y110" s="469"/>
      <c r="Z110" s="469"/>
      <c r="AA110" s="469"/>
      <c r="AB110" s="469"/>
      <c r="AC110" s="469"/>
      <c r="AD110" s="469"/>
      <c r="AE110" s="469"/>
      <c r="AF110" s="469"/>
      <c r="AG110" s="469"/>
    </row>
    <row r="111" spans="1:33" x14ac:dyDescent="0.2">
      <c r="A111" s="452">
        <f t="shared" si="18"/>
        <v>2029</v>
      </c>
      <c r="B111" s="452">
        <f t="shared" si="19"/>
        <v>4</v>
      </c>
      <c r="C111" s="457">
        <f t="shared" si="12"/>
        <v>47209</v>
      </c>
      <c r="E111" s="463">
        <v>42765009</v>
      </c>
      <c r="F111" s="464">
        <v>19406911</v>
      </c>
      <c r="G111" s="464">
        <v>1538491</v>
      </c>
      <c r="H111" s="464">
        <v>2317052</v>
      </c>
      <c r="I111" s="464">
        <v>137288</v>
      </c>
      <c r="J111" s="464">
        <v>280221</v>
      </c>
      <c r="K111" s="464">
        <v>21056</v>
      </c>
      <c r="L111" s="464">
        <v>4349748</v>
      </c>
      <c r="M111" s="464">
        <v>16788771</v>
      </c>
      <c r="N111" s="464">
        <f t="shared" si="13"/>
        <v>63868755</v>
      </c>
      <c r="O111" s="464">
        <f t="shared" si="14"/>
        <v>2597273</v>
      </c>
      <c r="P111" s="464">
        <f t="shared" si="15"/>
        <v>21138519</v>
      </c>
      <c r="Q111" s="464">
        <f t="shared" si="16"/>
        <v>87604547</v>
      </c>
      <c r="R111" s="464">
        <f t="shared" si="17"/>
        <v>992285</v>
      </c>
      <c r="S111" s="465">
        <f t="shared" si="20"/>
        <v>88596832</v>
      </c>
      <c r="T111" s="469"/>
      <c r="U111" s="469"/>
      <c r="V111" s="469"/>
      <c r="W111" s="469"/>
      <c r="X111" s="469"/>
      <c r="Y111" s="469"/>
      <c r="Z111" s="469"/>
      <c r="AA111" s="469"/>
      <c r="AB111" s="469"/>
      <c r="AC111" s="469"/>
      <c r="AD111" s="469"/>
      <c r="AE111" s="469"/>
      <c r="AF111" s="469"/>
      <c r="AG111" s="469"/>
    </row>
    <row r="112" spans="1:33" x14ac:dyDescent="0.2">
      <c r="A112" s="452">
        <f t="shared" si="18"/>
        <v>2029</v>
      </c>
      <c r="B112" s="452">
        <f t="shared" si="19"/>
        <v>5</v>
      </c>
      <c r="C112" s="457">
        <f t="shared" si="12"/>
        <v>47239</v>
      </c>
      <c r="E112" s="463">
        <v>24826606</v>
      </c>
      <c r="F112" s="464">
        <v>14797577</v>
      </c>
      <c r="G112" s="464">
        <v>1061097</v>
      </c>
      <c r="H112" s="464">
        <v>2369204</v>
      </c>
      <c r="I112" s="464">
        <v>144629</v>
      </c>
      <c r="J112" s="464">
        <v>260001</v>
      </c>
      <c r="K112" s="464">
        <v>19565</v>
      </c>
      <c r="L112" s="464">
        <v>3837966</v>
      </c>
      <c r="M112" s="464">
        <v>19947889</v>
      </c>
      <c r="N112" s="464">
        <f t="shared" si="13"/>
        <v>40849474</v>
      </c>
      <c r="O112" s="464">
        <f t="shared" si="14"/>
        <v>2629205</v>
      </c>
      <c r="P112" s="464">
        <f t="shared" si="15"/>
        <v>23785855</v>
      </c>
      <c r="Q112" s="464">
        <f t="shared" si="16"/>
        <v>67264534</v>
      </c>
      <c r="R112" s="464">
        <f t="shared" si="17"/>
        <v>761896</v>
      </c>
      <c r="S112" s="465">
        <f t="shared" si="20"/>
        <v>68026430</v>
      </c>
      <c r="T112" s="469"/>
      <c r="U112" s="469"/>
      <c r="V112" s="469"/>
      <c r="W112" s="469"/>
      <c r="X112" s="469"/>
      <c r="Y112" s="469"/>
      <c r="Z112" s="469"/>
      <c r="AA112" s="469"/>
      <c r="AB112" s="469"/>
      <c r="AC112" s="469"/>
      <c r="AD112" s="469"/>
      <c r="AE112" s="469"/>
      <c r="AF112" s="469"/>
      <c r="AG112" s="469"/>
    </row>
    <row r="113" spans="1:33" x14ac:dyDescent="0.2">
      <c r="A113" s="452">
        <f t="shared" si="18"/>
        <v>2029</v>
      </c>
      <c r="B113" s="452">
        <f t="shared" si="19"/>
        <v>6</v>
      </c>
      <c r="C113" s="457">
        <f t="shared" si="12"/>
        <v>47270</v>
      </c>
      <c r="E113" s="463">
        <v>17152055</v>
      </c>
      <c r="F113" s="464">
        <v>12239591</v>
      </c>
      <c r="G113" s="464">
        <v>869194</v>
      </c>
      <c r="H113" s="464">
        <v>2002281</v>
      </c>
      <c r="I113" s="464">
        <v>130462</v>
      </c>
      <c r="J113" s="464">
        <v>305409</v>
      </c>
      <c r="K113" s="464">
        <v>19148</v>
      </c>
      <c r="L113" s="464">
        <v>3934817</v>
      </c>
      <c r="M113" s="464">
        <v>20201407</v>
      </c>
      <c r="N113" s="464">
        <f t="shared" si="13"/>
        <v>30410450</v>
      </c>
      <c r="O113" s="464">
        <f t="shared" si="14"/>
        <v>2307690</v>
      </c>
      <c r="P113" s="464">
        <f t="shared" si="15"/>
        <v>24136224</v>
      </c>
      <c r="Q113" s="464">
        <f t="shared" si="16"/>
        <v>56854364</v>
      </c>
      <c r="R113" s="464">
        <f t="shared" si="17"/>
        <v>643981</v>
      </c>
      <c r="S113" s="465">
        <f t="shared" si="20"/>
        <v>57498345</v>
      </c>
      <c r="T113" s="469"/>
      <c r="U113" s="469"/>
      <c r="V113" s="469"/>
      <c r="W113" s="469"/>
      <c r="X113" s="469"/>
      <c r="Y113" s="469"/>
      <c r="Z113" s="469"/>
      <c r="AA113" s="469"/>
      <c r="AB113" s="469"/>
      <c r="AC113" s="469"/>
      <c r="AD113" s="469"/>
      <c r="AE113" s="469"/>
      <c r="AF113" s="469"/>
      <c r="AG113" s="469"/>
    </row>
    <row r="114" spans="1:33" x14ac:dyDescent="0.2">
      <c r="A114" s="452">
        <f t="shared" si="18"/>
        <v>2029</v>
      </c>
      <c r="B114" s="452">
        <f t="shared" si="19"/>
        <v>7</v>
      </c>
      <c r="C114" s="457">
        <f t="shared" si="12"/>
        <v>47300</v>
      </c>
      <c r="E114" s="463">
        <v>13290933</v>
      </c>
      <c r="F114" s="464">
        <v>10465901</v>
      </c>
      <c r="G114" s="464">
        <v>737387</v>
      </c>
      <c r="H114" s="464">
        <v>2008413</v>
      </c>
      <c r="I114" s="464">
        <v>138640</v>
      </c>
      <c r="J114" s="464">
        <v>310870</v>
      </c>
      <c r="K114" s="464">
        <v>18113</v>
      </c>
      <c r="L114" s="464">
        <v>3397445</v>
      </c>
      <c r="M114" s="464">
        <v>20290772</v>
      </c>
      <c r="N114" s="464">
        <f t="shared" si="13"/>
        <v>24650974</v>
      </c>
      <c r="O114" s="464">
        <f t="shared" si="14"/>
        <v>2319283</v>
      </c>
      <c r="P114" s="464">
        <f t="shared" si="15"/>
        <v>23688217</v>
      </c>
      <c r="Q114" s="464">
        <f t="shared" si="16"/>
        <v>50658474</v>
      </c>
      <c r="R114" s="464">
        <f t="shared" si="17"/>
        <v>573801</v>
      </c>
      <c r="S114" s="465">
        <f t="shared" si="20"/>
        <v>51232275</v>
      </c>
      <c r="T114" s="469"/>
      <c r="U114" s="469"/>
      <c r="V114" s="469"/>
      <c r="W114" s="469"/>
      <c r="X114" s="469"/>
      <c r="Y114" s="469"/>
      <c r="Z114" s="469"/>
      <c r="AA114" s="469"/>
      <c r="AB114" s="469"/>
      <c r="AC114" s="469"/>
      <c r="AD114" s="469"/>
      <c r="AE114" s="469"/>
      <c r="AF114" s="469"/>
      <c r="AG114" s="469"/>
    </row>
    <row r="115" spans="1:33" x14ac:dyDescent="0.2">
      <c r="A115" s="452">
        <f t="shared" si="18"/>
        <v>2029</v>
      </c>
      <c r="B115" s="452">
        <f t="shared" si="19"/>
        <v>8</v>
      </c>
      <c r="C115" s="457">
        <f t="shared" si="12"/>
        <v>47331</v>
      </c>
      <c r="E115" s="463">
        <v>12965943</v>
      </c>
      <c r="F115" s="464">
        <v>11527289</v>
      </c>
      <c r="G115" s="464">
        <v>833416</v>
      </c>
      <c r="H115" s="464">
        <v>2134595</v>
      </c>
      <c r="I115" s="464">
        <v>147642</v>
      </c>
      <c r="J115" s="464">
        <v>316892</v>
      </c>
      <c r="K115" s="464">
        <v>18454</v>
      </c>
      <c r="L115" s="464">
        <v>3450540</v>
      </c>
      <c r="M115" s="464">
        <v>19390917</v>
      </c>
      <c r="N115" s="464">
        <f t="shared" si="13"/>
        <v>25492744</v>
      </c>
      <c r="O115" s="464">
        <f t="shared" si="14"/>
        <v>2451487</v>
      </c>
      <c r="P115" s="464">
        <f t="shared" si="15"/>
        <v>22841457</v>
      </c>
      <c r="Q115" s="464">
        <f t="shared" si="16"/>
        <v>50785688</v>
      </c>
      <c r="R115" s="464">
        <f t="shared" si="17"/>
        <v>575242</v>
      </c>
      <c r="S115" s="465">
        <f t="shared" si="20"/>
        <v>51360930</v>
      </c>
      <c r="T115" s="469"/>
      <c r="U115" s="469"/>
      <c r="V115" s="469"/>
      <c r="W115" s="469"/>
      <c r="X115" s="469"/>
      <c r="Y115" s="469"/>
      <c r="Z115" s="469"/>
      <c r="AA115" s="469"/>
      <c r="AB115" s="469"/>
      <c r="AC115" s="469"/>
      <c r="AD115" s="469"/>
      <c r="AE115" s="469"/>
      <c r="AF115" s="469"/>
      <c r="AG115" s="469"/>
    </row>
    <row r="116" spans="1:33" x14ac:dyDescent="0.2">
      <c r="A116" s="452">
        <f t="shared" si="18"/>
        <v>2029</v>
      </c>
      <c r="B116" s="452">
        <f t="shared" si="19"/>
        <v>9</v>
      </c>
      <c r="C116" s="457">
        <f t="shared" si="12"/>
        <v>47362</v>
      </c>
      <c r="E116" s="463">
        <v>16752960</v>
      </c>
      <c r="F116" s="464">
        <v>13937896</v>
      </c>
      <c r="G116" s="464">
        <v>1144145</v>
      </c>
      <c r="H116" s="464">
        <v>1989752</v>
      </c>
      <c r="I116" s="464">
        <v>131520</v>
      </c>
      <c r="J116" s="464">
        <v>244863</v>
      </c>
      <c r="K116" s="464">
        <v>16759</v>
      </c>
      <c r="L116" s="464">
        <v>3585379</v>
      </c>
      <c r="M116" s="464">
        <v>20940654</v>
      </c>
      <c r="N116" s="464">
        <f t="shared" si="13"/>
        <v>31983280</v>
      </c>
      <c r="O116" s="464">
        <f t="shared" si="14"/>
        <v>2234615</v>
      </c>
      <c r="P116" s="464">
        <f t="shared" si="15"/>
        <v>24526033</v>
      </c>
      <c r="Q116" s="464">
        <f t="shared" si="16"/>
        <v>58743928</v>
      </c>
      <c r="R116" s="464">
        <f t="shared" si="17"/>
        <v>665384</v>
      </c>
      <c r="S116" s="465">
        <f t="shared" si="20"/>
        <v>59409312</v>
      </c>
      <c r="T116" s="469"/>
      <c r="U116" s="469"/>
      <c r="V116" s="469"/>
      <c r="W116" s="469"/>
      <c r="X116" s="469"/>
      <c r="Y116" s="469"/>
      <c r="Z116" s="469"/>
      <c r="AA116" s="469"/>
      <c r="AB116" s="469"/>
      <c r="AC116" s="469"/>
      <c r="AD116" s="469"/>
      <c r="AE116" s="469"/>
      <c r="AF116" s="469"/>
      <c r="AG116" s="469"/>
    </row>
    <row r="117" spans="1:33" x14ac:dyDescent="0.2">
      <c r="A117" s="452">
        <f t="shared" si="18"/>
        <v>2029</v>
      </c>
      <c r="B117" s="452">
        <f t="shared" si="19"/>
        <v>10</v>
      </c>
      <c r="C117" s="457">
        <f t="shared" si="12"/>
        <v>47392</v>
      </c>
      <c r="E117" s="463">
        <v>34927499</v>
      </c>
      <c r="F117" s="464">
        <v>23578405</v>
      </c>
      <c r="G117" s="464">
        <v>1211199</v>
      </c>
      <c r="H117" s="464">
        <v>2816790</v>
      </c>
      <c r="I117" s="464">
        <v>169521</v>
      </c>
      <c r="J117" s="464">
        <v>257958</v>
      </c>
      <c r="K117" s="464">
        <v>19528</v>
      </c>
      <c r="L117" s="464">
        <v>3333413</v>
      </c>
      <c r="M117" s="464">
        <v>16202873</v>
      </c>
      <c r="N117" s="464">
        <f t="shared" si="13"/>
        <v>59906152</v>
      </c>
      <c r="O117" s="464">
        <f t="shared" si="14"/>
        <v>3074748</v>
      </c>
      <c r="P117" s="464">
        <f t="shared" si="15"/>
        <v>19536286</v>
      </c>
      <c r="Q117" s="464">
        <f t="shared" si="16"/>
        <v>82517186</v>
      </c>
      <c r="R117" s="464">
        <f t="shared" si="17"/>
        <v>934661</v>
      </c>
      <c r="S117" s="465">
        <f t="shared" si="20"/>
        <v>83451847</v>
      </c>
      <c r="T117" s="469"/>
      <c r="U117" s="469"/>
      <c r="V117" s="469"/>
      <c r="W117" s="469"/>
      <c r="X117" s="469"/>
      <c r="Y117" s="469"/>
      <c r="Z117" s="469"/>
      <c r="AA117" s="469"/>
      <c r="AB117" s="469"/>
      <c r="AC117" s="469"/>
      <c r="AD117" s="469"/>
      <c r="AE117" s="469"/>
      <c r="AF117" s="469"/>
      <c r="AG117" s="469"/>
    </row>
    <row r="118" spans="1:33" x14ac:dyDescent="0.2">
      <c r="A118" s="452">
        <f t="shared" si="18"/>
        <v>2029</v>
      </c>
      <c r="B118" s="452">
        <f t="shared" si="19"/>
        <v>11</v>
      </c>
      <c r="C118" s="457">
        <f t="shared" si="12"/>
        <v>47423</v>
      </c>
      <c r="E118" s="463">
        <v>58072376</v>
      </c>
      <c r="F118" s="464">
        <v>31951105</v>
      </c>
      <c r="G118" s="464">
        <v>1975674</v>
      </c>
      <c r="H118" s="464">
        <v>2973113</v>
      </c>
      <c r="I118" s="464">
        <v>170053</v>
      </c>
      <c r="J118" s="464">
        <v>281831</v>
      </c>
      <c r="K118" s="464">
        <v>20820</v>
      </c>
      <c r="L118" s="464">
        <v>4128258</v>
      </c>
      <c r="M118" s="464">
        <v>17079818</v>
      </c>
      <c r="N118" s="464">
        <f t="shared" si="13"/>
        <v>92190028</v>
      </c>
      <c r="O118" s="464">
        <f t="shared" si="14"/>
        <v>3254944</v>
      </c>
      <c r="P118" s="464">
        <f t="shared" si="15"/>
        <v>21208076</v>
      </c>
      <c r="Q118" s="464">
        <f t="shared" si="16"/>
        <v>116653048</v>
      </c>
      <c r="R118" s="464">
        <f t="shared" si="17"/>
        <v>1321313</v>
      </c>
      <c r="S118" s="465">
        <f t="shared" si="20"/>
        <v>117974361</v>
      </c>
      <c r="T118" s="469"/>
      <c r="U118" s="469"/>
      <c r="V118" s="469"/>
      <c r="W118" s="469"/>
      <c r="X118" s="469"/>
      <c r="Y118" s="469"/>
      <c r="Z118" s="469"/>
      <c r="AA118" s="469"/>
      <c r="AB118" s="469"/>
      <c r="AC118" s="469"/>
      <c r="AD118" s="469"/>
      <c r="AE118" s="469"/>
      <c r="AF118" s="469"/>
      <c r="AG118" s="469"/>
    </row>
    <row r="119" spans="1:33" x14ac:dyDescent="0.2">
      <c r="A119" s="452">
        <f t="shared" si="18"/>
        <v>2029</v>
      </c>
      <c r="B119" s="452">
        <f t="shared" si="19"/>
        <v>12</v>
      </c>
      <c r="C119" s="457">
        <f t="shared" si="12"/>
        <v>47453</v>
      </c>
      <c r="E119" s="463">
        <v>78395800</v>
      </c>
      <c r="F119" s="464">
        <v>37344308</v>
      </c>
      <c r="G119" s="464">
        <v>2513252</v>
      </c>
      <c r="H119" s="464">
        <v>3709813</v>
      </c>
      <c r="I119" s="464">
        <v>205454</v>
      </c>
      <c r="J119" s="464">
        <v>313394</v>
      </c>
      <c r="K119" s="464">
        <v>22817</v>
      </c>
      <c r="L119" s="464">
        <v>4477308</v>
      </c>
      <c r="M119" s="464">
        <v>17396570</v>
      </c>
      <c r="N119" s="464">
        <f t="shared" si="13"/>
        <v>118481631</v>
      </c>
      <c r="O119" s="464">
        <f t="shared" si="14"/>
        <v>4023207</v>
      </c>
      <c r="P119" s="464">
        <f t="shared" si="15"/>
        <v>21873878</v>
      </c>
      <c r="Q119" s="464">
        <f t="shared" si="16"/>
        <v>144378716</v>
      </c>
      <c r="R119" s="464">
        <f t="shared" si="17"/>
        <v>1635358</v>
      </c>
      <c r="S119" s="465">
        <f t="shared" si="20"/>
        <v>146014074</v>
      </c>
      <c r="T119" s="469"/>
      <c r="U119" s="469"/>
      <c r="V119" s="469"/>
      <c r="W119" s="469"/>
      <c r="X119" s="469"/>
      <c r="Y119" s="469"/>
      <c r="Z119" s="469"/>
      <c r="AA119" s="469"/>
      <c r="AB119" s="469"/>
      <c r="AC119" s="469"/>
      <c r="AD119" s="469"/>
      <c r="AE119" s="469"/>
      <c r="AF119" s="469"/>
      <c r="AG119" s="469"/>
    </row>
    <row r="120" spans="1:33" x14ac:dyDescent="0.2">
      <c r="A120" s="452">
        <f t="shared" si="18"/>
        <v>2030</v>
      </c>
      <c r="B120" s="452">
        <f t="shared" si="19"/>
        <v>1</v>
      </c>
      <c r="C120" s="457">
        <f t="shared" si="12"/>
        <v>47484</v>
      </c>
      <c r="E120" s="463">
        <v>76504574</v>
      </c>
      <c r="F120" s="464">
        <v>32104651</v>
      </c>
      <c r="G120" s="464">
        <v>2171957</v>
      </c>
      <c r="H120" s="464">
        <v>2939175</v>
      </c>
      <c r="I120" s="464">
        <v>163453</v>
      </c>
      <c r="J120" s="464">
        <v>285774</v>
      </c>
      <c r="K120" s="464">
        <v>21254</v>
      </c>
      <c r="L120" s="464">
        <v>4282664</v>
      </c>
      <c r="M120" s="464">
        <v>15233153</v>
      </c>
      <c r="N120" s="464">
        <f t="shared" si="13"/>
        <v>110965889</v>
      </c>
      <c r="O120" s="464">
        <f t="shared" si="14"/>
        <v>3224949</v>
      </c>
      <c r="P120" s="464">
        <f t="shared" si="15"/>
        <v>19515817</v>
      </c>
      <c r="Q120" s="464">
        <f t="shared" si="16"/>
        <v>133706655</v>
      </c>
      <c r="R120" s="464">
        <f t="shared" si="17"/>
        <v>1514477</v>
      </c>
      <c r="S120" s="465">
        <f t="shared" si="20"/>
        <v>135221132</v>
      </c>
      <c r="T120" s="469"/>
      <c r="U120" s="469"/>
      <c r="V120" s="469"/>
      <c r="W120" s="469"/>
      <c r="X120" s="469"/>
      <c r="Y120" s="469"/>
      <c r="Z120" s="469"/>
      <c r="AA120" s="469"/>
      <c r="AB120" s="469"/>
      <c r="AC120" s="469"/>
      <c r="AD120" s="469"/>
      <c r="AE120" s="469"/>
      <c r="AF120" s="469"/>
      <c r="AG120" s="469"/>
    </row>
    <row r="121" spans="1:33" x14ac:dyDescent="0.2">
      <c r="A121" s="452">
        <f t="shared" si="18"/>
        <v>2030</v>
      </c>
      <c r="B121" s="452">
        <f t="shared" si="19"/>
        <v>2</v>
      </c>
      <c r="C121" s="457">
        <f t="shared" si="12"/>
        <v>47515</v>
      </c>
      <c r="E121" s="463">
        <v>65753409</v>
      </c>
      <c r="F121" s="464">
        <v>29078919</v>
      </c>
      <c r="G121" s="464">
        <v>2016084</v>
      </c>
      <c r="H121" s="464">
        <v>2886047</v>
      </c>
      <c r="I121" s="464">
        <v>161528</v>
      </c>
      <c r="J121" s="464">
        <v>273289</v>
      </c>
      <c r="K121" s="464">
        <v>20665</v>
      </c>
      <c r="L121" s="464">
        <v>4892122</v>
      </c>
      <c r="M121" s="464">
        <v>18615688</v>
      </c>
      <c r="N121" s="464">
        <f t="shared" si="13"/>
        <v>97030605</v>
      </c>
      <c r="O121" s="464">
        <f t="shared" si="14"/>
        <v>3159336</v>
      </c>
      <c r="P121" s="464">
        <f t="shared" si="15"/>
        <v>23507810</v>
      </c>
      <c r="Q121" s="464">
        <f t="shared" si="16"/>
        <v>123697751</v>
      </c>
      <c r="R121" s="464">
        <f t="shared" si="17"/>
        <v>1401107</v>
      </c>
      <c r="S121" s="465">
        <f t="shared" si="20"/>
        <v>125098858</v>
      </c>
      <c r="T121" s="469"/>
      <c r="U121" s="469"/>
      <c r="V121" s="469"/>
      <c r="W121" s="469"/>
      <c r="X121" s="469"/>
      <c r="Y121" s="469"/>
      <c r="Z121" s="469"/>
      <c r="AA121" s="469"/>
      <c r="AB121" s="469"/>
      <c r="AC121" s="469"/>
      <c r="AD121" s="469"/>
      <c r="AE121" s="469"/>
      <c r="AF121" s="469"/>
      <c r="AG121" s="469"/>
    </row>
    <row r="122" spans="1:33" x14ac:dyDescent="0.2">
      <c r="A122" s="452">
        <f t="shared" si="18"/>
        <v>2030</v>
      </c>
      <c r="B122" s="452">
        <f t="shared" si="19"/>
        <v>3</v>
      </c>
      <c r="C122" s="457">
        <f t="shared" si="12"/>
        <v>47543</v>
      </c>
      <c r="E122" s="463">
        <v>60359982</v>
      </c>
      <c r="F122" s="464">
        <v>26445008</v>
      </c>
      <c r="G122" s="464">
        <v>1889513</v>
      </c>
      <c r="H122" s="464">
        <v>2785364</v>
      </c>
      <c r="I122" s="464">
        <v>159159</v>
      </c>
      <c r="J122" s="464">
        <v>291543</v>
      </c>
      <c r="K122" s="464">
        <v>22146</v>
      </c>
      <c r="L122" s="464">
        <v>4316710</v>
      </c>
      <c r="M122" s="464">
        <v>15382057</v>
      </c>
      <c r="N122" s="464">
        <f t="shared" si="13"/>
        <v>88875808</v>
      </c>
      <c r="O122" s="464">
        <f t="shared" si="14"/>
        <v>3076907</v>
      </c>
      <c r="P122" s="464">
        <f t="shared" si="15"/>
        <v>19698767</v>
      </c>
      <c r="Q122" s="464">
        <f t="shared" si="16"/>
        <v>111651482</v>
      </c>
      <c r="R122" s="464">
        <f t="shared" si="17"/>
        <v>1264661</v>
      </c>
      <c r="S122" s="465">
        <f t="shared" si="20"/>
        <v>112916143</v>
      </c>
      <c r="T122" s="469"/>
      <c r="U122" s="469"/>
      <c r="V122" s="469"/>
      <c r="W122" s="469"/>
      <c r="X122" s="469"/>
      <c r="Y122" s="469"/>
      <c r="Z122" s="469"/>
      <c r="AA122" s="469"/>
      <c r="AB122" s="469"/>
      <c r="AC122" s="469"/>
      <c r="AD122" s="469"/>
      <c r="AE122" s="469"/>
      <c r="AF122" s="469"/>
      <c r="AG122" s="469"/>
    </row>
    <row r="123" spans="1:33" x14ac:dyDescent="0.2">
      <c r="A123" s="452">
        <f t="shared" si="18"/>
        <v>2030</v>
      </c>
      <c r="B123" s="452">
        <f t="shared" si="19"/>
        <v>4</v>
      </c>
      <c r="C123" s="457">
        <f t="shared" si="12"/>
        <v>47574</v>
      </c>
      <c r="E123" s="463">
        <v>42115767</v>
      </c>
      <c r="F123" s="464">
        <v>19334953</v>
      </c>
      <c r="G123" s="464">
        <v>1498363</v>
      </c>
      <c r="H123" s="464">
        <v>2242074</v>
      </c>
      <c r="I123" s="464">
        <v>133299</v>
      </c>
      <c r="J123" s="464">
        <v>276205</v>
      </c>
      <c r="K123" s="464">
        <v>21050</v>
      </c>
      <c r="L123" s="464">
        <v>4368323</v>
      </c>
      <c r="M123" s="464">
        <v>16688696</v>
      </c>
      <c r="N123" s="464">
        <f t="shared" si="13"/>
        <v>63103432</v>
      </c>
      <c r="O123" s="464">
        <f t="shared" si="14"/>
        <v>2518279</v>
      </c>
      <c r="P123" s="464">
        <f t="shared" si="15"/>
        <v>21057019</v>
      </c>
      <c r="Q123" s="464">
        <f t="shared" si="16"/>
        <v>86678730</v>
      </c>
      <c r="R123" s="464">
        <f t="shared" si="17"/>
        <v>981798</v>
      </c>
      <c r="S123" s="465">
        <f t="shared" si="20"/>
        <v>87660528</v>
      </c>
      <c r="T123" s="469"/>
      <c r="U123" s="469"/>
      <c r="V123" s="469"/>
      <c r="W123" s="469"/>
      <c r="X123" s="469"/>
      <c r="Y123" s="469"/>
      <c r="Z123" s="469"/>
      <c r="AA123" s="469"/>
      <c r="AB123" s="469"/>
      <c r="AC123" s="469"/>
      <c r="AD123" s="469"/>
      <c r="AE123" s="469"/>
      <c r="AF123" s="469"/>
      <c r="AG123" s="469"/>
    </row>
    <row r="124" spans="1:33" x14ac:dyDescent="0.2">
      <c r="A124" s="452">
        <f t="shared" si="18"/>
        <v>2030</v>
      </c>
      <c r="B124" s="452">
        <f t="shared" si="19"/>
        <v>5</v>
      </c>
      <c r="C124" s="457">
        <f t="shared" si="12"/>
        <v>47604</v>
      </c>
      <c r="E124" s="463">
        <v>24505796</v>
      </c>
      <c r="F124" s="464">
        <v>14783001</v>
      </c>
      <c r="G124" s="464">
        <v>1026861</v>
      </c>
      <c r="H124" s="464">
        <v>2294891</v>
      </c>
      <c r="I124" s="464">
        <v>140507</v>
      </c>
      <c r="J124" s="464">
        <v>256230</v>
      </c>
      <c r="K124" s="464">
        <v>19564</v>
      </c>
      <c r="L124" s="464">
        <v>3856768</v>
      </c>
      <c r="M124" s="464">
        <v>19850502</v>
      </c>
      <c r="N124" s="464">
        <f t="shared" si="13"/>
        <v>40475729</v>
      </c>
      <c r="O124" s="464">
        <f t="shared" si="14"/>
        <v>2551121</v>
      </c>
      <c r="P124" s="464">
        <f t="shared" si="15"/>
        <v>23707270</v>
      </c>
      <c r="Q124" s="464">
        <f t="shared" si="16"/>
        <v>66734120</v>
      </c>
      <c r="R124" s="464">
        <f t="shared" si="17"/>
        <v>755888</v>
      </c>
      <c r="S124" s="465">
        <f t="shared" si="20"/>
        <v>67490008</v>
      </c>
      <c r="T124" s="469"/>
      <c r="U124" s="469"/>
      <c r="V124" s="469"/>
      <c r="W124" s="469"/>
      <c r="X124" s="469"/>
      <c r="Y124" s="469"/>
      <c r="Z124" s="469"/>
      <c r="AA124" s="469"/>
      <c r="AB124" s="469"/>
      <c r="AC124" s="469"/>
      <c r="AD124" s="469"/>
      <c r="AE124" s="469"/>
      <c r="AF124" s="469"/>
      <c r="AG124" s="469"/>
    </row>
    <row r="125" spans="1:33" x14ac:dyDescent="0.2">
      <c r="A125" s="452">
        <f t="shared" si="18"/>
        <v>2030</v>
      </c>
      <c r="B125" s="452">
        <f t="shared" si="19"/>
        <v>6</v>
      </c>
      <c r="C125" s="457">
        <f t="shared" si="12"/>
        <v>47635</v>
      </c>
      <c r="E125" s="463">
        <v>16962147</v>
      </c>
      <c r="F125" s="464">
        <v>12255949</v>
      </c>
      <c r="G125" s="464">
        <v>834699</v>
      </c>
      <c r="H125" s="464">
        <v>1941641</v>
      </c>
      <c r="I125" s="464">
        <v>126743</v>
      </c>
      <c r="J125" s="464">
        <v>301577</v>
      </c>
      <c r="K125" s="464">
        <v>19146</v>
      </c>
      <c r="L125" s="464">
        <v>3955671</v>
      </c>
      <c r="M125" s="464">
        <v>20102123</v>
      </c>
      <c r="N125" s="464">
        <f t="shared" si="13"/>
        <v>30198684</v>
      </c>
      <c r="O125" s="464">
        <f t="shared" si="14"/>
        <v>2243218</v>
      </c>
      <c r="P125" s="464">
        <f t="shared" si="15"/>
        <v>24057794</v>
      </c>
      <c r="Q125" s="464">
        <f t="shared" si="16"/>
        <v>56499696</v>
      </c>
      <c r="R125" s="464">
        <f t="shared" si="17"/>
        <v>639964</v>
      </c>
      <c r="S125" s="465">
        <f t="shared" si="20"/>
        <v>57139660</v>
      </c>
      <c r="T125" s="469"/>
      <c r="U125" s="469"/>
      <c r="V125" s="469"/>
      <c r="W125" s="469"/>
      <c r="X125" s="469"/>
      <c r="Y125" s="469"/>
      <c r="Z125" s="469"/>
      <c r="AA125" s="469"/>
      <c r="AB125" s="469"/>
      <c r="AC125" s="469"/>
      <c r="AD125" s="469"/>
      <c r="AE125" s="469"/>
      <c r="AF125" s="469"/>
      <c r="AG125" s="469"/>
    </row>
    <row r="126" spans="1:33" x14ac:dyDescent="0.2">
      <c r="A126" s="452">
        <f t="shared" si="18"/>
        <v>2030</v>
      </c>
      <c r="B126" s="452">
        <f t="shared" si="19"/>
        <v>7</v>
      </c>
      <c r="C126" s="457">
        <f t="shared" si="12"/>
        <v>47665</v>
      </c>
      <c r="E126" s="463">
        <v>13163727</v>
      </c>
      <c r="F126" s="464">
        <v>10493882</v>
      </c>
      <c r="G126" s="464">
        <v>705641</v>
      </c>
      <c r="H126" s="464">
        <v>1948051</v>
      </c>
      <c r="I126" s="464">
        <v>134641</v>
      </c>
      <c r="J126" s="464">
        <v>307080</v>
      </c>
      <c r="K126" s="464">
        <v>18111</v>
      </c>
      <c r="L126" s="464">
        <v>3416623</v>
      </c>
      <c r="M126" s="464">
        <v>20191544</v>
      </c>
      <c r="N126" s="464">
        <f t="shared" si="13"/>
        <v>24516002</v>
      </c>
      <c r="O126" s="464">
        <f t="shared" si="14"/>
        <v>2255131</v>
      </c>
      <c r="P126" s="464">
        <f t="shared" si="15"/>
        <v>23608167</v>
      </c>
      <c r="Q126" s="464">
        <f t="shared" si="16"/>
        <v>50379300</v>
      </c>
      <c r="R126" s="464">
        <f t="shared" si="17"/>
        <v>570639</v>
      </c>
      <c r="S126" s="465">
        <f t="shared" si="20"/>
        <v>50949939</v>
      </c>
      <c r="T126" s="469"/>
      <c r="U126" s="469"/>
      <c r="V126" s="469"/>
      <c r="W126" s="469"/>
      <c r="X126" s="469"/>
      <c r="Y126" s="469"/>
      <c r="Z126" s="469"/>
      <c r="AA126" s="469"/>
      <c r="AB126" s="469"/>
      <c r="AC126" s="469"/>
      <c r="AD126" s="469"/>
      <c r="AE126" s="469"/>
      <c r="AF126" s="469"/>
      <c r="AG126" s="469"/>
    </row>
    <row r="127" spans="1:33" x14ac:dyDescent="0.2">
      <c r="A127" s="452">
        <f t="shared" si="18"/>
        <v>2030</v>
      </c>
      <c r="B127" s="452">
        <f t="shared" si="19"/>
        <v>8</v>
      </c>
      <c r="C127" s="457">
        <f t="shared" si="12"/>
        <v>47696</v>
      </c>
      <c r="E127" s="463">
        <v>12872630</v>
      </c>
      <c r="F127" s="464">
        <v>11568192</v>
      </c>
      <c r="G127" s="464">
        <v>798786</v>
      </c>
      <c r="H127" s="464">
        <v>2070616</v>
      </c>
      <c r="I127" s="464">
        <v>143381</v>
      </c>
      <c r="J127" s="464">
        <v>313195</v>
      </c>
      <c r="K127" s="464">
        <v>18453</v>
      </c>
      <c r="L127" s="464">
        <v>3471743</v>
      </c>
      <c r="M127" s="464">
        <v>19294125</v>
      </c>
      <c r="N127" s="464">
        <f t="shared" si="13"/>
        <v>25401442</v>
      </c>
      <c r="O127" s="464">
        <f t="shared" si="14"/>
        <v>2383811</v>
      </c>
      <c r="P127" s="464">
        <f t="shared" si="15"/>
        <v>22765868</v>
      </c>
      <c r="Q127" s="464">
        <f t="shared" si="16"/>
        <v>50551121</v>
      </c>
      <c r="R127" s="464">
        <f t="shared" si="17"/>
        <v>572586</v>
      </c>
      <c r="S127" s="465">
        <f t="shared" si="20"/>
        <v>51123707</v>
      </c>
      <c r="T127" s="469"/>
      <c r="U127" s="469"/>
      <c r="V127" s="469"/>
      <c r="W127" s="469"/>
      <c r="X127" s="469"/>
      <c r="Y127" s="469"/>
      <c r="Z127" s="469"/>
      <c r="AA127" s="469"/>
      <c r="AB127" s="469"/>
      <c r="AC127" s="469"/>
      <c r="AD127" s="469"/>
      <c r="AE127" s="469"/>
      <c r="AF127" s="469"/>
      <c r="AG127" s="469"/>
    </row>
    <row r="128" spans="1:33" x14ac:dyDescent="0.2">
      <c r="A128" s="452">
        <f t="shared" si="18"/>
        <v>2030</v>
      </c>
      <c r="B128" s="452">
        <f t="shared" si="19"/>
        <v>9</v>
      </c>
      <c r="C128" s="457">
        <f t="shared" si="12"/>
        <v>47727</v>
      </c>
      <c r="E128" s="463">
        <v>16629630</v>
      </c>
      <c r="F128" s="464">
        <v>14018149</v>
      </c>
      <c r="G128" s="464">
        <v>1107751</v>
      </c>
      <c r="H128" s="464">
        <v>1930687</v>
      </c>
      <c r="I128" s="464">
        <v>127753</v>
      </c>
      <c r="J128" s="464">
        <v>241622</v>
      </c>
      <c r="K128" s="464">
        <v>16761</v>
      </c>
      <c r="L128" s="464">
        <v>3607733</v>
      </c>
      <c r="M128" s="464">
        <v>20843099</v>
      </c>
      <c r="N128" s="464">
        <f t="shared" si="13"/>
        <v>31900044</v>
      </c>
      <c r="O128" s="464">
        <f t="shared" si="14"/>
        <v>2172309</v>
      </c>
      <c r="P128" s="464">
        <f t="shared" si="15"/>
        <v>24450832</v>
      </c>
      <c r="Q128" s="464">
        <f t="shared" si="16"/>
        <v>58523185</v>
      </c>
      <c r="R128" s="464">
        <f t="shared" si="17"/>
        <v>662884</v>
      </c>
      <c r="S128" s="465">
        <f t="shared" si="20"/>
        <v>59186069</v>
      </c>
      <c r="T128" s="469"/>
      <c r="U128" s="469"/>
      <c r="V128" s="469"/>
      <c r="W128" s="469"/>
      <c r="X128" s="469"/>
      <c r="Y128" s="469"/>
      <c r="Z128" s="469"/>
      <c r="AA128" s="469"/>
      <c r="AB128" s="469"/>
      <c r="AC128" s="469"/>
      <c r="AD128" s="469"/>
      <c r="AE128" s="469"/>
      <c r="AF128" s="469"/>
      <c r="AG128" s="469"/>
    </row>
    <row r="129" spans="1:33" x14ac:dyDescent="0.2">
      <c r="A129" s="452">
        <f t="shared" si="18"/>
        <v>2030</v>
      </c>
      <c r="B129" s="452">
        <f t="shared" si="19"/>
        <v>10</v>
      </c>
      <c r="C129" s="457">
        <f t="shared" si="12"/>
        <v>47757</v>
      </c>
      <c r="E129" s="463">
        <v>34512195</v>
      </c>
      <c r="F129" s="464">
        <v>23581516</v>
      </c>
      <c r="G129" s="464">
        <v>1179442</v>
      </c>
      <c r="H129" s="464">
        <v>2728743</v>
      </c>
      <c r="I129" s="464">
        <v>164523</v>
      </c>
      <c r="J129" s="464">
        <v>254282</v>
      </c>
      <c r="K129" s="464">
        <v>19532</v>
      </c>
      <c r="L129" s="464">
        <v>3355151</v>
      </c>
      <c r="M129" s="464">
        <v>16103068</v>
      </c>
      <c r="N129" s="464">
        <f t="shared" si="13"/>
        <v>59457208</v>
      </c>
      <c r="O129" s="464">
        <f t="shared" si="14"/>
        <v>2983025</v>
      </c>
      <c r="P129" s="464">
        <f t="shared" si="15"/>
        <v>19458219</v>
      </c>
      <c r="Q129" s="464">
        <f t="shared" si="16"/>
        <v>81898452</v>
      </c>
      <c r="R129" s="464">
        <f t="shared" si="17"/>
        <v>927652</v>
      </c>
      <c r="S129" s="465">
        <f t="shared" si="20"/>
        <v>82826104</v>
      </c>
      <c r="T129" s="469"/>
      <c r="U129" s="469"/>
      <c r="V129" s="469"/>
      <c r="W129" s="469"/>
      <c r="X129" s="469"/>
      <c r="Y129" s="469"/>
      <c r="Z129" s="469"/>
      <c r="AA129" s="469"/>
      <c r="AB129" s="469"/>
      <c r="AC129" s="469"/>
      <c r="AD129" s="469"/>
      <c r="AE129" s="469"/>
      <c r="AF129" s="469"/>
      <c r="AG129" s="469"/>
    </row>
    <row r="130" spans="1:33" x14ac:dyDescent="0.2">
      <c r="A130" s="452">
        <f t="shared" si="18"/>
        <v>2030</v>
      </c>
      <c r="B130" s="452">
        <f t="shared" si="19"/>
        <v>11</v>
      </c>
      <c r="C130" s="457">
        <f t="shared" si="12"/>
        <v>47788</v>
      </c>
      <c r="E130" s="463">
        <v>57257935</v>
      </c>
      <c r="F130" s="464">
        <v>31860692</v>
      </c>
      <c r="G130" s="464">
        <v>1930633</v>
      </c>
      <c r="H130" s="464">
        <v>2875927</v>
      </c>
      <c r="I130" s="464">
        <v>164826</v>
      </c>
      <c r="J130" s="464">
        <v>279122</v>
      </c>
      <c r="K130" s="464">
        <v>20818</v>
      </c>
      <c r="L130" s="464">
        <v>4148179</v>
      </c>
      <c r="M130" s="464">
        <v>16979856</v>
      </c>
      <c r="N130" s="464">
        <f t="shared" si="13"/>
        <v>91234904</v>
      </c>
      <c r="O130" s="464">
        <f t="shared" si="14"/>
        <v>3155049</v>
      </c>
      <c r="P130" s="464">
        <f t="shared" si="15"/>
        <v>21128035</v>
      </c>
      <c r="Q130" s="464">
        <f t="shared" si="16"/>
        <v>115517988</v>
      </c>
      <c r="R130" s="464">
        <f t="shared" si="17"/>
        <v>1308456</v>
      </c>
      <c r="S130" s="465">
        <f t="shared" si="20"/>
        <v>116826444</v>
      </c>
      <c r="T130" s="469"/>
      <c r="U130" s="469"/>
      <c r="V130" s="469"/>
      <c r="W130" s="469"/>
      <c r="X130" s="469"/>
      <c r="Y130" s="469"/>
      <c r="Z130" s="469"/>
      <c r="AA130" s="469"/>
      <c r="AB130" s="469"/>
      <c r="AC130" s="469"/>
      <c r="AD130" s="469"/>
      <c r="AE130" s="469"/>
      <c r="AF130" s="469"/>
      <c r="AG130" s="469"/>
    </row>
    <row r="131" spans="1:33" x14ac:dyDescent="0.2">
      <c r="A131" s="452">
        <f t="shared" si="18"/>
        <v>2030</v>
      </c>
      <c r="B131" s="452">
        <f t="shared" si="19"/>
        <v>12</v>
      </c>
      <c r="C131" s="457">
        <f t="shared" si="12"/>
        <v>47818</v>
      </c>
      <c r="E131" s="463">
        <v>77140662</v>
      </c>
      <c r="F131" s="464">
        <v>37253889</v>
      </c>
      <c r="G131" s="464">
        <v>2462445</v>
      </c>
      <c r="H131" s="464">
        <v>3587136</v>
      </c>
      <c r="I131" s="464">
        <v>199035</v>
      </c>
      <c r="J131" s="464">
        <v>311197</v>
      </c>
      <c r="K131" s="464">
        <v>22805</v>
      </c>
      <c r="L131" s="464">
        <v>4492946</v>
      </c>
      <c r="M131" s="464">
        <v>17288699</v>
      </c>
      <c r="N131" s="464">
        <f t="shared" si="13"/>
        <v>117078836</v>
      </c>
      <c r="O131" s="464">
        <f t="shared" si="14"/>
        <v>3898333</v>
      </c>
      <c r="P131" s="464">
        <f t="shared" si="15"/>
        <v>21781645</v>
      </c>
      <c r="Q131" s="464">
        <f t="shared" si="16"/>
        <v>142758814</v>
      </c>
      <c r="R131" s="464">
        <f t="shared" si="17"/>
        <v>1617009</v>
      </c>
      <c r="S131" s="465">
        <f t="shared" si="20"/>
        <v>144375823</v>
      </c>
      <c r="T131" s="469"/>
      <c r="U131" s="469"/>
      <c r="V131" s="469"/>
      <c r="W131" s="469"/>
      <c r="X131" s="469"/>
      <c r="Y131" s="469"/>
      <c r="Z131" s="469"/>
      <c r="AA131" s="469"/>
      <c r="AB131" s="469"/>
      <c r="AC131" s="469"/>
      <c r="AD131" s="469"/>
      <c r="AE131" s="469"/>
      <c r="AF131" s="469"/>
      <c r="AG131" s="469"/>
    </row>
    <row r="132" spans="1:33" x14ac:dyDescent="0.2">
      <c r="A132" s="452">
        <f t="shared" si="18"/>
        <v>2031</v>
      </c>
      <c r="B132" s="452">
        <f t="shared" si="19"/>
        <v>1</v>
      </c>
      <c r="C132" s="457">
        <f t="shared" si="12"/>
        <v>47849</v>
      </c>
      <c r="E132" s="463">
        <v>75648564</v>
      </c>
      <c r="F132" s="464">
        <v>32015688</v>
      </c>
      <c r="G132" s="464">
        <v>2132726</v>
      </c>
      <c r="H132" s="464">
        <v>2845255</v>
      </c>
      <c r="I132" s="464">
        <v>158476</v>
      </c>
      <c r="J132" s="464">
        <v>282845</v>
      </c>
      <c r="K132" s="464">
        <v>21257</v>
      </c>
      <c r="L132" s="464">
        <v>4302190</v>
      </c>
      <c r="M132" s="464">
        <v>15145003</v>
      </c>
      <c r="N132" s="464">
        <f t="shared" si="13"/>
        <v>109976711</v>
      </c>
      <c r="O132" s="464">
        <f t="shared" si="14"/>
        <v>3128100</v>
      </c>
      <c r="P132" s="464">
        <f t="shared" si="15"/>
        <v>19447193</v>
      </c>
      <c r="Q132" s="464">
        <f t="shared" si="16"/>
        <v>132552004</v>
      </c>
      <c r="R132" s="464">
        <f t="shared" si="17"/>
        <v>1501398</v>
      </c>
      <c r="S132" s="465">
        <f t="shared" si="20"/>
        <v>134053402</v>
      </c>
      <c r="T132" s="469"/>
      <c r="U132" s="469"/>
      <c r="V132" s="469"/>
      <c r="W132" s="469"/>
      <c r="X132" s="469"/>
      <c r="Y132" s="469"/>
      <c r="Z132" s="469"/>
      <c r="AA132" s="469"/>
      <c r="AB132" s="469"/>
      <c r="AC132" s="469"/>
      <c r="AD132" s="469"/>
      <c r="AE132" s="469"/>
      <c r="AF132" s="469"/>
      <c r="AG132" s="469"/>
    </row>
    <row r="133" spans="1:33" x14ac:dyDescent="0.2">
      <c r="A133" s="452">
        <f t="shared" si="18"/>
        <v>2031</v>
      </c>
      <c r="B133" s="452">
        <f t="shared" si="19"/>
        <v>2</v>
      </c>
      <c r="C133" s="457">
        <f t="shared" si="12"/>
        <v>47880</v>
      </c>
      <c r="E133" s="463">
        <v>65367491</v>
      </c>
      <c r="F133" s="464">
        <v>29080715</v>
      </c>
      <c r="G133" s="464">
        <v>1984755</v>
      </c>
      <c r="H133" s="464">
        <v>2795655</v>
      </c>
      <c r="I133" s="464">
        <v>156680</v>
      </c>
      <c r="J133" s="464">
        <v>269780</v>
      </c>
      <c r="K133" s="464">
        <v>20673</v>
      </c>
      <c r="L133" s="464">
        <v>4920658</v>
      </c>
      <c r="M133" s="464">
        <v>18510019</v>
      </c>
      <c r="N133" s="464">
        <f t="shared" si="13"/>
        <v>96610314</v>
      </c>
      <c r="O133" s="464">
        <f t="shared" si="14"/>
        <v>3065435</v>
      </c>
      <c r="P133" s="464">
        <f t="shared" si="15"/>
        <v>23430677</v>
      </c>
      <c r="Q133" s="464">
        <f t="shared" si="16"/>
        <v>123106426</v>
      </c>
      <c r="R133" s="464">
        <f t="shared" si="17"/>
        <v>1394409</v>
      </c>
      <c r="S133" s="465">
        <f t="shared" si="20"/>
        <v>124500835</v>
      </c>
      <c r="T133" s="469"/>
      <c r="U133" s="469"/>
      <c r="V133" s="469"/>
      <c r="W133" s="469"/>
      <c r="X133" s="469"/>
      <c r="Y133" s="469"/>
      <c r="Z133" s="469"/>
      <c r="AA133" s="469"/>
      <c r="AB133" s="469"/>
      <c r="AC133" s="469"/>
      <c r="AD133" s="469"/>
      <c r="AE133" s="469"/>
      <c r="AF133" s="469"/>
      <c r="AG133" s="469"/>
    </row>
    <row r="134" spans="1:33" x14ac:dyDescent="0.2">
      <c r="A134" s="452">
        <f t="shared" si="18"/>
        <v>2031</v>
      </c>
      <c r="B134" s="452">
        <f t="shared" si="19"/>
        <v>3</v>
      </c>
      <c r="C134" s="457">
        <f t="shared" si="12"/>
        <v>47908</v>
      </c>
      <c r="E134" s="463">
        <v>59845135</v>
      </c>
      <c r="F134" s="464">
        <v>26365781</v>
      </c>
      <c r="G134" s="464">
        <v>1851570</v>
      </c>
      <c r="H134" s="464">
        <v>2696287</v>
      </c>
      <c r="I134" s="464">
        <v>154307</v>
      </c>
      <c r="J134" s="464">
        <v>287543</v>
      </c>
      <c r="K134" s="464">
        <v>22149</v>
      </c>
      <c r="L134" s="464">
        <v>4338198</v>
      </c>
      <c r="M134" s="464">
        <v>15290849</v>
      </c>
      <c r="N134" s="464">
        <f t="shared" si="13"/>
        <v>88238942</v>
      </c>
      <c r="O134" s="464">
        <f t="shared" si="14"/>
        <v>2983830</v>
      </c>
      <c r="P134" s="464">
        <f t="shared" si="15"/>
        <v>19629047</v>
      </c>
      <c r="Q134" s="464">
        <f t="shared" si="16"/>
        <v>110851819</v>
      </c>
      <c r="R134" s="464">
        <f t="shared" si="17"/>
        <v>1255603</v>
      </c>
      <c r="S134" s="465">
        <f t="shared" si="20"/>
        <v>112107422</v>
      </c>
      <c r="T134" s="469"/>
      <c r="U134" s="469"/>
      <c r="V134" s="469"/>
      <c r="W134" s="469"/>
      <c r="X134" s="469"/>
      <c r="Y134" s="469"/>
      <c r="Z134" s="469"/>
      <c r="AA134" s="469"/>
      <c r="AB134" s="469"/>
      <c r="AC134" s="469"/>
      <c r="AD134" s="469"/>
      <c r="AE134" s="469"/>
      <c r="AF134" s="469"/>
      <c r="AG134" s="469"/>
    </row>
    <row r="135" spans="1:33" x14ac:dyDescent="0.2">
      <c r="A135" s="452">
        <f t="shared" si="18"/>
        <v>2031</v>
      </c>
      <c r="B135" s="452">
        <f t="shared" si="19"/>
        <v>4</v>
      </c>
      <c r="C135" s="457">
        <f t="shared" si="12"/>
        <v>47939</v>
      </c>
      <c r="E135" s="463">
        <v>41775645</v>
      </c>
      <c r="F135" s="464">
        <v>19272315</v>
      </c>
      <c r="G135" s="464">
        <v>1459634</v>
      </c>
      <c r="H135" s="464">
        <v>2170139</v>
      </c>
      <c r="I135" s="464">
        <v>129233</v>
      </c>
      <c r="J135" s="464">
        <v>272227</v>
      </c>
      <c r="K135" s="464">
        <v>21052</v>
      </c>
      <c r="L135" s="464">
        <v>4390453</v>
      </c>
      <c r="M135" s="464">
        <v>16587836</v>
      </c>
      <c r="N135" s="464">
        <f t="shared" si="13"/>
        <v>62657879</v>
      </c>
      <c r="O135" s="464">
        <f t="shared" si="14"/>
        <v>2442366</v>
      </c>
      <c r="P135" s="464">
        <f t="shared" si="15"/>
        <v>20978289</v>
      </c>
      <c r="Q135" s="464">
        <f t="shared" si="16"/>
        <v>86078534</v>
      </c>
      <c r="R135" s="464">
        <f t="shared" si="17"/>
        <v>975000</v>
      </c>
      <c r="S135" s="465">
        <f t="shared" si="20"/>
        <v>87053534</v>
      </c>
      <c r="T135" s="469"/>
      <c r="U135" s="469"/>
      <c r="V135" s="469"/>
      <c r="W135" s="469"/>
      <c r="X135" s="469"/>
      <c r="Y135" s="469"/>
      <c r="Z135" s="469"/>
      <c r="AA135" s="469"/>
      <c r="AB135" s="469"/>
      <c r="AC135" s="469"/>
      <c r="AD135" s="469"/>
      <c r="AE135" s="469"/>
      <c r="AF135" s="469"/>
      <c r="AG135" s="469"/>
    </row>
    <row r="136" spans="1:33" x14ac:dyDescent="0.2">
      <c r="A136" s="452">
        <f t="shared" si="18"/>
        <v>2031</v>
      </c>
      <c r="B136" s="452">
        <f t="shared" si="19"/>
        <v>5</v>
      </c>
      <c r="C136" s="457">
        <f t="shared" si="12"/>
        <v>47969</v>
      </c>
      <c r="E136" s="463">
        <v>24351810</v>
      </c>
      <c r="F136" s="464">
        <v>14807348</v>
      </c>
      <c r="G136" s="464">
        <v>994437</v>
      </c>
      <c r="H136" s="464">
        <v>2223328</v>
      </c>
      <c r="I136" s="464">
        <v>136354</v>
      </c>
      <c r="J136" s="464">
        <v>252443</v>
      </c>
      <c r="K136" s="464">
        <v>19567</v>
      </c>
      <c r="L136" s="464">
        <v>3877644</v>
      </c>
      <c r="M136" s="464">
        <v>19754352</v>
      </c>
      <c r="N136" s="464">
        <f t="shared" si="13"/>
        <v>40309516</v>
      </c>
      <c r="O136" s="464">
        <f t="shared" si="14"/>
        <v>2475771</v>
      </c>
      <c r="P136" s="464">
        <f t="shared" si="15"/>
        <v>23631996</v>
      </c>
      <c r="Q136" s="464">
        <f t="shared" si="16"/>
        <v>66417283</v>
      </c>
      <c r="R136" s="464">
        <f t="shared" si="17"/>
        <v>752299</v>
      </c>
      <c r="S136" s="465">
        <f t="shared" si="20"/>
        <v>67169582</v>
      </c>
      <c r="T136" s="469"/>
      <c r="U136" s="469"/>
      <c r="V136" s="469"/>
      <c r="W136" s="469"/>
      <c r="X136" s="469"/>
      <c r="Y136" s="469"/>
      <c r="Z136" s="469"/>
      <c r="AA136" s="469"/>
      <c r="AB136" s="469"/>
      <c r="AC136" s="469"/>
      <c r="AD136" s="469"/>
      <c r="AE136" s="469"/>
      <c r="AF136" s="469"/>
      <c r="AG136" s="469"/>
    </row>
    <row r="137" spans="1:33" x14ac:dyDescent="0.2">
      <c r="A137" s="452">
        <f t="shared" si="18"/>
        <v>2031</v>
      </c>
      <c r="B137" s="452">
        <f t="shared" si="19"/>
        <v>6</v>
      </c>
      <c r="C137" s="457">
        <f t="shared" si="12"/>
        <v>48000</v>
      </c>
      <c r="E137" s="463">
        <v>16899916</v>
      </c>
      <c r="F137" s="464">
        <v>12295714</v>
      </c>
      <c r="G137" s="464">
        <v>802325</v>
      </c>
      <c r="H137" s="464">
        <v>1882456</v>
      </c>
      <c r="I137" s="464">
        <v>123042</v>
      </c>
      <c r="J137" s="464">
        <v>297776</v>
      </c>
      <c r="K137" s="464">
        <v>19153</v>
      </c>
      <c r="L137" s="464">
        <v>3980160</v>
      </c>
      <c r="M137" s="464">
        <v>20006486</v>
      </c>
      <c r="N137" s="464">
        <f t="shared" si="13"/>
        <v>30140150</v>
      </c>
      <c r="O137" s="464">
        <f t="shared" si="14"/>
        <v>2180232</v>
      </c>
      <c r="P137" s="464">
        <f t="shared" si="15"/>
        <v>23986646</v>
      </c>
      <c r="Q137" s="464">
        <f t="shared" si="16"/>
        <v>56307028</v>
      </c>
      <c r="R137" s="464">
        <f t="shared" si="17"/>
        <v>637782</v>
      </c>
      <c r="S137" s="465">
        <f t="shared" si="20"/>
        <v>56944810</v>
      </c>
      <c r="T137" s="469"/>
      <c r="U137" s="469"/>
      <c r="V137" s="469"/>
      <c r="W137" s="469"/>
      <c r="X137" s="469"/>
      <c r="Y137" s="469"/>
      <c r="Z137" s="469"/>
      <c r="AA137" s="469"/>
      <c r="AB137" s="469"/>
      <c r="AC137" s="469"/>
      <c r="AD137" s="469"/>
      <c r="AE137" s="469"/>
      <c r="AF137" s="469"/>
      <c r="AG137" s="469"/>
    </row>
    <row r="138" spans="1:33" x14ac:dyDescent="0.2">
      <c r="A138" s="452">
        <f t="shared" si="18"/>
        <v>2031</v>
      </c>
      <c r="B138" s="452">
        <f t="shared" si="19"/>
        <v>7</v>
      </c>
      <c r="C138" s="457">
        <f t="shared" si="12"/>
        <v>48030</v>
      </c>
      <c r="E138" s="463">
        <v>13111016</v>
      </c>
      <c r="F138" s="464">
        <v>10522946</v>
      </c>
      <c r="G138" s="464">
        <v>674336</v>
      </c>
      <c r="H138" s="464">
        <v>1888365</v>
      </c>
      <c r="I138" s="464">
        <v>130599</v>
      </c>
      <c r="J138" s="464">
        <v>303272</v>
      </c>
      <c r="K138" s="464">
        <v>18114</v>
      </c>
      <c r="L138" s="464">
        <v>3438577</v>
      </c>
      <c r="M138" s="464">
        <v>20090400</v>
      </c>
      <c r="N138" s="464">
        <f t="shared" si="13"/>
        <v>24457011</v>
      </c>
      <c r="O138" s="464">
        <f t="shared" si="14"/>
        <v>2191637</v>
      </c>
      <c r="P138" s="464">
        <f t="shared" si="15"/>
        <v>23528977</v>
      </c>
      <c r="Q138" s="464">
        <f t="shared" si="16"/>
        <v>50177625</v>
      </c>
      <c r="R138" s="464">
        <f t="shared" si="17"/>
        <v>568355</v>
      </c>
      <c r="S138" s="465">
        <f t="shared" si="20"/>
        <v>50745980</v>
      </c>
      <c r="T138" s="469"/>
      <c r="U138" s="469"/>
      <c r="V138" s="469"/>
      <c r="W138" s="469"/>
      <c r="X138" s="469"/>
      <c r="Y138" s="469"/>
      <c r="Z138" s="469"/>
      <c r="AA138" s="469"/>
      <c r="AB138" s="469"/>
      <c r="AC138" s="469"/>
      <c r="AD138" s="469"/>
      <c r="AE138" s="469"/>
      <c r="AF138" s="469"/>
      <c r="AG138" s="469"/>
    </row>
    <row r="139" spans="1:33" x14ac:dyDescent="0.2">
      <c r="A139" s="452">
        <f t="shared" si="18"/>
        <v>2031</v>
      </c>
      <c r="B139" s="452">
        <f t="shared" si="19"/>
        <v>8</v>
      </c>
      <c r="C139" s="457">
        <f t="shared" si="12"/>
        <v>48061</v>
      </c>
      <c r="E139" s="463">
        <v>12759587</v>
      </c>
      <c r="F139" s="464">
        <v>11576998</v>
      </c>
      <c r="G139" s="464">
        <v>762725</v>
      </c>
      <c r="H139" s="464">
        <v>2005706</v>
      </c>
      <c r="I139" s="464">
        <v>138905</v>
      </c>
      <c r="J139" s="464">
        <v>309393</v>
      </c>
      <c r="K139" s="464">
        <v>18448</v>
      </c>
      <c r="L139" s="464">
        <v>3491139</v>
      </c>
      <c r="M139" s="464">
        <v>19190228</v>
      </c>
      <c r="N139" s="464">
        <f t="shared" si="13"/>
        <v>25256663</v>
      </c>
      <c r="O139" s="464">
        <f t="shared" si="14"/>
        <v>2315099</v>
      </c>
      <c r="P139" s="464">
        <f t="shared" si="15"/>
        <v>22681367</v>
      </c>
      <c r="Q139" s="464">
        <f t="shared" si="16"/>
        <v>50253129</v>
      </c>
      <c r="R139" s="464">
        <f t="shared" si="17"/>
        <v>569210</v>
      </c>
      <c r="S139" s="465">
        <f t="shared" si="20"/>
        <v>50822339</v>
      </c>
      <c r="T139" s="469"/>
      <c r="U139" s="469"/>
      <c r="V139" s="469"/>
      <c r="W139" s="469"/>
      <c r="X139" s="469"/>
      <c r="Y139" s="469"/>
      <c r="Z139" s="469"/>
      <c r="AA139" s="469"/>
      <c r="AB139" s="469"/>
      <c r="AC139" s="469"/>
      <c r="AD139" s="469"/>
      <c r="AE139" s="469"/>
      <c r="AF139" s="469"/>
      <c r="AG139" s="469"/>
    </row>
    <row r="140" spans="1:33" x14ac:dyDescent="0.2">
      <c r="A140" s="452">
        <f t="shared" si="18"/>
        <v>2031</v>
      </c>
      <c r="B140" s="452">
        <f t="shared" si="19"/>
        <v>9</v>
      </c>
      <c r="C140" s="457">
        <f t="shared" si="12"/>
        <v>48092</v>
      </c>
      <c r="E140" s="463">
        <v>16434129</v>
      </c>
      <c r="F140" s="464">
        <v>14059785</v>
      </c>
      <c r="G140" s="464">
        <v>1068268</v>
      </c>
      <c r="H140" s="464">
        <v>1869491</v>
      </c>
      <c r="I140" s="464">
        <v>123691</v>
      </c>
      <c r="J140" s="464">
        <v>238219</v>
      </c>
      <c r="K140" s="464">
        <v>16754</v>
      </c>
      <c r="L140" s="464">
        <v>3623289</v>
      </c>
      <c r="M140" s="464">
        <v>20736524</v>
      </c>
      <c r="N140" s="464">
        <f t="shared" si="13"/>
        <v>31702627</v>
      </c>
      <c r="O140" s="464">
        <f t="shared" si="14"/>
        <v>2107710</v>
      </c>
      <c r="P140" s="464">
        <f t="shared" si="15"/>
        <v>24359813</v>
      </c>
      <c r="Q140" s="464">
        <f t="shared" si="16"/>
        <v>58170150</v>
      </c>
      <c r="R140" s="464">
        <f t="shared" si="17"/>
        <v>658885</v>
      </c>
      <c r="S140" s="465">
        <f t="shared" si="20"/>
        <v>58829035</v>
      </c>
      <c r="T140" s="469"/>
      <c r="U140" s="469"/>
      <c r="V140" s="469"/>
      <c r="W140" s="469"/>
      <c r="X140" s="469"/>
      <c r="Y140" s="469"/>
      <c r="Z140" s="469"/>
      <c r="AA140" s="469"/>
      <c r="AB140" s="469"/>
      <c r="AC140" s="469"/>
      <c r="AD140" s="469"/>
      <c r="AE140" s="469"/>
      <c r="AF140" s="469"/>
      <c r="AG140" s="469"/>
    </row>
    <row r="141" spans="1:33" x14ac:dyDescent="0.2">
      <c r="A141" s="452">
        <f t="shared" si="18"/>
        <v>2031</v>
      </c>
      <c r="B141" s="452">
        <f t="shared" si="19"/>
        <v>10</v>
      </c>
      <c r="C141" s="457">
        <f t="shared" si="12"/>
        <v>48122</v>
      </c>
      <c r="E141" s="463">
        <v>34109595</v>
      </c>
      <c r="F141" s="464">
        <v>23538093</v>
      </c>
      <c r="G141" s="464">
        <v>1147274</v>
      </c>
      <c r="H141" s="464">
        <v>2639330</v>
      </c>
      <c r="I141" s="464">
        <v>159272</v>
      </c>
      <c r="J141" s="464">
        <v>250487</v>
      </c>
      <c r="K141" s="464">
        <v>19530</v>
      </c>
      <c r="L141" s="464">
        <v>3372155</v>
      </c>
      <c r="M141" s="464">
        <v>16003250</v>
      </c>
      <c r="N141" s="464">
        <f t="shared" si="13"/>
        <v>58973764</v>
      </c>
      <c r="O141" s="464">
        <f t="shared" si="14"/>
        <v>2889817</v>
      </c>
      <c r="P141" s="464">
        <f t="shared" si="15"/>
        <v>19375405</v>
      </c>
      <c r="Q141" s="464">
        <f t="shared" si="16"/>
        <v>81238986</v>
      </c>
      <c r="R141" s="464">
        <f t="shared" si="17"/>
        <v>920183</v>
      </c>
      <c r="S141" s="465">
        <f t="shared" si="20"/>
        <v>82159169</v>
      </c>
      <c r="T141" s="469"/>
      <c r="U141" s="469"/>
      <c r="V141" s="469"/>
      <c r="W141" s="469"/>
      <c r="X141" s="469"/>
      <c r="Y141" s="469"/>
      <c r="Z141" s="469"/>
      <c r="AA141" s="469"/>
      <c r="AB141" s="469"/>
      <c r="AC141" s="469"/>
      <c r="AD141" s="469"/>
      <c r="AE141" s="469"/>
      <c r="AF141" s="469"/>
      <c r="AG141" s="469"/>
    </row>
    <row r="142" spans="1:33" x14ac:dyDescent="0.2">
      <c r="A142" s="452">
        <f t="shared" si="18"/>
        <v>2031</v>
      </c>
      <c r="B142" s="452">
        <f t="shared" si="19"/>
        <v>11</v>
      </c>
      <c r="C142" s="457">
        <f t="shared" si="12"/>
        <v>48153</v>
      </c>
      <c r="E142" s="463">
        <v>56245333</v>
      </c>
      <c r="F142" s="464">
        <v>31619767</v>
      </c>
      <c r="G142" s="464">
        <v>1880637</v>
      </c>
      <c r="H142" s="464">
        <v>2773241</v>
      </c>
      <c r="I142" s="464">
        <v>159285</v>
      </c>
      <c r="J142" s="464">
        <v>276227</v>
      </c>
      <c r="K142" s="464">
        <v>20806</v>
      </c>
      <c r="L142" s="464">
        <v>4163594</v>
      </c>
      <c r="M142" s="464">
        <v>16867546</v>
      </c>
      <c r="N142" s="464">
        <f t="shared" si="13"/>
        <v>89925828</v>
      </c>
      <c r="O142" s="464">
        <f t="shared" si="14"/>
        <v>3049468</v>
      </c>
      <c r="P142" s="464">
        <f t="shared" si="15"/>
        <v>21031140</v>
      </c>
      <c r="Q142" s="464">
        <f t="shared" si="16"/>
        <v>114006436</v>
      </c>
      <c r="R142" s="464">
        <f t="shared" si="17"/>
        <v>1291335</v>
      </c>
      <c r="S142" s="465">
        <f t="shared" si="20"/>
        <v>115297771</v>
      </c>
      <c r="T142" s="469"/>
      <c r="U142" s="469"/>
      <c r="V142" s="469"/>
      <c r="W142" s="469"/>
      <c r="X142" s="469"/>
      <c r="Y142" s="469"/>
      <c r="Z142" s="469"/>
      <c r="AA142" s="469"/>
      <c r="AB142" s="469"/>
      <c r="AC142" s="469"/>
      <c r="AD142" s="469"/>
      <c r="AE142" s="469"/>
      <c r="AF142" s="469"/>
      <c r="AG142" s="469"/>
    </row>
    <row r="143" spans="1:33" x14ac:dyDescent="0.2">
      <c r="A143" s="452">
        <f t="shared" si="18"/>
        <v>2031</v>
      </c>
      <c r="B143" s="452">
        <f t="shared" si="19"/>
        <v>12</v>
      </c>
      <c r="C143" s="457">
        <f t="shared" si="12"/>
        <v>48183</v>
      </c>
      <c r="E143" s="463">
        <v>75130681</v>
      </c>
      <c r="F143" s="464">
        <v>36902458</v>
      </c>
      <c r="G143" s="464">
        <v>2394907</v>
      </c>
      <c r="H143" s="464">
        <v>3451037</v>
      </c>
      <c r="I143" s="464">
        <v>192052</v>
      </c>
      <c r="J143" s="464">
        <v>308668</v>
      </c>
      <c r="K143" s="464">
        <v>22775</v>
      </c>
      <c r="L143" s="464">
        <v>4494017</v>
      </c>
      <c r="M143" s="464">
        <v>17169417</v>
      </c>
      <c r="N143" s="464">
        <f t="shared" si="13"/>
        <v>114642873</v>
      </c>
      <c r="O143" s="464">
        <f t="shared" si="14"/>
        <v>3759705</v>
      </c>
      <c r="P143" s="464">
        <f t="shared" si="15"/>
        <v>21663434</v>
      </c>
      <c r="Q143" s="464">
        <f t="shared" si="16"/>
        <v>140066012</v>
      </c>
      <c r="R143" s="464">
        <f t="shared" si="17"/>
        <v>1586508</v>
      </c>
      <c r="S143" s="465">
        <f t="shared" si="20"/>
        <v>141652520</v>
      </c>
      <c r="T143" s="469"/>
      <c r="U143" s="469"/>
      <c r="V143" s="469"/>
      <c r="W143" s="469"/>
      <c r="X143" s="469"/>
      <c r="Y143" s="469"/>
      <c r="Z143" s="469"/>
      <c r="AA143" s="469"/>
      <c r="AB143" s="469"/>
      <c r="AC143" s="469"/>
      <c r="AD143" s="469"/>
      <c r="AE143" s="469"/>
      <c r="AF143" s="469"/>
      <c r="AG143" s="469"/>
    </row>
    <row r="144" spans="1:33" x14ac:dyDescent="0.2">
      <c r="A144" s="452">
        <f t="shared" si="18"/>
        <v>2032</v>
      </c>
      <c r="B144" s="452">
        <f t="shared" si="19"/>
        <v>1</v>
      </c>
      <c r="C144" s="457">
        <f t="shared" si="12"/>
        <v>48214</v>
      </c>
      <c r="E144" s="463">
        <v>73912192</v>
      </c>
      <c r="F144" s="464">
        <v>31912752</v>
      </c>
      <c r="G144" s="464">
        <v>2083650</v>
      </c>
      <c r="H144" s="464">
        <v>2762051</v>
      </c>
      <c r="I144" s="464">
        <v>154292</v>
      </c>
      <c r="J144" s="464">
        <v>280669</v>
      </c>
      <c r="K144" s="464">
        <v>21320</v>
      </c>
      <c r="L144" s="464">
        <v>4425707</v>
      </c>
      <c r="M144" s="464">
        <v>15439238</v>
      </c>
      <c r="N144" s="464">
        <f t="shared" si="13"/>
        <v>108084206</v>
      </c>
      <c r="O144" s="464">
        <f t="shared" si="14"/>
        <v>3042720</v>
      </c>
      <c r="P144" s="464">
        <f t="shared" si="15"/>
        <v>19864945</v>
      </c>
      <c r="Q144" s="464">
        <f t="shared" si="16"/>
        <v>130991871</v>
      </c>
      <c r="R144" s="464">
        <f t="shared" si="17"/>
        <v>1483727</v>
      </c>
      <c r="S144" s="465">
        <f t="shared" si="20"/>
        <v>132475598</v>
      </c>
      <c r="T144" s="469"/>
      <c r="U144" s="469"/>
      <c r="V144" s="469"/>
      <c r="W144" s="469"/>
      <c r="X144" s="469"/>
      <c r="Y144" s="469"/>
      <c r="Z144" s="469"/>
      <c r="AA144" s="469"/>
      <c r="AB144" s="469"/>
      <c r="AC144" s="469"/>
      <c r="AD144" s="469"/>
      <c r="AE144" s="469"/>
      <c r="AF144" s="469"/>
      <c r="AG144" s="469"/>
    </row>
    <row r="145" spans="1:33" x14ac:dyDescent="0.2">
      <c r="A145" s="452">
        <f t="shared" si="18"/>
        <v>2032</v>
      </c>
      <c r="B145" s="452">
        <f t="shared" si="19"/>
        <v>2</v>
      </c>
      <c r="C145" s="457">
        <f t="shared" si="12"/>
        <v>48245</v>
      </c>
      <c r="E145" s="463">
        <v>65513257</v>
      </c>
      <c r="F145" s="464">
        <v>29401920</v>
      </c>
      <c r="G145" s="464">
        <v>1972515</v>
      </c>
      <c r="H145" s="464">
        <v>2743549</v>
      </c>
      <c r="I145" s="464">
        <v>154116</v>
      </c>
      <c r="J145" s="464">
        <v>271356</v>
      </c>
      <c r="K145" s="464">
        <v>21045</v>
      </c>
      <c r="L145" s="464">
        <v>4913998</v>
      </c>
      <c r="M145" s="464">
        <v>18452886</v>
      </c>
      <c r="N145" s="464">
        <f t="shared" si="13"/>
        <v>97062853</v>
      </c>
      <c r="O145" s="464">
        <f t="shared" si="14"/>
        <v>3014905</v>
      </c>
      <c r="P145" s="464">
        <f t="shared" si="15"/>
        <v>23366884</v>
      </c>
      <c r="Q145" s="464">
        <f t="shared" si="16"/>
        <v>123444642</v>
      </c>
      <c r="R145" s="464">
        <f t="shared" si="17"/>
        <v>1398240</v>
      </c>
      <c r="S145" s="465">
        <f t="shared" si="20"/>
        <v>124842882</v>
      </c>
      <c r="T145" s="469"/>
      <c r="U145" s="469"/>
      <c r="V145" s="469"/>
      <c r="W145" s="469"/>
      <c r="X145" s="469"/>
      <c r="Y145" s="469"/>
      <c r="Z145" s="469"/>
      <c r="AA145" s="469"/>
      <c r="AB145" s="469"/>
      <c r="AC145" s="469"/>
      <c r="AD145" s="469"/>
      <c r="AE145" s="469"/>
      <c r="AF145" s="469"/>
      <c r="AG145" s="469"/>
    </row>
    <row r="146" spans="1:33" x14ac:dyDescent="0.2">
      <c r="A146" s="452">
        <f t="shared" si="18"/>
        <v>2032</v>
      </c>
      <c r="B146" s="452">
        <f t="shared" si="19"/>
        <v>3</v>
      </c>
      <c r="C146" s="457">
        <f t="shared" si="12"/>
        <v>48274</v>
      </c>
      <c r="E146" s="463">
        <v>60267122</v>
      </c>
      <c r="F146" s="464">
        <v>26563170</v>
      </c>
      <c r="G146" s="464">
        <v>1844410</v>
      </c>
      <c r="H146" s="464">
        <v>2629264</v>
      </c>
      <c r="I146" s="464">
        <v>150709</v>
      </c>
      <c r="J146" s="464">
        <v>286875</v>
      </c>
      <c r="K146" s="464">
        <v>22393</v>
      </c>
      <c r="L146" s="464">
        <v>4386282</v>
      </c>
      <c r="M146" s="464">
        <v>15195896</v>
      </c>
      <c r="N146" s="464">
        <f t="shared" si="13"/>
        <v>88847804</v>
      </c>
      <c r="O146" s="464">
        <f t="shared" si="14"/>
        <v>2916139</v>
      </c>
      <c r="P146" s="464">
        <f t="shared" si="15"/>
        <v>19582178</v>
      </c>
      <c r="Q146" s="464">
        <f t="shared" si="16"/>
        <v>111346121</v>
      </c>
      <c r="R146" s="464">
        <f t="shared" si="17"/>
        <v>1261202</v>
      </c>
      <c r="S146" s="465">
        <f t="shared" si="20"/>
        <v>112607323</v>
      </c>
      <c r="T146" s="469"/>
      <c r="U146" s="469"/>
      <c r="V146" s="469"/>
      <c r="W146" s="469"/>
      <c r="X146" s="469"/>
      <c r="Y146" s="469"/>
      <c r="Z146" s="469"/>
      <c r="AA146" s="469"/>
      <c r="AB146" s="469"/>
      <c r="AC146" s="469"/>
      <c r="AD146" s="469"/>
      <c r="AE146" s="469"/>
      <c r="AF146" s="469"/>
      <c r="AG146" s="469"/>
    </row>
    <row r="147" spans="1:33" x14ac:dyDescent="0.2">
      <c r="A147" s="452">
        <f t="shared" si="18"/>
        <v>2032</v>
      </c>
      <c r="B147" s="452">
        <f t="shared" si="19"/>
        <v>4</v>
      </c>
      <c r="C147" s="457">
        <f t="shared" si="12"/>
        <v>48305</v>
      </c>
      <c r="E147" s="463">
        <v>41426929</v>
      </c>
      <c r="F147" s="464">
        <v>19235093</v>
      </c>
      <c r="G147" s="464">
        <v>1423246</v>
      </c>
      <c r="H147" s="464">
        <v>2098694</v>
      </c>
      <c r="I147" s="464">
        <v>125141</v>
      </c>
      <c r="J147" s="464">
        <v>268263</v>
      </c>
      <c r="K147" s="464">
        <v>21061</v>
      </c>
      <c r="L147" s="464">
        <v>4415528</v>
      </c>
      <c r="M147" s="464">
        <v>16491606</v>
      </c>
      <c r="N147" s="464">
        <f t="shared" si="13"/>
        <v>62231470</v>
      </c>
      <c r="O147" s="464">
        <f t="shared" si="14"/>
        <v>2366957</v>
      </c>
      <c r="P147" s="464">
        <f t="shared" si="15"/>
        <v>20907134</v>
      </c>
      <c r="Q147" s="464">
        <f t="shared" si="16"/>
        <v>85505561</v>
      </c>
      <c r="R147" s="464">
        <f t="shared" si="17"/>
        <v>968510</v>
      </c>
      <c r="S147" s="465">
        <f t="shared" si="20"/>
        <v>86474071</v>
      </c>
      <c r="T147" s="469"/>
      <c r="U147" s="469"/>
      <c r="V147" s="469"/>
      <c r="W147" s="469"/>
      <c r="X147" s="469"/>
      <c r="Y147" s="469"/>
      <c r="Z147" s="469"/>
      <c r="AA147" s="469"/>
      <c r="AB147" s="469"/>
      <c r="AC147" s="469"/>
      <c r="AD147" s="469"/>
      <c r="AE147" s="469"/>
      <c r="AF147" s="469"/>
      <c r="AG147" s="469"/>
    </row>
    <row r="148" spans="1:33" x14ac:dyDescent="0.2">
      <c r="A148" s="452">
        <f t="shared" si="18"/>
        <v>2032</v>
      </c>
      <c r="B148" s="452">
        <f t="shared" si="19"/>
        <v>5</v>
      </c>
      <c r="C148" s="457">
        <f t="shared" si="12"/>
        <v>48335</v>
      </c>
      <c r="E148" s="463">
        <v>24053428</v>
      </c>
      <c r="F148" s="464">
        <v>14760789</v>
      </c>
      <c r="G148" s="464">
        <v>961192</v>
      </c>
      <c r="H148" s="464">
        <v>2149972</v>
      </c>
      <c r="I148" s="464">
        <v>131973</v>
      </c>
      <c r="J148" s="464">
        <v>248501</v>
      </c>
      <c r="K148" s="464">
        <v>19563</v>
      </c>
      <c r="L148" s="464">
        <v>3897550</v>
      </c>
      <c r="M148" s="464">
        <v>19648282</v>
      </c>
      <c r="N148" s="464">
        <f t="shared" si="13"/>
        <v>39926945</v>
      </c>
      <c r="O148" s="464">
        <f t="shared" si="14"/>
        <v>2398473</v>
      </c>
      <c r="P148" s="464">
        <f t="shared" si="15"/>
        <v>23545832</v>
      </c>
      <c r="Q148" s="464">
        <f t="shared" si="16"/>
        <v>65871250</v>
      </c>
      <c r="R148" s="464">
        <f t="shared" si="17"/>
        <v>746114</v>
      </c>
      <c r="S148" s="465">
        <f t="shared" si="20"/>
        <v>66617364</v>
      </c>
      <c r="T148" s="469"/>
      <c r="U148" s="469"/>
      <c r="V148" s="469"/>
      <c r="W148" s="469"/>
      <c r="X148" s="469"/>
      <c r="Y148" s="469"/>
      <c r="Z148" s="469"/>
      <c r="AA148" s="469"/>
      <c r="AB148" s="469"/>
      <c r="AC148" s="469"/>
      <c r="AD148" s="469"/>
      <c r="AE148" s="469"/>
      <c r="AF148" s="469"/>
      <c r="AG148" s="469"/>
    </row>
    <row r="149" spans="1:33" x14ac:dyDescent="0.2">
      <c r="A149" s="452">
        <f t="shared" si="18"/>
        <v>2032</v>
      </c>
      <c r="B149" s="452">
        <f t="shared" si="19"/>
        <v>6</v>
      </c>
      <c r="C149" s="457">
        <f t="shared" si="12"/>
        <v>48366</v>
      </c>
      <c r="E149" s="463">
        <v>16613102</v>
      </c>
      <c r="F149" s="464">
        <v>12270474</v>
      </c>
      <c r="G149" s="464">
        <v>767081</v>
      </c>
      <c r="H149" s="464">
        <v>1819903</v>
      </c>
      <c r="I149" s="464">
        <v>118982</v>
      </c>
      <c r="J149" s="464">
        <v>293736</v>
      </c>
      <c r="K149" s="464">
        <v>19145</v>
      </c>
      <c r="L149" s="464">
        <v>3993613</v>
      </c>
      <c r="M149" s="464">
        <v>19902976</v>
      </c>
      <c r="N149" s="464">
        <f t="shared" si="13"/>
        <v>29788784</v>
      </c>
      <c r="O149" s="464">
        <f t="shared" si="14"/>
        <v>2113639</v>
      </c>
      <c r="P149" s="464">
        <f t="shared" si="15"/>
        <v>23896589</v>
      </c>
      <c r="Q149" s="464">
        <f t="shared" si="16"/>
        <v>55799012</v>
      </c>
      <c r="R149" s="464">
        <f t="shared" si="17"/>
        <v>632028</v>
      </c>
      <c r="S149" s="465">
        <f t="shared" si="20"/>
        <v>56431040</v>
      </c>
      <c r="T149" s="469"/>
      <c r="U149" s="469"/>
      <c r="V149" s="469"/>
      <c r="W149" s="469"/>
      <c r="X149" s="469"/>
      <c r="Y149" s="469"/>
      <c r="Z149" s="469"/>
      <c r="AA149" s="469"/>
      <c r="AB149" s="469"/>
      <c r="AC149" s="469"/>
      <c r="AD149" s="469"/>
      <c r="AE149" s="469"/>
      <c r="AF149" s="469"/>
      <c r="AG149" s="469"/>
    </row>
    <row r="150" spans="1:33" x14ac:dyDescent="0.2">
      <c r="A150" s="452">
        <f t="shared" si="18"/>
        <v>2032</v>
      </c>
      <c r="B150" s="452">
        <f t="shared" si="19"/>
        <v>7</v>
      </c>
      <c r="C150" s="457">
        <f t="shared" si="12"/>
        <v>48396</v>
      </c>
      <c r="E150" s="463">
        <v>12926781</v>
      </c>
      <c r="F150" s="464">
        <v>10519621</v>
      </c>
      <c r="G150" s="464">
        <v>642740</v>
      </c>
      <c r="H150" s="464">
        <v>1826451</v>
      </c>
      <c r="I150" s="464">
        <v>126321</v>
      </c>
      <c r="J150" s="464">
        <v>299337</v>
      </c>
      <c r="K150" s="464">
        <v>18111</v>
      </c>
      <c r="L150" s="464">
        <v>3453540</v>
      </c>
      <c r="M150" s="464">
        <v>19988251</v>
      </c>
      <c r="N150" s="464">
        <f t="shared" si="13"/>
        <v>24233574</v>
      </c>
      <c r="O150" s="464">
        <f t="shared" si="14"/>
        <v>2125788</v>
      </c>
      <c r="P150" s="464">
        <f t="shared" si="15"/>
        <v>23441791</v>
      </c>
      <c r="Q150" s="464">
        <f t="shared" si="16"/>
        <v>49801153</v>
      </c>
      <c r="R150" s="464">
        <f t="shared" si="17"/>
        <v>564091</v>
      </c>
      <c r="S150" s="465">
        <f t="shared" si="20"/>
        <v>50365244</v>
      </c>
      <c r="T150" s="469"/>
      <c r="U150" s="469"/>
      <c r="V150" s="469"/>
      <c r="W150" s="469"/>
      <c r="X150" s="469"/>
      <c r="Y150" s="469"/>
      <c r="Z150" s="469"/>
      <c r="AA150" s="469"/>
      <c r="AB150" s="469"/>
      <c r="AC150" s="469"/>
      <c r="AD150" s="469"/>
      <c r="AE150" s="469"/>
      <c r="AF150" s="469"/>
      <c r="AG150" s="469"/>
    </row>
    <row r="151" spans="1:33" x14ac:dyDescent="0.2">
      <c r="A151" s="452">
        <f t="shared" si="18"/>
        <v>2032</v>
      </c>
      <c r="B151" s="452">
        <f t="shared" si="19"/>
        <v>8</v>
      </c>
      <c r="C151" s="457">
        <f t="shared" si="12"/>
        <v>48427</v>
      </c>
      <c r="E151" s="463">
        <v>12572487</v>
      </c>
      <c r="F151" s="464">
        <v>11558291</v>
      </c>
      <c r="G151" s="464">
        <v>727270</v>
      </c>
      <c r="H151" s="464">
        <v>1939484</v>
      </c>
      <c r="I151" s="464">
        <v>134298</v>
      </c>
      <c r="J151" s="464">
        <v>305539</v>
      </c>
      <c r="K151" s="464">
        <v>18444</v>
      </c>
      <c r="L151" s="464">
        <v>3507969</v>
      </c>
      <c r="M151" s="464">
        <v>19088012</v>
      </c>
      <c r="N151" s="464">
        <f t="shared" si="13"/>
        <v>25010790</v>
      </c>
      <c r="O151" s="464">
        <f t="shared" si="14"/>
        <v>2245023</v>
      </c>
      <c r="P151" s="464">
        <f t="shared" si="15"/>
        <v>22595981</v>
      </c>
      <c r="Q151" s="464">
        <f t="shared" si="16"/>
        <v>49851794</v>
      </c>
      <c r="R151" s="464">
        <f t="shared" si="17"/>
        <v>564664</v>
      </c>
      <c r="S151" s="465">
        <f t="shared" si="20"/>
        <v>50416458</v>
      </c>
      <c r="T151" s="469"/>
      <c r="U151" s="469"/>
      <c r="V151" s="469"/>
      <c r="W151" s="469"/>
      <c r="X151" s="469"/>
      <c r="Y151" s="469"/>
      <c r="Z151" s="469"/>
      <c r="AA151" s="469"/>
      <c r="AB151" s="469"/>
      <c r="AC151" s="469"/>
      <c r="AD151" s="469"/>
      <c r="AE151" s="469"/>
      <c r="AF151" s="469"/>
      <c r="AG151" s="469"/>
    </row>
    <row r="152" spans="1:33" x14ac:dyDescent="0.2">
      <c r="A152" s="452">
        <f t="shared" si="18"/>
        <v>2032</v>
      </c>
      <c r="B152" s="452">
        <f t="shared" si="19"/>
        <v>9</v>
      </c>
      <c r="C152" s="457">
        <f t="shared" si="12"/>
        <v>48458</v>
      </c>
      <c r="E152" s="463">
        <v>16092168</v>
      </c>
      <c r="F152" s="464">
        <v>14046928</v>
      </c>
      <c r="G152" s="464">
        <v>1028084</v>
      </c>
      <c r="H152" s="464">
        <v>1806378</v>
      </c>
      <c r="I152" s="464">
        <v>119498</v>
      </c>
      <c r="J152" s="464">
        <v>234739</v>
      </c>
      <c r="K152" s="464">
        <v>16746</v>
      </c>
      <c r="L152" s="464">
        <v>3637166</v>
      </c>
      <c r="M152" s="464">
        <v>20628281</v>
      </c>
      <c r="N152" s="464">
        <f t="shared" si="13"/>
        <v>31303424</v>
      </c>
      <c r="O152" s="464">
        <f t="shared" si="14"/>
        <v>2041117</v>
      </c>
      <c r="P152" s="464">
        <f t="shared" si="15"/>
        <v>24265447</v>
      </c>
      <c r="Q152" s="464">
        <f t="shared" si="16"/>
        <v>57609988</v>
      </c>
      <c r="R152" s="464">
        <f t="shared" si="17"/>
        <v>652540</v>
      </c>
      <c r="S152" s="465">
        <f t="shared" si="20"/>
        <v>58262528</v>
      </c>
      <c r="T152" s="469"/>
      <c r="U152" s="469"/>
      <c r="V152" s="469"/>
      <c r="W152" s="469"/>
      <c r="X152" s="469"/>
      <c r="Y152" s="469"/>
      <c r="Z152" s="469"/>
      <c r="AA152" s="469"/>
      <c r="AB152" s="469"/>
      <c r="AC152" s="469"/>
      <c r="AD152" s="469"/>
      <c r="AE152" s="469"/>
      <c r="AF152" s="469"/>
      <c r="AG152" s="469"/>
    </row>
    <row r="153" spans="1:33" x14ac:dyDescent="0.2">
      <c r="A153" s="452">
        <f t="shared" si="18"/>
        <v>2032</v>
      </c>
      <c r="B153" s="452">
        <f t="shared" si="19"/>
        <v>10</v>
      </c>
      <c r="C153" s="457">
        <f t="shared" si="12"/>
        <v>48488</v>
      </c>
      <c r="E153" s="463">
        <v>33458559</v>
      </c>
      <c r="F153" s="464">
        <v>23563577</v>
      </c>
      <c r="G153" s="464">
        <v>1117556</v>
      </c>
      <c r="H153" s="464">
        <v>2549889</v>
      </c>
      <c r="I153" s="464">
        <v>153988</v>
      </c>
      <c r="J153" s="464">
        <v>246665</v>
      </c>
      <c r="K153" s="464">
        <v>19530</v>
      </c>
      <c r="L153" s="464">
        <v>3387731</v>
      </c>
      <c r="M153" s="464">
        <v>15908143</v>
      </c>
      <c r="N153" s="464">
        <f t="shared" si="13"/>
        <v>58313210</v>
      </c>
      <c r="O153" s="464">
        <f t="shared" si="14"/>
        <v>2796554</v>
      </c>
      <c r="P153" s="464">
        <f t="shared" si="15"/>
        <v>19295874</v>
      </c>
      <c r="Q153" s="464">
        <f t="shared" si="16"/>
        <v>80405638</v>
      </c>
      <c r="R153" s="464">
        <f t="shared" si="17"/>
        <v>910743</v>
      </c>
      <c r="S153" s="465">
        <f t="shared" si="20"/>
        <v>81316381</v>
      </c>
      <c r="T153" s="469"/>
      <c r="U153" s="469"/>
      <c r="V153" s="469"/>
      <c r="W153" s="469"/>
      <c r="X153" s="469"/>
      <c r="Y153" s="469"/>
      <c r="Z153" s="469"/>
      <c r="AA153" s="469"/>
      <c r="AB153" s="469"/>
      <c r="AC153" s="469"/>
      <c r="AD153" s="469"/>
      <c r="AE153" s="469"/>
      <c r="AF153" s="469"/>
      <c r="AG153" s="469"/>
    </row>
    <row r="154" spans="1:33" x14ac:dyDescent="0.2">
      <c r="A154" s="452">
        <f t="shared" si="18"/>
        <v>2032</v>
      </c>
      <c r="B154" s="452">
        <f t="shared" si="19"/>
        <v>11</v>
      </c>
      <c r="C154" s="457">
        <f t="shared" si="12"/>
        <v>48519</v>
      </c>
      <c r="E154" s="463">
        <v>54832647</v>
      </c>
      <c r="F154" s="464">
        <v>31344494</v>
      </c>
      <c r="G154" s="464">
        <v>1835004</v>
      </c>
      <c r="H154" s="464">
        <v>2671030</v>
      </c>
      <c r="I154" s="464">
        <v>153771</v>
      </c>
      <c r="J154" s="464">
        <v>273379</v>
      </c>
      <c r="K154" s="464">
        <v>20799</v>
      </c>
      <c r="L154" s="464">
        <v>4180538</v>
      </c>
      <c r="M154" s="464">
        <v>16757794</v>
      </c>
      <c r="N154" s="464">
        <f t="shared" si="13"/>
        <v>88186715</v>
      </c>
      <c r="O154" s="464">
        <f t="shared" si="14"/>
        <v>2944409</v>
      </c>
      <c r="P154" s="464">
        <f t="shared" si="15"/>
        <v>20938332</v>
      </c>
      <c r="Q154" s="464">
        <f t="shared" si="16"/>
        <v>112069456</v>
      </c>
      <c r="R154" s="464">
        <f t="shared" si="17"/>
        <v>1269395</v>
      </c>
      <c r="S154" s="465">
        <f t="shared" si="20"/>
        <v>113338851</v>
      </c>
      <c r="T154" s="469"/>
      <c r="U154" s="469"/>
      <c r="V154" s="469"/>
      <c r="W154" s="469"/>
      <c r="X154" s="469"/>
      <c r="Y154" s="469"/>
      <c r="Z154" s="469"/>
      <c r="AA154" s="469"/>
      <c r="AB154" s="469"/>
      <c r="AC154" s="469"/>
      <c r="AD154" s="469"/>
      <c r="AE154" s="469"/>
      <c r="AF154" s="469"/>
      <c r="AG154" s="469"/>
    </row>
    <row r="155" spans="1:33" x14ac:dyDescent="0.2">
      <c r="A155" s="452">
        <f t="shared" si="18"/>
        <v>2032</v>
      </c>
      <c r="B155" s="452">
        <f t="shared" si="19"/>
        <v>12</v>
      </c>
      <c r="C155" s="457">
        <f t="shared" si="12"/>
        <v>48549</v>
      </c>
      <c r="E155" s="463">
        <v>72364048</v>
      </c>
      <c r="F155" s="464">
        <v>36187049</v>
      </c>
      <c r="G155" s="464">
        <v>2324488</v>
      </c>
      <c r="H155" s="464">
        <v>3311500</v>
      </c>
      <c r="I155" s="464">
        <v>184973</v>
      </c>
      <c r="J155" s="464">
        <v>306112</v>
      </c>
      <c r="K155" s="464">
        <v>22747</v>
      </c>
      <c r="L155" s="464">
        <v>4496736</v>
      </c>
      <c r="M155" s="464">
        <v>17051798</v>
      </c>
      <c r="N155" s="464">
        <f t="shared" si="13"/>
        <v>111083305</v>
      </c>
      <c r="O155" s="464">
        <f t="shared" si="14"/>
        <v>3617612</v>
      </c>
      <c r="P155" s="464">
        <f t="shared" si="15"/>
        <v>21548534</v>
      </c>
      <c r="Q155" s="464">
        <f t="shared" si="16"/>
        <v>136249451</v>
      </c>
      <c r="R155" s="464">
        <f t="shared" si="17"/>
        <v>1543279</v>
      </c>
      <c r="S155" s="465">
        <f t="shared" si="20"/>
        <v>137792730</v>
      </c>
      <c r="T155" s="469"/>
      <c r="U155" s="469"/>
      <c r="V155" s="469"/>
      <c r="W155" s="469"/>
      <c r="X155" s="469"/>
      <c r="Y155" s="469"/>
      <c r="Z155" s="469"/>
      <c r="AA155" s="469"/>
      <c r="AB155" s="469"/>
      <c r="AC155" s="469"/>
      <c r="AD155" s="469"/>
      <c r="AE155" s="469"/>
      <c r="AF155" s="469"/>
      <c r="AG155" s="469"/>
    </row>
    <row r="156" spans="1:33" x14ac:dyDescent="0.2">
      <c r="A156" s="452">
        <f t="shared" si="18"/>
        <v>2033</v>
      </c>
      <c r="B156" s="452">
        <f t="shared" si="19"/>
        <v>1</v>
      </c>
      <c r="C156" s="457">
        <f t="shared" si="12"/>
        <v>48580</v>
      </c>
      <c r="E156" s="463">
        <v>71126780</v>
      </c>
      <c r="F156" s="464">
        <v>31004007</v>
      </c>
      <c r="G156" s="464">
        <v>2014970</v>
      </c>
      <c r="H156" s="464">
        <v>2626976</v>
      </c>
      <c r="I156" s="464">
        <v>147371</v>
      </c>
      <c r="J156" s="464">
        <v>275920</v>
      </c>
      <c r="K156" s="464">
        <v>21212</v>
      </c>
      <c r="L156" s="464">
        <v>4308363</v>
      </c>
      <c r="M156" s="464">
        <v>14935498</v>
      </c>
      <c r="N156" s="464">
        <f t="shared" si="13"/>
        <v>104314340</v>
      </c>
      <c r="O156" s="464">
        <f t="shared" si="14"/>
        <v>2902896</v>
      </c>
      <c r="P156" s="464">
        <f t="shared" si="15"/>
        <v>19243861</v>
      </c>
      <c r="Q156" s="464">
        <f t="shared" si="16"/>
        <v>126461097</v>
      </c>
      <c r="R156" s="464">
        <f t="shared" si="17"/>
        <v>1432407</v>
      </c>
      <c r="S156" s="465">
        <f t="shared" si="20"/>
        <v>127893504</v>
      </c>
      <c r="T156" s="469"/>
      <c r="U156" s="469"/>
      <c r="V156" s="469"/>
      <c r="W156" s="469"/>
      <c r="X156" s="469"/>
      <c r="Y156" s="469"/>
      <c r="Z156" s="469"/>
      <c r="AA156" s="469"/>
      <c r="AB156" s="469"/>
      <c r="AC156" s="469"/>
      <c r="AD156" s="469"/>
      <c r="AE156" s="469"/>
      <c r="AF156" s="469"/>
      <c r="AG156" s="469"/>
    </row>
    <row r="157" spans="1:33" x14ac:dyDescent="0.2">
      <c r="A157" s="452">
        <f t="shared" si="18"/>
        <v>2033</v>
      </c>
      <c r="B157" s="452">
        <f t="shared" si="19"/>
        <v>2</v>
      </c>
      <c r="C157" s="457">
        <f t="shared" si="12"/>
        <v>48611</v>
      </c>
      <c r="E157" s="463">
        <v>62219111</v>
      </c>
      <c r="F157" s="464">
        <v>28340986</v>
      </c>
      <c r="G157" s="464">
        <v>1883007</v>
      </c>
      <c r="H157" s="464">
        <v>2584920</v>
      </c>
      <c r="I157" s="464">
        <v>145836</v>
      </c>
      <c r="J157" s="464">
        <v>261689</v>
      </c>
      <c r="K157" s="464">
        <v>20641</v>
      </c>
      <c r="L157" s="464">
        <v>4936790</v>
      </c>
      <c r="M157" s="464">
        <v>18273362</v>
      </c>
      <c r="N157" s="464">
        <f t="shared" si="13"/>
        <v>92609581</v>
      </c>
      <c r="O157" s="464">
        <f t="shared" si="14"/>
        <v>2846609</v>
      </c>
      <c r="P157" s="464">
        <f t="shared" si="15"/>
        <v>23210152</v>
      </c>
      <c r="Q157" s="464">
        <f t="shared" si="16"/>
        <v>118666342</v>
      </c>
      <c r="R157" s="464">
        <f t="shared" si="17"/>
        <v>1344117</v>
      </c>
      <c r="S157" s="465">
        <f t="shared" si="20"/>
        <v>120010459</v>
      </c>
      <c r="T157" s="469"/>
      <c r="U157" s="469"/>
      <c r="V157" s="469"/>
      <c r="W157" s="469"/>
      <c r="X157" s="469"/>
      <c r="Y157" s="469"/>
      <c r="Z157" s="469"/>
      <c r="AA157" s="469"/>
      <c r="AB157" s="469"/>
      <c r="AC157" s="469"/>
      <c r="AD157" s="469"/>
      <c r="AE157" s="469"/>
      <c r="AF157" s="469"/>
      <c r="AG157" s="469"/>
    </row>
    <row r="158" spans="1:33" x14ac:dyDescent="0.2">
      <c r="A158" s="452">
        <f t="shared" si="18"/>
        <v>2033</v>
      </c>
      <c r="B158" s="452">
        <f t="shared" si="19"/>
        <v>3</v>
      </c>
      <c r="C158" s="457">
        <f t="shared" si="12"/>
        <v>48639</v>
      </c>
      <c r="E158" s="463">
        <v>57245461</v>
      </c>
      <c r="F158" s="464">
        <v>25884658</v>
      </c>
      <c r="G158" s="464">
        <v>1753070</v>
      </c>
      <c r="H158" s="464">
        <v>2498417</v>
      </c>
      <c r="I158" s="464">
        <v>143806</v>
      </c>
      <c r="J158" s="464">
        <v>278684</v>
      </c>
      <c r="K158" s="464">
        <v>22123</v>
      </c>
      <c r="L158" s="464">
        <v>4357496</v>
      </c>
      <c r="M158" s="464">
        <v>15097902</v>
      </c>
      <c r="N158" s="464">
        <f t="shared" si="13"/>
        <v>85049118</v>
      </c>
      <c r="O158" s="464">
        <f t="shared" si="14"/>
        <v>2777101</v>
      </c>
      <c r="P158" s="464">
        <f t="shared" si="15"/>
        <v>19455398</v>
      </c>
      <c r="Q158" s="464">
        <f t="shared" si="16"/>
        <v>107281617</v>
      </c>
      <c r="R158" s="464">
        <f t="shared" si="17"/>
        <v>1215164</v>
      </c>
      <c r="S158" s="465">
        <f t="shared" si="20"/>
        <v>108496781</v>
      </c>
      <c r="T158" s="469"/>
      <c r="U158" s="469"/>
      <c r="V158" s="469"/>
      <c r="W158" s="469"/>
      <c r="X158" s="469"/>
      <c r="Y158" s="469"/>
      <c r="Z158" s="469"/>
      <c r="AA158" s="469"/>
      <c r="AB158" s="469"/>
      <c r="AC158" s="469"/>
      <c r="AD158" s="469"/>
      <c r="AE158" s="469"/>
      <c r="AF158" s="469"/>
      <c r="AG158" s="469"/>
    </row>
    <row r="159" spans="1:33" x14ac:dyDescent="0.2">
      <c r="A159" s="452">
        <f t="shared" si="18"/>
        <v>2033</v>
      </c>
      <c r="B159" s="452">
        <f t="shared" si="19"/>
        <v>4</v>
      </c>
      <c r="C159" s="457">
        <f t="shared" si="12"/>
        <v>48670</v>
      </c>
      <c r="E159" s="463">
        <v>40275041</v>
      </c>
      <c r="F159" s="464">
        <v>19016819</v>
      </c>
      <c r="G159" s="464">
        <v>1375154</v>
      </c>
      <c r="H159" s="464">
        <v>2017252</v>
      </c>
      <c r="I159" s="464">
        <v>120677</v>
      </c>
      <c r="J159" s="464">
        <v>263722</v>
      </c>
      <c r="K159" s="464">
        <v>21042</v>
      </c>
      <c r="L159" s="464">
        <v>4420159</v>
      </c>
      <c r="M159" s="464">
        <v>16383433</v>
      </c>
      <c r="N159" s="464">
        <f t="shared" si="13"/>
        <v>60808733</v>
      </c>
      <c r="O159" s="464">
        <f t="shared" si="14"/>
        <v>2280974</v>
      </c>
      <c r="P159" s="464">
        <f t="shared" si="15"/>
        <v>20803592</v>
      </c>
      <c r="Q159" s="464">
        <f t="shared" si="16"/>
        <v>83893299</v>
      </c>
      <c r="R159" s="464">
        <f t="shared" si="17"/>
        <v>950248</v>
      </c>
      <c r="S159" s="465">
        <f t="shared" si="20"/>
        <v>84843547</v>
      </c>
      <c r="T159" s="469"/>
      <c r="U159" s="469"/>
      <c r="V159" s="469"/>
      <c r="W159" s="469"/>
      <c r="X159" s="469"/>
      <c r="Y159" s="469"/>
      <c r="Z159" s="469"/>
      <c r="AA159" s="469"/>
      <c r="AB159" s="469"/>
      <c r="AC159" s="469"/>
      <c r="AD159" s="469"/>
      <c r="AE159" s="469"/>
      <c r="AF159" s="469"/>
      <c r="AG159" s="469"/>
    </row>
    <row r="160" spans="1:33" x14ac:dyDescent="0.2">
      <c r="A160" s="452">
        <f t="shared" si="18"/>
        <v>2033</v>
      </c>
      <c r="B160" s="452">
        <f t="shared" si="19"/>
        <v>5</v>
      </c>
      <c r="C160" s="457">
        <f t="shared" si="12"/>
        <v>48700</v>
      </c>
      <c r="E160" s="463">
        <v>23525729</v>
      </c>
      <c r="F160" s="464">
        <v>14676455</v>
      </c>
      <c r="G160" s="464">
        <v>924357</v>
      </c>
      <c r="H160" s="464">
        <v>2071636</v>
      </c>
      <c r="I160" s="464">
        <v>127426</v>
      </c>
      <c r="J160" s="464">
        <v>244329</v>
      </c>
      <c r="K160" s="464">
        <v>19556</v>
      </c>
      <c r="L160" s="464">
        <v>3909334</v>
      </c>
      <c r="M160" s="464">
        <v>19549114</v>
      </c>
      <c r="N160" s="464">
        <f t="shared" si="13"/>
        <v>39273523</v>
      </c>
      <c r="O160" s="464">
        <f t="shared" si="14"/>
        <v>2315965</v>
      </c>
      <c r="P160" s="464">
        <f t="shared" si="15"/>
        <v>23458448</v>
      </c>
      <c r="Q160" s="464">
        <f t="shared" si="16"/>
        <v>65047936</v>
      </c>
      <c r="R160" s="464">
        <f t="shared" si="17"/>
        <v>736789</v>
      </c>
      <c r="S160" s="465">
        <f t="shared" si="20"/>
        <v>65784725</v>
      </c>
      <c r="T160" s="469"/>
      <c r="U160" s="469"/>
      <c r="V160" s="469"/>
      <c r="W160" s="469"/>
      <c r="X160" s="469"/>
      <c r="Y160" s="469"/>
      <c r="Z160" s="469"/>
      <c r="AA160" s="469"/>
      <c r="AB160" s="469"/>
      <c r="AC160" s="469"/>
      <c r="AD160" s="469"/>
      <c r="AE160" s="469"/>
      <c r="AF160" s="469"/>
      <c r="AG160" s="469"/>
    </row>
    <row r="161" spans="1:33" x14ac:dyDescent="0.2">
      <c r="A161" s="452">
        <f t="shared" si="18"/>
        <v>2033</v>
      </c>
      <c r="B161" s="452">
        <f t="shared" si="19"/>
        <v>6</v>
      </c>
      <c r="C161" s="457">
        <f t="shared" si="12"/>
        <v>48731</v>
      </c>
      <c r="E161" s="463">
        <v>16319308</v>
      </c>
      <c r="F161" s="464">
        <v>12242985</v>
      </c>
      <c r="G161" s="464">
        <v>732285</v>
      </c>
      <c r="H161" s="464">
        <v>1757160</v>
      </c>
      <c r="I161" s="464">
        <v>114953</v>
      </c>
      <c r="J161" s="464">
        <v>289569</v>
      </c>
      <c r="K161" s="464">
        <v>19140</v>
      </c>
      <c r="L161" s="464">
        <v>4011280</v>
      </c>
      <c r="M161" s="464">
        <v>19802683</v>
      </c>
      <c r="N161" s="464">
        <f t="shared" si="13"/>
        <v>29428671</v>
      </c>
      <c r="O161" s="464">
        <f t="shared" si="14"/>
        <v>2046729</v>
      </c>
      <c r="P161" s="464">
        <f t="shared" si="15"/>
        <v>23813963</v>
      </c>
      <c r="Q161" s="464">
        <f t="shared" si="16"/>
        <v>55289363</v>
      </c>
      <c r="R161" s="464">
        <f t="shared" si="17"/>
        <v>626255</v>
      </c>
      <c r="S161" s="465">
        <f t="shared" si="20"/>
        <v>55915618</v>
      </c>
      <c r="T161" s="469"/>
      <c r="U161" s="469"/>
      <c r="V161" s="469"/>
      <c r="W161" s="469"/>
      <c r="X161" s="469"/>
      <c r="Y161" s="469"/>
      <c r="Z161" s="469"/>
      <c r="AA161" s="469"/>
      <c r="AB161" s="469"/>
      <c r="AC161" s="469"/>
      <c r="AD161" s="469"/>
      <c r="AE161" s="469"/>
      <c r="AF161" s="469"/>
      <c r="AG161" s="469"/>
    </row>
    <row r="162" spans="1:33" x14ac:dyDescent="0.2">
      <c r="A162" s="452">
        <f t="shared" si="18"/>
        <v>2033</v>
      </c>
      <c r="B162" s="452">
        <f t="shared" si="19"/>
        <v>7</v>
      </c>
      <c r="C162" s="457">
        <f t="shared" si="12"/>
        <v>48761</v>
      </c>
      <c r="E162" s="463">
        <v>12735145</v>
      </c>
      <c r="F162" s="464">
        <v>10515118</v>
      </c>
      <c r="G162" s="464">
        <v>611574</v>
      </c>
      <c r="H162" s="464">
        <v>1764582</v>
      </c>
      <c r="I162" s="464">
        <v>122057</v>
      </c>
      <c r="J162" s="464">
        <v>295251</v>
      </c>
      <c r="K162" s="464">
        <v>18109</v>
      </c>
      <c r="L162" s="464">
        <v>3470106</v>
      </c>
      <c r="M162" s="464">
        <v>19889443</v>
      </c>
      <c r="N162" s="464">
        <f t="shared" si="13"/>
        <v>24002003</v>
      </c>
      <c r="O162" s="464">
        <f t="shared" si="14"/>
        <v>2059833</v>
      </c>
      <c r="P162" s="464">
        <f t="shared" si="15"/>
        <v>23359549</v>
      </c>
      <c r="Q162" s="464">
        <f t="shared" si="16"/>
        <v>49421385</v>
      </c>
      <c r="R162" s="464">
        <f t="shared" si="17"/>
        <v>559789</v>
      </c>
      <c r="S162" s="465">
        <f t="shared" si="20"/>
        <v>49981174</v>
      </c>
      <c r="T162" s="469"/>
      <c r="U162" s="469"/>
      <c r="V162" s="469"/>
      <c r="W162" s="469"/>
      <c r="X162" s="469"/>
      <c r="Y162" s="469"/>
      <c r="Z162" s="469"/>
      <c r="AA162" s="469"/>
      <c r="AB162" s="469"/>
      <c r="AC162" s="469"/>
      <c r="AD162" s="469"/>
      <c r="AE162" s="469"/>
      <c r="AF162" s="469"/>
      <c r="AG162" s="469"/>
    </row>
    <row r="163" spans="1:33" x14ac:dyDescent="0.2">
      <c r="A163" s="452">
        <f t="shared" si="18"/>
        <v>2033</v>
      </c>
      <c r="B163" s="452">
        <f t="shared" si="19"/>
        <v>8</v>
      </c>
      <c r="C163" s="457">
        <f t="shared" si="12"/>
        <v>48792</v>
      </c>
      <c r="E163" s="463">
        <v>12413879</v>
      </c>
      <c r="F163" s="464">
        <v>11548645</v>
      </c>
      <c r="G163" s="464">
        <v>692490</v>
      </c>
      <c r="H163" s="464">
        <v>1873411</v>
      </c>
      <c r="I163" s="464">
        <v>129739</v>
      </c>
      <c r="J163" s="464">
        <v>301543</v>
      </c>
      <c r="K163" s="464">
        <v>18443</v>
      </c>
      <c r="L163" s="464">
        <v>3526751</v>
      </c>
      <c r="M163" s="464">
        <v>18990076</v>
      </c>
      <c r="N163" s="464">
        <f t="shared" si="13"/>
        <v>24803196</v>
      </c>
      <c r="O163" s="464">
        <f t="shared" si="14"/>
        <v>2174954</v>
      </c>
      <c r="P163" s="464">
        <f t="shared" si="15"/>
        <v>22516827</v>
      </c>
      <c r="Q163" s="464">
        <f t="shared" si="16"/>
        <v>49494977</v>
      </c>
      <c r="R163" s="464">
        <f t="shared" si="17"/>
        <v>560623</v>
      </c>
      <c r="S163" s="465">
        <f t="shared" si="20"/>
        <v>50055600</v>
      </c>
      <c r="T163" s="469"/>
      <c r="U163" s="469"/>
      <c r="V163" s="469"/>
      <c r="W163" s="469"/>
      <c r="X163" s="469"/>
      <c r="Y163" s="469"/>
      <c r="Z163" s="469"/>
      <c r="AA163" s="469"/>
      <c r="AB163" s="469"/>
      <c r="AC163" s="469"/>
      <c r="AD163" s="469"/>
      <c r="AE163" s="469"/>
      <c r="AF163" s="469"/>
      <c r="AG163" s="469"/>
    </row>
    <row r="164" spans="1:33" x14ac:dyDescent="0.2">
      <c r="A164" s="452">
        <f t="shared" si="18"/>
        <v>2033</v>
      </c>
      <c r="B164" s="452">
        <f t="shared" si="19"/>
        <v>9</v>
      </c>
      <c r="C164" s="457">
        <f t="shared" ref="C164:C227" si="21">DATE(A164,B164,1)</f>
        <v>48823</v>
      </c>
      <c r="E164" s="463">
        <v>15762582</v>
      </c>
      <c r="F164" s="464">
        <v>13993731</v>
      </c>
      <c r="G164" s="464">
        <v>986179</v>
      </c>
      <c r="H164" s="464">
        <v>1741829</v>
      </c>
      <c r="I164" s="464">
        <v>115293</v>
      </c>
      <c r="J164" s="464">
        <v>231074</v>
      </c>
      <c r="K164" s="464">
        <v>16735</v>
      </c>
      <c r="L164" s="464">
        <v>3652182</v>
      </c>
      <c r="M164" s="464">
        <v>20520293</v>
      </c>
      <c r="N164" s="464">
        <f t="shared" ref="N164:N227" si="22">SUM(E164:G164,I164,K164)</f>
        <v>30874520</v>
      </c>
      <c r="O164" s="464">
        <f t="shared" ref="O164:O227" si="23">SUM(H164,J164)</f>
        <v>1972903</v>
      </c>
      <c r="P164" s="464">
        <f t="shared" ref="P164:P227" si="24">SUM(L164:M164)</f>
        <v>24172475</v>
      </c>
      <c r="Q164" s="464">
        <f t="shared" ref="Q164:Q227" si="25">SUM(N164:P164)</f>
        <v>57019898</v>
      </c>
      <c r="R164" s="464">
        <f t="shared" ref="R164:R227" si="26">S164-Q164</f>
        <v>645856</v>
      </c>
      <c r="S164" s="465">
        <f t="shared" si="20"/>
        <v>57665754</v>
      </c>
      <c r="T164" s="469"/>
      <c r="U164" s="469"/>
      <c r="V164" s="469"/>
      <c r="W164" s="469"/>
      <c r="X164" s="469"/>
      <c r="Y164" s="469"/>
      <c r="Z164" s="469"/>
      <c r="AA164" s="469"/>
      <c r="AB164" s="469"/>
      <c r="AC164" s="469"/>
      <c r="AD164" s="469"/>
      <c r="AE164" s="469"/>
      <c r="AF164" s="469"/>
      <c r="AG164" s="469"/>
    </row>
    <row r="165" spans="1:33" x14ac:dyDescent="0.2">
      <c r="A165" s="452">
        <f t="shared" ref="A165:A228" si="27">IF(B165=1,A164+1,A164)</f>
        <v>2033</v>
      </c>
      <c r="B165" s="452">
        <f t="shared" ref="B165:B228" si="28">IF(B164=12,1,B164+1)</f>
        <v>10</v>
      </c>
      <c r="C165" s="457">
        <f t="shared" si="21"/>
        <v>48853</v>
      </c>
      <c r="E165" s="463">
        <v>32445832</v>
      </c>
      <c r="F165" s="464">
        <v>23373090</v>
      </c>
      <c r="G165" s="464">
        <v>1077723</v>
      </c>
      <c r="H165" s="464">
        <v>2450743</v>
      </c>
      <c r="I165" s="464">
        <v>148308</v>
      </c>
      <c r="J165" s="464">
        <v>242316</v>
      </c>
      <c r="K165" s="464">
        <v>19507</v>
      </c>
      <c r="L165" s="464">
        <v>3393924</v>
      </c>
      <c r="M165" s="464">
        <v>15796476</v>
      </c>
      <c r="N165" s="464">
        <f t="shared" si="22"/>
        <v>57064460</v>
      </c>
      <c r="O165" s="464">
        <f t="shared" si="23"/>
        <v>2693059</v>
      </c>
      <c r="P165" s="464">
        <f t="shared" si="24"/>
        <v>19190400</v>
      </c>
      <c r="Q165" s="464">
        <f t="shared" si="25"/>
        <v>78947919</v>
      </c>
      <c r="R165" s="464">
        <f t="shared" si="26"/>
        <v>894232</v>
      </c>
      <c r="S165" s="465">
        <f t="shared" ref="S165:S228" si="29">ROUND(Q165/(1-0.0112), 0)</f>
        <v>79842151</v>
      </c>
      <c r="T165" s="469"/>
      <c r="U165" s="469"/>
      <c r="V165" s="469"/>
      <c r="W165" s="469"/>
      <c r="X165" s="469"/>
      <c r="Y165" s="469"/>
      <c r="Z165" s="469"/>
      <c r="AA165" s="469"/>
      <c r="AB165" s="469"/>
      <c r="AC165" s="469"/>
      <c r="AD165" s="469"/>
      <c r="AE165" s="469"/>
      <c r="AF165" s="469"/>
      <c r="AG165" s="469"/>
    </row>
    <row r="166" spans="1:33" x14ac:dyDescent="0.2">
      <c r="A166" s="452">
        <f t="shared" si="27"/>
        <v>2033</v>
      </c>
      <c r="B166" s="452">
        <f t="shared" si="28"/>
        <v>11</v>
      </c>
      <c r="C166" s="457">
        <f t="shared" si="21"/>
        <v>48884</v>
      </c>
      <c r="E166" s="463">
        <v>53287684</v>
      </c>
      <c r="F166" s="464">
        <v>30956531</v>
      </c>
      <c r="G166" s="464">
        <v>1776500</v>
      </c>
      <c r="H166" s="464">
        <v>2562896</v>
      </c>
      <c r="I166" s="464">
        <v>147963</v>
      </c>
      <c r="J166" s="464">
        <v>270137</v>
      </c>
      <c r="K166" s="464">
        <v>20774</v>
      </c>
      <c r="L166" s="464">
        <v>4182740</v>
      </c>
      <c r="M166" s="464">
        <v>16649505</v>
      </c>
      <c r="N166" s="464">
        <f t="shared" si="22"/>
        <v>86189452</v>
      </c>
      <c r="O166" s="464">
        <f t="shared" si="23"/>
        <v>2833033</v>
      </c>
      <c r="P166" s="464">
        <f t="shared" si="24"/>
        <v>20832245</v>
      </c>
      <c r="Q166" s="464">
        <f t="shared" si="25"/>
        <v>109854730</v>
      </c>
      <c r="R166" s="464">
        <f t="shared" si="26"/>
        <v>1244309</v>
      </c>
      <c r="S166" s="465">
        <f t="shared" si="29"/>
        <v>111099039</v>
      </c>
      <c r="T166" s="469"/>
      <c r="U166" s="469"/>
      <c r="V166" s="469"/>
      <c r="W166" s="469"/>
      <c r="X166" s="469"/>
      <c r="Y166" s="469"/>
      <c r="Z166" s="469"/>
      <c r="AA166" s="469"/>
      <c r="AB166" s="469"/>
      <c r="AC166" s="469"/>
      <c r="AD166" s="469"/>
      <c r="AE166" s="469"/>
      <c r="AF166" s="469"/>
      <c r="AG166" s="469"/>
    </row>
    <row r="167" spans="1:33" x14ac:dyDescent="0.2">
      <c r="A167" s="452">
        <f t="shared" si="27"/>
        <v>2033</v>
      </c>
      <c r="B167" s="452">
        <f t="shared" si="28"/>
        <v>12</v>
      </c>
      <c r="C167" s="457">
        <f t="shared" si="21"/>
        <v>48914</v>
      </c>
      <c r="E167" s="463">
        <v>71026629</v>
      </c>
      <c r="F167" s="464">
        <v>35819842</v>
      </c>
      <c r="G167" s="464">
        <v>2268343</v>
      </c>
      <c r="H167" s="464">
        <v>3185346</v>
      </c>
      <c r="I167" s="464">
        <v>178232</v>
      </c>
      <c r="J167" s="464">
        <v>303883</v>
      </c>
      <c r="K167" s="464">
        <v>22736</v>
      </c>
      <c r="L167" s="464">
        <v>4499396</v>
      </c>
      <c r="M167" s="464">
        <v>16958741</v>
      </c>
      <c r="N167" s="464">
        <f t="shared" si="22"/>
        <v>109315782</v>
      </c>
      <c r="O167" s="464">
        <f t="shared" si="23"/>
        <v>3489229</v>
      </c>
      <c r="P167" s="464">
        <f t="shared" si="24"/>
        <v>21458137</v>
      </c>
      <c r="Q167" s="464">
        <f t="shared" si="25"/>
        <v>134263148</v>
      </c>
      <c r="R167" s="464">
        <f t="shared" si="26"/>
        <v>1520780</v>
      </c>
      <c r="S167" s="465">
        <f t="shared" si="29"/>
        <v>135783928</v>
      </c>
      <c r="T167" s="469"/>
      <c r="U167" s="469"/>
      <c r="V167" s="469"/>
      <c r="W167" s="469"/>
      <c r="X167" s="469"/>
      <c r="Y167" s="469"/>
      <c r="Z167" s="469"/>
      <c r="AA167" s="469"/>
      <c r="AB167" s="469"/>
      <c r="AC167" s="469"/>
      <c r="AD167" s="469"/>
      <c r="AE167" s="469"/>
      <c r="AF167" s="469"/>
      <c r="AG167" s="469"/>
    </row>
    <row r="168" spans="1:33" x14ac:dyDescent="0.2">
      <c r="A168" s="452">
        <f t="shared" si="27"/>
        <v>2034</v>
      </c>
      <c r="B168" s="452">
        <f t="shared" si="28"/>
        <v>1</v>
      </c>
      <c r="C168" s="457">
        <f t="shared" si="21"/>
        <v>48945</v>
      </c>
      <c r="E168" s="463">
        <v>70296903</v>
      </c>
      <c r="F168" s="464">
        <v>30748120</v>
      </c>
      <c r="G168" s="464">
        <v>1975469</v>
      </c>
      <c r="H168" s="464">
        <v>2529995</v>
      </c>
      <c r="I168" s="464">
        <v>142100</v>
      </c>
      <c r="J168" s="464">
        <v>273037</v>
      </c>
      <c r="K168" s="464">
        <v>21215</v>
      </c>
      <c r="L168" s="464">
        <v>4324087</v>
      </c>
      <c r="M168" s="464">
        <v>14849153</v>
      </c>
      <c r="N168" s="464">
        <f t="shared" si="22"/>
        <v>103183807</v>
      </c>
      <c r="O168" s="464">
        <f t="shared" si="23"/>
        <v>2803032</v>
      </c>
      <c r="P168" s="464">
        <f t="shared" si="24"/>
        <v>19173240</v>
      </c>
      <c r="Q168" s="464">
        <f t="shared" si="25"/>
        <v>125160079</v>
      </c>
      <c r="R168" s="464">
        <f t="shared" si="26"/>
        <v>1417671</v>
      </c>
      <c r="S168" s="465">
        <f t="shared" si="29"/>
        <v>126577750</v>
      </c>
      <c r="T168" s="469"/>
      <c r="U168" s="469"/>
      <c r="V168" s="469"/>
      <c r="W168" s="469"/>
      <c r="X168" s="469"/>
      <c r="Y168" s="469"/>
      <c r="Z168" s="469"/>
      <c r="AA168" s="469"/>
      <c r="AB168" s="469"/>
      <c r="AC168" s="469"/>
      <c r="AD168" s="469"/>
      <c r="AE168" s="469"/>
      <c r="AF168" s="469"/>
      <c r="AG168" s="469"/>
    </row>
    <row r="169" spans="1:33" x14ac:dyDescent="0.2">
      <c r="A169" s="452">
        <f t="shared" si="27"/>
        <v>2034</v>
      </c>
      <c r="B169" s="452">
        <f t="shared" si="28"/>
        <v>2</v>
      </c>
      <c r="C169" s="457">
        <f t="shared" si="21"/>
        <v>48976</v>
      </c>
      <c r="E169" s="463">
        <v>61127086</v>
      </c>
      <c r="F169" s="464">
        <v>28034007</v>
      </c>
      <c r="G169" s="464">
        <v>1838365</v>
      </c>
      <c r="H169" s="464">
        <v>2483441</v>
      </c>
      <c r="I169" s="464">
        <v>140412</v>
      </c>
      <c r="J169" s="464">
        <v>258036</v>
      </c>
      <c r="K169" s="464">
        <v>20628</v>
      </c>
      <c r="L169" s="464">
        <v>4950255</v>
      </c>
      <c r="M169" s="464">
        <v>18167296</v>
      </c>
      <c r="N169" s="464">
        <f t="shared" si="22"/>
        <v>91160498</v>
      </c>
      <c r="O169" s="464">
        <f t="shared" si="23"/>
        <v>2741477</v>
      </c>
      <c r="P169" s="464">
        <f t="shared" si="24"/>
        <v>23117551</v>
      </c>
      <c r="Q169" s="464">
        <f t="shared" si="25"/>
        <v>117019526</v>
      </c>
      <c r="R169" s="464">
        <f t="shared" si="26"/>
        <v>1325464</v>
      </c>
      <c r="S169" s="465">
        <f t="shared" si="29"/>
        <v>118344990</v>
      </c>
      <c r="T169" s="469"/>
      <c r="U169" s="469"/>
      <c r="V169" s="469"/>
      <c r="W169" s="469"/>
      <c r="X169" s="469"/>
      <c r="Y169" s="469"/>
      <c r="Z169" s="469"/>
      <c r="AA169" s="469"/>
      <c r="AB169" s="469"/>
      <c r="AC169" s="469"/>
      <c r="AD169" s="469"/>
      <c r="AE169" s="469"/>
      <c r="AF169" s="469"/>
      <c r="AG169" s="469"/>
    </row>
    <row r="170" spans="1:33" x14ac:dyDescent="0.2">
      <c r="A170" s="452">
        <f t="shared" si="27"/>
        <v>2034</v>
      </c>
      <c r="B170" s="452">
        <f t="shared" si="28"/>
        <v>3</v>
      </c>
      <c r="C170" s="457">
        <f t="shared" si="21"/>
        <v>49004</v>
      </c>
      <c r="E170" s="463">
        <v>55961315</v>
      </c>
      <c r="F170" s="464">
        <v>25633002</v>
      </c>
      <c r="G170" s="464">
        <v>1703079</v>
      </c>
      <c r="H170" s="464">
        <v>2398648</v>
      </c>
      <c r="I170" s="464">
        <v>138397</v>
      </c>
      <c r="J170" s="464">
        <v>274737</v>
      </c>
      <c r="K170" s="464">
        <v>22102</v>
      </c>
      <c r="L170" s="464">
        <v>4367007</v>
      </c>
      <c r="M170" s="464">
        <v>15016665</v>
      </c>
      <c r="N170" s="464">
        <f t="shared" si="22"/>
        <v>83457895</v>
      </c>
      <c r="O170" s="464">
        <f t="shared" si="23"/>
        <v>2673385</v>
      </c>
      <c r="P170" s="464">
        <f t="shared" si="24"/>
        <v>19383672</v>
      </c>
      <c r="Q170" s="464">
        <f t="shared" si="25"/>
        <v>105514952</v>
      </c>
      <c r="R170" s="464">
        <f t="shared" si="26"/>
        <v>1195153</v>
      </c>
      <c r="S170" s="465">
        <f t="shared" si="29"/>
        <v>106710105</v>
      </c>
      <c r="T170" s="469"/>
      <c r="U170" s="469"/>
      <c r="V170" s="469"/>
      <c r="W170" s="469"/>
      <c r="X170" s="469"/>
      <c r="Y170" s="469"/>
      <c r="Z170" s="469"/>
      <c r="AA170" s="469"/>
      <c r="AB170" s="469"/>
      <c r="AC170" s="469"/>
      <c r="AD170" s="469"/>
      <c r="AE170" s="469"/>
      <c r="AF170" s="469"/>
      <c r="AG170" s="469"/>
    </row>
    <row r="171" spans="1:33" x14ac:dyDescent="0.2">
      <c r="A171" s="452">
        <f t="shared" si="27"/>
        <v>2034</v>
      </c>
      <c r="B171" s="452">
        <f t="shared" si="28"/>
        <v>4</v>
      </c>
      <c r="C171" s="457">
        <f t="shared" si="21"/>
        <v>49035</v>
      </c>
      <c r="E171" s="463">
        <v>39646047</v>
      </c>
      <c r="F171" s="464">
        <v>18938480</v>
      </c>
      <c r="G171" s="464">
        <v>1336410</v>
      </c>
      <c r="H171" s="464">
        <v>1941002</v>
      </c>
      <c r="I171" s="464">
        <v>116306</v>
      </c>
      <c r="J171" s="464">
        <v>260276</v>
      </c>
      <c r="K171" s="464">
        <v>21035</v>
      </c>
      <c r="L171" s="464">
        <v>4441622</v>
      </c>
      <c r="M171" s="464">
        <v>16309148</v>
      </c>
      <c r="N171" s="464">
        <f t="shared" si="22"/>
        <v>60058278</v>
      </c>
      <c r="O171" s="464">
        <f t="shared" si="23"/>
        <v>2201278</v>
      </c>
      <c r="P171" s="464">
        <f t="shared" si="24"/>
        <v>20750770</v>
      </c>
      <c r="Q171" s="464">
        <f t="shared" si="25"/>
        <v>83010326</v>
      </c>
      <c r="R171" s="464">
        <f t="shared" si="26"/>
        <v>940246</v>
      </c>
      <c r="S171" s="465">
        <f t="shared" si="29"/>
        <v>83950572</v>
      </c>
      <c r="T171" s="469"/>
      <c r="U171" s="469"/>
      <c r="V171" s="469"/>
      <c r="W171" s="469"/>
      <c r="X171" s="469"/>
      <c r="Y171" s="469"/>
      <c r="Z171" s="469"/>
      <c r="AA171" s="469"/>
      <c r="AB171" s="469"/>
      <c r="AC171" s="469"/>
      <c r="AD171" s="469"/>
      <c r="AE171" s="469"/>
      <c r="AF171" s="469"/>
      <c r="AG171" s="469"/>
    </row>
    <row r="172" spans="1:33" x14ac:dyDescent="0.2">
      <c r="A172" s="452">
        <f t="shared" si="27"/>
        <v>2034</v>
      </c>
      <c r="B172" s="452">
        <f t="shared" si="28"/>
        <v>5</v>
      </c>
      <c r="C172" s="457">
        <f t="shared" si="21"/>
        <v>49065</v>
      </c>
      <c r="E172" s="463">
        <v>23295724</v>
      </c>
      <c r="F172" s="464">
        <v>14685547</v>
      </c>
      <c r="G172" s="464">
        <v>897728</v>
      </c>
      <c r="H172" s="464">
        <v>1998002</v>
      </c>
      <c r="I172" s="464">
        <v>122950</v>
      </c>
      <c r="J172" s="464">
        <v>241433</v>
      </c>
      <c r="K172" s="464">
        <v>19555</v>
      </c>
      <c r="L172" s="464">
        <v>3942384</v>
      </c>
      <c r="M172" s="464">
        <v>19482491</v>
      </c>
      <c r="N172" s="464">
        <f t="shared" si="22"/>
        <v>39021504</v>
      </c>
      <c r="O172" s="464">
        <f t="shared" si="23"/>
        <v>2239435</v>
      </c>
      <c r="P172" s="464">
        <f t="shared" si="24"/>
        <v>23424875</v>
      </c>
      <c r="Q172" s="464">
        <f t="shared" si="25"/>
        <v>64685814</v>
      </c>
      <c r="R172" s="464">
        <f t="shared" si="26"/>
        <v>732687</v>
      </c>
      <c r="S172" s="465">
        <f t="shared" si="29"/>
        <v>65418501</v>
      </c>
      <c r="T172" s="469"/>
      <c r="U172" s="469"/>
      <c r="V172" s="469"/>
      <c r="W172" s="469"/>
      <c r="X172" s="469"/>
      <c r="Y172" s="469"/>
      <c r="Z172" s="469"/>
      <c r="AA172" s="469"/>
      <c r="AB172" s="469"/>
      <c r="AC172" s="469"/>
      <c r="AD172" s="469"/>
      <c r="AE172" s="469"/>
      <c r="AF172" s="469"/>
      <c r="AG172" s="469"/>
    </row>
    <row r="173" spans="1:33" x14ac:dyDescent="0.2">
      <c r="A173" s="452">
        <f t="shared" si="27"/>
        <v>2034</v>
      </c>
      <c r="B173" s="452">
        <f t="shared" si="28"/>
        <v>6</v>
      </c>
      <c r="C173" s="457">
        <f t="shared" si="21"/>
        <v>49096</v>
      </c>
      <c r="E173" s="463">
        <v>16158704</v>
      </c>
      <c r="F173" s="464">
        <v>12256775</v>
      </c>
      <c r="G173" s="464">
        <v>707298</v>
      </c>
      <c r="H173" s="464">
        <v>1695704</v>
      </c>
      <c r="I173" s="464">
        <v>110866</v>
      </c>
      <c r="J173" s="464">
        <v>286898</v>
      </c>
      <c r="K173" s="464">
        <v>19135</v>
      </c>
      <c r="L173" s="464">
        <v>4051302</v>
      </c>
      <c r="M173" s="464">
        <v>19739686</v>
      </c>
      <c r="N173" s="464">
        <f t="shared" si="22"/>
        <v>29252778</v>
      </c>
      <c r="O173" s="464">
        <f t="shared" si="23"/>
        <v>1982602</v>
      </c>
      <c r="P173" s="464">
        <f t="shared" si="24"/>
        <v>23790988</v>
      </c>
      <c r="Q173" s="464">
        <f t="shared" si="25"/>
        <v>55026368</v>
      </c>
      <c r="R173" s="464">
        <f t="shared" si="26"/>
        <v>623276</v>
      </c>
      <c r="S173" s="465">
        <f t="shared" si="29"/>
        <v>55649644</v>
      </c>
      <c r="T173" s="469"/>
      <c r="U173" s="469"/>
      <c r="V173" s="469"/>
      <c r="W173" s="469"/>
      <c r="X173" s="469"/>
      <c r="Y173" s="469"/>
      <c r="Z173" s="469"/>
      <c r="AA173" s="469"/>
      <c r="AB173" s="469"/>
      <c r="AC173" s="469"/>
      <c r="AD173" s="469"/>
      <c r="AE173" s="469"/>
      <c r="AF173" s="469"/>
      <c r="AG173" s="469"/>
    </row>
    <row r="174" spans="1:33" x14ac:dyDescent="0.2">
      <c r="A174" s="452">
        <f t="shared" si="27"/>
        <v>2034</v>
      </c>
      <c r="B174" s="452">
        <f t="shared" si="28"/>
        <v>7</v>
      </c>
      <c r="C174" s="457">
        <f t="shared" si="21"/>
        <v>49126</v>
      </c>
      <c r="E174" s="463">
        <v>12625262</v>
      </c>
      <c r="F174" s="464">
        <v>10545288</v>
      </c>
      <c r="G174" s="464">
        <v>591126</v>
      </c>
      <c r="H174" s="464">
        <v>1702609</v>
      </c>
      <c r="I174" s="464">
        <v>117683</v>
      </c>
      <c r="J174" s="464">
        <v>292946</v>
      </c>
      <c r="K174" s="464">
        <v>18106</v>
      </c>
      <c r="L174" s="464">
        <v>3512854</v>
      </c>
      <c r="M174" s="464">
        <v>19837105</v>
      </c>
      <c r="N174" s="464">
        <f t="shared" si="22"/>
        <v>23897465</v>
      </c>
      <c r="O174" s="464">
        <f t="shared" si="23"/>
        <v>1995555</v>
      </c>
      <c r="P174" s="464">
        <f t="shared" si="24"/>
        <v>23349959</v>
      </c>
      <c r="Q174" s="464">
        <f t="shared" si="25"/>
        <v>49242979</v>
      </c>
      <c r="R174" s="464">
        <f t="shared" si="26"/>
        <v>557768</v>
      </c>
      <c r="S174" s="465">
        <f t="shared" si="29"/>
        <v>49800747</v>
      </c>
      <c r="T174" s="469"/>
      <c r="U174" s="469"/>
      <c r="V174" s="469"/>
      <c r="W174" s="469"/>
      <c r="X174" s="469"/>
      <c r="Y174" s="469"/>
      <c r="Z174" s="469"/>
      <c r="AA174" s="469"/>
      <c r="AB174" s="469"/>
      <c r="AC174" s="469"/>
      <c r="AD174" s="469"/>
      <c r="AE174" s="469"/>
      <c r="AF174" s="469"/>
      <c r="AG174" s="469"/>
    </row>
    <row r="175" spans="1:33" x14ac:dyDescent="0.2">
      <c r="A175" s="452">
        <f t="shared" si="27"/>
        <v>2034</v>
      </c>
      <c r="B175" s="452">
        <f t="shared" si="28"/>
        <v>8</v>
      </c>
      <c r="C175" s="457">
        <f t="shared" si="21"/>
        <v>49157</v>
      </c>
      <c r="E175" s="463">
        <v>12320480</v>
      </c>
      <c r="F175" s="464">
        <v>11585648</v>
      </c>
      <c r="G175" s="464">
        <v>672134</v>
      </c>
      <c r="H175" s="464">
        <v>1807405</v>
      </c>
      <c r="I175" s="464">
        <v>125069</v>
      </c>
      <c r="J175" s="464">
        <v>299614</v>
      </c>
      <c r="K175" s="464">
        <v>18440</v>
      </c>
      <c r="L175" s="464">
        <v>3581288</v>
      </c>
      <c r="M175" s="464">
        <v>18945067</v>
      </c>
      <c r="N175" s="464">
        <f t="shared" si="22"/>
        <v>24721771</v>
      </c>
      <c r="O175" s="464">
        <f t="shared" si="23"/>
        <v>2107019</v>
      </c>
      <c r="P175" s="464">
        <f t="shared" si="24"/>
        <v>22526355</v>
      </c>
      <c r="Q175" s="464">
        <f t="shared" si="25"/>
        <v>49355145</v>
      </c>
      <c r="R175" s="464">
        <f t="shared" si="26"/>
        <v>559039</v>
      </c>
      <c r="S175" s="465">
        <f t="shared" si="29"/>
        <v>49914184</v>
      </c>
      <c r="T175" s="469"/>
      <c r="U175" s="469"/>
      <c r="V175" s="469"/>
      <c r="W175" s="469"/>
      <c r="X175" s="469"/>
      <c r="Y175" s="469"/>
      <c r="Z175" s="469"/>
      <c r="AA175" s="469"/>
      <c r="AB175" s="469"/>
      <c r="AC175" s="469"/>
      <c r="AD175" s="469"/>
      <c r="AE175" s="469"/>
      <c r="AF175" s="469"/>
      <c r="AG175" s="469"/>
    </row>
    <row r="176" spans="1:33" x14ac:dyDescent="0.2">
      <c r="A176" s="452">
        <f t="shared" si="27"/>
        <v>2034</v>
      </c>
      <c r="B176" s="452">
        <f t="shared" si="28"/>
        <v>9</v>
      </c>
      <c r="C176" s="457">
        <f t="shared" si="21"/>
        <v>49188</v>
      </c>
      <c r="E176" s="463">
        <v>15575128</v>
      </c>
      <c r="F176" s="464">
        <v>14019223</v>
      </c>
      <c r="G176" s="464">
        <v>964487</v>
      </c>
      <c r="H176" s="464">
        <v>1678543</v>
      </c>
      <c r="I176" s="464">
        <v>111048</v>
      </c>
      <c r="J176" s="464">
        <v>229598</v>
      </c>
      <c r="K176" s="464">
        <v>16728</v>
      </c>
      <c r="L176" s="464">
        <v>3711428</v>
      </c>
      <c r="M176" s="464">
        <v>20479545</v>
      </c>
      <c r="N176" s="464">
        <f t="shared" si="22"/>
        <v>30686614</v>
      </c>
      <c r="O176" s="464">
        <f t="shared" si="23"/>
        <v>1908141</v>
      </c>
      <c r="P176" s="464">
        <f t="shared" si="24"/>
        <v>24190973</v>
      </c>
      <c r="Q176" s="464">
        <f t="shared" si="25"/>
        <v>56785728</v>
      </c>
      <c r="R176" s="464">
        <f t="shared" si="26"/>
        <v>643204</v>
      </c>
      <c r="S176" s="465">
        <f t="shared" si="29"/>
        <v>57428932</v>
      </c>
      <c r="T176" s="469"/>
      <c r="U176" s="469"/>
      <c r="V176" s="469"/>
      <c r="W176" s="469"/>
      <c r="X176" s="469"/>
      <c r="Y176" s="469"/>
      <c r="Z176" s="469"/>
      <c r="AA176" s="469"/>
      <c r="AB176" s="469"/>
      <c r="AC176" s="469"/>
      <c r="AD176" s="469"/>
      <c r="AE176" s="469"/>
      <c r="AF176" s="469"/>
      <c r="AG176" s="469"/>
    </row>
    <row r="177" spans="1:33" x14ac:dyDescent="0.2">
      <c r="A177" s="452">
        <f t="shared" si="27"/>
        <v>2034</v>
      </c>
      <c r="B177" s="452">
        <f t="shared" si="28"/>
        <v>10</v>
      </c>
      <c r="C177" s="457">
        <f t="shared" si="21"/>
        <v>49218</v>
      </c>
      <c r="E177" s="463">
        <v>32073036</v>
      </c>
      <c r="F177" s="464">
        <v>23461733</v>
      </c>
      <c r="G177" s="464">
        <v>1061648</v>
      </c>
      <c r="H177" s="464">
        <v>2359404</v>
      </c>
      <c r="I177" s="464">
        <v>142814</v>
      </c>
      <c r="J177" s="464">
        <v>241004</v>
      </c>
      <c r="K177" s="464">
        <v>19500</v>
      </c>
      <c r="L177" s="464">
        <v>3459710</v>
      </c>
      <c r="M177" s="464">
        <v>15770413</v>
      </c>
      <c r="N177" s="464">
        <f t="shared" si="22"/>
        <v>56758731</v>
      </c>
      <c r="O177" s="464">
        <f t="shared" si="23"/>
        <v>2600408</v>
      </c>
      <c r="P177" s="464">
        <f t="shared" si="24"/>
        <v>19230123</v>
      </c>
      <c r="Q177" s="464">
        <f t="shared" si="25"/>
        <v>78589262</v>
      </c>
      <c r="R177" s="464">
        <f t="shared" si="26"/>
        <v>890170</v>
      </c>
      <c r="S177" s="465">
        <f t="shared" si="29"/>
        <v>79479432</v>
      </c>
      <c r="T177" s="469"/>
      <c r="U177" s="469"/>
      <c r="V177" s="469"/>
      <c r="W177" s="469"/>
      <c r="X177" s="469"/>
      <c r="Y177" s="469"/>
      <c r="Z177" s="469"/>
      <c r="AA177" s="469"/>
      <c r="AB177" s="469"/>
      <c r="AC177" s="469"/>
      <c r="AD177" s="469"/>
      <c r="AE177" s="469"/>
      <c r="AF177" s="469"/>
      <c r="AG177" s="469"/>
    </row>
    <row r="178" spans="1:33" x14ac:dyDescent="0.2">
      <c r="A178" s="452">
        <f t="shared" si="27"/>
        <v>2034</v>
      </c>
      <c r="B178" s="452">
        <f t="shared" si="28"/>
        <v>11</v>
      </c>
      <c r="C178" s="457">
        <f t="shared" si="21"/>
        <v>49249</v>
      </c>
      <c r="E178" s="463">
        <v>52969096</v>
      </c>
      <c r="F178" s="464">
        <v>31088486</v>
      </c>
      <c r="G178" s="464">
        <v>1759684</v>
      </c>
      <c r="H178" s="464">
        <v>2467374</v>
      </c>
      <c r="I178" s="464">
        <v>142503</v>
      </c>
      <c r="J178" s="464">
        <v>269439</v>
      </c>
      <c r="K178" s="464">
        <v>20776</v>
      </c>
      <c r="L178" s="464">
        <v>4264347</v>
      </c>
      <c r="M178" s="464">
        <v>16637776</v>
      </c>
      <c r="N178" s="464">
        <f t="shared" si="22"/>
        <v>85980545</v>
      </c>
      <c r="O178" s="464">
        <f t="shared" si="23"/>
        <v>2736813</v>
      </c>
      <c r="P178" s="464">
        <f t="shared" si="24"/>
        <v>20902123</v>
      </c>
      <c r="Q178" s="464">
        <f t="shared" si="25"/>
        <v>109619481</v>
      </c>
      <c r="R178" s="464">
        <f t="shared" si="26"/>
        <v>1241645</v>
      </c>
      <c r="S178" s="465">
        <f t="shared" si="29"/>
        <v>110861126</v>
      </c>
      <c r="T178" s="469"/>
      <c r="U178" s="469"/>
      <c r="V178" s="469"/>
      <c r="W178" s="469"/>
      <c r="X178" s="469"/>
      <c r="Y178" s="469"/>
      <c r="Z178" s="469"/>
      <c r="AA178" s="469"/>
      <c r="AB178" s="469"/>
      <c r="AC178" s="469"/>
      <c r="AD178" s="469"/>
      <c r="AE178" s="469"/>
      <c r="AF178" s="469"/>
      <c r="AG178" s="469"/>
    </row>
    <row r="179" spans="1:33" x14ac:dyDescent="0.2">
      <c r="A179" s="452">
        <f t="shared" si="27"/>
        <v>2034</v>
      </c>
      <c r="B179" s="452">
        <f t="shared" si="28"/>
        <v>12</v>
      </c>
      <c r="C179" s="457">
        <f t="shared" si="21"/>
        <v>49279</v>
      </c>
      <c r="E179" s="463">
        <v>70839238</v>
      </c>
      <c r="F179" s="464">
        <v>35996372</v>
      </c>
      <c r="G179" s="464">
        <v>2254178</v>
      </c>
      <c r="H179" s="464">
        <v>3067462</v>
      </c>
      <c r="I179" s="464">
        <v>171662</v>
      </c>
      <c r="J179" s="464">
        <v>303614</v>
      </c>
      <c r="K179" s="464">
        <v>22743</v>
      </c>
      <c r="L179" s="464">
        <v>4587064</v>
      </c>
      <c r="M179" s="464">
        <v>16947721</v>
      </c>
      <c r="N179" s="464">
        <f t="shared" si="22"/>
        <v>109284193</v>
      </c>
      <c r="O179" s="464">
        <f t="shared" si="23"/>
        <v>3371076</v>
      </c>
      <c r="P179" s="464">
        <f t="shared" si="24"/>
        <v>21534785</v>
      </c>
      <c r="Q179" s="464">
        <f t="shared" si="25"/>
        <v>134190054</v>
      </c>
      <c r="R179" s="464">
        <f t="shared" si="26"/>
        <v>1519952</v>
      </c>
      <c r="S179" s="465">
        <f t="shared" si="29"/>
        <v>135710006</v>
      </c>
      <c r="T179" s="469"/>
      <c r="U179" s="469"/>
      <c r="V179" s="469"/>
      <c r="W179" s="469"/>
      <c r="X179" s="469"/>
      <c r="Y179" s="469"/>
      <c r="Z179" s="469"/>
      <c r="AA179" s="469"/>
      <c r="AB179" s="469"/>
      <c r="AC179" s="469"/>
      <c r="AD179" s="469"/>
      <c r="AE179" s="469"/>
      <c r="AF179" s="469"/>
      <c r="AG179" s="469"/>
    </row>
    <row r="180" spans="1:33" x14ac:dyDescent="0.2">
      <c r="A180" s="452">
        <f t="shared" si="27"/>
        <v>2035</v>
      </c>
      <c r="B180" s="452">
        <f t="shared" si="28"/>
        <v>1</v>
      </c>
      <c r="C180" s="457">
        <f t="shared" si="21"/>
        <v>49310</v>
      </c>
      <c r="E180" s="463">
        <v>69741961</v>
      </c>
      <c r="F180" s="464">
        <v>30670842</v>
      </c>
      <c r="G180" s="464">
        <v>1957058</v>
      </c>
      <c r="H180" s="464">
        <v>2430400</v>
      </c>
      <c r="I180" s="464">
        <v>136636</v>
      </c>
      <c r="J180" s="464">
        <v>272612</v>
      </c>
      <c r="K180" s="464">
        <v>21212</v>
      </c>
      <c r="L180" s="464">
        <v>4410664</v>
      </c>
      <c r="M180" s="464">
        <v>14829132</v>
      </c>
      <c r="N180" s="464">
        <f t="shared" si="22"/>
        <v>102527709</v>
      </c>
      <c r="O180" s="464">
        <f t="shared" si="23"/>
        <v>2703012</v>
      </c>
      <c r="P180" s="464">
        <f t="shared" si="24"/>
        <v>19239796</v>
      </c>
      <c r="Q180" s="464">
        <f t="shared" si="25"/>
        <v>124470517</v>
      </c>
      <c r="R180" s="464">
        <f t="shared" si="26"/>
        <v>1409860</v>
      </c>
      <c r="S180" s="465">
        <f t="shared" si="29"/>
        <v>125880377</v>
      </c>
      <c r="T180" s="469"/>
      <c r="U180" s="469"/>
      <c r="V180" s="469"/>
      <c r="W180" s="469"/>
      <c r="X180" s="469"/>
      <c r="Y180" s="469"/>
      <c r="Z180" s="469"/>
      <c r="AA180" s="469"/>
      <c r="AB180" s="469"/>
      <c r="AC180" s="469"/>
      <c r="AD180" s="469"/>
      <c r="AE180" s="469"/>
      <c r="AF180" s="469"/>
      <c r="AG180" s="469"/>
    </row>
    <row r="181" spans="1:33" x14ac:dyDescent="0.2">
      <c r="A181" s="452">
        <f t="shared" si="27"/>
        <v>2035</v>
      </c>
      <c r="B181" s="452">
        <f t="shared" si="28"/>
        <v>2</v>
      </c>
      <c r="C181" s="457">
        <f t="shared" si="21"/>
        <v>49341</v>
      </c>
      <c r="E181" s="463">
        <v>59809627</v>
      </c>
      <c r="F181" s="464">
        <v>27748840</v>
      </c>
      <c r="G181" s="464">
        <v>1805794</v>
      </c>
      <c r="H181" s="464">
        <v>2378031</v>
      </c>
      <c r="I181" s="464">
        <v>134763</v>
      </c>
      <c r="J181" s="464">
        <v>257181</v>
      </c>
      <c r="K181" s="464">
        <v>20602</v>
      </c>
      <c r="L181" s="464">
        <v>5020821</v>
      </c>
      <c r="M181" s="464">
        <v>18129984</v>
      </c>
      <c r="N181" s="464">
        <f t="shared" si="22"/>
        <v>89519626</v>
      </c>
      <c r="O181" s="464">
        <f t="shared" si="23"/>
        <v>2635212</v>
      </c>
      <c r="P181" s="464">
        <f t="shared" si="24"/>
        <v>23150805</v>
      </c>
      <c r="Q181" s="464">
        <f t="shared" si="25"/>
        <v>115305643</v>
      </c>
      <c r="R181" s="464">
        <f t="shared" si="26"/>
        <v>1306051</v>
      </c>
      <c r="S181" s="465">
        <f t="shared" si="29"/>
        <v>116611694</v>
      </c>
      <c r="T181" s="469"/>
      <c r="U181" s="469"/>
      <c r="V181" s="469"/>
      <c r="W181" s="469"/>
      <c r="X181" s="469"/>
      <c r="Y181" s="469"/>
      <c r="Z181" s="469"/>
      <c r="AA181" s="469"/>
      <c r="AB181" s="469"/>
      <c r="AC181" s="469"/>
      <c r="AD181" s="469"/>
      <c r="AE181" s="469"/>
      <c r="AF181" s="469"/>
      <c r="AG181" s="469"/>
    </row>
    <row r="182" spans="1:33" x14ac:dyDescent="0.2">
      <c r="A182" s="452">
        <f t="shared" si="27"/>
        <v>2035</v>
      </c>
      <c r="B182" s="452">
        <f t="shared" si="28"/>
        <v>3</v>
      </c>
      <c r="C182" s="457">
        <f t="shared" si="21"/>
        <v>49369</v>
      </c>
      <c r="E182" s="463">
        <v>54916598</v>
      </c>
      <c r="F182" s="464">
        <v>25605555</v>
      </c>
      <c r="G182" s="464">
        <v>1673273</v>
      </c>
      <c r="H182" s="464">
        <v>2301143</v>
      </c>
      <c r="I182" s="464">
        <v>132980</v>
      </c>
      <c r="J182" s="464">
        <v>274001</v>
      </c>
      <c r="K182" s="464">
        <v>22087</v>
      </c>
      <c r="L182" s="464">
        <v>4435638</v>
      </c>
      <c r="M182" s="464">
        <v>15003516</v>
      </c>
      <c r="N182" s="464">
        <f t="shared" si="22"/>
        <v>82350493</v>
      </c>
      <c r="O182" s="464">
        <f t="shared" si="23"/>
        <v>2575144</v>
      </c>
      <c r="P182" s="464">
        <f t="shared" si="24"/>
        <v>19439154</v>
      </c>
      <c r="Q182" s="464">
        <f t="shared" si="25"/>
        <v>104364791</v>
      </c>
      <c r="R182" s="464">
        <f t="shared" si="26"/>
        <v>1182125</v>
      </c>
      <c r="S182" s="465">
        <f t="shared" si="29"/>
        <v>105546916</v>
      </c>
      <c r="T182" s="469"/>
      <c r="U182" s="469"/>
      <c r="V182" s="469"/>
      <c r="W182" s="469"/>
      <c r="X182" s="469"/>
      <c r="Y182" s="469"/>
      <c r="Z182" s="469"/>
      <c r="AA182" s="469"/>
      <c r="AB182" s="469"/>
      <c r="AC182" s="469"/>
      <c r="AD182" s="469"/>
      <c r="AE182" s="469"/>
      <c r="AF182" s="469"/>
      <c r="AG182" s="469"/>
    </row>
    <row r="183" spans="1:33" x14ac:dyDescent="0.2">
      <c r="A183" s="452">
        <f t="shared" si="27"/>
        <v>2035</v>
      </c>
      <c r="B183" s="452">
        <f t="shared" si="28"/>
        <v>4</v>
      </c>
      <c r="C183" s="457">
        <f t="shared" si="21"/>
        <v>49400</v>
      </c>
      <c r="E183" s="463">
        <v>39495033</v>
      </c>
      <c r="F183" s="464">
        <v>19027862</v>
      </c>
      <c r="G183" s="464">
        <v>1324465</v>
      </c>
      <c r="H183" s="464">
        <v>1868785</v>
      </c>
      <c r="I183" s="464">
        <v>111980</v>
      </c>
      <c r="J183" s="464">
        <v>259841</v>
      </c>
      <c r="K183" s="464">
        <v>21039</v>
      </c>
      <c r="L183" s="464">
        <v>4530027</v>
      </c>
      <c r="M183" s="464">
        <v>16296143</v>
      </c>
      <c r="N183" s="464">
        <f t="shared" si="22"/>
        <v>59980379</v>
      </c>
      <c r="O183" s="464">
        <f t="shared" si="23"/>
        <v>2128626</v>
      </c>
      <c r="P183" s="464">
        <f t="shared" si="24"/>
        <v>20826170</v>
      </c>
      <c r="Q183" s="464">
        <f t="shared" si="25"/>
        <v>82935175</v>
      </c>
      <c r="R183" s="464">
        <f t="shared" si="26"/>
        <v>939395</v>
      </c>
      <c r="S183" s="465">
        <f t="shared" si="29"/>
        <v>83874570</v>
      </c>
      <c r="T183" s="469"/>
      <c r="U183" s="469"/>
      <c r="V183" s="469"/>
      <c r="W183" s="469"/>
      <c r="X183" s="469"/>
      <c r="Y183" s="469"/>
      <c r="Z183" s="469"/>
      <c r="AA183" s="469"/>
      <c r="AB183" s="469"/>
      <c r="AC183" s="469"/>
      <c r="AD183" s="469"/>
      <c r="AE183" s="469"/>
      <c r="AF183" s="469"/>
      <c r="AG183" s="469"/>
    </row>
    <row r="184" spans="1:33" x14ac:dyDescent="0.2">
      <c r="A184" s="452">
        <f t="shared" si="27"/>
        <v>2035</v>
      </c>
      <c r="B184" s="452">
        <f t="shared" si="28"/>
        <v>5</v>
      </c>
      <c r="C184" s="457">
        <f t="shared" si="21"/>
        <v>49430</v>
      </c>
      <c r="E184" s="463">
        <v>23216528</v>
      </c>
      <c r="F184" s="464">
        <v>14756565</v>
      </c>
      <c r="G184" s="464">
        <v>890457</v>
      </c>
      <c r="H184" s="464">
        <v>1925596</v>
      </c>
      <c r="I184" s="464">
        <v>118406</v>
      </c>
      <c r="J184" s="464">
        <v>240984</v>
      </c>
      <c r="K184" s="464">
        <v>19556</v>
      </c>
      <c r="L184" s="464">
        <v>4027111</v>
      </c>
      <c r="M184" s="464">
        <v>19466245</v>
      </c>
      <c r="N184" s="464">
        <f t="shared" si="22"/>
        <v>39001512</v>
      </c>
      <c r="O184" s="464">
        <f t="shared" si="23"/>
        <v>2166580</v>
      </c>
      <c r="P184" s="464">
        <f t="shared" si="24"/>
        <v>23493356</v>
      </c>
      <c r="Q184" s="464">
        <f t="shared" si="25"/>
        <v>64661448</v>
      </c>
      <c r="R184" s="464">
        <f t="shared" si="26"/>
        <v>732411</v>
      </c>
      <c r="S184" s="465">
        <f t="shared" si="29"/>
        <v>65393859</v>
      </c>
      <c r="T184" s="469"/>
      <c r="U184" s="469"/>
      <c r="V184" s="469"/>
      <c r="W184" s="469"/>
      <c r="X184" s="469"/>
      <c r="Y184" s="469"/>
      <c r="Z184" s="469"/>
      <c r="AA184" s="469"/>
      <c r="AB184" s="469"/>
      <c r="AC184" s="469"/>
      <c r="AD184" s="469"/>
      <c r="AE184" s="469"/>
      <c r="AF184" s="469"/>
      <c r="AG184" s="469"/>
    </row>
    <row r="185" spans="1:33" x14ac:dyDescent="0.2">
      <c r="A185" s="452">
        <f t="shared" si="27"/>
        <v>2035</v>
      </c>
      <c r="B185" s="452">
        <f t="shared" si="28"/>
        <v>6</v>
      </c>
      <c r="C185" s="457">
        <f t="shared" si="21"/>
        <v>49461</v>
      </c>
      <c r="E185" s="463">
        <v>16040288</v>
      </c>
      <c r="F185" s="464">
        <v>12309933</v>
      </c>
      <c r="G185" s="464">
        <v>699130</v>
      </c>
      <c r="H185" s="464">
        <v>1633888</v>
      </c>
      <c r="I185" s="464">
        <v>106680</v>
      </c>
      <c r="J185" s="464">
        <v>286381</v>
      </c>
      <c r="K185" s="464">
        <v>19131</v>
      </c>
      <c r="L185" s="464">
        <v>4137850</v>
      </c>
      <c r="M185" s="464">
        <v>19719855</v>
      </c>
      <c r="N185" s="464">
        <f t="shared" si="22"/>
        <v>29175162</v>
      </c>
      <c r="O185" s="464">
        <f t="shared" si="23"/>
        <v>1920269</v>
      </c>
      <c r="P185" s="464">
        <f t="shared" si="24"/>
        <v>23857705</v>
      </c>
      <c r="Q185" s="464">
        <f t="shared" si="25"/>
        <v>54953136</v>
      </c>
      <c r="R185" s="464">
        <f t="shared" si="26"/>
        <v>622447</v>
      </c>
      <c r="S185" s="465">
        <f t="shared" si="29"/>
        <v>55575583</v>
      </c>
      <c r="T185" s="469"/>
      <c r="U185" s="469"/>
      <c r="V185" s="469"/>
      <c r="W185" s="469"/>
      <c r="X185" s="469"/>
      <c r="Y185" s="469"/>
      <c r="Z185" s="469"/>
      <c r="AA185" s="469"/>
      <c r="AB185" s="469"/>
      <c r="AC185" s="469"/>
      <c r="AD185" s="469"/>
      <c r="AE185" s="469"/>
      <c r="AF185" s="469"/>
      <c r="AG185" s="469"/>
    </row>
    <row r="186" spans="1:33" x14ac:dyDescent="0.2">
      <c r="A186" s="452">
        <f t="shared" si="27"/>
        <v>2035</v>
      </c>
      <c r="B186" s="452">
        <f t="shared" si="28"/>
        <v>7</v>
      </c>
      <c r="C186" s="457">
        <f t="shared" si="21"/>
        <v>49491</v>
      </c>
      <c r="E186" s="463">
        <v>12537364</v>
      </c>
      <c r="F186" s="464">
        <v>10605909</v>
      </c>
      <c r="G186" s="464">
        <v>584475</v>
      </c>
      <c r="H186" s="464">
        <v>1640427</v>
      </c>
      <c r="I186" s="464">
        <v>113214</v>
      </c>
      <c r="J186" s="464">
        <v>292450</v>
      </c>
      <c r="K186" s="464">
        <v>18104</v>
      </c>
      <c r="L186" s="464">
        <v>3591939</v>
      </c>
      <c r="M186" s="464">
        <v>19820084</v>
      </c>
      <c r="N186" s="464">
        <f t="shared" si="22"/>
        <v>23859066</v>
      </c>
      <c r="O186" s="464">
        <f t="shared" si="23"/>
        <v>1932877</v>
      </c>
      <c r="P186" s="464">
        <f t="shared" si="24"/>
        <v>23412023</v>
      </c>
      <c r="Q186" s="464">
        <f t="shared" si="25"/>
        <v>49203966</v>
      </c>
      <c r="R186" s="464">
        <f t="shared" si="26"/>
        <v>557326</v>
      </c>
      <c r="S186" s="465">
        <f t="shared" si="29"/>
        <v>49761292</v>
      </c>
      <c r="T186" s="469"/>
      <c r="U186" s="469"/>
      <c r="V186" s="469"/>
      <c r="W186" s="469"/>
      <c r="X186" s="469"/>
      <c r="Y186" s="469"/>
      <c r="Z186" s="469"/>
      <c r="AA186" s="469"/>
      <c r="AB186" s="469"/>
      <c r="AC186" s="469"/>
      <c r="AD186" s="469"/>
      <c r="AE186" s="469"/>
      <c r="AF186" s="469"/>
      <c r="AG186" s="469"/>
    </row>
    <row r="187" spans="1:33" x14ac:dyDescent="0.2">
      <c r="A187" s="452">
        <f t="shared" si="27"/>
        <v>2035</v>
      </c>
      <c r="B187" s="452">
        <f t="shared" si="28"/>
        <v>8</v>
      </c>
      <c r="C187" s="457">
        <f t="shared" si="21"/>
        <v>49522</v>
      </c>
      <c r="E187" s="463">
        <v>12247928</v>
      </c>
      <c r="F187" s="464">
        <v>11632300</v>
      </c>
      <c r="G187" s="464">
        <v>664014</v>
      </c>
      <c r="H187" s="464">
        <v>1740766</v>
      </c>
      <c r="I187" s="464">
        <v>120280</v>
      </c>
      <c r="J187" s="464">
        <v>299123</v>
      </c>
      <c r="K187" s="464">
        <v>18438</v>
      </c>
      <c r="L187" s="464">
        <v>3667140</v>
      </c>
      <c r="M187" s="464">
        <v>18927700</v>
      </c>
      <c r="N187" s="464">
        <f t="shared" si="22"/>
        <v>24682960</v>
      </c>
      <c r="O187" s="464">
        <f t="shared" si="23"/>
        <v>2039889</v>
      </c>
      <c r="P187" s="464">
        <f t="shared" si="24"/>
        <v>22594840</v>
      </c>
      <c r="Q187" s="464">
        <f t="shared" si="25"/>
        <v>49317689</v>
      </c>
      <c r="R187" s="464">
        <f t="shared" si="26"/>
        <v>558615</v>
      </c>
      <c r="S187" s="465">
        <f t="shared" si="29"/>
        <v>49876304</v>
      </c>
      <c r="T187" s="469"/>
      <c r="U187" s="469"/>
      <c r="V187" s="469"/>
      <c r="W187" s="469"/>
      <c r="X187" s="469"/>
      <c r="Y187" s="469"/>
      <c r="Z187" s="469"/>
      <c r="AA187" s="469"/>
      <c r="AB187" s="469"/>
      <c r="AC187" s="469"/>
      <c r="AD187" s="469"/>
      <c r="AE187" s="469"/>
      <c r="AF187" s="469"/>
      <c r="AG187" s="469"/>
    </row>
    <row r="188" spans="1:33" x14ac:dyDescent="0.2">
      <c r="A188" s="452">
        <f t="shared" si="27"/>
        <v>2035</v>
      </c>
      <c r="B188" s="452">
        <f t="shared" si="28"/>
        <v>9</v>
      </c>
      <c r="C188" s="457">
        <f t="shared" si="21"/>
        <v>49553</v>
      </c>
      <c r="E188" s="463">
        <v>15337600</v>
      </c>
      <c r="F188" s="464">
        <v>13991212</v>
      </c>
      <c r="G188" s="464">
        <v>949807</v>
      </c>
      <c r="H188" s="464">
        <v>1612841</v>
      </c>
      <c r="I188" s="464">
        <v>106629</v>
      </c>
      <c r="J188" s="464">
        <v>229010</v>
      </c>
      <c r="K188" s="464">
        <v>16714</v>
      </c>
      <c r="L188" s="464">
        <v>3792094</v>
      </c>
      <c r="M188" s="464">
        <v>20451244</v>
      </c>
      <c r="N188" s="464">
        <f t="shared" si="22"/>
        <v>30401962</v>
      </c>
      <c r="O188" s="464">
        <f t="shared" si="23"/>
        <v>1841851</v>
      </c>
      <c r="P188" s="464">
        <f t="shared" si="24"/>
        <v>24243338</v>
      </c>
      <c r="Q188" s="464">
        <f t="shared" si="25"/>
        <v>56487151</v>
      </c>
      <c r="R188" s="464">
        <f t="shared" si="26"/>
        <v>639822</v>
      </c>
      <c r="S188" s="465">
        <f t="shared" si="29"/>
        <v>57126973</v>
      </c>
      <c r="T188" s="469"/>
      <c r="U188" s="469"/>
      <c r="V188" s="469"/>
      <c r="W188" s="469"/>
      <c r="X188" s="469"/>
      <c r="Y188" s="469"/>
      <c r="Z188" s="469"/>
      <c r="AA188" s="469"/>
      <c r="AB188" s="469"/>
      <c r="AC188" s="469"/>
      <c r="AD188" s="469"/>
      <c r="AE188" s="469"/>
      <c r="AF188" s="469"/>
      <c r="AG188" s="469"/>
    </row>
    <row r="189" spans="1:33" x14ac:dyDescent="0.2">
      <c r="A189" s="452">
        <f t="shared" si="27"/>
        <v>2035</v>
      </c>
      <c r="B189" s="452">
        <f t="shared" si="28"/>
        <v>10</v>
      </c>
      <c r="C189" s="457">
        <f t="shared" si="21"/>
        <v>49583</v>
      </c>
      <c r="E189" s="463">
        <v>31449025</v>
      </c>
      <c r="F189" s="464">
        <v>23384337</v>
      </c>
      <c r="G189" s="464">
        <v>1045293</v>
      </c>
      <c r="H189" s="464">
        <v>2261589</v>
      </c>
      <c r="I189" s="464">
        <v>136973</v>
      </c>
      <c r="J189" s="464">
        <v>240252</v>
      </c>
      <c r="K189" s="464">
        <v>19480</v>
      </c>
      <c r="L189" s="464">
        <v>3532235</v>
      </c>
      <c r="M189" s="464">
        <v>15744497</v>
      </c>
      <c r="N189" s="464">
        <f t="shared" si="22"/>
        <v>56035108</v>
      </c>
      <c r="O189" s="464">
        <f t="shared" si="23"/>
        <v>2501841</v>
      </c>
      <c r="P189" s="464">
        <f t="shared" si="24"/>
        <v>19276732</v>
      </c>
      <c r="Q189" s="464">
        <f t="shared" si="25"/>
        <v>77813681</v>
      </c>
      <c r="R189" s="464">
        <f t="shared" si="26"/>
        <v>881385</v>
      </c>
      <c r="S189" s="465">
        <f t="shared" si="29"/>
        <v>78695066</v>
      </c>
      <c r="T189" s="469"/>
      <c r="U189" s="469"/>
      <c r="V189" s="469"/>
      <c r="W189" s="469"/>
      <c r="X189" s="469"/>
      <c r="Y189" s="469"/>
      <c r="Z189" s="469"/>
      <c r="AA189" s="469"/>
      <c r="AB189" s="469"/>
      <c r="AC189" s="469"/>
      <c r="AD189" s="469"/>
      <c r="AE189" s="469"/>
      <c r="AF189" s="469"/>
      <c r="AG189" s="469"/>
    </row>
    <row r="190" spans="1:33" x14ac:dyDescent="0.2">
      <c r="A190" s="452">
        <f t="shared" si="27"/>
        <v>2035</v>
      </c>
      <c r="B190" s="452">
        <f t="shared" si="28"/>
        <v>11</v>
      </c>
      <c r="C190" s="457">
        <f t="shared" si="21"/>
        <v>49614</v>
      </c>
      <c r="E190" s="463">
        <v>52184896</v>
      </c>
      <c r="F190" s="464">
        <v>31077079</v>
      </c>
      <c r="G190" s="464">
        <v>1735911</v>
      </c>
      <c r="H190" s="464">
        <v>2365272</v>
      </c>
      <c r="I190" s="464">
        <v>136720</v>
      </c>
      <c r="J190" s="464">
        <v>268845</v>
      </c>
      <c r="K190" s="464">
        <v>20761</v>
      </c>
      <c r="L190" s="464">
        <v>4340127</v>
      </c>
      <c r="M190" s="464">
        <v>16614511</v>
      </c>
      <c r="N190" s="464">
        <f t="shared" si="22"/>
        <v>85155367</v>
      </c>
      <c r="O190" s="464">
        <f t="shared" si="23"/>
        <v>2634117</v>
      </c>
      <c r="P190" s="464">
        <f t="shared" si="24"/>
        <v>20954638</v>
      </c>
      <c r="Q190" s="464">
        <f t="shared" si="25"/>
        <v>108744122</v>
      </c>
      <c r="R190" s="464">
        <f t="shared" si="26"/>
        <v>1231730</v>
      </c>
      <c r="S190" s="465">
        <f t="shared" si="29"/>
        <v>109975852</v>
      </c>
      <c r="T190" s="469"/>
      <c r="U190" s="469"/>
      <c r="V190" s="469"/>
      <c r="W190" s="469"/>
      <c r="X190" s="469"/>
      <c r="Y190" s="469"/>
      <c r="Z190" s="469"/>
      <c r="AA190" s="469"/>
      <c r="AB190" s="469"/>
      <c r="AC190" s="469"/>
      <c r="AD190" s="469"/>
      <c r="AE190" s="469"/>
      <c r="AF190" s="469"/>
      <c r="AG190" s="469"/>
    </row>
    <row r="191" spans="1:33" x14ac:dyDescent="0.2">
      <c r="A191" s="452">
        <f t="shared" si="27"/>
        <v>2035</v>
      </c>
      <c r="B191" s="452">
        <f t="shared" si="28"/>
        <v>12</v>
      </c>
      <c r="C191" s="457">
        <f t="shared" si="21"/>
        <v>49644</v>
      </c>
      <c r="E191" s="463">
        <v>70288231</v>
      </c>
      <c r="F191" s="464">
        <v>36109144</v>
      </c>
      <c r="G191" s="464">
        <v>2233152</v>
      </c>
      <c r="H191" s="464">
        <v>2945993</v>
      </c>
      <c r="I191" s="464">
        <v>164871</v>
      </c>
      <c r="J191" s="464">
        <v>303307</v>
      </c>
      <c r="K191" s="464">
        <v>22743</v>
      </c>
      <c r="L191" s="464">
        <v>4660626</v>
      </c>
      <c r="M191" s="464">
        <v>16934933</v>
      </c>
      <c r="N191" s="464">
        <f t="shared" si="22"/>
        <v>108818141</v>
      </c>
      <c r="O191" s="464">
        <f t="shared" si="23"/>
        <v>3249300</v>
      </c>
      <c r="P191" s="464">
        <f t="shared" si="24"/>
        <v>21595559</v>
      </c>
      <c r="Q191" s="464">
        <f t="shared" si="25"/>
        <v>133663000</v>
      </c>
      <c r="R191" s="464">
        <f t="shared" si="26"/>
        <v>1513982</v>
      </c>
      <c r="S191" s="465">
        <f t="shared" si="29"/>
        <v>135176982</v>
      </c>
      <c r="T191" s="469"/>
      <c r="U191" s="469"/>
      <c r="V191" s="469"/>
      <c r="W191" s="469"/>
      <c r="X191" s="469"/>
      <c r="Y191" s="469"/>
      <c r="Z191" s="469"/>
      <c r="AA191" s="469"/>
      <c r="AB191" s="469"/>
      <c r="AC191" s="469"/>
      <c r="AD191" s="469"/>
      <c r="AE191" s="469"/>
      <c r="AF191" s="469"/>
      <c r="AG191" s="469"/>
    </row>
    <row r="192" spans="1:33" x14ac:dyDescent="0.2">
      <c r="A192" s="452">
        <f t="shared" si="27"/>
        <v>2036</v>
      </c>
      <c r="B192" s="452">
        <f t="shared" si="28"/>
        <v>1</v>
      </c>
      <c r="C192" s="457">
        <f t="shared" si="21"/>
        <v>49675</v>
      </c>
      <c r="E192" s="463">
        <v>69476877</v>
      </c>
      <c r="F192" s="464">
        <v>31023678</v>
      </c>
      <c r="G192" s="464">
        <v>1950773</v>
      </c>
      <c r="H192" s="464">
        <v>2354334</v>
      </c>
      <c r="I192" s="464">
        <v>132340</v>
      </c>
      <c r="J192" s="464">
        <v>273484</v>
      </c>
      <c r="K192" s="464">
        <v>21297</v>
      </c>
      <c r="L192" s="464">
        <v>4611076</v>
      </c>
      <c r="M192" s="464">
        <v>15209979</v>
      </c>
      <c r="N192" s="464">
        <f t="shared" si="22"/>
        <v>102604965</v>
      </c>
      <c r="O192" s="464">
        <f t="shared" si="23"/>
        <v>2627818</v>
      </c>
      <c r="P192" s="464">
        <f t="shared" si="24"/>
        <v>19821055</v>
      </c>
      <c r="Q192" s="464">
        <f t="shared" si="25"/>
        <v>125053838</v>
      </c>
      <c r="R192" s="464">
        <f t="shared" si="26"/>
        <v>1416467</v>
      </c>
      <c r="S192" s="465">
        <f t="shared" si="29"/>
        <v>126470305</v>
      </c>
      <c r="T192" s="469"/>
      <c r="U192" s="469"/>
      <c r="V192" s="469"/>
      <c r="W192" s="469"/>
      <c r="X192" s="469"/>
      <c r="Y192" s="469"/>
      <c r="Z192" s="469"/>
      <c r="AA192" s="469"/>
      <c r="AB192" s="469"/>
      <c r="AC192" s="469"/>
      <c r="AD192" s="469"/>
      <c r="AE192" s="469"/>
      <c r="AF192" s="469"/>
      <c r="AG192" s="469"/>
    </row>
    <row r="193" spans="1:33" x14ac:dyDescent="0.2">
      <c r="A193" s="452">
        <f t="shared" si="27"/>
        <v>2036</v>
      </c>
      <c r="B193" s="452">
        <f t="shared" si="28"/>
        <v>2</v>
      </c>
      <c r="C193" s="457">
        <f t="shared" si="21"/>
        <v>49706</v>
      </c>
      <c r="E193" s="463">
        <v>60411831</v>
      </c>
      <c r="F193" s="464">
        <v>28178957</v>
      </c>
      <c r="G193" s="464">
        <v>1817454</v>
      </c>
      <c r="H193" s="464">
        <v>2320163</v>
      </c>
      <c r="I193" s="464">
        <v>131569</v>
      </c>
      <c r="J193" s="464">
        <v>262048</v>
      </c>
      <c r="K193" s="464">
        <v>20973</v>
      </c>
      <c r="L193" s="464">
        <v>5077107</v>
      </c>
      <c r="M193" s="464">
        <v>18160769</v>
      </c>
      <c r="N193" s="464">
        <f t="shared" si="22"/>
        <v>90560784</v>
      </c>
      <c r="O193" s="464">
        <f t="shared" si="23"/>
        <v>2582211</v>
      </c>
      <c r="P193" s="464">
        <f t="shared" si="24"/>
        <v>23237876</v>
      </c>
      <c r="Q193" s="464">
        <f t="shared" si="25"/>
        <v>116380871</v>
      </c>
      <c r="R193" s="464">
        <f t="shared" si="26"/>
        <v>1318230</v>
      </c>
      <c r="S193" s="465">
        <f t="shared" si="29"/>
        <v>117699101</v>
      </c>
      <c r="T193" s="469"/>
      <c r="U193" s="469"/>
      <c r="V193" s="469"/>
      <c r="W193" s="469"/>
      <c r="X193" s="469"/>
      <c r="Y193" s="469"/>
      <c r="Z193" s="469"/>
      <c r="AA193" s="469"/>
      <c r="AB193" s="469"/>
      <c r="AC193" s="469"/>
      <c r="AD193" s="469"/>
      <c r="AE193" s="469"/>
      <c r="AF193" s="469"/>
      <c r="AG193" s="469"/>
    </row>
    <row r="194" spans="1:33" x14ac:dyDescent="0.2">
      <c r="A194" s="452">
        <f t="shared" si="27"/>
        <v>2036</v>
      </c>
      <c r="B194" s="452">
        <f t="shared" si="28"/>
        <v>3</v>
      </c>
      <c r="C194" s="457">
        <f t="shared" si="21"/>
        <v>49735</v>
      </c>
      <c r="E194" s="463">
        <v>55194545</v>
      </c>
      <c r="F194" s="464">
        <v>25768125</v>
      </c>
      <c r="G194" s="464">
        <v>1680862</v>
      </c>
      <c r="H194" s="464">
        <v>2224785</v>
      </c>
      <c r="I194" s="464">
        <v>128658</v>
      </c>
      <c r="J194" s="464">
        <v>276716</v>
      </c>
      <c r="K194" s="464">
        <v>22311</v>
      </c>
      <c r="L194" s="464">
        <v>4533189</v>
      </c>
      <c r="M194" s="464">
        <v>14973504</v>
      </c>
      <c r="N194" s="464">
        <f t="shared" si="22"/>
        <v>82794501</v>
      </c>
      <c r="O194" s="464">
        <f t="shared" si="23"/>
        <v>2501501</v>
      </c>
      <c r="P194" s="464">
        <f t="shared" si="24"/>
        <v>19506693</v>
      </c>
      <c r="Q194" s="464">
        <f t="shared" si="25"/>
        <v>104802695</v>
      </c>
      <c r="R194" s="464">
        <f t="shared" si="26"/>
        <v>1187086</v>
      </c>
      <c r="S194" s="465">
        <f t="shared" si="29"/>
        <v>105989781</v>
      </c>
      <c r="T194" s="469"/>
      <c r="U194" s="469"/>
      <c r="V194" s="469"/>
      <c r="W194" s="469"/>
      <c r="X194" s="469"/>
      <c r="Y194" s="469"/>
      <c r="Z194" s="469"/>
      <c r="AA194" s="469"/>
      <c r="AB194" s="469"/>
      <c r="AC194" s="469"/>
      <c r="AD194" s="469"/>
      <c r="AE194" s="469"/>
      <c r="AF194" s="469"/>
      <c r="AG194" s="469"/>
    </row>
    <row r="195" spans="1:33" x14ac:dyDescent="0.2">
      <c r="A195" s="452">
        <f t="shared" si="27"/>
        <v>2036</v>
      </c>
      <c r="B195" s="452">
        <f t="shared" si="28"/>
        <v>4</v>
      </c>
      <c r="C195" s="457">
        <f t="shared" si="21"/>
        <v>49766</v>
      </c>
      <c r="E195" s="463">
        <v>38982514</v>
      </c>
      <c r="F195" s="464">
        <v>19039215</v>
      </c>
      <c r="G195" s="464">
        <v>1305448</v>
      </c>
      <c r="H195" s="464">
        <v>1791989</v>
      </c>
      <c r="I195" s="464">
        <v>107386</v>
      </c>
      <c r="J195" s="464">
        <v>259230</v>
      </c>
      <c r="K195" s="464">
        <v>21027</v>
      </c>
      <c r="L195" s="464">
        <v>4602935</v>
      </c>
      <c r="M195" s="464">
        <v>16277587</v>
      </c>
      <c r="N195" s="464">
        <f t="shared" si="22"/>
        <v>59455590</v>
      </c>
      <c r="O195" s="464">
        <f t="shared" si="23"/>
        <v>2051219</v>
      </c>
      <c r="P195" s="464">
        <f t="shared" si="24"/>
        <v>20880522</v>
      </c>
      <c r="Q195" s="464">
        <f t="shared" si="25"/>
        <v>82387331</v>
      </c>
      <c r="R195" s="464">
        <f t="shared" si="26"/>
        <v>933190</v>
      </c>
      <c r="S195" s="465">
        <f t="shared" si="29"/>
        <v>83320521</v>
      </c>
      <c r="T195" s="469"/>
      <c r="U195" s="469"/>
      <c r="V195" s="469"/>
      <c r="W195" s="469"/>
      <c r="X195" s="469"/>
      <c r="Y195" s="469"/>
      <c r="Z195" s="469"/>
      <c r="AA195" s="469"/>
      <c r="AB195" s="469"/>
      <c r="AC195" s="469"/>
      <c r="AD195" s="469"/>
      <c r="AE195" s="469"/>
      <c r="AF195" s="469"/>
      <c r="AG195" s="469"/>
    </row>
    <row r="196" spans="1:33" x14ac:dyDescent="0.2">
      <c r="A196" s="452">
        <f t="shared" si="27"/>
        <v>2036</v>
      </c>
      <c r="B196" s="452">
        <f t="shared" si="28"/>
        <v>5</v>
      </c>
      <c r="C196" s="457">
        <f t="shared" si="21"/>
        <v>49796</v>
      </c>
      <c r="E196" s="463">
        <v>23028950</v>
      </c>
      <c r="F196" s="464">
        <v>14785200</v>
      </c>
      <c r="G196" s="464">
        <v>880251</v>
      </c>
      <c r="H196" s="464">
        <v>1849849</v>
      </c>
      <c r="I196" s="464">
        <v>113623</v>
      </c>
      <c r="J196" s="464">
        <v>240474</v>
      </c>
      <c r="K196" s="464">
        <v>19548</v>
      </c>
      <c r="L196" s="464">
        <v>4099981</v>
      </c>
      <c r="M196" s="464">
        <v>19446057</v>
      </c>
      <c r="N196" s="464">
        <f t="shared" si="22"/>
        <v>38827572</v>
      </c>
      <c r="O196" s="464">
        <f t="shared" si="23"/>
        <v>2090323</v>
      </c>
      <c r="P196" s="464">
        <f t="shared" si="24"/>
        <v>23546038</v>
      </c>
      <c r="Q196" s="464">
        <f t="shared" si="25"/>
        <v>64463933</v>
      </c>
      <c r="R196" s="464">
        <f t="shared" si="26"/>
        <v>730174</v>
      </c>
      <c r="S196" s="465">
        <f t="shared" si="29"/>
        <v>65194107</v>
      </c>
      <c r="T196" s="469"/>
      <c r="U196" s="469"/>
      <c r="V196" s="469"/>
      <c r="W196" s="469"/>
      <c r="X196" s="469"/>
      <c r="Y196" s="469"/>
      <c r="Z196" s="469"/>
      <c r="AA196" s="469"/>
      <c r="AB196" s="469"/>
      <c r="AC196" s="469"/>
      <c r="AD196" s="469"/>
      <c r="AE196" s="469"/>
      <c r="AF196" s="469"/>
      <c r="AG196" s="469"/>
    </row>
    <row r="197" spans="1:33" x14ac:dyDescent="0.2">
      <c r="A197" s="452">
        <f t="shared" si="27"/>
        <v>2036</v>
      </c>
      <c r="B197" s="452">
        <f t="shared" si="28"/>
        <v>6</v>
      </c>
      <c r="C197" s="457">
        <f t="shared" si="21"/>
        <v>49827</v>
      </c>
      <c r="E197" s="463">
        <v>15862120</v>
      </c>
      <c r="F197" s="464">
        <v>12337612</v>
      </c>
      <c r="G197" s="464">
        <v>689649</v>
      </c>
      <c r="H197" s="464">
        <v>1570174</v>
      </c>
      <c r="I197" s="464">
        <v>102317</v>
      </c>
      <c r="J197" s="464">
        <v>285850</v>
      </c>
      <c r="K197" s="464">
        <v>19121</v>
      </c>
      <c r="L197" s="464">
        <v>4213121</v>
      </c>
      <c r="M197" s="464">
        <v>19697790</v>
      </c>
      <c r="N197" s="464">
        <f t="shared" si="22"/>
        <v>29010819</v>
      </c>
      <c r="O197" s="464">
        <f t="shared" si="23"/>
        <v>1856024</v>
      </c>
      <c r="P197" s="464">
        <f t="shared" si="24"/>
        <v>23910911</v>
      </c>
      <c r="Q197" s="464">
        <f t="shared" si="25"/>
        <v>54777754</v>
      </c>
      <c r="R197" s="464">
        <f t="shared" si="26"/>
        <v>620460</v>
      </c>
      <c r="S197" s="465">
        <f t="shared" si="29"/>
        <v>55398214</v>
      </c>
      <c r="T197" s="469"/>
      <c r="U197" s="469"/>
      <c r="V197" s="469"/>
      <c r="W197" s="469"/>
      <c r="X197" s="469"/>
      <c r="Y197" s="469"/>
      <c r="Z197" s="469"/>
      <c r="AA197" s="469"/>
      <c r="AB197" s="469"/>
      <c r="AC197" s="469"/>
      <c r="AD197" s="469"/>
      <c r="AE197" s="469"/>
      <c r="AF197" s="469"/>
      <c r="AG197" s="469"/>
    </row>
    <row r="198" spans="1:33" x14ac:dyDescent="0.2">
      <c r="A198" s="452">
        <f t="shared" si="27"/>
        <v>2036</v>
      </c>
      <c r="B198" s="452">
        <f t="shared" si="28"/>
        <v>7</v>
      </c>
      <c r="C198" s="457">
        <f t="shared" si="21"/>
        <v>49857</v>
      </c>
      <c r="E198" s="463">
        <v>12434068</v>
      </c>
      <c r="F198" s="464">
        <v>10651276</v>
      </c>
      <c r="G198" s="464">
        <v>577151</v>
      </c>
      <c r="H198" s="464">
        <v>1576946</v>
      </c>
      <c r="I198" s="464">
        <v>108594</v>
      </c>
      <c r="J198" s="464">
        <v>291986</v>
      </c>
      <c r="K198" s="464">
        <v>18099</v>
      </c>
      <c r="L198" s="464">
        <v>3661944</v>
      </c>
      <c r="M198" s="464">
        <v>19801894</v>
      </c>
      <c r="N198" s="464">
        <f t="shared" si="22"/>
        <v>23789188</v>
      </c>
      <c r="O198" s="464">
        <f t="shared" si="23"/>
        <v>1868932</v>
      </c>
      <c r="P198" s="464">
        <f t="shared" si="24"/>
        <v>23463838</v>
      </c>
      <c r="Q198" s="464">
        <f t="shared" si="25"/>
        <v>49121958</v>
      </c>
      <c r="R198" s="464">
        <f t="shared" si="26"/>
        <v>556398</v>
      </c>
      <c r="S198" s="465">
        <f t="shared" si="29"/>
        <v>49678356</v>
      </c>
      <c r="T198" s="469"/>
      <c r="U198" s="469"/>
      <c r="V198" s="469"/>
      <c r="W198" s="469"/>
      <c r="X198" s="469"/>
      <c r="Y198" s="469"/>
      <c r="Z198" s="469"/>
      <c r="AA198" s="469"/>
      <c r="AB198" s="469"/>
      <c r="AC198" s="469"/>
      <c r="AD198" s="469"/>
      <c r="AE198" s="469"/>
      <c r="AF198" s="469"/>
      <c r="AG198" s="469"/>
    </row>
    <row r="199" spans="1:33" x14ac:dyDescent="0.2">
      <c r="A199" s="452">
        <f t="shared" si="27"/>
        <v>2036</v>
      </c>
      <c r="B199" s="452">
        <f t="shared" si="28"/>
        <v>8</v>
      </c>
      <c r="C199" s="457">
        <f t="shared" si="21"/>
        <v>49888</v>
      </c>
      <c r="E199" s="463">
        <v>12197192</v>
      </c>
      <c r="F199" s="464">
        <v>11690177</v>
      </c>
      <c r="G199" s="464">
        <v>656271</v>
      </c>
      <c r="H199" s="464">
        <v>1673383</v>
      </c>
      <c r="I199" s="464">
        <v>115410</v>
      </c>
      <c r="J199" s="464">
        <v>298702</v>
      </c>
      <c r="K199" s="464">
        <v>18437</v>
      </c>
      <c r="L199" s="464">
        <v>3745261</v>
      </c>
      <c r="M199" s="464">
        <v>18911203</v>
      </c>
      <c r="N199" s="464">
        <f t="shared" si="22"/>
        <v>24677487</v>
      </c>
      <c r="O199" s="464">
        <f t="shared" si="23"/>
        <v>1972085</v>
      </c>
      <c r="P199" s="464">
        <f t="shared" si="24"/>
        <v>22656464</v>
      </c>
      <c r="Q199" s="464">
        <f t="shared" si="25"/>
        <v>49306036</v>
      </c>
      <c r="R199" s="464">
        <f t="shared" si="26"/>
        <v>558483</v>
      </c>
      <c r="S199" s="465">
        <f t="shared" si="29"/>
        <v>49864519</v>
      </c>
      <c r="T199" s="469"/>
      <c r="U199" s="469"/>
      <c r="V199" s="469"/>
      <c r="W199" s="469"/>
      <c r="X199" s="469"/>
      <c r="Y199" s="469"/>
      <c r="Z199" s="469"/>
      <c r="AA199" s="469"/>
      <c r="AB199" s="469"/>
      <c r="AC199" s="469"/>
      <c r="AD199" s="469"/>
      <c r="AE199" s="469"/>
      <c r="AF199" s="469"/>
      <c r="AG199" s="469"/>
    </row>
    <row r="200" spans="1:33" x14ac:dyDescent="0.2">
      <c r="A200" s="452">
        <f t="shared" si="27"/>
        <v>2036</v>
      </c>
      <c r="B200" s="452">
        <f t="shared" si="28"/>
        <v>9</v>
      </c>
      <c r="C200" s="457">
        <f t="shared" si="21"/>
        <v>49919</v>
      </c>
      <c r="E200" s="463">
        <v>15228490</v>
      </c>
      <c r="F200" s="464">
        <v>14022712</v>
      </c>
      <c r="G200" s="464">
        <v>938591</v>
      </c>
      <c r="H200" s="464">
        <v>1548936</v>
      </c>
      <c r="I200" s="464">
        <v>102266</v>
      </c>
      <c r="J200" s="464">
        <v>228600</v>
      </c>
      <c r="K200" s="464">
        <v>16711</v>
      </c>
      <c r="L200" s="464">
        <v>3869293</v>
      </c>
      <c r="M200" s="464">
        <v>20430743</v>
      </c>
      <c r="N200" s="464">
        <f t="shared" si="22"/>
        <v>30308770</v>
      </c>
      <c r="O200" s="464">
        <f t="shared" si="23"/>
        <v>1777536</v>
      </c>
      <c r="P200" s="464">
        <f t="shared" si="24"/>
        <v>24300036</v>
      </c>
      <c r="Q200" s="464">
        <f t="shared" si="25"/>
        <v>56386342</v>
      </c>
      <c r="R200" s="464">
        <f t="shared" si="26"/>
        <v>638680</v>
      </c>
      <c r="S200" s="465">
        <f t="shared" si="29"/>
        <v>57025022</v>
      </c>
      <c r="T200" s="469"/>
      <c r="U200" s="469"/>
      <c r="V200" s="469"/>
      <c r="W200" s="469"/>
      <c r="X200" s="469"/>
      <c r="Y200" s="469"/>
      <c r="Z200" s="469"/>
      <c r="AA200" s="469"/>
      <c r="AB200" s="469"/>
      <c r="AC200" s="469"/>
      <c r="AD200" s="469"/>
      <c r="AE200" s="469"/>
      <c r="AF200" s="469"/>
      <c r="AG200" s="469"/>
    </row>
    <row r="201" spans="1:33" x14ac:dyDescent="0.2">
      <c r="A201" s="452">
        <f t="shared" si="27"/>
        <v>2036</v>
      </c>
      <c r="B201" s="452">
        <f t="shared" si="28"/>
        <v>10</v>
      </c>
      <c r="C201" s="457">
        <f t="shared" si="21"/>
        <v>49949</v>
      </c>
      <c r="E201" s="463">
        <v>30985026</v>
      </c>
      <c r="F201" s="464">
        <v>23365292</v>
      </c>
      <c r="G201" s="464">
        <v>1031013</v>
      </c>
      <c r="H201" s="464">
        <v>2166757</v>
      </c>
      <c r="I201" s="464">
        <v>131197</v>
      </c>
      <c r="J201" s="464">
        <v>239669</v>
      </c>
      <c r="K201" s="464">
        <v>19469</v>
      </c>
      <c r="L201" s="464">
        <v>3604352</v>
      </c>
      <c r="M201" s="464">
        <v>15719711</v>
      </c>
      <c r="N201" s="464">
        <f t="shared" si="22"/>
        <v>55531997</v>
      </c>
      <c r="O201" s="464">
        <f t="shared" si="23"/>
        <v>2406426</v>
      </c>
      <c r="P201" s="464">
        <f t="shared" si="24"/>
        <v>19324063</v>
      </c>
      <c r="Q201" s="464">
        <f t="shared" si="25"/>
        <v>77262486</v>
      </c>
      <c r="R201" s="464">
        <f t="shared" si="26"/>
        <v>875141</v>
      </c>
      <c r="S201" s="465">
        <f t="shared" si="29"/>
        <v>78137627</v>
      </c>
      <c r="T201" s="469"/>
      <c r="U201" s="469"/>
      <c r="V201" s="469"/>
      <c r="W201" s="469"/>
      <c r="X201" s="469"/>
      <c r="Y201" s="469"/>
      <c r="Z201" s="469"/>
      <c r="AA201" s="469"/>
      <c r="AB201" s="469"/>
      <c r="AC201" s="469"/>
      <c r="AD201" s="469"/>
      <c r="AE201" s="469"/>
      <c r="AF201" s="469"/>
      <c r="AG201" s="469"/>
    </row>
    <row r="202" spans="1:33" x14ac:dyDescent="0.2">
      <c r="A202" s="452">
        <f t="shared" si="27"/>
        <v>2036</v>
      </c>
      <c r="B202" s="452">
        <f t="shared" si="28"/>
        <v>11</v>
      </c>
      <c r="C202" s="457">
        <f t="shared" si="21"/>
        <v>49980</v>
      </c>
      <c r="E202" s="463">
        <v>51528694</v>
      </c>
      <c r="F202" s="464">
        <v>31131782</v>
      </c>
      <c r="G202" s="464">
        <v>1714690</v>
      </c>
      <c r="H202" s="464">
        <v>2264894</v>
      </c>
      <c r="I202" s="464">
        <v>130915</v>
      </c>
      <c r="J202" s="464">
        <v>268344</v>
      </c>
      <c r="K202" s="464">
        <v>20751</v>
      </c>
      <c r="L202" s="464">
        <v>4412537</v>
      </c>
      <c r="M202" s="464">
        <v>16594807</v>
      </c>
      <c r="N202" s="464">
        <f t="shared" si="22"/>
        <v>84526832</v>
      </c>
      <c r="O202" s="464">
        <f t="shared" si="23"/>
        <v>2533238</v>
      </c>
      <c r="P202" s="464">
        <f t="shared" si="24"/>
        <v>21007344</v>
      </c>
      <c r="Q202" s="464">
        <f t="shared" si="25"/>
        <v>108067414</v>
      </c>
      <c r="R202" s="464">
        <f t="shared" si="26"/>
        <v>1224065</v>
      </c>
      <c r="S202" s="465">
        <f t="shared" si="29"/>
        <v>109291479</v>
      </c>
      <c r="T202" s="469"/>
      <c r="U202" s="469"/>
      <c r="V202" s="469"/>
      <c r="W202" s="469"/>
      <c r="X202" s="469"/>
      <c r="Y202" s="469"/>
      <c r="Z202" s="469"/>
      <c r="AA202" s="469"/>
      <c r="AB202" s="469"/>
      <c r="AC202" s="469"/>
      <c r="AD202" s="469"/>
      <c r="AE202" s="469"/>
      <c r="AF202" s="469"/>
      <c r="AG202" s="469"/>
    </row>
    <row r="203" spans="1:33" x14ac:dyDescent="0.2">
      <c r="A203" s="452">
        <f t="shared" si="27"/>
        <v>2036</v>
      </c>
      <c r="B203" s="452">
        <f t="shared" si="28"/>
        <v>12</v>
      </c>
      <c r="C203" s="457">
        <f t="shared" si="21"/>
        <v>50010</v>
      </c>
      <c r="E203" s="463">
        <v>69465457</v>
      </c>
      <c r="F203" s="464">
        <v>36296630</v>
      </c>
      <c r="G203" s="464">
        <v>2208758</v>
      </c>
      <c r="H203" s="464">
        <v>2820345</v>
      </c>
      <c r="I203" s="464">
        <v>157811</v>
      </c>
      <c r="J203" s="464">
        <v>302781</v>
      </c>
      <c r="K203" s="464">
        <v>22731</v>
      </c>
      <c r="L203" s="464">
        <v>4743654</v>
      </c>
      <c r="M203" s="464">
        <v>16907237</v>
      </c>
      <c r="N203" s="464">
        <f t="shared" si="22"/>
        <v>108151387</v>
      </c>
      <c r="O203" s="464">
        <f t="shared" si="23"/>
        <v>3123126</v>
      </c>
      <c r="P203" s="464">
        <f t="shared" si="24"/>
        <v>21650891</v>
      </c>
      <c r="Q203" s="464">
        <f t="shared" si="25"/>
        <v>132925404</v>
      </c>
      <c r="R203" s="464">
        <f t="shared" si="26"/>
        <v>1505628</v>
      </c>
      <c r="S203" s="465">
        <f t="shared" si="29"/>
        <v>134431032</v>
      </c>
      <c r="T203" s="469"/>
      <c r="U203" s="469"/>
      <c r="V203" s="469"/>
      <c r="W203" s="469"/>
      <c r="X203" s="469"/>
      <c r="Y203" s="469"/>
      <c r="Z203" s="469"/>
      <c r="AA203" s="469"/>
      <c r="AB203" s="469"/>
      <c r="AC203" s="469"/>
      <c r="AD203" s="469"/>
      <c r="AE203" s="469"/>
      <c r="AF203" s="469"/>
      <c r="AG203" s="469"/>
    </row>
    <row r="204" spans="1:33" x14ac:dyDescent="0.2">
      <c r="A204" s="452">
        <f t="shared" si="27"/>
        <v>2037</v>
      </c>
      <c r="B204" s="452">
        <f t="shared" si="28"/>
        <v>1</v>
      </c>
      <c r="C204" s="457">
        <f t="shared" si="21"/>
        <v>50041</v>
      </c>
      <c r="E204" s="463">
        <v>68660482</v>
      </c>
      <c r="F204" s="464">
        <v>30762146</v>
      </c>
      <c r="G204" s="464">
        <v>1920121</v>
      </c>
      <c r="H204" s="464">
        <v>2235652</v>
      </c>
      <c r="I204" s="464">
        <v>125581</v>
      </c>
      <c r="J204" s="464">
        <v>271754</v>
      </c>
      <c r="K204" s="464">
        <v>21209</v>
      </c>
      <c r="L204" s="464">
        <v>4577987</v>
      </c>
      <c r="M204" s="464">
        <v>14796525</v>
      </c>
      <c r="N204" s="464">
        <f t="shared" si="22"/>
        <v>101489539</v>
      </c>
      <c r="O204" s="464">
        <f t="shared" si="23"/>
        <v>2507406</v>
      </c>
      <c r="P204" s="464">
        <f t="shared" si="24"/>
        <v>19374512</v>
      </c>
      <c r="Q204" s="464">
        <f t="shared" si="25"/>
        <v>123371457</v>
      </c>
      <c r="R204" s="464">
        <f t="shared" si="26"/>
        <v>1397411</v>
      </c>
      <c r="S204" s="465">
        <f t="shared" si="29"/>
        <v>124768868</v>
      </c>
      <c r="T204" s="469"/>
      <c r="U204" s="469"/>
      <c r="V204" s="469"/>
      <c r="W204" s="469"/>
      <c r="X204" s="469"/>
      <c r="Y204" s="469"/>
      <c r="Z204" s="469"/>
      <c r="AA204" s="469"/>
      <c r="AB204" s="469"/>
      <c r="AC204" s="469"/>
      <c r="AD204" s="469"/>
      <c r="AE204" s="469"/>
      <c r="AF204" s="469"/>
      <c r="AG204" s="469"/>
    </row>
    <row r="205" spans="1:33" x14ac:dyDescent="0.2">
      <c r="A205" s="452">
        <f t="shared" si="27"/>
        <v>2037</v>
      </c>
      <c r="B205" s="452">
        <f t="shared" si="28"/>
        <v>2</v>
      </c>
      <c r="C205" s="457">
        <f t="shared" si="21"/>
        <v>50072</v>
      </c>
      <c r="E205" s="463">
        <v>58513941</v>
      </c>
      <c r="F205" s="464">
        <v>27469467</v>
      </c>
      <c r="G205" s="464">
        <v>1762192</v>
      </c>
      <c r="H205" s="464">
        <v>2179398</v>
      </c>
      <c r="I205" s="464">
        <v>123563</v>
      </c>
      <c r="J205" s="464">
        <v>255902</v>
      </c>
      <c r="K205" s="464">
        <v>20580</v>
      </c>
      <c r="L205" s="464">
        <v>5180944</v>
      </c>
      <c r="M205" s="464">
        <v>18072832</v>
      </c>
      <c r="N205" s="464">
        <f t="shared" si="22"/>
        <v>87889743</v>
      </c>
      <c r="O205" s="464">
        <f t="shared" si="23"/>
        <v>2435300</v>
      </c>
      <c r="P205" s="464">
        <f t="shared" si="24"/>
        <v>23253776</v>
      </c>
      <c r="Q205" s="464">
        <f t="shared" si="25"/>
        <v>113578819</v>
      </c>
      <c r="R205" s="464">
        <f t="shared" si="26"/>
        <v>1286491</v>
      </c>
      <c r="S205" s="465">
        <f t="shared" si="29"/>
        <v>114865310</v>
      </c>
      <c r="T205" s="469"/>
      <c r="U205" s="469"/>
      <c r="V205" s="469"/>
      <c r="W205" s="469"/>
      <c r="X205" s="469"/>
      <c r="Y205" s="469"/>
      <c r="Z205" s="469"/>
      <c r="AA205" s="469"/>
      <c r="AB205" s="469"/>
      <c r="AC205" s="469"/>
      <c r="AD205" s="469"/>
      <c r="AE205" s="469"/>
      <c r="AF205" s="469"/>
      <c r="AG205" s="469"/>
    </row>
    <row r="206" spans="1:33" x14ac:dyDescent="0.2">
      <c r="A206" s="452">
        <f t="shared" si="27"/>
        <v>2037</v>
      </c>
      <c r="B206" s="452">
        <f t="shared" si="28"/>
        <v>3</v>
      </c>
      <c r="C206" s="457">
        <f t="shared" si="21"/>
        <v>50100</v>
      </c>
      <c r="E206" s="463">
        <v>53040270</v>
      </c>
      <c r="F206" s="464">
        <v>25355977</v>
      </c>
      <c r="G206" s="464">
        <v>1619989</v>
      </c>
      <c r="H206" s="464">
        <v>2104647</v>
      </c>
      <c r="I206" s="464">
        <v>121755</v>
      </c>
      <c r="J206" s="464">
        <v>272264</v>
      </c>
      <c r="K206" s="464">
        <v>22042</v>
      </c>
      <c r="L206" s="464">
        <v>4576235</v>
      </c>
      <c r="M206" s="464">
        <v>14950514</v>
      </c>
      <c r="N206" s="464">
        <f t="shared" si="22"/>
        <v>80160033</v>
      </c>
      <c r="O206" s="464">
        <f t="shared" si="23"/>
        <v>2376911</v>
      </c>
      <c r="P206" s="464">
        <f t="shared" si="24"/>
        <v>19526749</v>
      </c>
      <c r="Q206" s="464">
        <f t="shared" si="25"/>
        <v>102063693</v>
      </c>
      <c r="R206" s="464">
        <f t="shared" si="26"/>
        <v>1156061</v>
      </c>
      <c r="S206" s="465">
        <f t="shared" si="29"/>
        <v>103219754</v>
      </c>
      <c r="T206" s="469"/>
      <c r="U206" s="469"/>
      <c r="V206" s="469"/>
      <c r="W206" s="469"/>
      <c r="X206" s="469"/>
      <c r="Y206" s="469"/>
      <c r="Z206" s="469"/>
      <c r="AA206" s="469"/>
      <c r="AB206" s="469"/>
      <c r="AC206" s="469"/>
      <c r="AD206" s="469"/>
      <c r="AE206" s="469"/>
      <c r="AF206" s="469"/>
      <c r="AG206" s="469"/>
    </row>
    <row r="207" spans="1:33" x14ac:dyDescent="0.2">
      <c r="A207" s="452">
        <f t="shared" si="27"/>
        <v>2037</v>
      </c>
      <c r="B207" s="452">
        <f t="shared" si="28"/>
        <v>4</v>
      </c>
      <c r="C207" s="457">
        <f t="shared" si="21"/>
        <v>50131</v>
      </c>
      <c r="E207" s="463">
        <v>38444955</v>
      </c>
      <c r="F207" s="464">
        <v>19003159</v>
      </c>
      <c r="G207" s="464">
        <v>1284462</v>
      </c>
      <c r="H207" s="464">
        <v>1714433</v>
      </c>
      <c r="I207" s="464">
        <v>102681</v>
      </c>
      <c r="J207" s="464">
        <v>258431</v>
      </c>
      <c r="K207" s="464">
        <v>21014</v>
      </c>
      <c r="L207" s="464">
        <v>4683756</v>
      </c>
      <c r="M207" s="464">
        <v>16254098</v>
      </c>
      <c r="N207" s="464">
        <f t="shared" si="22"/>
        <v>58856271</v>
      </c>
      <c r="O207" s="464">
        <f t="shared" si="23"/>
        <v>1972864</v>
      </c>
      <c r="P207" s="464">
        <f t="shared" si="24"/>
        <v>20937854</v>
      </c>
      <c r="Q207" s="464">
        <f t="shared" si="25"/>
        <v>81766989</v>
      </c>
      <c r="R207" s="464">
        <f t="shared" si="26"/>
        <v>926163</v>
      </c>
      <c r="S207" s="465">
        <f t="shared" si="29"/>
        <v>82693152</v>
      </c>
      <c r="T207" s="469"/>
      <c r="U207" s="469"/>
      <c r="V207" s="469"/>
      <c r="W207" s="469"/>
      <c r="X207" s="469"/>
      <c r="Y207" s="469"/>
      <c r="Z207" s="469"/>
      <c r="AA207" s="469"/>
      <c r="AB207" s="469"/>
      <c r="AC207" s="469"/>
      <c r="AD207" s="469"/>
      <c r="AE207" s="469"/>
      <c r="AF207" s="469"/>
      <c r="AG207" s="469"/>
    </row>
    <row r="208" spans="1:33" x14ac:dyDescent="0.2">
      <c r="A208" s="452">
        <f t="shared" si="27"/>
        <v>2037</v>
      </c>
      <c r="B208" s="452">
        <f t="shared" si="28"/>
        <v>5</v>
      </c>
      <c r="C208" s="457">
        <f t="shared" si="21"/>
        <v>50161</v>
      </c>
      <c r="E208" s="463">
        <v>22774650</v>
      </c>
      <c r="F208" s="464">
        <v>14791078</v>
      </c>
      <c r="G208" s="464">
        <v>867334</v>
      </c>
      <c r="H208" s="464">
        <v>1772316</v>
      </c>
      <c r="I208" s="464">
        <v>108684</v>
      </c>
      <c r="J208" s="464">
        <v>239720</v>
      </c>
      <c r="K208" s="464">
        <v>19535</v>
      </c>
      <c r="L208" s="464">
        <v>4182574</v>
      </c>
      <c r="M208" s="464">
        <v>19420022</v>
      </c>
      <c r="N208" s="464">
        <f t="shared" si="22"/>
        <v>38561281</v>
      </c>
      <c r="O208" s="464">
        <f t="shared" si="23"/>
        <v>2012036</v>
      </c>
      <c r="P208" s="464">
        <f t="shared" si="24"/>
        <v>23602596</v>
      </c>
      <c r="Q208" s="464">
        <f t="shared" si="25"/>
        <v>64175913</v>
      </c>
      <c r="R208" s="464">
        <f t="shared" si="26"/>
        <v>726912</v>
      </c>
      <c r="S208" s="465">
        <f t="shared" si="29"/>
        <v>64902825</v>
      </c>
      <c r="T208" s="469"/>
      <c r="U208" s="469"/>
      <c r="V208" s="469"/>
      <c r="W208" s="469"/>
      <c r="X208" s="469"/>
      <c r="Y208" s="469"/>
      <c r="Z208" s="469"/>
      <c r="AA208" s="469"/>
      <c r="AB208" s="469"/>
      <c r="AC208" s="469"/>
      <c r="AD208" s="469"/>
      <c r="AE208" s="469"/>
      <c r="AF208" s="469"/>
      <c r="AG208" s="469"/>
    </row>
    <row r="209" spans="1:33" x14ac:dyDescent="0.2">
      <c r="A209" s="452">
        <f t="shared" si="27"/>
        <v>2037</v>
      </c>
      <c r="B209" s="452">
        <f t="shared" si="28"/>
        <v>6</v>
      </c>
      <c r="C209" s="457">
        <f t="shared" si="21"/>
        <v>50192</v>
      </c>
      <c r="E209" s="463">
        <v>15703872</v>
      </c>
      <c r="F209" s="464">
        <v>12371244</v>
      </c>
      <c r="G209" s="464">
        <v>679720</v>
      </c>
      <c r="H209" s="464">
        <v>1505906</v>
      </c>
      <c r="I209" s="464">
        <v>97877</v>
      </c>
      <c r="J209" s="464">
        <v>285161</v>
      </c>
      <c r="K209" s="464">
        <v>19111</v>
      </c>
      <c r="L209" s="464">
        <v>4299836</v>
      </c>
      <c r="M209" s="464">
        <v>19675199</v>
      </c>
      <c r="N209" s="464">
        <f t="shared" si="22"/>
        <v>28871824</v>
      </c>
      <c r="O209" s="464">
        <f t="shared" si="23"/>
        <v>1791067</v>
      </c>
      <c r="P209" s="464">
        <f t="shared" si="24"/>
        <v>23975035</v>
      </c>
      <c r="Q209" s="464">
        <f t="shared" si="25"/>
        <v>54637926</v>
      </c>
      <c r="R209" s="464">
        <f t="shared" si="26"/>
        <v>618876</v>
      </c>
      <c r="S209" s="465">
        <f t="shared" si="29"/>
        <v>55256802</v>
      </c>
      <c r="T209" s="469"/>
      <c r="U209" s="469"/>
      <c r="V209" s="469"/>
      <c r="W209" s="469"/>
      <c r="X209" s="469"/>
      <c r="Y209" s="469"/>
      <c r="Z209" s="469"/>
      <c r="AA209" s="469"/>
      <c r="AB209" s="469"/>
      <c r="AC209" s="469"/>
      <c r="AD209" s="469"/>
      <c r="AE209" s="469"/>
      <c r="AF209" s="469"/>
      <c r="AG209" s="469"/>
    </row>
    <row r="210" spans="1:33" x14ac:dyDescent="0.2">
      <c r="A210" s="452">
        <f t="shared" si="27"/>
        <v>2037</v>
      </c>
      <c r="B210" s="452">
        <f t="shared" si="28"/>
        <v>7</v>
      </c>
      <c r="C210" s="457">
        <f t="shared" si="21"/>
        <v>50222</v>
      </c>
      <c r="E210" s="463">
        <v>12369200</v>
      </c>
      <c r="F210" s="464">
        <v>10691130</v>
      </c>
      <c r="G210" s="464">
        <v>569642</v>
      </c>
      <c r="H210" s="464">
        <v>1513835</v>
      </c>
      <c r="I210" s="464">
        <v>103909</v>
      </c>
      <c r="J210" s="464">
        <v>291381</v>
      </c>
      <c r="K210" s="464">
        <v>18095</v>
      </c>
      <c r="L210" s="464">
        <v>3746125</v>
      </c>
      <c r="M210" s="464">
        <v>19780780</v>
      </c>
      <c r="N210" s="464">
        <f t="shared" si="22"/>
        <v>23751976</v>
      </c>
      <c r="O210" s="464">
        <f t="shared" si="23"/>
        <v>1805216</v>
      </c>
      <c r="P210" s="464">
        <f t="shared" si="24"/>
        <v>23526905</v>
      </c>
      <c r="Q210" s="464">
        <f t="shared" si="25"/>
        <v>49084097</v>
      </c>
      <c r="R210" s="464">
        <f t="shared" si="26"/>
        <v>555969</v>
      </c>
      <c r="S210" s="465">
        <f t="shared" si="29"/>
        <v>49640066</v>
      </c>
      <c r="T210" s="469"/>
      <c r="U210" s="469"/>
      <c r="V210" s="469"/>
      <c r="W210" s="469"/>
      <c r="X210" s="469"/>
      <c r="Y210" s="469"/>
      <c r="Z210" s="469"/>
      <c r="AA210" s="469"/>
      <c r="AB210" s="469"/>
      <c r="AC210" s="469"/>
      <c r="AD210" s="469"/>
      <c r="AE210" s="469"/>
      <c r="AF210" s="469"/>
      <c r="AG210" s="469"/>
    </row>
    <row r="211" spans="1:33" x14ac:dyDescent="0.2">
      <c r="A211" s="452">
        <f t="shared" si="27"/>
        <v>2037</v>
      </c>
      <c r="B211" s="452">
        <f t="shared" si="28"/>
        <v>8</v>
      </c>
      <c r="C211" s="457">
        <f t="shared" si="21"/>
        <v>50253</v>
      </c>
      <c r="E211" s="463">
        <v>12113504</v>
      </c>
      <c r="F211" s="464">
        <v>11726908</v>
      </c>
      <c r="G211" s="464">
        <v>647461</v>
      </c>
      <c r="H211" s="464">
        <v>1606162</v>
      </c>
      <c r="I211" s="464">
        <v>110380</v>
      </c>
      <c r="J211" s="464">
        <v>298073</v>
      </c>
      <c r="K211" s="464">
        <v>18430</v>
      </c>
      <c r="L211" s="464">
        <v>3835172</v>
      </c>
      <c r="M211" s="464">
        <v>18887061</v>
      </c>
      <c r="N211" s="464">
        <f t="shared" si="22"/>
        <v>24616683</v>
      </c>
      <c r="O211" s="464">
        <f t="shared" si="23"/>
        <v>1904235</v>
      </c>
      <c r="P211" s="464">
        <f t="shared" si="24"/>
        <v>22722233</v>
      </c>
      <c r="Q211" s="464">
        <f t="shared" si="25"/>
        <v>49243151</v>
      </c>
      <c r="R211" s="464">
        <f t="shared" si="26"/>
        <v>557770</v>
      </c>
      <c r="S211" s="465">
        <f t="shared" si="29"/>
        <v>49800921</v>
      </c>
      <c r="T211" s="469"/>
      <c r="U211" s="469"/>
      <c r="V211" s="469"/>
      <c r="W211" s="469"/>
      <c r="X211" s="469"/>
      <c r="Y211" s="469"/>
      <c r="Z211" s="469"/>
      <c r="AA211" s="469"/>
      <c r="AB211" s="469"/>
      <c r="AC211" s="469"/>
      <c r="AD211" s="469"/>
      <c r="AE211" s="469"/>
      <c r="AF211" s="469"/>
      <c r="AG211" s="469"/>
    </row>
    <row r="212" spans="1:33" x14ac:dyDescent="0.2">
      <c r="A212" s="452">
        <f t="shared" si="27"/>
        <v>2037</v>
      </c>
      <c r="B212" s="452">
        <f t="shared" si="28"/>
        <v>9</v>
      </c>
      <c r="C212" s="457">
        <f t="shared" si="21"/>
        <v>50284</v>
      </c>
      <c r="E212" s="463">
        <v>14992014</v>
      </c>
      <c r="F212" s="464">
        <v>14007909</v>
      </c>
      <c r="G212" s="464">
        <v>924274</v>
      </c>
      <c r="H212" s="464">
        <v>1483659</v>
      </c>
      <c r="I212" s="464">
        <v>97695</v>
      </c>
      <c r="J212" s="464">
        <v>227924</v>
      </c>
      <c r="K212" s="464">
        <v>16696</v>
      </c>
      <c r="L212" s="464">
        <v>3952902</v>
      </c>
      <c r="M212" s="464">
        <v>20400529</v>
      </c>
      <c r="N212" s="464">
        <f t="shared" si="22"/>
        <v>30038588</v>
      </c>
      <c r="O212" s="464">
        <f t="shared" si="23"/>
        <v>1711583</v>
      </c>
      <c r="P212" s="464">
        <f t="shared" si="24"/>
        <v>24353431</v>
      </c>
      <c r="Q212" s="464">
        <f t="shared" si="25"/>
        <v>56103602</v>
      </c>
      <c r="R212" s="464">
        <f t="shared" si="26"/>
        <v>635478</v>
      </c>
      <c r="S212" s="465">
        <f t="shared" si="29"/>
        <v>56739080</v>
      </c>
      <c r="T212" s="469"/>
      <c r="U212" s="469"/>
      <c r="V212" s="469"/>
      <c r="W212" s="469"/>
      <c r="X212" s="469"/>
      <c r="Y212" s="469"/>
      <c r="Z212" s="469"/>
      <c r="AA212" s="469"/>
      <c r="AB212" s="469"/>
      <c r="AC212" s="469"/>
      <c r="AD212" s="469"/>
      <c r="AE212" s="469"/>
      <c r="AF212" s="469"/>
      <c r="AG212" s="469"/>
    </row>
    <row r="213" spans="1:33" x14ac:dyDescent="0.2">
      <c r="A213" s="452">
        <f t="shared" si="27"/>
        <v>2037</v>
      </c>
      <c r="B213" s="452">
        <f t="shared" si="28"/>
        <v>10</v>
      </c>
      <c r="C213" s="457">
        <f t="shared" si="21"/>
        <v>50314</v>
      </c>
      <c r="E213" s="463">
        <v>30348895</v>
      </c>
      <c r="F213" s="464">
        <v>23281959</v>
      </c>
      <c r="G213" s="464">
        <v>1013915</v>
      </c>
      <c r="H213" s="464">
        <v>2069556</v>
      </c>
      <c r="I213" s="464">
        <v>125183</v>
      </c>
      <c r="J213" s="464">
        <v>238795</v>
      </c>
      <c r="K213" s="464">
        <v>19447</v>
      </c>
      <c r="L213" s="464">
        <v>3682047</v>
      </c>
      <c r="M213" s="464">
        <v>15687964</v>
      </c>
      <c r="N213" s="464">
        <f t="shared" si="22"/>
        <v>54789399</v>
      </c>
      <c r="O213" s="464">
        <f t="shared" si="23"/>
        <v>2308351</v>
      </c>
      <c r="P213" s="464">
        <f t="shared" si="24"/>
        <v>19370011</v>
      </c>
      <c r="Q213" s="464">
        <f t="shared" si="25"/>
        <v>76467761</v>
      </c>
      <c r="R213" s="464">
        <f t="shared" si="26"/>
        <v>866140</v>
      </c>
      <c r="S213" s="465">
        <f t="shared" si="29"/>
        <v>77333901</v>
      </c>
      <c r="T213" s="469"/>
      <c r="U213" s="469"/>
      <c r="V213" s="469"/>
      <c r="W213" s="469"/>
      <c r="X213" s="469"/>
      <c r="Y213" s="469"/>
      <c r="Z213" s="469"/>
      <c r="AA213" s="469"/>
      <c r="AB213" s="469"/>
      <c r="AC213" s="469"/>
      <c r="AD213" s="469"/>
      <c r="AE213" s="469"/>
      <c r="AF213" s="469"/>
      <c r="AG213" s="469"/>
    </row>
    <row r="214" spans="1:33" x14ac:dyDescent="0.2">
      <c r="A214" s="452">
        <f t="shared" si="27"/>
        <v>2037</v>
      </c>
      <c r="B214" s="452">
        <f t="shared" si="28"/>
        <v>11</v>
      </c>
      <c r="C214" s="457">
        <f t="shared" si="21"/>
        <v>50345</v>
      </c>
      <c r="E214" s="463">
        <v>50552228</v>
      </c>
      <c r="F214" s="464">
        <v>30894646</v>
      </c>
      <c r="G214" s="464">
        <v>1685150</v>
      </c>
      <c r="H214" s="464">
        <v>2158758</v>
      </c>
      <c r="I214" s="464">
        <v>124818</v>
      </c>
      <c r="J214" s="464">
        <v>267533</v>
      </c>
      <c r="K214" s="464">
        <v>20727</v>
      </c>
      <c r="L214" s="464">
        <v>4489085</v>
      </c>
      <c r="M214" s="464">
        <v>16563907</v>
      </c>
      <c r="N214" s="464">
        <f t="shared" si="22"/>
        <v>83277569</v>
      </c>
      <c r="O214" s="464">
        <f t="shared" si="23"/>
        <v>2426291</v>
      </c>
      <c r="P214" s="464">
        <f t="shared" si="24"/>
        <v>21052992</v>
      </c>
      <c r="Q214" s="464">
        <f t="shared" si="25"/>
        <v>106756852</v>
      </c>
      <c r="R214" s="464">
        <f t="shared" si="26"/>
        <v>1209220</v>
      </c>
      <c r="S214" s="465">
        <f t="shared" si="29"/>
        <v>107966072</v>
      </c>
      <c r="T214" s="469"/>
      <c r="U214" s="469"/>
      <c r="V214" s="469"/>
      <c r="W214" s="469"/>
      <c r="X214" s="469"/>
      <c r="Y214" s="469"/>
      <c r="Z214" s="469"/>
      <c r="AA214" s="469"/>
      <c r="AB214" s="469"/>
      <c r="AC214" s="469"/>
      <c r="AD214" s="469"/>
      <c r="AE214" s="469"/>
      <c r="AF214" s="469"/>
      <c r="AG214" s="469"/>
    </row>
    <row r="215" spans="1:33" x14ac:dyDescent="0.2">
      <c r="A215" s="452">
        <f t="shared" si="27"/>
        <v>2037</v>
      </c>
      <c r="B215" s="452">
        <f t="shared" si="28"/>
        <v>12</v>
      </c>
      <c r="C215" s="457">
        <f t="shared" si="21"/>
        <v>50375</v>
      </c>
      <c r="E215" s="463">
        <v>68292802</v>
      </c>
      <c r="F215" s="464">
        <v>35961029</v>
      </c>
      <c r="G215" s="464">
        <v>2170795</v>
      </c>
      <c r="H215" s="464">
        <v>2687035</v>
      </c>
      <c r="I215" s="464">
        <v>150428</v>
      </c>
      <c r="J215" s="464">
        <v>302035</v>
      </c>
      <c r="K215" s="464">
        <v>22707</v>
      </c>
      <c r="L215" s="464">
        <v>4817920</v>
      </c>
      <c r="M215" s="464">
        <v>16876780</v>
      </c>
      <c r="N215" s="464">
        <f t="shared" si="22"/>
        <v>106597761</v>
      </c>
      <c r="O215" s="464">
        <f t="shared" si="23"/>
        <v>2989070</v>
      </c>
      <c r="P215" s="464">
        <f t="shared" si="24"/>
        <v>21694700</v>
      </c>
      <c r="Q215" s="464">
        <f t="shared" si="25"/>
        <v>131281531</v>
      </c>
      <c r="R215" s="464">
        <f t="shared" si="26"/>
        <v>1487008</v>
      </c>
      <c r="S215" s="465">
        <f t="shared" si="29"/>
        <v>132768539</v>
      </c>
      <c r="T215" s="469"/>
      <c r="U215" s="469"/>
      <c r="V215" s="469"/>
      <c r="W215" s="469"/>
      <c r="X215" s="469"/>
      <c r="Y215" s="469"/>
      <c r="Z215" s="469"/>
      <c r="AA215" s="469"/>
      <c r="AB215" s="469"/>
      <c r="AC215" s="469"/>
      <c r="AD215" s="469"/>
      <c r="AE215" s="469"/>
      <c r="AF215" s="469"/>
      <c r="AG215" s="469"/>
    </row>
    <row r="216" spans="1:33" x14ac:dyDescent="0.2">
      <c r="A216" s="452">
        <f t="shared" si="27"/>
        <v>2038</v>
      </c>
      <c r="B216" s="452">
        <f t="shared" si="28"/>
        <v>1</v>
      </c>
      <c r="C216" s="457">
        <f t="shared" si="21"/>
        <v>50406</v>
      </c>
      <c r="E216" s="463">
        <v>67465692</v>
      </c>
      <c r="F216" s="464">
        <v>30502858</v>
      </c>
      <c r="G216" s="464">
        <v>1887094</v>
      </c>
      <c r="H216" s="464">
        <v>2130676</v>
      </c>
      <c r="I216" s="464">
        <v>119682</v>
      </c>
      <c r="J216" s="464">
        <v>270949</v>
      </c>
      <c r="K216" s="464">
        <v>21187</v>
      </c>
      <c r="L216" s="464">
        <v>4655883</v>
      </c>
      <c r="M216" s="464">
        <v>14766775</v>
      </c>
      <c r="N216" s="464">
        <f t="shared" si="22"/>
        <v>99996513</v>
      </c>
      <c r="O216" s="464">
        <f t="shared" si="23"/>
        <v>2401625</v>
      </c>
      <c r="P216" s="464">
        <f t="shared" si="24"/>
        <v>19422658</v>
      </c>
      <c r="Q216" s="464">
        <f t="shared" si="25"/>
        <v>121820796</v>
      </c>
      <c r="R216" s="464">
        <f t="shared" si="26"/>
        <v>1379847</v>
      </c>
      <c r="S216" s="465">
        <f t="shared" si="29"/>
        <v>123200643</v>
      </c>
      <c r="T216" s="469"/>
      <c r="U216" s="469"/>
      <c r="V216" s="469"/>
      <c r="W216" s="469"/>
      <c r="X216" s="469"/>
      <c r="Y216" s="469"/>
      <c r="Z216" s="469"/>
      <c r="AA216" s="469"/>
      <c r="AB216" s="469"/>
      <c r="AC216" s="469"/>
      <c r="AD216" s="469"/>
      <c r="AE216" s="469"/>
      <c r="AF216" s="469"/>
      <c r="AG216" s="469"/>
    </row>
    <row r="217" spans="1:33" x14ac:dyDescent="0.2">
      <c r="A217" s="452">
        <f t="shared" si="27"/>
        <v>2038</v>
      </c>
      <c r="B217" s="452">
        <f t="shared" si="28"/>
        <v>2</v>
      </c>
      <c r="C217" s="457">
        <f t="shared" si="21"/>
        <v>50437</v>
      </c>
      <c r="E217" s="463">
        <v>57265755</v>
      </c>
      <c r="F217" s="464">
        <v>27186136</v>
      </c>
      <c r="G217" s="464">
        <v>1728183</v>
      </c>
      <c r="H217" s="464">
        <v>2075538</v>
      </c>
      <c r="I217" s="464">
        <v>117691</v>
      </c>
      <c r="J217" s="464">
        <v>254956</v>
      </c>
      <c r="K217" s="464">
        <v>20552</v>
      </c>
      <c r="L217" s="464">
        <v>5253464</v>
      </c>
      <c r="M217" s="464">
        <v>18034711</v>
      </c>
      <c r="N217" s="464">
        <f t="shared" si="22"/>
        <v>86318317</v>
      </c>
      <c r="O217" s="464">
        <f t="shared" si="23"/>
        <v>2330494</v>
      </c>
      <c r="P217" s="464">
        <f t="shared" si="24"/>
        <v>23288175</v>
      </c>
      <c r="Q217" s="464">
        <f t="shared" si="25"/>
        <v>111936986</v>
      </c>
      <c r="R217" s="464">
        <f t="shared" si="26"/>
        <v>1267895</v>
      </c>
      <c r="S217" s="465">
        <f t="shared" si="29"/>
        <v>113204881</v>
      </c>
      <c r="T217" s="469"/>
      <c r="U217" s="469"/>
      <c r="V217" s="469"/>
      <c r="W217" s="469"/>
      <c r="X217" s="469"/>
      <c r="Y217" s="469"/>
      <c r="Z217" s="469"/>
      <c r="AA217" s="469"/>
      <c r="AB217" s="469"/>
      <c r="AC217" s="469"/>
      <c r="AD217" s="469"/>
      <c r="AE217" s="469"/>
      <c r="AF217" s="469"/>
      <c r="AG217" s="469"/>
    </row>
    <row r="218" spans="1:33" x14ac:dyDescent="0.2">
      <c r="A218" s="452">
        <f t="shared" si="27"/>
        <v>2038</v>
      </c>
      <c r="B218" s="452">
        <f t="shared" si="28"/>
        <v>3</v>
      </c>
      <c r="C218" s="457">
        <f t="shared" si="21"/>
        <v>50465</v>
      </c>
      <c r="E218" s="463">
        <v>51711596</v>
      </c>
      <c r="F218" s="464">
        <v>25058435</v>
      </c>
      <c r="G218" s="464">
        <v>1585357</v>
      </c>
      <c r="H218" s="464">
        <v>2003044</v>
      </c>
      <c r="I218" s="464">
        <v>115910</v>
      </c>
      <c r="J218" s="464">
        <v>271196</v>
      </c>
      <c r="K218" s="464">
        <v>22010</v>
      </c>
      <c r="L218" s="464">
        <v>4644529</v>
      </c>
      <c r="M218" s="464">
        <v>14917820</v>
      </c>
      <c r="N218" s="464">
        <f t="shared" si="22"/>
        <v>78493308</v>
      </c>
      <c r="O218" s="464">
        <f t="shared" si="23"/>
        <v>2274240</v>
      </c>
      <c r="P218" s="464">
        <f t="shared" si="24"/>
        <v>19562349</v>
      </c>
      <c r="Q218" s="464">
        <f t="shared" si="25"/>
        <v>100329897</v>
      </c>
      <c r="R218" s="464">
        <f t="shared" si="26"/>
        <v>1136423</v>
      </c>
      <c r="S218" s="465">
        <f t="shared" si="29"/>
        <v>101466320</v>
      </c>
      <c r="T218" s="469"/>
      <c r="U218" s="469"/>
      <c r="V218" s="469"/>
      <c r="W218" s="469"/>
      <c r="X218" s="469"/>
      <c r="Y218" s="469"/>
      <c r="Z218" s="469"/>
      <c r="AA218" s="469"/>
      <c r="AB218" s="469"/>
      <c r="AC218" s="469"/>
      <c r="AD218" s="469"/>
      <c r="AE218" s="469"/>
      <c r="AF218" s="469"/>
      <c r="AG218" s="469"/>
    </row>
    <row r="219" spans="1:33" x14ac:dyDescent="0.2">
      <c r="A219" s="452">
        <f t="shared" si="27"/>
        <v>2038</v>
      </c>
      <c r="B219" s="452">
        <f t="shared" si="28"/>
        <v>4</v>
      </c>
      <c r="C219" s="457">
        <f t="shared" si="21"/>
        <v>50496</v>
      </c>
      <c r="E219" s="463">
        <v>37260953</v>
      </c>
      <c r="F219" s="464">
        <v>18742535</v>
      </c>
      <c r="G219" s="464">
        <v>1252621</v>
      </c>
      <c r="H219" s="464">
        <v>1630957</v>
      </c>
      <c r="I219" s="464">
        <v>97682</v>
      </c>
      <c r="J219" s="464">
        <v>257289</v>
      </c>
      <c r="K219" s="464">
        <v>20975</v>
      </c>
      <c r="L219" s="464">
        <v>4754473</v>
      </c>
      <c r="M219" s="464">
        <v>16214317</v>
      </c>
      <c r="N219" s="464">
        <f t="shared" si="22"/>
        <v>57374766</v>
      </c>
      <c r="O219" s="464">
        <f t="shared" si="23"/>
        <v>1888246</v>
      </c>
      <c r="P219" s="464">
        <f t="shared" si="24"/>
        <v>20968790</v>
      </c>
      <c r="Q219" s="464">
        <f t="shared" si="25"/>
        <v>80231802</v>
      </c>
      <c r="R219" s="464">
        <f t="shared" si="26"/>
        <v>908774</v>
      </c>
      <c r="S219" s="465">
        <f t="shared" si="29"/>
        <v>81140576</v>
      </c>
      <c r="T219" s="469"/>
      <c r="U219" s="469"/>
      <c r="V219" s="469"/>
      <c r="W219" s="469"/>
      <c r="X219" s="469"/>
      <c r="Y219" s="469"/>
      <c r="Z219" s="469"/>
      <c r="AA219" s="469"/>
      <c r="AB219" s="469"/>
      <c r="AC219" s="469"/>
      <c r="AD219" s="469"/>
      <c r="AE219" s="469"/>
      <c r="AF219" s="469"/>
      <c r="AG219" s="469"/>
    </row>
    <row r="220" spans="1:33" x14ac:dyDescent="0.2">
      <c r="A220" s="452">
        <f t="shared" si="27"/>
        <v>2038</v>
      </c>
      <c r="B220" s="452">
        <f t="shared" si="28"/>
        <v>5</v>
      </c>
      <c r="C220" s="457">
        <f t="shared" si="21"/>
        <v>50526</v>
      </c>
      <c r="E220" s="463">
        <v>22096462</v>
      </c>
      <c r="F220" s="464">
        <v>14690151</v>
      </c>
      <c r="G220" s="464">
        <v>845307</v>
      </c>
      <c r="H220" s="464">
        <v>1689125</v>
      </c>
      <c r="I220" s="464">
        <v>103422</v>
      </c>
      <c r="J220" s="464">
        <v>238744</v>
      </c>
      <c r="K220" s="464">
        <v>19503</v>
      </c>
      <c r="L220" s="464">
        <v>4250706</v>
      </c>
      <c r="M220" s="464">
        <v>19387721</v>
      </c>
      <c r="N220" s="464">
        <f t="shared" si="22"/>
        <v>37754845</v>
      </c>
      <c r="O220" s="464">
        <f t="shared" si="23"/>
        <v>1927869</v>
      </c>
      <c r="P220" s="464">
        <f t="shared" si="24"/>
        <v>23638427</v>
      </c>
      <c r="Q220" s="464">
        <f t="shared" si="25"/>
        <v>63321141</v>
      </c>
      <c r="R220" s="464">
        <f t="shared" si="26"/>
        <v>717230</v>
      </c>
      <c r="S220" s="465">
        <f t="shared" si="29"/>
        <v>64038371</v>
      </c>
      <c r="T220" s="469"/>
      <c r="U220" s="469"/>
      <c r="V220" s="469"/>
      <c r="W220" s="469"/>
      <c r="X220" s="469"/>
      <c r="Y220" s="469"/>
      <c r="Z220" s="469"/>
      <c r="AA220" s="469"/>
      <c r="AB220" s="469"/>
      <c r="AC220" s="469"/>
      <c r="AD220" s="469"/>
      <c r="AE220" s="469"/>
      <c r="AF220" s="469"/>
      <c r="AG220" s="469"/>
    </row>
    <row r="221" spans="1:33" x14ac:dyDescent="0.2">
      <c r="A221" s="452">
        <f t="shared" si="27"/>
        <v>2038</v>
      </c>
      <c r="B221" s="452">
        <f t="shared" si="28"/>
        <v>6</v>
      </c>
      <c r="C221" s="457">
        <f t="shared" si="21"/>
        <v>50557</v>
      </c>
      <c r="E221" s="463">
        <v>15388619</v>
      </c>
      <c r="F221" s="464">
        <v>12369633</v>
      </c>
      <c r="G221" s="464">
        <v>667803</v>
      </c>
      <c r="H221" s="464">
        <v>1440502</v>
      </c>
      <c r="I221" s="464">
        <v>93294</v>
      </c>
      <c r="J221" s="464">
        <v>284400</v>
      </c>
      <c r="K221" s="464">
        <v>19092</v>
      </c>
      <c r="L221" s="464">
        <v>4379018</v>
      </c>
      <c r="M221" s="464">
        <v>19649658</v>
      </c>
      <c r="N221" s="464">
        <f t="shared" si="22"/>
        <v>28538441</v>
      </c>
      <c r="O221" s="464">
        <f t="shared" si="23"/>
        <v>1724902</v>
      </c>
      <c r="P221" s="464">
        <f t="shared" si="24"/>
        <v>24028676</v>
      </c>
      <c r="Q221" s="464">
        <f t="shared" si="25"/>
        <v>54292019</v>
      </c>
      <c r="R221" s="464">
        <f t="shared" si="26"/>
        <v>614958</v>
      </c>
      <c r="S221" s="465">
        <f t="shared" si="29"/>
        <v>54906977</v>
      </c>
      <c r="T221" s="469"/>
      <c r="U221" s="469"/>
      <c r="V221" s="469"/>
      <c r="W221" s="469"/>
      <c r="X221" s="469"/>
      <c r="Y221" s="469"/>
      <c r="Z221" s="469"/>
      <c r="AA221" s="469"/>
      <c r="AB221" s="469"/>
      <c r="AC221" s="469"/>
      <c r="AD221" s="469"/>
      <c r="AE221" s="469"/>
      <c r="AF221" s="469"/>
      <c r="AG221" s="469"/>
    </row>
    <row r="222" spans="1:33" x14ac:dyDescent="0.2">
      <c r="A222" s="452">
        <f t="shared" si="27"/>
        <v>2038</v>
      </c>
      <c r="B222" s="452">
        <f t="shared" si="28"/>
        <v>7</v>
      </c>
      <c r="C222" s="457">
        <f t="shared" si="21"/>
        <v>50587</v>
      </c>
      <c r="E222" s="463">
        <v>12230400</v>
      </c>
      <c r="F222" s="464">
        <v>10721152</v>
      </c>
      <c r="G222" s="464">
        <v>562398</v>
      </c>
      <c r="H222" s="464">
        <v>1450290</v>
      </c>
      <c r="I222" s="464">
        <v>99162</v>
      </c>
      <c r="J222" s="464">
        <v>290788</v>
      </c>
      <c r="K222" s="464">
        <v>18089</v>
      </c>
      <c r="L222" s="464">
        <v>3826804</v>
      </c>
      <c r="M222" s="464">
        <v>19761035</v>
      </c>
      <c r="N222" s="464">
        <f t="shared" si="22"/>
        <v>23631201</v>
      </c>
      <c r="O222" s="464">
        <f t="shared" si="23"/>
        <v>1741078</v>
      </c>
      <c r="P222" s="464">
        <f t="shared" si="24"/>
        <v>23587839</v>
      </c>
      <c r="Q222" s="464">
        <f t="shared" si="25"/>
        <v>48960118</v>
      </c>
      <c r="R222" s="464">
        <f t="shared" si="26"/>
        <v>554564</v>
      </c>
      <c r="S222" s="465">
        <f t="shared" si="29"/>
        <v>49514682</v>
      </c>
      <c r="T222" s="469"/>
      <c r="U222" s="469"/>
      <c r="V222" s="469"/>
      <c r="W222" s="469"/>
      <c r="X222" s="469"/>
      <c r="Y222" s="469"/>
      <c r="Z222" s="469"/>
      <c r="AA222" s="469"/>
      <c r="AB222" s="469"/>
      <c r="AC222" s="469"/>
      <c r="AD222" s="469"/>
      <c r="AE222" s="469"/>
      <c r="AF222" s="469"/>
      <c r="AG222" s="469"/>
    </row>
    <row r="223" spans="1:33" x14ac:dyDescent="0.2">
      <c r="A223" s="452">
        <f t="shared" si="27"/>
        <v>2038</v>
      </c>
      <c r="B223" s="452">
        <f t="shared" si="28"/>
        <v>8</v>
      </c>
      <c r="C223" s="457">
        <f t="shared" si="21"/>
        <v>50618</v>
      </c>
      <c r="E223" s="463">
        <v>12031850</v>
      </c>
      <c r="F223" s="464">
        <v>11768772</v>
      </c>
      <c r="G223" s="464">
        <v>639995</v>
      </c>
      <c r="H223" s="464">
        <v>1538895</v>
      </c>
      <c r="I223" s="464">
        <v>105388</v>
      </c>
      <c r="J223" s="464">
        <v>297537</v>
      </c>
      <c r="K223" s="464">
        <v>18428</v>
      </c>
      <c r="L223" s="464">
        <v>3925920</v>
      </c>
      <c r="M223" s="464">
        <v>18869029</v>
      </c>
      <c r="N223" s="464">
        <f t="shared" si="22"/>
        <v>24564433</v>
      </c>
      <c r="O223" s="464">
        <f t="shared" si="23"/>
        <v>1836432</v>
      </c>
      <c r="P223" s="464">
        <f t="shared" si="24"/>
        <v>22794949</v>
      </c>
      <c r="Q223" s="464">
        <f t="shared" si="25"/>
        <v>49195814</v>
      </c>
      <c r="R223" s="464">
        <f t="shared" si="26"/>
        <v>557234</v>
      </c>
      <c r="S223" s="465">
        <f t="shared" si="29"/>
        <v>49753048</v>
      </c>
      <c r="T223" s="469"/>
      <c r="U223" s="469"/>
      <c r="V223" s="469"/>
      <c r="W223" s="469"/>
      <c r="X223" s="469"/>
      <c r="Y223" s="469"/>
      <c r="Z223" s="469"/>
      <c r="AA223" s="469"/>
      <c r="AB223" s="469"/>
      <c r="AC223" s="469"/>
      <c r="AD223" s="469"/>
      <c r="AE223" s="469"/>
      <c r="AF223" s="469"/>
      <c r="AG223" s="469"/>
    </row>
    <row r="224" spans="1:33" x14ac:dyDescent="0.2">
      <c r="A224" s="452">
        <f t="shared" si="27"/>
        <v>2038</v>
      </c>
      <c r="B224" s="452">
        <f t="shared" si="28"/>
        <v>9</v>
      </c>
      <c r="C224" s="457">
        <f t="shared" si="21"/>
        <v>50649</v>
      </c>
      <c r="E224" s="463">
        <v>14968093</v>
      </c>
      <c r="F224" s="464">
        <v>14089922</v>
      </c>
      <c r="G224" s="464">
        <v>916705</v>
      </c>
      <c r="H224" s="464">
        <v>1421906</v>
      </c>
      <c r="I224" s="464">
        <v>93320</v>
      </c>
      <c r="J224" s="464">
        <v>227527</v>
      </c>
      <c r="K224" s="464">
        <v>16701</v>
      </c>
      <c r="L224" s="464">
        <v>4045746</v>
      </c>
      <c r="M224" s="464">
        <v>20387421</v>
      </c>
      <c r="N224" s="464">
        <f t="shared" si="22"/>
        <v>30084741</v>
      </c>
      <c r="O224" s="464">
        <f t="shared" si="23"/>
        <v>1649433</v>
      </c>
      <c r="P224" s="464">
        <f t="shared" si="24"/>
        <v>24433167</v>
      </c>
      <c r="Q224" s="464">
        <f t="shared" si="25"/>
        <v>56167341</v>
      </c>
      <c r="R224" s="464">
        <f t="shared" si="26"/>
        <v>636200</v>
      </c>
      <c r="S224" s="465">
        <f t="shared" si="29"/>
        <v>56803541</v>
      </c>
      <c r="T224" s="469"/>
      <c r="U224" s="469"/>
      <c r="V224" s="469"/>
      <c r="W224" s="469"/>
      <c r="X224" s="469"/>
      <c r="Y224" s="469"/>
      <c r="Z224" s="469"/>
      <c r="AA224" s="469"/>
      <c r="AB224" s="469"/>
      <c r="AC224" s="469"/>
      <c r="AD224" s="469"/>
      <c r="AE224" s="469"/>
      <c r="AF224" s="469"/>
      <c r="AG224" s="469"/>
    </row>
    <row r="225" spans="1:33" x14ac:dyDescent="0.2">
      <c r="A225" s="452">
        <f t="shared" si="27"/>
        <v>2038</v>
      </c>
      <c r="B225" s="452">
        <f t="shared" si="28"/>
        <v>10</v>
      </c>
      <c r="C225" s="457">
        <f t="shared" si="21"/>
        <v>50679</v>
      </c>
      <c r="E225" s="463">
        <v>29926583</v>
      </c>
      <c r="F225" s="464">
        <v>23209191</v>
      </c>
      <c r="G225" s="464">
        <v>1000218</v>
      </c>
      <c r="H225" s="464">
        <v>1976549</v>
      </c>
      <c r="I225" s="464">
        <v>119383</v>
      </c>
      <c r="J225" s="464">
        <v>238174</v>
      </c>
      <c r="K225" s="464">
        <v>19442</v>
      </c>
      <c r="L225" s="464">
        <v>3771249</v>
      </c>
      <c r="M225" s="464">
        <v>15659978</v>
      </c>
      <c r="N225" s="464">
        <f t="shared" si="22"/>
        <v>54274817</v>
      </c>
      <c r="O225" s="464">
        <f t="shared" si="23"/>
        <v>2214723</v>
      </c>
      <c r="P225" s="464">
        <f t="shared" si="24"/>
        <v>19431227</v>
      </c>
      <c r="Q225" s="464">
        <f t="shared" si="25"/>
        <v>75920767</v>
      </c>
      <c r="R225" s="464">
        <f t="shared" si="26"/>
        <v>859944</v>
      </c>
      <c r="S225" s="465">
        <f t="shared" si="29"/>
        <v>76780711</v>
      </c>
      <c r="T225" s="469"/>
      <c r="U225" s="469"/>
      <c r="V225" s="469"/>
      <c r="W225" s="469"/>
      <c r="X225" s="469"/>
      <c r="Y225" s="469"/>
      <c r="Z225" s="469"/>
      <c r="AA225" s="469"/>
      <c r="AB225" s="469"/>
      <c r="AC225" s="469"/>
      <c r="AD225" s="469"/>
      <c r="AE225" s="469"/>
      <c r="AF225" s="469"/>
      <c r="AG225" s="469"/>
    </row>
    <row r="226" spans="1:33" x14ac:dyDescent="0.2">
      <c r="A226" s="452">
        <f t="shared" si="27"/>
        <v>2038</v>
      </c>
      <c r="B226" s="452">
        <f t="shared" si="28"/>
        <v>11</v>
      </c>
      <c r="C226" s="457">
        <f t="shared" si="21"/>
        <v>50710</v>
      </c>
      <c r="E226" s="463">
        <v>49098679</v>
      </c>
      <c r="F226" s="464">
        <v>30516611</v>
      </c>
      <c r="G226" s="464">
        <v>1646911</v>
      </c>
      <c r="H226" s="464">
        <v>2049887</v>
      </c>
      <c r="I226" s="464">
        <v>118616</v>
      </c>
      <c r="J226" s="464">
        <v>266634</v>
      </c>
      <c r="K226" s="464">
        <v>20696</v>
      </c>
      <c r="L226" s="464">
        <v>4562526</v>
      </c>
      <c r="M226" s="464">
        <v>16523111</v>
      </c>
      <c r="N226" s="464">
        <f t="shared" si="22"/>
        <v>81401513</v>
      </c>
      <c r="O226" s="464">
        <f t="shared" si="23"/>
        <v>2316521</v>
      </c>
      <c r="P226" s="464">
        <f t="shared" si="24"/>
        <v>21085637</v>
      </c>
      <c r="Q226" s="464">
        <f t="shared" si="25"/>
        <v>104803671</v>
      </c>
      <c r="R226" s="464">
        <f t="shared" si="26"/>
        <v>1187097</v>
      </c>
      <c r="S226" s="465">
        <f t="shared" si="29"/>
        <v>105990768</v>
      </c>
      <c r="T226" s="469"/>
      <c r="U226" s="469"/>
      <c r="V226" s="469"/>
      <c r="W226" s="469"/>
      <c r="X226" s="469"/>
      <c r="Y226" s="469"/>
      <c r="Z226" s="469"/>
      <c r="AA226" s="469"/>
      <c r="AB226" s="469"/>
      <c r="AC226" s="469"/>
      <c r="AD226" s="469"/>
      <c r="AE226" s="469"/>
      <c r="AF226" s="469"/>
      <c r="AG226" s="469"/>
    </row>
    <row r="227" spans="1:33" x14ac:dyDescent="0.2">
      <c r="A227" s="452">
        <f t="shared" si="27"/>
        <v>2038</v>
      </c>
      <c r="B227" s="452">
        <f t="shared" si="28"/>
        <v>12</v>
      </c>
      <c r="C227" s="457">
        <f t="shared" si="21"/>
        <v>50740</v>
      </c>
      <c r="E227" s="463">
        <v>67204884</v>
      </c>
      <c r="F227" s="464">
        <v>35828692</v>
      </c>
      <c r="G227" s="464">
        <v>2136694</v>
      </c>
      <c r="H227" s="464">
        <v>2559324</v>
      </c>
      <c r="I227" s="464">
        <v>143181</v>
      </c>
      <c r="J227" s="464">
        <v>301448</v>
      </c>
      <c r="K227" s="464">
        <v>22691</v>
      </c>
      <c r="L227" s="464">
        <v>4892370</v>
      </c>
      <c r="M227" s="464">
        <v>16862520</v>
      </c>
      <c r="N227" s="464">
        <f t="shared" si="22"/>
        <v>105336142</v>
      </c>
      <c r="O227" s="464">
        <f t="shared" si="23"/>
        <v>2860772</v>
      </c>
      <c r="P227" s="464">
        <f t="shared" si="24"/>
        <v>21754890</v>
      </c>
      <c r="Q227" s="464">
        <f t="shared" si="25"/>
        <v>129951804</v>
      </c>
      <c r="R227" s="464">
        <f t="shared" si="26"/>
        <v>1471946</v>
      </c>
      <c r="S227" s="465">
        <f t="shared" si="29"/>
        <v>131423750</v>
      </c>
      <c r="T227" s="469"/>
      <c r="U227" s="469"/>
      <c r="V227" s="469"/>
      <c r="W227" s="469"/>
      <c r="X227" s="469"/>
      <c r="Y227" s="469"/>
      <c r="Z227" s="469"/>
      <c r="AA227" s="469"/>
      <c r="AB227" s="469"/>
      <c r="AC227" s="469"/>
      <c r="AD227" s="469"/>
      <c r="AE227" s="469"/>
      <c r="AF227" s="469"/>
      <c r="AG227" s="469"/>
    </row>
    <row r="228" spans="1:33" x14ac:dyDescent="0.2">
      <c r="A228" s="452">
        <f t="shared" si="27"/>
        <v>2039</v>
      </c>
      <c r="B228" s="452">
        <f t="shared" si="28"/>
        <v>1</v>
      </c>
      <c r="C228" s="457">
        <f t="shared" ref="C228:C291" si="30">DATE(A228,B228,1)</f>
        <v>50771</v>
      </c>
      <c r="E228" s="463">
        <v>67176529</v>
      </c>
      <c r="F228" s="464">
        <v>30632038</v>
      </c>
      <c r="G228" s="464">
        <v>1874082</v>
      </c>
      <c r="H228" s="464">
        <v>2036911</v>
      </c>
      <c r="I228" s="464">
        <v>114115</v>
      </c>
      <c r="J228" s="464">
        <v>270632</v>
      </c>
      <c r="K228" s="464">
        <v>21192</v>
      </c>
      <c r="L228" s="464">
        <v>4750706</v>
      </c>
      <c r="M228" s="464">
        <v>14751564</v>
      </c>
      <c r="N228" s="464">
        <f t="shared" ref="N228:N291" si="31">SUM(E228:G228,I228,K228)</f>
        <v>99817956</v>
      </c>
      <c r="O228" s="464">
        <f t="shared" ref="O228:O291" si="32">SUM(H228,J228)</f>
        <v>2307543</v>
      </c>
      <c r="P228" s="464">
        <f t="shared" ref="P228:P291" si="33">SUM(L228:M228)</f>
        <v>19502270</v>
      </c>
      <c r="Q228" s="464">
        <f t="shared" ref="Q228:Q263" si="34">SUM(N228:P228)</f>
        <v>121627769</v>
      </c>
      <c r="R228" s="464">
        <f t="shared" ref="R228:R291" si="35">S228-Q228</f>
        <v>1377661</v>
      </c>
      <c r="S228" s="465">
        <f t="shared" si="29"/>
        <v>123005430</v>
      </c>
      <c r="T228" s="469"/>
      <c r="U228" s="469"/>
      <c r="V228" s="469"/>
      <c r="W228" s="469"/>
      <c r="X228" s="469"/>
      <c r="Y228" s="469"/>
      <c r="Z228" s="469"/>
      <c r="AA228" s="469"/>
      <c r="AB228" s="469"/>
      <c r="AC228" s="469"/>
      <c r="AD228" s="469"/>
      <c r="AE228" s="469"/>
      <c r="AF228" s="469"/>
      <c r="AG228" s="469"/>
    </row>
    <row r="229" spans="1:33" x14ac:dyDescent="0.2">
      <c r="A229" s="452">
        <f t="shared" ref="A229:A286" si="36">IF(B229=1,A228+1,A228)</f>
        <v>2039</v>
      </c>
      <c r="B229" s="452">
        <f t="shared" ref="B229:B292" si="37">IF(B228=12,1,B228+1)</f>
        <v>2</v>
      </c>
      <c r="C229" s="457">
        <f t="shared" si="30"/>
        <v>50802</v>
      </c>
      <c r="E229" s="463">
        <v>56806235</v>
      </c>
      <c r="F229" s="464">
        <v>27203574</v>
      </c>
      <c r="G229" s="464">
        <v>1712278</v>
      </c>
      <c r="H229" s="464">
        <v>1982691</v>
      </c>
      <c r="I229" s="464">
        <v>112155</v>
      </c>
      <c r="J229" s="464">
        <v>254487</v>
      </c>
      <c r="K229" s="464">
        <v>20551</v>
      </c>
      <c r="L229" s="464">
        <v>5344802</v>
      </c>
      <c r="M229" s="464">
        <v>18013991</v>
      </c>
      <c r="N229" s="464">
        <f t="shared" si="31"/>
        <v>85854793</v>
      </c>
      <c r="O229" s="464">
        <f t="shared" si="32"/>
        <v>2237178</v>
      </c>
      <c r="P229" s="464">
        <f t="shared" si="33"/>
        <v>23358793</v>
      </c>
      <c r="Q229" s="464">
        <f t="shared" si="34"/>
        <v>111450764</v>
      </c>
      <c r="R229" s="464">
        <f t="shared" si="35"/>
        <v>1262387</v>
      </c>
      <c r="S229" s="465">
        <f t="shared" ref="S229:S292" si="38">ROUND(Q229/(1-0.0112), 0)</f>
        <v>112713151</v>
      </c>
      <c r="T229" s="469"/>
      <c r="U229" s="469"/>
      <c r="V229" s="469"/>
      <c r="W229" s="469"/>
      <c r="X229" s="469"/>
      <c r="Y229" s="469"/>
      <c r="Z229" s="469"/>
      <c r="AA229" s="469"/>
      <c r="AB229" s="469"/>
      <c r="AC229" s="469"/>
      <c r="AD229" s="469"/>
      <c r="AE229" s="469"/>
      <c r="AF229" s="469"/>
      <c r="AG229" s="469"/>
    </row>
    <row r="230" spans="1:33" x14ac:dyDescent="0.2">
      <c r="A230" s="452">
        <f t="shared" si="36"/>
        <v>2039</v>
      </c>
      <c r="B230" s="452">
        <f t="shared" si="37"/>
        <v>3</v>
      </c>
      <c r="C230" s="457">
        <f t="shared" si="30"/>
        <v>50830</v>
      </c>
      <c r="E230" s="463">
        <v>51273380</v>
      </c>
      <c r="F230" s="464">
        <v>25031608</v>
      </c>
      <c r="G230" s="464">
        <v>1567817</v>
      </c>
      <c r="H230" s="464">
        <v>1912366</v>
      </c>
      <c r="I230" s="464">
        <v>110405</v>
      </c>
      <c r="J230" s="464">
        <v>270646</v>
      </c>
      <c r="K230" s="464">
        <v>22006</v>
      </c>
      <c r="L230" s="464">
        <v>4730874</v>
      </c>
      <c r="M230" s="464">
        <v>14900339</v>
      </c>
      <c r="N230" s="464">
        <f t="shared" si="31"/>
        <v>78005216</v>
      </c>
      <c r="O230" s="464">
        <f t="shared" si="32"/>
        <v>2183012</v>
      </c>
      <c r="P230" s="464">
        <f t="shared" si="33"/>
        <v>19631213</v>
      </c>
      <c r="Q230" s="464">
        <f t="shared" si="34"/>
        <v>99819441</v>
      </c>
      <c r="R230" s="464">
        <f t="shared" si="35"/>
        <v>1130641</v>
      </c>
      <c r="S230" s="465">
        <f t="shared" si="38"/>
        <v>100950082</v>
      </c>
      <c r="T230" s="469"/>
      <c r="U230" s="469"/>
      <c r="V230" s="469"/>
      <c r="W230" s="469"/>
      <c r="X230" s="469"/>
      <c r="Y230" s="469"/>
      <c r="Z230" s="469"/>
      <c r="AA230" s="469"/>
      <c r="AB230" s="469"/>
      <c r="AC230" s="469"/>
      <c r="AD230" s="469"/>
      <c r="AE230" s="469"/>
      <c r="AF230" s="469"/>
      <c r="AG230" s="469"/>
    </row>
    <row r="231" spans="1:33" x14ac:dyDescent="0.2">
      <c r="A231" s="452">
        <f t="shared" si="36"/>
        <v>2039</v>
      </c>
      <c r="B231" s="452">
        <f t="shared" si="37"/>
        <v>4</v>
      </c>
      <c r="C231" s="457">
        <f t="shared" si="30"/>
        <v>50861</v>
      </c>
      <c r="E231" s="463">
        <v>36997808</v>
      </c>
      <c r="F231" s="464">
        <v>18781309</v>
      </c>
      <c r="G231" s="464">
        <v>1239451</v>
      </c>
      <c r="H231" s="464">
        <v>1558255</v>
      </c>
      <c r="I231" s="464">
        <v>93066</v>
      </c>
      <c r="J231" s="464">
        <v>256788</v>
      </c>
      <c r="K231" s="464">
        <v>20974</v>
      </c>
      <c r="L231" s="464">
        <v>4847546</v>
      </c>
      <c r="M231" s="464">
        <v>16196733</v>
      </c>
      <c r="N231" s="464">
        <f t="shared" si="31"/>
        <v>57132608</v>
      </c>
      <c r="O231" s="464">
        <f t="shared" si="32"/>
        <v>1815043</v>
      </c>
      <c r="P231" s="464">
        <f t="shared" si="33"/>
        <v>21044279</v>
      </c>
      <c r="Q231" s="464">
        <f t="shared" si="34"/>
        <v>79991930</v>
      </c>
      <c r="R231" s="464">
        <f t="shared" si="35"/>
        <v>906057</v>
      </c>
      <c r="S231" s="465">
        <f t="shared" si="38"/>
        <v>80897987</v>
      </c>
      <c r="T231" s="469"/>
      <c r="U231" s="469"/>
      <c r="V231" s="469"/>
      <c r="W231" s="469"/>
      <c r="X231" s="469"/>
      <c r="Y231" s="469"/>
      <c r="Z231" s="469"/>
      <c r="AA231" s="469"/>
      <c r="AB231" s="469"/>
      <c r="AC231" s="469"/>
      <c r="AD231" s="469"/>
      <c r="AE231" s="469"/>
      <c r="AF231" s="469"/>
      <c r="AG231" s="469"/>
    </row>
    <row r="232" spans="1:33" x14ac:dyDescent="0.2">
      <c r="A232" s="452">
        <f t="shared" si="36"/>
        <v>2039</v>
      </c>
      <c r="B232" s="452">
        <f t="shared" si="37"/>
        <v>5</v>
      </c>
      <c r="C232" s="457">
        <f t="shared" si="30"/>
        <v>50891</v>
      </c>
      <c r="E232" s="463">
        <v>21937514</v>
      </c>
      <c r="F232" s="464">
        <v>14735742</v>
      </c>
      <c r="G232" s="464">
        <v>837023</v>
      </c>
      <c r="H232" s="464">
        <v>1615190</v>
      </c>
      <c r="I232" s="464">
        <v>98568</v>
      </c>
      <c r="J232" s="464">
        <v>238258</v>
      </c>
      <c r="K232" s="464">
        <v>19501</v>
      </c>
      <c r="L232" s="464">
        <v>4339093</v>
      </c>
      <c r="M232" s="464">
        <v>19369926</v>
      </c>
      <c r="N232" s="464">
        <f t="shared" si="31"/>
        <v>37628348</v>
      </c>
      <c r="O232" s="464">
        <f t="shared" si="32"/>
        <v>1853448</v>
      </c>
      <c r="P232" s="464">
        <f t="shared" si="33"/>
        <v>23709019</v>
      </c>
      <c r="Q232" s="464">
        <f t="shared" si="34"/>
        <v>63190815</v>
      </c>
      <c r="R232" s="464">
        <f t="shared" si="35"/>
        <v>715754</v>
      </c>
      <c r="S232" s="465">
        <f t="shared" si="38"/>
        <v>63906569</v>
      </c>
      <c r="T232" s="469"/>
      <c r="U232" s="469"/>
      <c r="V232" s="469"/>
      <c r="W232" s="469"/>
      <c r="X232" s="469"/>
      <c r="Y232" s="469"/>
      <c r="Z232" s="469"/>
      <c r="AA232" s="469"/>
      <c r="AB232" s="469"/>
      <c r="AC232" s="469"/>
      <c r="AD232" s="469"/>
      <c r="AE232" s="469"/>
      <c r="AF232" s="469"/>
      <c r="AG232" s="469"/>
    </row>
    <row r="233" spans="1:33" x14ac:dyDescent="0.2">
      <c r="A233" s="452">
        <f t="shared" si="36"/>
        <v>2039</v>
      </c>
      <c r="B233" s="452">
        <f t="shared" si="37"/>
        <v>6</v>
      </c>
      <c r="C233" s="457">
        <f t="shared" si="30"/>
        <v>50922</v>
      </c>
      <c r="E233" s="463">
        <v>15258544</v>
      </c>
      <c r="F233" s="464">
        <v>12399193</v>
      </c>
      <c r="G233" s="464">
        <v>659773</v>
      </c>
      <c r="H233" s="464">
        <v>1377689</v>
      </c>
      <c r="I233" s="464">
        <v>88878</v>
      </c>
      <c r="J233" s="464">
        <v>283911</v>
      </c>
      <c r="K233" s="464">
        <v>19090</v>
      </c>
      <c r="L233" s="464">
        <v>4472038</v>
      </c>
      <c r="M233" s="464">
        <v>19631438</v>
      </c>
      <c r="N233" s="464">
        <f t="shared" si="31"/>
        <v>28425478</v>
      </c>
      <c r="O233" s="464">
        <f t="shared" si="32"/>
        <v>1661600</v>
      </c>
      <c r="P233" s="464">
        <f t="shared" si="33"/>
        <v>24103476</v>
      </c>
      <c r="Q233" s="464">
        <f t="shared" si="34"/>
        <v>54190554</v>
      </c>
      <c r="R233" s="464">
        <f t="shared" si="35"/>
        <v>613809</v>
      </c>
      <c r="S233" s="465">
        <f t="shared" si="38"/>
        <v>54804363</v>
      </c>
      <c r="T233" s="469"/>
      <c r="U233" s="469"/>
      <c r="V233" s="469"/>
      <c r="W233" s="469"/>
      <c r="X233" s="469"/>
      <c r="Y233" s="469"/>
      <c r="Z233" s="469"/>
      <c r="AA233" s="469"/>
      <c r="AB233" s="469"/>
      <c r="AC233" s="469"/>
      <c r="AD233" s="469"/>
      <c r="AE233" s="469"/>
      <c r="AF233" s="469"/>
      <c r="AG233" s="469"/>
    </row>
    <row r="234" spans="1:33" x14ac:dyDescent="0.2">
      <c r="A234" s="452">
        <f t="shared" si="36"/>
        <v>2039</v>
      </c>
      <c r="B234" s="452">
        <f t="shared" si="37"/>
        <v>7</v>
      </c>
      <c r="C234" s="457">
        <f t="shared" si="30"/>
        <v>50952</v>
      </c>
      <c r="E234" s="463">
        <v>12135125</v>
      </c>
      <c r="F234" s="464">
        <v>10754645</v>
      </c>
      <c r="G234" s="464">
        <v>555555</v>
      </c>
      <c r="H234" s="464">
        <v>1386982</v>
      </c>
      <c r="I234" s="464">
        <v>94436</v>
      </c>
      <c r="J234" s="464">
        <v>290323</v>
      </c>
      <c r="K234" s="464">
        <v>18088</v>
      </c>
      <c r="L234" s="464">
        <v>3913370</v>
      </c>
      <c r="M234" s="464">
        <v>19743308</v>
      </c>
      <c r="N234" s="464">
        <f t="shared" si="31"/>
        <v>23557849</v>
      </c>
      <c r="O234" s="464">
        <f t="shared" si="32"/>
        <v>1677305</v>
      </c>
      <c r="P234" s="464">
        <f t="shared" si="33"/>
        <v>23656678</v>
      </c>
      <c r="Q234" s="464">
        <f t="shared" si="34"/>
        <v>48891832</v>
      </c>
      <c r="R234" s="464">
        <f t="shared" si="35"/>
        <v>553791</v>
      </c>
      <c r="S234" s="465">
        <f t="shared" si="38"/>
        <v>49445623</v>
      </c>
      <c r="T234" s="469"/>
      <c r="U234" s="469"/>
      <c r="V234" s="469"/>
      <c r="W234" s="469"/>
      <c r="X234" s="469"/>
      <c r="Y234" s="469"/>
      <c r="Z234" s="469"/>
      <c r="AA234" s="469"/>
      <c r="AB234" s="469"/>
      <c r="AC234" s="469"/>
      <c r="AD234" s="469"/>
      <c r="AE234" s="469"/>
      <c r="AF234" s="469"/>
      <c r="AG234" s="469"/>
    </row>
    <row r="235" spans="1:33" x14ac:dyDescent="0.2">
      <c r="A235" s="452">
        <f t="shared" si="36"/>
        <v>2039</v>
      </c>
      <c r="B235" s="452">
        <f t="shared" si="37"/>
        <v>8</v>
      </c>
      <c r="C235" s="457">
        <f t="shared" si="30"/>
        <v>50983</v>
      </c>
      <c r="E235" s="463">
        <v>11931971</v>
      </c>
      <c r="F235" s="464">
        <v>11793544</v>
      </c>
      <c r="G235" s="464">
        <v>631868</v>
      </c>
      <c r="H235" s="464">
        <v>1471031</v>
      </c>
      <c r="I235" s="464">
        <v>100312</v>
      </c>
      <c r="J235" s="464">
        <v>297056</v>
      </c>
      <c r="K235" s="464">
        <v>18425</v>
      </c>
      <c r="L235" s="464">
        <v>4018022</v>
      </c>
      <c r="M235" s="464">
        <v>18850181</v>
      </c>
      <c r="N235" s="464">
        <f t="shared" si="31"/>
        <v>24476120</v>
      </c>
      <c r="O235" s="464">
        <f t="shared" si="32"/>
        <v>1768087</v>
      </c>
      <c r="P235" s="464">
        <f t="shared" si="33"/>
        <v>22868203</v>
      </c>
      <c r="Q235" s="464">
        <f t="shared" si="34"/>
        <v>49112410</v>
      </c>
      <c r="R235" s="464">
        <f t="shared" si="35"/>
        <v>556289</v>
      </c>
      <c r="S235" s="465">
        <f t="shared" si="38"/>
        <v>49668699</v>
      </c>
      <c r="T235" s="469"/>
      <c r="U235" s="469"/>
      <c r="V235" s="469"/>
      <c r="W235" s="469"/>
      <c r="X235" s="469"/>
      <c r="Y235" s="469"/>
      <c r="Z235" s="469"/>
      <c r="AA235" s="469"/>
      <c r="AB235" s="469"/>
      <c r="AC235" s="469"/>
      <c r="AD235" s="469"/>
      <c r="AE235" s="469"/>
      <c r="AF235" s="469"/>
      <c r="AG235" s="469"/>
    </row>
    <row r="236" spans="1:33" x14ac:dyDescent="0.2">
      <c r="A236" s="452">
        <f t="shared" si="36"/>
        <v>2039</v>
      </c>
      <c r="B236" s="452">
        <f t="shared" si="37"/>
        <v>9</v>
      </c>
      <c r="C236" s="457">
        <f t="shared" si="30"/>
        <v>51014</v>
      </c>
      <c r="E236" s="463">
        <v>14749234</v>
      </c>
      <c r="F236" s="464">
        <v>14091251</v>
      </c>
      <c r="G236" s="464">
        <v>904062</v>
      </c>
      <c r="H236" s="464">
        <v>1357172</v>
      </c>
      <c r="I236" s="464">
        <v>88740</v>
      </c>
      <c r="J236" s="464">
        <v>227010</v>
      </c>
      <c r="K236" s="464">
        <v>16691</v>
      </c>
      <c r="L236" s="464">
        <v>4133061</v>
      </c>
      <c r="M236" s="464">
        <v>20362223</v>
      </c>
      <c r="N236" s="464">
        <f t="shared" si="31"/>
        <v>29849978</v>
      </c>
      <c r="O236" s="464">
        <f t="shared" si="32"/>
        <v>1584182</v>
      </c>
      <c r="P236" s="464">
        <f t="shared" si="33"/>
        <v>24495284</v>
      </c>
      <c r="Q236" s="464">
        <f t="shared" si="34"/>
        <v>55929444</v>
      </c>
      <c r="R236" s="464">
        <f t="shared" si="35"/>
        <v>633505</v>
      </c>
      <c r="S236" s="465">
        <f t="shared" si="38"/>
        <v>56562949</v>
      </c>
      <c r="T236" s="469"/>
      <c r="U236" s="469"/>
      <c r="V236" s="469"/>
      <c r="W236" s="469"/>
      <c r="X236" s="469"/>
      <c r="Y236" s="469"/>
      <c r="Z236" s="469"/>
      <c r="AA236" s="469"/>
      <c r="AB236" s="469"/>
      <c r="AC236" s="469"/>
      <c r="AD236" s="469"/>
      <c r="AE236" s="469"/>
      <c r="AF236" s="469"/>
      <c r="AG236" s="469"/>
    </row>
    <row r="237" spans="1:33" x14ac:dyDescent="0.2">
      <c r="A237" s="452">
        <f t="shared" si="36"/>
        <v>2039</v>
      </c>
      <c r="B237" s="452">
        <f t="shared" si="37"/>
        <v>10</v>
      </c>
      <c r="C237" s="457">
        <f t="shared" si="30"/>
        <v>51044</v>
      </c>
      <c r="E237" s="463">
        <v>29369532</v>
      </c>
      <c r="F237" s="464">
        <v>23152178</v>
      </c>
      <c r="G237" s="464">
        <v>985586</v>
      </c>
      <c r="H237" s="464">
        <v>1882136</v>
      </c>
      <c r="I237" s="464">
        <v>113417</v>
      </c>
      <c r="J237" s="464">
        <v>237526</v>
      </c>
      <c r="K237" s="464">
        <v>19428</v>
      </c>
      <c r="L237" s="464">
        <v>3853393</v>
      </c>
      <c r="M237" s="464">
        <v>15636080</v>
      </c>
      <c r="N237" s="464">
        <f t="shared" si="31"/>
        <v>53640141</v>
      </c>
      <c r="O237" s="464">
        <f t="shared" si="32"/>
        <v>2119662</v>
      </c>
      <c r="P237" s="464">
        <f t="shared" si="33"/>
        <v>19489473</v>
      </c>
      <c r="Q237" s="464">
        <f t="shared" si="34"/>
        <v>75249276</v>
      </c>
      <c r="R237" s="464">
        <f t="shared" si="35"/>
        <v>852338</v>
      </c>
      <c r="S237" s="465">
        <f t="shared" si="38"/>
        <v>76101614</v>
      </c>
      <c r="T237" s="469"/>
      <c r="U237" s="469"/>
      <c r="V237" s="469"/>
      <c r="W237" s="469"/>
      <c r="X237" s="469"/>
      <c r="Y237" s="469"/>
      <c r="Z237" s="469"/>
      <c r="AA237" s="469"/>
      <c r="AB237" s="469"/>
      <c r="AC237" s="469"/>
      <c r="AD237" s="469"/>
      <c r="AE237" s="469"/>
      <c r="AF237" s="469"/>
      <c r="AG237" s="469"/>
    </row>
    <row r="238" spans="1:33" x14ac:dyDescent="0.2">
      <c r="A238" s="452">
        <f t="shared" si="36"/>
        <v>2039</v>
      </c>
      <c r="B238" s="452">
        <f t="shared" si="37"/>
        <v>11</v>
      </c>
      <c r="C238" s="457">
        <f t="shared" si="30"/>
        <v>51075</v>
      </c>
      <c r="E238" s="463">
        <v>48363886</v>
      </c>
      <c r="F238" s="464">
        <v>30437070</v>
      </c>
      <c r="G238" s="464">
        <v>1623875</v>
      </c>
      <c r="H238" s="464">
        <v>1949583</v>
      </c>
      <c r="I238" s="464">
        <v>112652</v>
      </c>
      <c r="J238" s="464">
        <v>266081</v>
      </c>
      <c r="K238" s="464">
        <v>20684</v>
      </c>
      <c r="L238" s="464">
        <v>4647348</v>
      </c>
      <c r="M238" s="464">
        <v>16501226</v>
      </c>
      <c r="N238" s="464">
        <f t="shared" si="31"/>
        <v>80558167</v>
      </c>
      <c r="O238" s="464">
        <f t="shared" si="32"/>
        <v>2215664</v>
      </c>
      <c r="P238" s="464">
        <f t="shared" si="33"/>
        <v>21148574</v>
      </c>
      <c r="Q238" s="464">
        <f t="shared" si="34"/>
        <v>103922405</v>
      </c>
      <c r="R238" s="464">
        <f t="shared" si="35"/>
        <v>1177115</v>
      </c>
      <c r="S238" s="465">
        <f t="shared" si="38"/>
        <v>105099520</v>
      </c>
      <c r="T238" s="469"/>
      <c r="U238" s="469"/>
      <c r="V238" s="469"/>
      <c r="W238" s="469"/>
      <c r="X238" s="469"/>
      <c r="Y238" s="469"/>
      <c r="Z238" s="469"/>
      <c r="AA238" s="469"/>
      <c r="AB238" s="469"/>
      <c r="AC238" s="469"/>
      <c r="AD238" s="469"/>
      <c r="AE238" s="469"/>
      <c r="AF238" s="469"/>
      <c r="AG238" s="469"/>
    </row>
    <row r="239" spans="1:33" x14ac:dyDescent="0.2">
      <c r="A239" s="452">
        <f t="shared" si="36"/>
        <v>2039</v>
      </c>
      <c r="B239" s="452">
        <f t="shared" si="37"/>
        <v>12</v>
      </c>
      <c r="C239" s="457">
        <f t="shared" si="30"/>
        <v>51105</v>
      </c>
      <c r="E239" s="463">
        <v>66453154</v>
      </c>
      <c r="F239" s="464">
        <v>35872167</v>
      </c>
      <c r="G239" s="464">
        <v>2112505</v>
      </c>
      <c r="H239" s="464">
        <v>2434909</v>
      </c>
      <c r="I239" s="464">
        <v>135996</v>
      </c>
      <c r="J239" s="464">
        <v>300973</v>
      </c>
      <c r="K239" s="464">
        <v>22681</v>
      </c>
      <c r="L239" s="464">
        <v>4977295</v>
      </c>
      <c r="M239" s="464">
        <v>16841692</v>
      </c>
      <c r="N239" s="464">
        <f t="shared" si="31"/>
        <v>104596503</v>
      </c>
      <c r="O239" s="464">
        <f t="shared" si="32"/>
        <v>2735882</v>
      </c>
      <c r="P239" s="464">
        <f t="shared" si="33"/>
        <v>21818987</v>
      </c>
      <c r="Q239" s="464">
        <f t="shared" si="34"/>
        <v>129151372</v>
      </c>
      <c r="R239" s="464">
        <f t="shared" si="35"/>
        <v>1462880</v>
      </c>
      <c r="S239" s="465">
        <f t="shared" si="38"/>
        <v>130614252</v>
      </c>
      <c r="T239" s="469"/>
      <c r="U239" s="469"/>
      <c r="V239" s="469"/>
      <c r="W239" s="469"/>
      <c r="X239" s="469"/>
      <c r="Y239" s="469"/>
      <c r="Z239" s="469"/>
      <c r="AA239" s="469"/>
      <c r="AB239" s="469"/>
      <c r="AC239" s="469"/>
      <c r="AD239" s="469"/>
      <c r="AE239" s="469"/>
      <c r="AF239" s="469"/>
      <c r="AG239" s="469"/>
    </row>
    <row r="240" spans="1:33" x14ac:dyDescent="0.2">
      <c r="A240" s="452">
        <f t="shared" si="36"/>
        <v>2040</v>
      </c>
      <c r="B240" s="452">
        <f t="shared" si="37"/>
        <v>1</v>
      </c>
      <c r="C240" s="457">
        <f t="shared" si="30"/>
        <v>51136</v>
      </c>
      <c r="E240" s="463">
        <v>66440574</v>
      </c>
      <c r="F240" s="464">
        <v>30893776</v>
      </c>
      <c r="G240" s="464">
        <v>1860283</v>
      </c>
      <c r="H240" s="464">
        <v>1954985</v>
      </c>
      <c r="I240" s="464">
        <v>109284</v>
      </c>
      <c r="J240" s="464">
        <v>271263</v>
      </c>
      <c r="K240" s="464">
        <v>21265</v>
      </c>
      <c r="L240" s="464">
        <v>4958406</v>
      </c>
      <c r="M240" s="464">
        <v>15126378</v>
      </c>
      <c r="N240" s="464">
        <f t="shared" si="31"/>
        <v>99325182</v>
      </c>
      <c r="O240" s="464">
        <f t="shared" si="32"/>
        <v>2226248</v>
      </c>
      <c r="P240" s="464">
        <f t="shared" si="33"/>
        <v>20084784</v>
      </c>
      <c r="Q240" s="464">
        <f t="shared" si="34"/>
        <v>121636214</v>
      </c>
      <c r="R240" s="464">
        <f t="shared" si="35"/>
        <v>1377756</v>
      </c>
      <c r="S240" s="465">
        <f t="shared" si="38"/>
        <v>123013970</v>
      </c>
      <c r="T240" s="469"/>
      <c r="U240" s="469"/>
      <c r="V240" s="469"/>
      <c r="W240" s="469"/>
      <c r="X240" s="469"/>
      <c r="Y240" s="469"/>
      <c r="Z240" s="469"/>
      <c r="AA240" s="469"/>
      <c r="AB240" s="469"/>
      <c r="AC240" s="469"/>
      <c r="AD240" s="469"/>
      <c r="AE240" s="469"/>
      <c r="AF240" s="469"/>
      <c r="AG240" s="469"/>
    </row>
    <row r="241" spans="1:33" x14ac:dyDescent="0.2">
      <c r="A241" s="452">
        <f t="shared" si="36"/>
        <v>2040</v>
      </c>
      <c r="B241" s="452">
        <f t="shared" si="37"/>
        <v>2</v>
      </c>
      <c r="C241" s="457">
        <f t="shared" si="30"/>
        <v>51167</v>
      </c>
      <c r="E241" s="463">
        <v>57096403</v>
      </c>
      <c r="F241" s="464">
        <v>27595773</v>
      </c>
      <c r="G241" s="464">
        <v>1718839</v>
      </c>
      <c r="H241" s="464">
        <v>1919193</v>
      </c>
      <c r="I241" s="464">
        <v>108357</v>
      </c>
      <c r="J241" s="464">
        <v>259206</v>
      </c>
      <c r="K241" s="464">
        <v>20917</v>
      </c>
      <c r="L241" s="464">
        <v>5410566</v>
      </c>
      <c r="M241" s="464">
        <v>18042091</v>
      </c>
      <c r="N241" s="464">
        <f t="shared" si="31"/>
        <v>86540289</v>
      </c>
      <c r="O241" s="464">
        <f t="shared" si="32"/>
        <v>2178399</v>
      </c>
      <c r="P241" s="464">
        <f t="shared" si="33"/>
        <v>23452657</v>
      </c>
      <c r="Q241" s="464">
        <f t="shared" si="34"/>
        <v>112171345</v>
      </c>
      <c r="R241" s="464">
        <f t="shared" si="35"/>
        <v>1270549</v>
      </c>
      <c r="S241" s="465">
        <f t="shared" si="38"/>
        <v>113441894</v>
      </c>
      <c r="T241" s="469"/>
      <c r="U241" s="469"/>
      <c r="V241" s="469"/>
      <c r="W241" s="469"/>
      <c r="X241" s="469"/>
      <c r="Y241" s="469"/>
      <c r="Z241" s="469"/>
      <c r="AA241" s="469"/>
      <c r="AB241" s="469"/>
      <c r="AC241" s="469"/>
      <c r="AD241" s="469"/>
      <c r="AE241" s="469"/>
      <c r="AF241" s="469"/>
      <c r="AG241" s="469"/>
    </row>
    <row r="242" spans="1:33" x14ac:dyDescent="0.2">
      <c r="A242" s="452">
        <f t="shared" si="36"/>
        <v>2040</v>
      </c>
      <c r="B242" s="452">
        <f t="shared" si="37"/>
        <v>3</v>
      </c>
      <c r="C242" s="457">
        <f t="shared" si="30"/>
        <v>51196</v>
      </c>
      <c r="E242" s="463">
        <v>51609644</v>
      </c>
      <c r="F242" s="464">
        <v>25243696</v>
      </c>
      <c r="G242" s="464">
        <v>1575430</v>
      </c>
      <c r="H242" s="464">
        <v>1836808</v>
      </c>
      <c r="I242" s="464">
        <v>105785</v>
      </c>
      <c r="J242" s="464">
        <v>273392</v>
      </c>
      <c r="K242" s="464">
        <v>22237</v>
      </c>
      <c r="L242" s="464">
        <v>4843536</v>
      </c>
      <c r="M242" s="464">
        <v>14876515</v>
      </c>
      <c r="N242" s="464">
        <f t="shared" si="31"/>
        <v>78556792</v>
      </c>
      <c r="O242" s="464">
        <f t="shared" si="32"/>
        <v>2110200</v>
      </c>
      <c r="P242" s="464">
        <f t="shared" si="33"/>
        <v>19720051</v>
      </c>
      <c r="Q242" s="464">
        <f t="shared" si="34"/>
        <v>100387043</v>
      </c>
      <c r="R242" s="464">
        <f t="shared" si="35"/>
        <v>1137070</v>
      </c>
      <c r="S242" s="465">
        <f t="shared" si="38"/>
        <v>101524113</v>
      </c>
      <c r="T242" s="469"/>
      <c r="U242" s="469"/>
      <c r="V242" s="469"/>
      <c r="W242" s="469"/>
      <c r="X242" s="469"/>
      <c r="Y242" s="469"/>
      <c r="Z242" s="469"/>
      <c r="AA242" s="469"/>
      <c r="AB242" s="469"/>
      <c r="AC242" s="469"/>
      <c r="AD242" s="469"/>
      <c r="AE242" s="469"/>
      <c r="AF242" s="469"/>
      <c r="AG242" s="469"/>
    </row>
    <row r="243" spans="1:33" x14ac:dyDescent="0.2">
      <c r="A243" s="452">
        <f t="shared" si="36"/>
        <v>2040</v>
      </c>
      <c r="B243" s="452">
        <f t="shared" si="37"/>
        <v>4</v>
      </c>
      <c r="C243" s="457">
        <f t="shared" si="30"/>
        <v>51227</v>
      </c>
      <c r="E243" s="463">
        <v>36663507</v>
      </c>
      <c r="F243" s="464">
        <v>18832027</v>
      </c>
      <c r="G243" s="464">
        <v>1225096</v>
      </c>
      <c r="H243" s="464">
        <v>1485294</v>
      </c>
      <c r="I243" s="464">
        <v>88405</v>
      </c>
      <c r="J243" s="464">
        <v>256248</v>
      </c>
      <c r="K243" s="464">
        <v>20972</v>
      </c>
      <c r="L243" s="464">
        <v>4941487</v>
      </c>
      <c r="M243" s="464">
        <v>16181461</v>
      </c>
      <c r="N243" s="464">
        <f t="shared" si="31"/>
        <v>56830007</v>
      </c>
      <c r="O243" s="464">
        <f t="shared" si="32"/>
        <v>1741542</v>
      </c>
      <c r="P243" s="464">
        <f t="shared" si="33"/>
        <v>21122948</v>
      </c>
      <c r="Q243" s="464">
        <f t="shared" si="34"/>
        <v>79694497</v>
      </c>
      <c r="R243" s="464">
        <f t="shared" si="35"/>
        <v>902688</v>
      </c>
      <c r="S243" s="465">
        <f t="shared" si="38"/>
        <v>80597185</v>
      </c>
      <c r="T243" s="469"/>
      <c r="U243" s="469"/>
      <c r="V243" s="469"/>
      <c r="W243" s="469"/>
      <c r="X243" s="469"/>
      <c r="Y243" s="469"/>
      <c r="Z243" s="469"/>
      <c r="AA243" s="469"/>
      <c r="AB243" s="469"/>
      <c r="AC243" s="469"/>
      <c r="AD243" s="469"/>
      <c r="AE243" s="469"/>
      <c r="AF243" s="469"/>
      <c r="AG243" s="469"/>
    </row>
    <row r="244" spans="1:33" x14ac:dyDescent="0.2">
      <c r="A244" s="452">
        <f t="shared" si="36"/>
        <v>2040</v>
      </c>
      <c r="B244" s="452">
        <f t="shared" si="37"/>
        <v>5</v>
      </c>
      <c r="C244" s="457">
        <f t="shared" si="30"/>
        <v>51257</v>
      </c>
      <c r="E244" s="463">
        <v>21831867</v>
      </c>
      <c r="F244" s="464">
        <v>14789214</v>
      </c>
      <c r="G244" s="464">
        <v>829694</v>
      </c>
      <c r="H244" s="464">
        <v>1541806</v>
      </c>
      <c r="I244" s="464">
        <v>93702</v>
      </c>
      <c r="J244" s="464">
        <v>237813</v>
      </c>
      <c r="K244" s="464">
        <v>19503</v>
      </c>
      <c r="L244" s="464">
        <v>4430189</v>
      </c>
      <c r="M244" s="464">
        <v>19354850</v>
      </c>
      <c r="N244" s="464">
        <f t="shared" si="31"/>
        <v>37563980</v>
      </c>
      <c r="O244" s="464">
        <f t="shared" si="32"/>
        <v>1779619</v>
      </c>
      <c r="P244" s="464">
        <f t="shared" si="33"/>
        <v>23785039</v>
      </c>
      <c r="Q244" s="464">
        <f t="shared" si="34"/>
        <v>63128638</v>
      </c>
      <c r="R244" s="464">
        <f t="shared" si="35"/>
        <v>715049</v>
      </c>
      <c r="S244" s="465">
        <f t="shared" si="38"/>
        <v>63843687</v>
      </c>
      <c r="T244" s="469"/>
      <c r="U244" s="469"/>
      <c r="V244" s="469"/>
      <c r="W244" s="469"/>
      <c r="X244" s="469"/>
      <c r="Y244" s="469"/>
      <c r="Z244" s="469"/>
      <c r="AA244" s="469"/>
      <c r="AB244" s="469"/>
      <c r="AC244" s="469"/>
      <c r="AD244" s="469"/>
      <c r="AE244" s="469"/>
      <c r="AF244" s="469"/>
      <c r="AG244" s="469"/>
    </row>
    <row r="245" spans="1:33" x14ac:dyDescent="0.2">
      <c r="A245" s="452">
        <f t="shared" si="36"/>
        <v>2040</v>
      </c>
      <c r="B245" s="452">
        <f t="shared" si="37"/>
        <v>6</v>
      </c>
      <c r="C245" s="457">
        <f t="shared" si="30"/>
        <v>51288</v>
      </c>
      <c r="E245" s="463">
        <v>15141002</v>
      </c>
      <c r="F245" s="464">
        <v>12434933</v>
      </c>
      <c r="G245" s="464">
        <v>652048</v>
      </c>
      <c r="H245" s="464">
        <v>1314967</v>
      </c>
      <c r="I245" s="464">
        <v>84443</v>
      </c>
      <c r="J245" s="464">
        <v>283418</v>
      </c>
      <c r="K245" s="464">
        <v>19089</v>
      </c>
      <c r="L245" s="464">
        <v>4567927</v>
      </c>
      <c r="M245" s="464">
        <v>19614222</v>
      </c>
      <c r="N245" s="464">
        <f t="shared" si="31"/>
        <v>28331515</v>
      </c>
      <c r="O245" s="464">
        <f t="shared" si="32"/>
        <v>1598385</v>
      </c>
      <c r="P245" s="464">
        <f t="shared" si="33"/>
        <v>24182149</v>
      </c>
      <c r="Q245" s="464">
        <f t="shared" si="34"/>
        <v>54112049</v>
      </c>
      <c r="R245" s="464">
        <f t="shared" si="35"/>
        <v>612920</v>
      </c>
      <c r="S245" s="465">
        <f t="shared" si="38"/>
        <v>54724969</v>
      </c>
      <c r="T245" s="469"/>
      <c r="U245" s="469"/>
      <c r="V245" s="469"/>
      <c r="W245" s="469"/>
      <c r="X245" s="469"/>
      <c r="Y245" s="469"/>
      <c r="Z245" s="469"/>
      <c r="AA245" s="469"/>
      <c r="AB245" s="469"/>
      <c r="AC245" s="469"/>
      <c r="AD245" s="469"/>
      <c r="AE245" s="469"/>
      <c r="AF245" s="469"/>
      <c r="AG245" s="469"/>
    </row>
    <row r="246" spans="1:33" x14ac:dyDescent="0.2">
      <c r="A246" s="452">
        <f t="shared" si="36"/>
        <v>2040</v>
      </c>
      <c r="B246" s="452">
        <f t="shared" si="37"/>
        <v>7</v>
      </c>
      <c r="C246" s="457">
        <f t="shared" si="30"/>
        <v>51318</v>
      </c>
      <c r="E246" s="463">
        <v>12016192</v>
      </c>
      <c r="F246" s="464">
        <v>10786673</v>
      </c>
      <c r="G246" s="464">
        <v>548653</v>
      </c>
      <c r="H246" s="464">
        <v>1323498</v>
      </c>
      <c r="I246" s="464">
        <v>89671</v>
      </c>
      <c r="J246" s="464">
        <v>289828</v>
      </c>
      <c r="K246" s="464">
        <v>18085</v>
      </c>
      <c r="L246" s="464">
        <v>4000547</v>
      </c>
      <c r="M246" s="464">
        <v>19725619</v>
      </c>
      <c r="N246" s="464">
        <f t="shared" si="31"/>
        <v>23459274</v>
      </c>
      <c r="O246" s="464">
        <f t="shared" si="32"/>
        <v>1613326</v>
      </c>
      <c r="P246" s="464">
        <f t="shared" si="33"/>
        <v>23726166</v>
      </c>
      <c r="Q246" s="464">
        <f t="shared" si="34"/>
        <v>48798766</v>
      </c>
      <c r="R246" s="464">
        <f t="shared" si="35"/>
        <v>552737</v>
      </c>
      <c r="S246" s="465">
        <f t="shared" si="38"/>
        <v>49351503</v>
      </c>
      <c r="T246" s="469"/>
      <c r="U246" s="469"/>
      <c r="V246" s="469"/>
      <c r="W246" s="469"/>
      <c r="X246" s="469"/>
      <c r="Y246" s="469"/>
      <c r="Z246" s="469"/>
      <c r="AA246" s="469"/>
      <c r="AB246" s="469"/>
      <c r="AC246" s="469"/>
      <c r="AD246" s="469"/>
      <c r="AE246" s="469"/>
      <c r="AF246" s="469"/>
      <c r="AG246" s="469"/>
    </row>
    <row r="247" spans="1:33" x14ac:dyDescent="0.2">
      <c r="A247" s="452">
        <f t="shared" si="36"/>
        <v>2040</v>
      </c>
      <c r="B247" s="452">
        <f t="shared" si="37"/>
        <v>8</v>
      </c>
      <c r="C247" s="457">
        <f t="shared" si="30"/>
        <v>51349</v>
      </c>
      <c r="E247" s="463">
        <v>11788406</v>
      </c>
      <c r="F247" s="464">
        <v>11799923</v>
      </c>
      <c r="G247" s="464">
        <v>623113</v>
      </c>
      <c r="H247" s="464">
        <v>1402641</v>
      </c>
      <c r="I247" s="464">
        <v>95177</v>
      </c>
      <c r="J247" s="464">
        <v>296543</v>
      </c>
      <c r="K247" s="464">
        <v>18420</v>
      </c>
      <c r="L247" s="464">
        <v>4110295</v>
      </c>
      <c r="M247" s="464">
        <v>18831174</v>
      </c>
      <c r="N247" s="464">
        <f t="shared" si="31"/>
        <v>24325039</v>
      </c>
      <c r="O247" s="464">
        <f t="shared" si="32"/>
        <v>1699184</v>
      </c>
      <c r="P247" s="464">
        <f t="shared" si="33"/>
        <v>22941469</v>
      </c>
      <c r="Q247" s="464">
        <f t="shared" si="34"/>
        <v>48965692</v>
      </c>
      <c r="R247" s="464">
        <f t="shared" si="35"/>
        <v>554628</v>
      </c>
      <c r="S247" s="465">
        <f t="shared" si="38"/>
        <v>49520320</v>
      </c>
      <c r="T247" s="469"/>
      <c r="U247" s="469"/>
      <c r="V247" s="469"/>
      <c r="W247" s="469"/>
      <c r="X247" s="469"/>
      <c r="Y247" s="469"/>
      <c r="Z247" s="469"/>
      <c r="AA247" s="469"/>
      <c r="AB247" s="469"/>
      <c r="AC247" s="469"/>
      <c r="AD247" s="469"/>
      <c r="AE247" s="469"/>
      <c r="AF247" s="469"/>
      <c r="AG247" s="469"/>
    </row>
    <row r="248" spans="1:33" x14ac:dyDescent="0.2">
      <c r="A248" s="452">
        <f t="shared" si="36"/>
        <v>2040</v>
      </c>
      <c r="B248" s="452">
        <f t="shared" si="37"/>
        <v>9</v>
      </c>
      <c r="C248" s="457">
        <f t="shared" si="30"/>
        <v>51380</v>
      </c>
      <c r="E248" s="463">
        <v>14532176</v>
      </c>
      <c r="F248" s="464">
        <v>14098584</v>
      </c>
      <c r="G248" s="464">
        <v>892209</v>
      </c>
      <c r="H248" s="464">
        <v>1292644</v>
      </c>
      <c r="I248" s="464">
        <v>84133</v>
      </c>
      <c r="J248" s="464">
        <v>226490</v>
      </c>
      <c r="K248" s="464">
        <v>16682</v>
      </c>
      <c r="L248" s="464">
        <v>4221596</v>
      </c>
      <c r="M248" s="464">
        <v>20339665</v>
      </c>
      <c r="N248" s="464">
        <f t="shared" si="31"/>
        <v>29623784</v>
      </c>
      <c r="O248" s="464">
        <f t="shared" si="32"/>
        <v>1519134</v>
      </c>
      <c r="P248" s="464">
        <f t="shared" si="33"/>
        <v>24561261</v>
      </c>
      <c r="Q248" s="464">
        <f t="shared" si="34"/>
        <v>55704179</v>
      </c>
      <c r="R248" s="464">
        <f t="shared" si="35"/>
        <v>630953</v>
      </c>
      <c r="S248" s="465">
        <f t="shared" si="38"/>
        <v>56335132</v>
      </c>
      <c r="T248" s="469"/>
      <c r="U248" s="469"/>
      <c r="V248" s="469"/>
      <c r="W248" s="469"/>
      <c r="X248" s="469"/>
      <c r="Y248" s="469"/>
      <c r="Z248" s="469"/>
      <c r="AA248" s="469"/>
      <c r="AB248" s="469"/>
      <c r="AC248" s="469"/>
      <c r="AD248" s="469"/>
      <c r="AE248" s="469"/>
      <c r="AF248" s="469"/>
      <c r="AG248" s="469"/>
    </row>
    <row r="249" spans="1:33" x14ac:dyDescent="0.2">
      <c r="A249" s="452">
        <f t="shared" si="36"/>
        <v>2040</v>
      </c>
      <c r="B249" s="452">
        <f t="shared" si="37"/>
        <v>10</v>
      </c>
      <c r="C249" s="457">
        <f t="shared" si="30"/>
        <v>51410</v>
      </c>
      <c r="E249" s="463">
        <v>28943281</v>
      </c>
      <c r="F249" s="464">
        <v>23154150</v>
      </c>
      <c r="G249" s="464">
        <v>973986</v>
      </c>
      <c r="H249" s="464">
        <v>1790374</v>
      </c>
      <c r="I249" s="464">
        <v>107506</v>
      </c>
      <c r="J249" s="464">
        <v>236939</v>
      </c>
      <c r="K249" s="464">
        <v>19418</v>
      </c>
      <c r="L249" s="464">
        <v>3939352</v>
      </c>
      <c r="M249" s="464">
        <v>15617673</v>
      </c>
      <c r="N249" s="464">
        <f t="shared" si="31"/>
        <v>53198341</v>
      </c>
      <c r="O249" s="464">
        <f t="shared" si="32"/>
        <v>2027313</v>
      </c>
      <c r="P249" s="464">
        <f t="shared" si="33"/>
        <v>19557025</v>
      </c>
      <c r="Q249" s="464">
        <f t="shared" si="34"/>
        <v>74782679</v>
      </c>
      <c r="R249" s="464">
        <f t="shared" si="35"/>
        <v>847053</v>
      </c>
      <c r="S249" s="465">
        <f t="shared" si="38"/>
        <v>75629732</v>
      </c>
      <c r="T249" s="469"/>
      <c r="U249" s="469"/>
      <c r="V249" s="469"/>
      <c r="W249" s="469"/>
      <c r="X249" s="469"/>
      <c r="Y249" s="469"/>
      <c r="Z249" s="469"/>
      <c r="AA249" s="469"/>
      <c r="AB249" s="469"/>
      <c r="AC249" s="469"/>
      <c r="AD249" s="469"/>
      <c r="AE249" s="469"/>
      <c r="AF249" s="469"/>
      <c r="AG249" s="469"/>
    </row>
    <row r="250" spans="1:33" x14ac:dyDescent="0.2">
      <c r="A250" s="452">
        <f t="shared" si="36"/>
        <v>2040</v>
      </c>
      <c r="B250" s="452">
        <f t="shared" si="37"/>
        <v>11</v>
      </c>
      <c r="C250" s="457">
        <f t="shared" si="30"/>
        <v>51441</v>
      </c>
      <c r="E250" s="463">
        <v>47554741</v>
      </c>
      <c r="F250" s="464">
        <v>30298545</v>
      </c>
      <c r="G250" s="464">
        <v>1600038</v>
      </c>
      <c r="H250" s="464">
        <v>1848894</v>
      </c>
      <c r="I250" s="464">
        <v>106650</v>
      </c>
      <c r="J250" s="464">
        <v>265521</v>
      </c>
      <c r="K250" s="464">
        <v>20671</v>
      </c>
      <c r="L250" s="464">
        <v>4733607</v>
      </c>
      <c r="M250" s="464">
        <v>16475150</v>
      </c>
      <c r="N250" s="464">
        <f t="shared" si="31"/>
        <v>79580645</v>
      </c>
      <c r="O250" s="464">
        <f t="shared" si="32"/>
        <v>2114415</v>
      </c>
      <c r="P250" s="464">
        <f t="shared" si="33"/>
        <v>21208757</v>
      </c>
      <c r="Q250" s="464">
        <f t="shared" si="34"/>
        <v>102903817</v>
      </c>
      <c r="R250" s="464">
        <f t="shared" si="35"/>
        <v>1165577</v>
      </c>
      <c r="S250" s="465">
        <f t="shared" si="38"/>
        <v>104069394</v>
      </c>
      <c r="T250" s="469"/>
      <c r="U250" s="469"/>
      <c r="V250" s="469"/>
      <c r="W250" s="469"/>
      <c r="X250" s="469"/>
      <c r="Y250" s="469"/>
      <c r="Z250" s="469"/>
      <c r="AA250" s="469"/>
      <c r="AB250" s="469"/>
      <c r="AC250" s="469"/>
      <c r="AD250" s="469"/>
      <c r="AE250" s="469"/>
      <c r="AF250" s="469"/>
      <c r="AG250" s="469"/>
    </row>
    <row r="251" spans="1:33" x14ac:dyDescent="0.2">
      <c r="A251" s="452">
        <f t="shared" si="36"/>
        <v>2040</v>
      </c>
      <c r="B251" s="452">
        <f t="shared" si="37"/>
        <v>12</v>
      </c>
      <c r="C251" s="457">
        <f t="shared" si="30"/>
        <v>51471</v>
      </c>
      <c r="E251" s="463">
        <v>65526429</v>
      </c>
      <c r="F251" s="464">
        <v>35687578</v>
      </c>
      <c r="G251" s="464">
        <v>2082931</v>
      </c>
      <c r="H251" s="464">
        <v>2309856</v>
      </c>
      <c r="I251" s="464">
        <v>128758</v>
      </c>
      <c r="J251" s="464">
        <v>300502</v>
      </c>
      <c r="K251" s="464">
        <v>22671</v>
      </c>
      <c r="L251" s="464">
        <v>5064030</v>
      </c>
      <c r="M251" s="464">
        <v>16825761</v>
      </c>
      <c r="N251" s="464">
        <f t="shared" si="31"/>
        <v>103448367</v>
      </c>
      <c r="O251" s="464">
        <f t="shared" si="32"/>
        <v>2610358</v>
      </c>
      <c r="P251" s="464">
        <f t="shared" si="33"/>
        <v>21889791</v>
      </c>
      <c r="Q251" s="464">
        <f t="shared" si="34"/>
        <v>127948516</v>
      </c>
      <c r="R251" s="464">
        <f t="shared" si="35"/>
        <v>1449255</v>
      </c>
      <c r="S251" s="465">
        <f t="shared" si="38"/>
        <v>129397771</v>
      </c>
      <c r="T251" s="469"/>
      <c r="U251" s="469"/>
      <c r="V251" s="469"/>
      <c r="W251" s="469"/>
      <c r="X251" s="469"/>
      <c r="Y251" s="469"/>
      <c r="Z251" s="469"/>
      <c r="AA251" s="469"/>
      <c r="AB251" s="469"/>
      <c r="AC251" s="469"/>
      <c r="AD251" s="469"/>
      <c r="AE251" s="469"/>
      <c r="AF251" s="469"/>
      <c r="AG251" s="469"/>
    </row>
    <row r="252" spans="1:33" x14ac:dyDescent="0.2">
      <c r="A252" s="452">
        <f t="shared" si="36"/>
        <v>2041</v>
      </c>
      <c r="B252" s="452">
        <f t="shared" si="37"/>
        <v>1</v>
      </c>
      <c r="C252" s="457">
        <f t="shared" si="30"/>
        <v>51502</v>
      </c>
      <c r="E252" s="463">
        <v>65493502</v>
      </c>
      <c r="F252" s="464">
        <v>30477952</v>
      </c>
      <c r="G252" s="464">
        <v>1829076</v>
      </c>
      <c r="H252" s="464">
        <v>1840374</v>
      </c>
      <c r="I252" s="464">
        <v>102549</v>
      </c>
      <c r="J252" s="464">
        <v>269509</v>
      </c>
      <c r="K252" s="464">
        <v>21172</v>
      </c>
      <c r="L252" s="464">
        <v>4932389</v>
      </c>
      <c r="M252" s="464">
        <v>14709036</v>
      </c>
      <c r="N252" s="464">
        <f t="shared" si="31"/>
        <v>97924251</v>
      </c>
      <c r="O252" s="464">
        <f t="shared" si="32"/>
        <v>2109883</v>
      </c>
      <c r="P252" s="464">
        <f t="shared" si="33"/>
        <v>19641425</v>
      </c>
      <c r="Q252" s="464">
        <f t="shared" si="34"/>
        <v>119675559</v>
      </c>
      <c r="R252" s="464">
        <f t="shared" si="35"/>
        <v>1355548</v>
      </c>
      <c r="S252" s="465">
        <f t="shared" si="38"/>
        <v>121031107</v>
      </c>
      <c r="T252" s="469"/>
      <c r="U252" s="469"/>
      <c r="V252" s="469"/>
      <c r="W252" s="469"/>
      <c r="X252" s="469"/>
      <c r="Y252" s="469"/>
      <c r="Z252" s="469"/>
      <c r="AA252" s="469"/>
      <c r="AB252" s="469"/>
      <c r="AC252" s="469"/>
      <c r="AD252" s="469"/>
      <c r="AE252" s="469"/>
      <c r="AF252" s="469"/>
      <c r="AG252" s="469"/>
    </row>
    <row r="253" spans="1:33" x14ac:dyDescent="0.2">
      <c r="A253" s="452">
        <f t="shared" si="36"/>
        <v>2041</v>
      </c>
      <c r="B253" s="452">
        <f t="shared" si="37"/>
        <v>2</v>
      </c>
      <c r="C253" s="457">
        <f t="shared" si="30"/>
        <v>51533</v>
      </c>
      <c r="E253" s="463">
        <v>55161317</v>
      </c>
      <c r="F253" s="464">
        <v>26946011</v>
      </c>
      <c r="G253" s="464">
        <v>1664461</v>
      </c>
      <c r="H253" s="464">
        <v>1789540</v>
      </c>
      <c r="I253" s="464">
        <v>100696</v>
      </c>
      <c r="J253" s="464">
        <v>253154</v>
      </c>
      <c r="K253" s="464">
        <v>20525</v>
      </c>
      <c r="L253" s="464">
        <v>5517557</v>
      </c>
      <c r="M253" s="464">
        <v>17966611</v>
      </c>
      <c r="N253" s="464">
        <f t="shared" si="31"/>
        <v>83893010</v>
      </c>
      <c r="O253" s="464">
        <f t="shared" si="32"/>
        <v>2042694</v>
      </c>
      <c r="P253" s="464">
        <f t="shared" si="33"/>
        <v>23484168</v>
      </c>
      <c r="Q253" s="464">
        <f t="shared" si="34"/>
        <v>109419872</v>
      </c>
      <c r="R253" s="464">
        <f t="shared" si="35"/>
        <v>1239384</v>
      </c>
      <c r="S253" s="465">
        <f t="shared" si="38"/>
        <v>110659256</v>
      </c>
      <c r="T253" s="469"/>
      <c r="U253" s="469"/>
      <c r="V253" s="469"/>
      <c r="W253" s="469"/>
      <c r="X253" s="469"/>
      <c r="Y253" s="469"/>
      <c r="Z253" s="469"/>
      <c r="AA253" s="469"/>
      <c r="AB253" s="469"/>
      <c r="AC253" s="469"/>
      <c r="AD253" s="469"/>
      <c r="AE253" s="469"/>
      <c r="AF253" s="469"/>
      <c r="AG253" s="469"/>
    </row>
    <row r="254" spans="1:33" x14ac:dyDescent="0.2">
      <c r="A254" s="452">
        <f t="shared" si="36"/>
        <v>2041</v>
      </c>
      <c r="B254" s="452">
        <f t="shared" si="37"/>
        <v>3</v>
      </c>
      <c r="C254" s="457">
        <f t="shared" si="30"/>
        <v>51561</v>
      </c>
      <c r="E254" s="463">
        <v>50020771</v>
      </c>
      <c r="F254" s="464">
        <v>24976410</v>
      </c>
      <c r="G254" s="464">
        <v>1526462</v>
      </c>
      <c r="H254" s="464">
        <v>1728387</v>
      </c>
      <c r="I254" s="464">
        <v>99184</v>
      </c>
      <c r="J254" s="464">
        <v>269318</v>
      </c>
      <c r="K254" s="464">
        <v>21987</v>
      </c>
      <c r="L254" s="464">
        <v>4903404</v>
      </c>
      <c r="M254" s="464">
        <v>14865599</v>
      </c>
      <c r="N254" s="464">
        <f t="shared" si="31"/>
        <v>76644814</v>
      </c>
      <c r="O254" s="464">
        <f t="shared" si="32"/>
        <v>1997705</v>
      </c>
      <c r="P254" s="464">
        <f t="shared" si="33"/>
        <v>19769003</v>
      </c>
      <c r="Q254" s="464">
        <f t="shared" si="34"/>
        <v>98411522</v>
      </c>
      <c r="R254" s="464">
        <f t="shared" si="35"/>
        <v>1114694</v>
      </c>
      <c r="S254" s="465">
        <f t="shared" si="38"/>
        <v>99526216</v>
      </c>
      <c r="T254" s="469"/>
      <c r="U254" s="469"/>
      <c r="V254" s="469"/>
      <c r="W254" s="469"/>
      <c r="X254" s="469"/>
      <c r="Y254" s="469"/>
      <c r="Z254" s="469"/>
      <c r="AA254" s="469"/>
      <c r="AB254" s="469"/>
      <c r="AC254" s="469"/>
      <c r="AD254" s="469"/>
      <c r="AE254" s="469"/>
      <c r="AF254" s="469"/>
      <c r="AG254" s="469"/>
    </row>
    <row r="255" spans="1:33" x14ac:dyDescent="0.2">
      <c r="A255" s="452">
        <f t="shared" si="36"/>
        <v>2041</v>
      </c>
      <c r="B255" s="452">
        <f t="shared" si="37"/>
        <v>4</v>
      </c>
      <c r="C255" s="457">
        <f t="shared" si="30"/>
        <v>51592</v>
      </c>
      <c r="E255" s="463">
        <v>36351961</v>
      </c>
      <c r="F255" s="464">
        <v>18869530</v>
      </c>
      <c r="G255" s="464">
        <v>1212039</v>
      </c>
      <c r="H255" s="464">
        <v>1412600</v>
      </c>
      <c r="I255" s="464">
        <v>83713</v>
      </c>
      <c r="J255" s="464">
        <v>255682</v>
      </c>
      <c r="K255" s="464">
        <v>20967</v>
      </c>
      <c r="L255" s="464">
        <v>5037694</v>
      </c>
      <c r="M255" s="464">
        <v>16165442</v>
      </c>
      <c r="N255" s="464">
        <f t="shared" si="31"/>
        <v>56538210</v>
      </c>
      <c r="O255" s="464">
        <f t="shared" si="32"/>
        <v>1668282</v>
      </c>
      <c r="P255" s="464">
        <f t="shared" si="33"/>
        <v>21203136</v>
      </c>
      <c r="Q255" s="464">
        <f t="shared" si="34"/>
        <v>79409628</v>
      </c>
      <c r="R255" s="464">
        <f t="shared" si="35"/>
        <v>899462</v>
      </c>
      <c r="S255" s="465">
        <f t="shared" si="38"/>
        <v>80309090</v>
      </c>
      <c r="T255" s="469"/>
      <c r="U255" s="469"/>
      <c r="V255" s="469"/>
      <c r="W255" s="469"/>
      <c r="X255" s="469"/>
      <c r="Y255" s="469"/>
      <c r="Z255" s="469"/>
      <c r="AA255" s="469"/>
      <c r="AB255" s="469"/>
      <c r="AC255" s="469"/>
      <c r="AD255" s="469"/>
      <c r="AE255" s="469"/>
      <c r="AF255" s="469"/>
      <c r="AG255" s="469"/>
    </row>
    <row r="256" spans="1:33" x14ac:dyDescent="0.2">
      <c r="A256" s="452">
        <f t="shared" si="36"/>
        <v>2041</v>
      </c>
      <c r="B256" s="452">
        <f t="shared" si="37"/>
        <v>5</v>
      </c>
      <c r="C256" s="457">
        <f t="shared" si="30"/>
        <v>51622</v>
      </c>
      <c r="E256" s="463">
        <v>21635594</v>
      </c>
      <c r="F256" s="464">
        <v>14828073</v>
      </c>
      <c r="G256" s="464">
        <v>820204</v>
      </c>
      <c r="H256" s="464">
        <v>1467090</v>
      </c>
      <c r="I256" s="464">
        <v>88726</v>
      </c>
      <c r="J256" s="464">
        <v>237286</v>
      </c>
      <c r="K256" s="464">
        <v>19500</v>
      </c>
      <c r="L256" s="464">
        <v>4522858</v>
      </c>
      <c r="M256" s="464">
        <v>19339603</v>
      </c>
      <c r="N256" s="464">
        <f t="shared" si="31"/>
        <v>37392097</v>
      </c>
      <c r="O256" s="464">
        <f t="shared" si="32"/>
        <v>1704376</v>
      </c>
      <c r="P256" s="464">
        <f t="shared" si="33"/>
        <v>23862461</v>
      </c>
      <c r="Q256" s="464">
        <f t="shared" si="34"/>
        <v>62958934</v>
      </c>
      <c r="R256" s="464">
        <f t="shared" si="35"/>
        <v>713127</v>
      </c>
      <c r="S256" s="465">
        <f t="shared" si="38"/>
        <v>63672061</v>
      </c>
      <c r="T256" s="469"/>
      <c r="U256" s="469"/>
      <c r="V256" s="469"/>
      <c r="W256" s="469"/>
      <c r="X256" s="469"/>
      <c r="Y256" s="469"/>
      <c r="Z256" s="469"/>
      <c r="AA256" s="469"/>
      <c r="AB256" s="469"/>
      <c r="AC256" s="469"/>
      <c r="AD256" s="469"/>
      <c r="AE256" s="469"/>
      <c r="AF256" s="469"/>
      <c r="AG256" s="469"/>
    </row>
    <row r="257" spans="1:33" x14ac:dyDescent="0.2">
      <c r="A257" s="452">
        <f t="shared" si="36"/>
        <v>2041</v>
      </c>
      <c r="B257" s="452">
        <f t="shared" si="37"/>
        <v>6</v>
      </c>
      <c r="C257" s="457">
        <f t="shared" si="30"/>
        <v>51653</v>
      </c>
      <c r="E257" s="463">
        <v>15006916</v>
      </c>
      <c r="F257" s="464">
        <v>12486716</v>
      </c>
      <c r="G257" s="464">
        <v>644381</v>
      </c>
      <c r="H257" s="464">
        <v>1251931</v>
      </c>
      <c r="I257" s="464">
        <v>79960</v>
      </c>
      <c r="J257" s="464">
        <v>282914</v>
      </c>
      <c r="K257" s="464">
        <v>19087</v>
      </c>
      <c r="L257" s="464">
        <v>4667262</v>
      </c>
      <c r="M257" s="464">
        <v>19600140</v>
      </c>
      <c r="N257" s="464">
        <f t="shared" si="31"/>
        <v>28237060</v>
      </c>
      <c r="O257" s="464">
        <f t="shared" si="32"/>
        <v>1534845</v>
      </c>
      <c r="P257" s="464">
        <f t="shared" si="33"/>
        <v>24267402</v>
      </c>
      <c r="Q257" s="464">
        <f t="shared" si="34"/>
        <v>54039307</v>
      </c>
      <c r="R257" s="464">
        <f t="shared" si="35"/>
        <v>612096</v>
      </c>
      <c r="S257" s="465">
        <f t="shared" si="38"/>
        <v>54651403</v>
      </c>
      <c r="T257" s="469"/>
      <c r="U257" s="469"/>
      <c r="V257" s="469"/>
      <c r="W257" s="469"/>
      <c r="X257" s="469"/>
      <c r="Y257" s="469"/>
      <c r="Z257" s="469"/>
      <c r="AA257" s="469"/>
      <c r="AB257" s="469"/>
      <c r="AC257" s="469"/>
      <c r="AD257" s="469"/>
      <c r="AE257" s="469"/>
      <c r="AF257" s="469"/>
      <c r="AG257" s="469"/>
    </row>
    <row r="258" spans="1:33" x14ac:dyDescent="0.2">
      <c r="A258" s="452">
        <f t="shared" si="36"/>
        <v>2041</v>
      </c>
      <c r="B258" s="452">
        <f t="shared" si="37"/>
        <v>7</v>
      </c>
      <c r="C258" s="457">
        <f t="shared" si="30"/>
        <v>51683</v>
      </c>
      <c r="E258" s="463">
        <v>11910897</v>
      </c>
      <c r="F258" s="464">
        <v>10836689</v>
      </c>
      <c r="G258" s="464">
        <v>542295</v>
      </c>
      <c r="H258" s="464">
        <v>1260192</v>
      </c>
      <c r="I258" s="464">
        <v>84882</v>
      </c>
      <c r="J258" s="464">
        <v>289337</v>
      </c>
      <c r="K258" s="464">
        <v>18084</v>
      </c>
      <c r="L258" s="464">
        <v>4093814</v>
      </c>
      <c r="M258" s="464">
        <v>19711438</v>
      </c>
      <c r="N258" s="464">
        <f t="shared" si="31"/>
        <v>23392847</v>
      </c>
      <c r="O258" s="464">
        <f t="shared" si="32"/>
        <v>1549529</v>
      </c>
      <c r="P258" s="464">
        <f t="shared" si="33"/>
        <v>23805252</v>
      </c>
      <c r="Q258" s="464">
        <f t="shared" si="34"/>
        <v>48747628</v>
      </c>
      <c r="R258" s="464">
        <f t="shared" si="35"/>
        <v>552158</v>
      </c>
      <c r="S258" s="465">
        <f t="shared" si="38"/>
        <v>49299786</v>
      </c>
      <c r="T258" s="469"/>
      <c r="U258" s="469"/>
      <c r="V258" s="469"/>
      <c r="W258" s="469"/>
      <c r="X258" s="469"/>
      <c r="Y258" s="469"/>
      <c r="Z258" s="469"/>
      <c r="AA258" s="469"/>
      <c r="AB258" s="469"/>
      <c r="AC258" s="469"/>
      <c r="AD258" s="469"/>
      <c r="AE258" s="469"/>
      <c r="AF258" s="469"/>
      <c r="AG258" s="469"/>
    </row>
    <row r="259" spans="1:33" x14ac:dyDescent="0.2">
      <c r="A259" s="452">
        <f t="shared" si="36"/>
        <v>2041</v>
      </c>
      <c r="B259" s="452">
        <f t="shared" si="37"/>
        <v>8</v>
      </c>
      <c r="C259" s="457">
        <f t="shared" si="30"/>
        <v>51714</v>
      </c>
      <c r="E259" s="463">
        <v>11677998</v>
      </c>
      <c r="F259" s="464">
        <v>11842812</v>
      </c>
      <c r="G259" s="464">
        <v>615173</v>
      </c>
      <c r="H259" s="464">
        <v>1334998</v>
      </c>
      <c r="I259" s="464">
        <v>90039</v>
      </c>
      <c r="J259" s="464">
        <v>296040</v>
      </c>
      <c r="K259" s="464">
        <v>18416</v>
      </c>
      <c r="L259" s="464">
        <v>4208760</v>
      </c>
      <c r="M259" s="464">
        <v>18815937</v>
      </c>
      <c r="N259" s="464">
        <f t="shared" si="31"/>
        <v>24244438</v>
      </c>
      <c r="O259" s="464">
        <f t="shared" si="32"/>
        <v>1631038</v>
      </c>
      <c r="P259" s="464">
        <f t="shared" si="33"/>
        <v>23024697</v>
      </c>
      <c r="Q259" s="464">
        <f t="shared" si="34"/>
        <v>48900173</v>
      </c>
      <c r="R259" s="464">
        <f t="shared" si="35"/>
        <v>553885</v>
      </c>
      <c r="S259" s="465">
        <f t="shared" si="38"/>
        <v>49454058</v>
      </c>
      <c r="T259" s="469"/>
      <c r="U259" s="469"/>
      <c r="V259" s="469"/>
      <c r="W259" s="469"/>
      <c r="X259" s="469"/>
      <c r="Y259" s="469"/>
      <c r="Z259" s="469"/>
      <c r="AA259" s="469"/>
      <c r="AB259" s="469"/>
      <c r="AC259" s="469"/>
      <c r="AD259" s="469"/>
      <c r="AE259" s="469"/>
      <c r="AF259" s="469"/>
      <c r="AG259" s="469"/>
    </row>
    <row r="260" spans="1:33" x14ac:dyDescent="0.2">
      <c r="A260" s="452">
        <f t="shared" si="36"/>
        <v>2041</v>
      </c>
      <c r="B260" s="452">
        <f t="shared" si="37"/>
        <v>9</v>
      </c>
      <c r="C260" s="457">
        <f t="shared" si="30"/>
        <v>51745</v>
      </c>
      <c r="E260" s="463">
        <v>14368291</v>
      </c>
      <c r="F260" s="464">
        <v>14127408</v>
      </c>
      <c r="G260" s="464">
        <v>881181</v>
      </c>
      <c r="H260" s="464">
        <v>1228792</v>
      </c>
      <c r="I260" s="464">
        <v>79539</v>
      </c>
      <c r="J260" s="464">
        <v>226014</v>
      </c>
      <c r="K260" s="464">
        <v>16676</v>
      </c>
      <c r="L260" s="464">
        <v>4317450</v>
      </c>
      <c r="M260" s="464">
        <v>20322457</v>
      </c>
      <c r="N260" s="464">
        <f t="shared" si="31"/>
        <v>29473095</v>
      </c>
      <c r="O260" s="464">
        <f t="shared" si="32"/>
        <v>1454806</v>
      </c>
      <c r="P260" s="464">
        <f t="shared" si="33"/>
        <v>24639907</v>
      </c>
      <c r="Q260" s="464">
        <f t="shared" si="34"/>
        <v>55567808</v>
      </c>
      <c r="R260" s="464">
        <f t="shared" si="35"/>
        <v>629409</v>
      </c>
      <c r="S260" s="465">
        <f t="shared" si="38"/>
        <v>56197217</v>
      </c>
      <c r="T260" s="469"/>
      <c r="U260" s="469"/>
      <c r="V260" s="469"/>
      <c r="W260" s="469"/>
      <c r="X260" s="469"/>
      <c r="Y260" s="469"/>
      <c r="Z260" s="469"/>
      <c r="AA260" s="469"/>
      <c r="AB260" s="469"/>
      <c r="AC260" s="469"/>
      <c r="AD260" s="469"/>
      <c r="AE260" s="469"/>
      <c r="AF260" s="469"/>
      <c r="AG260" s="469"/>
    </row>
    <row r="261" spans="1:33" x14ac:dyDescent="0.2">
      <c r="A261" s="452">
        <f t="shared" si="36"/>
        <v>2041</v>
      </c>
      <c r="B261" s="452">
        <f t="shared" si="37"/>
        <v>10</v>
      </c>
      <c r="C261" s="457">
        <f t="shared" si="30"/>
        <v>51775</v>
      </c>
      <c r="E261" s="463">
        <v>28525728</v>
      </c>
      <c r="F261" s="464">
        <v>23163778</v>
      </c>
      <c r="G261" s="464">
        <v>961620</v>
      </c>
      <c r="H261" s="464">
        <v>1698366</v>
      </c>
      <c r="I261" s="464">
        <v>101546</v>
      </c>
      <c r="J261" s="464">
        <v>236328</v>
      </c>
      <c r="K261" s="464">
        <v>19408</v>
      </c>
      <c r="L261" s="464">
        <v>4031988</v>
      </c>
      <c r="M261" s="464">
        <v>15598285</v>
      </c>
      <c r="N261" s="464">
        <f t="shared" si="31"/>
        <v>52772080</v>
      </c>
      <c r="O261" s="464">
        <f t="shared" si="32"/>
        <v>1934694</v>
      </c>
      <c r="P261" s="464">
        <f t="shared" si="33"/>
        <v>19630273</v>
      </c>
      <c r="Q261" s="464">
        <f t="shared" si="34"/>
        <v>74337047</v>
      </c>
      <c r="R261" s="464">
        <f t="shared" si="35"/>
        <v>842005</v>
      </c>
      <c r="S261" s="465">
        <f t="shared" si="38"/>
        <v>75179052</v>
      </c>
      <c r="T261" s="469"/>
      <c r="U261" s="469"/>
      <c r="V261" s="469"/>
      <c r="W261" s="469"/>
      <c r="X261" s="469"/>
      <c r="Y261" s="469"/>
      <c r="Z261" s="469"/>
      <c r="AA261" s="469"/>
      <c r="AB261" s="469"/>
      <c r="AC261" s="469"/>
      <c r="AD261" s="469"/>
      <c r="AE261" s="469"/>
      <c r="AF261" s="469"/>
      <c r="AG261" s="469"/>
    </row>
    <row r="262" spans="1:33" x14ac:dyDescent="0.2">
      <c r="A262" s="452">
        <f t="shared" si="36"/>
        <v>2041</v>
      </c>
      <c r="B262" s="452">
        <f t="shared" si="37"/>
        <v>11</v>
      </c>
      <c r="C262" s="457">
        <f t="shared" si="30"/>
        <v>51806</v>
      </c>
      <c r="E262" s="463">
        <v>47086985</v>
      </c>
      <c r="F262" s="464">
        <v>30363673</v>
      </c>
      <c r="G262" s="464">
        <v>1582647</v>
      </c>
      <c r="H262" s="464">
        <v>1751974</v>
      </c>
      <c r="I262" s="464">
        <v>100719</v>
      </c>
      <c r="J262" s="464">
        <v>265068</v>
      </c>
      <c r="K262" s="464">
        <v>20665</v>
      </c>
      <c r="L262" s="464">
        <v>4828850</v>
      </c>
      <c r="M262" s="464">
        <v>16462259</v>
      </c>
      <c r="N262" s="464">
        <f t="shared" si="31"/>
        <v>79154689</v>
      </c>
      <c r="O262" s="464">
        <f t="shared" si="32"/>
        <v>2017042</v>
      </c>
      <c r="P262" s="464">
        <f t="shared" si="33"/>
        <v>21291109</v>
      </c>
      <c r="Q262" s="464">
        <f t="shared" si="34"/>
        <v>102462840</v>
      </c>
      <c r="R262" s="464">
        <f t="shared" si="35"/>
        <v>1160582</v>
      </c>
      <c r="S262" s="465">
        <f t="shared" si="38"/>
        <v>103623422</v>
      </c>
      <c r="T262" s="469"/>
      <c r="U262" s="469"/>
      <c r="V262" s="469"/>
      <c r="W262" s="469"/>
      <c r="X262" s="469"/>
      <c r="Y262" s="469"/>
      <c r="Z262" s="469"/>
      <c r="AA262" s="469"/>
      <c r="AB262" s="469"/>
      <c r="AC262" s="469"/>
      <c r="AD262" s="469"/>
      <c r="AE262" s="469"/>
      <c r="AF262" s="469"/>
      <c r="AG262" s="469"/>
    </row>
    <row r="263" spans="1:33" x14ac:dyDescent="0.2">
      <c r="A263" s="452">
        <f t="shared" si="36"/>
        <v>2041</v>
      </c>
      <c r="B263" s="452">
        <f t="shared" si="37"/>
        <v>12</v>
      </c>
      <c r="C263" s="457">
        <f t="shared" si="30"/>
        <v>51836</v>
      </c>
      <c r="E263" s="463">
        <v>65509754</v>
      </c>
      <c r="F263" s="464">
        <v>35914773</v>
      </c>
      <c r="G263" s="464">
        <v>2072390</v>
      </c>
      <c r="H263" s="464">
        <v>2193258</v>
      </c>
      <c r="I263" s="464">
        <v>121743</v>
      </c>
      <c r="J263" s="464">
        <v>300297</v>
      </c>
      <c r="K263" s="464">
        <v>22682</v>
      </c>
      <c r="L263" s="464">
        <v>5169827</v>
      </c>
      <c r="M263" s="464">
        <v>16823752</v>
      </c>
      <c r="N263" s="464">
        <f t="shared" si="31"/>
        <v>103641342</v>
      </c>
      <c r="O263" s="464">
        <f t="shared" si="32"/>
        <v>2493555</v>
      </c>
      <c r="P263" s="464">
        <f t="shared" si="33"/>
        <v>21993579</v>
      </c>
      <c r="Q263" s="464">
        <f t="shared" si="34"/>
        <v>128128476</v>
      </c>
      <c r="R263" s="464">
        <f t="shared" si="35"/>
        <v>1451293</v>
      </c>
      <c r="S263" s="465">
        <f t="shared" si="38"/>
        <v>129579769</v>
      </c>
      <c r="T263" s="469"/>
      <c r="U263" s="469"/>
      <c r="V263" s="469"/>
      <c r="W263" s="469"/>
      <c r="X263" s="469"/>
      <c r="Y263" s="469"/>
      <c r="Z263" s="469"/>
      <c r="AA263" s="469"/>
      <c r="AB263" s="469"/>
      <c r="AC263" s="469"/>
      <c r="AD263" s="469"/>
      <c r="AE263" s="469"/>
      <c r="AF263" s="469"/>
      <c r="AG263" s="469"/>
    </row>
    <row r="264" spans="1:33" x14ac:dyDescent="0.2">
      <c r="A264" s="452">
        <f t="shared" si="36"/>
        <v>2042</v>
      </c>
      <c r="B264" s="452">
        <f t="shared" si="37"/>
        <v>1</v>
      </c>
      <c r="C264" s="457">
        <f t="shared" si="30"/>
        <v>51867</v>
      </c>
      <c r="E264" s="463">
        <v>65710217</v>
      </c>
      <c r="F264" s="464">
        <v>30653605</v>
      </c>
      <c r="G264" s="464">
        <v>1823377</v>
      </c>
      <c r="H264" s="464">
        <v>1749792</v>
      </c>
      <c r="I264" s="464">
        <v>96960</v>
      </c>
      <c r="J264" s="464">
        <v>269195</v>
      </c>
      <c r="K264" s="464">
        <v>21189</v>
      </c>
      <c r="L264" s="464">
        <v>5047420</v>
      </c>
      <c r="M264" s="464">
        <v>14703801</v>
      </c>
      <c r="N264" s="464">
        <f t="shared" si="31"/>
        <v>98305348</v>
      </c>
      <c r="O264" s="464">
        <f t="shared" si="32"/>
        <v>2018987</v>
      </c>
      <c r="P264" s="464">
        <f t="shared" si="33"/>
        <v>19751221</v>
      </c>
      <c r="Q264" s="464">
        <f t="shared" ref="Q264:Q287" si="39">SUM(N264:P264)</f>
        <v>120075556</v>
      </c>
      <c r="R264" s="464">
        <f t="shared" si="35"/>
        <v>1360079</v>
      </c>
      <c r="S264" s="465">
        <f t="shared" si="38"/>
        <v>121435635</v>
      </c>
      <c r="T264" s="469"/>
      <c r="U264" s="469"/>
      <c r="V264" s="469"/>
      <c r="W264" s="469"/>
      <c r="X264" s="469"/>
      <c r="Y264" s="469"/>
      <c r="Z264" s="469"/>
      <c r="AA264" s="469"/>
      <c r="AB264" s="469"/>
      <c r="AC264" s="469"/>
      <c r="AD264" s="469"/>
      <c r="AE264" s="469"/>
      <c r="AF264" s="469"/>
      <c r="AG264" s="469"/>
    </row>
    <row r="265" spans="1:33" x14ac:dyDescent="0.2">
      <c r="A265" s="452">
        <f t="shared" si="36"/>
        <v>2042</v>
      </c>
      <c r="B265" s="452">
        <f t="shared" si="37"/>
        <v>2</v>
      </c>
      <c r="C265" s="457">
        <f t="shared" si="30"/>
        <v>51898</v>
      </c>
      <c r="E265" s="463">
        <v>54769023</v>
      </c>
      <c r="F265" s="464">
        <v>26899986</v>
      </c>
      <c r="G265" s="464">
        <v>1649431</v>
      </c>
      <c r="H265" s="464">
        <v>1696411</v>
      </c>
      <c r="I265" s="464">
        <v>95011</v>
      </c>
      <c r="J265" s="464">
        <v>252425</v>
      </c>
      <c r="K265" s="464">
        <v>20522</v>
      </c>
      <c r="L265" s="464">
        <v>5623243</v>
      </c>
      <c r="M265" s="464">
        <v>17944470</v>
      </c>
      <c r="N265" s="464">
        <f t="shared" si="31"/>
        <v>83433973</v>
      </c>
      <c r="O265" s="464">
        <f t="shared" si="32"/>
        <v>1948836</v>
      </c>
      <c r="P265" s="464">
        <f t="shared" si="33"/>
        <v>23567713</v>
      </c>
      <c r="Q265" s="464">
        <f t="shared" si="39"/>
        <v>108950522</v>
      </c>
      <c r="R265" s="464">
        <f t="shared" si="35"/>
        <v>1234067</v>
      </c>
      <c r="S265" s="465">
        <f t="shared" si="38"/>
        <v>110184589</v>
      </c>
      <c r="T265" s="469"/>
      <c r="U265" s="469"/>
      <c r="V265" s="469"/>
      <c r="W265" s="469"/>
      <c r="X265" s="469"/>
      <c r="Y265" s="469"/>
      <c r="Z265" s="469"/>
      <c r="AA265" s="469"/>
      <c r="AB265" s="469"/>
      <c r="AC265" s="469"/>
      <c r="AD265" s="469"/>
      <c r="AE265" s="469"/>
      <c r="AF265" s="469"/>
      <c r="AG265" s="469"/>
    </row>
    <row r="266" spans="1:33" x14ac:dyDescent="0.2">
      <c r="A266" s="452">
        <f t="shared" si="36"/>
        <v>2042</v>
      </c>
      <c r="B266" s="452">
        <f t="shared" si="37"/>
        <v>3</v>
      </c>
      <c r="C266" s="457">
        <f t="shared" si="30"/>
        <v>51926</v>
      </c>
      <c r="E266" s="463">
        <v>49251013</v>
      </c>
      <c r="F266" s="464">
        <v>24911604</v>
      </c>
      <c r="G266" s="464">
        <v>1504602</v>
      </c>
      <c r="H266" s="464">
        <v>1636835</v>
      </c>
      <c r="I266" s="464">
        <v>93518</v>
      </c>
      <c r="J266" s="464">
        <v>268367</v>
      </c>
      <c r="K266" s="464">
        <v>21975</v>
      </c>
      <c r="L266" s="464">
        <v>4995460</v>
      </c>
      <c r="M266" s="464">
        <v>14850418</v>
      </c>
      <c r="N266" s="464">
        <f t="shared" si="31"/>
        <v>75782712</v>
      </c>
      <c r="O266" s="464">
        <f t="shared" si="32"/>
        <v>1905202</v>
      </c>
      <c r="P266" s="464">
        <f t="shared" si="33"/>
        <v>19845878</v>
      </c>
      <c r="Q266" s="464">
        <f t="shared" si="39"/>
        <v>97533792</v>
      </c>
      <c r="R266" s="464">
        <f t="shared" si="35"/>
        <v>1104752</v>
      </c>
      <c r="S266" s="465">
        <f t="shared" si="38"/>
        <v>98638544</v>
      </c>
      <c r="T266" s="469"/>
      <c r="U266" s="469"/>
      <c r="V266" s="469"/>
      <c r="W266" s="469"/>
      <c r="X266" s="469"/>
      <c r="Y266" s="469"/>
      <c r="Z266" s="469"/>
      <c r="AA266" s="469"/>
      <c r="AB266" s="469"/>
      <c r="AC266" s="469"/>
      <c r="AD266" s="469"/>
      <c r="AE266" s="469"/>
      <c r="AF266" s="469"/>
      <c r="AG266" s="469"/>
    </row>
    <row r="267" spans="1:33" x14ac:dyDescent="0.2">
      <c r="A267" s="452">
        <f t="shared" si="36"/>
        <v>2042</v>
      </c>
      <c r="B267" s="452">
        <f t="shared" si="37"/>
        <v>4</v>
      </c>
      <c r="C267" s="457">
        <f t="shared" si="30"/>
        <v>51957</v>
      </c>
      <c r="E267" s="463">
        <v>36003671</v>
      </c>
      <c r="F267" s="464">
        <v>18890017</v>
      </c>
      <c r="G267" s="464">
        <v>1197063</v>
      </c>
      <c r="H267" s="464">
        <v>1339689</v>
      </c>
      <c r="I267" s="464">
        <v>78957</v>
      </c>
      <c r="J267" s="464">
        <v>254893</v>
      </c>
      <c r="K267" s="464">
        <v>20964</v>
      </c>
      <c r="L267" s="464">
        <v>5140805</v>
      </c>
      <c r="M267" s="464">
        <v>16151517</v>
      </c>
      <c r="N267" s="464">
        <f t="shared" si="31"/>
        <v>56190672</v>
      </c>
      <c r="O267" s="464">
        <f t="shared" si="32"/>
        <v>1594582</v>
      </c>
      <c r="P267" s="464">
        <f t="shared" si="33"/>
        <v>21292322</v>
      </c>
      <c r="Q267" s="464">
        <f t="shared" si="39"/>
        <v>79077576</v>
      </c>
      <c r="R267" s="464">
        <f t="shared" si="35"/>
        <v>895701</v>
      </c>
      <c r="S267" s="465">
        <f t="shared" si="38"/>
        <v>79973277</v>
      </c>
      <c r="T267" s="469"/>
      <c r="U267" s="469"/>
      <c r="V267" s="469"/>
      <c r="W267" s="469"/>
      <c r="X267" s="469"/>
      <c r="Y267" s="469"/>
      <c r="Z267" s="469"/>
      <c r="AA267" s="469"/>
      <c r="AB267" s="469"/>
      <c r="AC267" s="469"/>
      <c r="AD267" s="469"/>
      <c r="AE267" s="469"/>
      <c r="AF267" s="469"/>
      <c r="AG267" s="469"/>
    </row>
    <row r="268" spans="1:33" x14ac:dyDescent="0.2">
      <c r="A268" s="452">
        <f t="shared" si="36"/>
        <v>2042</v>
      </c>
      <c r="B268" s="452">
        <f t="shared" si="37"/>
        <v>5</v>
      </c>
      <c r="C268" s="457">
        <f t="shared" si="30"/>
        <v>51987</v>
      </c>
      <c r="E268" s="463">
        <v>21425044</v>
      </c>
      <c r="F268" s="464">
        <v>14852750</v>
      </c>
      <c r="G268" s="464">
        <v>810663</v>
      </c>
      <c r="H268" s="464">
        <v>1392322</v>
      </c>
      <c r="I268" s="464">
        <v>83681</v>
      </c>
      <c r="J268" s="464">
        <v>236481</v>
      </c>
      <c r="K268" s="464">
        <v>19493</v>
      </c>
      <c r="L268" s="464">
        <v>4620937</v>
      </c>
      <c r="M268" s="464">
        <v>19322499</v>
      </c>
      <c r="N268" s="464">
        <f t="shared" si="31"/>
        <v>37191631</v>
      </c>
      <c r="O268" s="464">
        <f t="shared" si="32"/>
        <v>1628803</v>
      </c>
      <c r="P268" s="464">
        <f t="shared" si="33"/>
        <v>23943436</v>
      </c>
      <c r="Q268" s="464">
        <f t="shared" si="39"/>
        <v>62763870</v>
      </c>
      <c r="R268" s="464">
        <f t="shared" si="35"/>
        <v>710918</v>
      </c>
      <c r="S268" s="465">
        <f t="shared" si="38"/>
        <v>63474788</v>
      </c>
      <c r="T268" s="469"/>
      <c r="U268" s="469"/>
      <c r="V268" s="469"/>
      <c r="W268" s="469"/>
      <c r="X268" s="469"/>
      <c r="Y268" s="469"/>
      <c r="Z268" s="469"/>
      <c r="AA268" s="469"/>
      <c r="AB268" s="469"/>
      <c r="AC268" s="469"/>
      <c r="AD268" s="469"/>
      <c r="AE268" s="469"/>
      <c r="AF268" s="469"/>
      <c r="AG268" s="469"/>
    </row>
    <row r="269" spans="1:33" x14ac:dyDescent="0.2">
      <c r="A269" s="452">
        <f t="shared" si="36"/>
        <v>2042</v>
      </c>
      <c r="B269" s="452">
        <f t="shared" si="37"/>
        <v>6</v>
      </c>
      <c r="C269" s="457">
        <f t="shared" si="30"/>
        <v>52018</v>
      </c>
      <c r="E269" s="463">
        <v>14820673</v>
      </c>
      <c r="F269" s="464">
        <v>12533443</v>
      </c>
      <c r="G269" s="464">
        <v>636999</v>
      </c>
      <c r="H269" s="464">
        <v>1188620</v>
      </c>
      <c r="I269" s="464">
        <v>75409</v>
      </c>
      <c r="J269" s="464">
        <v>282124</v>
      </c>
      <c r="K269" s="464">
        <v>19083</v>
      </c>
      <c r="L269" s="464">
        <v>4770109</v>
      </c>
      <c r="M269" s="464">
        <v>19586158</v>
      </c>
      <c r="N269" s="464">
        <f t="shared" si="31"/>
        <v>28085607</v>
      </c>
      <c r="O269" s="464">
        <f t="shared" si="32"/>
        <v>1470744</v>
      </c>
      <c r="P269" s="464">
        <f t="shared" si="33"/>
        <v>24356267</v>
      </c>
      <c r="Q269" s="464">
        <f t="shared" si="39"/>
        <v>53912618</v>
      </c>
      <c r="R269" s="464">
        <f t="shared" si="35"/>
        <v>610661</v>
      </c>
      <c r="S269" s="465">
        <f t="shared" si="38"/>
        <v>54523279</v>
      </c>
      <c r="T269" s="469"/>
      <c r="U269" s="469"/>
      <c r="V269" s="469"/>
      <c r="W269" s="469"/>
      <c r="X269" s="469"/>
      <c r="Y269" s="469"/>
      <c r="Z269" s="469"/>
      <c r="AA269" s="469"/>
      <c r="AB269" s="469"/>
      <c r="AC269" s="469"/>
      <c r="AD269" s="469"/>
      <c r="AE269" s="469"/>
      <c r="AF269" s="469"/>
      <c r="AG269" s="469"/>
    </row>
    <row r="270" spans="1:33" x14ac:dyDescent="0.2">
      <c r="A270" s="452">
        <f t="shared" si="36"/>
        <v>2042</v>
      </c>
      <c r="B270" s="452">
        <f t="shared" si="37"/>
        <v>7</v>
      </c>
      <c r="C270" s="457">
        <f t="shared" si="30"/>
        <v>52048</v>
      </c>
      <c r="E270" s="463">
        <v>11785082</v>
      </c>
      <c r="F270" s="464">
        <v>10886376</v>
      </c>
      <c r="G270" s="464">
        <v>536154</v>
      </c>
      <c r="H270" s="464">
        <v>1196774</v>
      </c>
      <c r="I270" s="464">
        <v>80044</v>
      </c>
      <c r="J270" s="464">
        <v>288599</v>
      </c>
      <c r="K270" s="464">
        <v>18083</v>
      </c>
      <c r="L270" s="464">
        <v>4191605</v>
      </c>
      <c r="M270" s="464">
        <v>19697489</v>
      </c>
      <c r="N270" s="464">
        <f t="shared" si="31"/>
        <v>23305739</v>
      </c>
      <c r="O270" s="464">
        <f t="shared" si="32"/>
        <v>1485373</v>
      </c>
      <c r="P270" s="464">
        <f t="shared" si="33"/>
        <v>23889094</v>
      </c>
      <c r="Q270" s="464">
        <f t="shared" si="39"/>
        <v>48680206</v>
      </c>
      <c r="R270" s="464">
        <f t="shared" si="35"/>
        <v>551394</v>
      </c>
      <c r="S270" s="465">
        <f t="shared" si="38"/>
        <v>49231600</v>
      </c>
      <c r="T270" s="469"/>
      <c r="U270" s="469"/>
      <c r="V270" s="469"/>
      <c r="W270" s="469"/>
      <c r="X270" s="469"/>
      <c r="Y270" s="469"/>
      <c r="Z270" s="469"/>
      <c r="AA270" s="469"/>
      <c r="AB270" s="469"/>
      <c r="AC270" s="469"/>
      <c r="AD270" s="469"/>
      <c r="AE270" s="469"/>
      <c r="AF270" s="469"/>
      <c r="AG270" s="469"/>
    </row>
    <row r="271" spans="1:33" x14ac:dyDescent="0.2">
      <c r="A271" s="452">
        <f t="shared" si="36"/>
        <v>2042</v>
      </c>
      <c r="B271" s="452">
        <f t="shared" si="37"/>
        <v>8</v>
      </c>
      <c r="C271" s="457">
        <f t="shared" si="30"/>
        <v>52079</v>
      </c>
      <c r="E271" s="463">
        <v>11549459</v>
      </c>
      <c r="F271" s="464">
        <v>11887101</v>
      </c>
      <c r="G271" s="464">
        <v>607819</v>
      </c>
      <c r="H271" s="464">
        <v>1267094</v>
      </c>
      <c r="I271" s="464">
        <v>84855</v>
      </c>
      <c r="J271" s="464">
        <v>295291</v>
      </c>
      <c r="K271" s="464">
        <v>18413</v>
      </c>
      <c r="L271" s="464">
        <v>4313267</v>
      </c>
      <c r="M271" s="464">
        <v>18800846</v>
      </c>
      <c r="N271" s="464">
        <f t="shared" si="31"/>
        <v>24147647</v>
      </c>
      <c r="O271" s="464">
        <f t="shared" si="32"/>
        <v>1562385</v>
      </c>
      <c r="P271" s="464">
        <f t="shared" si="33"/>
        <v>23114113</v>
      </c>
      <c r="Q271" s="464">
        <f t="shared" si="39"/>
        <v>48824145</v>
      </c>
      <c r="R271" s="464">
        <f t="shared" si="35"/>
        <v>553024</v>
      </c>
      <c r="S271" s="465">
        <f t="shared" si="38"/>
        <v>49377169</v>
      </c>
      <c r="T271" s="469"/>
      <c r="U271" s="469"/>
      <c r="V271" s="469"/>
      <c r="W271" s="469"/>
      <c r="X271" s="469"/>
      <c r="Y271" s="469"/>
      <c r="Z271" s="469"/>
      <c r="AA271" s="469"/>
      <c r="AB271" s="469"/>
      <c r="AC271" s="469"/>
      <c r="AD271" s="469"/>
      <c r="AE271" s="469"/>
      <c r="AF271" s="469"/>
      <c r="AG271" s="469"/>
    </row>
    <row r="272" spans="1:33" x14ac:dyDescent="0.2">
      <c r="A272" s="452">
        <f t="shared" si="36"/>
        <v>2042</v>
      </c>
      <c r="B272" s="452">
        <f t="shared" si="37"/>
        <v>9</v>
      </c>
      <c r="C272" s="457">
        <f t="shared" si="30"/>
        <v>52110</v>
      </c>
      <c r="E272" s="463">
        <v>14155835</v>
      </c>
      <c r="F272" s="464">
        <v>14148486</v>
      </c>
      <c r="G272" s="464">
        <v>869750</v>
      </c>
      <c r="H272" s="464">
        <v>1164564</v>
      </c>
      <c r="I272" s="464">
        <v>74884</v>
      </c>
      <c r="J272" s="464">
        <v>225261</v>
      </c>
      <c r="K272" s="464">
        <v>16668</v>
      </c>
      <c r="L272" s="464">
        <v>4417680</v>
      </c>
      <c r="M272" s="464">
        <v>20301799</v>
      </c>
      <c r="N272" s="464">
        <f t="shared" si="31"/>
        <v>29265623</v>
      </c>
      <c r="O272" s="464">
        <f t="shared" si="32"/>
        <v>1389825</v>
      </c>
      <c r="P272" s="464">
        <f t="shared" si="33"/>
        <v>24719479</v>
      </c>
      <c r="Q272" s="464">
        <f t="shared" si="39"/>
        <v>55374927</v>
      </c>
      <c r="R272" s="464">
        <f t="shared" si="35"/>
        <v>627224</v>
      </c>
      <c r="S272" s="465">
        <f t="shared" si="38"/>
        <v>56002151</v>
      </c>
      <c r="T272" s="469"/>
      <c r="U272" s="469"/>
      <c r="V272" s="469"/>
      <c r="W272" s="469"/>
      <c r="X272" s="469"/>
      <c r="Y272" s="469"/>
      <c r="Z272" s="469"/>
      <c r="AA272" s="469"/>
      <c r="AB272" s="469"/>
      <c r="AC272" s="469"/>
      <c r="AD272" s="469"/>
      <c r="AE272" s="469"/>
      <c r="AF272" s="469"/>
      <c r="AG272" s="469"/>
    </row>
    <row r="273" spans="1:33" x14ac:dyDescent="0.2">
      <c r="A273" s="452">
        <f t="shared" si="36"/>
        <v>2042</v>
      </c>
      <c r="B273" s="452">
        <f t="shared" si="37"/>
        <v>10</v>
      </c>
      <c r="C273" s="457">
        <f t="shared" si="30"/>
        <v>52140</v>
      </c>
      <c r="E273" s="463">
        <v>28069571</v>
      </c>
      <c r="F273" s="464">
        <v>23178003</v>
      </c>
      <c r="G273" s="464">
        <v>948725</v>
      </c>
      <c r="H273" s="464">
        <v>1606461</v>
      </c>
      <c r="I273" s="464">
        <v>95532</v>
      </c>
      <c r="J273" s="464">
        <v>235460</v>
      </c>
      <c r="K273" s="464">
        <v>19398</v>
      </c>
      <c r="L273" s="464">
        <v>4127725</v>
      </c>
      <c r="M273" s="464">
        <v>15580130</v>
      </c>
      <c r="N273" s="464">
        <f t="shared" si="31"/>
        <v>52311229</v>
      </c>
      <c r="O273" s="464">
        <f t="shared" si="32"/>
        <v>1841921</v>
      </c>
      <c r="P273" s="464">
        <f t="shared" si="33"/>
        <v>19707855</v>
      </c>
      <c r="Q273" s="464">
        <f t="shared" si="39"/>
        <v>73861005</v>
      </c>
      <c r="R273" s="464">
        <f t="shared" si="35"/>
        <v>836613</v>
      </c>
      <c r="S273" s="465">
        <f t="shared" si="38"/>
        <v>74697618</v>
      </c>
      <c r="T273" s="469"/>
      <c r="U273" s="469"/>
      <c r="V273" s="469"/>
      <c r="W273" s="469"/>
      <c r="X273" s="469"/>
      <c r="Y273" s="469"/>
      <c r="Z273" s="469"/>
      <c r="AA273" s="469"/>
      <c r="AB273" s="469"/>
      <c r="AC273" s="469"/>
      <c r="AD273" s="469"/>
      <c r="AE273" s="469"/>
      <c r="AF273" s="469"/>
      <c r="AG273" s="469"/>
    </row>
    <row r="274" spans="1:33" x14ac:dyDescent="0.2">
      <c r="A274" s="452">
        <f t="shared" si="36"/>
        <v>2042</v>
      </c>
      <c r="B274" s="452">
        <f t="shared" si="37"/>
        <v>11</v>
      </c>
      <c r="C274" s="457">
        <f t="shared" si="30"/>
        <v>52171</v>
      </c>
      <c r="E274" s="463">
        <v>46865822</v>
      </c>
      <c r="F274" s="464">
        <v>30536610</v>
      </c>
      <c r="G274" s="464">
        <v>1568207</v>
      </c>
      <c r="H274" s="464">
        <v>1657407</v>
      </c>
      <c r="I274" s="464">
        <v>94820</v>
      </c>
      <c r="J274" s="464">
        <v>264553</v>
      </c>
      <c r="K274" s="464">
        <v>20667</v>
      </c>
      <c r="L274" s="464">
        <v>4933299</v>
      </c>
      <c r="M274" s="464">
        <v>16454803</v>
      </c>
      <c r="N274" s="464">
        <f t="shared" si="31"/>
        <v>79086126</v>
      </c>
      <c r="O274" s="464">
        <f t="shared" si="32"/>
        <v>1921960</v>
      </c>
      <c r="P274" s="464">
        <f t="shared" si="33"/>
        <v>21388102</v>
      </c>
      <c r="Q274" s="464">
        <f t="shared" si="39"/>
        <v>102396188</v>
      </c>
      <c r="R274" s="464">
        <f t="shared" si="35"/>
        <v>1159827</v>
      </c>
      <c r="S274" s="465">
        <f t="shared" si="38"/>
        <v>103556015</v>
      </c>
      <c r="T274" s="469"/>
      <c r="U274" s="469"/>
      <c r="V274" s="469"/>
      <c r="W274" s="469"/>
      <c r="X274" s="469"/>
      <c r="Y274" s="469"/>
      <c r="Z274" s="469"/>
      <c r="AA274" s="469"/>
      <c r="AB274" s="469"/>
      <c r="AC274" s="469"/>
      <c r="AD274" s="469"/>
      <c r="AE274" s="469"/>
      <c r="AF274" s="469"/>
      <c r="AG274" s="469"/>
    </row>
    <row r="275" spans="1:33" x14ac:dyDescent="0.2">
      <c r="A275" s="452">
        <f t="shared" si="36"/>
        <v>2042</v>
      </c>
      <c r="B275" s="452">
        <f t="shared" si="37"/>
        <v>12</v>
      </c>
      <c r="C275" s="457">
        <f t="shared" si="30"/>
        <v>52201</v>
      </c>
      <c r="E275" s="463">
        <v>64720296</v>
      </c>
      <c r="F275" s="464">
        <v>35890097</v>
      </c>
      <c r="G275" s="464">
        <v>2045206</v>
      </c>
      <c r="H275" s="464">
        <v>2066636</v>
      </c>
      <c r="I275" s="464">
        <v>114332</v>
      </c>
      <c r="J275" s="464">
        <v>299743</v>
      </c>
      <c r="K275" s="464">
        <v>22666</v>
      </c>
      <c r="L275" s="464">
        <v>5262449</v>
      </c>
      <c r="M275" s="464">
        <v>16789491</v>
      </c>
      <c r="N275" s="464">
        <f t="shared" si="31"/>
        <v>102792597</v>
      </c>
      <c r="O275" s="464">
        <f t="shared" si="32"/>
        <v>2366379</v>
      </c>
      <c r="P275" s="464">
        <f t="shared" si="33"/>
        <v>22051940</v>
      </c>
      <c r="Q275" s="464">
        <f t="shared" si="39"/>
        <v>127210916</v>
      </c>
      <c r="R275" s="464">
        <f t="shared" si="35"/>
        <v>1440900</v>
      </c>
      <c r="S275" s="465">
        <f t="shared" si="38"/>
        <v>128651816</v>
      </c>
      <c r="T275" s="469"/>
      <c r="U275" s="469"/>
      <c r="V275" s="469"/>
      <c r="W275" s="469"/>
      <c r="X275" s="469"/>
      <c r="Y275" s="469"/>
      <c r="Z275" s="469"/>
      <c r="AA275" s="469"/>
      <c r="AB275" s="469"/>
      <c r="AC275" s="469"/>
      <c r="AD275" s="469"/>
      <c r="AE275" s="469"/>
      <c r="AF275" s="469"/>
      <c r="AG275" s="469"/>
    </row>
    <row r="276" spans="1:33" x14ac:dyDescent="0.2">
      <c r="A276" s="452">
        <f t="shared" si="36"/>
        <v>2043</v>
      </c>
      <c r="B276" s="452">
        <f t="shared" si="37"/>
        <v>1</v>
      </c>
      <c r="C276" s="457">
        <f t="shared" si="30"/>
        <v>52232</v>
      </c>
      <c r="E276" s="463">
        <v>64199046</v>
      </c>
      <c r="F276" s="464">
        <v>30346455</v>
      </c>
      <c r="G276" s="464">
        <v>1784251</v>
      </c>
      <c r="H276" s="464">
        <v>1645723</v>
      </c>
      <c r="I276" s="464">
        <v>90862</v>
      </c>
      <c r="J276" s="464">
        <v>268460</v>
      </c>
      <c r="K276" s="464">
        <v>21156</v>
      </c>
      <c r="L276" s="464">
        <v>5127744</v>
      </c>
      <c r="M276" s="464">
        <v>14676847</v>
      </c>
      <c r="N276" s="464">
        <f t="shared" si="31"/>
        <v>96441770</v>
      </c>
      <c r="O276" s="464">
        <f t="shared" si="32"/>
        <v>1914183</v>
      </c>
      <c r="P276" s="464">
        <f t="shared" si="33"/>
        <v>19804591</v>
      </c>
      <c r="Q276" s="464">
        <f t="shared" si="39"/>
        <v>118160544</v>
      </c>
      <c r="R276" s="464">
        <f t="shared" si="35"/>
        <v>1338388</v>
      </c>
      <c r="S276" s="465">
        <f t="shared" si="38"/>
        <v>119498932</v>
      </c>
      <c r="T276" s="469"/>
      <c r="U276" s="469"/>
      <c r="V276" s="469"/>
      <c r="W276" s="469"/>
      <c r="X276" s="469"/>
      <c r="Y276" s="469"/>
      <c r="Z276" s="469"/>
      <c r="AA276" s="469"/>
      <c r="AB276" s="469"/>
      <c r="AC276" s="469"/>
      <c r="AD276" s="469"/>
      <c r="AE276" s="469"/>
      <c r="AF276" s="469"/>
      <c r="AG276" s="469"/>
    </row>
    <row r="277" spans="1:33" x14ac:dyDescent="0.2">
      <c r="A277" s="452">
        <f t="shared" si="36"/>
        <v>2043</v>
      </c>
      <c r="B277" s="452">
        <f t="shared" si="37"/>
        <v>2</v>
      </c>
      <c r="C277" s="457">
        <f t="shared" si="30"/>
        <v>52263</v>
      </c>
      <c r="E277" s="463">
        <v>53714214</v>
      </c>
      <c r="F277" s="464">
        <v>26757296</v>
      </c>
      <c r="G277" s="464">
        <v>1618892</v>
      </c>
      <c r="H277" s="464">
        <v>1597809</v>
      </c>
      <c r="I277" s="464">
        <v>89086</v>
      </c>
      <c r="J277" s="464">
        <v>251795</v>
      </c>
      <c r="K277" s="464">
        <v>20498</v>
      </c>
      <c r="L277" s="464">
        <v>5705942</v>
      </c>
      <c r="M277" s="464">
        <v>17917616</v>
      </c>
      <c r="N277" s="464">
        <f t="shared" si="31"/>
        <v>82199986</v>
      </c>
      <c r="O277" s="464">
        <f t="shared" si="32"/>
        <v>1849604</v>
      </c>
      <c r="P277" s="464">
        <f t="shared" si="33"/>
        <v>23623558</v>
      </c>
      <c r="Q277" s="464">
        <f t="shared" si="39"/>
        <v>107673148</v>
      </c>
      <c r="R277" s="464">
        <f t="shared" si="35"/>
        <v>1219599</v>
      </c>
      <c r="S277" s="465">
        <f t="shared" si="38"/>
        <v>108892747</v>
      </c>
      <c r="T277" s="469"/>
      <c r="U277" s="469"/>
      <c r="V277" s="469"/>
      <c r="W277" s="469"/>
      <c r="X277" s="469"/>
      <c r="Y277" s="469"/>
      <c r="Z277" s="469"/>
      <c r="AA277" s="469"/>
      <c r="AB277" s="469"/>
      <c r="AC277" s="469"/>
      <c r="AD277" s="469"/>
      <c r="AE277" s="469"/>
      <c r="AF277" s="469"/>
      <c r="AG277" s="469"/>
    </row>
    <row r="278" spans="1:33" x14ac:dyDescent="0.2">
      <c r="A278" s="452">
        <f t="shared" si="36"/>
        <v>2043</v>
      </c>
      <c r="B278" s="452">
        <f t="shared" si="37"/>
        <v>3</v>
      </c>
      <c r="C278" s="457">
        <f t="shared" si="30"/>
        <v>52291</v>
      </c>
      <c r="E278" s="463">
        <v>48446959</v>
      </c>
      <c r="F278" s="464">
        <v>24857811</v>
      </c>
      <c r="G278" s="464">
        <v>1480330</v>
      </c>
      <c r="H278" s="464">
        <v>1543848</v>
      </c>
      <c r="I278" s="464">
        <v>87749</v>
      </c>
      <c r="J278" s="464">
        <v>267825</v>
      </c>
      <c r="K278" s="464">
        <v>21958</v>
      </c>
      <c r="L278" s="464">
        <v>5080696</v>
      </c>
      <c r="M278" s="464">
        <v>14832319</v>
      </c>
      <c r="N278" s="464">
        <f t="shared" si="31"/>
        <v>74894807</v>
      </c>
      <c r="O278" s="464">
        <f t="shared" si="32"/>
        <v>1811673</v>
      </c>
      <c r="P278" s="464">
        <f t="shared" si="33"/>
        <v>19913015</v>
      </c>
      <c r="Q278" s="464">
        <f t="shared" si="39"/>
        <v>96619495</v>
      </c>
      <c r="R278" s="464">
        <f t="shared" si="35"/>
        <v>1094396</v>
      </c>
      <c r="S278" s="465">
        <f t="shared" si="38"/>
        <v>97713891</v>
      </c>
      <c r="T278" s="469"/>
      <c r="U278" s="469"/>
      <c r="V278" s="469"/>
      <c r="W278" s="469"/>
      <c r="X278" s="469"/>
      <c r="Y278" s="469"/>
      <c r="Z278" s="469"/>
      <c r="AA278" s="469"/>
      <c r="AB278" s="469"/>
      <c r="AC278" s="469"/>
      <c r="AD278" s="469"/>
      <c r="AE278" s="469"/>
      <c r="AF278" s="469"/>
      <c r="AG278" s="469"/>
    </row>
    <row r="279" spans="1:33" x14ac:dyDescent="0.2">
      <c r="A279" s="452">
        <f t="shared" si="36"/>
        <v>2043</v>
      </c>
      <c r="B279" s="452">
        <f t="shared" si="37"/>
        <v>4</v>
      </c>
      <c r="C279" s="457">
        <f t="shared" si="30"/>
        <v>52322</v>
      </c>
      <c r="E279" s="463">
        <v>35555010</v>
      </c>
      <c r="F279" s="464">
        <v>18890603</v>
      </c>
      <c r="G279" s="464">
        <v>1179994</v>
      </c>
      <c r="H279" s="464">
        <v>1265218</v>
      </c>
      <c r="I279" s="464">
        <v>74111</v>
      </c>
      <c r="J279" s="464">
        <v>254465</v>
      </c>
      <c r="K279" s="464">
        <v>20955</v>
      </c>
      <c r="L279" s="464">
        <v>5236601</v>
      </c>
      <c r="M279" s="464">
        <v>16133276</v>
      </c>
      <c r="N279" s="464">
        <f t="shared" si="31"/>
        <v>55720673</v>
      </c>
      <c r="O279" s="464">
        <f t="shared" si="32"/>
        <v>1519683</v>
      </c>
      <c r="P279" s="464">
        <f t="shared" si="33"/>
        <v>21369877</v>
      </c>
      <c r="Q279" s="464">
        <f t="shared" si="39"/>
        <v>78610233</v>
      </c>
      <c r="R279" s="464">
        <f t="shared" si="35"/>
        <v>890407</v>
      </c>
      <c r="S279" s="465">
        <f t="shared" si="38"/>
        <v>79500640</v>
      </c>
      <c r="T279" s="469"/>
      <c r="U279" s="469"/>
      <c r="V279" s="469"/>
      <c r="W279" s="469"/>
      <c r="X279" s="469"/>
      <c r="Y279" s="469"/>
      <c r="Z279" s="469"/>
      <c r="AA279" s="469"/>
      <c r="AB279" s="469"/>
      <c r="AC279" s="469"/>
      <c r="AD279" s="469"/>
      <c r="AE279" s="469"/>
      <c r="AF279" s="469"/>
      <c r="AG279" s="469"/>
    </row>
    <row r="280" spans="1:33" x14ac:dyDescent="0.2">
      <c r="A280" s="452">
        <f t="shared" si="36"/>
        <v>2043</v>
      </c>
      <c r="B280" s="452">
        <f t="shared" si="37"/>
        <v>5</v>
      </c>
      <c r="C280" s="457">
        <f t="shared" si="30"/>
        <v>52352</v>
      </c>
      <c r="E280" s="463">
        <v>21145304</v>
      </c>
      <c r="F280" s="464">
        <v>14862503</v>
      </c>
      <c r="G280" s="464">
        <v>798724</v>
      </c>
      <c r="H280" s="464">
        <v>1315922</v>
      </c>
      <c r="I280" s="464">
        <v>78536</v>
      </c>
      <c r="J280" s="464">
        <v>236069</v>
      </c>
      <c r="K280" s="464">
        <v>19482</v>
      </c>
      <c r="L280" s="464">
        <v>4712483</v>
      </c>
      <c r="M280" s="464">
        <v>19303825</v>
      </c>
      <c r="N280" s="464">
        <f t="shared" si="31"/>
        <v>36904549</v>
      </c>
      <c r="O280" s="464">
        <f t="shared" si="32"/>
        <v>1551991</v>
      </c>
      <c r="P280" s="464">
        <f t="shared" si="33"/>
        <v>24016308</v>
      </c>
      <c r="Q280" s="464">
        <f t="shared" si="39"/>
        <v>62472848</v>
      </c>
      <c r="R280" s="464">
        <f t="shared" si="35"/>
        <v>707621</v>
      </c>
      <c r="S280" s="465">
        <f t="shared" si="38"/>
        <v>63180469</v>
      </c>
      <c r="T280" s="469"/>
      <c r="U280" s="469"/>
      <c r="V280" s="469"/>
      <c r="W280" s="469"/>
      <c r="X280" s="469"/>
      <c r="Y280" s="469"/>
      <c r="Z280" s="469"/>
      <c r="AA280" s="469"/>
      <c r="AB280" s="469"/>
      <c r="AC280" s="469"/>
      <c r="AD280" s="469"/>
      <c r="AE280" s="469"/>
      <c r="AF280" s="469"/>
      <c r="AG280" s="469"/>
    </row>
    <row r="281" spans="1:33" x14ac:dyDescent="0.2">
      <c r="A281" s="452">
        <f t="shared" si="36"/>
        <v>2043</v>
      </c>
      <c r="B281" s="452">
        <f t="shared" si="37"/>
        <v>6</v>
      </c>
      <c r="C281" s="457">
        <f t="shared" si="30"/>
        <v>52383</v>
      </c>
      <c r="E281" s="463">
        <v>14628631</v>
      </c>
      <c r="F281" s="464">
        <v>12577963</v>
      </c>
      <c r="G281" s="464">
        <v>627772</v>
      </c>
      <c r="H281" s="464">
        <v>1124503</v>
      </c>
      <c r="I281" s="464">
        <v>70774</v>
      </c>
      <c r="J281" s="464">
        <v>281790</v>
      </c>
      <c r="K281" s="464">
        <v>19076</v>
      </c>
      <c r="L281" s="464">
        <v>4867405</v>
      </c>
      <c r="M281" s="464">
        <v>19570869</v>
      </c>
      <c r="N281" s="464">
        <f t="shared" si="31"/>
        <v>27924216</v>
      </c>
      <c r="O281" s="464">
        <f t="shared" si="32"/>
        <v>1406293</v>
      </c>
      <c r="P281" s="464">
        <f t="shared" si="33"/>
        <v>24438274</v>
      </c>
      <c r="Q281" s="464">
        <f t="shared" si="39"/>
        <v>53768783</v>
      </c>
      <c r="R281" s="464">
        <f t="shared" si="35"/>
        <v>609032</v>
      </c>
      <c r="S281" s="465">
        <f t="shared" si="38"/>
        <v>54377815</v>
      </c>
      <c r="T281" s="469"/>
      <c r="U281" s="469"/>
      <c r="V281" s="469"/>
      <c r="W281" s="469"/>
      <c r="X281" s="469"/>
      <c r="Y281" s="469"/>
      <c r="Z281" s="469"/>
      <c r="AA281" s="469"/>
      <c r="AB281" s="469"/>
      <c r="AC281" s="469"/>
      <c r="AD281" s="469"/>
      <c r="AE281" s="469"/>
      <c r="AF281" s="469"/>
      <c r="AG281" s="469"/>
    </row>
    <row r="282" spans="1:33" x14ac:dyDescent="0.2">
      <c r="A282" s="452">
        <f t="shared" si="36"/>
        <v>2043</v>
      </c>
      <c r="B282" s="452">
        <f t="shared" si="37"/>
        <v>7</v>
      </c>
      <c r="C282" s="457">
        <f t="shared" si="30"/>
        <v>52413</v>
      </c>
      <c r="E282" s="463">
        <v>11668471</v>
      </c>
      <c r="F282" s="464">
        <v>10936348</v>
      </c>
      <c r="G282" s="464">
        <v>529128</v>
      </c>
      <c r="H282" s="464">
        <v>1132755</v>
      </c>
      <c r="I282" s="464">
        <v>75121</v>
      </c>
      <c r="J282" s="464">
        <v>288323</v>
      </c>
      <c r="K282" s="464">
        <v>18080</v>
      </c>
      <c r="L282" s="464">
        <v>4284981</v>
      </c>
      <c r="M282" s="464">
        <v>19683299</v>
      </c>
      <c r="N282" s="464">
        <f t="shared" si="31"/>
        <v>23227148</v>
      </c>
      <c r="O282" s="464">
        <f t="shared" si="32"/>
        <v>1421078</v>
      </c>
      <c r="P282" s="464">
        <f t="shared" si="33"/>
        <v>23968280</v>
      </c>
      <c r="Q282" s="464">
        <f t="shared" si="39"/>
        <v>48616506</v>
      </c>
      <c r="R282" s="464">
        <f t="shared" si="35"/>
        <v>550672</v>
      </c>
      <c r="S282" s="465">
        <f t="shared" si="38"/>
        <v>49167178</v>
      </c>
      <c r="T282" s="469"/>
      <c r="U282" s="469"/>
      <c r="V282" s="469"/>
      <c r="W282" s="469"/>
      <c r="X282" s="469"/>
      <c r="Y282" s="469"/>
      <c r="Z282" s="469"/>
      <c r="AA282" s="469"/>
      <c r="AB282" s="469"/>
      <c r="AC282" s="469"/>
      <c r="AD282" s="469"/>
      <c r="AE282" s="469"/>
      <c r="AF282" s="469"/>
      <c r="AG282" s="469"/>
    </row>
    <row r="283" spans="1:33" x14ac:dyDescent="0.2">
      <c r="A283" s="452">
        <f t="shared" si="36"/>
        <v>2043</v>
      </c>
      <c r="B283" s="452">
        <f t="shared" si="37"/>
        <v>8</v>
      </c>
      <c r="C283" s="457">
        <f t="shared" si="30"/>
        <v>52444</v>
      </c>
      <c r="E283" s="463">
        <v>11415418</v>
      </c>
      <c r="F283" s="464">
        <v>11931727</v>
      </c>
      <c r="G283" s="464">
        <v>599525</v>
      </c>
      <c r="H283" s="464">
        <v>1198655</v>
      </c>
      <c r="I283" s="464">
        <v>79584</v>
      </c>
      <c r="J283" s="464">
        <v>294989</v>
      </c>
      <c r="K283" s="464">
        <v>18407</v>
      </c>
      <c r="L283" s="464">
        <v>4412439</v>
      </c>
      <c r="M283" s="464">
        <v>18784446</v>
      </c>
      <c r="N283" s="464">
        <f t="shared" si="31"/>
        <v>24044661</v>
      </c>
      <c r="O283" s="464">
        <f t="shared" si="32"/>
        <v>1493644</v>
      </c>
      <c r="P283" s="464">
        <f t="shared" si="33"/>
        <v>23196885</v>
      </c>
      <c r="Q283" s="464">
        <f t="shared" si="39"/>
        <v>48735190</v>
      </c>
      <c r="R283" s="464">
        <f t="shared" si="35"/>
        <v>552017</v>
      </c>
      <c r="S283" s="465">
        <f t="shared" si="38"/>
        <v>49287207</v>
      </c>
      <c r="T283" s="469"/>
      <c r="U283" s="469"/>
      <c r="V283" s="469"/>
      <c r="W283" s="469"/>
      <c r="X283" s="469"/>
      <c r="Y283" s="469"/>
      <c r="Z283" s="469"/>
      <c r="AA283" s="469"/>
      <c r="AB283" s="469"/>
      <c r="AC283" s="469"/>
      <c r="AD283" s="469"/>
      <c r="AE283" s="469"/>
      <c r="AF283" s="469"/>
      <c r="AG283" s="469"/>
    </row>
    <row r="284" spans="1:33" x14ac:dyDescent="0.2">
      <c r="A284" s="452">
        <f t="shared" si="36"/>
        <v>2043</v>
      </c>
      <c r="B284" s="452">
        <f t="shared" si="37"/>
        <v>9</v>
      </c>
      <c r="C284" s="457">
        <f t="shared" si="30"/>
        <v>52475</v>
      </c>
      <c r="E284" s="463">
        <v>14008040</v>
      </c>
      <c r="F284" s="464">
        <v>14210110</v>
      </c>
      <c r="G284" s="464">
        <v>859737</v>
      </c>
      <c r="H284" s="464">
        <v>1100869</v>
      </c>
      <c r="I284" s="464">
        <v>70211</v>
      </c>
      <c r="J284" s="464">
        <v>225022</v>
      </c>
      <c r="K284" s="464">
        <v>16665</v>
      </c>
      <c r="L284" s="464">
        <v>4514765</v>
      </c>
      <c r="M284" s="464">
        <v>20289053</v>
      </c>
      <c r="N284" s="464">
        <f t="shared" si="31"/>
        <v>29164763</v>
      </c>
      <c r="O284" s="464">
        <f t="shared" si="32"/>
        <v>1325891</v>
      </c>
      <c r="P284" s="464">
        <f t="shared" si="33"/>
        <v>24803818</v>
      </c>
      <c r="Q284" s="464">
        <f t="shared" si="39"/>
        <v>55294472</v>
      </c>
      <c r="R284" s="464">
        <f t="shared" si="35"/>
        <v>626313</v>
      </c>
      <c r="S284" s="465">
        <f t="shared" si="38"/>
        <v>55920785</v>
      </c>
      <c r="T284" s="469"/>
      <c r="U284" s="469"/>
      <c r="V284" s="469"/>
      <c r="W284" s="469"/>
      <c r="X284" s="469"/>
      <c r="Y284" s="469"/>
      <c r="Z284" s="469"/>
      <c r="AA284" s="469"/>
      <c r="AB284" s="469"/>
      <c r="AC284" s="469"/>
      <c r="AD284" s="469"/>
      <c r="AE284" s="469"/>
      <c r="AF284" s="469"/>
      <c r="AG284" s="469"/>
    </row>
    <row r="285" spans="1:33" x14ac:dyDescent="0.2">
      <c r="A285" s="452">
        <f t="shared" si="36"/>
        <v>2043</v>
      </c>
      <c r="B285" s="452">
        <f t="shared" si="37"/>
        <v>10</v>
      </c>
      <c r="C285" s="457">
        <f t="shared" si="30"/>
        <v>52505</v>
      </c>
      <c r="E285" s="463">
        <v>27637964</v>
      </c>
      <c r="F285" s="464">
        <v>23188219</v>
      </c>
      <c r="G285" s="464">
        <v>936362</v>
      </c>
      <c r="H285" s="464">
        <v>1514659</v>
      </c>
      <c r="I285" s="464">
        <v>89484</v>
      </c>
      <c r="J285" s="464">
        <v>235106</v>
      </c>
      <c r="K285" s="464">
        <v>19390</v>
      </c>
      <c r="L285" s="464">
        <v>4223617</v>
      </c>
      <c r="M285" s="464">
        <v>15560444</v>
      </c>
      <c r="N285" s="464">
        <f t="shared" si="31"/>
        <v>51871419</v>
      </c>
      <c r="O285" s="464">
        <f t="shared" si="32"/>
        <v>1749765</v>
      </c>
      <c r="P285" s="464">
        <f t="shared" si="33"/>
        <v>19784061</v>
      </c>
      <c r="Q285" s="464">
        <f t="shared" si="39"/>
        <v>73405245</v>
      </c>
      <c r="R285" s="464">
        <f t="shared" si="35"/>
        <v>831451</v>
      </c>
      <c r="S285" s="465">
        <f t="shared" si="38"/>
        <v>74236696</v>
      </c>
      <c r="T285" s="469"/>
      <c r="U285" s="469"/>
      <c r="V285" s="469"/>
      <c r="W285" s="469"/>
      <c r="X285" s="469"/>
      <c r="Y285" s="469"/>
      <c r="Z285" s="469"/>
      <c r="AA285" s="469"/>
      <c r="AB285" s="469"/>
      <c r="AC285" s="469"/>
      <c r="AD285" s="469"/>
      <c r="AE285" s="469"/>
      <c r="AF285" s="469"/>
      <c r="AG285" s="469"/>
    </row>
    <row r="286" spans="1:33" x14ac:dyDescent="0.2">
      <c r="A286" s="452">
        <f t="shared" si="36"/>
        <v>2043</v>
      </c>
      <c r="B286" s="452">
        <f t="shared" si="37"/>
        <v>11</v>
      </c>
      <c r="C286" s="457">
        <f t="shared" si="30"/>
        <v>52536</v>
      </c>
      <c r="E286" s="463">
        <v>45961130</v>
      </c>
      <c r="F286" s="464">
        <v>30354088</v>
      </c>
      <c r="G286" s="464">
        <v>1542334</v>
      </c>
      <c r="H286" s="464">
        <v>1556131</v>
      </c>
      <c r="I286" s="464">
        <v>88642</v>
      </c>
      <c r="J286" s="464">
        <v>264095</v>
      </c>
      <c r="K286" s="464">
        <v>20650</v>
      </c>
      <c r="L286" s="464">
        <v>5024365</v>
      </c>
      <c r="M286" s="464">
        <v>16433314</v>
      </c>
      <c r="N286" s="464">
        <f t="shared" si="31"/>
        <v>77966844</v>
      </c>
      <c r="O286" s="464">
        <f t="shared" si="32"/>
        <v>1820226</v>
      </c>
      <c r="P286" s="464">
        <f t="shared" si="33"/>
        <v>21457679</v>
      </c>
      <c r="Q286" s="464">
        <f t="shared" si="39"/>
        <v>101244749</v>
      </c>
      <c r="R286" s="464">
        <f t="shared" si="35"/>
        <v>1146785</v>
      </c>
      <c r="S286" s="465">
        <f t="shared" si="38"/>
        <v>102391534</v>
      </c>
      <c r="T286" s="469"/>
      <c r="U286" s="469"/>
      <c r="V286" s="469"/>
      <c r="W286" s="469"/>
      <c r="X286" s="469"/>
      <c r="Y286" s="469"/>
      <c r="Z286" s="469"/>
      <c r="AA286" s="469"/>
      <c r="AB286" s="469"/>
      <c r="AC286" s="469"/>
      <c r="AD286" s="469"/>
      <c r="AE286" s="469"/>
      <c r="AF286" s="469"/>
      <c r="AG286" s="469"/>
    </row>
    <row r="287" spans="1:33" x14ac:dyDescent="0.2">
      <c r="A287" s="452">
        <f>IF(B287=1,A286+1,A286)</f>
        <v>2043</v>
      </c>
      <c r="B287" s="452">
        <f t="shared" si="37"/>
        <v>12</v>
      </c>
      <c r="C287" s="457">
        <f t="shared" si="30"/>
        <v>52566</v>
      </c>
      <c r="E287" s="463">
        <v>63405345</v>
      </c>
      <c r="F287" s="464">
        <v>35600552</v>
      </c>
      <c r="G287" s="464">
        <v>2009750</v>
      </c>
      <c r="H287" s="464">
        <v>1937738</v>
      </c>
      <c r="I287" s="464">
        <v>106776</v>
      </c>
      <c r="J287" s="464">
        <v>299113</v>
      </c>
      <c r="K287" s="464">
        <v>22643</v>
      </c>
      <c r="L287" s="464">
        <v>5347524</v>
      </c>
      <c r="M287" s="464">
        <v>16765063</v>
      </c>
      <c r="N287" s="464">
        <f t="shared" si="31"/>
        <v>101145066</v>
      </c>
      <c r="O287" s="464">
        <f t="shared" si="32"/>
        <v>2236851</v>
      </c>
      <c r="P287" s="464">
        <f t="shared" si="33"/>
        <v>22112587</v>
      </c>
      <c r="Q287" s="464">
        <f t="shared" si="39"/>
        <v>125494504</v>
      </c>
      <c r="R287" s="464">
        <f t="shared" si="35"/>
        <v>1421459</v>
      </c>
      <c r="S287" s="465">
        <f t="shared" si="38"/>
        <v>126915963</v>
      </c>
      <c r="T287" s="469"/>
      <c r="U287" s="469"/>
      <c r="V287" s="469"/>
      <c r="W287" s="469"/>
      <c r="X287" s="469"/>
      <c r="Y287" s="469"/>
      <c r="Z287" s="469"/>
      <c r="AA287" s="469"/>
      <c r="AB287" s="469"/>
      <c r="AC287" s="469"/>
      <c r="AD287" s="469"/>
      <c r="AE287" s="469"/>
      <c r="AF287" s="469"/>
      <c r="AG287" s="469"/>
    </row>
    <row r="288" spans="1:33" x14ac:dyDescent="0.2">
      <c r="A288" s="452">
        <f t="shared" ref="A288:A351" si="40">IF(B288=1,A287+1,A287)</f>
        <v>2044</v>
      </c>
      <c r="B288" s="452">
        <f t="shared" si="37"/>
        <v>1</v>
      </c>
      <c r="C288" s="457">
        <f t="shared" si="30"/>
        <v>52597</v>
      </c>
      <c r="E288" s="463">
        <v>62717590</v>
      </c>
      <c r="F288" s="464">
        <v>30337970</v>
      </c>
      <c r="G288" s="464">
        <v>1757191</v>
      </c>
      <c r="H288" s="464">
        <v>1557083</v>
      </c>
      <c r="I288" s="464">
        <v>85515</v>
      </c>
      <c r="J288" s="464">
        <v>268785</v>
      </c>
      <c r="K288" s="464">
        <v>21213</v>
      </c>
      <c r="L288" s="464">
        <v>5331753</v>
      </c>
      <c r="M288" s="464">
        <v>15046361</v>
      </c>
      <c r="N288" s="464">
        <f t="shared" si="31"/>
        <v>94919479</v>
      </c>
      <c r="O288" s="464">
        <f t="shared" si="32"/>
        <v>1825868</v>
      </c>
      <c r="P288" s="464">
        <f t="shared" si="33"/>
        <v>20378114</v>
      </c>
      <c r="Q288" s="464">
        <f t="shared" ref="Q288:Q351" si="41">SUM(N288:P288)</f>
        <v>117123461</v>
      </c>
      <c r="R288" s="464">
        <f t="shared" si="35"/>
        <v>1326641</v>
      </c>
      <c r="S288" s="465">
        <f t="shared" si="38"/>
        <v>118450102</v>
      </c>
      <c r="T288" s="469"/>
      <c r="U288" s="469"/>
      <c r="V288" s="469"/>
      <c r="W288" s="469"/>
      <c r="X288" s="469"/>
      <c r="Y288" s="469"/>
      <c r="Z288" s="469"/>
      <c r="AA288" s="469"/>
      <c r="AB288" s="469"/>
      <c r="AC288" s="469"/>
      <c r="AD288" s="469"/>
      <c r="AE288" s="469"/>
      <c r="AF288" s="469"/>
      <c r="AG288" s="469"/>
    </row>
    <row r="289" spans="1:33" x14ac:dyDescent="0.2">
      <c r="A289" s="452">
        <f t="shared" si="40"/>
        <v>2044</v>
      </c>
      <c r="B289" s="452">
        <f t="shared" si="37"/>
        <v>2</v>
      </c>
      <c r="C289" s="457">
        <f t="shared" si="30"/>
        <v>52628</v>
      </c>
      <c r="E289" s="463">
        <v>53526882</v>
      </c>
      <c r="F289" s="464">
        <v>27128686</v>
      </c>
      <c r="G289" s="464">
        <v>1617068</v>
      </c>
      <c r="H289" s="464">
        <v>1526440</v>
      </c>
      <c r="I289" s="464">
        <v>84640</v>
      </c>
      <c r="J289" s="464">
        <v>256262</v>
      </c>
      <c r="K289" s="464">
        <v>20852</v>
      </c>
      <c r="L289" s="464">
        <v>5770707</v>
      </c>
      <c r="M289" s="464">
        <v>17946882</v>
      </c>
      <c r="N289" s="464">
        <f t="shared" si="31"/>
        <v>82378128</v>
      </c>
      <c r="O289" s="464">
        <f t="shared" si="32"/>
        <v>1782702</v>
      </c>
      <c r="P289" s="464">
        <f t="shared" si="33"/>
        <v>23717589</v>
      </c>
      <c r="Q289" s="464">
        <f t="shared" si="41"/>
        <v>107878419</v>
      </c>
      <c r="R289" s="464">
        <f t="shared" si="35"/>
        <v>1221924</v>
      </c>
      <c r="S289" s="465">
        <f t="shared" si="38"/>
        <v>109100343</v>
      </c>
      <c r="T289" s="469"/>
      <c r="U289" s="469"/>
      <c r="V289" s="469"/>
      <c r="W289" s="469"/>
      <c r="X289" s="469"/>
      <c r="Y289" s="469"/>
      <c r="Z289" s="469"/>
      <c r="AA289" s="469"/>
      <c r="AB289" s="469"/>
      <c r="AC289" s="469"/>
      <c r="AD289" s="469"/>
      <c r="AE289" s="469"/>
      <c r="AF289" s="469"/>
      <c r="AG289" s="469"/>
    </row>
    <row r="290" spans="1:33" x14ac:dyDescent="0.2">
      <c r="A290" s="452">
        <f t="shared" si="40"/>
        <v>2044</v>
      </c>
      <c r="B290" s="452">
        <f t="shared" si="37"/>
        <v>3</v>
      </c>
      <c r="C290" s="457">
        <f t="shared" si="30"/>
        <v>52657</v>
      </c>
      <c r="E290" s="463">
        <v>48491985</v>
      </c>
      <c r="F290" s="464">
        <v>25064324</v>
      </c>
      <c r="G290" s="464">
        <v>1484523</v>
      </c>
      <c r="H290" s="464">
        <v>1464577</v>
      </c>
      <c r="I290" s="464">
        <v>82698</v>
      </c>
      <c r="J290" s="464">
        <v>270363</v>
      </c>
      <c r="K290" s="464">
        <v>22180</v>
      </c>
      <c r="L290" s="464">
        <v>5195683</v>
      </c>
      <c r="M290" s="464">
        <v>14809807</v>
      </c>
      <c r="N290" s="464">
        <f t="shared" si="31"/>
        <v>75145710</v>
      </c>
      <c r="O290" s="464">
        <f t="shared" si="32"/>
        <v>1734940</v>
      </c>
      <c r="P290" s="464">
        <f t="shared" si="33"/>
        <v>20005490</v>
      </c>
      <c r="Q290" s="464">
        <f t="shared" si="41"/>
        <v>96886140</v>
      </c>
      <c r="R290" s="464">
        <f t="shared" si="35"/>
        <v>1097416</v>
      </c>
      <c r="S290" s="465">
        <f t="shared" si="38"/>
        <v>97983556</v>
      </c>
      <c r="T290" s="469"/>
      <c r="U290" s="469"/>
      <c r="V290" s="469"/>
      <c r="W290" s="469"/>
      <c r="X290" s="469"/>
      <c r="Y290" s="469"/>
      <c r="Z290" s="469"/>
      <c r="AA290" s="469"/>
      <c r="AB290" s="469"/>
      <c r="AC290" s="469"/>
      <c r="AD290" s="469"/>
      <c r="AE290" s="469"/>
      <c r="AF290" s="469"/>
      <c r="AG290" s="469"/>
    </row>
    <row r="291" spans="1:33" x14ac:dyDescent="0.2">
      <c r="A291" s="452">
        <f t="shared" si="40"/>
        <v>2044</v>
      </c>
      <c r="B291" s="452">
        <f t="shared" si="37"/>
        <v>4</v>
      </c>
      <c r="C291" s="457">
        <f t="shared" si="30"/>
        <v>52688</v>
      </c>
      <c r="E291" s="463">
        <v>34956736</v>
      </c>
      <c r="F291" s="464">
        <v>18866445</v>
      </c>
      <c r="G291" s="464">
        <v>1161600</v>
      </c>
      <c r="H291" s="464">
        <v>1190789</v>
      </c>
      <c r="I291" s="464">
        <v>69194</v>
      </c>
      <c r="J291" s="464">
        <v>253712</v>
      </c>
      <c r="K291" s="464">
        <v>20942</v>
      </c>
      <c r="L291" s="464">
        <v>5332463</v>
      </c>
      <c r="M291" s="464">
        <v>16117886</v>
      </c>
      <c r="N291" s="464">
        <f t="shared" si="31"/>
        <v>55074917</v>
      </c>
      <c r="O291" s="464">
        <f t="shared" si="32"/>
        <v>1444501</v>
      </c>
      <c r="P291" s="464">
        <f t="shared" si="33"/>
        <v>21450349</v>
      </c>
      <c r="Q291" s="464">
        <f t="shared" si="41"/>
        <v>77969767</v>
      </c>
      <c r="R291" s="464">
        <f t="shared" si="35"/>
        <v>883153</v>
      </c>
      <c r="S291" s="465">
        <f t="shared" si="38"/>
        <v>78852920</v>
      </c>
      <c r="T291" s="469"/>
      <c r="U291" s="469"/>
      <c r="V291" s="469"/>
      <c r="W291" s="469"/>
      <c r="X291" s="469"/>
      <c r="Y291" s="469"/>
      <c r="Z291" s="469"/>
      <c r="AA291" s="469"/>
      <c r="AB291" s="469"/>
      <c r="AC291" s="469"/>
      <c r="AD291" s="469"/>
      <c r="AE291" s="469"/>
      <c r="AF291" s="469"/>
      <c r="AG291" s="469"/>
    </row>
    <row r="292" spans="1:33" x14ac:dyDescent="0.2">
      <c r="A292" s="452">
        <f t="shared" si="40"/>
        <v>2044</v>
      </c>
      <c r="B292" s="452">
        <f t="shared" si="37"/>
        <v>5</v>
      </c>
      <c r="C292" s="457">
        <f t="shared" ref="C292:C355" si="42">DATE(A292,B292,1)</f>
        <v>52718</v>
      </c>
      <c r="E292" s="463">
        <v>20856412</v>
      </c>
      <c r="F292" s="464">
        <v>14897488</v>
      </c>
      <c r="G292" s="464">
        <v>787901</v>
      </c>
      <c r="H292" s="464">
        <v>1240488</v>
      </c>
      <c r="I292" s="464">
        <v>73353</v>
      </c>
      <c r="J292" s="464">
        <v>235419</v>
      </c>
      <c r="K292" s="464">
        <v>19473</v>
      </c>
      <c r="L292" s="464">
        <v>4805337</v>
      </c>
      <c r="M292" s="464">
        <v>19288376</v>
      </c>
      <c r="N292" s="464">
        <f t="shared" ref="N292:N355" si="43">SUM(E292:G292,I292,K292)</f>
        <v>36634627</v>
      </c>
      <c r="O292" s="464">
        <f t="shared" ref="O292:O355" si="44">SUM(H292,J292)</f>
        <v>1475907</v>
      </c>
      <c r="P292" s="464">
        <f t="shared" ref="P292:P355" si="45">SUM(L292:M292)</f>
        <v>24093713</v>
      </c>
      <c r="Q292" s="464">
        <f t="shared" si="41"/>
        <v>62204247</v>
      </c>
      <c r="R292" s="464">
        <f t="shared" ref="R292:R355" si="46">S292-Q292</f>
        <v>704579</v>
      </c>
      <c r="S292" s="465">
        <f t="shared" si="38"/>
        <v>62908826</v>
      </c>
      <c r="T292" s="469"/>
      <c r="U292" s="469"/>
      <c r="V292" s="469"/>
      <c r="W292" s="469"/>
      <c r="X292" s="469"/>
      <c r="Y292" s="469"/>
      <c r="Z292" s="469"/>
      <c r="AA292" s="469"/>
      <c r="AB292" s="469"/>
      <c r="AC292" s="469"/>
      <c r="AD292" s="469"/>
      <c r="AE292" s="469"/>
      <c r="AF292" s="469"/>
      <c r="AG292" s="469"/>
    </row>
    <row r="293" spans="1:33" x14ac:dyDescent="0.2">
      <c r="A293" s="452">
        <f t="shared" si="40"/>
        <v>2044</v>
      </c>
      <c r="B293" s="452">
        <f t="shared" ref="B293:B356" si="47">IF(B292=12,1,B292+1)</f>
        <v>6</v>
      </c>
      <c r="C293" s="457">
        <f t="shared" si="42"/>
        <v>52749</v>
      </c>
      <c r="E293" s="463">
        <v>14437026</v>
      </c>
      <c r="F293" s="464">
        <v>12629404</v>
      </c>
      <c r="G293" s="464">
        <v>619873</v>
      </c>
      <c r="H293" s="464">
        <v>1060964</v>
      </c>
      <c r="I293" s="464">
        <v>66107</v>
      </c>
      <c r="J293" s="464">
        <v>281183</v>
      </c>
      <c r="K293" s="464">
        <v>19070</v>
      </c>
      <c r="L293" s="464">
        <v>4966203</v>
      </c>
      <c r="M293" s="464">
        <v>19558226</v>
      </c>
      <c r="N293" s="464">
        <f t="shared" si="43"/>
        <v>27771480</v>
      </c>
      <c r="O293" s="464">
        <f t="shared" si="44"/>
        <v>1342147</v>
      </c>
      <c r="P293" s="464">
        <f t="shared" si="45"/>
        <v>24524429</v>
      </c>
      <c r="Q293" s="464">
        <f t="shared" si="41"/>
        <v>53638056</v>
      </c>
      <c r="R293" s="464">
        <f t="shared" si="46"/>
        <v>607551</v>
      </c>
      <c r="S293" s="465">
        <f t="shared" ref="S293:S356" si="48">ROUND(Q293/(1-0.0112), 0)</f>
        <v>54245607</v>
      </c>
      <c r="T293" s="469"/>
      <c r="U293" s="469"/>
      <c r="V293" s="469"/>
      <c r="W293" s="469"/>
      <c r="X293" s="469"/>
      <c r="Y293" s="469"/>
      <c r="Z293" s="469"/>
      <c r="AA293" s="469"/>
      <c r="AB293" s="469"/>
      <c r="AC293" s="469"/>
      <c r="AD293" s="469"/>
      <c r="AE293" s="469"/>
      <c r="AF293" s="469"/>
      <c r="AG293" s="469"/>
    </row>
    <row r="294" spans="1:33" x14ac:dyDescent="0.2">
      <c r="A294" s="452">
        <f t="shared" si="40"/>
        <v>2044</v>
      </c>
      <c r="B294" s="452">
        <f t="shared" si="47"/>
        <v>7</v>
      </c>
      <c r="C294" s="457">
        <f t="shared" si="42"/>
        <v>52779</v>
      </c>
      <c r="E294" s="463">
        <v>11550543</v>
      </c>
      <c r="F294" s="464">
        <v>10995748</v>
      </c>
      <c r="G294" s="464">
        <v>522988</v>
      </c>
      <c r="H294" s="464">
        <v>1068702</v>
      </c>
      <c r="I294" s="464">
        <v>70164</v>
      </c>
      <c r="J294" s="464">
        <v>287769</v>
      </c>
      <c r="K294" s="464">
        <v>18078</v>
      </c>
      <c r="L294" s="464">
        <v>4379229</v>
      </c>
      <c r="M294" s="464">
        <v>19672424</v>
      </c>
      <c r="N294" s="464">
        <f t="shared" si="43"/>
        <v>23157521</v>
      </c>
      <c r="O294" s="464">
        <f t="shared" si="44"/>
        <v>1356471</v>
      </c>
      <c r="P294" s="464">
        <f t="shared" si="45"/>
        <v>24051653</v>
      </c>
      <c r="Q294" s="464">
        <f t="shared" si="41"/>
        <v>48565645</v>
      </c>
      <c r="R294" s="464">
        <f t="shared" si="46"/>
        <v>550096</v>
      </c>
      <c r="S294" s="465">
        <f t="shared" si="48"/>
        <v>49115741</v>
      </c>
      <c r="T294" s="469"/>
      <c r="U294" s="469"/>
      <c r="V294" s="469"/>
      <c r="W294" s="469"/>
      <c r="X294" s="469"/>
      <c r="Y294" s="469"/>
      <c r="Z294" s="469"/>
      <c r="AA294" s="469"/>
      <c r="AB294" s="469"/>
      <c r="AC294" s="469"/>
      <c r="AD294" s="469"/>
      <c r="AE294" s="469"/>
      <c r="AF294" s="469"/>
      <c r="AG294" s="469"/>
    </row>
    <row r="295" spans="1:33" x14ac:dyDescent="0.2">
      <c r="A295" s="452">
        <f t="shared" si="40"/>
        <v>2044</v>
      </c>
      <c r="B295" s="452">
        <f t="shared" si="47"/>
        <v>8</v>
      </c>
      <c r="C295" s="457">
        <f t="shared" si="42"/>
        <v>52810</v>
      </c>
      <c r="E295" s="463">
        <v>11293950</v>
      </c>
      <c r="F295" s="464">
        <v>11984817</v>
      </c>
      <c r="G295" s="464">
        <v>592127</v>
      </c>
      <c r="H295" s="464">
        <v>1130226</v>
      </c>
      <c r="I295" s="464">
        <v>74285</v>
      </c>
      <c r="J295" s="464">
        <v>294431</v>
      </c>
      <c r="K295" s="464">
        <v>18405</v>
      </c>
      <c r="L295" s="464">
        <v>4513713</v>
      </c>
      <c r="M295" s="464">
        <v>18771903</v>
      </c>
      <c r="N295" s="464">
        <f t="shared" si="43"/>
        <v>23963584</v>
      </c>
      <c r="O295" s="464">
        <f t="shared" si="44"/>
        <v>1424657</v>
      </c>
      <c r="P295" s="464">
        <f t="shared" si="45"/>
        <v>23285616</v>
      </c>
      <c r="Q295" s="464">
        <f t="shared" si="41"/>
        <v>48673857</v>
      </c>
      <c r="R295" s="464">
        <f t="shared" si="46"/>
        <v>551322</v>
      </c>
      <c r="S295" s="465">
        <f t="shared" si="48"/>
        <v>49225179</v>
      </c>
      <c r="T295" s="469"/>
      <c r="U295" s="469"/>
      <c r="V295" s="469"/>
      <c r="W295" s="469"/>
      <c r="X295" s="469"/>
      <c r="Y295" s="469"/>
      <c r="Z295" s="469"/>
      <c r="AA295" s="469"/>
      <c r="AB295" s="469"/>
      <c r="AC295" s="469"/>
      <c r="AD295" s="469"/>
      <c r="AE295" s="469"/>
      <c r="AF295" s="469"/>
      <c r="AG295" s="469"/>
    </row>
    <row r="296" spans="1:33" x14ac:dyDescent="0.2">
      <c r="A296" s="452">
        <f t="shared" si="40"/>
        <v>2044</v>
      </c>
      <c r="B296" s="452">
        <f t="shared" si="47"/>
        <v>9</v>
      </c>
      <c r="C296" s="457">
        <f t="shared" si="42"/>
        <v>52841</v>
      </c>
      <c r="E296" s="463">
        <v>13826762</v>
      </c>
      <c r="F296" s="464">
        <v>14273976</v>
      </c>
      <c r="G296" s="464">
        <v>849734</v>
      </c>
      <c r="H296" s="464">
        <v>1037121</v>
      </c>
      <c r="I296" s="464">
        <v>65486</v>
      </c>
      <c r="J296" s="464">
        <v>224506</v>
      </c>
      <c r="K296" s="464">
        <v>16660</v>
      </c>
      <c r="L296" s="464">
        <v>4613177</v>
      </c>
      <c r="M296" s="464">
        <v>20275694</v>
      </c>
      <c r="N296" s="464">
        <f t="shared" si="43"/>
        <v>29032618</v>
      </c>
      <c r="O296" s="464">
        <f t="shared" si="44"/>
        <v>1261627</v>
      </c>
      <c r="P296" s="464">
        <f t="shared" si="45"/>
        <v>24888871</v>
      </c>
      <c r="Q296" s="464">
        <f t="shared" si="41"/>
        <v>55183116</v>
      </c>
      <c r="R296" s="464">
        <f t="shared" si="46"/>
        <v>625051</v>
      </c>
      <c r="S296" s="465">
        <f t="shared" si="48"/>
        <v>55808167</v>
      </c>
      <c r="T296" s="469"/>
      <c r="U296" s="469"/>
      <c r="V296" s="469"/>
      <c r="W296" s="469"/>
      <c r="X296" s="469"/>
      <c r="Y296" s="469"/>
      <c r="Z296" s="469"/>
      <c r="AA296" s="469"/>
      <c r="AB296" s="469"/>
      <c r="AC296" s="469"/>
      <c r="AD296" s="469"/>
      <c r="AE296" s="469"/>
      <c r="AF296" s="469"/>
      <c r="AG296" s="469"/>
    </row>
    <row r="297" spans="1:33" x14ac:dyDescent="0.2">
      <c r="A297" s="452">
        <f t="shared" si="40"/>
        <v>2044</v>
      </c>
      <c r="B297" s="452">
        <f t="shared" si="47"/>
        <v>10</v>
      </c>
      <c r="C297" s="457">
        <f t="shared" si="42"/>
        <v>52871</v>
      </c>
      <c r="E297" s="463">
        <v>27040502</v>
      </c>
      <c r="F297" s="464">
        <v>23127334</v>
      </c>
      <c r="G297" s="464">
        <v>922761</v>
      </c>
      <c r="H297" s="464">
        <v>1422453</v>
      </c>
      <c r="I297" s="464">
        <v>83341</v>
      </c>
      <c r="J297" s="464">
        <v>234421</v>
      </c>
      <c r="K297" s="464">
        <v>19379</v>
      </c>
      <c r="L297" s="464">
        <v>4317801</v>
      </c>
      <c r="M297" s="464">
        <v>15541103</v>
      </c>
      <c r="N297" s="464">
        <f t="shared" si="43"/>
        <v>51193317</v>
      </c>
      <c r="O297" s="464">
        <f t="shared" si="44"/>
        <v>1656874</v>
      </c>
      <c r="P297" s="464">
        <f t="shared" si="45"/>
        <v>19858904</v>
      </c>
      <c r="Q297" s="464">
        <f t="shared" si="41"/>
        <v>72709095</v>
      </c>
      <c r="R297" s="464">
        <f t="shared" si="46"/>
        <v>823566</v>
      </c>
      <c r="S297" s="465">
        <f t="shared" si="48"/>
        <v>73532661</v>
      </c>
      <c r="T297" s="469"/>
      <c r="U297" s="469"/>
      <c r="V297" s="469"/>
      <c r="W297" s="469"/>
      <c r="X297" s="469"/>
      <c r="Y297" s="469"/>
      <c r="Z297" s="469"/>
      <c r="AA297" s="469"/>
      <c r="AB297" s="469"/>
      <c r="AC297" s="469"/>
      <c r="AD297" s="469"/>
      <c r="AE297" s="469"/>
      <c r="AF297" s="469"/>
      <c r="AG297" s="469"/>
    </row>
    <row r="298" spans="1:33" x14ac:dyDescent="0.2">
      <c r="A298" s="452">
        <f t="shared" si="40"/>
        <v>2044</v>
      </c>
      <c r="B298" s="452">
        <f t="shared" si="47"/>
        <v>11</v>
      </c>
      <c r="C298" s="457">
        <f t="shared" si="42"/>
        <v>52902</v>
      </c>
      <c r="E298" s="463">
        <v>44524905</v>
      </c>
      <c r="F298" s="464">
        <v>30075078</v>
      </c>
      <c r="G298" s="464">
        <v>1511119</v>
      </c>
      <c r="H298" s="464">
        <v>1453869</v>
      </c>
      <c r="I298" s="464">
        <v>82375</v>
      </c>
      <c r="J298" s="464">
        <v>263303</v>
      </c>
      <c r="K298" s="464">
        <v>20625</v>
      </c>
      <c r="L298" s="464">
        <v>5111092</v>
      </c>
      <c r="M298" s="464">
        <v>16405253</v>
      </c>
      <c r="N298" s="464">
        <f t="shared" si="43"/>
        <v>76214102</v>
      </c>
      <c r="O298" s="464">
        <f t="shared" si="44"/>
        <v>1717172</v>
      </c>
      <c r="P298" s="464">
        <f t="shared" si="45"/>
        <v>21516345</v>
      </c>
      <c r="Q298" s="464">
        <f t="shared" si="41"/>
        <v>99447619</v>
      </c>
      <c r="R298" s="464">
        <f t="shared" si="46"/>
        <v>1126429</v>
      </c>
      <c r="S298" s="465">
        <f t="shared" si="48"/>
        <v>100574048</v>
      </c>
      <c r="T298" s="469"/>
      <c r="U298" s="469"/>
      <c r="V298" s="469"/>
      <c r="W298" s="469"/>
      <c r="X298" s="469"/>
      <c r="Y298" s="469"/>
      <c r="Z298" s="469"/>
      <c r="AA298" s="469"/>
      <c r="AB298" s="469"/>
      <c r="AC298" s="469"/>
      <c r="AD298" s="469"/>
      <c r="AE298" s="469"/>
      <c r="AF298" s="469"/>
      <c r="AG298" s="469"/>
    </row>
    <row r="299" spans="1:33" x14ac:dyDescent="0.2">
      <c r="A299" s="452">
        <f t="shared" si="40"/>
        <v>2044</v>
      </c>
      <c r="B299" s="452">
        <f t="shared" si="47"/>
        <v>12</v>
      </c>
      <c r="C299" s="457">
        <f t="shared" si="42"/>
        <v>52932</v>
      </c>
      <c r="E299" s="463">
        <v>61803545</v>
      </c>
      <c r="F299" s="464">
        <v>35389933</v>
      </c>
      <c r="G299" s="464">
        <v>1974950</v>
      </c>
      <c r="H299" s="464">
        <v>1808621</v>
      </c>
      <c r="I299" s="464">
        <v>99242</v>
      </c>
      <c r="J299" s="464">
        <v>298449</v>
      </c>
      <c r="K299" s="464">
        <v>22620</v>
      </c>
      <c r="L299" s="464">
        <v>5436450</v>
      </c>
      <c r="M299" s="464">
        <v>16750242</v>
      </c>
      <c r="N299" s="464">
        <f t="shared" si="43"/>
        <v>99290290</v>
      </c>
      <c r="O299" s="464">
        <f t="shared" si="44"/>
        <v>2107070</v>
      </c>
      <c r="P299" s="464">
        <f t="shared" si="45"/>
        <v>22186692</v>
      </c>
      <c r="Q299" s="464">
        <f t="shared" si="41"/>
        <v>123584052</v>
      </c>
      <c r="R299" s="464">
        <f t="shared" si="46"/>
        <v>1399819</v>
      </c>
      <c r="S299" s="465">
        <f t="shared" si="48"/>
        <v>124983871</v>
      </c>
      <c r="T299" s="469"/>
      <c r="U299" s="469"/>
      <c r="V299" s="469"/>
      <c r="W299" s="469"/>
      <c r="X299" s="469"/>
      <c r="Y299" s="469"/>
      <c r="Z299" s="469"/>
      <c r="AA299" s="469"/>
      <c r="AB299" s="469"/>
      <c r="AC299" s="469"/>
      <c r="AD299" s="469"/>
      <c r="AE299" s="469"/>
      <c r="AF299" s="469"/>
      <c r="AG299" s="469"/>
    </row>
    <row r="300" spans="1:33" x14ac:dyDescent="0.2">
      <c r="A300" s="452">
        <f t="shared" si="40"/>
        <v>2045</v>
      </c>
      <c r="B300" s="452">
        <f t="shared" si="47"/>
        <v>1</v>
      </c>
      <c r="C300" s="457">
        <f t="shared" si="42"/>
        <v>52963</v>
      </c>
      <c r="E300" s="463">
        <v>61595554</v>
      </c>
      <c r="F300" s="464">
        <v>30043736</v>
      </c>
      <c r="G300" s="464">
        <v>1729375</v>
      </c>
      <c r="H300" s="464">
        <v>1443795</v>
      </c>
      <c r="I300" s="464">
        <v>78869</v>
      </c>
      <c r="J300" s="464">
        <v>267083</v>
      </c>
      <c r="K300" s="464">
        <v>21123</v>
      </c>
      <c r="L300" s="464">
        <v>5316015</v>
      </c>
      <c r="M300" s="464">
        <v>14638984</v>
      </c>
      <c r="N300" s="464">
        <f t="shared" si="43"/>
        <v>93468657</v>
      </c>
      <c r="O300" s="464">
        <f t="shared" si="44"/>
        <v>1710878</v>
      </c>
      <c r="P300" s="464">
        <f t="shared" si="45"/>
        <v>19954999</v>
      </c>
      <c r="Q300" s="464">
        <f t="shared" si="41"/>
        <v>115134534</v>
      </c>
      <c r="R300" s="464">
        <f t="shared" si="46"/>
        <v>1304113</v>
      </c>
      <c r="S300" s="465">
        <f t="shared" si="48"/>
        <v>116438647</v>
      </c>
    </row>
    <row r="301" spans="1:33" x14ac:dyDescent="0.2">
      <c r="A301" s="452">
        <f t="shared" si="40"/>
        <v>2045</v>
      </c>
      <c r="B301" s="452">
        <f t="shared" si="47"/>
        <v>2</v>
      </c>
      <c r="C301" s="457">
        <f t="shared" si="42"/>
        <v>52994</v>
      </c>
      <c r="E301" s="463">
        <v>51482025</v>
      </c>
      <c r="F301" s="464">
        <v>26587379</v>
      </c>
      <c r="G301" s="464">
        <v>1568653</v>
      </c>
      <c r="H301" s="464">
        <v>1402437</v>
      </c>
      <c r="I301" s="464">
        <v>77296</v>
      </c>
      <c r="J301" s="464">
        <v>250271</v>
      </c>
      <c r="K301" s="464">
        <v>20464</v>
      </c>
      <c r="L301" s="464">
        <v>5890044</v>
      </c>
      <c r="M301" s="464">
        <v>17875019</v>
      </c>
      <c r="N301" s="464">
        <f t="shared" si="43"/>
        <v>79735817</v>
      </c>
      <c r="O301" s="464">
        <f t="shared" si="44"/>
        <v>1652708</v>
      </c>
      <c r="P301" s="464">
        <f t="shared" si="45"/>
        <v>23765063</v>
      </c>
      <c r="Q301" s="464">
        <f t="shared" si="41"/>
        <v>105153588</v>
      </c>
      <c r="R301" s="464">
        <f t="shared" si="46"/>
        <v>1191060</v>
      </c>
      <c r="S301" s="465">
        <f t="shared" si="48"/>
        <v>106344648</v>
      </c>
    </row>
    <row r="302" spans="1:33" x14ac:dyDescent="0.2">
      <c r="A302" s="452">
        <f t="shared" si="40"/>
        <v>2045</v>
      </c>
      <c r="B302" s="452">
        <f t="shared" si="47"/>
        <v>3</v>
      </c>
      <c r="C302" s="457">
        <f t="shared" si="42"/>
        <v>53022</v>
      </c>
      <c r="E302" s="463">
        <v>46664620</v>
      </c>
      <c r="F302" s="464">
        <v>24762267</v>
      </c>
      <c r="G302" s="464">
        <v>1435887</v>
      </c>
      <c r="H302" s="464">
        <v>1356641</v>
      </c>
      <c r="I302" s="464">
        <v>76129</v>
      </c>
      <c r="J302" s="464">
        <v>266282</v>
      </c>
      <c r="K302" s="464">
        <v>21930</v>
      </c>
      <c r="L302" s="464">
        <v>5263154</v>
      </c>
      <c r="M302" s="464">
        <v>14803271</v>
      </c>
      <c r="N302" s="464">
        <f t="shared" si="43"/>
        <v>72960833</v>
      </c>
      <c r="O302" s="464">
        <f t="shared" si="44"/>
        <v>1622923</v>
      </c>
      <c r="P302" s="464">
        <f t="shared" si="45"/>
        <v>20066425</v>
      </c>
      <c r="Q302" s="464">
        <f t="shared" si="41"/>
        <v>94650181</v>
      </c>
      <c r="R302" s="464">
        <f t="shared" si="46"/>
        <v>1072089</v>
      </c>
      <c r="S302" s="465">
        <f t="shared" si="48"/>
        <v>95722270</v>
      </c>
    </row>
    <row r="303" spans="1:33" x14ac:dyDescent="0.2">
      <c r="A303" s="452">
        <f t="shared" si="40"/>
        <v>2045</v>
      </c>
      <c r="B303" s="452">
        <f t="shared" si="47"/>
        <v>4</v>
      </c>
      <c r="C303" s="457">
        <f t="shared" si="42"/>
        <v>53053</v>
      </c>
      <c r="E303" s="463">
        <v>34487733</v>
      </c>
      <c r="F303" s="464">
        <v>18898879</v>
      </c>
      <c r="G303" s="464">
        <v>1147228</v>
      </c>
      <c r="H303" s="464">
        <v>1114421</v>
      </c>
      <c r="I303" s="464">
        <v>64301</v>
      </c>
      <c r="J303" s="464">
        <v>253081</v>
      </c>
      <c r="K303" s="464">
        <v>20935</v>
      </c>
      <c r="L303" s="464">
        <v>5437877</v>
      </c>
      <c r="M303" s="464">
        <v>16103259</v>
      </c>
      <c r="N303" s="464">
        <f t="shared" si="43"/>
        <v>54619076</v>
      </c>
      <c r="O303" s="464">
        <f t="shared" si="44"/>
        <v>1367502</v>
      </c>
      <c r="P303" s="464">
        <f t="shared" si="45"/>
        <v>21541136</v>
      </c>
      <c r="Q303" s="464">
        <f t="shared" si="41"/>
        <v>77527714</v>
      </c>
      <c r="R303" s="464">
        <f t="shared" si="46"/>
        <v>878146</v>
      </c>
      <c r="S303" s="465">
        <f t="shared" si="48"/>
        <v>78405860</v>
      </c>
    </row>
    <row r="304" spans="1:33" x14ac:dyDescent="0.2">
      <c r="A304" s="452">
        <f t="shared" si="40"/>
        <v>2045</v>
      </c>
      <c r="B304" s="452">
        <f t="shared" si="47"/>
        <v>5</v>
      </c>
      <c r="C304" s="457">
        <f t="shared" si="42"/>
        <v>53083</v>
      </c>
      <c r="E304" s="463">
        <v>20490714</v>
      </c>
      <c r="F304" s="464">
        <v>14924359</v>
      </c>
      <c r="G304" s="464">
        <v>776567</v>
      </c>
      <c r="H304" s="464">
        <v>1161699</v>
      </c>
      <c r="I304" s="464">
        <v>68112</v>
      </c>
      <c r="J304" s="464">
        <v>234754</v>
      </c>
      <c r="K304" s="464">
        <v>19460</v>
      </c>
      <c r="L304" s="464">
        <v>4903184</v>
      </c>
      <c r="M304" s="464">
        <v>19270492</v>
      </c>
      <c r="N304" s="464">
        <f t="shared" si="43"/>
        <v>36279212</v>
      </c>
      <c r="O304" s="464">
        <f t="shared" si="44"/>
        <v>1396453</v>
      </c>
      <c r="P304" s="464">
        <f t="shared" si="45"/>
        <v>24173676</v>
      </c>
      <c r="Q304" s="464">
        <f t="shared" si="41"/>
        <v>61849341</v>
      </c>
      <c r="R304" s="464">
        <f t="shared" si="46"/>
        <v>700559</v>
      </c>
      <c r="S304" s="465">
        <f t="shared" si="48"/>
        <v>62549900</v>
      </c>
    </row>
    <row r="305" spans="1:19" x14ac:dyDescent="0.2">
      <c r="A305" s="452">
        <f t="shared" si="40"/>
        <v>2045</v>
      </c>
      <c r="B305" s="452">
        <f t="shared" si="47"/>
        <v>6</v>
      </c>
      <c r="C305" s="457">
        <f t="shared" si="42"/>
        <v>53114</v>
      </c>
      <c r="E305" s="463">
        <v>14184257</v>
      </c>
      <c r="F305" s="464">
        <v>12677024</v>
      </c>
      <c r="G305" s="464">
        <v>610462</v>
      </c>
      <c r="H305" s="464">
        <v>994614</v>
      </c>
      <c r="I305" s="464">
        <v>61356</v>
      </c>
      <c r="J305" s="464">
        <v>280561</v>
      </c>
      <c r="K305" s="464">
        <v>19060</v>
      </c>
      <c r="L305" s="464">
        <v>5068342</v>
      </c>
      <c r="M305" s="464">
        <v>19543688</v>
      </c>
      <c r="N305" s="464">
        <f t="shared" si="43"/>
        <v>27552159</v>
      </c>
      <c r="O305" s="464">
        <f t="shared" si="44"/>
        <v>1275175</v>
      </c>
      <c r="P305" s="464">
        <f t="shared" si="45"/>
        <v>24612030</v>
      </c>
      <c r="Q305" s="464">
        <f t="shared" si="41"/>
        <v>53439364</v>
      </c>
      <c r="R305" s="464">
        <f t="shared" si="46"/>
        <v>605300</v>
      </c>
      <c r="S305" s="465">
        <f t="shared" si="48"/>
        <v>54044664</v>
      </c>
    </row>
    <row r="306" spans="1:19" x14ac:dyDescent="0.2">
      <c r="A306" s="452">
        <f t="shared" si="40"/>
        <v>2045</v>
      </c>
      <c r="B306" s="452">
        <f t="shared" si="47"/>
        <v>7</v>
      </c>
      <c r="C306" s="457">
        <f t="shared" si="42"/>
        <v>53144</v>
      </c>
      <c r="E306" s="463">
        <v>11404759</v>
      </c>
      <c r="F306" s="464">
        <v>11064884</v>
      </c>
      <c r="G306" s="464">
        <v>516403</v>
      </c>
      <c r="H306" s="464">
        <v>1002377</v>
      </c>
      <c r="I306" s="464">
        <v>65136</v>
      </c>
      <c r="J306" s="464">
        <v>287224</v>
      </c>
      <c r="K306" s="464">
        <v>18074</v>
      </c>
      <c r="L306" s="464">
        <v>4478042</v>
      </c>
      <c r="M306" s="464">
        <v>19660953</v>
      </c>
      <c r="N306" s="464">
        <f t="shared" si="43"/>
        <v>23069256</v>
      </c>
      <c r="O306" s="464">
        <f t="shared" si="44"/>
        <v>1289601</v>
      </c>
      <c r="P306" s="464">
        <f t="shared" si="45"/>
        <v>24138995</v>
      </c>
      <c r="Q306" s="464">
        <f t="shared" si="41"/>
        <v>48497852</v>
      </c>
      <c r="R306" s="464">
        <f t="shared" si="46"/>
        <v>549328</v>
      </c>
      <c r="S306" s="465">
        <f t="shared" si="48"/>
        <v>49047180</v>
      </c>
    </row>
    <row r="307" spans="1:19" x14ac:dyDescent="0.2">
      <c r="A307" s="452">
        <f t="shared" si="40"/>
        <v>2045</v>
      </c>
      <c r="B307" s="452">
        <f t="shared" si="47"/>
        <v>8</v>
      </c>
      <c r="C307" s="457">
        <f t="shared" si="42"/>
        <v>53175</v>
      </c>
      <c r="E307" s="463">
        <v>11166953</v>
      </c>
      <c r="F307" s="464">
        <v>12046435</v>
      </c>
      <c r="G307" s="464">
        <v>584458</v>
      </c>
      <c r="H307" s="464">
        <v>1059635</v>
      </c>
      <c r="I307" s="464">
        <v>68929</v>
      </c>
      <c r="J307" s="464">
        <v>293898</v>
      </c>
      <c r="K307" s="464">
        <v>18400</v>
      </c>
      <c r="L307" s="464">
        <v>4620802</v>
      </c>
      <c r="M307" s="464">
        <v>18759821</v>
      </c>
      <c r="N307" s="464">
        <f t="shared" si="43"/>
        <v>23885175</v>
      </c>
      <c r="O307" s="464">
        <f t="shared" si="44"/>
        <v>1353533</v>
      </c>
      <c r="P307" s="464">
        <f t="shared" si="45"/>
        <v>23380623</v>
      </c>
      <c r="Q307" s="464">
        <f t="shared" si="41"/>
        <v>48619331</v>
      </c>
      <c r="R307" s="464">
        <f t="shared" si="46"/>
        <v>550704</v>
      </c>
      <c r="S307" s="465">
        <f t="shared" si="48"/>
        <v>49170035</v>
      </c>
    </row>
    <row r="308" spans="1:19" x14ac:dyDescent="0.2">
      <c r="A308" s="452">
        <f t="shared" si="40"/>
        <v>2045</v>
      </c>
      <c r="B308" s="452">
        <f t="shared" si="47"/>
        <v>9</v>
      </c>
      <c r="C308" s="457">
        <f t="shared" si="42"/>
        <v>53206</v>
      </c>
      <c r="E308" s="463">
        <v>13568491</v>
      </c>
      <c r="F308" s="464">
        <v>14305093</v>
      </c>
      <c r="G308" s="464">
        <v>837577</v>
      </c>
      <c r="H308" s="464">
        <v>970574</v>
      </c>
      <c r="I308" s="464">
        <v>60686</v>
      </c>
      <c r="J308" s="464">
        <v>223946</v>
      </c>
      <c r="K308" s="464">
        <v>16649</v>
      </c>
      <c r="L308" s="464">
        <v>4715857</v>
      </c>
      <c r="M308" s="464">
        <v>20256423</v>
      </c>
      <c r="N308" s="464">
        <f t="shared" si="43"/>
        <v>28788496</v>
      </c>
      <c r="O308" s="464">
        <f t="shared" si="44"/>
        <v>1194520</v>
      </c>
      <c r="P308" s="464">
        <f t="shared" si="45"/>
        <v>24972280</v>
      </c>
      <c r="Q308" s="464">
        <f t="shared" si="41"/>
        <v>54955296</v>
      </c>
      <c r="R308" s="464">
        <f t="shared" si="46"/>
        <v>622471</v>
      </c>
      <c r="S308" s="465">
        <f t="shared" si="48"/>
        <v>55577767</v>
      </c>
    </row>
    <row r="309" spans="1:19" x14ac:dyDescent="0.2">
      <c r="A309" s="452">
        <f t="shared" si="40"/>
        <v>2045</v>
      </c>
      <c r="B309" s="452">
        <f t="shared" si="47"/>
        <v>10</v>
      </c>
      <c r="C309" s="457">
        <f t="shared" si="42"/>
        <v>53236</v>
      </c>
      <c r="E309" s="463">
        <v>26453098</v>
      </c>
      <c r="F309" s="464">
        <v>23163205</v>
      </c>
      <c r="G309" s="464">
        <v>910190</v>
      </c>
      <c r="H309" s="464">
        <v>1327347</v>
      </c>
      <c r="I309" s="464">
        <v>77158</v>
      </c>
      <c r="J309" s="464">
        <v>233740</v>
      </c>
      <c r="K309" s="464">
        <v>19365</v>
      </c>
      <c r="L309" s="464">
        <v>4415844</v>
      </c>
      <c r="M309" s="464">
        <v>15526236</v>
      </c>
      <c r="N309" s="464">
        <f t="shared" si="43"/>
        <v>50623016</v>
      </c>
      <c r="O309" s="464">
        <f t="shared" si="44"/>
        <v>1561087</v>
      </c>
      <c r="P309" s="464">
        <f t="shared" si="45"/>
        <v>19942080</v>
      </c>
      <c r="Q309" s="464">
        <f t="shared" si="41"/>
        <v>72126183</v>
      </c>
      <c r="R309" s="464">
        <f t="shared" si="46"/>
        <v>816963</v>
      </c>
      <c r="S309" s="465">
        <f t="shared" si="48"/>
        <v>72943146</v>
      </c>
    </row>
    <row r="310" spans="1:19" x14ac:dyDescent="0.2">
      <c r="A310" s="452">
        <f t="shared" si="40"/>
        <v>2045</v>
      </c>
      <c r="B310" s="452">
        <f t="shared" si="47"/>
        <v>11</v>
      </c>
      <c r="C310" s="457">
        <f t="shared" si="42"/>
        <v>53267</v>
      </c>
      <c r="E310" s="463">
        <v>43679064</v>
      </c>
      <c r="F310" s="464">
        <v>30121517</v>
      </c>
      <c r="G310" s="464">
        <v>1491277</v>
      </c>
      <c r="H310" s="464">
        <v>1353406</v>
      </c>
      <c r="I310" s="464">
        <v>76220</v>
      </c>
      <c r="J310" s="464">
        <v>262724</v>
      </c>
      <c r="K310" s="464">
        <v>20612</v>
      </c>
      <c r="L310" s="464">
        <v>5212242</v>
      </c>
      <c r="M310" s="464">
        <v>16387796</v>
      </c>
      <c r="N310" s="464">
        <f t="shared" si="43"/>
        <v>75388690</v>
      </c>
      <c r="O310" s="464">
        <f t="shared" si="44"/>
        <v>1616130</v>
      </c>
      <c r="P310" s="464">
        <f t="shared" si="45"/>
        <v>21600038</v>
      </c>
      <c r="Q310" s="464">
        <f t="shared" si="41"/>
        <v>98604858</v>
      </c>
      <c r="R310" s="464">
        <f t="shared" si="46"/>
        <v>1116884</v>
      </c>
      <c r="S310" s="465">
        <f t="shared" si="48"/>
        <v>99721742</v>
      </c>
    </row>
    <row r="311" spans="1:19" x14ac:dyDescent="0.2">
      <c r="A311" s="452">
        <f t="shared" si="40"/>
        <v>2045</v>
      </c>
      <c r="B311" s="452">
        <f t="shared" si="47"/>
        <v>12</v>
      </c>
      <c r="C311" s="457">
        <f t="shared" si="42"/>
        <v>53297</v>
      </c>
      <c r="E311" s="463">
        <v>60589715</v>
      </c>
      <c r="F311" s="464">
        <v>35427912</v>
      </c>
      <c r="G311" s="464">
        <v>1948038</v>
      </c>
      <c r="H311" s="464">
        <v>1682149</v>
      </c>
      <c r="I311" s="464">
        <v>91783</v>
      </c>
      <c r="J311" s="464">
        <v>297930</v>
      </c>
      <c r="K311" s="464">
        <v>22606</v>
      </c>
      <c r="L311" s="464">
        <v>5539919</v>
      </c>
      <c r="M311" s="464">
        <v>16734089</v>
      </c>
      <c r="N311" s="464">
        <f t="shared" si="43"/>
        <v>98080054</v>
      </c>
      <c r="O311" s="464">
        <f t="shared" si="44"/>
        <v>1980079</v>
      </c>
      <c r="P311" s="464">
        <f t="shared" si="45"/>
        <v>22274008</v>
      </c>
      <c r="Q311" s="464">
        <f t="shared" si="41"/>
        <v>122334141</v>
      </c>
      <c r="R311" s="464">
        <f t="shared" si="46"/>
        <v>1385662</v>
      </c>
      <c r="S311" s="465">
        <f t="shared" si="48"/>
        <v>123719803</v>
      </c>
    </row>
    <row r="312" spans="1:19" x14ac:dyDescent="0.2">
      <c r="A312" s="452">
        <f t="shared" si="40"/>
        <v>2046</v>
      </c>
      <c r="B312" s="452">
        <f t="shared" si="47"/>
        <v>1</v>
      </c>
      <c r="C312" s="457">
        <f t="shared" si="42"/>
        <v>53328</v>
      </c>
      <c r="E312" s="463">
        <v>60689878</v>
      </c>
      <c r="F312" s="464">
        <v>30118829</v>
      </c>
      <c r="G312" s="464">
        <v>1709460</v>
      </c>
      <c r="H312" s="464">
        <v>1344427</v>
      </c>
      <c r="I312" s="464">
        <v>72957</v>
      </c>
      <c r="J312" s="464">
        <v>266673</v>
      </c>
      <c r="K312" s="464">
        <v>21121</v>
      </c>
      <c r="L312" s="464">
        <v>5428920</v>
      </c>
      <c r="M312" s="464">
        <v>14632796</v>
      </c>
      <c r="N312" s="464">
        <f t="shared" si="43"/>
        <v>92612245</v>
      </c>
      <c r="O312" s="464">
        <f t="shared" si="44"/>
        <v>1611100</v>
      </c>
      <c r="P312" s="464">
        <f t="shared" si="45"/>
        <v>20061716</v>
      </c>
      <c r="Q312" s="464">
        <f t="shared" si="41"/>
        <v>114285061</v>
      </c>
      <c r="R312" s="464">
        <f t="shared" si="46"/>
        <v>1294491</v>
      </c>
      <c r="S312" s="465">
        <f t="shared" si="48"/>
        <v>115579552</v>
      </c>
    </row>
    <row r="313" spans="1:19" x14ac:dyDescent="0.2">
      <c r="A313" s="452">
        <f t="shared" si="40"/>
        <v>2046</v>
      </c>
      <c r="B313" s="452">
        <f t="shared" si="47"/>
        <v>2</v>
      </c>
      <c r="C313" s="457">
        <f t="shared" si="42"/>
        <v>53359</v>
      </c>
      <c r="E313" s="463">
        <v>50873394</v>
      </c>
      <c r="F313" s="464">
        <v>26673986</v>
      </c>
      <c r="G313" s="464">
        <v>1552861</v>
      </c>
      <c r="H313" s="464">
        <v>1305670</v>
      </c>
      <c r="I313" s="464">
        <v>71461</v>
      </c>
      <c r="J313" s="464">
        <v>249797</v>
      </c>
      <c r="K313" s="464">
        <v>20462</v>
      </c>
      <c r="L313" s="464">
        <v>6005752</v>
      </c>
      <c r="M313" s="464">
        <v>17859774</v>
      </c>
      <c r="N313" s="464">
        <f t="shared" si="43"/>
        <v>79192164</v>
      </c>
      <c r="O313" s="464">
        <f t="shared" si="44"/>
        <v>1555467</v>
      </c>
      <c r="P313" s="464">
        <f t="shared" si="45"/>
        <v>23865526</v>
      </c>
      <c r="Q313" s="464">
        <f t="shared" si="41"/>
        <v>104613157</v>
      </c>
      <c r="R313" s="464">
        <f t="shared" si="46"/>
        <v>1184939</v>
      </c>
      <c r="S313" s="465">
        <f t="shared" si="48"/>
        <v>105798096</v>
      </c>
    </row>
    <row r="314" spans="1:19" x14ac:dyDescent="0.2">
      <c r="A314" s="452">
        <f t="shared" si="40"/>
        <v>2046</v>
      </c>
      <c r="B314" s="452">
        <f t="shared" si="47"/>
        <v>3</v>
      </c>
      <c r="C314" s="457">
        <f t="shared" si="42"/>
        <v>53387</v>
      </c>
      <c r="E314" s="463">
        <v>45998805</v>
      </c>
      <c r="F314" s="464">
        <v>24823152</v>
      </c>
      <c r="G314" s="464">
        <v>1418961</v>
      </c>
      <c r="H314" s="464">
        <v>1263301</v>
      </c>
      <c r="I314" s="464">
        <v>70347</v>
      </c>
      <c r="J314" s="464">
        <v>265718</v>
      </c>
      <c r="K314" s="464">
        <v>21925</v>
      </c>
      <c r="L314" s="464">
        <v>5370780</v>
      </c>
      <c r="M314" s="464">
        <v>14792745</v>
      </c>
      <c r="N314" s="464">
        <f t="shared" si="43"/>
        <v>72333190</v>
      </c>
      <c r="O314" s="464">
        <f t="shared" si="44"/>
        <v>1529019</v>
      </c>
      <c r="P314" s="464">
        <f t="shared" si="45"/>
        <v>20163525</v>
      </c>
      <c r="Q314" s="464">
        <f t="shared" si="41"/>
        <v>94025734</v>
      </c>
      <c r="R314" s="464">
        <f t="shared" si="46"/>
        <v>1065016</v>
      </c>
      <c r="S314" s="465">
        <f t="shared" si="48"/>
        <v>95090750</v>
      </c>
    </row>
    <row r="315" spans="1:19" x14ac:dyDescent="0.2">
      <c r="A315" s="452">
        <f t="shared" si="40"/>
        <v>2046</v>
      </c>
      <c r="B315" s="452">
        <f t="shared" si="47"/>
        <v>4</v>
      </c>
      <c r="C315" s="457">
        <f t="shared" si="42"/>
        <v>53418</v>
      </c>
      <c r="E315" s="463">
        <v>34111313</v>
      </c>
      <c r="F315" s="464">
        <v>18979280</v>
      </c>
      <c r="G315" s="464">
        <v>1134721</v>
      </c>
      <c r="H315" s="464">
        <v>1039165</v>
      </c>
      <c r="I315" s="464">
        <v>59428</v>
      </c>
      <c r="J315" s="464">
        <v>252598</v>
      </c>
      <c r="K315" s="464">
        <v>20936</v>
      </c>
      <c r="L315" s="464">
        <v>5555151</v>
      </c>
      <c r="M315" s="464">
        <v>16095302</v>
      </c>
      <c r="N315" s="464">
        <f t="shared" si="43"/>
        <v>54305678</v>
      </c>
      <c r="O315" s="464">
        <f t="shared" si="44"/>
        <v>1291763</v>
      </c>
      <c r="P315" s="464">
        <f t="shared" si="45"/>
        <v>21650453</v>
      </c>
      <c r="Q315" s="464">
        <f t="shared" si="41"/>
        <v>77247894</v>
      </c>
      <c r="R315" s="464">
        <f t="shared" si="46"/>
        <v>874976</v>
      </c>
      <c r="S315" s="465">
        <f t="shared" si="48"/>
        <v>78122870</v>
      </c>
    </row>
    <row r="316" spans="1:19" x14ac:dyDescent="0.2">
      <c r="A316" s="452">
        <f t="shared" si="40"/>
        <v>2046</v>
      </c>
      <c r="B316" s="452">
        <f t="shared" si="47"/>
        <v>5</v>
      </c>
      <c r="C316" s="457">
        <f t="shared" si="42"/>
        <v>53448</v>
      </c>
      <c r="E316" s="463">
        <v>20283391</v>
      </c>
      <c r="F316" s="464">
        <v>15003399</v>
      </c>
      <c r="G316" s="464">
        <v>767942</v>
      </c>
      <c r="H316" s="464">
        <v>1084458</v>
      </c>
      <c r="I316" s="464">
        <v>62934</v>
      </c>
      <c r="J316" s="464">
        <v>234296</v>
      </c>
      <c r="K316" s="464">
        <v>19460</v>
      </c>
      <c r="L316" s="464">
        <v>5015643</v>
      </c>
      <c r="M316" s="464">
        <v>19259478</v>
      </c>
      <c r="N316" s="464">
        <f t="shared" si="43"/>
        <v>36137126</v>
      </c>
      <c r="O316" s="464">
        <f t="shared" si="44"/>
        <v>1318754</v>
      </c>
      <c r="P316" s="464">
        <f t="shared" si="45"/>
        <v>24275121</v>
      </c>
      <c r="Q316" s="464">
        <f t="shared" si="41"/>
        <v>61731001</v>
      </c>
      <c r="R316" s="464">
        <f t="shared" si="46"/>
        <v>699218</v>
      </c>
      <c r="S316" s="465">
        <f t="shared" si="48"/>
        <v>62430219</v>
      </c>
    </row>
    <row r="317" spans="1:19" x14ac:dyDescent="0.2">
      <c r="A317" s="452">
        <f t="shared" si="40"/>
        <v>2046</v>
      </c>
      <c r="B317" s="452">
        <f t="shared" si="47"/>
        <v>6</v>
      </c>
      <c r="C317" s="457">
        <f t="shared" si="42"/>
        <v>53479</v>
      </c>
      <c r="E317" s="463">
        <v>14026435</v>
      </c>
      <c r="F317" s="464">
        <v>12745975</v>
      </c>
      <c r="G317" s="464">
        <v>602714</v>
      </c>
      <c r="H317" s="464">
        <v>928948</v>
      </c>
      <c r="I317" s="464">
        <v>56637</v>
      </c>
      <c r="J317" s="464">
        <v>280078</v>
      </c>
      <c r="K317" s="464">
        <v>19058</v>
      </c>
      <c r="L317" s="464">
        <v>5185360</v>
      </c>
      <c r="M317" s="464">
        <v>19531805</v>
      </c>
      <c r="N317" s="464">
        <f t="shared" si="43"/>
        <v>27450819</v>
      </c>
      <c r="O317" s="464">
        <f t="shared" si="44"/>
        <v>1209026</v>
      </c>
      <c r="P317" s="464">
        <f t="shared" si="45"/>
        <v>24717165</v>
      </c>
      <c r="Q317" s="464">
        <f t="shared" si="41"/>
        <v>53377010</v>
      </c>
      <c r="R317" s="464">
        <f t="shared" si="46"/>
        <v>604594</v>
      </c>
      <c r="S317" s="465">
        <f t="shared" si="48"/>
        <v>53981604</v>
      </c>
    </row>
    <row r="318" spans="1:19" x14ac:dyDescent="0.2">
      <c r="A318" s="452">
        <f t="shared" si="40"/>
        <v>2046</v>
      </c>
      <c r="B318" s="452">
        <f t="shared" si="47"/>
        <v>7</v>
      </c>
      <c r="C318" s="457">
        <f t="shared" si="42"/>
        <v>53509</v>
      </c>
      <c r="E318" s="463">
        <v>11288121</v>
      </c>
      <c r="F318" s="464">
        <v>11128012</v>
      </c>
      <c r="G318" s="464">
        <v>509850</v>
      </c>
      <c r="H318" s="464">
        <v>936068</v>
      </c>
      <c r="I318" s="464">
        <v>60080</v>
      </c>
      <c r="J318" s="464">
        <v>286747</v>
      </c>
      <c r="K318" s="464">
        <v>18072</v>
      </c>
      <c r="L318" s="464">
        <v>4586403</v>
      </c>
      <c r="M318" s="464">
        <v>19649523</v>
      </c>
      <c r="N318" s="464">
        <f t="shared" si="43"/>
        <v>23004135</v>
      </c>
      <c r="O318" s="464">
        <f t="shared" si="44"/>
        <v>1222815</v>
      </c>
      <c r="P318" s="464">
        <f t="shared" si="45"/>
        <v>24235926</v>
      </c>
      <c r="Q318" s="464">
        <f t="shared" si="41"/>
        <v>48462876</v>
      </c>
      <c r="R318" s="464">
        <f t="shared" si="46"/>
        <v>548932</v>
      </c>
      <c r="S318" s="465">
        <f t="shared" si="48"/>
        <v>49011808</v>
      </c>
    </row>
    <row r="319" spans="1:19" x14ac:dyDescent="0.2">
      <c r="A319" s="452">
        <f t="shared" si="40"/>
        <v>2046</v>
      </c>
      <c r="B319" s="452">
        <f t="shared" si="47"/>
        <v>8</v>
      </c>
      <c r="C319" s="457">
        <f t="shared" si="42"/>
        <v>53540</v>
      </c>
      <c r="E319" s="463">
        <v>11029876</v>
      </c>
      <c r="F319" s="464">
        <v>12091596</v>
      </c>
      <c r="G319" s="464">
        <v>576046</v>
      </c>
      <c r="H319" s="464">
        <v>988799</v>
      </c>
      <c r="I319" s="464">
        <v>63504</v>
      </c>
      <c r="J319" s="464">
        <v>293388</v>
      </c>
      <c r="K319" s="464">
        <v>18394</v>
      </c>
      <c r="L319" s="464">
        <v>4735329</v>
      </c>
      <c r="M319" s="464">
        <v>18744600</v>
      </c>
      <c r="N319" s="464">
        <f t="shared" si="43"/>
        <v>23779416</v>
      </c>
      <c r="O319" s="464">
        <f t="shared" si="44"/>
        <v>1282187</v>
      </c>
      <c r="P319" s="464">
        <f t="shared" si="45"/>
        <v>23479929</v>
      </c>
      <c r="Q319" s="464">
        <f t="shared" si="41"/>
        <v>48541532</v>
      </c>
      <c r="R319" s="464">
        <f t="shared" si="46"/>
        <v>549823</v>
      </c>
      <c r="S319" s="465">
        <f t="shared" si="48"/>
        <v>49091355</v>
      </c>
    </row>
    <row r="320" spans="1:19" x14ac:dyDescent="0.2">
      <c r="A320" s="452">
        <f t="shared" si="40"/>
        <v>2046</v>
      </c>
      <c r="B320" s="452">
        <f t="shared" si="47"/>
        <v>9</v>
      </c>
      <c r="C320" s="457">
        <f t="shared" si="42"/>
        <v>53571</v>
      </c>
      <c r="E320" s="463">
        <v>13298424</v>
      </c>
      <c r="F320" s="464">
        <v>14320014</v>
      </c>
      <c r="G320" s="464">
        <v>824974</v>
      </c>
      <c r="H320" s="464">
        <v>903836</v>
      </c>
      <c r="I320" s="464">
        <v>55827</v>
      </c>
      <c r="J320" s="464">
        <v>223401</v>
      </c>
      <c r="K320" s="464">
        <v>16637</v>
      </c>
      <c r="L320" s="464">
        <v>4824249</v>
      </c>
      <c r="M320" s="464">
        <v>20235487</v>
      </c>
      <c r="N320" s="464">
        <f t="shared" si="43"/>
        <v>28515876</v>
      </c>
      <c r="O320" s="464">
        <f t="shared" si="44"/>
        <v>1127237</v>
      </c>
      <c r="P320" s="464">
        <f t="shared" si="45"/>
        <v>25059736</v>
      </c>
      <c r="Q320" s="464">
        <f t="shared" si="41"/>
        <v>54702849</v>
      </c>
      <c r="R320" s="464">
        <f t="shared" si="46"/>
        <v>619612</v>
      </c>
      <c r="S320" s="465">
        <f t="shared" si="48"/>
        <v>55322461</v>
      </c>
    </row>
    <row r="321" spans="1:19" x14ac:dyDescent="0.2">
      <c r="A321" s="452">
        <f t="shared" si="40"/>
        <v>2046</v>
      </c>
      <c r="B321" s="452">
        <f t="shared" si="47"/>
        <v>10</v>
      </c>
      <c r="C321" s="457">
        <f t="shared" si="42"/>
        <v>53601</v>
      </c>
      <c r="E321" s="463">
        <v>25946595</v>
      </c>
      <c r="F321" s="464">
        <v>23186454</v>
      </c>
      <c r="G321" s="464">
        <v>898516</v>
      </c>
      <c r="H321" s="464">
        <v>1232938</v>
      </c>
      <c r="I321" s="464">
        <v>70938</v>
      </c>
      <c r="J321" s="464">
        <v>233150</v>
      </c>
      <c r="K321" s="464">
        <v>19355</v>
      </c>
      <c r="L321" s="464">
        <v>4521592</v>
      </c>
      <c r="M321" s="464">
        <v>15511753</v>
      </c>
      <c r="N321" s="464">
        <f t="shared" si="43"/>
        <v>50121858</v>
      </c>
      <c r="O321" s="464">
        <f t="shared" si="44"/>
        <v>1466088</v>
      </c>
      <c r="P321" s="464">
        <f t="shared" si="45"/>
        <v>20033345</v>
      </c>
      <c r="Q321" s="464">
        <f t="shared" si="41"/>
        <v>71621291</v>
      </c>
      <c r="R321" s="464">
        <f t="shared" si="46"/>
        <v>811244</v>
      </c>
      <c r="S321" s="465">
        <f t="shared" si="48"/>
        <v>72432535</v>
      </c>
    </row>
    <row r="322" spans="1:19" x14ac:dyDescent="0.2">
      <c r="A322" s="452">
        <f t="shared" si="40"/>
        <v>2046</v>
      </c>
      <c r="B322" s="452">
        <f t="shared" si="47"/>
        <v>11</v>
      </c>
      <c r="C322" s="457">
        <f t="shared" si="42"/>
        <v>53632</v>
      </c>
      <c r="E322" s="463">
        <v>43074708</v>
      </c>
      <c r="F322" s="464">
        <v>30123608</v>
      </c>
      <c r="G322" s="464">
        <v>1474609</v>
      </c>
      <c r="H322" s="464">
        <v>1254222</v>
      </c>
      <c r="I322" s="464">
        <v>70058</v>
      </c>
      <c r="J322" s="464">
        <v>262297</v>
      </c>
      <c r="K322" s="464">
        <v>20606</v>
      </c>
      <c r="L322" s="464">
        <v>5325132</v>
      </c>
      <c r="M322" s="464">
        <v>16374508</v>
      </c>
      <c r="N322" s="464">
        <f t="shared" si="43"/>
        <v>74763589</v>
      </c>
      <c r="O322" s="464">
        <f t="shared" si="44"/>
        <v>1516519</v>
      </c>
      <c r="P322" s="464">
        <f t="shared" si="45"/>
        <v>21699640</v>
      </c>
      <c r="Q322" s="464">
        <f t="shared" si="41"/>
        <v>97979748</v>
      </c>
      <c r="R322" s="464">
        <f t="shared" si="46"/>
        <v>1109803</v>
      </c>
      <c r="S322" s="465">
        <f t="shared" si="48"/>
        <v>99089551</v>
      </c>
    </row>
    <row r="323" spans="1:19" x14ac:dyDescent="0.2">
      <c r="A323" s="452">
        <f t="shared" si="40"/>
        <v>2046</v>
      </c>
      <c r="B323" s="452">
        <f t="shared" si="47"/>
        <v>12</v>
      </c>
      <c r="C323" s="457">
        <f t="shared" si="42"/>
        <v>53662</v>
      </c>
      <c r="E323" s="463">
        <v>59843530</v>
      </c>
      <c r="F323" s="464">
        <v>35341727</v>
      </c>
      <c r="G323" s="464">
        <v>1926685</v>
      </c>
      <c r="H323" s="464">
        <v>1557345</v>
      </c>
      <c r="I323" s="464">
        <v>84320</v>
      </c>
      <c r="J323" s="464">
        <v>297601</v>
      </c>
      <c r="K323" s="464">
        <v>22603</v>
      </c>
      <c r="L323" s="464">
        <v>5648703</v>
      </c>
      <c r="M323" s="464">
        <v>16722404</v>
      </c>
      <c r="N323" s="464">
        <f t="shared" si="43"/>
        <v>97218865</v>
      </c>
      <c r="O323" s="464">
        <f t="shared" si="44"/>
        <v>1854946</v>
      </c>
      <c r="P323" s="464">
        <f t="shared" si="45"/>
        <v>22371107</v>
      </c>
      <c r="Q323" s="464">
        <f t="shared" si="41"/>
        <v>121444918</v>
      </c>
      <c r="R323" s="464">
        <f t="shared" si="46"/>
        <v>1375590</v>
      </c>
      <c r="S323" s="465">
        <f t="shared" si="48"/>
        <v>122820508</v>
      </c>
    </row>
    <row r="324" spans="1:19" x14ac:dyDescent="0.2">
      <c r="A324" s="452">
        <f t="shared" si="40"/>
        <v>2047</v>
      </c>
      <c r="B324" s="452">
        <f t="shared" si="47"/>
        <v>1</v>
      </c>
      <c r="C324" s="457">
        <f t="shared" si="42"/>
        <v>53693</v>
      </c>
      <c r="E324" s="463">
        <v>59660451</v>
      </c>
      <c r="F324" s="464">
        <v>29998921</v>
      </c>
      <c r="G324" s="464">
        <v>1687270</v>
      </c>
      <c r="H324" s="464">
        <v>1243189</v>
      </c>
      <c r="I324" s="464">
        <v>66933</v>
      </c>
      <c r="J324" s="464">
        <v>266146</v>
      </c>
      <c r="K324" s="464">
        <v>21112</v>
      </c>
      <c r="L324" s="464">
        <v>5538303</v>
      </c>
      <c r="M324" s="464">
        <v>14613775</v>
      </c>
      <c r="N324" s="464">
        <f t="shared" si="43"/>
        <v>91434687</v>
      </c>
      <c r="O324" s="464">
        <f t="shared" si="44"/>
        <v>1509335</v>
      </c>
      <c r="P324" s="464">
        <f t="shared" si="45"/>
        <v>20152078</v>
      </c>
      <c r="Q324" s="464">
        <f t="shared" si="41"/>
        <v>113096100</v>
      </c>
      <c r="R324" s="464">
        <f t="shared" si="46"/>
        <v>1281024</v>
      </c>
      <c r="S324" s="465">
        <f t="shared" si="48"/>
        <v>114377124</v>
      </c>
    </row>
    <row r="325" spans="1:19" x14ac:dyDescent="0.2">
      <c r="A325" s="452">
        <f t="shared" si="40"/>
        <v>2047</v>
      </c>
      <c r="B325" s="452">
        <f t="shared" si="47"/>
        <v>2</v>
      </c>
      <c r="C325" s="457">
        <f t="shared" si="42"/>
        <v>53724</v>
      </c>
      <c r="E325" s="463">
        <v>49899627</v>
      </c>
      <c r="F325" s="464">
        <v>26642871</v>
      </c>
      <c r="G325" s="464">
        <v>1530428</v>
      </c>
      <c r="H325" s="464">
        <v>1206982</v>
      </c>
      <c r="I325" s="464">
        <v>65512</v>
      </c>
      <c r="J325" s="464">
        <v>249148</v>
      </c>
      <c r="K325" s="464">
        <v>20450</v>
      </c>
      <c r="L325" s="464">
        <v>6109915</v>
      </c>
      <c r="M325" s="464">
        <v>17842689</v>
      </c>
      <c r="N325" s="464">
        <f t="shared" si="43"/>
        <v>78158888</v>
      </c>
      <c r="O325" s="464">
        <f t="shared" si="44"/>
        <v>1456130</v>
      </c>
      <c r="P325" s="464">
        <f t="shared" si="45"/>
        <v>23952604</v>
      </c>
      <c r="Q325" s="464">
        <f t="shared" si="41"/>
        <v>103567622</v>
      </c>
      <c r="R325" s="464">
        <f t="shared" si="46"/>
        <v>1173096</v>
      </c>
      <c r="S325" s="465">
        <f t="shared" si="48"/>
        <v>104740718</v>
      </c>
    </row>
    <row r="326" spans="1:19" x14ac:dyDescent="0.2">
      <c r="A326" s="452">
        <f t="shared" si="40"/>
        <v>2047</v>
      </c>
      <c r="B326" s="452">
        <f t="shared" si="47"/>
        <v>3</v>
      </c>
      <c r="C326" s="457">
        <f t="shared" si="42"/>
        <v>53752</v>
      </c>
      <c r="E326" s="463">
        <v>45329177</v>
      </c>
      <c r="F326" s="464">
        <v>24834350</v>
      </c>
      <c r="G326" s="464">
        <v>1401449</v>
      </c>
      <c r="H326" s="464">
        <v>1168889</v>
      </c>
      <c r="I326" s="464">
        <v>64473</v>
      </c>
      <c r="J326" s="464">
        <v>265092</v>
      </c>
      <c r="K326" s="464">
        <v>21917</v>
      </c>
      <c r="L326" s="464">
        <v>5474774</v>
      </c>
      <c r="M326" s="464">
        <v>14778111</v>
      </c>
      <c r="N326" s="464">
        <f t="shared" si="43"/>
        <v>71651366</v>
      </c>
      <c r="O326" s="464">
        <f t="shared" si="44"/>
        <v>1433981</v>
      </c>
      <c r="P326" s="464">
        <f t="shared" si="45"/>
        <v>20252885</v>
      </c>
      <c r="Q326" s="464">
        <f t="shared" si="41"/>
        <v>93338232</v>
      </c>
      <c r="R326" s="464">
        <f t="shared" si="46"/>
        <v>1057229</v>
      </c>
      <c r="S326" s="465">
        <f t="shared" si="48"/>
        <v>94395461</v>
      </c>
    </row>
    <row r="327" spans="1:19" x14ac:dyDescent="0.2">
      <c r="A327" s="452">
        <f t="shared" si="40"/>
        <v>2047</v>
      </c>
      <c r="B327" s="452">
        <f t="shared" si="47"/>
        <v>4</v>
      </c>
      <c r="C327" s="457">
        <f t="shared" si="42"/>
        <v>53783</v>
      </c>
      <c r="E327" s="463">
        <v>33580441</v>
      </c>
      <c r="F327" s="464">
        <v>18944944</v>
      </c>
      <c r="G327" s="464">
        <v>1118633</v>
      </c>
      <c r="H327" s="464">
        <v>962090</v>
      </c>
      <c r="I327" s="464">
        <v>54420</v>
      </c>
      <c r="J327" s="464">
        <v>251961</v>
      </c>
      <c r="K327" s="464">
        <v>20927</v>
      </c>
      <c r="L327" s="464">
        <v>5665406</v>
      </c>
      <c r="M327" s="464">
        <v>16078659</v>
      </c>
      <c r="N327" s="464">
        <f t="shared" si="43"/>
        <v>53719365</v>
      </c>
      <c r="O327" s="464">
        <f t="shared" si="44"/>
        <v>1214051</v>
      </c>
      <c r="P327" s="464">
        <f t="shared" si="45"/>
        <v>21744065</v>
      </c>
      <c r="Q327" s="464">
        <f t="shared" si="41"/>
        <v>76677481</v>
      </c>
      <c r="R327" s="464">
        <f t="shared" si="46"/>
        <v>868515</v>
      </c>
      <c r="S327" s="465">
        <f t="shared" si="48"/>
        <v>77545996</v>
      </c>
    </row>
    <row r="328" spans="1:19" x14ac:dyDescent="0.2">
      <c r="A328" s="452">
        <f t="shared" si="40"/>
        <v>2047</v>
      </c>
      <c r="B328" s="452">
        <f t="shared" si="47"/>
        <v>5</v>
      </c>
      <c r="C328" s="457">
        <f t="shared" si="42"/>
        <v>53813</v>
      </c>
      <c r="E328" s="463">
        <v>19920711</v>
      </c>
      <c r="F328" s="464">
        <v>15026423</v>
      </c>
      <c r="G328" s="464">
        <v>755805</v>
      </c>
      <c r="H328" s="464">
        <v>1005189</v>
      </c>
      <c r="I328" s="464">
        <v>57596</v>
      </c>
      <c r="J328" s="464">
        <v>233652</v>
      </c>
      <c r="K328" s="464">
        <v>19448</v>
      </c>
      <c r="L328" s="464">
        <v>5119244</v>
      </c>
      <c r="M328" s="464">
        <v>19242635</v>
      </c>
      <c r="N328" s="464">
        <f t="shared" si="43"/>
        <v>35779983</v>
      </c>
      <c r="O328" s="464">
        <f t="shared" si="44"/>
        <v>1238841</v>
      </c>
      <c r="P328" s="464">
        <f t="shared" si="45"/>
        <v>24361879</v>
      </c>
      <c r="Q328" s="464">
        <f t="shared" si="41"/>
        <v>61380703</v>
      </c>
      <c r="R328" s="464">
        <f t="shared" si="46"/>
        <v>695251</v>
      </c>
      <c r="S328" s="465">
        <f t="shared" si="48"/>
        <v>62075954</v>
      </c>
    </row>
    <row r="329" spans="1:19" x14ac:dyDescent="0.2">
      <c r="A329" s="452">
        <f t="shared" si="40"/>
        <v>2047</v>
      </c>
      <c r="B329" s="452">
        <f t="shared" si="47"/>
        <v>6</v>
      </c>
      <c r="C329" s="457">
        <f t="shared" si="42"/>
        <v>53844</v>
      </c>
      <c r="E329" s="463">
        <v>13783343</v>
      </c>
      <c r="F329" s="464">
        <v>12786841</v>
      </c>
      <c r="G329" s="464">
        <v>594133</v>
      </c>
      <c r="H329" s="464">
        <v>862352</v>
      </c>
      <c r="I329" s="464">
        <v>51812</v>
      </c>
      <c r="J329" s="464">
        <v>279492</v>
      </c>
      <c r="K329" s="464">
        <v>19048</v>
      </c>
      <c r="L329" s="464">
        <v>5294819</v>
      </c>
      <c r="M329" s="464">
        <v>19516567</v>
      </c>
      <c r="N329" s="464">
        <f t="shared" si="43"/>
        <v>27235177</v>
      </c>
      <c r="O329" s="464">
        <f t="shared" si="44"/>
        <v>1141844</v>
      </c>
      <c r="P329" s="464">
        <f t="shared" si="45"/>
        <v>24811386</v>
      </c>
      <c r="Q329" s="464">
        <f t="shared" si="41"/>
        <v>53188407</v>
      </c>
      <c r="R329" s="464">
        <f t="shared" si="46"/>
        <v>602458</v>
      </c>
      <c r="S329" s="465">
        <f t="shared" si="48"/>
        <v>53790865</v>
      </c>
    </row>
    <row r="330" spans="1:19" x14ac:dyDescent="0.2">
      <c r="A330" s="452">
        <f t="shared" si="40"/>
        <v>2047</v>
      </c>
      <c r="B330" s="452">
        <f t="shared" si="47"/>
        <v>7</v>
      </c>
      <c r="C330" s="457">
        <f t="shared" si="42"/>
        <v>53874</v>
      </c>
      <c r="E330" s="463">
        <v>11137598</v>
      </c>
      <c r="F330" s="464">
        <v>11177068</v>
      </c>
      <c r="G330" s="464">
        <v>502756</v>
      </c>
      <c r="H330" s="464">
        <v>869114</v>
      </c>
      <c r="I330" s="464">
        <v>54934</v>
      </c>
      <c r="J330" s="464">
        <v>286229</v>
      </c>
      <c r="K330" s="464">
        <v>18066</v>
      </c>
      <c r="L330" s="464">
        <v>4690020</v>
      </c>
      <c r="M330" s="464">
        <v>19636186</v>
      </c>
      <c r="N330" s="464">
        <f t="shared" si="43"/>
        <v>22890422</v>
      </c>
      <c r="O330" s="464">
        <f t="shared" si="44"/>
        <v>1155343</v>
      </c>
      <c r="P330" s="464">
        <f t="shared" si="45"/>
        <v>24326206</v>
      </c>
      <c r="Q330" s="464">
        <f t="shared" si="41"/>
        <v>48371971</v>
      </c>
      <c r="R330" s="464">
        <f t="shared" si="46"/>
        <v>547903</v>
      </c>
      <c r="S330" s="465">
        <f t="shared" si="48"/>
        <v>48919874</v>
      </c>
    </row>
    <row r="331" spans="1:19" x14ac:dyDescent="0.2">
      <c r="A331" s="452">
        <f t="shared" si="40"/>
        <v>2047</v>
      </c>
      <c r="B331" s="452">
        <f t="shared" si="47"/>
        <v>8</v>
      </c>
      <c r="C331" s="457">
        <f t="shared" si="42"/>
        <v>53905</v>
      </c>
      <c r="E331" s="463">
        <v>10912580</v>
      </c>
      <c r="F331" s="464">
        <v>12158489</v>
      </c>
      <c r="G331" s="464">
        <v>569007</v>
      </c>
      <c r="H331" s="464">
        <v>917627</v>
      </c>
      <c r="I331" s="464">
        <v>58048</v>
      </c>
      <c r="J331" s="464">
        <v>292901</v>
      </c>
      <c r="K331" s="464">
        <v>18391</v>
      </c>
      <c r="L331" s="464">
        <v>4848084</v>
      </c>
      <c r="M331" s="464">
        <v>18733199</v>
      </c>
      <c r="N331" s="464">
        <f t="shared" si="43"/>
        <v>23716515</v>
      </c>
      <c r="O331" s="464">
        <f t="shared" si="44"/>
        <v>1210528</v>
      </c>
      <c r="P331" s="464">
        <f t="shared" si="45"/>
        <v>23581283</v>
      </c>
      <c r="Q331" s="464">
        <f t="shared" si="41"/>
        <v>48508326</v>
      </c>
      <c r="R331" s="464">
        <f t="shared" si="46"/>
        <v>549447</v>
      </c>
      <c r="S331" s="465">
        <f t="shared" si="48"/>
        <v>49057773</v>
      </c>
    </row>
    <row r="332" spans="1:19" x14ac:dyDescent="0.2">
      <c r="A332" s="452">
        <f t="shared" si="40"/>
        <v>2047</v>
      </c>
      <c r="B332" s="452">
        <f t="shared" si="47"/>
        <v>9</v>
      </c>
      <c r="C332" s="457">
        <f t="shared" si="42"/>
        <v>53936</v>
      </c>
      <c r="E332" s="463">
        <v>13141656</v>
      </c>
      <c r="F332" s="464">
        <v>14372413</v>
      </c>
      <c r="G332" s="464">
        <v>815126</v>
      </c>
      <c r="H332" s="464">
        <v>837467</v>
      </c>
      <c r="I332" s="464">
        <v>50994</v>
      </c>
      <c r="J332" s="464">
        <v>222976</v>
      </c>
      <c r="K332" s="464">
        <v>16635</v>
      </c>
      <c r="L332" s="464">
        <v>4936508</v>
      </c>
      <c r="M332" s="464">
        <v>20224470</v>
      </c>
      <c r="N332" s="464">
        <f t="shared" si="43"/>
        <v>28396824</v>
      </c>
      <c r="O332" s="464">
        <f t="shared" si="44"/>
        <v>1060443</v>
      </c>
      <c r="P332" s="464">
        <f t="shared" si="45"/>
        <v>25160978</v>
      </c>
      <c r="Q332" s="464">
        <f t="shared" si="41"/>
        <v>54618245</v>
      </c>
      <c r="R332" s="464">
        <f t="shared" si="46"/>
        <v>618653</v>
      </c>
      <c r="S332" s="465">
        <f t="shared" si="48"/>
        <v>55236898</v>
      </c>
    </row>
    <row r="333" spans="1:19" x14ac:dyDescent="0.2">
      <c r="A333" s="452">
        <f t="shared" si="40"/>
        <v>2047</v>
      </c>
      <c r="B333" s="452">
        <f t="shared" si="47"/>
        <v>10</v>
      </c>
      <c r="C333" s="457">
        <f t="shared" si="42"/>
        <v>53966</v>
      </c>
      <c r="E333" s="463">
        <v>25513487</v>
      </c>
      <c r="F333" s="464">
        <v>23212430</v>
      </c>
      <c r="G333" s="464">
        <v>886949</v>
      </c>
      <c r="H333" s="464">
        <v>1138634</v>
      </c>
      <c r="I333" s="464">
        <v>64717</v>
      </c>
      <c r="J333" s="464">
        <v>232633</v>
      </c>
      <c r="K333" s="464">
        <v>19350</v>
      </c>
      <c r="L333" s="464">
        <v>4631551</v>
      </c>
      <c r="M333" s="464">
        <v>15497549</v>
      </c>
      <c r="N333" s="464">
        <f t="shared" si="43"/>
        <v>49696933</v>
      </c>
      <c r="O333" s="464">
        <f t="shared" si="44"/>
        <v>1371267</v>
      </c>
      <c r="P333" s="464">
        <f t="shared" si="45"/>
        <v>20129100</v>
      </c>
      <c r="Q333" s="464">
        <f t="shared" si="41"/>
        <v>71197300</v>
      </c>
      <c r="R333" s="464">
        <f t="shared" si="46"/>
        <v>806442</v>
      </c>
      <c r="S333" s="465">
        <f t="shared" si="48"/>
        <v>72003742</v>
      </c>
    </row>
    <row r="334" spans="1:19" x14ac:dyDescent="0.2">
      <c r="A334" s="452">
        <f t="shared" si="40"/>
        <v>2047</v>
      </c>
      <c r="B334" s="452">
        <f t="shared" si="47"/>
        <v>11</v>
      </c>
      <c r="C334" s="457">
        <f t="shared" si="42"/>
        <v>53997</v>
      </c>
      <c r="E334" s="463">
        <v>42556104</v>
      </c>
      <c r="F334" s="464">
        <v>30217270</v>
      </c>
      <c r="G334" s="464">
        <v>1458584</v>
      </c>
      <c r="H334" s="464">
        <v>1155531</v>
      </c>
      <c r="I334" s="464">
        <v>63875</v>
      </c>
      <c r="J334" s="464">
        <v>261931</v>
      </c>
      <c r="K334" s="464">
        <v>20605</v>
      </c>
      <c r="L334" s="464">
        <v>5437983</v>
      </c>
      <c r="M334" s="464">
        <v>16367200</v>
      </c>
      <c r="N334" s="464">
        <f t="shared" si="43"/>
        <v>74316438</v>
      </c>
      <c r="O334" s="464">
        <f t="shared" si="44"/>
        <v>1417462</v>
      </c>
      <c r="P334" s="464">
        <f t="shared" si="45"/>
        <v>21805183</v>
      </c>
      <c r="Q334" s="464">
        <f t="shared" si="41"/>
        <v>97539083</v>
      </c>
      <c r="R334" s="464">
        <f t="shared" si="46"/>
        <v>1104812</v>
      </c>
      <c r="S334" s="465">
        <f t="shared" si="48"/>
        <v>98643895</v>
      </c>
    </row>
    <row r="335" spans="1:19" x14ac:dyDescent="0.2">
      <c r="A335" s="452">
        <f t="shared" si="40"/>
        <v>2047</v>
      </c>
      <c r="B335" s="452">
        <f t="shared" si="47"/>
        <v>12</v>
      </c>
      <c r="C335" s="457">
        <f t="shared" si="42"/>
        <v>54027</v>
      </c>
      <c r="E335" s="463">
        <v>58956828</v>
      </c>
      <c r="F335" s="464">
        <v>35437167</v>
      </c>
      <c r="G335" s="464">
        <v>1903978</v>
      </c>
      <c r="H335" s="464">
        <v>1431044</v>
      </c>
      <c r="I335" s="464">
        <v>76752</v>
      </c>
      <c r="J335" s="464">
        <v>297158</v>
      </c>
      <c r="K335" s="464">
        <v>22593</v>
      </c>
      <c r="L335" s="464">
        <v>5760433</v>
      </c>
      <c r="M335" s="464">
        <v>16701834</v>
      </c>
      <c r="N335" s="464">
        <f t="shared" si="43"/>
        <v>96397318</v>
      </c>
      <c r="O335" s="464">
        <f t="shared" si="44"/>
        <v>1728202</v>
      </c>
      <c r="P335" s="464">
        <f t="shared" si="45"/>
        <v>22462267</v>
      </c>
      <c r="Q335" s="464">
        <f t="shared" si="41"/>
        <v>120587787</v>
      </c>
      <c r="R335" s="464">
        <f t="shared" si="46"/>
        <v>1365881</v>
      </c>
      <c r="S335" s="465">
        <f t="shared" si="48"/>
        <v>121953668</v>
      </c>
    </row>
    <row r="336" spans="1:19" x14ac:dyDescent="0.2">
      <c r="A336" s="452">
        <f t="shared" si="40"/>
        <v>2048</v>
      </c>
      <c r="B336" s="452">
        <f t="shared" si="47"/>
        <v>1</v>
      </c>
      <c r="C336" s="457">
        <f t="shared" si="42"/>
        <v>54058</v>
      </c>
      <c r="E336" s="463">
        <v>58370196</v>
      </c>
      <c r="F336" s="464">
        <v>30112758</v>
      </c>
      <c r="G336" s="464">
        <v>1665080</v>
      </c>
      <c r="H336" s="464">
        <v>1148955</v>
      </c>
      <c r="I336" s="464">
        <v>61318</v>
      </c>
      <c r="J336" s="464">
        <v>266614</v>
      </c>
      <c r="K336" s="464">
        <v>21174</v>
      </c>
      <c r="L336" s="464">
        <v>5762695</v>
      </c>
      <c r="M336" s="464">
        <v>14988187</v>
      </c>
      <c r="N336" s="464">
        <f t="shared" si="43"/>
        <v>90230526</v>
      </c>
      <c r="O336" s="464">
        <f t="shared" si="44"/>
        <v>1415569</v>
      </c>
      <c r="P336" s="464">
        <f t="shared" si="45"/>
        <v>20750882</v>
      </c>
      <c r="Q336" s="464">
        <f t="shared" si="41"/>
        <v>112396977</v>
      </c>
      <c r="R336" s="464">
        <f t="shared" si="46"/>
        <v>1273105</v>
      </c>
      <c r="S336" s="465">
        <f t="shared" si="48"/>
        <v>113670082</v>
      </c>
    </row>
    <row r="337" spans="1:19" x14ac:dyDescent="0.2">
      <c r="A337" s="452">
        <f t="shared" si="40"/>
        <v>2048</v>
      </c>
      <c r="B337" s="452">
        <f t="shared" si="47"/>
        <v>2</v>
      </c>
      <c r="C337" s="457">
        <f t="shared" si="42"/>
        <v>54089</v>
      </c>
      <c r="E337" s="463">
        <v>49780022</v>
      </c>
      <c r="F337" s="464">
        <v>26996764</v>
      </c>
      <c r="G337" s="464">
        <v>1529404</v>
      </c>
      <c r="H337" s="464">
        <v>1124466</v>
      </c>
      <c r="I337" s="464">
        <v>60526</v>
      </c>
      <c r="J337" s="464">
        <v>253663</v>
      </c>
      <c r="K337" s="464">
        <v>20803</v>
      </c>
      <c r="L337" s="464">
        <v>6194586</v>
      </c>
      <c r="M337" s="464">
        <v>17871949</v>
      </c>
      <c r="N337" s="464">
        <f t="shared" si="43"/>
        <v>78387519</v>
      </c>
      <c r="O337" s="464">
        <f t="shared" si="44"/>
        <v>1378129</v>
      </c>
      <c r="P337" s="464">
        <f t="shared" si="45"/>
        <v>24066535</v>
      </c>
      <c r="Q337" s="464">
        <f t="shared" si="41"/>
        <v>103832183</v>
      </c>
      <c r="R337" s="464">
        <f t="shared" si="46"/>
        <v>1176093</v>
      </c>
      <c r="S337" s="465">
        <f t="shared" si="48"/>
        <v>105008276</v>
      </c>
    </row>
    <row r="338" spans="1:19" x14ac:dyDescent="0.2">
      <c r="A338" s="452">
        <f t="shared" si="40"/>
        <v>2048</v>
      </c>
      <c r="B338" s="452">
        <f t="shared" si="47"/>
        <v>3</v>
      </c>
      <c r="C338" s="457">
        <f t="shared" si="42"/>
        <v>54118</v>
      </c>
      <c r="E338" s="463">
        <v>45345487</v>
      </c>
      <c r="F338" s="464">
        <v>25038906</v>
      </c>
      <c r="G338" s="464">
        <v>1403657</v>
      </c>
      <c r="H338" s="464">
        <v>1081966</v>
      </c>
      <c r="I338" s="464">
        <v>59056</v>
      </c>
      <c r="J338" s="464">
        <v>267709</v>
      </c>
      <c r="K338" s="464">
        <v>22140</v>
      </c>
      <c r="L338" s="464">
        <v>5605829</v>
      </c>
      <c r="M338" s="464">
        <v>14759212</v>
      </c>
      <c r="N338" s="464">
        <f t="shared" si="43"/>
        <v>71869246</v>
      </c>
      <c r="O338" s="464">
        <f t="shared" si="44"/>
        <v>1349675</v>
      </c>
      <c r="P338" s="464">
        <f t="shared" si="45"/>
        <v>20365041</v>
      </c>
      <c r="Q338" s="464">
        <f t="shared" si="41"/>
        <v>93583962</v>
      </c>
      <c r="R338" s="464">
        <f t="shared" si="46"/>
        <v>1060013</v>
      </c>
      <c r="S338" s="465">
        <f t="shared" si="48"/>
        <v>94643975</v>
      </c>
    </row>
    <row r="339" spans="1:19" x14ac:dyDescent="0.2">
      <c r="A339" s="452">
        <f t="shared" si="40"/>
        <v>2048</v>
      </c>
      <c r="B339" s="452">
        <f t="shared" si="47"/>
        <v>4</v>
      </c>
      <c r="C339" s="457">
        <f t="shared" si="42"/>
        <v>54149</v>
      </c>
      <c r="E339" s="463">
        <v>32950700</v>
      </c>
      <c r="F339" s="464">
        <v>18932131</v>
      </c>
      <c r="G339" s="464">
        <v>1099991</v>
      </c>
      <c r="H339" s="464">
        <v>884484</v>
      </c>
      <c r="I339" s="464">
        <v>49357</v>
      </c>
      <c r="J339" s="464">
        <v>251246</v>
      </c>
      <c r="K339" s="464">
        <v>20912</v>
      </c>
      <c r="L339" s="464">
        <v>5779395</v>
      </c>
      <c r="M339" s="464">
        <v>16061663</v>
      </c>
      <c r="N339" s="464">
        <f t="shared" si="43"/>
        <v>53053091</v>
      </c>
      <c r="O339" s="464">
        <f t="shared" si="44"/>
        <v>1135730</v>
      </c>
      <c r="P339" s="464">
        <f t="shared" si="45"/>
        <v>21841058</v>
      </c>
      <c r="Q339" s="464">
        <f t="shared" si="41"/>
        <v>76029879</v>
      </c>
      <c r="R339" s="464">
        <f t="shared" si="46"/>
        <v>861180</v>
      </c>
      <c r="S339" s="465">
        <f t="shared" si="48"/>
        <v>76891059</v>
      </c>
    </row>
    <row r="340" spans="1:19" x14ac:dyDescent="0.2">
      <c r="A340" s="452">
        <f t="shared" si="40"/>
        <v>2048</v>
      </c>
      <c r="B340" s="452">
        <f t="shared" si="47"/>
        <v>5</v>
      </c>
      <c r="C340" s="457">
        <f t="shared" si="42"/>
        <v>54179</v>
      </c>
      <c r="E340" s="463">
        <v>19595045</v>
      </c>
      <c r="F340" s="464">
        <v>15066247</v>
      </c>
      <c r="G340" s="464">
        <v>744262</v>
      </c>
      <c r="H340" s="464">
        <v>926071</v>
      </c>
      <c r="I340" s="464">
        <v>52224</v>
      </c>
      <c r="J340" s="464">
        <v>233010</v>
      </c>
      <c r="K340" s="464">
        <v>19434</v>
      </c>
      <c r="L340" s="464">
        <v>5226115</v>
      </c>
      <c r="M340" s="464">
        <v>19227453</v>
      </c>
      <c r="N340" s="464">
        <f t="shared" si="43"/>
        <v>35477212</v>
      </c>
      <c r="O340" s="464">
        <f t="shared" si="44"/>
        <v>1159081</v>
      </c>
      <c r="P340" s="464">
        <f t="shared" si="45"/>
        <v>24453568</v>
      </c>
      <c r="Q340" s="464">
        <f t="shared" si="41"/>
        <v>61089861</v>
      </c>
      <c r="R340" s="464">
        <f t="shared" si="46"/>
        <v>691956</v>
      </c>
      <c r="S340" s="465">
        <f t="shared" si="48"/>
        <v>61781817</v>
      </c>
    </row>
    <row r="341" spans="1:19" x14ac:dyDescent="0.2">
      <c r="A341" s="452">
        <f t="shared" si="40"/>
        <v>2048</v>
      </c>
      <c r="B341" s="452">
        <f t="shared" si="47"/>
        <v>6</v>
      </c>
      <c r="C341" s="457">
        <f t="shared" si="42"/>
        <v>54210</v>
      </c>
      <c r="E341" s="463">
        <v>13621188</v>
      </c>
      <c r="F341" s="464">
        <v>12852847</v>
      </c>
      <c r="G341" s="464">
        <v>586606</v>
      </c>
      <c r="H341" s="464">
        <v>795809</v>
      </c>
      <c r="I341" s="464">
        <v>46979</v>
      </c>
      <c r="J341" s="464">
        <v>278973</v>
      </c>
      <c r="K341" s="464">
        <v>19045</v>
      </c>
      <c r="L341" s="464">
        <v>5411127</v>
      </c>
      <c r="M341" s="464">
        <v>19507389</v>
      </c>
      <c r="N341" s="464">
        <f t="shared" si="43"/>
        <v>27126665</v>
      </c>
      <c r="O341" s="464">
        <f t="shared" si="44"/>
        <v>1074782</v>
      </c>
      <c r="P341" s="464">
        <f t="shared" si="45"/>
        <v>24918516</v>
      </c>
      <c r="Q341" s="464">
        <f t="shared" si="41"/>
        <v>53119963</v>
      </c>
      <c r="R341" s="464">
        <f t="shared" si="46"/>
        <v>601682</v>
      </c>
      <c r="S341" s="465">
        <f t="shared" si="48"/>
        <v>53721645</v>
      </c>
    </row>
    <row r="342" spans="1:19" x14ac:dyDescent="0.2">
      <c r="A342" s="452">
        <f t="shared" si="40"/>
        <v>2048</v>
      </c>
      <c r="B342" s="452">
        <f t="shared" si="47"/>
        <v>7</v>
      </c>
      <c r="C342" s="457">
        <f t="shared" si="42"/>
        <v>54240</v>
      </c>
      <c r="E342" s="463">
        <v>11050212</v>
      </c>
      <c r="F342" s="464">
        <v>11249262</v>
      </c>
      <c r="G342" s="464">
        <v>496946</v>
      </c>
      <c r="H342" s="464">
        <v>802224</v>
      </c>
      <c r="I342" s="464">
        <v>49800</v>
      </c>
      <c r="J342" s="464">
        <v>285759</v>
      </c>
      <c r="K342" s="464">
        <v>18067</v>
      </c>
      <c r="L342" s="464">
        <v>4802787</v>
      </c>
      <c r="M342" s="464">
        <v>19627265</v>
      </c>
      <c r="N342" s="464">
        <f t="shared" si="43"/>
        <v>22864287</v>
      </c>
      <c r="O342" s="464">
        <f t="shared" si="44"/>
        <v>1087983</v>
      </c>
      <c r="P342" s="464">
        <f t="shared" si="45"/>
        <v>24430052</v>
      </c>
      <c r="Q342" s="464">
        <f t="shared" si="41"/>
        <v>48382322</v>
      </c>
      <c r="R342" s="464">
        <f t="shared" si="46"/>
        <v>548020</v>
      </c>
      <c r="S342" s="465">
        <f t="shared" si="48"/>
        <v>48930342</v>
      </c>
    </row>
    <row r="343" spans="1:19" x14ac:dyDescent="0.2">
      <c r="A343" s="452">
        <f t="shared" si="40"/>
        <v>2048</v>
      </c>
      <c r="B343" s="452">
        <f t="shared" si="47"/>
        <v>8</v>
      </c>
      <c r="C343" s="457">
        <f t="shared" si="42"/>
        <v>54271</v>
      </c>
      <c r="E343" s="463">
        <v>10789794</v>
      </c>
      <c r="F343" s="464">
        <v>12202729</v>
      </c>
      <c r="G343" s="464">
        <v>561222</v>
      </c>
      <c r="H343" s="464">
        <v>846073</v>
      </c>
      <c r="I343" s="464">
        <v>52542</v>
      </c>
      <c r="J343" s="464">
        <v>292385</v>
      </c>
      <c r="K343" s="464">
        <v>18388</v>
      </c>
      <c r="L343" s="464">
        <v>4967382</v>
      </c>
      <c r="M343" s="464">
        <v>18720000</v>
      </c>
      <c r="N343" s="464">
        <f t="shared" si="43"/>
        <v>23624675</v>
      </c>
      <c r="O343" s="464">
        <f t="shared" si="44"/>
        <v>1138458</v>
      </c>
      <c r="P343" s="464">
        <f t="shared" si="45"/>
        <v>23687382</v>
      </c>
      <c r="Q343" s="464">
        <f t="shared" si="41"/>
        <v>48450515</v>
      </c>
      <c r="R343" s="464">
        <f t="shared" si="46"/>
        <v>548792</v>
      </c>
      <c r="S343" s="465">
        <f t="shared" si="48"/>
        <v>48999307</v>
      </c>
    </row>
    <row r="344" spans="1:19" x14ac:dyDescent="0.2">
      <c r="A344" s="452">
        <f t="shared" si="40"/>
        <v>2048</v>
      </c>
      <c r="B344" s="452">
        <f t="shared" si="47"/>
        <v>9</v>
      </c>
      <c r="C344" s="457">
        <f t="shared" si="42"/>
        <v>54302</v>
      </c>
      <c r="E344" s="463">
        <v>12901297</v>
      </c>
      <c r="F344" s="464">
        <v>14367223</v>
      </c>
      <c r="G344" s="464">
        <v>802396</v>
      </c>
      <c r="H344" s="464">
        <v>770191</v>
      </c>
      <c r="I344" s="464">
        <v>46066</v>
      </c>
      <c r="J344" s="464">
        <v>222418</v>
      </c>
      <c r="K344" s="464">
        <v>16624</v>
      </c>
      <c r="L344" s="464">
        <v>5049162</v>
      </c>
      <c r="M344" s="464">
        <v>20205728</v>
      </c>
      <c r="N344" s="464">
        <f t="shared" si="43"/>
        <v>28133606</v>
      </c>
      <c r="O344" s="464">
        <f t="shared" si="44"/>
        <v>992609</v>
      </c>
      <c r="P344" s="464">
        <f t="shared" si="45"/>
        <v>25254890</v>
      </c>
      <c r="Q344" s="464">
        <f t="shared" si="41"/>
        <v>54381105</v>
      </c>
      <c r="R344" s="464">
        <f t="shared" si="46"/>
        <v>615967</v>
      </c>
      <c r="S344" s="465">
        <f t="shared" si="48"/>
        <v>54997072</v>
      </c>
    </row>
    <row r="345" spans="1:19" x14ac:dyDescent="0.2">
      <c r="A345" s="452">
        <f t="shared" si="40"/>
        <v>2048</v>
      </c>
      <c r="B345" s="452">
        <f t="shared" si="47"/>
        <v>10</v>
      </c>
      <c r="C345" s="457">
        <f t="shared" si="42"/>
        <v>54332</v>
      </c>
      <c r="E345" s="463">
        <v>24817746</v>
      </c>
      <c r="F345" s="464">
        <v>23124739</v>
      </c>
      <c r="G345" s="464">
        <v>871641</v>
      </c>
      <c r="H345" s="464">
        <v>1042304</v>
      </c>
      <c r="I345" s="464">
        <v>58368</v>
      </c>
      <c r="J345" s="464">
        <v>231892</v>
      </c>
      <c r="K345" s="464">
        <v>19332</v>
      </c>
      <c r="L345" s="464">
        <v>4737500</v>
      </c>
      <c r="M345" s="464">
        <v>15476322</v>
      </c>
      <c r="N345" s="464">
        <f t="shared" si="43"/>
        <v>48891826</v>
      </c>
      <c r="O345" s="464">
        <f t="shared" si="44"/>
        <v>1274196</v>
      </c>
      <c r="P345" s="464">
        <f t="shared" si="45"/>
        <v>20213822</v>
      </c>
      <c r="Q345" s="464">
        <f t="shared" si="41"/>
        <v>70379844</v>
      </c>
      <c r="R345" s="464">
        <f t="shared" si="46"/>
        <v>797183</v>
      </c>
      <c r="S345" s="465">
        <f t="shared" si="48"/>
        <v>71177027</v>
      </c>
    </row>
    <row r="346" spans="1:19" x14ac:dyDescent="0.2">
      <c r="A346" s="452">
        <f t="shared" si="40"/>
        <v>2048</v>
      </c>
      <c r="B346" s="452">
        <f t="shared" si="47"/>
        <v>11</v>
      </c>
      <c r="C346" s="457">
        <f t="shared" si="42"/>
        <v>54363</v>
      </c>
      <c r="E346" s="463">
        <v>41364142</v>
      </c>
      <c r="F346" s="464">
        <v>30007049</v>
      </c>
      <c r="G346" s="464">
        <v>1429752</v>
      </c>
      <c r="H346" s="464">
        <v>1052796</v>
      </c>
      <c r="I346" s="464">
        <v>57523</v>
      </c>
      <c r="J346" s="464">
        <v>261214</v>
      </c>
      <c r="K346" s="464">
        <v>20582</v>
      </c>
      <c r="L346" s="464">
        <v>5542362</v>
      </c>
      <c r="M346" s="464">
        <v>16344363</v>
      </c>
      <c r="N346" s="464">
        <f t="shared" si="43"/>
        <v>72879048</v>
      </c>
      <c r="O346" s="464">
        <f t="shared" si="44"/>
        <v>1314010</v>
      </c>
      <c r="P346" s="464">
        <f t="shared" si="45"/>
        <v>21886725</v>
      </c>
      <c r="Q346" s="464">
        <f t="shared" si="41"/>
        <v>96079783</v>
      </c>
      <c r="R346" s="464">
        <f t="shared" si="46"/>
        <v>1088282</v>
      </c>
      <c r="S346" s="465">
        <f t="shared" si="48"/>
        <v>97168065</v>
      </c>
    </row>
    <row r="347" spans="1:19" x14ac:dyDescent="0.2">
      <c r="A347" s="452">
        <f t="shared" si="40"/>
        <v>2048</v>
      </c>
      <c r="B347" s="452">
        <f t="shared" si="47"/>
        <v>12</v>
      </c>
      <c r="C347" s="457">
        <f t="shared" si="42"/>
        <v>54393</v>
      </c>
      <c r="E347" s="463">
        <v>58078430</v>
      </c>
      <c r="F347" s="464">
        <v>35402993</v>
      </c>
      <c r="G347" s="464">
        <v>1878055</v>
      </c>
      <c r="H347" s="464">
        <v>1305448</v>
      </c>
      <c r="I347" s="464">
        <v>69162</v>
      </c>
      <c r="J347" s="464">
        <v>296720</v>
      </c>
      <c r="K347" s="464">
        <v>22583</v>
      </c>
      <c r="L347" s="464">
        <v>5877625</v>
      </c>
      <c r="M347" s="464">
        <v>16694162</v>
      </c>
      <c r="N347" s="464">
        <f t="shared" si="43"/>
        <v>95451223</v>
      </c>
      <c r="O347" s="464">
        <f t="shared" si="44"/>
        <v>1602168</v>
      </c>
      <c r="P347" s="464">
        <f t="shared" si="45"/>
        <v>22571787</v>
      </c>
      <c r="Q347" s="464">
        <f t="shared" si="41"/>
        <v>119625178</v>
      </c>
      <c r="R347" s="464">
        <f t="shared" si="46"/>
        <v>1354978</v>
      </c>
      <c r="S347" s="465">
        <f t="shared" si="48"/>
        <v>120980156</v>
      </c>
    </row>
    <row r="348" spans="1:19" x14ac:dyDescent="0.2">
      <c r="A348" s="452">
        <f t="shared" si="40"/>
        <v>2049</v>
      </c>
      <c r="B348" s="452">
        <f t="shared" si="47"/>
        <v>1</v>
      </c>
      <c r="C348" s="457">
        <f t="shared" si="42"/>
        <v>54424</v>
      </c>
      <c r="E348" s="463">
        <v>57912252</v>
      </c>
      <c r="F348" s="464">
        <v>29963293</v>
      </c>
      <c r="G348" s="464">
        <v>1645126</v>
      </c>
      <c r="H348" s="464">
        <v>1041792</v>
      </c>
      <c r="I348" s="464">
        <v>54785</v>
      </c>
      <c r="J348" s="464">
        <v>265116</v>
      </c>
      <c r="K348" s="464">
        <v>21094</v>
      </c>
      <c r="L348" s="464">
        <v>5776155</v>
      </c>
      <c r="M348" s="464">
        <v>14585024</v>
      </c>
      <c r="N348" s="464">
        <f t="shared" si="43"/>
        <v>89596550</v>
      </c>
      <c r="O348" s="464">
        <f t="shared" si="44"/>
        <v>1306908</v>
      </c>
      <c r="P348" s="464">
        <f t="shared" si="45"/>
        <v>20361179</v>
      </c>
      <c r="Q348" s="464">
        <f t="shared" si="41"/>
        <v>111264637</v>
      </c>
      <c r="R348" s="464">
        <f t="shared" si="46"/>
        <v>1260279</v>
      </c>
      <c r="S348" s="465">
        <f t="shared" si="48"/>
        <v>112524916</v>
      </c>
    </row>
    <row r="349" spans="1:19" x14ac:dyDescent="0.2">
      <c r="A349" s="452">
        <f t="shared" si="40"/>
        <v>2049</v>
      </c>
      <c r="B349" s="452">
        <f t="shared" si="47"/>
        <v>2</v>
      </c>
      <c r="C349" s="457">
        <f t="shared" si="42"/>
        <v>54455</v>
      </c>
      <c r="E349" s="463">
        <v>48119893</v>
      </c>
      <c r="F349" s="464">
        <v>26386714</v>
      </c>
      <c r="G349" s="464">
        <v>1484688</v>
      </c>
      <c r="H349" s="464">
        <v>1009077</v>
      </c>
      <c r="I349" s="464">
        <v>53473</v>
      </c>
      <c r="J349" s="464">
        <v>247799</v>
      </c>
      <c r="K349" s="464">
        <v>20420</v>
      </c>
      <c r="L349" s="464">
        <v>6338466</v>
      </c>
      <c r="M349" s="464">
        <v>17801008</v>
      </c>
      <c r="N349" s="464">
        <f t="shared" si="43"/>
        <v>76065188</v>
      </c>
      <c r="O349" s="464">
        <f t="shared" si="44"/>
        <v>1256876</v>
      </c>
      <c r="P349" s="464">
        <f t="shared" si="45"/>
        <v>24139474</v>
      </c>
      <c r="Q349" s="464">
        <f t="shared" si="41"/>
        <v>101461538</v>
      </c>
      <c r="R349" s="464">
        <f t="shared" si="46"/>
        <v>1149241</v>
      </c>
      <c r="S349" s="465">
        <f t="shared" si="48"/>
        <v>102610779</v>
      </c>
    </row>
    <row r="350" spans="1:19" x14ac:dyDescent="0.2">
      <c r="A350" s="452">
        <f t="shared" si="40"/>
        <v>2049</v>
      </c>
      <c r="B350" s="452">
        <f t="shared" si="47"/>
        <v>3</v>
      </c>
      <c r="C350" s="457">
        <f t="shared" si="42"/>
        <v>54483</v>
      </c>
      <c r="E350" s="463">
        <v>43476295</v>
      </c>
      <c r="F350" s="464">
        <v>24650418</v>
      </c>
      <c r="G350" s="464">
        <v>1353923</v>
      </c>
      <c r="H350" s="464">
        <v>977482</v>
      </c>
      <c r="I350" s="464">
        <v>52518</v>
      </c>
      <c r="J350" s="464">
        <v>263543</v>
      </c>
      <c r="K350" s="464">
        <v>21881</v>
      </c>
      <c r="L350" s="464">
        <v>5691422</v>
      </c>
      <c r="M350" s="464">
        <v>14743565</v>
      </c>
      <c r="N350" s="464">
        <f t="shared" si="43"/>
        <v>69555035</v>
      </c>
      <c r="O350" s="464">
        <f t="shared" si="44"/>
        <v>1241025</v>
      </c>
      <c r="P350" s="464">
        <f t="shared" si="45"/>
        <v>20434987</v>
      </c>
      <c r="Q350" s="464">
        <f t="shared" si="41"/>
        <v>91231047</v>
      </c>
      <c r="R350" s="464">
        <f t="shared" si="46"/>
        <v>1033361</v>
      </c>
      <c r="S350" s="465">
        <f t="shared" si="48"/>
        <v>92264408</v>
      </c>
    </row>
    <row r="351" spans="1:19" x14ac:dyDescent="0.2">
      <c r="A351" s="452">
        <f t="shared" si="40"/>
        <v>2049</v>
      </c>
      <c r="B351" s="452">
        <f t="shared" si="47"/>
        <v>4</v>
      </c>
      <c r="C351" s="457">
        <f t="shared" si="42"/>
        <v>54514</v>
      </c>
      <c r="E351" s="463">
        <v>32283824</v>
      </c>
      <c r="F351" s="464">
        <v>18911865</v>
      </c>
      <c r="G351" s="464">
        <v>1081238</v>
      </c>
      <c r="H351" s="464">
        <v>807320</v>
      </c>
      <c r="I351" s="464">
        <v>44276</v>
      </c>
      <c r="J351" s="464">
        <v>250493</v>
      </c>
      <c r="K351" s="464">
        <v>20893</v>
      </c>
      <c r="L351" s="464">
        <v>5898048</v>
      </c>
      <c r="M351" s="464">
        <v>16041375</v>
      </c>
      <c r="N351" s="464">
        <f t="shared" si="43"/>
        <v>52342096</v>
      </c>
      <c r="O351" s="464">
        <f t="shared" si="44"/>
        <v>1057813</v>
      </c>
      <c r="P351" s="464">
        <f t="shared" si="45"/>
        <v>21939423</v>
      </c>
      <c r="Q351" s="464">
        <f t="shared" si="41"/>
        <v>75339332</v>
      </c>
      <c r="R351" s="464">
        <f t="shared" si="46"/>
        <v>853358</v>
      </c>
      <c r="S351" s="465">
        <f t="shared" si="48"/>
        <v>76192690</v>
      </c>
    </row>
    <row r="352" spans="1:19" x14ac:dyDescent="0.2">
      <c r="A352" s="452">
        <f t="shared" ref="A352:A371" si="49">IF(B352=1,A351+1,A351)</f>
        <v>2049</v>
      </c>
      <c r="B352" s="452">
        <f t="shared" si="47"/>
        <v>5</v>
      </c>
      <c r="C352" s="457">
        <f t="shared" si="42"/>
        <v>54544</v>
      </c>
      <c r="E352" s="463">
        <v>19315144</v>
      </c>
      <c r="F352" s="464">
        <v>15102057</v>
      </c>
      <c r="G352" s="464">
        <v>733064</v>
      </c>
      <c r="H352" s="464">
        <v>847415</v>
      </c>
      <c r="I352" s="464">
        <v>46842</v>
      </c>
      <c r="J352" s="464">
        <v>232445</v>
      </c>
      <c r="K352" s="464">
        <v>19427</v>
      </c>
      <c r="L352" s="464">
        <v>5342856</v>
      </c>
      <c r="M352" s="464">
        <v>19214516</v>
      </c>
      <c r="N352" s="464">
        <f t="shared" si="43"/>
        <v>35216534</v>
      </c>
      <c r="O352" s="464">
        <f t="shared" si="44"/>
        <v>1079860</v>
      </c>
      <c r="P352" s="464">
        <f t="shared" si="45"/>
        <v>24557372</v>
      </c>
      <c r="Q352" s="464">
        <f t="shared" ref="Q352:Q371" si="50">SUM(N352:P352)</f>
        <v>60853766</v>
      </c>
      <c r="R352" s="464">
        <f t="shared" si="46"/>
        <v>689282</v>
      </c>
      <c r="S352" s="465">
        <f t="shared" si="48"/>
        <v>61543048</v>
      </c>
    </row>
    <row r="353" spans="1:19" x14ac:dyDescent="0.2">
      <c r="A353" s="452">
        <f t="shared" si="49"/>
        <v>2049</v>
      </c>
      <c r="B353" s="452">
        <f t="shared" si="47"/>
        <v>6</v>
      </c>
      <c r="C353" s="457">
        <f t="shared" si="42"/>
        <v>54575</v>
      </c>
      <c r="E353" s="463">
        <v>13473485</v>
      </c>
      <c r="F353" s="464">
        <v>12914716</v>
      </c>
      <c r="G353" s="464">
        <v>578808</v>
      </c>
      <c r="H353" s="464">
        <v>729583</v>
      </c>
      <c r="I353" s="464">
        <v>42124</v>
      </c>
      <c r="J353" s="464">
        <v>278465</v>
      </c>
      <c r="K353" s="464">
        <v>19041</v>
      </c>
      <c r="L353" s="464">
        <v>5540739</v>
      </c>
      <c r="M353" s="464">
        <v>19493995</v>
      </c>
      <c r="N353" s="464">
        <f t="shared" si="43"/>
        <v>27028174</v>
      </c>
      <c r="O353" s="464">
        <f t="shared" si="44"/>
        <v>1008048</v>
      </c>
      <c r="P353" s="464">
        <f t="shared" si="45"/>
        <v>25034734</v>
      </c>
      <c r="Q353" s="464">
        <f t="shared" si="50"/>
        <v>53070956</v>
      </c>
      <c r="R353" s="464">
        <f t="shared" si="46"/>
        <v>601127</v>
      </c>
      <c r="S353" s="465">
        <f t="shared" si="48"/>
        <v>53672083</v>
      </c>
    </row>
    <row r="354" spans="1:19" x14ac:dyDescent="0.2">
      <c r="A354" s="452">
        <f t="shared" si="49"/>
        <v>2049</v>
      </c>
      <c r="B354" s="452">
        <f t="shared" si="47"/>
        <v>7</v>
      </c>
      <c r="C354" s="457">
        <f t="shared" si="42"/>
        <v>54605</v>
      </c>
      <c r="E354" s="463">
        <v>10933626</v>
      </c>
      <c r="F354" s="464">
        <v>11310565</v>
      </c>
      <c r="G354" s="464">
        <v>490462</v>
      </c>
      <c r="H354" s="464">
        <v>735506</v>
      </c>
      <c r="I354" s="464">
        <v>44613</v>
      </c>
      <c r="J354" s="464">
        <v>285276</v>
      </c>
      <c r="K354" s="464">
        <v>18064</v>
      </c>
      <c r="L354" s="464">
        <v>4922999</v>
      </c>
      <c r="M354" s="464">
        <v>19614360</v>
      </c>
      <c r="N354" s="464">
        <f t="shared" si="43"/>
        <v>22797330</v>
      </c>
      <c r="O354" s="464">
        <f t="shared" si="44"/>
        <v>1020782</v>
      </c>
      <c r="P354" s="464">
        <f t="shared" si="45"/>
        <v>24537359</v>
      </c>
      <c r="Q354" s="464">
        <f t="shared" si="50"/>
        <v>48355471</v>
      </c>
      <c r="R354" s="464">
        <f t="shared" si="46"/>
        <v>547716</v>
      </c>
      <c r="S354" s="465">
        <f t="shared" si="48"/>
        <v>48903187</v>
      </c>
    </row>
    <row r="355" spans="1:19" x14ac:dyDescent="0.2">
      <c r="A355" s="452">
        <f t="shared" si="49"/>
        <v>2049</v>
      </c>
      <c r="B355" s="452">
        <f t="shared" si="47"/>
        <v>8</v>
      </c>
      <c r="C355" s="457">
        <f t="shared" si="42"/>
        <v>54636</v>
      </c>
      <c r="E355" s="463">
        <v>10665606</v>
      </c>
      <c r="F355" s="464">
        <v>12253708</v>
      </c>
      <c r="G355" s="464">
        <v>553328</v>
      </c>
      <c r="H355" s="464">
        <v>774961</v>
      </c>
      <c r="I355" s="464">
        <v>47003</v>
      </c>
      <c r="J355" s="464">
        <v>291894</v>
      </c>
      <c r="K355" s="464">
        <v>18383</v>
      </c>
      <c r="L355" s="464">
        <v>5095469</v>
      </c>
      <c r="M355" s="464">
        <v>18705273</v>
      </c>
      <c r="N355" s="464">
        <f t="shared" si="43"/>
        <v>23538028</v>
      </c>
      <c r="O355" s="464">
        <f t="shared" si="44"/>
        <v>1066855</v>
      </c>
      <c r="P355" s="464">
        <f t="shared" si="45"/>
        <v>23800742</v>
      </c>
      <c r="Q355" s="464">
        <f t="shared" si="50"/>
        <v>48405625</v>
      </c>
      <c r="R355" s="464">
        <f t="shared" si="46"/>
        <v>548284</v>
      </c>
      <c r="S355" s="465">
        <f t="shared" si="48"/>
        <v>48953909</v>
      </c>
    </row>
    <row r="356" spans="1:19" x14ac:dyDescent="0.2">
      <c r="A356" s="452">
        <f t="shared" si="49"/>
        <v>2049</v>
      </c>
      <c r="B356" s="452">
        <f t="shared" si="47"/>
        <v>9</v>
      </c>
      <c r="C356" s="457">
        <f t="shared" ref="C356:C371" si="51">DATE(A356,B356,1)</f>
        <v>54667</v>
      </c>
      <c r="E356" s="463">
        <v>12678903</v>
      </c>
      <c r="F356" s="464">
        <v>14383677</v>
      </c>
      <c r="G356" s="464">
        <v>790282</v>
      </c>
      <c r="H356" s="464">
        <v>703636</v>
      </c>
      <c r="I356" s="464">
        <v>41138</v>
      </c>
      <c r="J356" s="464">
        <v>221910</v>
      </c>
      <c r="K356" s="464">
        <v>16615</v>
      </c>
      <c r="L356" s="464">
        <v>5172591</v>
      </c>
      <c r="M356" s="464">
        <v>20186407</v>
      </c>
      <c r="N356" s="464">
        <f t="shared" ref="N356:N371" si="52">SUM(E356:G356,I356,K356)</f>
        <v>27910615</v>
      </c>
      <c r="O356" s="464">
        <f t="shared" ref="O356:O371" si="53">SUM(H356,J356)</f>
        <v>925546</v>
      </c>
      <c r="P356" s="464">
        <f t="shared" ref="P356:P371" si="54">SUM(L356:M356)</f>
        <v>25358998</v>
      </c>
      <c r="Q356" s="464">
        <f t="shared" si="50"/>
        <v>54195159</v>
      </c>
      <c r="R356" s="464">
        <f t="shared" ref="R356:R371" si="55">S356-Q356</f>
        <v>613861</v>
      </c>
      <c r="S356" s="465">
        <f t="shared" si="48"/>
        <v>54809020</v>
      </c>
    </row>
    <row r="357" spans="1:19" x14ac:dyDescent="0.2">
      <c r="A357" s="452">
        <f t="shared" si="49"/>
        <v>2049</v>
      </c>
      <c r="B357" s="452">
        <f t="shared" ref="B357:B371" si="56">IF(B356=12,1,B356+1)</f>
        <v>10</v>
      </c>
      <c r="C357" s="457">
        <f t="shared" si="51"/>
        <v>54697</v>
      </c>
      <c r="E357" s="463">
        <v>24299998</v>
      </c>
      <c r="F357" s="464">
        <v>23117548</v>
      </c>
      <c r="G357" s="464">
        <v>858512</v>
      </c>
      <c r="H357" s="464">
        <v>947794</v>
      </c>
      <c r="I357" s="464">
        <v>52034</v>
      </c>
      <c r="J357" s="464">
        <v>231212</v>
      </c>
      <c r="K357" s="464">
        <v>19316</v>
      </c>
      <c r="L357" s="464">
        <v>4856209</v>
      </c>
      <c r="M357" s="464">
        <v>15455897</v>
      </c>
      <c r="N357" s="464">
        <f t="shared" si="52"/>
        <v>48347408</v>
      </c>
      <c r="O357" s="464">
        <f t="shared" si="53"/>
        <v>1179006</v>
      </c>
      <c r="P357" s="464">
        <f t="shared" si="54"/>
        <v>20312106</v>
      </c>
      <c r="Q357" s="464">
        <f t="shared" si="50"/>
        <v>69838520</v>
      </c>
      <c r="R357" s="464">
        <f t="shared" si="55"/>
        <v>791051</v>
      </c>
      <c r="S357" s="465">
        <f t="shared" ref="S357:S371" si="57">ROUND(Q357/(1-0.0112), 0)</f>
        <v>70629571</v>
      </c>
    </row>
    <row r="358" spans="1:19" x14ac:dyDescent="0.2">
      <c r="A358" s="452">
        <f t="shared" si="49"/>
        <v>2049</v>
      </c>
      <c r="B358" s="452">
        <f t="shared" si="56"/>
        <v>11</v>
      </c>
      <c r="C358" s="457">
        <f t="shared" si="51"/>
        <v>54728</v>
      </c>
      <c r="E358" s="463">
        <v>40757918</v>
      </c>
      <c r="F358" s="464">
        <v>30052292</v>
      </c>
      <c r="G358" s="464">
        <v>1411301</v>
      </c>
      <c r="H358" s="464">
        <v>953774</v>
      </c>
      <c r="I358" s="464">
        <v>51242</v>
      </c>
      <c r="J358" s="464">
        <v>260707</v>
      </c>
      <c r="K358" s="464">
        <v>20573</v>
      </c>
      <c r="L358" s="464">
        <v>5664343</v>
      </c>
      <c r="M358" s="464">
        <v>16329333</v>
      </c>
      <c r="N358" s="464">
        <f t="shared" si="52"/>
        <v>72293326</v>
      </c>
      <c r="O358" s="464">
        <f t="shared" si="53"/>
        <v>1214481</v>
      </c>
      <c r="P358" s="464">
        <f t="shared" si="54"/>
        <v>21993676</v>
      </c>
      <c r="Q358" s="464">
        <f t="shared" si="50"/>
        <v>95501483</v>
      </c>
      <c r="R358" s="464">
        <f t="shared" si="55"/>
        <v>1081732</v>
      </c>
      <c r="S358" s="465">
        <f t="shared" si="57"/>
        <v>96583215</v>
      </c>
    </row>
    <row r="359" spans="1:19" x14ac:dyDescent="0.2">
      <c r="A359" s="452">
        <f t="shared" si="49"/>
        <v>2049</v>
      </c>
      <c r="B359" s="452">
        <f t="shared" si="56"/>
        <v>12</v>
      </c>
      <c r="C359" s="457">
        <f t="shared" si="51"/>
        <v>54758</v>
      </c>
      <c r="E359" s="463">
        <v>57476204</v>
      </c>
      <c r="F359" s="464">
        <v>35476479</v>
      </c>
      <c r="G359" s="464">
        <v>1857322</v>
      </c>
      <c r="H359" s="464">
        <v>1181141</v>
      </c>
      <c r="I359" s="464">
        <v>61555</v>
      </c>
      <c r="J359" s="464">
        <v>296328</v>
      </c>
      <c r="K359" s="464">
        <v>22578</v>
      </c>
      <c r="L359" s="464">
        <v>6018084</v>
      </c>
      <c r="M359" s="464">
        <v>16678736</v>
      </c>
      <c r="N359" s="464">
        <f t="shared" si="52"/>
        <v>94894138</v>
      </c>
      <c r="O359" s="464">
        <f t="shared" si="53"/>
        <v>1477469</v>
      </c>
      <c r="P359" s="464">
        <f t="shared" si="54"/>
        <v>22696820</v>
      </c>
      <c r="Q359" s="464">
        <f t="shared" si="50"/>
        <v>119068427</v>
      </c>
      <c r="R359" s="464">
        <f t="shared" si="55"/>
        <v>1348672</v>
      </c>
      <c r="S359" s="465">
        <f t="shared" si="57"/>
        <v>120417099</v>
      </c>
    </row>
    <row r="360" spans="1:19" x14ac:dyDescent="0.2">
      <c r="A360" s="452">
        <f t="shared" si="49"/>
        <v>2050</v>
      </c>
      <c r="B360" s="452">
        <f t="shared" si="56"/>
        <v>1</v>
      </c>
      <c r="C360" s="457">
        <f t="shared" si="51"/>
        <v>54789</v>
      </c>
      <c r="E360" s="463">
        <v>57213135</v>
      </c>
      <c r="F360" s="464">
        <v>29932084</v>
      </c>
      <c r="G360" s="464">
        <v>1624748</v>
      </c>
      <c r="H360" s="464">
        <v>942473</v>
      </c>
      <c r="I360" s="464">
        <v>48683</v>
      </c>
      <c r="J360" s="464">
        <v>264576</v>
      </c>
      <c r="K360" s="464">
        <v>21087</v>
      </c>
      <c r="L360" s="464">
        <v>5921578</v>
      </c>
      <c r="M360" s="464">
        <v>14569644</v>
      </c>
      <c r="N360" s="464">
        <f t="shared" si="52"/>
        <v>88839737</v>
      </c>
      <c r="O360" s="464">
        <f t="shared" si="53"/>
        <v>1207049</v>
      </c>
      <c r="P360" s="464">
        <f t="shared" si="54"/>
        <v>20491222</v>
      </c>
      <c r="Q360" s="464">
        <f t="shared" si="50"/>
        <v>110538008</v>
      </c>
      <c r="R360" s="464">
        <f t="shared" si="55"/>
        <v>1252049</v>
      </c>
      <c r="S360" s="465">
        <f t="shared" si="57"/>
        <v>111790057</v>
      </c>
    </row>
    <row r="361" spans="1:19" x14ac:dyDescent="0.2">
      <c r="A361" s="452">
        <f t="shared" si="49"/>
        <v>2050</v>
      </c>
      <c r="B361" s="452">
        <f t="shared" si="56"/>
        <v>2</v>
      </c>
      <c r="C361" s="457">
        <f t="shared" si="51"/>
        <v>54820</v>
      </c>
      <c r="E361" s="463">
        <v>47309603</v>
      </c>
      <c r="F361" s="464">
        <v>26309497</v>
      </c>
      <c r="G361" s="464">
        <v>1462755</v>
      </c>
      <c r="H361" s="464">
        <v>912030</v>
      </c>
      <c r="I361" s="464">
        <v>47443</v>
      </c>
      <c r="J361" s="464">
        <v>247092</v>
      </c>
      <c r="K361" s="464">
        <v>20406</v>
      </c>
      <c r="L361" s="464">
        <v>6478579</v>
      </c>
      <c r="M361" s="464">
        <v>17777860</v>
      </c>
      <c r="N361" s="464">
        <f t="shared" si="52"/>
        <v>75149704</v>
      </c>
      <c r="O361" s="464">
        <f t="shared" si="53"/>
        <v>1159122</v>
      </c>
      <c r="P361" s="464">
        <f t="shared" si="54"/>
        <v>24256439</v>
      </c>
      <c r="Q361" s="464">
        <f t="shared" si="50"/>
        <v>100565265</v>
      </c>
      <c r="R361" s="464">
        <f t="shared" si="55"/>
        <v>1139089</v>
      </c>
      <c r="S361" s="465">
        <f t="shared" si="57"/>
        <v>101704354</v>
      </c>
    </row>
    <row r="362" spans="1:19" x14ac:dyDescent="0.2">
      <c r="A362" s="452">
        <f t="shared" si="49"/>
        <v>2050</v>
      </c>
      <c r="B362" s="452">
        <f t="shared" si="56"/>
        <v>3</v>
      </c>
      <c r="C362" s="457">
        <f t="shared" si="51"/>
        <v>54848</v>
      </c>
      <c r="E362" s="463">
        <v>42603286</v>
      </c>
      <c r="F362" s="464">
        <v>24536309</v>
      </c>
      <c r="G362" s="464">
        <v>1330471</v>
      </c>
      <c r="H362" s="464">
        <v>883617</v>
      </c>
      <c r="I362" s="464">
        <v>46522</v>
      </c>
      <c r="J362" s="464">
        <v>262698</v>
      </c>
      <c r="K362" s="464">
        <v>21862</v>
      </c>
      <c r="L362" s="464">
        <v>5823947</v>
      </c>
      <c r="M362" s="464">
        <v>14723821</v>
      </c>
      <c r="N362" s="464">
        <f t="shared" si="52"/>
        <v>68538450</v>
      </c>
      <c r="O362" s="464">
        <f t="shared" si="53"/>
        <v>1146315</v>
      </c>
      <c r="P362" s="464">
        <f t="shared" si="54"/>
        <v>20547768</v>
      </c>
      <c r="Q362" s="464">
        <f t="shared" si="50"/>
        <v>90232533</v>
      </c>
      <c r="R362" s="464">
        <f t="shared" si="55"/>
        <v>1022051</v>
      </c>
      <c r="S362" s="465">
        <f t="shared" si="57"/>
        <v>91254584</v>
      </c>
    </row>
    <row r="363" spans="1:19" x14ac:dyDescent="0.2">
      <c r="A363" s="452">
        <f t="shared" si="49"/>
        <v>2050</v>
      </c>
      <c r="B363" s="452">
        <f t="shared" si="56"/>
        <v>4</v>
      </c>
      <c r="C363" s="457">
        <f t="shared" si="51"/>
        <v>54879</v>
      </c>
      <c r="E363" s="463">
        <v>31601248</v>
      </c>
      <c r="F363" s="464">
        <v>18856405</v>
      </c>
      <c r="G363" s="464">
        <v>1061614</v>
      </c>
      <c r="H363" s="464">
        <v>731073</v>
      </c>
      <c r="I363" s="464">
        <v>39179</v>
      </c>
      <c r="J363" s="464">
        <v>249679</v>
      </c>
      <c r="K363" s="464">
        <v>20875</v>
      </c>
      <c r="L363" s="464">
        <v>6039252</v>
      </c>
      <c r="M363" s="464">
        <v>16020367</v>
      </c>
      <c r="N363" s="464">
        <f t="shared" si="52"/>
        <v>51579321</v>
      </c>
      <c r="O363" s="464">
        <f t="shared" si="53"/>
        <v>980752</v>
      </c>
      <c r="P363" s="464">
        <f t="shared" si="54"/>
        <v>22059619</v>
      </c>
      <c r="Q363" s="464">
        <f t="shared" si="50"/>
        <v>74619692</v>
      </c>
      <c r="R363" s="464">
        <f t="shared" si="55"/>
        <v>845207</v>
      </c>
      <c r="S363" s="465">
        <f t="shared" si="57"/>
        <v>75464899</v>
      </c>
    </row>
    <row r="364" spans="1:19" x14ac:dyDescent="0.2">
      <c r="A364" s="452">
        <f t="shared" si="49"/>
        <v>2050</v>
      </c>
      <c r="B364" s="452">
        <f t="shared" si="56"/>
        <v>5</v>
      </c>
      <c r="C364" s="457">
        <f t="shared" si="51"/>
        <v>54909</v>
      </c>
      <c r="E364" s="463">
        <v>18989285</v>
      </c>
      <c r="F364" s="464">
        <v>15137175</v>
      </c>
      <c r="G364" s="464">
        <v>720865</v>
      </c>
      <c r="H364" s="464">
        <v>769484</v>
      </c>
      <c r="I364" s="464">
        <v>41431</v>
      </c>
      <c r="J364" s="464">
        <v>231798</v>
      </c>
      <c r="K364" s="464">
        <v>19418</v>
      </c>
      <c r="L364" s="464">
        <v>5479199</v>
      </c>
      <c r="M364" s="464">
        <v>19200116</v>
      </c>
      <c r="N364" s="464">
        <f t="shared" si="52"/>
        <v>34908174</v>
      </c>
      <c r="O364" s="464">
        <f t="shared" si="53"/>
        <v>1001282</v>
      </c>
      <c r="P364" s="464">
        <f t="shared" si="54"/>
        <v>24679315</v>
      </c>
      <c r="Q364" s="464">
        <f t="shared" si="50"/>
        <v>60588771</v>
      </c>
      <c r="R364" s="464">
        <f t="shared" si="55"/>
        <v>686281</v>
      </c>
      <c r="S364" s="465">
        <f t="shared" si="57"/>
        <v>61275052</v>
      </c>
    </row>
    <row r="365" spans="1:19" x14ac:dyDescent="0.2">
      <c r="A365" s="452">
        <f t="shared" si="49"/>
        <v>2050</v>
      </c>
      <c r="B365" s="452">
        <f t="shared" si="56"/>
        <v>6</v>
      </c>
      <c r="C365" s="457">
        <f t="shared" si="51"/>
        <v>54940</v>
      </c>
      <c r="E365" s="463">
        <v>13304639</v>
      </c>
      <c r="F365" s="464">
        <v>12966389</v>
      </c>
      <c r="G365" s="464">
        <v>570487</v>
      </c>
      <c r="H365" s="464">
        <v>664004</v>
      </c>
      <c r="I365" s="464">
        <v>37231</v>
      </c>
      <c r="J365" s="464">
        <v>277865</v>
      </c>
      <c r="K365" s="464">
        <v>19035</v>
      </c>
      <c r="L365" s="464">
        <v>5689704</v>
      </c>
      <c r="M365" s="464">
        <v>19478339</v>
      </c>
      <c r="N365" s="464">
        <f t="shared" si="52"/>
        <v>26897781</v>
      </c>
      <c r="O365" s="464">
        <f t="shared" si="53"/>
        <v>941869</v>
      </c>
      <c r="P365" s="464">
        <f t="shared" si="54"/>
        <v>25168043</v>
      </c>
      <c r="Q365" s="464">
        <f t="shared" si="50"/>
        <v>53007693</v>
      </c>
      <c r="R365" s="464">
        <f t="shared" si="55"/>
        <v>600411</v>
      </c>
      <c r="S365" s="465">
        <f t="shared" si="57"/>
        <v>53608104</v>
      </c>
    </row>
    <row r="366" spans="1:19" x14ac:dyDescent="0.2">
      <c r="A366" s="452">
        <f t="shared" si="49"/>
        <v>2050</v>
      </c>
      <c r="B366" s="452">
        <f t="shared" si="56"/>
        <v>7</v>
      </c>
      <c r="C366" s="457">
        <f t="shared" si="51"/>
        <v>54970</v>
      </c>
      <c r="E366" s="463">
        <v>10814590</v>
      </c>
      <c r="F366" s="464">
        <v>11370075</v>
      </c>
      <c r="G366" s="464">
        <v>483956</v>
      </c>
      <c r="H366" s="464">
        <v>669443</v>
      </c>
      <c r="I366" s="464">
        <v>39391</v>
      </c>
      <c r="J366" s="464">
        <v>284727</v>
      </c>
      <c r="K366" s="464">
        <v>18061</v>
      </c>
      <c r="L366" s="464">
        <v>5061424</v>
      </c>
      <c r="M366" s="464">
        <v>19601553</v>
      </c>
      <c r="N366" s="464">
        <f t="shared" si="52"/>
        <v>22726073</v>
      </c>
      <c r="O366" s="464">
        <f t="shared" si="53"/>
        <v>954170</v>
      </c>
      <c r="P366" s="464">
        <f t="shared" si="54"/>
        <v>24662977</v>
      </c>
      <c r="Q366" s="464">
        <f t="shared" si="50"/>
        <v>48343220</v>
      </c>
      <c r="R366" s="464">
        <f t="shared" si="55"/>
        <v>547577</v>
      </c>
      <c r="S366" s="465">
        <f t="shared" si="57"/>
        <v>48890797</v>
      </c>
    </row>
    <row r="367" spans="1:19" x14ac:dyDescent="0.2">
      <c r="A367" s="452">
        <f t="shared" si="49"/>
        <v>2050</v>
      </c>
      <c r="B367" s="452">
        <f t="shared" si="56"/>
        <v>8</v>
      </c>
      <c r="C367" s="457">
        <f t="shared" si="51"/>
        <v>55001</v>
      </c>
      <c r="E367" s="463">
        <v>10556216</v>
      </c>
      <c r="F367" s="464">
        <v>12290817</v>
      </c>
      <c r="G367" s="464">
        <v>545321</v>
      </c>
      <c r="H367" s="464">
        <v>704450</v>
      </c>
      <c r="I367" s="464">
        <v>41434</v>
      </c>
      <c r="J367" s="464">
        <v>291347</v>
      </c>
      <c r="K367" s="464">
        <v>18380</v>
      </c>
      <c r="L367" s="464">
        <v>5244347</v>
      </c>
      <c r="M367" s="464">
        <v>18691179</v>
      </c>
      <c r="N367" s="464">
        <f t="shared" si="52"/>
        <v>23452168</v>
      </c>
      <c r="O367" s="464">
        <f t="shared" si="53"/>
        <v>995797</v>
      </c>
      <c r="P367" s="464">
        <f t="shared" si="54"/>
        <v>23935526</v>
      </c>
      <c r="Q367" s="464">
        <f t="shared" si="50"/>
        <v>48383491</v>
      </c>
      <c r="R367" s="464">
        <f t="shared" si="55"/>
        <v>548033</v>
      </c>
      <c r="S367" s="465">
        <f t="shared" si="57"/>
        <v>48931524</v>
      </c>
    </row>
    <row r="368" spans="1:19" x14ac:dyDescent="0.2">
      <c r="A368" s="452">
        <f t="shared" si="49"/>
        <v>2050</v>
      </c>
      <c r="B368" s="452">
        <f t="shared" si="56"/>
        <v>9</v>
      </c>
      <c r="C368" s="457">
        <f t="shared" si="51"/>
        <v>55032</v>
      </c>
      <c r="E368" s="463">
        <v>12457683</v>
      </c>
      <c r="F368" s="464">
        <v>14402249</v>
      </c>
      <c r="G368" s="464">
        <v>778131</v>
      </c>
      <c r="H368" s="464">
        <v>637807</v>
      </c>
      <c r="I368" s="464">
        <v>36182</v>
      </c>
      <c r="J368" s="464">
        <v>221309</v>
      </c>
      <c r="K368" s="464">
        <v>16603</v>
      </c>
      <c r="L368" s="464">
        <v>5315811</v>
      </c>
      <c r="M368" s="464">
        <v>20163273</v>
      </c>
      <c r="N368" s="464">
        <f t="shared" si="52"/>
        <v>27690848</v>
      </c>
      <c r="O368" s="464">
        <f t="shared" si="53"/>
        <v>859116</v>
      </c>
      <c r="P368" s="464">
        <f t="shared" si="54"/>
        <v>25479084</v>
      </c>
      <c r="Q368" s="464">
        <f t="shared" si="50"/>
        <v>54029048</v>
      </c>
      <c r="R368" s="464">
        <f t="shared" si="55"/>
        <v>611980</v>
      </c>
      <c r="S368" s="465">
        <f t="shared" si="57"/>
        <v>54641028</v>
      </c>
    </row>
    <row r="369" spans="1:19" x14ac:dyDescent="0.2">
      <c r="A369" s="452">
        <f t="shared" si="49"/>
        <v>2050</v>
      </c>
      <c r="B369" s="452">
        <f t="shared" si="56"/>
        <v>10</v>
      </c>
      <c r="C369" s="457">
        <f t="shared" si="51"/>
        <v>55062</v>
      </c>
      <c r="E369" s="463">
        <v>23627216</v>
      </c>
      <c r="F369" s="464">
        <v>23063568</v>
      </c>
      <c r="G369" s="464">
        <v>843690</v>
      </c>
      <c r="H369" s="464">
        <v>854034</v>
      </c>
      <c r="I369" s="464">
        <v>45656</v>
      </c>
      <c r="J369" s="464">
        <v>230403</v>
      </c>
      <c r="K369" s="464">
        <v>19294</v>
      </c>
      <c r="L369" s="464">
        <v>4990021</v>
      </c>
      <c r="M369" s="464">
        <v>15431753</v>
      </c>
      <c r="N369" s="464">
        <f t="shared" si="52"/>
        <v>47599424</v>
      </c>
      <c r="O369" s="464">
        <f t="shared" si="53"/>
        <v>1084437</v>
      </c>
      <c r="P369" s="464">
        <f t="shared" si="54"/>
        <v>20421774</v>
      </c>
      <c r="Q369" s="464">
        <f t="shared" si="50"/>
        <v>69105635</v>
      </c>
      <c r="R369" s="464">
        <f t="shared" si="55"/>
        <v>782750</v>
      </c>
      <c r="S369" s="465">
        <f t="shared" si="57"/>
        <v>69888385</v>
      </c>
    </row>
    <row r="370" spans="1:19" x14ac:dyDescent="0.2">
      <c r="A370" s="452">
        <f t="shared" si="49"/>
        <v>2050</v>
      </c>
      <c r="B370" s="452">
        <f t="shared" si="56"/>
        <v>11</v>
      </c>
      <c r="C370" s="457">
        <f t="shared" si="51"/>
        <v>55093</v>
      </c>
      <c r="E370" s="463">
        <v>39900312</v>
      </c>
      <c r="F370" s="464">
        <v>29956049</v>
      </c>
      <c r="G370" s="464">
        <v>1387095</v>
      </c>
      <c r="H370" s="464">
        <v>854667</v>
      </c>
      <c r="I370" s="464">
        <v>44908</v>
      </c>
      <c r="J370" s="464">
        <v>260074</v>
      </c>
      <c r="K370" s="464">
        <v>20556</v>
      </c>
      <c r="L370" s="464">
        <v>5801889</v>
      </c>
      <c r="M370" s="464">
        <v>16312302</v>
      </c>
      <c r="N370" s="464">
        <f t="shared" si="52"/>
        <v>71308920</v>
      </c>
      <c r="O370" s="464">
        <f t="shared" si="53"/>
        <v>1114741</v>
      </c>
      <c r="P370" s="464">
        <f t="shared" si="54"/>
        <v>22114191</v>
      </c>
      <c r="Q370" s="464">
        <f t="shared" si="50"/>
        <v>94537852</v>
      </c>
      <c r="R370" s="464">
        <f t="shared" si="55"/>
        <v>1070817</v>
      </c>
      <c r="S370" s="465">
        <f t="shared" si="57"/>
        <v>95608669</v>
      </c>
    </row>
    <row r="371" spans="1:19" ht="13.5" thickBot="1" x14ac:dyDescent="0.25">
      <c r="A371" s="452">
        <f t="shared" si="49"/>
        <v>2050</v>
      </c>
      <c r="B371" s="452">
        <f t="shared" si="56"/>
        <v>12</v>
      </c>
      <c r="C371" s="457">
        <f t="shared" si="51"/>
        <v>55123</v>
      </c>
      <c r="E371" s="466">
        <v>56708222</v>
      </c>
      <c r="F371" s="467">
        <v>35521555</v>
      </c>
      <c r="G371" s="467">
        <v>1834761</v>
      </c>
      <c r="H371" s="467">
        <v>1077166</v>
      </c>
      <c r="I371" s="467">
        <v>55427</v>
      </c>
      <c r="J371" s="467">
        <v>295905</v>
      </c>
      <c r="K371" s="467">
        <v>22570</v>
      </c>
      <c r="L371" s="467">
        <v>6146512</v>
      </c>
      <c r="M371" s="467">
        <v>16664206</v>
      </c>
      <c r="N371" s="467">
        <f t="shared" si="52"/>
        <v>94142535</v>
      </c>
      <c r="O371" s="467">
        <f t="shared" si="53"/>
        <v>1373071</v>
      </c>
      <c r="P371" s="467">
        <f t="shared" si="54"/>
        <v>22810718</v>
      </c>
      <c r="Q371" s="467">
        <f t="shared" si="50"/>
        <v>118326324</v>
      </c>
      <c r="R371" s="467">
        <f t="shared" si="55"/>
        <v>1340266</v>
      </c>
      <c r="S371" s="468">
        <f t="shared" si="57"/>
        <v>119666590</v>
      </c>
    </row>
  </sheetData>
  <mergeCells count="1">
    <mergeCell ref="E4:S4"/>
  </mergeCells>
  <pageMargins left="0.7" right="0.7" top="0.75" bottom="0.75" header="0.3" footer="0.3"/>
  <customProperties>
    <customPr name="_pios_id" r:id="rId1"/>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5:L42"/>
  <sheetViews>
    <sheetView topLeftCell="A7" workbookViewId="0">
      <selection activeCell="D38" sqref="D38:H40"/>
    </sheetView>
  </sheetViews>
  <sheetFormatPr defaultRowHeight="12.75" x14ac:dyDescent="0.2"/>
  <cols>
    <col min="1" max="1" width="13.42578125" customWidth="1"/>
    <col min="2" max="2" width="39.140625" customWidth="1"/>
    <col min="3" max="3" width="11.140625" customWidth="1"/>
    <col min="4" max="4" width="23.42578125" customWidth="1"/>
    <col min="5" max="5" width="19.5703125" bestFit="1" customWidth="1"/>
    <col min="6" max="6" width="23.42578125" bestFit="1" customWidth="1"/>
    <col min="7" max="7" width="15.42578125" customWidth="1"/>
    <col min="8" max="8" width="16.140625" customWidth="1"/>
  </cols>
  <sheetData>
    <row r="5" spans="1:9" x14ac:dyDescent="0.2">
      <c r="F5" s="3"/>
      <c r="G5" s="3"/>
      <c r="H5" s="3"/>
      <c r="I5" s="3"/>
    </row>
    <row r="6" spans="1:9" x14ac:dyDescent="0.2">
      <c r="F6" s="3"/>
      <c r="G6" s="3"/>
      <c r="H6" s="3"/>
      <c r="I6" s="3"/>
    </row>
    <row r="7" spans="1:9" x14ac:dyDescent="0.2">
      <c r="A7" s="77" t="s">
        <v>83</v>
      </c>
      <c r="B7" s="82"/>
      <c r="C7" s="82"/>
      <c r="D7" s="82"/>
      <c r="E7" s="82"/>
      <c r="F7" s="99"/>
      <c r="G7" s="99"/>
      <c r="H7" s="99"/>
      <c r="I7" s="3"/>
    </row>
    <row r="8" spans="1:9" x14ac:dyDescent="0.2">
      <c r="A8" s="77" t="s">
        <v>84</v>
      </c>
      <c r="B8" s="82"/>
      <c r="C8" s="82"/>
      <c r="D8" s="82"/>
      <c r="E8" s="82"/>
      <c r="F8" s="99"/>
      <c r="G8" s="99"/>
      <c r="H8" s="99"/>
      <c r="I8" s="3"/>
    </row>
    <row r="9" spans="1:9" x14ac:dyDescent="0.2">
      <c r="A9" s="77" t="s">
        <v>85</v>
      </c>
      <c r="B9" s="82"/>
      <c r="C9" s="82"/>
      <c r="D9" s="82"/>
      <c r="E9" s="82"/>
      <c r="F9" s="99"/>
      <c r="G9" s="99"/>
      <c r="H9" s="99"/>
      <c r="I9" s="3"/>
    </row>
    <row r="10" spans="1:9" x14ac:dyDescent="0.2">
      <c r="A10" s="79" t="s">
        <v>41</v>
      </c>
      <c r="B10" s="82"/>
      <c r="C10" s="82"/>
      <c r="D10" s="82"/>
      <c r="E10" s="82"/>
      <c r="F10" s="99"/>
      <c r="G10" s="99"/>
      <c r="H10" s="99"/>
      <c r="I10" s="3"/>
    </row>
    <row r="11" spans="1:9" ht="25.5" x14ac:dyDescent="0.2">
      <c r="A11" s="80" t="s">
        <v>42</v>
      </c>
      <c r="B11" s="80" t="s">
        <v>43</v>
      </c>
      <c r="C11" s="81" t="s">
        <v>44</v>
      </c>
      <c r="D11" s="80" t="s">
        <v>86</v>
      </c>
      <c r="E11" s="80" t="s">
        <v>45</v>
      </c>
      <c r="F11" s="80" t="s">
        <v>46</v>
      </c>
      <c r="G11" s="80" t="s">
        <v>47</v>
      </c>
      <c r="H11" s="80" t="s">
        <v>49</v>
      </c>
      <c r="I11" s="3"/>
    </row>
    <row r="12" spans="1:9" x14ac:dyDescent="0.2">
      <c r="A12" s="82" t="s">
        <v>87</v>
      </c>
      <c r="B12" s="82" t="s">
        <v>51</v>
      </c>
      <c r="C12" s="82" t="s">
        <v>88</v>
      </c>
      <c r="D12" s="82" t="s">
        <v>89</v>
      </c>
      <c r="E12" s="82" t="s">
        <v>53</v>
      </c>
      <c r="F12" s="82" t="s">
        <v>90</v>
      </c>
      <c r="G12" s="82" t="s">
        <v>91</v>
      </c>
      <c r="H12" s="84">
        <v>-58084.44</v>
      </c>
      <c r="I12" s="457">
        <v>44804</v>
      </c>
    </row>
    <row r="13" spans="1:9" x14ac:dyDescent="0.2">
      <c r="A13" s="82" t="s">
        <v>87</v>
      </c>
      <c r="B13" s="82" t="s">
        <v>51</v>
      </c>
      <c r="C13" s="82" t="s">
        <v>88</v>
      </c>
      <c r="D13" s="82" t="s">
        <v>89</v>
      </c>
      <c r="E13" s="82" t="s">
        <v>53</v>
      </c>
      <c r="F13" s="82" t="s">
        <v>90</v>
      </c>
      <c r="G13" s="82" t="s">
        <v>92</v>
      </c>
      <c r="H13" s="84">
        <v>78633.09</v>
      </c>
      <c r="I13" s="457">
        <v>44804</v>
      </c>
    </row>
    <row r="14" spans="1:9" x14ac:dyDescent="0.2">
      <c r="A14" s="82" t="s">
        <v>87</v>
      </c>
      <c r="B14" s="82" t="s">
        <v>51</v>
      </c>
      <c r="C14" s="82" t="s">
        <v>88</v>
      </c>
      <c r="D14" s="82" t="s">
        <v>89</v>
      </c>
      <c r="E14" s="82" t="s">
        <v>53</v>
      </c>
      <c r="F14" s="82" t="s">
        <v>90</v>
      </c>
      <c r="G14" s="82" t="s">
        <v>93</v>
      </c>
      <c r="H14" s="84">
        <v>52208.11</v>
      </c>
      <c r="I14" s="457">
        <v>44804</v>
      </c>
    </row>
    <row r="15" spans="1:9" x14ac:dyDescent="0.2">
      <c r="A15" s="82" t="s">
        <v>87</v>
      </c>
      <c r="B15" s="82" t="s">
        <v>51</v>
      </c>
      <c r="C15" s="82" t="s">
        <v>88</v>
      </c>
      <c r="D15" s="82" t="s">
        <v>89</v>
      </c>
      <c r="E15" s="82" t="s">
        <v>53</v>
      </c>
      <c r="F15" s="82" t="s">
        <v>90</v>
      </c>
      <c r="G15" s="82" t="s">
        <v>93</v>
      </c>
      <c r="H15" s="84">
        <v>-52208.11</v>
      </c>
      <c r="I15" s="457">
        <v>44834</v>
      </c>
    </row>
    <row r="16" spans="1:9" x14ac:dyDescent="0.2">
      <c r="A16" s="82" t="s">
        <v>87</v>
      </c>
      <c r="B16" s="82" t="s">
        <v>51</v>
      </c>
      <c r="C16" s="82" t="s">
        <v>88</v>
      </c>
      <c r="D16" s="82" t="s">
        <v>89</v>
      </c>
      <c r="E16" s="82" t="s">
        <v>53</v>
      </c>
      <c r="F16" s="82" t="s">
        <v>90</v>
      </c>
      <c r="G16" s="82" t="s">
        <v>94</v>
      </c>
      <c r="H16" s="84">
        <v>83224.11</v>
      </c>
      <c r="I16" s="457">
        <v>44834</v>
      </c>
    </row>
    <row r="17" spans="1:12" x14ac:dyDescent="0.2">
      <c r="A17" s="82" t="s">
        <v>87</v>
      </c>
      <c r="B17" s="82" t="s">
        <v>51</v>
      </c>
      <c r="C17" s="82" t="s">
        <v>88</v>
      </c>
      <c r="D17" s="82" t="s">
        <v>89</v>
      </c>
      <c r="E17" s="82" t="s">
        <v>53</v>
      </c>
      <c r="F17" s="82" t="s">
        <v>90</v>
      </c>
      <c r="G17" s="82" t="s">
        <v>95</v>
      </c>
      <c r="H17" s="84">
        <v>56102.65</v>
      </c>
      <c r="I17" s="457">
        <v>44834</v>
      </c>
    </row>
    <row r="18" spans="1:12" x14ac:dyDescent="0.2">
      <c r="A18" s="100" t="s">
        <v>89</v>
      </c>
      <c r="B18" s="100" t="s">
        <v>89</v>
      </c>
      <c r="C18" s="100" t="s">
        <v>89</v>
      </c>
      <c r="D18" s="100" t="s">
        <v>89</v>
      </c>
      <c r="E18" s="100" t="s">
        <v>89</v>
      </c>
      <c r="F18" s="100" t="s">
        <v>89</v>
      </c>
      <c r="G18" s="101"/>
      <c r="H18" s="102"/>
      <c r="I18" s="3"/>
    </row>
    <row r="19" spans="1:12" x14ac:dyDescent="0.2">
      <c r="D19" s="3"/>
      <c r="E19" s="3"/>
      <c r="F19" s="3"/>
      <c r="G19" s="103" t="s">
        <v>96</v>
      </c>
      <c r="H19" s="73">
        <f>SUM(H12:H17)</f>
        <v>159875.41</v>
      </c>
      <c r="I19" s="3"/>
    </row>
    <row r="20" spans="1:12" x14ac:dyDescent="0.2">
      <c r="C20" s="3"/>
      <c r="D20" s="3"/>
      <c r="E20" s="3"/>
      <c r="F20" s="3"/>
      <c r="G20" s="103" t="s">
        <v>350</v>
      </c>
      <c r="H20" s="556">
        <v>-270151.26080280798</v>
      </c>
      <c r="I20" s="31"/>
      <c r="L20" s="98"/>
    </row>
    <row r="21" spans="1:12" ht="13.5" thickBot="1" x14ac:dyDescent="0.25">
      <c r="D21" s="3"/>
      <c r="E21" s="3"/>
      <c r="F21" s="3"/>
      <c r="G21" s="103" t="s">
        <v>97</v>
      </c>
      <c r="H21" s="104">
        <f>SUM(H19:H20)</f>
        <v>-110275.85080280798</v>
      </c>
      <c r="I21" s="3"/>
    </row>
    <row r="22" spans="1:12" ht="13.5" thickTop="1" x14ac:dyDescent="0.2">
      <c r="D22" s="3"/>
      <c r="E22" s="3"/>
      <c r="F22" s="3"/>
      <c r="G22" s="3"/>
      <c r="H22" s="3"/>
      <c r="I22" s="3"/>
    </row>
    <row r="23" spans="1:12" x14ac:dyDescent="0.2">
      <c r="D23" s="3"/>
      <c r="E23" s="3"/>
      <c r="F23" s="3"/>
      <c r="G23" s="3"/>
      <c r="H23" s="3"/>
      <c r="I23" s="3"/>
    </row>
    <row r="24" spans="1:12" x14ac:dyDescent="0.2">
      <c r="D24" s="3"/>
      <c r="E24" s="3"/>
      <c r="F24" s="3"/>
      <c r="G24" s="3"/>
      <c r="H24" s="3"/>
      <c r="I24" s="3"/>
    </row>
    <row r="25" spans="1:12" x14ac:dyDescent="0.2">
      <c r="D25" s="3"/>
      <c r="E25" s="3"/>
      <c r="F25" s="3"/>
      <c r="G25" s="3"/>
      <c r="H25" s="3"/>
      <c r="I25" s="3"/>
    </row>
    <row r="26" spans="1:12" x14ac:dyDescent="0.2">
      <c r="A26" s="77" t="s">
        <v>83</v>
      </c>
      <c r="B26" s="82"/>
      <c r="C26" s="82"/>
      <c r="D26" s="99"/>
      <c r="E26" s="99"/>
      <c r="F26" s="99"/>
      <c r="G26" s="99"/>
      <c r="H26" s="99"/>
      <c r="I26" s="3"/>
    </row>
    <row r="27" spans="1:12" x14ac:dyDescent="0.2">
      <c r="A27" s="77" t="s">
        <v>39</v>
      </c>
      <c r="B27" s="82"/>
      <c r="C27" s="82"/>
      <c r="D27" s="99"/>
      <c r="E27" s="99"/>
      <c r="F27" s="99"/>
      <c r="G27" s="99"/>
      <c r="H27" s="99"/>
      <c r="I27" s="3"/>
    </row>
    <row r="28" spans="1:12" x14ac:dyDescent="0.2">
      <c r="A28" s="77" t="s">
        <v>40</v>
      </c>
      <c r="B28" s="82"/>
      <c r="C28" s="82"/>
      <c r="D28" s="99"/>
      <c r="E28" s="99"/>
      <c r="F28" s="99"/>
      <c r="G28" s="99"/>
      <c r="H28" s="99"/>
      <c r="I28" s="3"/>
    </row>
    <row r="29" spans="1:12" x14ac:dyDescent="0.2">
      <c r="A29" s="79" t="s">
        <v>41</v>
      </c>
      <c r="B29" s="82"/>
      <c r="C29" s="82"/>
      <c r="D29" s="99"/>
      <c r="E29" s="99"/>
      <c r="F29" s="99"/>
      <c r="G29" s="99"/>
      <c r="H29" s="99"/>
    </row>
    <row r="30" spans="1:12" ht="25.5" x14ac:dyDescent="0.2">
      <c r="A30" s="80" t="s">
        <v>42</v>
      </c>
      <c r="B30" s="80" t="s">
        <v>43</v>
      </c>
      <c r="C30" s="81" t="s">
        <v>44</v>
      </c>
      <c r="D30" s="557" t="s">
        <v>86</v>
      </c>
      <c r="E30" s="557" t="s">
        <v>45</v>
      </c>
      <c r="F30" s="557" t="s">
        <v>46</v>
      </c>
      <c r="G30" s="557" t="s">
        <v>48</v>
      </c>
      <c r="H30" s="557" t="s">
        <v>49</v>
      </c>
    </row>
    <row r="31" spans="1:12" x14ac:dyDescent="0.2">
      <c r="A31" s="82" t="s">
        <v>50</v>
      </c>
      <c r="B31" s="82" t="s">
        <v>51</v>
      </c>
      <c r="C31" s="82" t="s">
        <v>52</v>
      </c>
      <c r="D31" s="99" t="s">
        <v>89</v>
      </c>
      <c r="E31" s="99" t="s">
        <v>53</v>
      </c>
      <c r="F31" s="99" t="s">
        <v>54</v>
      </c>
      <c r="G31" s="130">
        <v>44784</v>
      </c>
      <c r="H31" s="131">
        <v>-1521147.55</v>
      </c>
      <c r="I31" s="457">
        <v>44804</v>
      </c>
    </row>
    <row r="32" spans="1:12" x14ac:dyDescent="0.2">
      <c r="A32" s="82" t="s">
        <v>50</v>
      </c>
      <c r="B32" s="82" t="s">
        <v>51</v>
      </c>
      <c r="C32" s="82" t="s">
        <v>52</v>
      </c>
      <c r="D32" s="99" t="s">
        <v>89</v>
      </c>
      <c r="E32" s="99" t="s">
        <v>53</v>
      </c>
      <c r="F32" s="99" t="s">
        <v>54</v>
      </c>
      <c r="G32" s="130">
        <v>44804</v>
      </c>
      <c r="H32" s="131">
        <v>2079963.03</v>
      </c>
      <c r="I32" s="457">
        <v>44804</v>
      </c>
    </row>
    <row r="33" spans="1:12" x14ac:dyDescent="0.2">
      <c r="A33" s="82" t="s">
        <v>50</v>
      </c>
      <c r="B33" s="82" t="s">
        <v>51</v>
      </c>
      <c r="C33" s="82" t="s">
        <v>52</v>
      </c>
      <c r="D33" s="99" t="s">
        <v>89</v>
      </c>
      <c r="E33" s="99" t="s">
        <v>53</v>
      </c>
      <c r="F33" s="99" t="s">
        <v>54</v>
      </c>
      <c r="G33" s="130">
        <v>44804</v>
      </c>
      <c r="H33" s="131">
        <v>1512491.1</v>
      </c>
      <c r="I33" s="457">
        <v>44804</v>
      </c>
    </row>
    <row r="34" spans="1:12" x14ac:dyDescent="0.2">
      <c r="A34" s="82" t="s">
        <v>50</v>
      </c>
      <c r="B34" s="82" t="s">
        <v>51</v>
      </c>
      <c r="C34" s="82" t="s">
        <v>52</v>
      </c>
      <c r="D34" s="99" t="s">
        <v>89</v>
      </c>
      <c r="E34" s="99" t="s">
        <v>53</v>
      </c>
      <c r="F34" s="99" t="s">
        <v>54</v>
      </c>
      <c r="G34" s="130">
        <v>44816</v>
      </c>
      <c r="H34" s="131">
        <v>-1512491.1</v>
      </c>
      <c r="I34" s="457">
        <v>44834</v>
      </c>
    </row>
    <row r="35" spans="1:12" x14ac:dyDescent="0.2">
      <c r="A35" s="82" t="s">
        <v>50</v>
      </c>
      <c r="B35" s="82" t="s">
        <v>51</v>
      </c>
      <c r="C35" s="82" t="s">
        <v>52</v>
      </c>
      <c r="D35" s="99" t="s">
        <v>89</v>
      </c>
      <c r="E35" s="99" t="s">
        <v>53</v>
      </c>
      <c r="F35" s="99" t="s">
        <v>54</v>
      </c>
      <c r="G35" s="130">
        <v>44834</v>
      </c>
      <c r="H35" s="131">
        <v>1938351.3</v>
      </c>
      <c r="I35" s="457">
        <v>44834</v>
      </c>
    </row>
    <row r="36" spans="1:12" x14ac:dyDescent="0.2">
      <c r="A36" s="82" t="s">
        <v>50</v>
      </c>
      <c r="B36" s="82" t="s">
        <v>51</v>
      </c>
      <c r="C36" s="82" t="s">
        <v>52</v>
      </c>
      <c r="D36" s="99" t="s">
        <v>89</v>
      </c>
      <c r="E36" s="99" t="s">
        <v>53</v>
      </c>
      <c r="F36" s="99" t="s">
        <v>54</v>
      </c>
      <c r="G36" s="130">
        <v>44834</v>
      </c>
      <c r="H36" s="131">
        <v>1393483.33</v>
      </c>
      <c r="I36" s="457">
        <v>44834</v>
      </c>
    </row>
    <row r="37" spans="1:12" x14ac:dyDescent="0.2">
      <c r="D37" s="3"/>
      <c r="E37" s="3"/>
      <c r="F37" s="3"/>
      <c r="G37" s="3"/>
      <c r="H37" s="105"/>
    </row>
    <row r="38" spans="1:12" x14ac:dyDescent="0.2">
      <c r="D38" s="3"/>
      <c r="E38" s="3"/>
      <c r="F38" s="3"/>
      <c r="G38" s="558" t="s">
        <v>98</v>
      </c>
      <c r="H38" s="105">
        <f>SUM(H31:H36)</f>
        <v>3890650.1100000003</v>
      </c>
    </row>
    <row r="39" spans="1:12" x14ac:dyDescent="0.2">
      <c r="C39" s="3"/>
      <c r="D39" s="3"/>
      <c r="E39" s="3"/>
      <c r="F39" s="3"/>
      <c r="G39" s="103" t="s">
        <v>351</v>
      </c>
      <c r="H39" s="556">
        <v>-3404208.6605558628</v>
      </c>
      <c r="I39" s="31"/>
      <c r="J39" s="3"/>
      <c r="K39" s="3"/>
      <c r="L39" s="87"/>
    </row>
    <row r="40" spans="1:12" ht="13.5" thickBot="1" x14ac:dyDescent="0.25">
      <c r="D40" s="3"/>
      <c r="E40" s="3"/>
      <c r="F40" s="3"/>
      <c r="G40" s="103" t="s">
        <v>99</v>
      </c>
      <c r="H40" s="104">
        <f>SUM(H38:H39)</f>
        <v>486441.44944413751</v>
      </c>
    </row>
    <row r="41" spans="1:12" ht="13.5" thickTop="1" x14ac:dyDescent="0.2">
      <c r="H41" s="3"/>
    </row>
    <row r="42" spans="1:12" x14ac:dyDescent="0.2">
      <c r="H42" s="3"/>
    </row>
  </sheetData>
  <pageMargins left="0.7" right="0.7" top="0.75" bottom="0.75" header="0.3" footer="0.3"/>
  <pageSetup orientation="portrait" r:id="rId1"/>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heetViews>
  <sheetFormatPr defaultRowHeight="12.75" x14ac:dyDescent="0.2"/>
  <cols>
    <col min="1" max="1" width="12.28515625" bestFit="1" customWidth="1"/>
  </cols>
  <sheetData>
    <row r="1" spans="1:1" x14ac:dyDescent="0.2">
      <c r="A1" s="539">
        <v>742500</v>
      </c>
    </row>
  </sheetData>
  <pageMargins left="0.7" right="0.7" top="0.75" bottom="0.75" header="0.3" footer="0.3"/>
  <customProperties>
    <customPr name="_pios_id" r:id="rId1"/>
  </customPropertie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6"/>
  <sheetViews>
    <sheetView zoomScaleNormal="100" workbookViewId="0">
      <pane xSplit="3" ySplit="6" topLeftCell="D7" activePane="bottomRight" state="frozen"/>
      <selection activeCell="B13" sqref="B13"/>
      <selection pane="topRight" activeCell="B13" sqref="B13"/>
      <selection pane="bottomLeft" activeCell="B13" sqref="B13"/>
      <selection pane="bottomRight" activeCell="G35" sqref="G35"/>
    </sheetView>
  </sheetViews>
  <sheetFormatPr defaultColWidth="9.140625" defaultRowHeight="11.25" x14ac:dyDescent="0.2"/>
  <cols>
    <col min="1" max="1" width="5.7109375" style="230" customWidth="1"/>
    <col min="2" max="2" width="19.42578125" style="230" bestFit="1" customWidth="1"/>
    <col min="3" max="3" width="9.5703125" style="232" bestFit="1" customWidth="1"/>
    <col min="4" max="5" width="15.42578125" style="231" customWidth="1"/>
    <col min="6" max="6" width="12.85546875" style="230" customWidth="1"/>
    <col min="7" max="7" width="12" style="230" customWidth="1"/>
    <col min="8" max="8" width="11.5703125" style="230" customWidth="1"/>
    <col min="9" max="10" width="15.42578125" style="231" customWidth="1"/>
    <col min="11" max="11" width="13.42578125" style="230" bestFit="1" customWidth="1"/>
    <col min="12" max="12" width="9.7109375" style="230" customWidth="1"/>
    <col min="13" max="13" width="9.140625" style="230"/>
    <col min="14" max="15" width="9.85546875" style="230" bestFit="1" customWidth="1"/>
    <col min="16" max="16" width="6.85546875" style="230" bestFit="1" customWidth="1"/>
    <col min="17" max="18" width="14" style="230" bestFit="1" customWidth="1"/>
    <col min="19" max="16384" width="9.140625" style="230"/>
  </cols>
  <sheetData>
    <row r="1" spans="1:12" s="270" customFormat="1" x14ac:dyDescent="0.2">
      <c r="A1" s="1054" t="s">
        <v>455</v>
      </c>
      <c r="B1" s="1055"/>
      <c r="C1" s="1055"/>
      <c r="D1" s="1055"/>
      <c r="E1" s="1055"/>
      <c r="F1" s="1055"/>
      <c r="G1" s="1055"/>
      <c r="H1" s="1055"/>
      <c r="I1" s="1055"/>
      <c r="J1" s="1055"/>
      <c r="K1" s="1055"/>
      <c r="L1" s="1056"/>
    </row>
    <row r="2" spans="1:12" s="270" customFormat="1" x14ac:dyDescent="0.2">
      <c r="A2" s="1057" t="s">
        <v>192</v>
      </c>
      <c r="B2" s="1058"/>
      <c r="C2" s="1058"/>
      <c r="D2" s="1058"/>
      <c r="E2" s="1058"/>
      <c r="F2" s="1058"/>
      <c r="G2" s="1058"/>
      <c r="H2" s="1058"/>
      <c r="I2" s="1058"/>
      <c r="J2" s="1058"/>
      <c r="K2" s="1058"/>
      <c r="L2" s="1059"/>
    </row>
    <row r="3" spans="1:12" s="270" customFormat="1" x14ac:dyDescent="0.2">
      <c r="A3" s="1057" t="s">
        <v>191</v>
      </c>
      <c r="B3" s="1058"/>
      <c r="C3" s="1058"/>
      <c r="D3" s="1058"/>
      <c r="E3" s="1058"/>
      <c r="F3" s="1058"/>
      <c r="G3" s="1058"/>
      <c r="H3" s="1058"/>
      <c r="I3" s="1058"/>
      <c r="J3" s="1058"/>
      <c r="K3" s="1058"/>
      <c r="L3" s="1059"/>
    </row>
    <row r="4" spans="1:12" s="270" customFormat="1" x14ac:dyDescent="0.2">
      <c r="A4" s="1057" t="s">
        <v>456</v>
      </c>
      <c r="B4" s="1058"/>
      <c r="C4" s="1058"/>
      <c r="D4" s="1058"/>
      <c r="E4" s="1058"/>
      <c r="F4" s="1058"/>
      <c r="G4" s="1058"/>
      <c r="H4" s="1058"/>
      <c r="I4" s="1058"/>
      <c r="J4" s="1058"/>
      <c r="K4" s="1058"/>
      <c r="L4" s="1059"/>
    </row>
    <row r="5" spans="1:12" s="270" customFormat="1" x14ac:dyDescent="0.2">
      <c r="A5" s="274"/>
      <c r="B5" s="272"/>
      <c r="C5" s="272"/>
      <c r="D5" s="273"/>
      <c r="E5" s="273"/>
      <c r="F5" s="272"/>
      <c r="G5" s="272"/>
      <c r="H5" s="272"/>
      <c r="I5" s="273"/>
      <c r="J5" s="273"/>
      <c r="K5" s="272"/>
      <c r="L5" s="271"/>
    </row>
    <row r="6" spans="1:12" s="264" customFormat="1" ht="68.25" thickBot="1" x14ac:dyDescent="0.25">
      <c r="A6" s="269" t="s">
        <v>190</v>
      </c>
      <c r="B6" s="268" t="s">
        <v>189</v>
      </c>
      <c r="C6" s="268" t="s">
        <v>188</v>
      </c>
      <c r="D6" s="267" t="s">
        <v>457</v>
      </c>
      <c r="E6" s="267" t="s">
        <v>458</v>
      </c>
      <c r="F6" s="266" t="s">
        <v>459</v>
      </c>
      <c r="G6" s="266" t="s">
        <v>460</v>
      </c>
      <c r="H6" s="266" t="s">
        <v>187</v>
      </c>
      <c r="I6" s="267" t="s">
        <v>461</v>
      </c>
      <c r="J6" s="267" t="s">
        <v>462</v>
      </c>
      <c r="K6" s="266" t="s">
        <v>186</v>
      </c>
      <c r="L6" s="265" t="s">
        <v>185</v>
      </c>
    </row>
    <row r="7" spans="1:12" s="257" customFormat="1" ht="23.25" thickBot="1" x14ac:dyDescent="0.25">
      <c r="A7" s="263"/>
      <c r="B7" s="261"/>
      <c r="C7" s="261"/>
      <c r="D7" s="262" t="s">
        <v>184</v>
      </c>
      <c r="E7" s="262" t="s">
        <v>183</v>
      </c>
      <c r="F7" s="261" t="s">
        <v>182</v>
      </c>
      <c r="G7" s="261" t="s">
        <v>181</v>
      </c>
      <c r="H7" s="259" t="s">
        <v>180</v>
      </c>
      <c r="I7" s="260" t="s">
        <v>179</v>
      </c>
      <c r="J7" s="260" t="s">
        <v>178</v>
      </c>
      <c r="K7" s="259" t="s">
        <v>177</v>
      </c>
      <c r="L7" s="258" t="s">
        <v>176</v>
      </c>
    </row>
    <row r="8" spans="1:12" x14ac:dyDescent="0.2">
      <c r="A8" s="247"/>
      <c r="L8" s="256"/>
    </row>
    <row r="9" spans="1:12" x14ac:dyDescent="0.2">
      <c r="A9" s="247">
        <v>1</v>
      </c>
      <c r="B9" s="233" t="s">
        <v>175</v>
      </c>
      <c r="C9" s="232">
        <v>7</v>
      </c>
      <c r="D9" s="246">
        <v>10803757000</v>
      </c>
      <c r="E9" s="249">
        <v>1216477000</v>
      </c>
      <c r="F9" s="244">
        <v>1.3519999999999999E-3</v>
      </c>
      <c r="G9" s="244">
        <v>2.6870000000000002E-3</v>
      </c>
      <c r="H9" s="244">
        <f>G9-F9</f>
        <v>1.3350000000000002E-3</v>
      </c>
      <c r="I9" s="235">
        <f>+F9*D9+E9</f>
        <v>1231083679.464</v>
      </c>
      <c r="J9" s="235">
        <f>+G9*D9+E9</f>
        <v>1245506695.059</v>
      </c>
      <c r="K9" s="235">
        <f>+J9-I9</f>
        <v>14423015.595000029</v>
      </c>
      <c r="L9" s="243">
        <f>IF(I9&gt;0,+K9/I9,0)</f>
        <v>1.1715706930076149E-2</v>
      </c>
    </row>
    <row r="10" spans="1:12" x14ac:dyDescent="0.2">
      <c r="A10" s="247">
        <f t="shared" ref="A10:A40" si="0">+A9+1</f>
        <v>2</v>
      </c>
      <c r="B10" s="233"/>
      <c r="D10" s="246"/>
      <c r="E10" s="249"/>
      <c r="F10" s="248"/>
      <c r="G10" s="248"/>
      <c r="H10" s="244" t="s">
        <v>152</v>
      </c>
      <c r="I10" s="235"/>
      <c r="J10" s="235"/>
      <c r="K10" s="235"/>
      <c r="L10" s="243"/>
    </row>
    <row r="11" spans="1:12" x14ac:dyDescent="0.2">
      <c r="A11" s="247">
        <f t="shared" si="0"/>
        <v>3</v>
      </c>
      <c r="B11" s="252" t="s">
        <v>174</v>
      </c>
      <c r="C11" s="255" t="s">
        <v>173</v>
      </c>
      <c r="D11" s="246">
        <v>2715721000</v>
      </c>
      <c r="E11" s="249">
        <v>315563000</v>
      </c>
      <c r="F11" s="244">
        <v>1.3339999999999999E-3</v>
      </c>
      <c r="G11" s="244">
        <v>2.6389999999999999E-3</v>
      </c>
      <c r="H11" s="244">
        <f>G11-F11</f>
        <v>1.305E-3</v>
      </c>
      <c r="I11" s="235">
        <f>+F11*D11+E11</f>
        <v>319185771.81400001</v>
      </c>
      <c r="J11" s="235">
        <f>+G11*D11+E11</f>
        <v>322729787.71899998</v>
      </c>
      <c r="K11" s="235">
        <f>+J11-I11</f>
        <v>3544015.9049999714</v>
      </c>
      <c r="L11" s="243">
        <f>IF(I11&gt;0,+K11/I11,0)</f>
        <v>1.1103301644238658E-2</v>
      </c>
    </row>
    <row r="12" spans="1:12" x14ac:dyDescent="0.2">
      <c r="A12" s="247">
        <f t="shared" si="0"/>
        <v>4</v>
      </c>
      <c r="B12" s="253" t="s">
        <v>172</v>
      </c>
      <c r="C12" s="251" t="s">
        <v>171</v>
      </c>
      <c r="D12" s="246">
        <v>2875620000</v>
      </c>
      <c r="E12" s="249">
        <v>305591000</v>
      </c>
      <c r="F12" s="244">
        <v>1.206E-3</v>
      </c>
      <c r="G12" s="244">
        <v>2.3969999999999998E-3</v>
      </c>
      <c r="H12" s="244">
        <f>G12-F12</f>
        <v>1.1909999999999998E-3</v>
      </c>
      <c r="I12" s="235">
        <f>+F12*D12+E12</f>
        <v>309058997.72000003</v>
      </c>
      <c r="J12" s="235">
        <f>+G12*D12+E12</f>
        <v>312483861.13999999</v>
      </c>
      <c r="K12" s="235">
        <f>+J12-I12</f>
        <v>3424863.4199999571</v>
      </c>
      <c r="L12" s="243">
        <f>IF(I12&gt;0,+K12/I12,0)</f>
        <v>1.1081584568855687E-2</v>
      </c>
    </row>
    <row r="13" spans="1:12" x14ac:dyDescent="0.2">
      <c r="A13" s="247">
        <f t="shared" si="0"/>
        <v>5</v>
      </c>
      <c r="B13" s="253" t="s">
        <v>170</v>
      </c>
      <c r="C13" s="251" t="s">
        <v>169</v>
      </c>
      <c r="D13" s="246">
        <v>1815376000</v>
      </c>
      <c r="E13" s="249">
        <v>179615000</v>
      </c>
      <c r="F13" s="244">
        <v>1.1180000000000001E-3</v>
      </c>
      <c r="G13" s="244">
        <v>2.2179999999999999E-3</v>
      </c>
      <c r="H13" s="244">
        <f>G13-F13</f>
        <v>1.0999999999999998E-3</v>
      </c>
      <c r="I13" s="235">
        <f>+F13*D13+E13</f>
        <v>181644590.368</v>
      </c>
      <c r="J13" s="235">
        <f>+G13*D13+E13</f>
        <v>183641503.96799999</v>
      </c>
      <c r="K13" s="235">
        <f>+J13-I13</f>
        <v>1996913.599999994</v>
      </c>
      <c r="L13" s="243">
        <f>IF(I13&gt;0,+K13/I13,0)</f>
        <v>1.0993520896792898E-2</v>
      </c>
    </row>
    <row r="14" spans="1:12" x14ac:dyDescent="0.2">
      <c r="A14" s="247">
        <f t="shared" si="0"/>
        <v>6</v>
      </c>
      <c r="B14" s="253" t="s">
        <v>168</v>
      </c>
      <c r="C14" s="232">
        <v>29</v>
      </c>
      <c r="D14" s="246">
        <v>14984000</v>
      </c>
      <c r="E14" s="249">
        <v>1306000</v>
      </c>
      <c r="F14" s="244">
        <v>1.054E-3</v>
      </c>
      <c r="G14" s="244">
        <v>2.1069999999999999E-3</v>
      </c>
      <c r="H14" s="244">
        <f>G14-F14</f>
        <v>1.0529999999999999E-3</v>
      </c>
      <c r="I14" s="235">
        <f>+F14*D14+E14</f>
        <v>1321793.1359999999</v>
      </c>
      <c r="J14" s="235">
        <f>+G14*D14+E14</f>
        <v>1337571.2879999999</v>
      </c>
      <c r="K14" s="235">
        <f>+J14-I14</f>
        <v>15778.152000000002</v>
      </c>
      <c r="L14" s="243">
        <f>IF(I14&gt;0,+K14/I14,0)</f>
        <v>1.1936929894906039E-2</v>
      </c>
    </row>
    <row r="15" spans="1:12" x14ac:dyDescent="0.2">
      <c r="A15" s="247">
        <f t="shared" si="0"/>
        <v>7</v>
      </c>
      <c r="B15" s="233"/>
      <c r="D15" s="246"/>
      <c r="E15" s="249"/>
      <c r="F15" s="248"/>
      <c r="G15" s="248"/>
      <c r="H15" s="244" t="s">
        <v>152</v>
      </c>
      <c r="I15" s="235"/>
      <c r="J15" s="235"/>
      <c r="K15" s="235"/>
      <c r="L15" s="243"/>
    </row>
    <row r="16" spans="1:12" x14ac:dyDescent="0.2">
      <c r="A16" s="247">
        <f t="shared" si="0"/>
        <v>8</v>
      </c>
      <c r="B16" s="233" t="s">
        <v>167</v>
      </c>
      <c r="D16" s="246">
        <f>SUM(D11:D15)</f>
        <v>7421701000</v>
      </c>
      <c r="E16" s="249">
        <f>SUM(E11:E15)</f>
        <v>802075000</v>
      </c>
      <c r="F16" s="244">
        <f>($I16-$E16)/$D16</f>
        <v>1.2310052692772327E-3</v>
      </c>
      <c r="G16" s="244">
        <f>($J16-$E16)/$D16</f>
        <v>2.4411821649780677E-3</v>
      </c>
      <c r="H16" s="244">
        <f>G16-F16</f>
        <v>1.210176895700835E-3</v>
      </c>
      <c r="I16" s="235">
        <f>SUM(I11:I15)</f>
        <v>811211153.03800011</v>
      </c>
      <c r="J16" s="235">
        <f>SUM(J11:J15)</f>
        <v>820192724.11499989</v>
      </c>
      <c r="K16" s="235">
        <f>SUM(K11:K14)</f>
        <v>8981571.0769999232</v>
      </c>
      <c r="L16" s="243">
        <f>IF(I16&gt;0,+K16/I16,0)</f>
        <v>1.1071804231689592E-2</v>
      </c>
    </row>
    <row r="17" spans="1:12" x14ac:dyDescent="0.2">
      <c r="A17" s="247">
        <f t="shared" si="0"/>
        <v>9</v>
      </c>
      <c r="B17" s="233"/>
      <c r="D17" s="246"/>
      <c r="E17" s="249"/>
      <c r="F17" s="244"/>
      <c r="G17" s="248"/>
      <c r="H17" s="244" t="s">
        <v>152</v>
      </c>
      <c r="I17" s="235"/>
      <c r="J17" s="235"/>
      <c r="K17" s="235"/>
      <c r="L17" s="243"/>
    </row>
    <row r="18" spans="1:12" x14ac:dyDescent="0.2">
      <c r="A18" s="247">
        <f t="shared" si="0"/>
        <v>10</v>
      </c>
      <c r="B18" s="253" t="s">
        <v>166</v>
      </c>
      <c r="C18" s="255" t="s">
        <v>165</v>
      </c>
      <c r="D18" s="246">
        <v>1321558000</v>
      </c>
      <c r="E18" s="249">
        <v>128673000</v>
      </c>
      <c r="F18" s="250">
        <v>1.1069999999999999E-3</v>
      </c>
      <c r="G18" s="244">
        <v>2.1909999999999998E-3</v>
      </c>
      <c r="H18" s="244">
        <f>G18-F18</f>
        <v>1.0839999999999999E-3</v>
      </c>
      <c r="I18" s="235">
        <f>+F18*D18+E18</f>
        <v>130135964.706</v>
      </c>
      <c r="J18" s="235">
        <f>+G18*D18+E18</f>
        <v>131568533.57799999</v>
      </c>
      <c r="K18" s="235">
        <f>+J18-I18</f>
        <v>1432568.8719999939</v>
      </c>
      <c r="L18" s="243">
        <f>IF(I18&gt;0,+K18/I18,0)</f>
        <v>1.1008247222329497E-2</v>
      </c>
    </row>
    <row r="19" spans="1:12" x14ac:dyDescent="0.2">
      <c r="A19" s="247">
        <f t="shared" si="0"/>
        <v>11</v>
      </c>
      <c r="B19" s="253" t="s">
        <v>164</v>
      </c>
      <c r="C19" s="232">
        <v>35</v>
      </c>
      <c r="D19" s="246">
        <v>4711000</v>
      </c>
      <c r="E19" s="249">
        <v>317000</v>
      </c>
      <c r="F19" s="250">
        <v>8.1999999999999998E-4</v>
      </c>
      <c r="G19" s="244">
        <v>1.6590000000000001E-3</v>
      </c>
      <c r="H19" s="244">
        <f>G19-F19</f>
        <v>8.3900000000000012E-4</v>
      </c>
      <c r="I19" s="235">
        <f>+F19*D19+E19</f>
        <v>320863.02</v>
      </c>
      <c r="J19" s="235">
        <f>+G19*D19+E19</f>
        <v>324815.549</v>
      </c>
      <c r="K19" s="235">
        <f>+J19-I19</f>
        <v>3952.5289999999804</v>
      </c>
      <c r="L19" s="243">
        <f>IF(I19&gt;0,+K19/I19,0)</f>
        <v>1.2318431086262231E-2</v>
      </c>
    </row>
    <row r="20" spans="1:12" x14ac:dyDescent="0.2">
      <c r="A20" s="247">
        <f t="shared" si="0"/>
        <v>12</v>
      </c>
      <c r="B20" s="253" t="s">
        <v>163</v>
      </c>
      <c r="C20" s="232">
        <v>43</v>
      </c>
      <c r="D20" s="246">
        <v>119012000</v>
      </c>
      <c r="E20" s="249">
        <v>12254000</v>
      </c>
      <c r="F20" s="250">
        <v>1.1590000000000001E-3</v>
      </c>
      <c r="G20" s="244">
        <v>2.3119999999999998E-3</v>
      </c>
      <c r="H20" s="244">
        <f>G20-F20</f>
        <v>1.1529999999999997E-3</v>
      </c>
      <c r="I20" s="235">
        <f>+F20*D20+E20</f>
        <v>12391934.908</v>
      </c>
      <c r="J20" s="235">
        <f>+G20*D20+E20</f>
        <v>12529155.744000001</v>
      </c>
      <c r="K20" s="235">
        <f>+J20-I20</f>
        <v>137220.83600000106</v>
      </c>
      <c r="L20" s="243">
        <f>IF(I20&gt;0,+K20/I20,0)</f>
        <v>1.1073398708010794E-2</v>
      </c>
    </row>
    <row r="21" spans="1:12" x14ac:dyDescent="0.2">
      <c r="A21" s="247">
        <f t="shared" si="0"/>
        <v>13</v>
      </c>
      <c r="B21" s="254"/>
      <c r="D21" s="246"/>
      <c r="E21" s="249"/>
      <c r="F21" s="250"/>
      <c r="G21" s="248"/>
      <c r="H21" s="244" t="s">
        <v>152</v>
      </c>
      <c r="I21" s="235"/>
      <c r="J21" s="235"/>
      <c r="K21" s="235"/>
      <c r="L21" s="243"/>
    </row>
    <row r="22" spans="1:12" x14ac:dyDescent="0.2">
      <c r="A22" s="247">
        <f t="shared" si="0"/>
        <v>14</v>
      </c>
      <c r="B22" s="254" t="s">
        <v>162</v>
      </c>
      <c r="D22" s="246">
        <f>SUM(D18:D21)</f>
        <v>1445281000</v>
      </c>
      <c r="E22" s="249">
        <f>SUM(E18:E21)</f>
        <v>141244000</v>
      </c>
      <c r="F22" s="250">
        <f>($I22-$E22)/$D22</f>
        <v>1.1103464544265117E-3</v>
      </c>
      <c r="G22" s="244">
        <f>($J22-$E22)/$D22</f>
        <v>2.1992296799030722E-3</v>
      </c>
      <c r="H22" s="244">
        <f>G22-F22</f>
        <v>1.0888832254765605E-3</v>
      </c>
      <c r="I22" s="235">
        <f>SUM(I18:I20)</f>
        <v>142848762.634</v>
      </c>
      <c r="J22" s="235">
        <f>SUM(J18:J20)</f>
        <v>144422504.87099999</v>
      </c>
      <c r="K22" s="235">
        <f>SUM(K18:K20)</f>
        <v>1573742.2369999951</v>
      </c>
      <c r="L22" s="243">
        <f>IF(I22&gt;0,+K22/I22,0)</f>
        <v>1.1016841924155543E-2</v>
      </c>
    </row>
    <row r="23" spans="1:12" x14ac:dyDescent="0.2">
      <c r="A23" s="247">
        <f t="shared" si="0"/>
        <v>15</v>
      </c>
      <c r="B23" s="254"/>
      <c r="D23" s="246"/>
      <c r="E23" s="249"/>
      <c r="F23" s="250"/>
      <c r="G23" s="248"/>
      <c r="H23" s="244" t="s">
        <v>152</v>
      </c>
      <c r="I23" s="235"/>
      <c r="J23" s="235"/>
      <c r="K23" s="235"/>
      <c r="L23" s="243"/>
    </row>
    <row r="24" spans="1:12" x14ac:dyDescent="0.2">
      <c r="A24" s="247">
        <f t="shared" si="0"/>
        <v>16</v>
      </c>
      <c r="B24" s="253" t="s">
        <v>161</v>
      </c>
      <c r="C24" s="232">
        <v>46</v>
      </c>
      <c r="D24" s="246">
        <v>89398000</v>
      </c>
      <c r="E24" s="249">
        <v>6852000</v>
      </c>
      <c r="F24" s="250">
        <v>8.6200000000000003E-4</v>
      </c>
      <c r="G24" s="244">
        <v>1.7099999999999999E-3</v>
      </c>
      <c r="H24" s="244">
        <f>G24-F24</f>
        <v>8.479999999999999E-4</v>
      </c>
      <c r="I24" s="235">
        <f>+F24*D24+E24</f>
        <v>6929061.0760000004</v>
      </c>
      <c r="J24" s="235">
        <f>+G24*D24+E24</f>
        <v>7004870.5800000001</v>
      </c>
      <c r="K24" s="235">
        <f>+J24-I24</f>
        <v>75809.503999999724</v>
      </c>
      <c r="L24" s="243">
        <f>IF(I24&gt;0,+K24/I24,0)</f>
        <v>1.09408047018923E-2</v>
      </c>
    </row>
    <row r="25" spans="1:12" x14ac:dyDescent="0.2">
      <c r="A25" s="247">
        <f t="shared" si="0"/>
        <v>17</v>
      </c>
      <c r="B25" s="252" t="s">
        <v>160</v>
      </c>
      <c r="C25" s="232">
        <v>49</v>
      </c>
      <c r="D25" s="246">
        <v>506513000</v>
      </c>
      <c r="E25" s="249">
        <v>38029000</v>
      </c>
      <c r="F25" s="250">
        <v>8.4800000000000001E-4</v>
      </c>
      <c r="G25" s="244">
        <v>1.6819999999999999E-3</v>
      </c>
      <c r="H25" s="244">
        <f>G25-F25</f>
        <v>8.3399999999999989E-4</v>
      </c>
      <c r="I25" s="235">
        <f>+F25*D25+E25</f>
        <v>38458523.023999996</v>
      </c>
      <c r="J25" s="235">
        <f>+G25*D25+E25</f>
        <v>38880954.865999997</v>
      </c>
      <c r="K25" s="235">
        <f>+J25-I25</f>
        <v>422431.84200000018</v>
      </c>
      <c r="L25" s="243">
        <f>IF(I25&gt;0,+K25/I25,0)</f>
        <v>1.0984089059696393E-2</v>
      </c>
    </row>
    <row r="26" spans="1:12" x14ac:dyDescent="0.2">
      <c r="A26" s="247">
        <f t="shared" si="0"/>
        <v>18</v>
      </c>
      <c r="B26" s="233"/>
      <c r="D26" s="246"/>
      <c r="E26" s="249"/>
      <c r="F26" s="250"/>
      <c r="G26" s="248"/>
      <c r="H26" s="244" t="s">
        <v>152</v>
      </c>
      <c r="I26" s="235"/>
      <c r="J26" s="235"/>
      <c r="K26" s="235"/>
      <c r="L26" s="243"/>
    </row>
    <row r="27" spans="1:12" x14ac:dyDescent="0.2">
      <c r="A27" s="247">
        <f t="shared" si="0"/>
        <v>19</v>
      </c>
      <c r="B27" s="233" t="s">
        <v>159</v>
      </c>
      <c r="D27" s="246">
        <f>SUM(D24:D26)</f>
        <v>595911000</v>
      </c>
      <c r="E27" s="249">
        <f>SUM(E24:E26)</f>
        <v>44881000</v>
      </c>
      <c r="F27" s="250">
        <f>($I27-$E27)/$D27</f>
        <v>8.5010026665054692E-4</v>
      </c>
      <c r="G27" s="244">
        <f>($J27-$E27)/$D27</f>
        <v>1.6862005333011052E-3</v>
      </c>
      <c r="H27" s="244">
        <f>G27-F27</f>
        <v>8.3610026665055829E-4</v>
      </c>
      <c r="I27" s="231">
        <f>SUM(I24:I26)</f>
        <v>45387584.099999994</v>
      </c>
      <c r="J27" s="231">
        <f>SUM(J24:J26)</f>
        <v>45885825.445999995</v>
      </c>
      <c r="K27" s="235">
        <f>SUM(K24:K26)</f>
        <v>498241.3459999999</v>
      </c>
      <c r="L27" s="243">
        <f>IF(I27&gt;0,+K27/I27,0)</f>
        <v>1.0977481086066441E-2</v>
      </c>
    </row>
    <row r="28" spans="1:12" x14ac:dyDescent="0.2">
      <c r="A28" s="247">
        <f t="shared" si="0"/>
        <v>20</v>
      </c>
      <c r="B28" s="233"/>
      <c r="D28" s="246"/>
      <c r="E28" s="249"/>
      <c r="F28" s="250"/>
      <c r="G28" s="248"/>
      <c r="H28" s="244"/>
      <c r="K28" s="235"/>
      <c r="L28" s="243"/>
    </row>
    <row r="29" spans="1:12" x14ac:dyDescent="0.2">
      <c r="A29" s="247">
        <f t="shared" si="0"/>
        <v>21</v>
      </c>
      <c r="B29" s="233" t="s">
        <v>158</v>
      </c>
      <c r="C29" s="251" t="s">
        <v>157</v>
      </c>
      <c r="D29" s="246">
        <v>62946000</v>
      </c>
      <c r="E29" s="249">
        <v>16483000</v>
      </c>
      <c r="F29" s="250">
        <v>2.944E-3</v>
      </c>
      <c r="G29" s="244">
        <v>5.9150000000000001E-3</v>
      </c>
      <c r="H29" s="244">
        <f>G29-F29</f>
        <v>2.9710000000000001E-3</v>
      </c>
      <c r="I29" s="235">
        <f>+F29*D29+E29</f>
        <v>16668313.024</v>
      </c>
      <c r="J29" s="235">
        <f>+G29*D29+E29</f>
        <v>16855325.59</v>
      </c>
      <c r="K29" s="235">
        <f>+J29-I29</f>
        <v>187012.56599999964</v>
      </c>
      <c r="L29" s="243">
        <f>IF(I29&gt;0,+K29/I29,0)</f>
        <v>1.1219645667244678E-2</v>
      </c>
    </row>
    <row r="30" spans="1:12" x14ac:dyDescent="0.2">
      <c r="A30" s="247">
        <f t="shared" si="0"/>
        <v>22</v>
      </c>
      <c r="B30" s="233"/>
      <c r="D30" s="246"/>
      <c r="E30" s="249"/>
      <c r="F30" s="250"/>
      <c r="H30" s="244" t="s">
        <v>152</v>
      </c>
      <c r="I30" s="235"/>
      <c r="J30" s="235"/>
      <c r="K30" s="235"/>
      <c r="L30" s="243"/>
    </row>
    <row r="31" spans="1:12" x14ac:dyDescent="0.2">
      <c r="A31" s="247">
        <f t="shared" si="0"/>
        <v>23</v>
      </c>
      <c r="B31" s="233" t="s">
        <v>156</v>
      </c>
      <c r="C31" s="251" t="s">
        <v>155</v>
      </c>
      <c r="D31" s="246">
        <v>1955590000</v>
      </c>
      <c r="E31" s="249">
        <v>11877000</v>
      </c>
      <c r="F31" s="250">
        <v>6.0000000000000002E-5</v>
      </c>
      <c r="G31" s="244">
        <v>1.18E-4</v>
      </c>
      <c r="H31" s="244">
        <f>G31-F31</f>
        <v>5.7999999999999994E-5</v>
      </c>
      <c r="I31" s="235">
        <f>+F31*D31+E31</f>
        <v>11994335.4</v>
      </c>
      <c r="J31" s="235">
        <f>+G31*D31+E31</f>
        <v>12107759.619999999</v>
      </c>
      <c r="K31" s="235">
        <f>+J31-I31</f>
        <v>113424.21999999881</v>
      </c>
      <c r="L31" s="243">
        <f>IF(I31&gt;0,+K31/I31,0)</f>
        <v>9.4564822657867975E-3</v>
      </c>
    </row>
    <row r="32" spans="1:12" x14ac:dyDescent="0.2">
      <c r="A32" s="247">
        <f t="shared" si="0"/>
        <v>24</v>
      </c>
      <c r="B32" s="233"/>
      <c r="D32" s="246"/>
      <c r="E32" s="249"/>
      <c r="F32" s="248"/>
      <c r="G32" s="248"/>
      <c r="H32" s="244" t="s">
        <v>152</v>
      </c>
      <c r="I32" s="235"/>
      <c r="J32" s="235"/>
      <c r="K32" s="235"/>
      <c r="L32" s="243"/>
    </row>
    <row r="33" spans="1:12" x14ac:dyDescent="0.2">
      <c r="A33" s="247">
        <f t="shared" si="0"/>
        <v>25</v>
      </c>
      <c r="B33" s="233" t="s">
        <v>154</v>
      </c>
      <c r="C33" s="251" t="s">
        <v>153</v>
      </c>
      <c r="D33" s="246">
        <v>289426000</v>
      </c>
      <c r="E33" s="249">
        <v>5452000</v>
      </c>
      <c r="F33" s="250">
        <v>6.1399999999999996E-4</v>
      </c>
      <c r="G33" s="244">
        <v>6.1399999999999996E-4</v>
      </c>
      <c r="H33" s="244">
        <f>G33-F33</f>
        <v>0</v>
      </c>
      <c r="I33" s="235">
        <f>+F33*D33+E33</f>
        <v>5629707.5640000002</v>
      </c>
      <c r="J33" s="235">
        <f>+G33*D33+E33</f>
        <v>5629707.5640000002</v>
      </c>
      <c r="K33" s="235">
        <f>+J33-I33</f>
        <v>0</v>
      </c>
      <c r="L33" s="243">
        <f>IF(I33&gt;0,+K33/I33,0)</f>
        <v>0</v>
      </c>
    </row>
    <row r="34" spans="1:12" x14ac:dyDescent="0.2">
      <c r="A34" s="247">
        <f t="shared" si="0"/>
        <v>26</v>
      </c>
      <c r="B34" s="233"/>
      <c r="D34" s="246"/>
      <c r="E34" s="249"/>
      <c r="F34" s="248"/>
      <c r="G34" s="248"/>
      <c r="H34" s="244" t="s">
        <v>152</v>
      </c>
      <c r="I34" s="235"/>
      <c r="J34" s="235"/>
      <c r="K34" s="235"/>
      <c r="L34" s="243"/>
    </row>
    <row r="35" spans="1:12" x14ac:dyDescent="0.2">
      <c r="A35" s="247">
        <f t="shared" si="0"/>
        <v>27</v>
      </c>
      <c r="B35" s="233" t="s">
        <v>79</v>
      </c>
      <c r="D35" s="246">
        <f>SUM(D9,D16,D22,D27,D29,D31,D33)</f>
        <v>22574612000</v>
      </c>
      <c r="E35" s="245">
        <f>SUM(E9,E16,E22,E27,E29,E31,E33)</f>
        <v>2238489000</v>
      </c>
      <c r="F35" s="244">
        <f>($I35-$E35)/$D35</f>
        <v>1.166555386378311E-3</v>
      </c>
      <c r="G35" s="606">
        <f>($J35-$E35)/$D35</f>
        <v>2.3084136402875878E-3</v>
      </c>
      <c r="H35" s="244">
        <f>G35-F35</f>
        <v>1.1418582539092768E-3</v>
      </c>
      <c r="I35" s="235">
        <f>SUM(I9,I16,I22,I27,I29,I31,I33)</f>
        <v>2264823535.2240005</v>
      </c>
      <c r="J35" s="235">
        <f>SUM(J9,J16,J22,J27,J29,J31,J33)</f>
        <v>2290600542.2649999</v>
      </c>
      <c r="K35" s="235">
        <f>SUM(K9,K16,K22,K27,K29,K31,K33)</f>
        <v>25777007.040999949</v>
      </c>
      <c r="L35" s="243">
        <f>IF(I35&gt;0,+K35/I35,0)</f>
        <v>1.1381463782983206E-2</v>
      </c>
    </row>
    <row r="36" spans="1:12" ht="12" thickBot="1" x14ac:dyDescent="0.25">
      <c r="A36" s="242">
        <f t="shared" si="0"/>
        <v>28</v>
      </c>
      <c r="B36" s="241"/>
      <c r="C36" s="240"/>
      <c r="D36" s="238"/>
      <c r="E36" s="238"/>
      <c r="F36" s="239"/>
      <c r="G36" s="239"/>
      <c r="H36" s="239"/>
      <c r="I36" s="238"/>
      <c r="J36" s="238"/>
      <c r="K36" s="237"/>
      <c r="L36" s="236"/>
    </row>
    <row r="37" spans="1:12" x14ac:dyDescent="0.2">
      <c r="A37" s="232">
        <f t="shared" si="0"/>
        <v>29</v>
      </c>
      <c r="B37" s="233"/>
    </row>
    <row r="38" spans="1:12" x14ac:dyDescent="0.2">
      <c r="A38" s="232">
        <f t="shared" si="0"/>
        <v>30</v>
      </c>
      <c r="B38" s="233" t="s">
        <v>151</v>
      </c>
      <c r="D38" s="231">
        <v>7099000</v>
      </c>
      <c r="E38" s="235">
        <v>680000</v>
      </c>
    </row>
    <row r="39" spans="1:12" x14ac:dyDescent="0.2">
      <c r="A39" s="232">
        <f t="shared" si="0"/>
        <v>31</v>
      </c>
      <c r="B39" s="233"/>
      <c r="E39" s="235"/>
    </row>
    <row r="40" spans="1:12" x14ac:dyDescent="0.2">
      <c r="A40" s="232">
        <f t="shared" si="0"/>
        <v>32</v>
      </c>
      <c r="B40" s="233" t="s">
        <v>150</v>
      </c>
      <c r="D40" s="231">
        <f>+D38+D35</f>
        <v>22581711000</v>
      </c>
      <c r="E40" s="235">
        <f>+E38+E35</f>
        <v>2239169000</v>
      </c>
    </row>
    <row r="41" spans="1:12" x14ac:dyDescent="0.2">
      <c r="A41" s="233"/>
      <c r="B41" s="233"/>
      <c r="K41" s="235"/>
    </row>
    <row r="42" spans="1:12" ht="30.6" customHeight="1" x14ac:dyDescent="0.2">
      <c r="A42" s="234"/>
      <c r="B42" s="1053" t="s">
        <v>149</v>
      </c>
      <c r="C42" s="1053"/>
      <c r="D42" s="1053"/>
      <c r="E42" s="1053"/>
      <c r="F42" s="1053"/>
      <c r="G42" s="1053"/>
      <c r="H42" s="1053"/>
      <c r="I42" s="1053"/>
      <c r="J42" s="1053"/>
      <c r="K42" s="1053"/>
      <c r="L42" s="1053"/>
    </row>
    <row r="43" spans="1:12" x14ac:dyDescent="0.2">
      <c r="A43" s="233"/>
      <c r="B43" s="233"/>
    </row>
    <row r="44" spans="1:12" x14ac:dyDescent="0.2">
      <c r="A44" s="233"/>
      <c r="B44" s="233"/>
    </row>
    <row r="45" spans="1:12" x14ac:dyDescent="0.2">
      <c r="A45" s="233"/>
      <c r="B45" s="233"/>
    </row>
    <row r="46" spans="1:12" x14ac:dyDescent="0.2">
      <c r="A46" s="233"/>
      <c r="B46" s="233"/>
    </row>
    <row r="47" spans="1:12" x14ac:dyDescent="0.2">
      <c r="A47" s="233"/>
      <c r="B47" s="233"/>
    </row>
    <row r="48" spans="1:12" x14ac:dyDescent="0.2">
      <c r="A48" s="233"/>
      <c r="B48" s="233"/>
    </row>
    <row r="49" spans="1:2" x14ac:dyDescent="0.2">
      <c r="A49" s="233"/>
      <c r="B49" s="233"/>
    </row>
    <row r="50" spans="1:2" x14ac:dyDescent="0.2">
      <c r="A50" s="233"/>
      <c r="B50" s="233"/>
    </row>
    <row r="51" spans="1:2" x14ac:dyDescent="0.2">
      <c r="A51" s="233"/>
      <c r="B51" s="233"/>
    </row>
    <row r="52" spans="1:2" x14ac:dyDescent="0.2">
      <c r="A52" s="233"/>
      <c r="B52" s="233"/>
    </row>
    <row r="53" spans="1:2" x14ac:dyDescent="0.2">
      <c r="A53" s="233"/>
      <c r="B53" s="233"/>
    </row>
    <row r="54" spans="1:2" x14ac:dyDescent="0.2">
      <c r="A54" s="233"/>
      <c r="B54" s="233"/>
    </row>
    <row r="55" spans="1:2" x14ac:dyDescent="0.2">
      <c r="A55" s="233"/>
      <c r="B55" s="233"/>
    </row>
    <row r="56" spans="1:2" x14ac:dyDescent="0.2">
      <c r="A56" s="233"/>
      <c r="B56" s="233"/>
    </row>
    <row r="57" spans="1:2" x14ac:dyDescent="0.2">
      <c r="A57" s="233"/>
      <c r="B57" s="233"/>
    </row>
    <row r="58" spans="1:2" x14ac:dyDescent="0.2">
      <c r="A58" s="233"/>
      <c r="B58" s="233"/>
    </row>
    <row r="59" spans="1:2" x14ac:dyDescent="0.2">
      <c r="A59" s="233"/>
      <c r="B59" s="233"/>
    </row>
    <row r="60" spans="1:2" x14ac:dyDescent="0.2">
      <c r="A60" s="233"/>
      <c r="B60" s="233"/>
    </row>
    <row r="61" spans="1:2" x14ac:dyDescent="0.2">
      <c r="A61" s="233"/>
      <c r="B61" s="233"/>
    </row>
    <row r="62" spans="1:2" x14ac:dyDescent="0.2">
      <c r="A62" s="233"/>
      <c r="B62" s="233"/>
    </row>
    <row r="63" spans="1:2" x14ac:dyDescent="0.2">
      <c r="A63" s="233"/>
      <c r="B63" s="233"/>
    </row>
    <row r="64" spans="1:2" x14ac:dyDescent="0.2">
      <c r="A64" s="233"/>
      <c r="B64" s="233"/>
    </row>
    <row r="65" spans="1:2" x14ac:dyDescent="0.2">
      <c r="A65" s="233"/>
      <c r="B65" s="233"/>
    </row>
    <row r="66" spans="1:2" x14ac:dyDescent="0.2">
      <c r="A66" s="233"/>
      <c r="B66" s="233"/>
    </row>
    <row r="67" spans="1:2" x14ac:dyDescent="0.2">
      <c r="A67" s="233"/>
      <c r="B67" s="233"/>
    </row>
    <row r="68" spans="1:2" x14ac:dyDescent="0.2">
      <c r="A68" s="233"/>
      <c r="B68" s="233"/>
    </row>
    <row r="69" spans="1:2" x14ac:dyDescent="0.2">
      <c r="A69" s="233"/>
      <c r="B69" s="233"/>
    </row>
    <row r="70" spans="1:2" x14ac:dyDescent="0.2">
      <c r="A70" s="233"/>
      <c r="B70" s="233"/>
    </row>
    <row r="71" spans="1:2" x14ac:dyDescent="0.2">
      <c r="A71" s="233"/>
      <c r="B71" s="233"/>
    </row>
    <row r="72" spans="1:2" x14ac:dyDescent="0.2">
      <c r="A72" s="233"/>
      <c r="B72" s="233"/>
    </row>
    <row r="73" spans="1:2" x14ac:dyDescent="0.2">
      <c r="A73" s="233"/>
      <c r="B73" s="233"/>
    </row>
    <row r="74" spans="1:2" x14ac:dyDescent="0.2">
      <c r="A74" s="233"/>
      <c r="B74" s="233"/>
    </row>
    <row r="75" spans="1:2" x14ac:dyDescent="0.2">
      <c r="A75" s="233"/>
      <c r="B75" s="233"/>
    </row>
    <row r="76" spans="1:2" x14ac:dyDescent="0.2">
      <c r="A76" s="233"/>
      <c r="B76" s="233"/>
    </row>
    <row r="77" spans="1:2" x14ac:dyDescent="0.2">
      <c r="A77" s="233"/>
      <c r="B77" s="233"/>
    </row>
    <row r="78" spans="1:2" x14ac:dyDescent="0.2">
      <c r="A78" s="233"/>
      <c r="B78" s="233"/>
    </row>
    <row r="79" spans="1:2" x14ac:dyDescent="0.2">
      <c r="A79" s="233"/>
      <c r="B79" s="233"/>
    </row>
    <row r="80" spans="1:2" x14ac:dyDescent="0.2">
      <c r="A80" s="233"/>
      <c r="B80" s="233"/>
    </row>
    <row r="81" spans="1:2" x14ac:dyDescent="0.2">
      <c r="A81" s="233"/>
      <c r="B81" s="233"/>
    </row>
    <row r="82" spans="1:2" x14ac:dyDescent="0.2">
      <c r="A82" s="233"/>
      <c r="B82" s="233"/>
    </row>
    <row r="83" spans="1:2" x14ac:dyDescent="0.2">
      <c r="A83" s="233"/>
      <c r="B83" s="233"/>
    </row>
    <row r="84" spans="1:2" x14ac:dyDescent="0.2">
      <c r="A84" s="233"/>
      <c r="B84" s="233"/>
    </row>
    <row r="85" spans="1:2" x14ac:dyDescent="0.2">
      <c r="A85" s="233"/>
      <c r="B85" s="233"/>
    </row>
    <row r="86" spans="1:2" x14ac:dyDescent="0.2">
      <c r="A86" s="233"/>
      <c r="B86" s="233"/>
    </row>
    <row r="87" spans="1:2" x14ac:dyDescent="0.2">
      <c r="A87" s="233"/>
      <c r="B87" s="233"/>
    </row>
    <row r="88" spans="1:2" x14ac:dyDescent="0.2">
      <c r="A88" s="233"/>
      <c r="B88" s="233"/>
    </row>
    <row r="89" spans="1:2" x14ac:dyDescent="0.2">
      <c r="A89" s="233"/>
      <c r="B89" s="233"/>
    </row>
    <row r="90" spans="1:2" x14ac:dyDescent="0.2">
      <c r="A90" s="233"/>
      <c r="B90" s="233"/>
    </row>
    <row r="91" spans="1:2" x14ac:dyDescent="0.2">
      <c r="A91" s="233"/>
      <c r="B91" s="233"/>
    </row>
    <row r="92" spans="1:2" x14ac:dyDescent="0.2">
      <c r="A92" s="233"/>
      <c r="B92" s="233"/>
    </row>
    <row r="93" spans="1:2" x14ac:dyDescent="0.2">
      <c r="A93" s="233"/>
      <c r="B93" s="233"/>
    </row>
    <row r="94" spans="1:2" x14ac:dyDescent="0.2">
      <c r="A94" s="233"/>
      <c r="B94" s="233"/>
    </row>
    <row r="95" spans="1:2" x14ac:dyDescent="0.2">
      <c r="A95" s="233"/>
      <c r="B95" s="233"/>
    </row>
    <row r="96" spans="1:2" x14ac:dyDescent="0.2">
      <c r="A96" s="233"/>
      <c r="B96" s="233"/>
    </row>
    <row r="97" spans="1:2" x14ac:dyDescent="0.2">
      <c r="A97" s="233"/>
      <c r="B97" s="233"/>
    </row>
    <row r="98" spans="1:2" x14ac:dyDescent="0.2">
      <c r="A98" s="233"/>
      <c r="B98" s="233"/>
    </row>
    <row r="99" spans="1:2" x14ac:dyDescent="0.2">
      <c r="A99" s="233"/>
      <c r="B99" s="233"/>
    </row>
    <row r="100" spans="1:2" x14ac:dyDescent="0.2">
      <c r="A100" s="233"/>
      <c r="B100" s="233"/>
    </row>
    <row r="101" spans="1:2" x14ac:dyDescent="0.2">
      <c r="A101" s="233"/>
      <c r="B101" s="233"/>
    </row>
    <row r="102" spans="1:2" x14ac:dyDescent="0.2">
      <c r="A102" s="233"/>
      <c r="B102" s="233"/>
    </row>
    <row r="103" spans="1:2" x14ac:dyDescent="0.2">
      <c r="A103" s="233"/>
      <c r="B103" s="233"/>
    </row>
    <row r="104" spans="1:2" x14ac:dyDescent="0.2">
      <c r="A104" s="233"/>
      <c r="B104" s="233"/>
    </row>
    <row r="105" spans="1:2" x14ac:dyDescent="0.2">
      <c r="A105" s="233"/>
      <c r="B105" s="233"/>
    </row>
    <row r="106" spans="1:2" x14ac:dyDescent="0.2">
      <c r="A106" s="233"/>
      <c r="B106" s="233"/>
    </row>
    <row r="107" spans="1:2" x14ac:dyDescent="0.2">
      <c r="A107" s="233"/>
      <c r="B107" s="233"/>
    </row>
    <row r="108" spans="1:2" x14ac:dyDescent="0.2">
      <c r="A108" s="233"/>
      <c r="B108" s="233"/>
    </row>
    <row r="109" spans="1:2" x14ac:dyDescent="0.2">
      <c r="A109" s="233"/>
      <c r="B109" s="233"/>
    </row>
    <row r="110" spans="1:2" x14ac:dyDescent="0.2">
      <c r="A110" s="233"/>
      <c r="B110" s="233"/>
    </row>
    <row r="111" spans="1:2" x14ac:dyDescent="0.2">
      <c r="A111" s="233"/>
      <c r="B111" s="233"/>
    </row>
    <row r="112" spans="1:2" x14ac:dyDescent="0.2">
      <c r="A112" s="233"/>
      <c r="B112" s="233"/>
    </row>
    <row r="113" spans="1:2" x14ac:dyDescent="0.2">
      <c r="A113" s="233"/>
      <c r="B113" s="233"/>
    </row>
    <row r="114" spans="1:2" x14ac:dyDescent="0.2">
      <c r="A114" s="233"/>
      <c r="B114" s="233"/>
    </row>
    <row r="115" spans="1:2" x14ac:dyDescent="0.2">
      <c r="A115" s="233"/>
      <c r="B115" s="233"/>
    </row>
    <row r="116" spans="1:2" x14ac:dyDescent="0.2">
      <c r="A116" s="233"/>
      <c r="B116" s="233"/>
    </row>
    <row r="117" spans="1:2" x14ac:dyDescent="0.2">
      <c r="A117" s="233"/>
      <c r="B117" s="233"/>
    </row>
    <row r="118" spans="1:2" x14ac:dyDescent="0.2">
      <c r="A118" s="233"/>
      <c r="B118" s="233"/>
    </row>
    <row r="119" spans="1:2" x14ac:dyDescent="0.2">
      <c r="A119" s="233"/>
      <c r="B119" s="233"/>
    </row>
    <row r="120" spans="1:2" x14ac:dyDescent="0.2">
      <c r="A120" s="233"/>
      <c r="B120" s="233"/>
    </row>
    <row r="121" spans="1:2" x14ac:dyDescent="0.2">
      <c r="A121" s="233"/>
      <c r="B121" s="233"/>
    </row>
    <row r="122" spans="1:2" x14ac:dyDescent="0.2">
      <c r="A122" s="233"/>
      <c r="B122" s="233"/>
    </row>
    <row r="123" spans="1:2" x14ac:dyDescent="0.2">
      <c r="A123" s="233"/>
      <c r="B123" s="233"/>
    </row>
    <row r="124" spans="1:2" x14ac:dyDescent="0.2">
      <c r="A124" s="233"/>
      <c r="B124" s="233"/>
    </row>
    <row r="125" spans="1:2" x14ac:dyDescent="0.2">
      <c r="A125" s="233"/>
      <c r="B125" s="233"/>
    </row>
    <row r="126" spans="1:2" x14ac:dyDescent="0.2">
      <c r="A126" s="233"/>
      <c r="B126" s="233"/>
    </row>
    <row r="127" spans="1:2" x14ac:dyDescent="0.2">
      <c r="A127" s="233"/>
      <c r="B127" s="233"/>
    </row>
    <row r="128" spans="1:2" x14ac:dyDescent="0.2">
      <c r="A128" s="233"/>
      <c r="B128" s="233"/>
    </row>
    <row r="129" spans="1:2" x14ac:dyDescent="0.2">
      <c r="A129" s="233"/>
      <c r="B129" s="233"/>
    </row>
    <row r="130" spans="1:2" x14ac:dyDescent="0.2">
      <c r="A130" s="233"/>
      <c r="B130" s="233"/>
    </row>
    <row r="131" spans="1:2" x14ac:dyDescent="0.2">
      <c r="A131" s="233"/>
      <c r="B131" s="233"/>
    </row>
    <row r="132" spans="1:2" x14ac:dyDescent="0.2">
      <c r="A132" s="233"/>
      <c r="B132" s="233"/>
    </row>
    <row r="133" spans="1:2" x14ac:dyDescent="0.2">
      <c r="A133" s="233"/>
      <c r="B133" s="233"/>
    </row>
    <row r="134" spans="1:2" x14ac:dyDescent="0.2">
      <c r="A134" s="233"/>
      <c r="B134" s="233"/>
    </row>
    <row r="135" spans="1:2" x14ac:dyDescent="0.2">
      <c r="A135" s="233"/>
      <c r="B135" s="233"/>
    </row>
    <row r="136" spans="1:2" x14ac:dyDescent="0.2">
      <c r="A136" s="233"/>
      <c r="B136" s="233"/>
    </row>
    <row r="137" spans="1:2" x14ac:dyDescent="0.2">
      <c r="A137" s="233"/>
      <c r="B137" s="233"/>
    </row>
    <row r="138" spans="1:2" x14ac:dyDescent="0.2">
      <c r="A138" s="233"/>
      <c r="B138" s="233"/>
    </row>
    <row r="139" spans="1:2" x14ac:dyDescent="0.2">
      <c r="A139" s="233"/>
      <c r="B139" s="233"/>
    </row>
    <row r="140" spans="1:2" x14ac:dyDescent="0.2">
      <c r="A140" s="233"/>
      <c r="B140" s="233"/>
    </row>
    <row r="141" spans="1:2" x14ac:dyDescent="0.2">
      <c r="A141" s="233"/>
      <c r="B141" s="233"/>
    </row>
    <row r="142" spans="1:2" x14ac:dyDescent="0.2">
      <c r="A142" s="233"/>
      <c r="B142" s="233"/>
    </row>
    <row r="143" spans="1:2" x14ac:dyDescent="0.2">
      <c r="A143" s="233"/>
      <c r="B143" s="233"/>
    </row>
    <row r="144" spans="1:2" x14ac:dyDescent="0.2">
      <c r="A144" s="233"/>
      <c r="B144" s="233"/>
    </row>
    <row r="145" spans="1:2" x14ac:dyDescent="0.2">
      <c r="A145" s="233"/>
      <c r="B145" s="233"/>
    </row>
    <row r="146" spans="1:2" x14ac:dyDescent="0.2">
      <c r="A146" s="233"/>
      <c r="B146" s="233"/>
    </row>
    <row r="147" spans="1:2" x14ac:dyDescent="0.2">
      <c r="A147" s="233"/>
      <c r="B147" s="233"/>
    </row>
    <row r="148" spans="1:2" x14ac:dyDescent="0.2">
      <c r="A148" s="233"/>
      <c r="B148" s="233"/>
    </row>
    <row r="149" spans="1:2" x14ac:dyDescent="0.2">
      <c r="A149" s="233"/>
      <c r="B149" s="233"/>
    </row>
    <row r="150" spans="1:2" x14ac:dyDescent="0.2">
      <c r="A150" s="233"/>
      <c r="B150" s="233"/>
    </row>
    <row r="151" spans="1:2" x14ac:dyDescent="0.2">
      <c r="A151" s="233"/>
      <c r="B151" s="233"/>
    </row>
    <row r="152" spans="1:2" x14ac:dyDescent="0.2">
      <c r="A152" s="233"/>
      <c r="B152" s="233"/>
    </row>
    <row r="153" spans="1:2" x14ac:dyDescent="0.2">
      <c r="A153" s="233"/>
      <c r="B153" s="233"/>
    </row>
    <row r="154" spans="1:2" x14ac:dyDescent="0.2">
      <c r="A154" s="233"/>
      <c r="B154" s="233"/>
    </row>
    <row r="155" spans="1:2" x14ac:dyDescent="0.2">
      <c r="A155" s="233"/>
      <c r="B155" s="233"/>
    </row>
    <row r="156" spans="1:2" x14ac:dyDescent="0.2">
      <c r="A156" s="233"/>
      <c r="B156" s="233"/>
    </row>
    <row r="157" spans="1:2" x14ac:dyDescent="0.2">
      <c r="A157" s="233"/>
      <c r="B157" s="233"/>
    </row>
    <row r="158" spans="1:2" x14ac:dyDescent="0.2">
      <c r="A158" s="233"/>
      <c r="B158" s="233"/>
    </row>
    <row r="159" spans="1:2" x14ac:dyDescent="0.2">
      <c r="A159" s="233"/>
      <c r="B159" s="233"/>
    </row>
    <row r="160" spans="1:2" x14ac:dyDescent="0.2">
      <c r="A160" s="233"/>
      <c r="B160" s="233"/>
    </row>
    <row r="161" spans="1:2" x14ac:dyDescent="0.2">
      <c r="A161" s="233"/>
      <c r="B161" s="233"/>
    </row>
    <row r="162" spans="1:2" x14ac:dyDescent="0.2">
      <c r="A162" s="233"/>
      <c r="B162" s="233"/>
    </row>
    <row r="163" spans="1:2" x14ac:dyDescent="0.2">
      <c r="A163" s="233"/>
      <c r="B163" s="233"/>
    </row>
    <row r="164" spans="1:2" x14ac:dyDescent="0.2">
      <c r="A164" s="233"/>
      <c r="B164" s="233"/>
    </row>
    <row r="165" spans="1:2" x14ac:dyDescent="0.2">
      <c r="A165" s="233"/>
      <c r="B165" s="233"/>
    </row>
    <row r="166" spans="1:2" x14ac:dyDescent="0.2">
      <c r="A166" s="233"/>
      <c r="B166" s="233"/>
    </row>
    <row r="167" spans="1:2" x14ac:dyDescent="0.2">
      <c r="A167" s="233"/>
      <c r="B167" s="233"/>
    </row>
    <row r="168" spans="1:2" x14ac:dyDescent="0.2">
      <c r="A168" s="233"/>
      <c r="B168" s="233"/>
    </row>
    <row r="169" spans="1:2" x14ac:dyDescent="0.2">
      <c r="A169" s="233"/>
      <c r="B169" s="233"/>
    </row>
    <row r="170" spans="1:2" x14ac:dyDescent="0.2">
      <c r="A170" s="233"/>
      <c r="B170" s="233"/>
    </row>
    <row r="171" spans="1:2" x14ac:dyDescent="0.2">
      <c r="A171" s="233"/>
      <c r="B171" s="233"/>
    </row>
    <row r="172" spans="1:2" x14ac:dyDescent="0.2">
      <c r="A172" s="233"/>
      <c r="B172" s="233"/>
    </row>
    <row r="173" spans="1:2" x14ac:dyDescent="0.2">
      <c r="A173" s="233"/>
      <c r="B173" s="233"/>
    </row>
    <row r="174" spans="1:2" x14ac:dyDescent="0.2">
      <c r="A174" s="233"/>
      <c r="B174" s="233"/>
    </row>
    <row r="175" spans="1:2" x14ac:dyDescent="0.2">
      <c r="A175" s="233"/>
      <c r="B175" s="233"/>
    </row>
    <row r="176" spans="1:2" x14ac:dyDescent="0.2">
      <c r="A176" s="233"/>
      <c r="B176" s="233"/>
    </row>
    <row r="177" spans="1:2" x14ac:dyDescent="0.2">
      <c r="A177" s="233"/>
      <c r="B177" s="233"/>
    </row>
    <row r="178" spans="1:2" x14ac:dyDescent="0.2">
      <c r="A178" s="233"/>
      <c r="B178" s="233"/>
    </row>
    <row r="179" spans="1:2" x14ac:dyDescent="0.2">
      <c r="A179" s="233"/>
      <c r="B179" s="233"/>
    </row>
    <row r="180" spans="1:2" x14ac:dyDescent="0.2">
      <c r="A180" s="233"/>
      <c r="B180" s="233"/>
    </row>
    <row r="181" spans="1:2" x14ac:dyDescent="0.2">
      <c r="A181" s="233"/>
      <c r="B181" s="233"/>
    </row>
    <row r="182" spans="1:2" x14ac:dyDescent="0.2">
      <c r="A182" s="233"/>
      <c r="B182" s="233"/>
    </row>
    <row r="183" spans="1:2" x14ac:dyDescent="0.2">
      <c r="A183" s="233"/>
      <c r="B183" s="233"/>
    </row>
    <row r="184" spans="1:2" x14ac:dyDescent="0.2">
      <c r="A184" s="233"/>
      <c r="B184" s="233"/>
    </row>
    <row r="185" spans="1:2" x14ac:dyDescent="0.2">
      <c r="A185" s="233"/>
      <c r="B185" s="233"/>
    </row>
    <row r="186" spans="1:2" x14ac:dyDescent="0.2">
      <c r="A186" s="233"/>
      <c r="B186" s="233"/>
    </row>
  </sheetData>
  <mergeCells count="5">
    <mergeCell ref="B42:L42"/>
    <mergeCell ref="A1:L1"/>
    <mergeCell ref="A2:L2"/>
    <mergeCell ref="A3:L3"/>
    <mergeCell ref="A4:L4"/>
  </mergeCells>
  <printOptions horizontalCentered="1"/>
  <pageMargins left="0.7" right="0.7" top="0.75" bottom="0.75" header="0.3" footer="0.3"/>
  <pageSetup scale="78" orientation="landscape" r:id="rId1"/>
  <headerFooter alignWithMargins="0">
    <oddHeader>&amp;C2021 Low Income Program Workpapers</oddHeader>
    <oddFooter>&amp;L&amp;F
&amp;A&amp;CPage # &amp;P of &amp;N&amp;R&amp;D</oddFooter>
  </headerFooter>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62"/>
  <sheetViews>
    <sheetView zoomScale="90" zoomScaleNormal="90" workbookViewId="0">
      <pane ySplit="8" topLeftCell="A9" activePane="bottomLeft" state="frozen"/>
      <selection pane="bottomLeft" activeCell="J47" sqref="J47"/>
    </sheetView>
  </sheetViews>
  <sheetFormatPr defaultColWidth="8.85546875" defaultRowHeight="12.75" x14ac:dyDescent="0.2"/>
  <cols>
    <col min="1" max="1" width="2.5703125" style="275" customWidth="1"/>
    <col min="2" max="2" width="4.5703125" style="275" customWidth="1"/>
    <col min="3" max="3" width="2.85546875" style="275" customWidth="1"/>
    <col min="4" max="4" width="26.7109375" style="275" customWidth="1"/>
    <col min="5" max="5" width="8.85546875" style="275" customWidth="1"/>
    <col min="6" max="6" width="13.5703125" style="275" bestFit="1" customWidth="1"/>
    <col min="7" max="7" width="15.42578125" style="275" bestFit="1" customWidth="1"/>
    <col min="8" max="8" width="8" style="275" bestFit="1" customWidth="1"/>
    <col min="9" max="9" width="13.28515625" style="275" customWidth="1"/>
    <col min="10" max="10" width="12.5703125" style="275" customWidth="1"/>
    <col min="11" max="11" width="13.42578125" style="275" customWidth="1"/>
    <col min="12" max="12" width="15.28515625" style="275" bestFit="1" customWidth="1"/>
    <col min="13" max="13" width="10" style="275" customWidth="1"/>
    <col min="14" max="14" width="14.5703125" style="275" customWidth="1"/>
    <col min="15" max="15" width="10.5703125" style="275" customWidth="1"/>
    <col min="16" max="16384" width="8.85546875" style="275"/>
  </cols>
  <sheetData>
    <row r="1" spans="2:15" ht="15" customHeight="1" x14ac:dyDescent="0.2">
      <c r="B1" s="328" t="s">
        <v>229</v>
      </c>
      <c r="C1" s="328"/>
      <c r="D1" s="328"/>
      <c r="E1" s="328"/>
      <c r="F1" s="328"/>
      <c r="G1" s="328"/>
      <c r="H1" s="328"/>
      <c r="I1" s="328"/>
      <c r="J1" s="328"/>
      <c r="K1" s="328"/>
      <c r="L1" s="329"/>
    </row>
    <row r="2" spans="2:15" s="283" customFormat="1" ht="15" customHeight="1" x14ac:dyDescent="0.2">
      <c r="B2" s="328" t="str">
        <f>J5&amp;" Gas Schedule 129 Low Income Program Filing"</f>
        <v>2022 Gas Schedule 129 Low Income Program Filing</v>
      </c>
      <c r="C2" s="328"/>
      <c r="D2" s="328"/>
      <c r="E2" s="328"/>
      <c r="F2" s="328"/>
      <c r="G2" s="328"/>
      <c r="H2" s="328"/>
      <c r="I2" s="327"/>
      <c r="J2" s="327"/>
      <c r="K2" s="327"/>
      <c r="L2" s="325"/>
    </row>
    <row r="3" spans="2:15" s="283" customFormat="1" ht="15" customHeight="1" x14ac:dyDescent="0.2">
      <c r="B3" s="325" t="s">
        <v>228</v>
      </c>
      <c r="C3" s="325"/>
      <c r="D3" s="325"/>
      <c r="E3" s="325"/>
      <c r="F3" s="325"/>
      <c r="G3" s="325"/>
      <c r="H3" s="325"/>
      <c r="I3" s="325"/>
      <c r="J3" s="325"/>
      <c r="K3" s="325"/>
      <c r="L3" s="325"/>
    </row>
    <row r="4" spans="2:15" s="283" customFormat="1" ht="15" customHeight="1" x14ac:dyDescent="0.2">
      <c r="B4" s="325" t="s">
        <v>227</v>
      </c>
      <c r="C4" s="325"/>
      <c r="D4" s="325"/>
      <c r="E4" s="325"/>
      <c r="F4" s="325"/>
      <c r="G4" s="325"/>
      <c r="H4" s="325"/>
      <c r="I4" s="326"/>
      <c r="J4" s="326"/>
      <c r="K4" s="326"/>
      <c r="L4" s="325"/>
    </row>
    <row r="5" spans="2:15" s="283" customFormat="1" x14ac:dyDescent="0.2">
      <c r="J5" s="293">
        <f>F6+1</f>
        <v>2022</v>
      </c>
    </row>
    <row r="6" spans="2:15" s="283" customFormat="1" x14ac:dyDescent="0.2">
      <c r="F6" s="324">
        <v>2021</v>
      </c>
      <c r="G6" s="323">
        <f>+F6</f>
        <v>2021</v>
      </c>
      <c r="H6" s="293"/>
      <c r="I6" s="293" t="s">
        <v>226</v>
      </c>
      <c r="J6" s="293" t="s">
        <v>225</v>
      </c>
      <c r="K6" s="293"/>
    </row>
    <row r="7" spans="2:15" s="283" customFormat="1" x14ac:dyDescent="0.2">
      <c r="E7" s="293" t="s">
        <v>80</v>
      </c>
      <c r="F7" s="293" t="s">
        <v>224</v>
      </c>
      <c r="G7" s="323" t="s">
        <v>223</v>
      </c>
      <c r="H7" s="293" t="s">
        <v>222</v>
      </c>
      <c r="I7" s="293" t="s">
        <v>213</v>
      </c>
      <c r="J7" s="293" t="s">
        <v>221</v>
      </c>
      <c r="K7" s="293" t="s">
        <v>220</v>
      </c>
    </row>
    <row r="8" spans="2:15" s="283" customFormat="1" ht="14.25" x14ac:dyDescent="0.2">
      <c r="B8" s="304" t="s">
        <v>219</v>
      </c>
      <c r="C8" s="1060" t="s">
        <v>189</v>
      </c>
      <c r="D8" s="1060"/>
      <c r="E8" s="322" t="s">
        <v>188</v>
      </c>
      <c r="F8" s="322" t="s">
        <v>218</v>
      </c>
      <c r="G8" s="322" t="s">
        <v>217</v>
      </c>
      <c r="H8" s="322" t="s">
        <v>216</v>
      </c>
      <c r="I8" s="322" t="s">
        <v>215</v>
      </c>
      <c r="J8" s="322" t="s">
        <v>214</v>
      </c>
      <c r="K8" s="322" t="s">
        <v>213</v>
      </c>
    </row>
    <row r="9" spans="2:15" s="283" customFormat="1" x14ac:dyDescent="0.2">
      <c r="B9" s="293">
        <v>1</v>
      </c>
      <c r="C9" s="283" t="s">
        <v>175</v>
      </c>
      <c r="E9" s="293" t="s">
        <v>212</v>
      </c>
      <c r="F9" s="315">
        <v>610028363.10562325</v>
      </c>
      <c r="G9" s="291">
        <v>393697500.04951334</v>
      </c>
      <c r="H9" s="301">
        <f>G9/$G$47</f>
        <v>0.70536225287597143</v>
      </c>
      <c r="I9" s="316">
        <f>$I$49*H9</f>
        <v>1929112.4564697787</v>
      </c>
      <c r="J9" s="300">
        <f>ROUND(I9/F9,5)</f>
        <v>3.16E-3</v>
      </c>
      <c r="K9" s="316">
        <f>F9*(J9)</f>
        <v>1927689.6274137695</v>
      </c>
      <c r="L9" s="321"/>
      <c r="M9" s="297"/>
      <c r="N9" s="296"/>
      <c r="O9" s="295"/>
    </row>
    <row r="10" spans="2:15" s="283" customFormat="1" x14ac:dyDescent="0.2">
      <c r="B10" s="293"/>
      <c r="E10" s="293"/>
      <c r="F10" s="320"/>
      <c r="G10" s="313"/>
      <c r="H10" s="301"/>
      <c r="I10" s="316"/>
      <c r="J10" s="300"/>
      <c r="K10" s="316"/>
      <c r="M10" s="297"/>
      <c r="N10" s="296"/>
      <c r="O10" s="295"/>
    </row>
    <row r="11" spans="2:15" s="283" customFormat="1" x14ac:dyDescent="0.2">
      <c r="B11" s="293">
        <v>2</v>
      </c>
      <c r="C11" s="283" t="s">
        <v>211</v>
      </c>
      <c r="E11" s="293" t="s">
        <v>210</v>
      </c>
      <c r="F11" s="315">
        <v>227926862.9423449</v>
      </c>
      <c r="G11" s="291">
        <v>124343394.60665569</v>
      </c>
      <c r="H11" s="301">
        <f>G11/$G$47</f>
        <v>0.22277798802117382</v>
      </c>
      <c r="I11" s="316">
        <f>$I$49*H11</f>
        <v>609280.96161461284</v>
      </c>
      <c r="J11" s="300">
        <f>ROUND(I11/F11,5)</f>
        <v>2.6700000000000001E-3</v>
      </c>
      <c r="K11" s="316">
        <f>F11*(J11)</f>
        <v>608564.72405606089</v>
      </c>
      <c r="L11" s="321"/>
      <c r="M11" s="297"/>
      <c r="N11" s="296"/>
      <c r="O11" s="295"/>
    </row>
    <row r="12" spans="2:15" s="283" customFormat="1" x14ac:dyDescent="0.2">
      <c r="B12" s="293"/>
      <c r="E12" s="293"/>
      <c r="F12" s="320"/>
      <c r="G12" s="289"/>
      <c r="H12" s="301"/>
      <c r="I12" s="316"/>
      <c r="J12" s="300"/>
      <c r="K12" s="316"/>
      <c r="M12" s="297"/>
      <c r="N12" s="296"/>
      <c r="O12" s="295"/>
    </row>
    <row r="13" spans="2:15" s="283" customFormat="1" x14ac:dyDescent="0.2">
      <c r="B13" s="293">
        <v>3</v>
      </c>
      <c r="C13" s="283" t="s">
        <v>209</v>
      </c>
      <c r="E13" s="293" t="s">
        <v>208</v>
      </c>
      <c r="F13" s="315">
        <v>83760025.108578265</v>
      </c>
      <c r="G13" s="291">
        <v>22132008.393287688</v>
      </c>
      <c r="H13" s="301">
        <f>G13/G$47</f>
        <v>3.9652482677680158E-2</v>
      </c>
      <c r="I13" s="309">
        <f>$I$49*H13</f>
        <v>108446.54353358966</v>
      </c>
      <c r="J13" s="300">
        <f>ROUND(I13/F13,5)</f>
        <v>1.2899999999999999E-3</v>
      </c>
      <c r="K13" s="316">
        <f>F13*(J13)</f>
        <v>108050.43239006595</v>
      </c>
      <c r="L13" s="319"/>
      <c r="M13" s="297"/>
      <c r="N13" s="296"/>
      <c r="O13" s="295"/>
    </row>
    <row r="14" spans="2:15" s="283" customFormat="1" x14ac:dyDescent="0.2">
      <c r="B14" s="293"/>
      <c r="E14" s="293"/>
      <c r="F14" s="310"/>
      <c r="G14" s="291"/>
      <c r="H14" s="301"/>
      <c r="I14" s="309"/>
      <c r="J14" s="300"/>
      <c r="K14" s="316"/>
      <c r="M14" s="297"/>
      <c r="N14" s="296"/>
      <c r="O14" s="295"/>
    </row>
    <row r="15" spans="2:15" s="283" customFormat="1" x14ac:dyDescent="0.2">
      <c r="B15" s="293">
        <v>4</v>
      </c>
      <c r="C15" s="283" t="s">
        <v>206</v>
      </c>
      <c r="E15" s="293">
        <v>85</v>
      </c>
      <c r="F15" s="315"/>
      <c r="G15" s="291"/>
      <c r="H15" s="301"/>
      <c r="I15" s="309"/>
      <c r="J15" s="300"/>
      <c r="K15" s="316"/>
      <c r="M15" s="297"/>
      <c r="N15" s="296"/>
      <c r="O15" s="295"/>
    </row>
    <row r="16" spans="2:15" s="283" customFormat="1" x14ac:dyDescent="0.2">
      <c r="B16" s="293">
        <v>5</v>
      </c>
      <c r="D16" s="283" t="s">
        <v>201</v>
      </c>
      <c r="E16" s="293"/>
      <c r="F16" s="315">
        <v>7731832.7691030335</v>
      </c>
      <c r="G16" s="291"/>
      <c r="H16" s="301"/>
      <c r="I16" s="289"/>
      <c r="J16" s="317">
        <v>9.1E-4</v>
      </c>
      <c r="K16" s="316"/>
      <c r="L16" s="310"/>
      <c r="M16" s="297"/>
      <c r="N16" s="296"/>
      <c r="O16" s="295"/>
    </row>
    <row r="17" spans="2:15" s="283" customFormat="1" x14ac:dyDescent="0.2">
      <c r="B17" s="293">
        <v>6</v>
      </c>
      <c r="D17" s="283" t="s">
        <v>200</v>
      </c>
      <c r="E17" s="293"/>
      <c r="F17" s="315">
        <v>4300893.6376835331</v>
      </c>
      <c r="G17" s="291"/>
      <c r="H17" s="301"/>
      <c r="I17" s="289"/>
      <c r="J17" s="317">
        <v>5.5999999999999995E-4</v>
      </c>
      <c r="K17" s="316"/>
      <c r="M17" s="297"/>
      <c r="N17" s="296"/>
      <c r="O17" s="295"/>
    </row>
    <row r="18" spans="2:15" s="283" customFormat="1" x14ac:dyDescent="0.2">
      <c r="B18" s="293">
        <v>7</v>
      </c>
      <c r="D18" s="283" t="s">
        <v>204</v>
      </c>
      <c r="E18" s="293"/>
      <c r="F18" s="314">
        <v>7063805.5524261314</v>
      </c>
      <c r="G18" s="291"/>
      <c r="H18" s="301"/>
      <c r="I18" s="289"/>
      <c r="J18" s="317">
        <v>3.2000000000000003E-4</v>
      </c>
      <c r="K18" s="316"/>
      <c r="M18" s="297"/>
      <c r="N18" s="296"/>
      <c r="O18" s="295"/>
    </row>
    <row r="19" spans="2:15" s="283" customFormat="1" x14ac:dyDescent="0.2">
      <c r="B19" s="293">
        <v>8</v>
      </c>
      <c r="D19" s="283" t="s">
        <v>79</v>
      </c>
      <c r="E19" s="293"/>
      <c r="F19" s="310">
        <f>SUM(F16:F18)</f>
        <v>19096531.959212698</v>
      </c>
      <c r="G19" s="291">
        <v>2230514.4478399055</v>
      </c>
      <c r="H19" s="301">
        <f>G19/G$47</f>
        <v>3.9962679361766089E-3</v>
      </c>
      <c r="I19" s="309">
        <f>$I$49*H19</f>
        <v>10929.490802259643</v>
      </c>
      <c r="J19" s="300"/>
      <c r="K19" s="291">
        <v>11704.886033762901</v>
      </c>
      <c r="M19" s="297"/>
      <c r="N19" s="296"/>
      <c r="O19" s="295"/>
    </row>
    <row r="20" spans="2:15" s="283" customFormat="1" x14ac:dyDescent="0.2">
      <c r="B20" s="293"/>
      <c r="E20" s="293"/>
      <c r="F20" s="310"/>
      <c r="G20" s="313"/>
      <c r="H20" s="301"/>
      <c r="I20" s="309"/>
      <c r="J20" s="300"/>
      <c r="K20" s="316"/>
      <c r="M20" s="297"/>
      <c r="N20" s="296"/>
      <c r="O20" s="295"/>
    </row>
    <row r="21" spans="2:15" s="283" customFormat="1" x14ac:dyDescent="0.2">
      <c r="B21" s="293">
        <v>9</v>
      </c>
      <c r="C21" s="283" t="s">
        <v>206</v>
      </c>
      <c r="E21" s="293" t="s">
        <v>207</v>
      </c>
      <c r="F21" s="318">
        <v>7474724.5877283467</v>
      </c>
      <c r="G21" s="291">
        <v>1708272.8281041076</v>
      </c>
      <c r="H21" s="301">
        <f>G21/G$47</f>
        <v>3.0606015288559868E-3</v>
      </c>
      <c r="I21" s="309">
        <f>$I$49*H21</f>
        <v>8370.5138877692625</v>
      </c>
      <c r="J21" s="300">
        <f>ROUND(I21/F21,5)</f>
        <v>1.1199999999999999E-3</v>
      </c>
      <c r="K21" s="316">
        <f>F21*(J21)</f>
        <v>8371.6915382557472</v>
      </c>
      <c r="M21" s="297"/>
      <c r="N21" s="296"/>
      <c r="O21" s="295"/>
    </row>
    <row r="22" spans="2:15" s="283" customFormat="1" x14ac:dyDescent="0.2">
      <c r="B22" s="293"/>
      <c r="E22" s="293"/>
      <c r="F22" s="310"/>
      <c r="G22" s="291"/>
      <c r="H22" s="301"/>
      <c r="I22" s="309"/>
      <c r="J22" s="300"/>
      <c r="K22" s="316"/>
      <c r="M22" s="297"/>
      <c r="N22" s="296"/>
      <c r="O22" s="295"/>
    </row>
    <row r="23" spans="2:15" s="283" customFormat="1" x14ac:dyDescent="0.2">
      <c r="B23" s="293">
        <v>10</v>
      </c>
      <c r="C23" s="283" t="s">
        <v>206</v>
      </c>
      <c r="E23" s="293">
        <v>87</v>
      </c>
      <c r="F23" s="310"/>
      <c r="G23" s="291"/>
      <c r="H23" s="301"/>
      <c r="I23" s="309"/>
      <c r="J23" s="300"/>
      <c r="K23" s="316"/>
      <c r="M23" s="297"/>
      <c r="N23" s="296"/>
      <c r="O23" s="295"/>
    </row>
    <row r="24" spans="2:15" s="283" customFormat="1" x14ac:dyDescent="0.2">
      <c r="B24" s="293">
        <v>11</v>
      </c>
      <c r="D24" s="283" t="s">
        <v>201</v>
      </c>
      <c r="E24" s="293"/>
      <c r="F24" s="315">
        <v>1295749.0995656035</v>
      </c>
      <c r="G24" s="291"/>
      <c r="H24" s="301"/>
      <c r="I24" s="309"/>
      <c r="J24" s="317">
        <v>9.1E-4</v>
      </c>
      <c r="K24" s="316"/>
      <c r="M24" s="297"/>
      <c r="N24" s="296"/>
      <c r="O24" s="295"/>
    </row>
    <row r="25" spans="2:15" s="283" customFormat="1" x14ac:dyDescent="0.2">
      <c r="B25" s="293">
        <v>12</v>
      </c>
      <c r="D25" s="283" t="s">
        <v>200</v>
      </c>
      <c r="E25" s="293"/>
      <c r="F25" s="315">
        <v>1239000.7711869655</v>
      </c>
      <c r="G25" s="291"/>
      <c r="H25" s="301"/>
      <c r="I25" s="309"/>
      <c r="J25" s="317">
        <v>5.5999999999999995E-4</v>
      </c>
      <c r="K25" s="316"/>
      <c r="M25" s="297"/>
      <c r="N25" s="296"/>
      <c r="O25" s="295"/>
    </row>
    <row r="26" spans="2:15" s="283" customFormat="1" x14ac:dyDescent="0.2">
      <c r="B26" s="293">
        <v>13</v>
      </c>
      <c r="D26" s="283" t="s">
        <v>199</v>
      </c>
      <c r="E26" s="293"/>
      <c r="F26" s="315">
        <v>2186688.7650560704</v>
      </c>
      <c r="G26" s="291"/>
      <c r="H26" s="301"/>
      <c r="I26" s="309"/>
      <c r="J26" s="317">
        <v>3.6999999999999999E-4</v>
      </c>
      <c r="K26" s="316"/>
      <c r="M26" s="297"/>
      <c r="N26" s="296"/>
      <c r="O26" s="295"/>
    </row>
    <row r="27" spans="2:15" s="283" customFormat="1" x14ac:dyDescent="0.2">
      <c r="B27" s="293">
        <v>14</v>
      </c>
      <c r="D27" s="283" t="s">
        <v>198</v>
      </c>
      <c r="E27" s="293"/>
      <c r="F27" s="315">
        <v>2865739.2682994045</v>
      </c>
      <c r="G27" s="291"/>
      <c r="H27" s="301"/>
      <c r="I27" s="309"/>
      <c r="J27" s="317">
        <v>2.5000000000000001E-4</v>
      </c>
      <c r="K27" s="316"/>
      <c r="M27" s="297"/>
      <c r="N27" s="296"/>
      <c r="O27" s="295"/>
    </row>
    <row r="28" spans="2:15" s="283" customFormat="1" x14ac:dyDescent="0.2">
      <c r="B28" s="293">
        <v>15</v>
      </c>
      <c r="D28" s="283" t="s">
        <v>197</v>
      </c>
      <c r="E28" s="293"/>
      <c r="F28" s="315">
        <v>3703934.1389381443</v>
      </c>
      <c r="G28" s="291"/>
      <c r="H28" s="301"/>
      <c r="I28" s="309"/>
      <c r="J28" s="317">
        <v>1.9000000000000001E-4</v>
      </c>
      <c r="K28" s="316"/>
      <c r="M28" s="297"/>
      <c r="N28" s="296"/>
      <c r="O28" s="295"/>
    </row>
    <row r="29" spans="2:15" s="283" customFormat="1" x14ac:dyDescent="0.2">
      <c r="B29" s="293">
        <v>16</v>
      </c>
      <c r="D29" s="283" t="s">
        <v>196</v>
      </c>
      <c r="E29" s="293"/>
      <c r="F29" s="314">
        <v>9852245.4167201295</v>
      </c>
      <c r="G29" s="291"/>
      <c r="H29" s="301"/>
      <c r="I29" s="309"/>
      <c r="J29" s="317">
        <v>1.4999999999999999E-4</v>
      </c>
      <c r="K29" s="316"/>
      <c r="M29" s="297"/>
      <c r="N29" s="296"/>
      <c r="O29" s="295"/>
    </row>
    <row r="30" spans="2:15" s="283" customFormat="1" x14ac:dyDescent="0.2">
      <c r="B30" s="293">
        <v>17</v>
      </c>
      <c r="D30" s="283" t="s">
        <v>79</v>
      </c>
      <c r="E30" s="293"/>
      <c r="F30" s="310">
        <f>SUM(F24:F29)</f>
        <v>21143357.459766317</v>
      </c>
      <c r="G30" s="291">
        <v>1383221.8790941774</v>
      </c>
      <c r="H30" s="301">
        <f>G30/G$47</f>
        <v>2.4782288450968019E-3</v>
      </c>
      <c r="I30" s="309">
        <f>$I$49*H30</f>
        <v>6777.7686083516446</v>
      </c>
      <c r="J30" s="300"/>
      <c r="K30" s="291">
        <v>5580.0660715212634</v>
      </c>
      <c r="M30" s="297"/>
      <c r="N30" s="296"/>
      <c r="O30" s="295"/>
    </row>
    <row r="31" spans="2:15" s="283" customFormat="1" x14ac:dyDescent="0.2">
      <c r="B31" s="293"/>
      <c r="E31" s="293"/>
      <c r="F31" s="310"/>
      <c r="G31" s="313"/>
      <c r="H31" s="301"/>
      <c r="I31" s="309"/>
      <c r="J31" s="300"/>
      <c r="K31" s="291"/>
      <c r="M31" s="311"/>
      <c r="N31" s="296"/>
      <c r="O31" s="295"/>
    </row>
    <row r="32" spans="2:15" s="283" customFormat="1" x14ac:dyDescent="0.2">
      <c r="B32" s="293">
        <f>B30+1</f>
        <v>18</v>
      </c>
      <c r="C32" s="283" t="s">
        <v>203</v>
      </c>
      <c r="E32" s="293" t="s">
        <v>205</v>
      </c>
      <c r="F32" s="310"/>
      <c r="G32" s="313"/>
      <c r="H32" s="301"/>
      <c r="I32" s="309"/>
      <c r="J32" s="300"/>
      <c r="K32" s="291"/>
      <c r="M32" s="311"/>
      <c r="N32" s="296"/>
      <c r="O32" s="295"/>
    </row>
    <row r="33" spans="2:15" s="283" customFormat="1" x14ac:dyDescent="0.2">
      <c r="B33" s="293">
        <f>B32+1</f>
        <v>19</v>
      </c>
      <c r="D33" s="283" t="s">
        <v>201</v>
      </c>
      <c r="E33" s="293"/>
      <c r="F33" s="315">
        <v>24484460.633315865</v>
      </c>
      <c r="G33" s="313"/>
      <c r="H33" s="301"/>
      <c r="I33" s="309"/>
      <c r="J33" s="312">
        <v>9.1E-4</v>
      </c>
      <c r="K33" s="291"/>
      <c r="M33" s="311"/>
      <c r="N33" s="296"/>
      <c r="O33" s="295"/>
    </row>
    <row r="34" spans="2:15" s="283" customFormat="1" x14ac:dyDescent="0.2">
      <c r="B34" s="293">
        <f>B33+1</f>
        <v>20</v>
      </c>
      <c r="D34" s="283" t="s">
        <v>200</v>
      </c>
      <c r="E34" s="293"/>
      <c r="F34" s="315">
        <v>17174313.556782313</v>
      </c>
      <c r="G34" s="313"/>
      <c r="H34" s="301"/>
      <c r="I34" s="309"/>
      <c r="J34" s="312">
        <v>5.5999999999999995E-4</v>
      </c>
      <c r="K34" s="291"/>
      <c r="M34" s="311"/>
      <c r="N34" s="296"/>
      <c r="O34" s="295"/>
    </row>
    <row r="35" spans="2:15" s="283" customFormat="1" x14ac:dyDescent="0.2">
      <c r="B35" s="293">
        <f>B34+1</f>
        <v>21</v>
      </c>
      <c r="D35" s="283" t="s">
        <v>204</v>
      </c>
      <c r="E35" s="293"/>
      <c r="F35" s="314">
        <v>28624552.281885359</v>
      </c>
      <c r="G35" s="313"/>
      <c r="H35" s="301"/>
      <c r="I35" s="309"/>
      <c r="J35" s="312">
        <v>3.2000000000000003E-4</v>
      </c>
      <c r="K35" s="291"/>
      <c r="M35" s="311"/>
      <c r="N35" s="296"/>
      <c r="O35" s="295"/>
    </row>
    <row r="36" spans="2:15" s="283" customFormat="1" x14ac:dyDescent="0.2">
      <c r="B36" s="293">
        <f>B35+1</f>
        <v>22</v>
      </c>
      <c r="D36" s="283" t="s">
        <v>79</v>
      </c>
      <c r="E36" s="293"/>
      <c r="F36" s="310">
        <f>SUM(F33:F35)</f>
        <v>70283326.471983537</v>
      </c>
      <c r="G36" s="291">
        <v>7876737.2105572745</v>
      </c>
      <c r="H36" s="301">
        <f>G36/G$47</f>
        <v>1.4112238719961213E-2</v>
      </c>
      <c r="I36" s="309">
        <f>$I$49*H36</f>
        <v>38595.906418796265</v>
      </c>
      <c r="J36" s="300"/>
      <c r="K36" s="291">
        <v>41058.331498318847</v>
      </c>
      <c r="M36" s="297"/>
      <c r="N36" s="296"/>
      <c r="O36" s="295"/>
    </row>
    <row r="37" spans="2:15" s="283" customFormat="1" x14ac:dyDescent="0.2">
      <c r="B37" s="293"/>
      <c r="E37" s="293"/>
      <c r="F37" s="310"/>
      <c r="G37" s="313"/>
      <c r="H37" s="301"/>
      <c r="I37" s="309"/>
      <c r="J37" s="300"/>
      <c r="K37" s="291"/>
      <c r="M37" s="311"/>
      <c r="N37" s="296"/>
      <c r="O37" s="295"/>
    </row>
    <row r="38" spans="2:15" s="283" customFormat="1" x14ac:dyDescent="0.2">
      <c r="B38" s="293">
        <f>B36+1</f>
        <v>23</v>
      </c>
      <c r="C38" s="283" t="s">
        <v>203</v>
      </c>
      <c r="E38" s="293" t="s">
        <v>202</v>
      </c>
      <c r="F38" s="310"/>
      <c r="G38" s="313"/>
      <c r="H38" s="301"/>
      <c r="I38" s="309"/>
      <c r="J38" s="300"/>
      <c r="K38" s="291"/>
      <c r="M38" s="311"/>
      <c r="N38" s="296"/>
      <c r="O38" s="295"/>
    </row>
    <row r="39" spans="2:15" s="283" customFormat="1" x14ac:dyDescent="0.2">
      <c r="B39" s="293">
        <f t="shared" ref="B39:B45" si="0">B38+1</f>
        <v>24</v>
      </c>
      <c r="D39" s="283" t="s">
        <v>201</v>
      </c>
      <c r="E39" s="293"/>
      <c r="F39" s="315">
        <v>2996928.4229749735</v>
      </c>
      <c r="G39" s="313"/>
      <c r="H39" s="301"/>
      <c r="I39" s="309"/>
      <c r="J39" s="312">
        <v>9.1E-4</v>
      </c>
      <c r="K39" s="291"/>
      <c r="M39" s="311"/>
      <c r="N39" s="296"/>
      <c r="O39" s="295"/>
    </row>
    <row r="40" spans="2:15" s="283" customFormat="1" x14ac:dyDescent="0.2">
      <c r="B40" s="293">
        <f t="shared" si="0"/>
        <v>25</v>
      </c>
      <c r="D40" s="283" t="s">
        <v>200</v>
      </c>
      <c r="E40" s="293"/>
      <c r="F40" s="315">
        <v>2996928.4229749735</v>
      </c>
      <c r="G40" s="313"/>
      <c r="H40" s="301"/>
      <c r="I40" s="309"/>
      <c r="J40" s="312">
        <v>5.5999999999999995E-4</v>
      </c>
      <c r="K40" s="291"/>
      <c r="M40" s="311"/>
      <c r="N40" s="296"/>
      <c r="O40" s="295"/>
    </row>
    <row r="41" spans="2:15" s="283" customFormat="1" x14ac:dyDescent="0.2">
      <c r="B41" s="293">
        <f t="shared" si="0"/>
        <v>26</v>
      </c>
      <c r="D41" s="283" t="s">
        <v>199</v>
      </c>
      <c r="E41" s="293"/>
      <c r="F41" s="315">
        <v>5993856.8459499469</v>
      </c>
      <c r="G41" s="313"/>
      <c r="H41" s="301"/>
      <c r="I41" s="309"/>
      <c r="J41" s="312">
        <v>3.6999999999999999E-4</v>
      </c>
      <c r="K41" s="291"/>
      <c r="M41" s="311"/>
      <c r="N41" s="296"/>
      <c r="O41" s="295"/>
    </row>
    <row r="42" spans="2:15" s="283" customFormat="1" x14ac:dyDescent="0.2">
      <c r="B42" s="293">
        <f t="shared" si="0"/>
        <v>27</v>
      </c>
      <c r="D42" s="283" t="s">
        <v>198</v>
      </c>
      <c r="E42" s="293"/>
      <c r="F42" s="315">
        <v>11470202.093868293</v>
      </c>
      <c r="G42" s="313"/>
      <c r="H42" s="301"/>
      <c r="I42" s="309"/>
      <c r="J42" s="312">
        <v>2.5000000000000001E-4</v>
      </c>
      <c r="K42" s="291"/>
      <c r="M42" s="311"/>
      <c r="N42" s="296"/>
      <c r="O42" s="295"/>
    </row>
    <row r="43" spans="2:15" s="283" customFormat="1" x14ac:dyDescent="0.2">
      <c r="B43" s="293">
        <f t="shared" si="0"/>
        <v>28</v>
      </c>
      <c r="D43" s="283" t="s">
        <v>197</v>
      </c>
      <c r="E43" s="293"/>
      <c r="F43" s="315">
        <v>25713398.123042308</v>
      </c>
      <c r="G43" s="313"/>
      <c r="H43" s="301"/>
      <c r="I43" s="309"/>
      <c r="J43" s="312">
        <v>1.9000000000000001E-4</v>
      </c>
      <c r="K43" s="291"/>
      <c r="M43" s="311"/>
      <c r="N43" s="296"/>
      <c r="O43" s="295"/>
    </row>
    <row r="44" spans="2:15" s="283" customFormat="1" x14ac:dyDescent="0.2">
      <c r="B44" s="293">
        <f t="shared" si="0"/>
        <v>29</v>
      </c>
      <c r="D44" s="283" t="s">
        <v>196</v>
      </c>
      <c r="E44" s="293"/>
      <c r="F44" s="314">
        <v>47104643.057064503</v>
      </c>
      <c r="G44" s="313"/>
      <c r="H44" s="301"/>
      <c r="I44" s="309"/>
      <c r="J44" s="312">
        <v>1.4999999999999999E-4</v>
      </c>
      <c r="K44" s="291"/>
      <c r="M44" s="311"/>
      <c r="N44" s="296"/>
      <c r="O44" s="295"/>
    </row>
    <row r="45" spans="2:15" s="283" customFormat="1" x14ac:dyDescent="0.2">
      <c r="B45" s="293">
        <f t="shared" si="0"/>
        <v>30</v>
      </c>
      <c r="D45" s="283" t="s">
        <v>79</v>
      </c>
      <c r="E45" s="293"/>
      <c r="F45" s="310">
        <f>SUM(F39:F44)</f>
        <v>96275956.965875</v>
      </c>
      <c r="G45" s="291">
        <v>4777724.8168290956</v>
      </c>
      <c r="H45" s="301">
        <f>G45/G$47</f>
        <v>8.5599393950842404E-3</v>
      </c>
      <c r="I45" s="309">
        <f>$I$49*H45</f>
        <v>23410.787359763915</v>
      </c>
      <c r="J45" s="300"/>
      <c r="K45" s="291">
        <v>21442.00444017948</v>
      </c>
      <c r="M45" s="297"/>
      <c r="N45" s="296"/>
      <c r="O45" s="295"/>
    </row>
    <row r="46" spans="2:15" s="283" customFormat="1" x14ac:dyDescent="0.2">
      <c r="B46" s="293"/>
      <c r="F46" s="308"/>
      <c r="G46" s="304"/>
      <c r="H46" s="307"/>
      <c r="I46" s="305"/>
      <c r="J46" s="306"/>
      <c r="K46" s="305"/>
      <c r="L46" s="304"/>
      <c r="M46" s="297"/>
      <c r="N46" s="303"/>
      <c r="O46" s="295"/>
    </row>
    <row r="47" spans="2:15" s="283" customFormat="1" x14ac:dyDescent="0.2">
      <c r="B47" s="293">
        <f>B45+1</f>
        <v>31</v>
      </c>
      <c r="D47" s="283" t="s">
        <v>79</v>
      </c>
      <c r="F47" s="302">
        <f>F9+F11+F13+F19+F21+F30+F36+F45</f>
        <v>1135989148.6011121</v>
      </c>
      <c r="G47" s="299">
        <f>G9+G11+G13+G19+G21+G30+G36+G45</f>
        <v>558149374.23188114</v>
      </c>
      <c r="H47" s="301">
        <f>SUM(H9:H46)</f>
        <v>1.0000000000000004</v>
      </c>
      <c r="I47" s="299">
        <f>I9+I11+I13+I19+I21+I30+I36+I45</f>
        <v>2734924.4286949215</v>
      </c>
      <c r="J47" s="607">
        <f>ROUND(K47/F47,5)</f>
        <v>2.4099999999999998E-3</v>
      </c>
      <c r="K47" s="299">
        <f>K9+K11+K13+K19+K21+K30+K36+K45</f>
        <v>2732461.7634419347</v>
      </c>
      <c r="L47" s="298">
        <f>K47-I47</f>
        <v>-2462.6652529868297</v>
      </c>
      <c r="M47" s="297"/>
      <c r="N47" s="296"/>
      <c r="O47" s="295"/>
    </row>
    <row r="48" spans="2:15" s="283" customFormat="1" x14ac:dyDescent="0.2">
      <c r="B48" s="293"/>
      <c r="F48" s="280"/>
      <c r="G48" s="292"/>
      <c r="H48" s="280"/>
      <c r="I48" s="280"/>
      <c r="J48" s="280"/>
      <c r="K48" s="280"/>
      <c r="L48" s="294">
        <f>L47/I47</f>
        <v>-9.0045093281132776E-4</v>
      </c>
      <c r="N48" s="288"/>
    </row>
    <row r="49" spans="2:14" s="283" customFormat="1" ht="15" customHeight="1" x14ac:dyDescent="0.2">
      <c r="B49" s="293">
        <f>B47+1</f>
        <v>32</v>
      </c>
      <c r="D49" s="283" t="s">
        <v>195</v>
      </c>
      <c r="F49" s="280"/>
      <c r="G49" s="292"/>
      <c r="H49" s="280"/>
      <c r="I49" s="291">
        <v>2734924.4286949211</v>
      </c>
      <c r="J49" s="280"/>
      <c r="K49" s="290"/>
      <c r="L49" s="280"/>
    </row>
    <row r="50" spans="2:14" s="283" customFormat="1" x14ac:dyDescent="0.2">
      <c r="I50" s="289"/>
      <c r="N50" s="288"/>
    </row>
    <row r="51" spans="2:14" s="283" customFormat="1" ht="15" customHeight="1" x14ac:dyDescent="0.2">
      <c r="B51" s="285" t="s">
        <v>194</v>
      </c>
      <c r="C51" s="287" t="s">
        <v>463</v>
      </c>
      <c r="D51" s="286"/>
      <c r="E51" s="286"/>
      <c r="F51" s="286"/>
      <c r="G51" s="286"/>
      <c r="H51" s="286"/>
      <c r="I51" s="286"/>
      <c r="J51" s="286"/>
      <c r="K51" s="286"/>
    </row>
    <row r="52" spans="2:14" s="283" customFormat="1" ht="15" customHeight="1" x14ac:dyDescent="0.2">
      <c r="B52" s="285" t="s">
        <v>193</v>
      </c>
      <c r="C52" s="1061" t="s">
        <v>464</v>
      </c>
      <c r="D52" s="1061"/>
      <c r="E52" s="1061"/>
      <c r="F52" s="1061"/>
      <c r="G52" s="1061"/>
      <c r="H52" s="1061"/>
      <c r="I52" s="1061"/>
      <c r="J52" s="1061"/>
      <c r="K52" s="1061"/>
      <c r="L52" s="284"/>
    </row>
    <row r="53" spans="2:14" x14ac:dyDescent="0.2">
      <c r="B53" s="282"/>
      <c r="D53" s="279"/>
      <c r="E53" s="279"/>
      <c r="F53" s="279"/>
      <c r="G53" s="279"/>
      <c r="H53" s="279"/>
    </row>
    <row r="54" spans="2:14" x14ac:dyDescent="0.2">
      <c r="C54" s="280"/>
      <c r="D54" s="280"/>
      <c r="H54" s="279"/>
    </row>
    <row r="55" spans="2:14" x14ac:dyDescent="0.2">
      <c r="C55" s="280"/>
      <c r="D55" s="281"/>
      <c r="E55" s="276"/>
      <c r="F55" s="276"/>
      <c r="H55" s="279"/>
    </row>
    <row r="56" spans="2:14" x14ac:dyDescent="0.2">
      <c r="C56" s="280"/>
      <c r="D56" s="276"/>
      <c r="E56" s="280"/>
      <c r="F56" s="280"/>
      <c r="G56" s="279"/>
      <c r="H56" s="279"/>
    </row>
    <row r="57" spans="2:14" x14ac:dyDescent="0.2">
      <c r="C57" s="280"/>
      <c r="D57" s="276"/>
      <c r="E57" s="278"/>
      <c r="F57" s="277"/>
      <c r="H57" s="279"/>
    </row>
    <row r="58" spans="2:14" x14ac:dyDescent="0.2">
      <c r="C58" s="279"/>
      <c r="D58" s="279"/>
      <c r="E58" s="278"/>
      <c r="F58" s="277"/>
      <c r="H58" s="279"/>
    </row>
    <row r="59" spans="2:14" x14ac:dyDescent="0.2">
      <c r="E59" s="278"/>
      <c r="F59" s="277"/>
    </row>
    <row r="60" spans="2:14" x14ac:dyDescent="0.2">
      <c r="E60" s="276"/>
      <c r="F60" s="276"/>
    </row>
    <row r="61" spans="2:14" x14ac:dyDescent="0.2">
      <c r="E61" s="276"/>
      <c r="F61" s="276"/>
    </row>
    <row r="62" spans="2:14" x14ac:dyDescent="0.2">
      <c r="E62" s="276"/>
      <c r="F62" s="276"/>
    </row>
  </sheetData>
  <mergeCells count="2">
    <mergeCell ref="C8:D8"/>
    <mergeCell ref="C52:K52"/>
  </mergeCells>
  <printOptions horizontalCentered="1"/>
  <pageMargins left="0.75" right="0.75" top="1" bottom="1" header="0.5" footer="0.5"/>
  <pageSetup scale="76" orientation="portrait" blackAndWhite="1" horizontalDpi="300" verticalDpi="300" r:id="rId1"/>
  <headerFooter alignWithMargins="0">
    <oddFooter>&amp;L&amp;F 
&amp;A&amp;C&amp;P&amp;R&amp;D</oddFooter>
  </headerFooter>
  <customProperties>
    <customPr name="_pios_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37"/>
  <sheetViews>
    <sheetView workbookViewId="0">
      <selection activeCell="U11" sqref="U11"/>
    </sheetView>
  </sheetViews>
  <sheetFormatPr defaultColWidth="8.7109375" defaultRowHeight="11.25" x14ac:dyDescent="0.2"/>
  <cols>
    <col min="1" max="1" width="2.85546875" style="342" customWidth="1"/>
    <col min="2" max="2" width="32.5703125" style="342" customWidth="1"/>
    <col min="3" max="3" width="7.85546875" style="342" bestFit="1" customWidth="1"/>
    <col min="4" max="4" width="12" style="342" bestFit="1" customWidth="1"/>
    <col min="5" max="5" width="11.85546875" style="342" bestFit="1" customWidth="1"/>
    <col min="6" max="6" width="8.7109375" style="342" bestFit="1" customWidth="1"/>
    <col min="7" max="7" width="12" style="342" bestFit="1" customWidth="1"/>
    <col min="8" max="8" width="12.5703125" style="342" bestFit="1" customWidth="1"/>
    <col min="9" max="9" width="11.85546875" style="342" bestFit="1" customWidth="1"/>
    <col min="10" max="11" width="10.7109375" style="342" bestFit="1" customWidth="1"/>
    <col min="12" max="12" width="9.85546875" style="342" bestFit="1" customWidth="1"/>
    <col min="13" max="13" width="10.7109375" style="342" bestFit="1" customWidth="1"/>
    <col min="14" max="16" width="10.7109375" style="342" customWidth="1"/>
    <col min="17" max="18" width="10.7109375" style="342" bestFit="1" customWidth="1"/>
    <col min="19" max="19" width="14.28515625" style="342" bestFit="1" customWidth="1"/>
    <col min="20" max="20" width="11.28515625" style="342" bestFit="1" customWidth="1"/>
    <col min="21" max="21" width="6.5703125" style="342" bestFit="1" customWidth="1"/>
    <col min="22" max="22" width="3" style="342" customWidth="1"/>
    <col min="23" max="23" width="13.7109375" style="342" bestFit="1" customWidth="1"/>
    <col min="24" max="24" width="10.7109375" style="342" bestFit="1" customWidth="1"/>
    <col min="25" max="25" width="13.85546875" style="342" bestFit="1" customWidth="1"/>
    <col min="26" max="16384" width="8.7109375" style="342"/>
  </cols>
  <sheetData>
    <row r="1" spans="2:25" s="331" customFormat="1" x14ac:dyDescent="0.2">
      <c r="B1" s="330" t="s">
        <v>229</v>
      </c>
      <c r="C1" s="330"/>
      <c r="D1" s="330"/>
      <c r="E1" s="330"/>
      <c r="F1" s="330"/>
      <c r="G1" s="330"/>
      <c r="H1" s="330"/>
      <c r="I1" s="330"/>
      <c r="J1" s="330"/>
      <c r="K1" s="330"/>
      <c r="L1" s="330"/>
      <c r="M1" s="330"/>
      <c r="N1" s="330"/>
      <c r="O1" s="330"/>
      <c r="P1" s="330"/>
      <c r="Q1" s="330"/>
      <c r="R1" s="330"/>
      <c r="S1" s="330"/>
      <c r="T1" s="330"/>
      <c r="U1" s="330"/>
    </row>
    <row r="2" spans="2:25" s="331" customFormat="1" ht="12.75" x14ac:dyDescent="0.2">
      <c r="B2" s="1062" t="s">
        <v>471</v>
      </c>
      <c r="C2" s="1063"/>
      <c r="D2" s="1063"/>
      <c r="E2" s="1063"/>
      <c r="F2" s="1063"/>
      <c r="G2" s="1063"/>
      <c r="H2" s="1063"/>
      <c r="I2" s="1063"/>
      <c r="J2" s="1063"/>
      <c r="K2" s="1063"/>
      <c r="L2" s="1064"/>
      <c r="M2" s="1064"/>
      <c r="N2" s="1064"/>
      <c r="O2" s="1064"/>
      <c r="P2" s="1064"/>
      <c r="Q2" s="1064"/>
      <c r="R2" s="1064"/>
      <c r="S2" s="1064"/>
      <c r="T2" s="1064"/>
      <c r="U2" s="1064"/>
    </row>
    <row r="3" spans="2:25" s="331" customFormat="1" x14ac:dyDescent="0.2">
      <c r="B3" s="332" t="s">
        <v>230</v>
      </c>
      <c r="C3" s="332"/>
      <c r="D3" s="332"/>
      <c r="E3" s="332"/>
      <c r="F3" s="332"/>
      <c r="G3" s="332"/>
      <c r="H3" s="332"/>
      <c r="I3" s="332"/>
      <c r="J3" s="332"/>
      <c r="K3" s="332"/>
      <c r="L3" s="332"/>
      <c r="M3" s="332"/>
      <c r="N3" s="332"/>
      <c r="O3" s="332"/>
      <c r="P3" s="332"/>
      <c r="Q3" s="332"/>
      <c r="R3" s="332"/>
      <c r="S3" s="332"/>
      <c r="T3" s="332"/>
      <c r="U3" s="332"/>
    </row>
    <row r="4" spans="2:25" s="331" customFormat="1" ht="12.75" x14ac:dyDescent="0.2">
      <c r="B4" s="1062" t="s">
        <v>472</v>
      </c>
      <c r="C4" s="1063"/>
      <c r="D4" s="1063"/>
      <c r="E4" s="1063"/>
      <c r="F4" s="1063"/>
      <c r="G4" s="1063"/>
      <c r="H4" s="1063"/>
      <c r="I4" s="1063"/>
      <c r="J4" s="1063"/>
      <c r="K4" s="1063"/>
      <c r="L4" s="1064"/>
      <c r="M4" s="1064"/>
      <c r="N4" s="1064"/>
      <c r="O4" s="1064"/>
      <c r="P4" s="1064"/>
      <c r="Q4" s="1064"/>
      <c r="R4" s="1064"/>
      <c r="S4" s="1064"/>
      <c r="T4" s="1064"/>
      <c r="U4" s="1064"/>
    </row>
    <row r="5" spans="2:25" s="331" customFormat="1" x14ac:dyDescent="0.2">
      <c r="F5" s="333"/>
    </row>
    <row r="6" spans="2:25" s="331" customFormat="1" x14ac:dyDescent="0.2">
      <c r="F6" s="333"/>
      <c r="G6" s="334" t="s">
        <v>231</v>
      </c>
    </row>
    <row r="7" spans="2:25" s="331" customFormat="1" x14ac:dyDescent="0.2">
      <c r="B7" s="334"/>
      <c r="C7" s="334"/>
      <c r="D7" s="335" t="s">
        <v>232</v>
      </c>
      <c r="E7" s="335" t="s">
        <v>232</v>
      </c>
      <c r="F7" s="334" t="s">
        <v>233</v>
      </c>
      <c r="G7" s="334" t="s">
        <v>234</v>
      </c>
      <c r="H7" s="333"/>
      <c r="I7" s="334"/>
      <c r="J7" s="334"/>
      <c r="K7" s="334"/>
      <c r="L7" s="334"/>
      <c r="M7" s="334"/>
      <c r="N7" s="334"/>
      <c r="O7" s="334"/>
      <c r="P7" s="334"/>
      <c r="Q7" s="334"/>
      <c r="R7" s="334"/>
      <c r="S7" s="336" t="s">
        <v>235</v>
      </c>
      <c r="T7" s="336" t="s">
        <v>236</v>
      </c>
      <c r="U7" s="334"/>
    </row>
    <row r="8" spans="2:25" s="331" customFormat="1" x14ac:dyDescent="0.2">
      <c r="B8" s="334"/>
      <c r="C8" s="334" t="s">
        <v>80</v>
      </c>
      <c r="D8" s="334" t="s">
        <v>224</v>
      </c>
      <c r="E8" s="334" t="s">
        <v>237</v>
      </c>
      <c r="F8" s="334" t="s">
        <v>80</v>
      </c>
      <c r="G8" s="335" t="s">
        <v>238</v>
      </c>
      <c r="H8" s="333" t="s">
        <v>237</v>
      </c>
      <c r="I8" s="334" t="s">
        <v>239</v>
      </c>
      <c r="J8" s="334" t="s">
        <v>240</v>
      </c>
      <c r="K8" s="334" t="s">
        <v>241</v>
      </c>
      <c r="L8" s="334" t="s">
        <v>221</v>
      </c>
      <c r="M8" s="334" t="s">
        <v>242</v>
      </c>
      <c r="N8" s="334" t="s">
        <v>243</v>
      </c>
      <c r="O8" s="334" t="s">
        <v>244</v>
      </c>
      <c r="P8" s="334" t="s">
        <v>245</v>
      </c>
      <c r="Q8" s="334" t="s">
        <v>246</v>
      </c>
      <c r="R8" s="334" t="s">
        <v>236</v>
      </c>
      <c r="S8" s="334" t="s">
        <v>247</v>
      </c>
      <c r="T8" s="334" t="s">
        <v>213</v>
      </c>
      <c r="U8" s="334" t="s">
        <v>248</v>
      </c>
    </row>
    <row r="9" spans="2:25" s="331" customFormat="1" ht="33.75" x14ac:dyDescent="0.2">
      <c r="B9" s="337" t="s">
        <v>249</v>
      </c>
      <c r="C9" s="337" t="s">
        <v>188</v>
      </c>
      <c r="D9" s="337" t="s">
        <v>250</v>
      </c>
      <c r="E9" s="337" t="s">
        <v>251</v>
      </c>
      <c r="F9" s="337" t="s">
        <v>252</v>
      </c>
      <c r="G9" s="335" t="s">
        <v>253</v>
      </c>
      <c r="H9" s="337" t="s">
        <v>213</v>
      </c>
      <c r="I9" s="337" t="s">
        <v>213</v>
      </c>
      <c r="J9" s="337" t="s">
        <v>213</v>
      </c>
      <c r="K9" s="337" t="s">
        <v>213</v>
      </c>
      <c r="L9" s="337" t="s">
        <v>213</v>
      </c>
      <c r="M9" s="337" t="s">
        <v>213</v>
      </c>
      <c r="N9" s="337" t="s">
        <v>213</v>
      </c>
      <c r="O9" s="337" t="s">
        <v>213</v>
      </c>
      <c r="P9" s="337" t="s">
        <v>213</v>
      </c>
      <c r="Q9" s="337" t="s">
        <v>213</v>
      </c>
      <c r="R9" s="337" t="s">
        <v>213</v>
      </c>
      <c r="S9" s="337" t="s">
        <v>254</v>
      </c>
      <c r="T9" s="337" t="s">
        <v>255</v>
      </c>
      <c r="U9" s="337" t="s">
        <v>255</v>
      </c>
      <c r="W9" s="338" t="s">
        <v>256</v>
      </c>
      <c r="X9" s="338" t="s">
        <v>257</v>
      </c>
      <c r="Y9" s="338" t="s">
        <v>258</v>
      </c>
    </row>
    <row r="10" spans="2:25" x14ac:dyDescent="0.2">
      <c r="B10" s="339" t="s">
        <v>184</v>
      </c>
      <c r="C10" s="339" t="s">
        <v>183</v>
      </c>
      <c r="D10" s="340" t="s">
        <v>182</v>
      </c>
      <c r="E10" s="341" t="s">
        <v>181</v>
      </c>
      <c r="F10" s="339" t="s">
        <v>259</v>
      </c>
      <c r="G10" s="339" t="s">
        <v>260</v>
      </c>
      <c r="H10" s="339" t="s">
        <v>261</v>
      </c>
      <c r="I10" s="339" t="s">
        <v>262</v>
      </c>
      <c r="J10" s="339" t="s">
        <v>263</v>
      </c>
      <c r="K10" s="339" t="s">
        <v>264</v>
      </c>
      <c r="L10" s="341" t="s">
        <v>265</v>
      </c>
      <c r="M10" s="339" t="s">
        <v>266</v>
      </c>
      <c r="N10" s="341" t="s">
        <v>267</v>
      </c>
      <c r="O10" s="341" t="s">
        <v>268</v>
      </c>
      <c r="P10" s="341" t="s">
        <v>269</v>
      </c>
      <c r="Q10" s="341" t="s">
        <v>270</v>
      </c>
      <c r="R10" s="341" t="s">
        <v>271</v>
      </c>
      <c r="S10" s="339" t="s">
        <v>272</v>
      </c>
      <c r="T10" s="339" t="s">
        <v>273</v>
      </c>
      <c r="U10" s="339" t="s">
        <v>274</v>
      </c>
    </row>
    <row r="11" spans="2:25" x14ac:dyDescent="0.2">
      <c r="B11" s="342" t="s">
        <v>175</v>
      </c>
      <c r="C11" s="343" t="s">
        <v>275</v>
      </c>
      <c r="D11" s="344">
        <v>620836684.05687141</v>
      </c>
      <c r="E11" s="345">
        <v>403613457.09474093</v>
      </c>
      <c r="F11" s="346">
        <f t="shared" ref="F11:F16" si="0">(E11)/D11</f>
        <v>0.6501121268436002</v>
      </c>
      <c r="G11" s="344">
        <v>589986777</v>
      </c>
      <c r="H11" s="347">
        <f>F11*G11</f>
        <v>383557558.40507084</v>
      </c>
      <c r="I11" s="345">
        <v>343873792.97000003</v>
      </c>
      <c r="J11" s="345">
        <v>23811866.32</v>
      </c>
      <c r="K11" s="345">
        <v>13959087.143820001</v>
      </c>
      <c r="L11" s="345">
        <v>1864358.21532</v>
      </c>
      <c r="M11" s="345">
        <v>13935487.672740001</v>
      </c>
      <c r="N11" s="345">
        <v>1923356.8930199998</v>
      </c>
      <c r="O11" s="345">
        <v>-1002977.5208999999</v>
      </c>
      <c r="P11" s="345">
        <v>28702856.701049998</v>
      </c>
      <c r="Q11" s="345">
        <v>-808281.88448999997</v>
      </c>
      <c r="R11" s="345">
        <v>9835079.5700000003</v>
      </c>
      <c r="S11" s="348">
        <f t="shared" ref="S11:S23" si="1">SUM(H11:R11)</f>
        <v>819652184.48563099</v>
      </c>
      <c r="T11" s="345">
        <v>-7097540.9199999999</v>
      </c>
      <c r="U11" s="349">
        <f>T11/S11</f>
        <v>-8.6592106436634824E-3</v>
      </c>
      <c r="W11" s="346">
        <f t="shared" ref="W11:W23" si="2">S11/G11</f>
        <v>1.3892721268321426</v>
      </c>
      <c r="X11" s="344">
        <v>605484515.28218365</v>
      </c>
      <c r="Y11" s="350">
        <f>W11*X11</f>
        <v>841182760.31000829</v>
      </c>
    </row>
    <row r="12" spans="2:25" x14ac:dyDescent="0.2">
      <c r="B12" s="342" t="s">
        <v>276</v>
      </c>
      <c r="C12" s="343">
        <v>16</v>
      </c>
      <c r="D12" s="344">
        <v>8190.2669999999998</v>
      </c>
      <c r="E12" s="345">
        <v>5233.1499999999996</v>
      </c>
      <c r="F12" s="346">
        <f t="shared" si="0"/>
        <v>0.63894742381414427</v>
      </c>
      <c r="G12" s="344">
        <v>7068</v>
      </c>
      <c r="H12" s="347">
        <f t="shared" ref="H12:H23" si="3">F12*G12</f>
        <v>4516.0803915183715</v>
      </c>
      <c r="I12" s="345">
        <v>4355.16</v>
      </c>
      <c r="J12" s="345">
        <v>285.26</v>
      </c>
      <c r="K12" s="345">
        <v>167.22888</v>
      </c>
      <c r="L12" s="345">
        <v>0</v>
      </c>
      <c r="M12" s="345">
        <v>166.94616000000002</v>
      </c>
      <c r="N12" s="345">
        <v>23.041679999999999</v>
      </c>
      <c r="O12" s="345">
        <v>-12.015599999999999</v>
      </c>
      <c r="P12" s="345">
        <v>343.85820000000001</v>
      </c>
      <c r="Q12" s="345">
        <v>-9.6831599999999991</v>
      </c>
      <c r="R12" s="345"/>
      <c r="S12" s="348">
        <f t="shared" si="1"/>
        <v>9835.8765515183713</v>
      </c>
      <c r="T12" s="345"/>
      <c r="U12" s="349">
        <f t="shared" ref="U12:U24" si="4">T12/S12</f>
        <v>0</v>
      </c>
      <c r="W12" s="346">
        <f t="shared" si="2"/>
        <v>1.3916067560156156</v>
      </c>
      <c r="X12" s="344">
        <v>7216.5169999999989</v>
      </c>
      <c r="Y12" s="350">
        <f t="shared" ref="Y12:Y23" si="5">W12*X12</f>
        <v>10042.55381210154</v>
      </c>
    </row>
    <row r="13" spans="2:25" x14ac:dyDescent="0.2">
      <c r="B13" s="342" t="s">
        <v>277</v>
      </c>
      <c r="C13" s="343">
        <v>31</v>
      </c>
      <c r="D13" s="344">
        <v>222166912.14539161</v>
      </c>
      <c r="E13" s="345">
        <v>122121000.06</v>
      </c>
      <c r="F13" s="346">
        <f t="shared" si="0"/>
        <v>0.54968131339054194</v>
      </c>
      <c r="G13" s="344">
        <v>240200859</v>
      </c>
      <c r="H13" s="347">
        <f t="shared" si="3"/>
        <v>132033923.65265638</v>
      </c>
      <c r="I13" s="345">
        <v>146054132.31</v>
      </c>
      <c r="J13" s="345">
        <v>9692104.6600000001</v>
      </c>
      <c r="K13" s="345">
        <v>5683152.3239400005</v>
      </c>
      <c r="L13" s="345">
        <v>641336.29353000002</v>
      </c>
      <c r="M13" s="345">
        <v>6089091.7756500002</v>
      </c>
      <c r="N13" s="345">
        <v>723004.58559000003</v>
      </c>
      <c r="O13" s="345">
        <v>-377115.34863000002</v>
      </c>
      <c r="P13" s="345">
        <v>10787420.57769</v>
      </c>
      <c r="Q13" s="345">
        <v>-353095.26273000002</v>
      </c>
      <c r="R13" s="345">
        <v>3816791.6500000004</v>
      </c>
      <c r="S13" s="348">
        <f t="shared" si="1"/>
        <v>314790747.21769637</v>
      </c>
      <c r="T13" s="345">
        <v>-8094768.9500000002</v>
      </c>
      <c r="U13" s="349">
        <f>T13/S13</f>
        <v>-2.5714761382112639E-2</v>
      </c>
      <c r="W13" s="346">
        <f t="shared" si="2"/>
        <v>1.310531313369268</v>
      </c>
      <c r="X13" s="344">
        <v>241010251.54116729</v>
      </c>
      <c r="Y13" s="350">
        <f t="shared" si="5"/>
        <v>315851481.48770362</v>
      </c>
    </row>
    <row r="14" spans="2:25" x14ac:dyDescent="0.2">
      <c r="B14" s="342" t="s">
        <v>278</v>
      </c>
      <c r="C14" s="343">
        <v>41</v>
      </c>
      <c r="D14" s="344">
        <v>62517991.156948164</v>
      </c>
      <c r="E14" s="345">
        <v>17786398.291046247</v>
      </c>
      <c r="F14" s="346">
        <f t="shared" si="0"/>
        <v>0.28450047677306872</v>
      </c>
      <c r="G14" s="344">
        <v>65142305</v>
      </c>
      <c r="H14" s="347">
        <f t="shared" si="3"/>
        <v>18533016.830596659</v>
      </c>
      <c r="I14" s="345">
        <v>37218973.969999999</v>
      </c>
      <c r="J14" s="345">
        <v>2623932.0499999998</v>
      </c>
      <c r="K14" s="345">
        <v>1541266.9362999999</v>
      </c>
      <c r="L14" s="345">
        <v>84033.573449999996</v>
      </c>
      <c r="M14" s="345">
        <v>567389.4765499999</v>
      </c>
      <c r="N14" s="345">
        <v>147873.03234999999</v>
      </c>
      <c r="O14" s="345">
        <v>-48856.728750000002</v>
      </c>
      <c r="P14" s="345">
        <v>1398605.28835</v>
      </c>
      <c r="Q14" s="345">
        <v>-36479.690799999997</v>
      </c>
      <c r="R14" s="345">
        <v>-1305037.02</v>
      </c>
      <c r="S14" s="348">
        <f t="shared" si="1"/>
        <v>60724717.718046643</v>
      </c>
      <c r="T14" s="345">
        <v>-852813.87</v>
      </c>
      <c r="U14" s="349">
        <f t="shared" si="4"/>
        <v>-1.4043933048149092E-2</v>
      </c>
      <c r="W14" s="346">
        <f t="shared" si="2"/>
        <v>0.93218558535880247</v>
      </c>
      <c r="X14" s="344">
        <v>67495565.658746198</v>
      </c>
      <c r="Y14" s="350">
        <f t="shared" si="5"/>
        <v>62918393.382721812</v>
      </c>
    </row>
    <row r="15" spans="2:25" x14ac:dyDescent="0.2">
      <c r="B15" s="342" t="s">
        <v>206</v>
      </c>
      <c r="C15" s="343">
        <v>85</v>
      </c>
      <c r="D15" s="344">
        <v>19992939.502740219</v>
      </c>
      <c r="E15" s="345">
        <v>2272313.06</v>
      </c>
      <c r="F15" s="346">
        <f t="shared" si="0"/>
        <v>0.11365577631486147</v>
      </c>
      <c r="G15" s="344">
        <v>12598584</v>
      </c>
      <c r="H15" s="347">
        <f t="shared" si="3"/>
        <v>1431901.8449879927</v>
      </c>
      <c r="I15" s="345">
        <v>6879732.1499999994</v>
      </c>
      <c r="J15" s="345">
        <v>506715.05</v>
      </c>
      <c r="K15" s="345">
        <v>259152.87288000001</v>
      </c>
      <c r="L15" s="345">
        <v>7759.8724440312508</v>
      </c>
      <c r="M15" s="345">
        <v>58961.373120000004</v>
      </c>
      <c r="N15" s="345">
        <v>23181.394560000001</v>
      </c>
      <c r="O15" s="345">
        <v>-5669.3627999999999</v>
      </c>
      <c r="P15" s="345">
        <v>160883.91768000001</v>
      </c>
      <c r="Q15" s="345">
        <v>-3401.6176799999998</v>
      </c>
      <c r="R15" s="345"/>
      <c r="S15" s="348">
        <f t="shared" si="1"/>
        <v>9319217.4951920267</v>
      </c>
      <c r="T15" s="345"/>
      <c r="U15" s="349">
        <f t="shared" si="4"/>
        <v>0</v>
      </c>
      <c r="W15" s="346">
        <f t="shared" si="2"/>
        <v>0.73970356471743381</v>
      </c>
      <c r="X15" s="344">
        <v>20871992.946959801</v>
      </c>
      <c r="Y15" s="350">
        <f t="shared" si="5"/>
        <v>15439087.585623302</v>
      </c>
    </row>
    <row r="16" spans="2:25" x14ac:dyDescent="0.2">
      <c r="B16" s="342" t="s">
        <v>279</v>
      </c>
      <c r="C16" s="343">
        <v>86</v>
      </c>
      <c r="D16" s="344">
        <v>5773170.4876905456</v>
      </c>
      <c r="E16" s="345">
        <v>1192875.52</v>
      </c>
      <c r="F16" s="346">
        <f t="shared" si="0"/>
        <v>0.20662398980654192</v>
      </c>
      <c r="G16" s="344">
        <v>5293627</v>
      </c>
      <c r="H16" s="347">
        <f t="shared" si="3"/>
        <v>1093790.331287635</v>
      </c>
      <c r="I16" s="345">
        <v>2952501.71</v>
      </c>
      <c r="J16" s="345">
        <v>213068.49</v>
      </c>
      <c r="K16" s="345">
        <v>108889.90739000001</v>
      </c>
      <c r="L16" s="345">
        <v>5928.8622399999995</v>
      </c>
      <c r="M16" s="345">
        <v>40496.246550000003</v>
      </c>
      <c r="N16" s="345">
        <v>2593.8772300000001</v>
      </c>
      <c r="O16" s="345">
        <v>-1905.7057200000002</v>
      </c>
      <c r="P16" s="345">
        <v>55106.657070000001</v>
      </c>
      <c r="Q16" s="345">
        <v>-1746.8969099999999</v>
      </c>
      <c r="R16" s="345">
        <v>-87086.95</v>
      </c>
      <c r="S16" s="348">
        <f t="shared" si="1"/>
        <v>4381636.5291376347</v>
      </c>
      <c r="T16" s="345">
        <v>-53038.159999999989</v>
      </c>
      <c r="U16" s="349">
        <f t="shared" si="4"/>
        <v>-1.2104646208625299E-2</v>
      </c>
      <c r="W16" s="346">
        <f t="shared" si="2"/>
        <v>0.82771916667676715</v>
      </c>
      <c r="X16" s="344">
        <v>5842246.4515861291</v>
      </c>
      <c r="Y16" s="350">
        <f t="shared" si="5"/>
        <v>4835739.3644271707</v>
      </c>
    </row>
    <row r="17" spans="2:25" x14ac:dyDescent="0.2">
      <c r="B17" s="342" t="s">
        <v>280</v>
      </c>
      <c r="C17" s="343">
        <v>87</v>
      </c>
      <c r="D17" s="344">
        <v>21819455.762355208</v>
      </c>
      <c r="E17" s="345">
        <v>1509849.77</v>
      </c>
      <c r="F17" s="346">
        <f>(E17)/D17</f>
        <v>6.9197407416775353E-2</v>
      </c>
      <c r="G17" s="344">
        <v>15242340</v>
      </c>
      <c r="H17" s="347">
        <f t="shared" si="3"/>
        <v>1054730.4109650117</v>
      </c>
      <c r="I17" s="345">
        <v>8336035.75</v>
      </c>
      <c r="J17" s="345">
        <v>613046.91</v>
      </c>
      <c r="K17" s="345">
        <v>313534.9338</v>
      </c>
      <c r="L17" s="345">
        <v>4164.3606472766241</v>
      </c>
      <c r="M17" s="345">
        <v>36581.616000000002</v>
      </c>
      <c r="N17" s="345">
        <v>12174.874937502707</v>
      </c>
      <c r="O17" s="345">
        <v>-3161.1885892853079</v>
      </c>
      <c r="P17" s="345">
        <v>91731.44825926199</v>
      </c>
      <c r="Q17" s="345">
        <v>-2133.9276</v>
      </c>
      <c r="R17" s="345"/>
      <c r="S17" s="348">
        <f t="shared" si="1"/>
        <v>10456705.188419769</v>
      </c>
      <c r="T17" s="345"/>
      <c r="U17" s="349">
        <f t="shared" si="4"/>
        <v>0</v>
      </c>
      <c r="W17" s="346">
        <f t="shared" si="2"/>
        <v>0.68603017570922631</v>
      </c>
      <c r="X17" s="344">
        <v>21540918.541179165</v>
      </c>
      <c r="Y17" s="350">
        <f t="shared" si="5"/>
        <v>14777720.131743273</v>
      </c>
    </row>
    <row r="18" spans="2:25" x14ac:dyDescent="0.2">
      <c r="B18" s="342" t="s">
        <v>281</v>
      </c>
      <c r="C18" s="343" t="s">
        <v>282</v>
      </c>
      <c r="D18" s="344">
        <v>36958.529999999992</v>
      </c>
      <c r="E18" s="345">
        <v>23981.98</v>
      </c>
      <c r="F18" s="346">
        <f>(E18)/D18</f>
        <v>0.64888890331947735</v>
      </c>
      <c r="G18" s="344">
        <v>35156</v>
      </c>
      <c r="H18" s="347">
        <f t="shared" si="3"/>
        <v>22812.338285099544</v>
      </c>
      <c r="I18" s="351"/>
      <c r="J18" s="351"/>
      <c r="K18" s="351"/>
      <c r="L18" s="345">
        <v>93.866520000000008</v>
      </c>
      <c r="M18" s="345">
        <v>891.20460000000003</v>
      </c>
      <c r="N18" s="345">
        <v>0</v>
      </c>
      <c r="O18" s="345">
        <v>-55.194920000000003</v>
      </c>
      <c r="P18" s="345">
        <v>1578.8559599999999</v>
      </c>
      <c r="Q18" s="345">
        <v>-51.679319999999997</v>
      </c>
      <c r="R18" s="345">
        <v>539.29</v>
      </c>
      <c r="S18" s="348">
        <f t="shared" si="1"/>
        <v>25808.681125099545</v>
      </c>
      <c r="T18" s="345">
        <v>-1145.73</v>
      </c>
      <c r="U18" s="349">
        <f t="shared" si="4"/>
        <v>-4.439320221155163E-2</v>
      </c>
      <c r="W18" s="346">
        <f t="shared" si="2"/>
        <v>0.73411881684775127</v>
      </c>
      <c r="X18" s="344">
        <v>31689.93</v>
      </c>
      <c r="Y18" s="350">
        <f t="shared" si="5"/>
        <v>23264.173917588058</v>
      </c>
    </row>
    <row r="19" spans="2:25" x14ac:dyDescent="0.2">
      <c r="B19" s="342" t="s">
        <v>283</v>
      </c>
      <c r="C19" s="343" t="s">
        <v>284</v>
      </c>
      <c r="D19" s="344">
        <v>19494505.608019032</v>
      </c>
      <c r="E19" s="345">
        <v>4475398.7622919884</v>
      </c>
      <c r="F19" s="346">
        <f t="shared" ref="F19:F24" si="6">(E19)/D19</f>
        <v>0.22957231397810063</v>
      </c>
      <c r="G19" s="344">
        <v>23988005</v>
      </c>
      <c r="H19" s="347">
        <f>F19*G19</f>
        <v>5506981.8155682478</v>
      </c>
      <c r="I19" s="351"/>
      <c r="J19" s="351"/>
      <c r="K19" s="351"/>
      <c r="L19" s="345">
        <v>30944.526449999998</v>
      </c>
      <c r="M19" s="345">
        <v>208935.52354999998</v>
      </c>
      <c r="N19" s="345">
        <v>0</v>
      </c>
      <c r="O19" s="345">
        <v>-17991.00375</v>
      </c>
      <c r="P19" s="345">
        <v>515022.46734999999</v>
      </c>
      <c r="Q19" s="345">
        <v>-13433.282799999999</v>
      </c>
      <c r="R19" s="345">
        <v>-408095.81</v>
      </c>
      <c r="S19" s="348">
        <f t="shared" si="1"/>
        <v>5822364.2363682473</v>
      </c>
      <c r="T19" s="345">
        <v>-293173.55</v>
      </c>
      <c r="U19" s="349">
        <f t="shared" si="4"/>
        <v>-5.0353007489423174E-2</v>
      </c>
      <c r="W19" s="346">
        <f t="shared" si="2"/>
        <v>0.24271981919164379</v>
      </c>
      <c r="X19" s="344">
        <v>21497143.547489602</v>
      </c>
      <c r="Y19" s="350">
        <f t="shared" si="5"/>
        <v>5217782.7949834885</v>
      </c>
    </row>
    <row r="20" spans="2:25" x14ac:dyDescent="0.2">
      <c r="B20" s="342" t="s">
        <v>285</v>
      </c>
      <c r="C20" s="343" t="s">
        <v>205</v>
      </c>
      <c r="D20" s="344">
        <v>68886791.019958794</v>
      </c>
      <c r="E20" s="345">
        <v>7339677.3100000005</v>
      </c>
      <c r="F20" s="346">
        <f t="shared" si="6"/>
        <v>0.1065469475544804</v>
      </c>
      <c r="G20" s="344">
        <v>73553376</v>
      </c>
      <c r="H20" s="347">
        <f t="shared" si="3"/>
        <v>7836887.6951269768</v>
      </c>
      <c r="I20" s="351"/>
      <c r="J20" s="351"/>
      <c r="K20" s="351"/>
      <c r="L20" s="345">
        <v>43320.445322470463</v>
      </c>
      <c r="M20" s="345">
        <v>344229.79968</v>
      </c>
      <c r="N20" s="345">
        <v>0</v>
      </c>
      <c r="O20" s="345">
        <v>-33099.019200000002</v>
      </c>
      <c r="P20" s="345">
        <v>939276.61152000003</v>
      </c>
      <c r="Q20" s="345">
        <v>-19859.411520000001</v>
      </c>
      <c r="R20" s="345"/>
      <c r="S20" s="348">
        <f t="shared" si="1"/>
        <v>9110756.1209294479</v>
      </c>
      <c r="T20" s="345"/>
      <c r="U20" s="349">
        <f t="shared" si="4"/>
        <v>0</v>
      </c>
      <c r="W20" s="346">
        <f t="shared" si="2"/>
        <v>0.12386591365880266</v>
      </c>
      <c r="X20" s="344">
        <v>66866290.701874062</v>
      </c>
      <c r="Y20" s="350">
        <f t="shared" si="5"/>
        <v>8282454.1907627312</v>
      </c>
    </row>
    <row r="21" spans="2:25" x14ac:dyDescent="0.2">
      <c r="B21" s="342" t="s">
        <v>286</v>
      </c>
      <c r="C21" s="343" t="s">
        <v>287</v>
      </c>
      <c r="D21" s="344">
        <v>1718484.3400000003</v>
      </c>
      <c r="E21" s="345">
        <v>367155.5</v>
      </c>
      <c r="F21" s="346">
        <f t="shared" si="6"/>
        <v>0.21365076856039314</v>
      </c>
      <c r="G21" s="344">
        <v>1377721</v>
      </c>
      <c r="H21" s="347">
        <f t="shared" si="3"/>
        <v>294351.15051179338</v>
      </c>
      <c r="I21" s="351"/>
      <c r="J21" s="351"/>
      <c r="K21" s="351"/>
      <c r="L21" s="345">
        <v>1543.0475199999998</v>
      </c>
      <c r="M21" s="345">
        <v>10539.56565</v>
      </c>
      <c r="N21" s="345">
        <v>0</v>
      </c>
      <c r="O21" s="345">
        <v>-495.97956000000005</v>
      </c>
      <c r="P21" s="345">
        <v>14342.075610000002</v>
      </c>
      <c r="Q21" s="345">
        <v>-454.64792999999997</v>
      </c>
      <c r="R21" s="345">
        <v>-21706.97</v>
      </c>
      <c r="S21" s="348">
        <f t="shared" si="1"/>
        <v>298118.24180179345</v>
      </c>
      <c r="T21" s="345">
        <v>-13301.210000000001</v>
      </c>
      <c r="U21" s="349">
        <f t="shared" si="4"/>
        <v>-4.4617229457711037E-2</v>
      </c>
      <c r="W21" s="346">
        <f t="shared" si="2"/>
        <v>0.21638506040177471</v>
      </c>
      <c r="X21" s="344">
        <v>1994362.4800000002</v>
      </c>
      <c r="Y21" s="350">
        <f t="shared" si="5"/>
        <v>431550.24569783325</v>
      </c>
    </row>
    <row r="22" spans="2:25" x14ac:dyDescent="0.2">
      <c r="B22" s="342" t="s">
        <v>288</v>
      </c>
      <c r="C22" s="343" t="s">
        <v>202</v>
      </c>
      <c r="D22" s="344">
        <v>97500425.645479575</v>
      </c>
      <c r="E22" s="345">
        <v>4790056.76</v>
      </c>
      <c r="F22" s="346">
        <f>(E22)/D22</f>
        <v>4.9128572806616068E-2</v>
      </c>
      <c r="G22" s="344">
        <v>104134277</v>
      </c>
      <c r="H22" s="347">
        <f t="shared" si="3"/>
        <v>5115968.4092588248</v>
      </c>
      <c r="I22" s="351"/>
      <c r="J22" s="351"/>
      <c r="K22" s="351"/>
      <c r="L22" s="345">
        <v>23102.005387580488</v>
      </c>
      <c r="M22" s="345">
        <v>249922.26480000003</v>
      </c>
      <c r="N22" s="345">
        <v>0</v>
      </c>
      <c r="O22" s="345">
        <v>-15560.100023094892</v>
      </c>
      <c r="P22" s="345">
        <v>450960.98181499314</v>
      </c>
      <c r="Q22" s="345">
        <v>-14578.798779999999</v>
      </c>
      <c r="R22" s="345"/>
      <c r="S22" s="348">
        <f t="shared" si="1"/>
        <v>5809814.7624583049</v>
      </c>
      <c r="T22" s="345"/>
      <c r="U22" s="349">
        <f t="shared" si="4"/>
        <v>0</v>
      </c>
      <c r="W22" s="346">
        <f t="shared" si="2"/>
        <v>5.5791569594882816E-2</v>
      </c>
      <c r="X22" s="344">
        <v>95244503.454377905</v>
      </c>
      <c r="Y22" s="350">
        <f t="shared" si="5"/>
        <v>5313840.343004982</v>
      </c>
    </row>
    <row r="23" spans="2:25" x14ac:dyDescent="0.2">
      <c r="B23" s="342" t="s">
        <v>289</v>
      </c>
      <c r="D23" s="344">
        <v>32154478.538398605</v>
      </c>
      <c r="E23" s="345">
        <v>1699064.4523564125</v>
      </c>
      <c r="F23" s="352">
        <f t="shared" si="6"/>
        <v>5.2840678175744761E-2</v>
      </c>
      <c r="G23" s="344">
        <v>37176164</v>
      </c>
      <c r="H23" s="347">
        <f t="shared" si="3"/>
        <v>1964413.717732708</v>
      </c>
      <c r="I23" s="351"/>
      <c r="J23" s="351"/>
      <c r="K23" s="351"/>
      <c r="L23" s="351"/>
      <c r="M23" s="345">
        <v>43867.873520000001</v>
      </c>
      <c r="N23" s="345">
        <v>0</v>
      </c>
      <c r="O23" s="345">
        <v>0</v>
      </c>
      <c r="P23" s="345">
        <v>0</v>
      </c>
      <c r="Q23" s="345">
        <v>-2602.3314799999998</v>
      </c>
      <c r="R23" s="345"/>
      <c r="S23" s="348">
        <f t="shared" si="1"/>
        <v>2005679.2597727079</v>
      </c>
      <c r="T23" s="345"/>
      <c r="U23" s="349">
        <f t="shared" si="4"/>
        <v>0</v>
      </c>
      <c r="W23" s="346">
        <f t="shared" si="2"/>
        <v>5.3950678175744761E-2</v>
      </c>
      <c r="X23" s="344">
        <v>32253201.42696875</v>
      </c>
      <c r="Y23" s="350">
        <f t="shared" si="5"/>
        <v>1740082.0903238626</v>
      </c>
    </row>
    <row r="24" spans="2:25" x14ac:dyDescent="0.2">
      <c r="B24" s="342" t="s">
        <v>79</v>
      </c>
      <c r="D24" s="353">
        <f>SUM(D11:D23)</f>
        <v>1172906987.060853</v>
      </c>
      <c r="E24" s="354">
        <f>SUM(E11:E23)</f>
        <v>567196461.71043551</v>
      </c>
      <c r="F24" s="346">
        <f t="shared" si="6"/>
        <v>0.48358179119706113</v>
      </c>
      <c r="G24" s="353">
        <f>SUM(G11:G23)</f>
        <v>1168736259</v>
      </c>
      <c r="H24" s="354">
        <f>SUM(H11:H23)</f>
        <v>558450852.68243957</v>
      </c>
      <c r="I24" s="354">
        <f t="shared" ref="I24:K24" si="7">SUM(I11:I23)</f>
        <v>545319524.0200001</v>
      </c>
      <c r="J24" s="354">
        <f t="shared" si="7"/>
        <v>37461018.739999995</v>
      </c>
      <c r="K24" s="354">
        <f t="shared" si="7"/>
        <v>21865251.347009998</v>
      </c>
      <c r="L24" s="354">
        <f>SUM(L11:L23)</f>
        <v>2706585.0688313586</v>
      </c>
      <c r="M24" s="354">
        <f>SUM(M11:M23)</f>
        <v>21586561.338570006</v>
      </c>
      <c r="N24" s="354">
        <f t="shared" ref="N24:S24" si="8">SUM(N11:N23)</f>
        <v>2832207.6993675027</v>
      </c>
      <c r="O24" s="354">
        <f t="shared" si="8"/>
        <v>-1506899.1684423797</v>
      </c>
      <c r="P24" s="354">
        <f t="shared" si="8"/>
        <v>43118129.440554254</v>
      </c>
      <c r="Q24" s="354">
        <f t="shared" si="8"/>
        <v>-1256129.1151999999</v>
      </c>
      <c r="R24" s="354">
        <f t="shared" si="8"/>
        <v>11830483.76</v>
      </c>
      <c r="S24" s="355">
        <f t="shared" si="8"/>
        <v>1242407585.8131306</v>
      </c>
      <c r="T24" s="354">
        <f>SUM(T11:T23)</f>
        <v>-16405782.390000002</v>
      </c>
      <c r="U24" s="356">
        <f t="shared" si="4"/>
        <v>-1.320483114988609E-2</v>
      </c>
      <c r="V24" s="347"/>
    </row>
    <row r="25" spans="2:25" x14ac:dyDescent="0.2">
      <c r="D25" s="357"/>
      <c r="E25" s="347"/>
      <c r="G25" s="357"/>
      <c r="L25" s="347"/>
      <c r="R25" s="347"/>
      <c r="S25" s="347"/>
      <c r="U25" s="349"/>
      <c r="W25" s="331" t="s">
        <v>290</v>
      </c>
      <c r="X25" s="358">
        <f>X11</f>
        <v>605484515.28218365</v>
      </c>
      <c r="Y25" s="359">
        <f>Y11</f>
        <v>841182760.31000829</v>
      </c>
    </row>
    <row r="26" spans="2:25" s="364" customFormat="1" x14ac:dyDescent="0.2">
      <c r="B26" s="360" t="s">
        <v>291</v>
      </c>
      <c r="C26" s="361"/>
      <c r="D26" s="362"/>
      <c r="E26" s="363"/>
      <c r="T26" s="348"/>
      <c r="U26" s="365"/>
      <c r="W26" s="366" t="s">
        <v>292</v>
      </c>
      <c r="X26" s="367">
        <f>X13+X18</f>
        <v>241041941.4711673</v>
      </c>
      <c r="Y26" s="368">
        <f>Y13+Y18</f>
        <v>315874745.66162121</v>
      </c>
    </row>
    <row r="27" spans="2:25" s="364" customFormat="1" x14ac:dyDescent="0.2">
      <c r="B27" s="369" t="s">
        <v>175</v>
      </c>
      <c r="C27" s="370" t="s">
        <v>293</v>
      </c>
      <c r="D27" s="371">
        <f>D11+D12</f>
        <v>620844874.32387137</v>
      </c>
      <c r="E27" s="372">
        <f>E11+E12</f>
        <v>403618690.2447409</v>
      </c>
      <c r="F27" s="346">
        <f t="shared" ref="F27:F34" si="9">(E27)/D27</f>
        <v>0.65011197955737365</v>
      </c>
      <c r="G27" s="371">
        <f>G11+G12</f>
        <v>589993845</v>
      </c>
      <c r="H27" s="372">
        <f>H11+H12</f>
        <v>383562074.48546237</v>
      </c>
      <c r="I27" s="372">
        <f t="shared" ref="I27:R27" si="10">I11+I12</f>
        <v>343878148.13000005</v>
      </c>
      <c r="J27" s="372">
        <f t="shared" si="10"/>
        <v>23812151.580000002</v>
      </c>
      <c r="K27" s="372">
        <f t="shared" si="10"/>
        <v>13959254.3727</v>
      </c>
      <c r="L27" s="372">
        <f t="shared" si="10"/>
        <v>1864358.21532</v>
      </c>
      <c r="M27" s="372">
        <f t="shared" si="10"/>
        <v>13935654.618900001</v>
      </c>
      <c r="N27" s="372">
        <f t="shared" si="10"/>
        <v>1923379.9346999999</v>
      </c>
      <c r="O27" s="372">
        <f t="shared" si="10"/>
        <v>-1002989.5364999999</v>
      </c>
      <c r="P27" s="372">
        <f t="shared" si="10"/>
        <v>28703200.559249997</v>
      </c>
      <c r="Q27" s="372">
        <f t="shared" si="10"/>
        <v>-808291.56764999998</v>
      </c>
      <c r="R27" s="372">
        <f t="shared" si="10"/>
        <v>9835079.5700000003</v>
      </c>
      <c r="S27" s="372">
        <f>S11+S12</f>
        <v>819662020.3621825</v>
      </c>
      <c r="T27" s="347">
        <f>SUM(T11:T12)</f>
        <v>-7097540.9199999999</v>
      </c>
      <c r="U27" s="349">
        <f t="shared" ref="U27:U34" si="11">T27/S27</f>
        <v>-8.6591067338508895E-3</v>
      </c>
      <c r="V27" s="373"/>
      <c r="W27" s="366" t="s">
        <v>294</v>
      </c>
      <c r="X27" s="367">
        <f>X14+X16+X19+X21</f>
        <v>96829318.137821928</v>
      </c>
      <c r="Y27" s="368">
        <f>Y14+Y16+Y19+Y21</f>
        <v>73403465.787830293</v>
      </c>
    </row>
    <row r="28" spans="2:25" s="364" customFormat="1" x14ac:dyDescent="0.2">
      <c r="B28" s="374" t="s">
        <v>211</v>
      </c>
      <c r="C28" s="370" t="s">
        <v>295</v>
      </c>
      <c r="D28" s="371">
        <f>D13+D18</f>
        <v>222203870.67539161</v>
      </c>
      <c r="E28" s="372">
        <f>E13+E18</f>
        <v>122144982.04000001</v>
      </c>
      <c r="F28" s="346">
        <f t="shared" si="9"/>
        <v>0.54969781430331843</v>
      </c>
      <c r="G28" s="371">
        <f t="shared" ref="G28:R32" si="12">G13+G18</f>
        <v>240236015</v>
      </c>
      <c r="H28" s="372">
        <f t="shared" si="12"/>
        <v>132056735.99094148</v>
      </c>
      <c r="I28" s="372">
        <f t="shared" si="12"/>
        <v>146054132.31</v>
      </c>
      <c r="J28" s="372">
        <f t="shared" si="12"/>
        <v>9692104.6600000001</v>
      </c>
      <c r="K28" s="372">
        <f t="shared" si="12"/>
        <v>5683152.3239400005</v>
      </c>
      <c r="L28" s="372">
        <f t="shared" si="12"/>
        <v>641430.16005000006</v>
      </c>
      <c r="M28" s="372">
        <f t="shared" si="12"/>
        <v>6089982.98025</v>
      </c>
      <c r="N28" s="372">
        <f t="shared" si="12"/>
        <v>723004.58559000003</v>
      </c>
      <c r="O28" s="372">
        <f t="shared" si="12"/>
        <v>-377170.54355</v>
      </c>
      <c r="P28" s="372">
        <f t="shared" si="12"/>
        <v>10788999.43365</v>
      </c>
      <c r="Q28" s="372">
        <f t="shared" si="12"/>
        <v>-353146.94205000001</v>
      </c>
      <c r="R28" s="372">
        <f t="shared" si="12"/>
        <v>3817330.9400000004</v>
      </c>
      <c r="S28" s="372">
        <f>S13+S18</f>
        <v>314816555.89882147</v>
      </c>
      <c r="T28" s="347">
        <f>SUM(T13,T18)</f>
        <v>-8095914.6800000006</v>
      </c>
      <c r="U28" s="349">
        <f t="shared" si="11"/>
        <v>-2.5716292641870898E-2</v>
      </c>
      <c r="W28" s="366"/>
      <c r="X28" s="368"/>
      <c r="Y28" s="368"/>
    </row>
    <row r="29" spans="2:25" s="364" customFormat="1" x14ac:dyDescent="0.2">
      <c r="B29" s="369" t="s">
        <v>209</v>
      </c>
      <c r="C29" s="370" t="s">
        <v>296</v>
      </c>
      <c r="D29" s="371">
        <f t="shared" ref="D29:E32" si="13">D14+D19</f>
        <v>82012496.764967203</v>
      </c>
      <c r="E29" s="372">
        <f t="shared" si="13"/>
        <v>22261797.053338237</v>
      </c>
      <c r="F29" s="346">
        <f t="shared" si="9"/>
        <v>0.27144396197492282</v>
      </c>
      <c r="G29" s="371">
        <f t="shared" si="12"/>
        <v>89130310</v>
      </c>
      <c r="H29" s="372">
        <f t="shared" si="12"/>
        <v>24039998.646164909</v>
      </c>
      <c r="I29" s="372">
        <f t="shared" si="12"/>
        <v>37218973.969999999</v>
      </c>
      <c r="J29" s="372">
        <f t="shared" si="12"/>
        <v>2623932.0499999998</v>
      </c>
      <c r="K29" s="372">
        <f t="shared" si="12"/>
        <v>1541266.9362999999</v>
      </c>
      <c r="L29" s="372">
        <f t="shared" si="12"/>
        <v>114978.0999</v>
      </c>
      <c r="M29" s="372">
        <f t="shared" si="12"/>
        <v>776325.00009999983</v>
      </c>
      <c r="N29" s="372">
        <f t="shared" si="12"/>
        <v>147873.03234999999</v>
      </c>
      <c r="O29" s="372">
        <f t="shared" si="12"/>
        <v>-66847.732499999998</v>
      </c>
      <c r="P29" s="372">
        <f t="shared" si="12"/>
        <v>1913627.7557000001</v>
      </c>
      <c r="Q29" s="372">
        <f t="shared" si="12"/>
        <v>-49912.973599999998</v>
      </c>
      <c r="R29" s="372">
        <f t="shared" si="12"/>
        <v>-1713132.83</v>
      </c>
      <c r="S29" s="372">
        <f>S14+S19</f>
        <v>66547081.954414889</v>
      </c>
      <c r="T29" s="347">
        <f>SUM(T14,T19)</f>
        <v>-1145987.42</v>
      </c>
      <c r="U29" s="349">
        <f t="shared" si="11"/>
        <v>-1.7220701289126509E-2</v>
      </c>
      <c r="X29" s="375"/>
      <c r="Y29" s="375"/>
    </row>
    <row r="30" spans="2:25" s="364" customFormat="1" x14ac:dyDescent="0.2">
      <c r="B30" s="369" t="s">
        <v>206</v>
      </c>
      <c r="C30" s="370" t="s">
        <v>297</v>
      </c>
      <c r="D30" s="371">
        <f t="shared" si="13"/>
        <v>88879730.522699013</v>
      </c>
      <c r="E30" s="372">
        <f t="shared" si="13"/>
        <v>9611990.370000001</v>
      </c>
      <c r="F30" s="346">
        <f t="shared" si="9"/>
        <v>0.10814603412355298</v>
      </c>
      <c r="G30" s="371">
        <f t="shared" si="12"/>
        <v>86151960</v>
      </c>
      <c r="H30" s="372">
        <f t="shared" si="12"/>
        <v>9268789.540114969</v>
      </c>
      <c r="I30" s="372">
        <f t="shared" si="12"/>
        <v>6879732.1499999994</v>
      </c>
      <c r="J30" s="372">
        <f t="shared" si="12"/>
        <v>506715.05</v>
      </c>
      <c r="K30" s="372">
        <f t="shared" si="12"/>
        <v>259152.87288000001</v>
      </c>
      <c r="L30" s="372">
        <f t="shared" si="12"/>
        <v>51080.317766501714</v>
      </c>
      <c r="M30" s="372">
        <f t="shared" si="12"/>
        <v>403191.1728</v>
      </c>
      <c r="N30" s="372">
        <f t="shared" si="12"/>
        <v>23181.394560000001</v>
      </c>
      <c r="O30" s="372">
        <f t="shared" si="12"/>
        <v>-38768.382000000005</v>
      </c>
      <c r="P30" s="372">
        <f t="shared" si="12"/>
        <v>1100160.5292</v>
      </c>
      <c r="Q30" s="372">
        <f t="shared" si="12"/>
        <v>-23261.029200000001</v>
      </c>
      <c r="R30" s="372">
        <f t="shared" si="12"/>
        <v>0</v>
      </c>
      <c r="S30" s="372">
        <f>S15+S20</f>
        <v>18429973.616121475</v>
      </c>
      <c r="T30" s="347">
        <f>SUM(T15,T20)</f>
        <v>0</v>
      </c>
      <c r="U30" s="349">
        <f t="shared" si="11"/>
        <v>0</v>
      </c>
    </row>
    <row r="31" spans="2:25" s="364" customFormat="1" x14ac:dyDescent="0.2">
      <c r="B31" s="369" t="s">
        <v>298</v>
      </c>
      <c r="C31" s="370" t="s">
        <v>299</v>
      </c>
      <c r="D31" s="371">
        <f t="shared" si="13"/>
        <v>7491654.8276905455</v>
      </c>
      <c r="E31" s="372">
        <f t="shared" si="13"/>
        <v>1560031.02</v>
      </c>
      <c r="F31" s="346">
        <f t="shared" si="9"/>
        <v>0.20823583785972574</v>
      </c>
      <c r="G31" s="371">
        <f t="shared" si="12"/>
        <v>6671348</v>
      </c>
      <c r="H31" s="372">
        <f t="shared" si="12"/>
        <v>1388141.4817994284</v>
      </c>
      <c r="I31" s="372">
        <f t="shared" si="12"/>
        <v>2952501.71</v>
      </c>
      <c r="J31" s="372">
        <f t="shared" si="12"/>
        <v>213068.49</v>
      </c>
      <c r="K31" s="372">
        <f t="shared" si="12"/>
        <v>108889.90739000001</v>
      </c>
      <c r="L31" s="372">
        <f t="shared" si="12"/>
        <v>7471.9097599999996</v>
      </c>
      <c r="M31" s="372">
        <f t="shared" si="12"/>
        <v>51035.8122</v>
      </c>
      <c r="N31" s="372">
        <f t="shared" si="12"/>
        <v>2593.8772300000001</v>
      </c>
      <c r="O31" s="372">
        <f t="shared" si="12"/>
        <v>-2401.6852800000001</v>
      </c>
      <c r="P31" s="372">
        <f t="shared" si="12"/>
        <v>69448.732680000001</v>
      </c>
      <c r="Q31" s="372">
        <f t="shared" si="12"/>
        <v>-2201.54484</v>
      </c>
      <c r="R31" s="372">
        <f t="shared" si="12"/>
        <v>-108793.92</v>
      </c>
      <c r="S31" s="372">
        <f>S16+S21</f>
        <v>4679754.7709394284</v>
      </c>
      <c r="T31" s="347">
        <f>SUM(T16,T21)</f>
        <v>-66339.37</v>
      </c>
      <c r="U31" s="349">
        <f t="shared" si="11"/>
        <v>-1.4175821863991139E-2</v>
      </c>
    </row>
    <row r="32" spans="2:25" s="364" customFormat="1" x14ac:dyDescent="0.2">
      <c r="B32" s="374" t="s">
        <v>300</v>
      </c>
      <c r="C32" s="370" t="s">
        <v>301</v>
      </c>
      <c r="D32" s="371">
        <f t="shared" si="13"/>
        <v>119319881.40783478</v>
      </c>
      <c r="E32" s="372">
        <f t="shared" si="13"/>
        <v>6299906.5299999993</v>
      </c>
      <c r="F32" s="346">
        <f t="shared" si="9"/>
        <v>5.2798464561550719E-2</v>
      </c>
      <c r="G32" s="371">
        <f t="shared" si="12"/>
        <v>119376617</v>
      </c>
      <c r="H32" s="372">
        <f t="shared" si="12"/>
        <v>6170698.8202238362</v>
      </c>
      <c r="I32" s="372">
        <f t="shared" si="12"/>
        <v>8336035.75</v>
      </c>
      <c r="J32" s="372">
        <f t="shared" si="12"/>
        <v>613046.91</v>
      </c>
      <c r="K32" s="372">
        <f t="shared" si="12"/>
        <v>313534.9338</v>
      </c>
      <c r="L32" s="372">
        <f t="shared" si="12"/>
        <v>27266.366034857114</v>
      </c>
      <c r="M32" s="372">
        <f t="shared" si="12"/>
        <v>286503.88080000004</v>
      </c>
      <c r="N32" s="372">
        <f t="shared" si="12"/>
        <v>12174.874937502707</v>
      </c>
      <c r="O32" s="372">
        <f t="shared" si="12"/>
        <v>-18721.288612380202</v>
      </c>
      <c r="P32" s="372">
        <f t="shared" si="12"/>
        <v>542692.4300742551</v>
      </c>
      <c r="Q32" s="372">
        <f t="shared" si="12"/>
        <v>-16712.72638</v>
      </c>
      <c r="R32" s="372">
        <f t="shared" si="12"/>
        <v>0</v>
      </c>
      <c r="S32" s="372">
        <f>S17+S22</f>
        <v>16266519.950878073</v>
      </c>
      <c r="T32" s="347">
        <f>SUM(T17,T22)</f>
        <v>0</v>
      </c>
      <c r="U32" s="349">
        <f t="shared" si="11"/>
        <v>0</v>
      </c>
    </row>
    <row r="33" spans="2:21" s="364" customFormat="1" x14ac:dyDescent="0.2">
      <c r="B33" s="374" t="s">
        <v>289</v>
      </c>
      <c r="C33" s="369"/>
      <c r="D33" s="371">
        <f>D23</f>
        <v>32154478.538398605</v>
      </c>
      <c r="E33" s="372">
        <f>E23</f>
        <v>1699064.4523564125</v>
      </c>
      <c r="F33" s="346">
        <f t="shared" si="9"/>
        <v>5.2840678175744761E-2</v>
      </c>
      <c r="G33" s="371">
        <f>G23</f>
        <v>37176164</v>
      </c>
      <c r="H33" s="372">
        <f>H23</f>
        <v>1964413.717732708</v>
      </c>
      <c r="I33" s="372">
        <f t="shared" ref="I33:R33" si="14">I23</f>
        <v>0</v>
      </c>
      <c r="J33" s="372">
        <f t="shared" si="14"/>
        <v>0</v>
      </c>
      <c r="K33" s="372">
        <f t="shared" si="14"/>
        <v>0</v>
      </c>
      <c r="L33" s="372">
        <f t="shared" si="14"/>
        <v>0</v>
      </c>
      <c r="M33" s="372">
        <f t="shared" si="14"/>
        <v>43867.873520000001</v>
      </c>
      <c r="N33" s="372">
        <f t="shared" si="14"/>
        <v>0</v>
      </c>
      <c r="O33" s="372">
        <f t="shared" si="14"/>
        <v>0</v>
      </c>
      <c r="P33" s="372">
        <f t="shared" si="14"/>
        <v>0</v>
      </c>
      <c r="Q33" s="372">
        <f t="shared" si="14"/>
        <v>-2602.3314799999998</v>
      </c>
      <c r="R33" s="372">
        <f t="shared" si="14"/>
        <v>0</v>
      </c>
      <c r="S33" s="372">
        <f>S23</f>
        <v>2005679.2597727079</v>
      </c>
      <c r="T33" s="347">
        <f>T23</f>
        <v>0</v>
      </c>
      <c r="U33" s="349">
        <f t="shared" si="11"/>
        <v>0</v>
      </c>
    </row>
    <row r="34" spans="2:21" s="364" customFormat="1" x14ac:dyDescent="0.2">
      <c r="B34" s="374" t="s">
        <v>79</v>
      </c>
      <c r="C34" s="374"/>
      <c r="D34" s="376">
        <f>SUM(D27:D33)</f>
        <v>1172906987.0608532</v>
      </c>
      <c r="E34" s="377">
        <f>SUM(E27:E33)</f>
        <v>567196461.71043563</v>
      </c>
      <c r="F34" s="378">
        <f t="shared" si="9"/>
        <v>0.48358179119706113</v>
      </c>
      <c r="G34" s="376">
        <f>SUM(G27:G33)</f>
        <v>1168736259</v>
      </c>
      <c r="H34" s="377">
        <f>SUM(H27:H33)</f>
        <v>558450852.68243968</v>
      </c>
      <c r="I34" s="377">
        <f t="shared" ref="I34:R34" si="15">SUM(I27:I33)</f>
        <v>545319524.0200001</v>
      </c>
      <c r="J34" s="377">
        <f t="shared" si="15"/>
        <v>37461018.739999995</v>
      </c>
      <c r="K34" s="377">
        <f t="shared" si="15"/>
        <v>21865251.347009998</v>
      </c>
      <c r="L34" s="377">
        <f t="shared" si="15"/>
        <v>2706585.0688313586</v>
      </c>
      <c r="M34" s="377">
        <f t="shared" si="15"/>
        <v>21586561.338570006</v>
      </c>
      <c r="N34" s="377">
        <f t="shared" si="15"/>
        <v>2832207.6993675027</v>
      </c>
      <c r="O34" s="377">
        <f t="shared" si="15"/>
        <v>-1506899.1684423801</v>
      </c>
      <c r="P34" s="377">
        <f t="shared" si="15"/>
        <v>43118129.440554254</v>
      </c>
      <c r="Q34" s="377">
        <f t="shared" si="15"/>
        <v>-1256129.1151999999</v>
      </c>
      <c r="R34" s="377">
        <f t="shared" si="15"/>
        <v>11830483.760000002</v>
      </c>
      <c r="S34" s="377">
        <f>SUM(S27:S33)</f>
        <v>1242407585.8131306</v>
      </c>
      <c r="T34" s="377">
        <f>SUM(T27:T33)</f>
        <v>-16405782.390000001</v>
      </c>
      <c r="U34" s="356">
        <f t="shared" si="11"/>
        <v>-1.3204831149886088E-2</v>
      </c>
    </row>
    <row r="35" spans="2:21" s="364" customFormat="1" x14ac:dyDescent="0.2">
      <c r="I35" s="379"/>
      <c r="T35" s="380"/>
    </row>
    <row r="36" spans="2:21" x14ac:dyDescent="0.2">
      <c r="B36" s="381" t="s">
        <v>302</v>
      </c>
      <c r="D36" s="357"/>
      <c r="E36" s="357"/>
      <c r="H36" s="382"/>
      <c r="L36" s="357"/>
      <c r="Q36" s="357"/>
      <c r="R36" s="357"/>
      <c r="S36" s="357"/>
    </row>
    <row r="37" spans="2:21" x14ac:dyDescent="0.2">
      <c r="B37" s="381" t="s">
        <v>303</v>
      </c>
    </row>
  </sheetData>
  <mergeCells count="2">
    <mergeCell ref="B2:U2"/>
    <mergeCell ref="B4:U4"/>
  </mergeCells>
  <pageMargins left="0.7" right="0.7" top="0.75" bottom="0.75" header="0.3" footer="0.3"/>
  <customProperties>
    <customPr name="_pios_id" r:id="rId1"/>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5"/>
  <sheetViews>
    <sheetView workbookViewId="0">
      <selection activeCell="T28" sqref="T28"/>
    </sheetView>
  </sheetViews>
  <sheetFormatPr defaultColWidth="6.28515625" defaultRowHeight="11.25" x14ac:dyDescent="0.2"/>
  <cols>
    <col min="1" max="1" width="4.85546875" style="364" bestFit="1" customWidth="1"/>
    <col min="2" max="2" width="17.85546875" style="364" bestFit="1" customWidth="1"/>
    <col min="3" max="3" width="19.85546875" style="364" bestFit="1" customWidth="1"/>
    <col min="4" max="4" width="16" style="364" bestFit="1" customWidth="1"/>
    <col min="5" max="6" width="11.85546875" style="364" bestFit="1" customWidth="1"/>
    <col min="7" max="7" width="16" style="364" bestFit="1" customWidth="1"/>
    <col min="8" max="9" width="12.5703125" style="364" bestFit="1" customWidth="1"/>
    <col min="10" max="10" width="13.28515625" style="364" customWidth="1"/>
    <col min="11" max="11" width="12.5703125" style="364" bestFit="1" customWidth="1"/>
    <col min="12" max="16" width="12.5703125" style="364" customWidth="1"/>
    <col min="17" max="17" width="13.5703125" style="364" customWidth="1"/>
    <col min="18" max="18" width="13.42578125" style="364" bestFit="1" customWidth="1"/>
    <col min="19" max="19" width="12.5703125" style="364" bestFit="1" customWidth="1"/>
    <col min="20" max="20" width="12.85546875" style="364" bestFit="1" customWidth="1"/>
    <col min="21" max="21" width="14.85546875" style="364" bestFit="1" customWidth="1"/>
    <col min="22" max="22" width="11.85546875" style="364" bestFit="1" customWidth="1"/>
    <col min="23" max="23" width="16.28515625" style="364" bestFit="1" customWidth="1"/>
    <col min="24" max="24" width="1.7109375" style="364" customWidth="1"/>
    <col min="25" max="26" width="12.5703125" style="364" bestFit="1" customWidth="1"/>
    <col min="27" max="27" width="12.7109375" style="364" customWidth="1"/>
    <col min="28" max="28" width="14.140625" style="364" customWidth="1"/>
    <col min="29" max="29" width="10" style="364" customWidth="1"/>
    <col min="30" max="30" width="12.140625" style="364" customWidth="1"/>
    <col min="31" max="31" width="10.85546875" style="364" customWidth="1"/>
    <col min="32" max="32" width="1.28515625" style="364" customWidth="1"/>
    <col min="33" max="33" width="14.140625" style="364" customWidth="1"/>
    <col min="34" max="35" width="15.140625" style="364" bestFit="1" customWidth="1"/>
    <col min="36" max="16384" width="6.28515625" style="364"/>
  </cols>
  <sheetData>
    <row r="1" spans="1:35" x14ac:dyDescent="0.2">
      <c r="A1" s="383" t="s">
        <v>229</v>
      </c>
      <c r="B1" s="384"/>
      <c r="C1" s="384"/>
      <c r="D1" s="384"/>
      <c r="E1" s="385"/>
      <c r="F1" s="385"/>
      <c r="G1" s="385"/>
      <c r="H1" s="385"/>
      <c r="I1" s="385"/>
      <c r="J1" s="385"/>
      <c r="K1" s="385"/>
      <c r="L1" s="385"/>
      <c r="M1" s="385"/>
      <c r="N1" s="385"/>
      <c r="O1" s="385"/>
      <c r="P1" s="385"/>
      <c r="Q1" s="385"/>
      <c r="R1" s="385"/>
      <c r="S1" s="385"/>
      <c r="T1" s="385"/>
      <c r="U1" s="385"/>
      <c r="V1" s="385"/>
      <c r="W1" s="385"/>
      <c r="X1" s="386"/>
      <c r="Y1" s="386"/>
      <c r="Z1" s="386"/>
      <c r="AA1" s="386"/>
      <c r="AB1" s="386"/>
      <c r="AC1" s="386"/>
      <c r="AD1" s="386"/>
    </row>
    <row r="2" spans="1:35" x14ac:dyDescent="0.2">
      <c r="A2" s="383" t="s">
        <v>304</v>
      </c>
      <c r="B2" s="384"/>
      <c r="C2" s="384"/>
      <c r="D2" s="384"/>
      <c r="E2" s="385"/>
      <c r="F2" s="385"/>
      <c r="G2" s="385"/>
      <c r="H2" s="385"/>
      <c r="I2" s="385"/>
      <c r="J2" s="385"/>
      <c r="K2" s="385"/>
      <c r="L2" s="385"/>
      <c r="M2" s="385"/>
      <c r="N2" s="385"/>
      <c r="O2" s="385"/>
      <c r="P2" s="385"/>
      <c r="Q2" s="385"/>
      <c r="R2" s="385"/>
      <c r="S2" s="385"/>
      <c r="T2" s="385"/>
      <c r="U2" s="385"/>
      <c r="V2" s="385"/>
      <c r="W2" s="385"/>
      <c r="X2" s="386"/>
      <c r="Y2" s="386"/>
      <c r="Z2" s="386"/>
      <c r="AA2" s="386"/>
      <c r="AB2" s="386"/>
      <c r="AC2" s="386"/>
      <c r="AD2" s="386"/>
    </row>
    <row r="3" spans="1:35" x14ac:dyDescent="0.2">
      <c r="A3" s="383" t="s">
        <v>305</v>
      </c>
      <c r="B3" s="384"/>
      <c r="C3" s="384"/>
      <c r="D3" s="384"/>
      <c r="E3" s="385"/>
      <c r="F3" s="385"/>
      <c r="G3" s="385"/>
      <c r="H3" s="385"/>
      <c r="I3" s="385"/>
      <c r="J3" s="385"/>
      <c r="K3" s="385"/>
      <c r="L3" s="385"/>
      <c r="M3" s="385"/>
      <c r="N3" s="385"/>
      <c r="O3" s="385"/>
      <c r="P3" s="385"/>
      <c r="Q3" s="385"/>
      <c r="R3" s="385"/>
      <c r="S3" s="385"/>
      <c r="T3" s="385"/>
      <c r="U3" s="385"/>
      <c r="V3" s="385"/>
      <c r="W3" s="385"/>
      <c r="X3" s="386"/>
      <c r="Y3" s="386"/>
      <c r="Z3" s="386"/>
      <c r="AA3" s="386"/>
      <c r="AB3" s="386"/>
      <c r="AC3" s="386"/>
      <c r="AD3" s="386"/>
    </row>
    <row r="4" spans="1:35" x14ac:dyDescent="0.2">
      <c r="A4" s="1065"/>
      <c r="B4" s="1065"/>
      <c r="C4" s="386"/>
      <c r="D4" s="386"/>
      <c r="E4" s="386"/>
      <c r="F4" s="386"/>
      <c r="G4" s="386"/>
      <c r="H4" s="386"/>
      <c r="I4" s="386"/>
      <c r="J4" s="386"/>
      <c r="K4" s="386"/>
      <c r="L4" s="386"/>
      <c r="M4" s="386"/>
      <c r="N4" s="386"/>
      <c r="O4" s="386"/>
      <c r="P4" s="386"/>
      <c r="Q4" s="386"/>
      <c r="R4" s="386"/>
      <c r="S4" s="386"/>
      <c r="T4" s="386"/>
      <c r="U4" s="386"/>
      <c r="V4" s="386"/>
      <c r="W4" s="386"/>
      <c r="X4" s="386"/>
      <c r="Y4" s="386"/>
      <c r="Z4" s="386"/>
      <c r="AA4" s="386"/>
      <c r="AB4" s="386"/>
      <c r="AC4" s="386"/>
      <c r="AD4" s="386"/>
    </row>
    <row r="5" spans="1:35" ht="12" thickBot="1" x14ac:dyDescent="0.25">
      <c r="A5" s="387"/>
      <c r="B5" s="370"/>
      <c r="C5" s="370"/>
      <c r="D5" s="370"/>
      <c r="E5" s="370"/>
      <c r="F5" s="370"/>
      <c r="G5" s="370"/>
      <c r="H5" s="370"/>
      <c r="I5" s="370"/>
      <c r="J5" s="370"/>
      <c r="K5" s="370"/>
      <c r="L5" s="370"/>
      <c r="M5" s="370"/>
      <c r="N5" s="370"/>
      <c r="O5" s="370"/>
      <c r="P5" s="370"/>
      <c r="Q5" s="370"/>
      <c r="R5" s="370"/>
      <c r="S5" s="370"/>
      <c r="T5" s="370"/>
      <c r="U5" s="370"/>
      <c r="V5" s="370"/>
      <c r="Y5" s="370"/>
      <c r="Z5" s="370"/>
    </row>
    <row r="6" spans="1:35" ht="12" thickBot="1" x14ac:dyDescent="0.25">
      <c r="A6" s="387"/>
      <c r="B6" s="370"/>
      <c r="C6" s="370"/>
      <c r="D6" s="370"/>
      <c r="E6" s="370"/>
      <c r="F6" s="370"/>
      <c r="G6" s="370"/>
      <c r="H6" s="370"/>
      <c r="I6" s="370"/>
      <c r="J6" s="370"/>
      <c r="K6" s="370"/>
      <c r="L6" s="370"/>
      <c r="M6" s="370"/>
      <c r="N6" s="370"/>
      <c r="O6" s="370"/>
      <c r="P6" s="370"/>
      <c r="Q6" s="370"/>
      <c r="R6" s="370"/>
      <c r="S6" s="370"/>
      <c r="T6" s="370"/>
      <c r="U6" s="370"/>
      <c r="V6" s="370"/>
      <c r="W6" s="388"/>
      <c r="X6" s="388"/>
      <c r="Y6" s="389" t="s">
        <v>306</v>
      </c>
      <c r="Z6" s="390" t="s">
        <v>307</v>
      </c>
      <c r="AA6" s="391"/>
      <c r="AH6" s="392"/>
      <c r="AI6" s="392"/>
    </row>
    <row r="7" spans="1:35" s="366" customFormat="1" ht="45.75" thickBot="1" x14ac:dyDescent="0.25">
      <c r="A7" s="393" t="s">
        <v>190</v>
      </c>
      <c r="B7" s="393" t="s">
        <v>308</v>
      </c>
      <c r="C7" s="394" t="s">
        <v>309</v>
      </c>
      <c r="D7" s="395" t="s">
        <v>310</v>
      </c>
      <c r="E7" s="395" t="s">
        <v>311</v>
      </c>
      <c r="F7" s="395" t="s">
        <v>312</v>
      </c>
      <c r="G7" s="395" t="s">
        <v>313</v>
      </c>
      <c r="H7" s="395" t="s">
        <v>314</v>
      </c>
      <c r="I7" s="395" t="s">
        <v>315</v>
      </c>
      <c r="J7" s="395" t="s">
        <v>316</v>
      </c>
      <c r="K7" s="395" t="s">
        <v>317</v>
      </c>
      <c r="L7" s="395" t="s">
        <v>318</v>
      </c>
      <c r="M7" s="395" t="s">
        <v>319</v>
      </c>
      <c r="N7" s="395" t="s">
        <v>320</v>
      </c>
      <c r="O7" s="395" t="s">
        <v>321</v>
      </c>
      <c r="P7" s="395" t="s">
        <v>322</v>
      </c>
      <c r="Q7" s="395" t="s">
        <v>323</v>
      </c>
      <c r="R7" s="395" t="s">
        <v>324</v>
      </c>
      <c r="S7" s="395" t="s">
        <v>325</v>
      </c>
      <c r="T7" s="395" t="s">
        <v>326</v>
      </c>
      <c r="U7" s="395" t="s">
        <v>327</v>
      </c>
      <c r="V7" s="395" t="s">
        <v>328</v>
      </c>
      <c r="W7" s="395" t="s">
        <v>329</v>
      </c>
      <c r="X7" s="396"/>
      <c r="Y7" s="397" t="str">
        <f>S7</f>
        <v>Schedule 142
 Deferral</v>
      </c>
      <c r="Z7" s="398" t="str">
        <f>Y7</f>
        <v>Schedule 142
 Deferral</v>
      </c>
      <c r="AA7" s="399" t="s">
        <v>330</v>
      </c>
      <c r="AB7" s="399" t="s">
        <v>331</v>
      </c>
      <c r="AC7" s="399" t="s">
        <v>332</v>
      </c>
      <c r="AD7" s="399" t="s">
        <v>333</v>
      </c>
      <c r="AE7" s="400" t="s">
        <v>334</v>
      </c>
      <c r="AG7" s="401" t="s">
        <v>335</v>
      </c>
      <c r="AH7" s="401" t="s">
        <v>336</v>
      </c>
      <c r="AI7" s="401" t="s">
        <v>337</v>
      </c>
    </row>
    <row r="8" spans="1:35" x14ac:dyDescent="0.2">
      <c r="A8" s="370">
        <v>1</v>
      </c>
      <c r="B8" s="370">
        <v>7</v>
      </c>
      <c r="C8" s="402">
        <v>10819933224.296162</v>
      </c>
      <c r="D8" s="403">
        <v>1150419000</v>
      </c>
      <c r="E8" s="403">
        <v>23096514.283298802</v>
      </c>
      <c r="F8" s="403">
        <v>0</v>
      </c>
      <c r="G8" s="403">
        <v>551816.5944391042</v>
      </c>
      <c r="H8" s="403">
        <v>53266531.263210006</v>
      </c>
      <c r="I8" s="403">
        <v>29073160.573683787</v>
      </c>
      <c r="J8" s="403">
        <v>0</v>
      </c>
      <c r="K8" s="403">
        <v>0</v>
      </c>
      <c r="L8" s="403">
        <v>30274173.161580663</v>
      </c>
      <c r="M8" s="403">
        <v>19778837.934013382</v>
      </c>
      <c r="N8" s="403">
        <v>28878401.775646456</v>
      </c>
      <c r="O8" s="403">
        <v>108275071.77553169</v>
      </c>
      <c r="P8" s="403">
        <v>54413444.184985392</v>
      </c>
      <c r="Q8" s="403">
        <v>3451558.6985504758</v>
      </c>
      <c r="R8" s="403">
        <v>-9564820.9702778067</v>
      </c>
      <c r="S8" s="403">
        <v>-33357854.130505063</v>
      </c>
      <c r="T8" s="403">
        <v>0</v>
      </c>
      <c r="U8" s="403">
        <v>-72376004.848235533</v>
      </c>
      <c r="V8" s="372">
        <f>SUM(E8:U8)</f>
        <v>235760830.29592133</v>
      </c>
      <c r="W8" s="372">
        <f>SUM(V8,D8)</f>
        <v>1386179830.2959213</v>
      </c>
      <c r="Y8" s="404">
        <f>-S8</f>
        <v>33357854.130505063</v>
      </c>
      <c r="Z8" s="405">
        <v>-37610087.887653455</v>
      </c>
      <c r="AA8" s="406">
        <f>SUM(Y8:Z8)</f>
        <v>-4252233.7571483925</v>
      </c>
      <c r="AB8" s="406">
        <f>SUM(W8,AA8)</f>
        <v>1381927596.5387728</v>
      </c>
      <c r="AC8" s="407">
        <f>W8/C8</f>
        <v>0.12811352912818855</v>
      </c>
      <c r="AD8" s="407">
        <f>AB8/C8</f>
        <v>0.12772052912818854</v>
      </c>
      <c r="AE8" s="408">
        <f>AA8/W8</f>
        <v>-3.0675917108392977E-3</v>
      </c>
      <c r="AF8" s="409"/>
      <c r="AG8" s="410">
        <f>W8/C8</f>
        <v>0.12811352912818855</v>
      </c>
      <c r="AH8" s="411">
        <v>11437854429.896116</v>
      </c>
      <c r="AI8" s="412">
        <f>AG8*AH8</f>
        <v>1465343896.6684766</v>
      </c>
    </row>
    <row r="9" spans="1:35" x14ac:dyDescent="0.2">
      <c r="A9" s="370">
        <f t="shared" ref="A9:A34" si="0">+A8+1</f>
        <v>2</v>
      </c>
      <c r="B9" s="370" t="s">
        <v>175</v>
      </c>
      <c r="C9" s="413">
        <f t="shared" ref="C9:K9" si="1">SUM(C8:C8)</f>
        <v>10819933224.296162</v>
      </c>
      <c r="D9" s="414">
        <f t="shared" si="1"/>
        <v>1150419000</v>
      </c>
      <c r="E9" s="414">
        <f t="shared" si="1"/>
        <v>23096514.283298802</v>
      </c>
      <c r="F9" s="414">
        <f t="shared" si="1"/>
        <v>0</v>
      </c>
      <c r="G9" s="414">
        <f t="shared" si="1"/>
        <v>551816.5944391042</v>
      </c>
      <c r="H9" s="414">
        <f t="shared" si="1"/>
        <v>53266531.263210006</v>
      </c>
      <c r="I9" s="414">
        <f t="shared" si="1"/>
        <v>29073160.573683787</v>
      </c>
      <c r="J9" s="414">
        <f t="shared" si="1"/>
        <v>0</v>
      </c>
      <c r="K9" s="414">
        <f t="shared" si="1"/>
        <v>0</v>
      </c>
      <c r="L9" s="414">
        <f t="shared" ref="L9:W9" si="2">SUM(L8:L8)</f>
        <v>30274173.161580663</v>
      </c>
      <c r="M9" s="414">
        <f t="shared" si="2"/>
        <v>19778837.934013382</v>
      </c>
      <c r="N9" s="414">
        <f t="shared" si="2"/>
        <v>28878401.775646456</v>
      </c>
      <c r="O9" s="414">
        <f t="shared" si="2"/>
        <v>108275071.77553169</v>
      </c>
      <c r="P9" s="414">
        <f t="shared" si="2"/>
        <v>54413444.184985392</v>
      </c>
      <c r="Q9" s="414">
        <f t="shared" si="2"/>
        <v>3451558.6985504758</v>
      </c>
      <c r="R9" s="414">
        <f t="shared" si="2"/>
        <v>-9564820.9702778067</v>
      </c>
      <c r="S9" s="414">
        <f t="shared" si="2"/>
        <v>-33357854.130505063</v>
      </c>
      <c r="T9" s="414">
        <f t="shared" si="2"/>
        <v>0</v>
      </c>
      <c r="U9" s="414">
        <f t="shared" si="2"/>
        <v>-72376004.848235533</v>
      </c>
      <c r="V9" s="414">
        <f t="shared" si="2"/>
        <v>235760830.29592133</v>
      </c>
      <c r="W9" s="414">
        <f t="shared" si="2"/>
        <v>1386179830.2959213</v>
      </c>
      <c r="Y9" s="415">
        <f>SUM(Y8:Y8)</f>
        <v>33357854.130505063</v>
      </c>
      <c r="Z9" s="416">
        <f>SUM(Z8:Z8)</f>
        <v>-37610087.887653455</v>
      </c>
      <c r="AA9" s="417">
        <f>SUM(AA8:AA8)</f>
        <v>-4252233.7571483925</v>
      </c>
      <c r="AB9" s="417">
        <f>SUM(AB8:AB8)</f>
        <v>1381927596.5387728</v>
      </c>
      <c r="AC9" s="418">
        <f>W9/C9</f>
        <v>0.12811352912818855</v>
      </c>
      <c r="AD9" s="418">
        <f>AB9/C9</f>
        <v>0.12772052912818854</v>
      </c>
      <c r="AE9" s="419">
        <f>AA9/W9</f>
        <v>-3.0675917108392977E-3</v>
      </c>
      <c r="AF9" s="409"/>
      <c r="AG9" s="410">
        <f>W9/C9</f>
        <v>0.12811352912818855</v>
      </c>
      <c r="AH9" s="411"/>
      <c r="AI9" s="412"/>
    </row>
    <row r="10" spans="1:35" x14ac:dyDescent="0.2">
      <c r="A10" s="370">
        <f t="shared" si="0"/>
        <v>3</v>
      </c>
      <c r="B10" s="370"/>
      <c r="C10" s="371"/>
      <c r="D10" s="372"/>
      <c r="E10" s="372"/>
      <c r="F10" s="372"/>
      <c r="G10" s="372"/>
      <c r="H10" s="372"/>
      <c r="I10" s="372"/>
      <c r="J10" s="372"/>
      <c r="K10" s="372"/>
      <c r="L10" s="372"/>
      <c r="M10" s="372"/>
      <c r="N10" s="372"/>
      <c r="O10" s="372"/>
      <c r="P10" s="372"/>
      <c r="Q10" s="372"/>
      <c r="R10" s="372"/>
      <c r="S10" s="372"/>
      <c r="T10" s="372"/>
      <c r="U10" s="372"/>
      <c r="V10" s="372"/>
      <c r="W10" s="372"/>
      <c r="Y10" s="420"/>
      <c r="Z10" s="421"/>
      <c r="AA10" s="406"/>
      <c r="AB10" s="406"/>
      <c r="AC10" s="407"/>
      <c r="AD10" s="407"/>
      <c r="AE10" s="408"/>
      <c r="AG10" s="410"/>
      <c r="AH10" s="411"/>
      <c r="AI10" s="412"/>
    </row>
    <row r="11" spans="1:35" x14ac:dyDescent="0.2">
      <c r="A11" s="370">
        <f t="shared" si="0"/>
        <v>4</v>
      </c>
      <c r="B11" s="387" t="s">
        <v>338</v>
      </c>
      <c r="C11" s="402">
        <v>2760629037.5469441</v>
      </c>
      <c r="D11" s="403">
        <v>276478000</v>
      </c>
      <c r="E11" s="403">
        <v>5948663.538344969</v>
      </c>
      <c r="F11" s="403">
        <v>0</v>
      </c>
      <c r="G11" s="403">
        <v>140792.08091489415</v>
      </c>
      <c r="H11" s="403">
        <v>13325556.364239099</v>
      </c>
      <c r="I11" s="403">
        <v>7285300.0300863851</v>
      </c>
      <c r="J11" s="403">
        <v>-153669.61779083172</v>
      </c>
      <c r="K11" s="403">
        <v>-177663.167065938</v>
      </c>
      <c r="L11" s="403">
        <v>6490238.867272865</v>
      </c>
      <c r="M11" s="403">
        <v>4825579.5576320579</v>
      </c>
      <c r="N11" s="403">
        <v>6476435.7220851313</v>
      </c>
      <c r="O11" s="403">
        <v>21541188.379978806</v>
      </c>
      <c r="P11" s="403">
        <v>10827187.085259115</v>
      </c>
      <c r="Q11" s="403">
        <v>764694.24340050353</v>
      </c>
      <c r="R11" s="403">
        <v>-1968328.503770971</v>
      </c>
      <c r="S11" s="403">
        <v>5419114.8007046506</v>
      </c>
      <c r="T11" s="403">
        <v>0</v>
      </c>
      <c r="U11" s="403">
        <v>-1677066.1396007703</v>
      </c>
      <c r="V11" s="372">
        <f>SUM(E11:U11)</f>
        <v>79068023.241689965</v>
      </c>
      <c r="W11" s="372">
        <f>SUM(V11,D11)</f>
        <v>355546023.24168998</v>
      </c>
      <c r="Y11" s="422">
        <f>-S11</f>
        <v>-5419114.8007046506</v>
      </c>
      <c r="Z11" s="405">
        <v>-6114793.3181664813</v>
      </c>
      <c r="AA11" s="406">
        <f>SUM(Y11:Z11)</f>
        <v>-11533908.118871132</v>
      </c>
      <c r="AB11" s="406">
        <f>SUM(W11,AA11)</f>
        <v>344012115.12281883</v>
      </c>
      <c r="AC11" s="407">
        <f>W11/C11</f>
        <v>0.12879166972670228</v>
      </c>
      <c r="AD11" s="407">
        <f>AB11/C11</f>
        <v>0.12461366972670226</v>
      </c>
      <c r="AE11" s="408">
        <f>AA11/W11</f>
        <v>-3.2439986288443766E-2</v>
      </c>
      <c r="AF11" s="409"/>
      <c r="AG11" s="410">
        <f>W11/C11</f>
        <v>0.12879166972670228</v>
      </c>
      <c r="AH11" s="411">
        <v>2775762382.4579811</v>
      </c>
      <c r="AI11" s="412">
        <f>AG11*AH11</f>
        <v>357495072.00133258</v>
      </c>
    </row>
    <row r="12" spans="1:35" x14ac:dyDescent="0.2">
      <c r="A12" s="370">
        <f t="shared" si="0"/>
        <v>5</v>
      </c>
      <c r="B12" s="387" t="s">
        <v>339</v>
      </c>
      <c r="C12" s="402">
        <v>2918334800.0424857</v>
      </c>
      <c r="D12" s="403">
        <v>266850000</v>
      </c>
      <c r="E12" s="403">
        <v>6488923.1675482793</v>
      </c>
      <c r="F12" s="403">
        <v>0</v>
      </c>
      <c r="G12" s="403">
        <v>151753.40960220923</v>
      </c>
      <c r="H12" s="403">
        <v>14556653.982611919</v>
      </c>
      <c r="I12" s="403">
        <v>6995248.5157018378</v>
      </c>
      <c r="J12" s="403">
        <v>743341.87149714772</v>
      </c>
      <c r="K12" s="403">
        <v>-273140.04027007206</v>
      </c>
      <c r="L12" s="403">
        <v>6312358.1724918969</v>
      </c>
      <c r="M12" s="403">
        <v>5083739.2216740102</v>
      </c>
      <c r="N12" s="403">
        <v>6761587.9516198402</v>
      </c>
      <c r="O12" s="403">
        <v>23597774.045493111</v>
      </c>
      <c r="P12" s="403">
        <v>11875370.906547341</v>
      </c>
      <c r="Q12" s="403">
        <v>837562.08761219331</v>
      </c>
      <c r="R12" s="403">
        <v>-1952365.9812284228</v>
      </c>
      <c r="S12" s="403">
        <v>17831025.628259588</v>
      </c>
      <c r="T12" s="403">
        <v>0</v>
      </c>
      <c r="U12" s="403">
        <v>-875388.4997388164</v>
      </c>
      <c r="V12" s="372">
        <f>SUM(E12:U12)</f>
        <v>98134444.439422056</v>
      </c>
      <c r="W12" s="372">
        <f>SUM(V12,D12)</f>
        <v>364984444.43942207</v>
      </c>
      <c r="Y12" s="422">
        <f>-S12</f>
        <v>-17831025.628259588</v>
      </c>
      <c r="Z12" s="405">
        <v>9224856.3029342964</v>
      </c>
      <c r="AA12" s="406">
        <f>SUM(Y12:Z12)</f>
        <v>-8606169.3253252916</v>
      </c>
      <c r="AB12" s="406">
        <f>SUM(W12,AA12)</f>
        <v>356378275.11409676</v>
      </c>
      <c r="AC12" s="407">
        <f>W12/C12</f>
        <v>0.12506599463300391</v>
      </c>
      <c r="AD12" s="407">
        <f>AB12/C12</f>
        <v>0.12211699463300391</v>
      </c>
      <c r="AE12" s="408">
        <f>AA12/W12</f>
        <v>-2.3579551009477864E-2</v>
      </c>
      <c r="AF12" s="409"/>
      <c r="AG12" s="410">
        <f>W12/C12</f>
        <v>0.12506599463300391</v>
      </c>
      <c r="AH12" s="411">
        <v>2974661320.1478348</v>
      </c>
      <c r="AI12" s="412">
        <f>AG12*AH12</f>
        <v>372028976.70061344</v>
      </c>
    </row>
    <row r="13" spans="1:35" x14ac:dyDescent="0.2">
      <c r="A13" s="370">
        <f t="shared" si="0"/>
        <v>6</v>
      </c>
      <c r="B13" s="387" t="s">
        <v>340</v>
      </c>
      <c r="C13" s="402">
        <v>1841150784.7064102</v>
      </c>
      <c r="D13" s="403">
        <v>155081000</v>
      </c>
      <c r="E13" s="403">
        <v>4283896.5188092962</v>
      </c>
      <c r="F13" s="403">
        <v>0</v>
      </c>
      <c r="G13" s="403">
        <v>93898.690020026916</v>
      </c>
      <c r="H13" s="403">
        <v>8997703.8848602269</v>
      </c>
      <c r="I13" s="403">
        <v>4083672.4404788176</v>
      </c>
      <c r="J13" s="403">
        <v>1280556.035166746</v>
      </c>
      <c r="K13" s="403">
        <v>-455534.03108758503</v>
      </c>
      <c r="L13" s="403">
        <v>3529486.0542821879</v>
      </c>
      <c r="M13" s="403">
        <v>3166779.3496950255</v>
      </c>
      <c r="N13" s="403">
        <v>4032393.9114463311</v>
      </c>
      <c r="O13" s="403">
        <v>13173124.797096055</v>
      </c>
      <c r="P13" s="403">
        <v>6610497.3587492118</v>
      </c>
      <c r="Q13" s="403">
        <v>447399.64068365766</v>
      </c>
      <c r="R13" s="403">
        <v>-1062344.0027755988</v>
      </c>
      <c r="S13" s="403">
        <v>9345462.4065421373</v>
      </c>
      <c r="T13" s="403">
        <v>0</v>
      </c>
      <c r="U13" s="403">
        <v>-103243.48094806516</v>
      </c>
      <c r="V13" s="372">
        <f>SUM(E13:U13)</f>
        <v>57423749.573018469</v>
      </c>
      <c r="W13" s="372">
        <f>SUM(V13,D13)</f>
        <v>212504749.57301846</v>
      </c>
      <c r="Y13" s="422">
        <f>-S13</f>
        <v>-9345462.4065421373</v>
      </c>
      <c r="Z13" s="405">
        <v>3399261.4328677999</v>
      </c>
      <c r="AA13" s="406">
        <f>SUM(Y13:Z13)</f>
        <v>-5946200.9736743374</v>
      </c>
      <c r="AB13" s="406">
        <f>SUM(W13,AA13)</f>
        <v>206558548.59934413</v>
      </c>
      <c r="AC13" s="407">
        <f>W13/C13</f>
        <v>0.1154195252980893</v>
      </c>
      <c r="AD13" s="407">
        <f>AB13/C13</f>
        <v>0.11218991421839572</v>
      </c>
      <c r="AE13" s="408">
        <f>AA13/W13</f>
        <v>-2.7981496816527254E-2</v>
      </c>
      <c r="AF13" s="409"/>
      <c r="AG13" s="410">
        <f>W13/C13</f>
        <v>0.1154195252980893</v>
      </c>
      <c r="AH13" s="411">
        <v>1789830692.5128145</v>
      </c>
      <c r="AI13" s="412">
        <f>AG13*AH13</f>
        <v>206581408.89377949</v>
      </c>
    </row>
    <row r="14" spans="1:35" x14ac:dyDescent="0.2">
      <c r="A14" s="370">
        <f t="shared" si="0"/>
        <v>7</v>
      </c>
      <c r="B14" s="370">
        <v>29</v>
      </c>
      <c r="C14" s="402">
        <v>15025074.984411309</v>
      </c>
      <c r="D14" s="403">
        <v>1283000</v>
      </c>
      <c r="E14" s="403">
        <v>27833.753028179908</v>
      </c>
      <c r="F14" s="403">
        <v>0</v>
      </c>
      <c r="G14" s="403">
        <v>646.07822432968624</v>
      </c>
      <c r="H14" s="403">
        <v>60881.60383683462</v>
      </c>
      <c r="I14" s="403">
        <v>31657.832992154625</v>
      </c>
      <c r="J14" s="403">
        <v>0</v>
      </c>
      <c r="K14" s="403">
        <v>0</v>
      </c>
      <c r="L14" s="403">
        <v>32499.23719128166</v>
      </c>
      <c r="M14" s="403">
        <v>26173.680622844502</v>
      </c>
      <c r="N14" s="403">
        <v>34128.291217470658</v>
      </c>
      <c r="O14" s="403">
        <v>121248.65115314319</v>
      </c>
      <c r="P14" s="403">
        <v>60932.339613752032</v>
      </c>
      <c r="Q14" s="403">
        <v>5559.277744232184</v>
      </c>
      <c r="R14" s="403">
        <v>-10051.775164571165</v>
      </c>
      <c r="S14" s="403">
        <v>91803.208154753098</v>
      </c>
      <c r="T14" s="403">
        <v>0</v>
      </c>
      <c r="U14" s="403">
        <v>-100504.76998092512</v>
      </c>
      <c r="V14" s="372">
        <f>SUM(E14:U14)</f>
        <v>382807.40863347985</v>
      </c>
      <c r="W14" s="372">
        <f>SUM(V14,D14)</f>
        <v>1665807.4086334798</v>
      </c>
      <c r="Y14" s="422">
        <f>-S14</f>
        <v>-91803.208154753098</v>
      </c>
      <c r="Z14" s="405">
        <v>47494.262025724143</v>
      </c>
      <c r="AA14" s="406">
        <f>SUM(Y14:Z14)</f>
        <v>-44308.946129028955</v>
      </c>
      <c r="AB14" s="406">
        <f>SUM(W14,AA14)</f>
        <v>1621498.4625044509</v>
      </c>
      <c r="AC14" s="407">
        <f>W14/C14</f>
        <v>0.11086849219466623</v>
      </c>
      <c r="AD14" s="407">
        <f>AB14/C14</f>
        <v>0.10791949219466622</v>
      </c>
      <c r="AE14" s="408">
        <f>AA14/W14</f>
        <v>-2.6599080961812467E-2</v>
      </c>
      <c r="AF14" s="409"/>
      <c r="AG14" s="410">
        <f>W14/C14</f>
        <v>0.11086849219466623</v>
      </c>
      <c r="AH14" s="411">
        <v>14286719.458000001</v>
      </c>
      <c r="AI14" s="412">
        <f>AG14*AH14</f>
        <v>1583947.0447166592</v>
      </c>
    </row>
    <row r="15" spans="1:35" x14ac:dyDescent="0.2">
      <c r="A15" s="370">
        <f t="shared" si="0"/>
        <v>8</v>
      </c>
      <c r="B15" s="387" t="s">
        <v>341</v>
      </c>
      <c r="C15" s="413">
        <f t="shared" ref="C15:K15" si="3">SUM(C11:C14)</f>
        <v>7535139697.2802515</v>
      </c>
      <c r="D15" s="414">
        <f t="shared" si="3"/>
        <v>699692000</v>
      </c>
      <c r="E15" s="414">
        <f t="shared" si="3"/>
        <v>16749316.977730725</v>
      </c>
      <c r="F15" s="414">
        <f t="shared" si="3"/>
        <v>0</v>
      </c>
      <c r="G15" s="414">
        <f t="shared" si="3"/>
        <v>387090.25876145996</v>
      </c>
      <c r="H15" s="414">
        <f t="shared" si="3"/>
        <v>36940795.835548081</v>
      </c>
      <c r="I15" s="414">
        <f t="shared" si="3"/>
        <v>18395878.819259197</v>
      </c>
      <c r="J15" s="414">
        <f t="shared" si="3"/>
        <v>1870228.288873062</v>
      </c>
      <c r="K15" s="414">
        <f t="shared" si="3"/>
        <v>-906337.23842359509</v>
      </c>
      <c r="L15" s="414">
        <f t="shared" ref="L15:W15" si="4">SUM(L11:L14)</f>
        <v>16364582.331238233</v>
      </c>
      <c r="M15" s="414">
        <f t="shared" si="4"/>
        <v>13102271.809623938</v>
      </c>
      <c r="N15" s="414">
        <f t="shared" si="4"/>
        <v>17304545.876368772</v>
      </c>
      <c r="O15" s="414">
        <f t="shared" si="4"/>
        <v>58433335.873721115</v>
      </c>
      <c r="P15" s="414">
        <f t="shared" si="4"/>
        <v>29373987.690169416</v>
      </c>
      <c r="Q15" s="414">
        <f t="shared" si="4"/>
        <v>2055215.2494405869</v>
      </c>
      <c r="R15" s="414">
        <f t="shared" si="4"/>
        <v>-4993090.262939564</v>
      </c>
      <c r="S15" s="414">
        <f t="shared" si="4"/>
        <v>32687406.043661129</v>
      </c>
      <c r="T15" s="414">
        <f t="shared" si="4"/>
        <v>0</v>
      </c>
      <c r="U15" s="414">
        <f t="shared" si="4"/>
        <v>-2756202.8902685768</v>
      </c>
      <c r="V15" s="414">
        <f t="shared" si="4"/>
        <v>235009024.66276395</v>
      </c>
      <c r="W15" s="414">
        <f t="shared" si="4"/>
        <v>934701024.66276395</v>
      </c>
      <c r="Y15" s="423">
        <f>SUM(Y11:Y14)</f>
        <v>-32687406.043661129</v>
      </c>
      <c r="Z15" s="416">
        <f>SUM(Z11:Z14)</f>
        <v>6556818.6796613391</v>
      </c>
      <c r="AA15" s="417">
        <f>SUM(AA11:AA14)</f>
        <v>-26130587.363999791</v>
      </c>
      <c r="AB15" s="417">
        <f>SUM(AB11:AB14)</f>
        <v>908570437.29876423</v>
      </c>
      <c r="AC15" s="418">
        <f>W15/C15</f>
        <v>0.12404561324856882</v>
      </c>
      <c r="AD15" s="418">
        <f>AB15/C15</f>
        <v>0.12057778273529626</v>
      </c>
      <c r="AE15" s="419">
        <f>AA15/W15</f>
        <v>-2.7956091492921591E-2</v>
      </c>
      <c r="AF15" s="409"/>
      <c r="AG15" s="410">
        <f>W15/C15</f>
        <v>0.12404561324856882</v>
      </c>
      <c r="AH15" s="411"/>
      <c r="AI15" s="412"/>
    </row>
    <row r="16" spans="1:35" x14ac:dyDescent="0.2">
      <c r="A16" s="370">
        <f t="shared" si="0"/>
        <v>9</v>
      </c>
      <c r="B16" s="370"/>
      <c r="C16" s="371"/>
      <c r="D16" s="372"/>
      <c r="E16" s="372"/>
      <c r="F16" s="372"/>
      <c r="G16" s="372"/>
      <c r="H16" s="372"/>
      <c r="I16" s="372"/>
      <c r="J16" s="372"/>
      <c r="K16" s="372"/>
      <c r="L16" s="372"/>
      <c r="M16" s="372"/>
      <c r="N16" s="372"/>
      <c r="O16" s="372"/>
      <c r="P16" s="372"/>
      <c r="Q16" s="372"/>
      <c r="R16" s="372"/>
      <c r="S16" s="372"/>
      <c r="T16" s="372"/>
      <c r="U16" s="372"/>
      <c r="V16" s="372"/>
      <c r="W16" s="372"/>
      <c r="Y16" s="422"/>
      <c r="Z16" s="421"/>
      <c r="AA16" s="406"/>
      <c r="AB16" s="406"/>
      <c r="AC16" s="407"/>
      <c r="AD16" s="407"/>
      <c r="AE16" s="408"/>
      <c r="AG16" s="410"/>
      <c r="AH16" s="411"/>
      <c r="AI16" s="412"/>
    </row>
    <row r="17" spans="1:35" x14ac:dyDescent="0.2">
      <c r="A17" s="370">
        <f t="shared" si="0"/>
        <v>10</v>
      </c>
      <c r="B17" s="370" t="s">
        <v>342</v>
      </c>
      <c r="C17" s="402">
        <v>1333658303.3084397</v>
      </c>
      <c r="D17" s="403">
        <v>110812000</v>
      </c>
      <c r="E17" s="403">
        <v>2839769.8133387505</v>
      </c>
      <c r="F17" s="403">
        <v>0</v>
      </c>
      <c r="G17" s="403">
        <v>65349.256862113543</v>
      </c>
      <c r="H17" s="403">
        <v>6244188.1760901157</v>
      </c>
      <c r="I17" s="403">
        <v>2922045.3425487913</v>
      </c>
      <c r="J17" s="403">
        <v>557156.35249099927</v>
      </c>
      <c r="K17" s="403">
        <v>-201374.64947077501</v>
      </c>
      <c r="L17" s="403">
        <v>2581962.4752051393</v>
      </c>
      <c r="M17" s="403">
        <v>2216540.1000986272</v>
      </c>
      <c r="N17" s="403">
        <v>2803915.9778172649</v>
      </c>
      <c r="O17" s="403">
        <v>9229673.613804182</v>
      </c>
      <c r="P17" s="403">
        <v>4647664.9509959277</v>
      </c>
      <c r="Q17" s="403">
        <v>336081.89243372681</v>
      </c>
      <c r="R17" s="403">
        <v>-786858.39895197959</v>
      </c>
      <c r="S17" s="403">
        <v>6668934.113474451</v>
      </c>
      <c r="T17" s="403">
        <v>0</v>
      </c>
      <c r="U17" s="403">
        <v>-156554.66031662968</v>
      </c>
      <c r="V17" s="372">
        <f>SUM(E17:U17)</f>
        <v>39968494.356420696</v>
      </c>
      <c r="W17" s="372">
        <f>SUM(V17,D17)</f>
        <v>150780494.3564207</v>
      </c>
      <c r="Y17" s="422">
        <f>-S17</f>
        <v>-6668934.113474451</v>
      </c>
      <c r="Z17" s="405">
        <v>559685.40576966328</v>
      </c>
      <c r="AA17" s="406">
        <f>SUM(Y17:Z17)</f>
        <v>-6109248.7077047881</v>
      </c>
      <c r="AB17" s="406">
        <f>SUM(W17,AA17)</f>
        <v>144671245.64871591</v>
      </c>
      <c r="AC17" s="407">
        <f>W17/C17</f>
        <v>0.1130578154707062</v>
      </c>
      <c r="AD17" s="407">
        <f>AB17/C17</f>
        <v>0.10847699541166303</v>
      </c>
      <c r="AE17" s="408">
        <f>AA17/W17</f>
        <v>-4.0517500183170324E-2</v>
      </c>
      <c r="AF17" s="409"/>
      <c r="AG17" s="410">
        <f>W17/C17</f>
        <v>0.1130578154707062</v>
      </c>
      <c r="AH17" s="411">
        <v>1377433361.1294594</v>
      </c>
      <c r="AI17" s="412">
        <f>AG17*AH17</f>
        <v>155729606.76576903</v>
      </c>
    </row>
    <row r="18" spans="1:35" x14ac:dyDescent="0.2">
      <c r="A18" s="370">
        <f t="shared" si="0"/>
        <v>11</v>
      </c>
      <c r="B18" s="370">
        <v>35</v>
      </c>
      <c r="C18" s="402">
        <v>4706241.1306298776</v>
      </c>
      <c r="D18" s="403">
        <v>296000</v>
      </c>
      <c r="E18" s="403">
        <v>7477.4935490649395</v>
      </c>
      <c r="F18" s="403">
        <v>0</v>
      </c>
      <c r="G18" s="403">
        <v>164.7184395720457</v>
      </c>
      <c r="H18" s="403">
        <v>15455.295872988518</v>
      </c>
      <c r="I18" s="403">
        <v>7807.654035714967</v>
      </c>
      <c r="J18" s="403">
        <v>0</v>
      </c>
      <c r="K18" s="403">
        <v>0</v>
      </c>
      <c r="L18" s="403">
        <v>9111.2828288994424</v>
      </c>
      <c r="M18" s="403">
        <v>7482.9233977015056</v>
      </c>
      <c r="N18" s="403">
        <v>6541.1062399682551</v>
      </c>
      <c r="O18" s="403">
        <v>45467.811312110651</v>
      </c>
      <c r="P18" s="403">
        <v>22837.44296092918</v>
      </c>
      <c r="Q18" s="403">
        <v>2786.0947493328872</v>
      </c>
      <c r="R18" s="403">
        <v>-4602.7038257560198</v>
      </c>
      <c r="S18" s="403">
        <v>28755.13330814855</v>
      </c>
      <c r="T18" s="403">
        <v>0</v>
      </c>
      <c r="U18" s="403">
        <v>-31480.686971577015</v>
      </c>
      <c r="V18" s="372">
        <f>SUM(E18:U18)</f>
        <v>117803.56589709791</v>
      </c>
      <c r="W18" s="372">
        <f>SUM(V18,D18)</f>
        <v>413803.56589709793</v>
      </c>
      <c r="Y18" s="422">
        <f>-S18</f>
        <v>-28755.13330814855</v>
      </c>
      <c r="Z18" s="405">
        <v>14876.428213921041</v>
      </c>
      <c r="AA18" s="406">
        <f>SUM(Y18:Z18)</f>
        <v>-13878.705094227509</v>
      </c>
      <c r="AB18" s="406">
        <f>SUM(W18,AA18)</f>
        <v>399924.86080287042</v>
      </c>
      <c r="AC18" s="407">
        <f>W18/C18</f>
        <v>8.7926554209880645E-2</v>
      </c>
      <c r="AD18" s="407">
        <f>AB18/C18</f>
        <v>8.4977554209880651E-2</v>
      </c>
      <c r="AE18" s="408">
        <f>AA18/W18</f>
        <v>-3.3539355960211271E-2</v>
      </c>
      <c r="AF18" s="409"/>
      <c r="AG18" s="410">
        <f>W18/C18</f>
        <v>8.7926554209880645E-2</v>
      </c>
      <c r="AH18" s="411">
        <v>4259036.4000000004</v>
      </c>
      <c r="AI18" s="412">
        <f>AG18*AH18</f>
        <v>374482.39490645495</v>
      </c>
    </row>
    <row r="19" spans="1:35" x14ac:dyDescent="0.2">
      <c r="A19" s="370">
        <f t="shared" si="0"/>
        <v>12</v>
      </c>
      <c r="B19" s="370">
        <v>43</v>
      </c>
      <c r="C19" s="402">
        <v>121401391.0505466</v>
      </c>
      <c r="D19" s="403">
        <v>10771000</v>
      </c>
      <c r="E19" s="403">
        <v>206418.5790394659</v>
      </c>
      <c r="F19" s="403">
        <v>0</v>
      </c>
      <c r="G19" s="403">
        <v>4613.2528599207708</v>
      </c>
      <c r="H19" s="403">
        <v>434495.57856990624</v>
      </c>
      <c r="I19" s="403">
        <v>280680.0161088637</v>
      </c>
      <c r="J19" s="403">
        <v>43677.179999999993</v>
      </c>
      <c r="K19" s="403">
        <v>-14924.789999999999</v>
      </c>
      <c r="L19" s="403">
        <v>309330.74439679272</v>
      </c>
      <c r="M19" s="403">
        <v>194120.824289824</v>
      </c>
      <c r="N19" s="403">
        <v>51528.532412448105</v>
      </c>
      <c r="O19" s="403">
        <v>745213.93820995698</v>
      </c>
      <c r="P19" s="403">
        <v>373942.38440653449</v>
      </c>
      <c r="Q19" s="403">
        <v>52202.598151735037</v>
      </c>
      <c r="R19" s="403">
        <v>-98699.330924094393</v>
      </c>
      <c r="S19" s="403">
        <v>741762.49931883975</v>
      </c>
      <c r="T19" s="403">
        <v>0</v>
      </c>
      <c r="U19" s="403">
        <v>0</v>
      </c>
      <c r="V19" s="372">
        <f>SUM(E19:U19)</f>
        <v>3324362.0068401936</v>
      </c>
      <c r="W19" s="372">
        <f>SUM(V19,D19)</f>
        <v>14095362.006840194</v>
      </c>
      <c r="Y19" s="422">
        <f>-S19</f>
        <v>-741762.49931883975</v>
      </c>
      <c r="Z19" s="405">
        <v>383749.79711077776</v>
      </c>
      <c r="AA19" s="406">
        <f>SUM(Y19:Z19)</f>
        <v>-358012.70220806199</v>
      </c>
      <c r="AB19" s="406">
        <f>SUM(W19,AA19)</f>
        <v>13737349.304632131</v>
      </c>
      <c r="AC19" s="407">
        <f>W19/C19</f>
        <v>0.11610544067795284</v>
      </c>
      <c r="AD19" s="407">
        <f>AB19/C19</f>
        <v>0.11315644067795284</v>
      </c>
      <c r="AE19" s="408">
        <f>AA19/W19</f>
        <v>-2.5399326532679734E-2</v>
      </c>
      <c r="AF19" s="409"/>
      <c r="AG19" s="410">
        <f>W19/C19</f>
        <v>0.11610544067795284</v>
      </c>
      <c r="AH19" s="411">
        <v>126360766.33118355</v>
      </c>
      <c r="AI19" s="412">
        <f>AG19*AH19</f>
        <v>14671172.459285893</v>
      </c>
    </row>
    <row r="20" spans="1:35" x14ac:dyDescent="0.2">
      <c r="A20" s="370">
        <f t="shared" si="0"/>
        <v>13</v>
      </c>
      <c r="B20" s="387" t="s">
        <v>343</v>
      </c>
      <c r="C20" s="413">
        <f t="shared" ref="C20:J20" si="5">SUM(C17:C19)</f>
        <v>1459765935.4896162</v>
      </c>
      <c r="D20" s="414">
        <f t="shared" si="5"/>
        <v>121879000</v>
      </c>
      <c r="E20" s="414">
        <f t="shared" si="5"/>
        <v>3053665.8859272813</v>
      </c>
      <c r="F20" s="414">
        <f t="shared" si="5"/>
        <v>0</v>
      </c>
      <c r="G20" s="414">
        <f t="shared" si="5"/>
        <v>70127.228161606356</v>
      </c>
      <c r="H20" s="414">
        <f t="shared" si="5"/>
        <v>6694139.0505330097</v>
      </c>
      <c r="I20" s="414">
        <f t="shared" si="5"/>
        <v>3210533.0126933698</v>
      </c>
      <c r="J20" s="414">
        <f t="shared" si="5"/>
        <v>600833.53249099921</v>
      </c>
      <c r="K20" s="414">
        <f t="shared" ref="K20:W20" si="6">SUM(K17:K19)</f>
        <v>-216299.43947077502</v>
      </c>
      <c r="L20" s="414">
        <f t="shared" si="6"/>
        <v>2900404.5024308315</v>
      </c>
      <c r="M20" s="414">
        <f t="shared" si="6"/>
        <v>2418143.8477861527</v>
      </c>
      <c r="N20" s="414">
        <f t="shared" si="6"/>
        <v>2861985.6164696813</v>
      </c>
      <c r="O20" s="414">
        <f t="shared" si="6"/>
        <v>10020355.36332625</v>
      </c>
      <c r="P20" s="414">
        <f t="shared" si="6"/>
        <v>5044444.7783633918</v>
      </c>
      <c r="Q20" s="414">
        <f t="shared" si="6"/>
        <v>391070.58533479471</v>
      </c>
      <c r="R20" s="414">
        <f t="shared" si="6"/>
        <v>-890160.43370182998</v>
      </c>
      <c r="S20" s="414">
        <f t="shared" si="6"/>
        <v>7439451.7461014399</v>
      </c>
      <c r="T20" s="414">
        <f t="shared" si="6"/>
        <v>0</v>
      </c>
      <c r="U20" s="414">
        <f t="shared" si="6"/>
        <v>-188035.34728820669</v>
      </c>
      <c r="V20" s="414">
        <f t="shared" si="6"/>
        <v>43410659.929157987</v>
      </c>
      <c r="W20" s="414">
        <f t="shared" si="6"/>
        <v>165289659.929158</v>
      </c>
      <c r="Y20" s="423">
        <f>SUM(Y17:Y19)</f>
        <v>-7439451.7461014399</v>
      </c>
      <c r="Z20" s="416">
        <f>SUM(Z17:Z19)</f>
        <v>958311.63109436212</v>
      </c>
      <c r="AA20" s="417">
        <f>SUM(AA17:AA19)</f>
        <v>-6481140.1150070773</v>
      </c>
      <c r="AB20" s="417">
        <f>SUM(AB17:AB19)</f>
        <v>158808519.8141509</v>
      </c>
      <c r="AC20" s="418">
        <f>W20/C20</f>
        <v>0.11323024870676862</v>
      </c>
      <c r="AD20" s="418">
        <f>AB20/C20</f>
        <v>0.10879039985330619</v>
      </c>
      <c r="AE20" s="419">
        <f>AA20/W20</f>
        <v>-3.9210801920609245E-2</v>
      </c>
      <c r="AF20" s="409"/>
      <c r="AG20" s="410">
        <f>W20/C20</f>
        <v>0.11323024870676862</v>
      </c>
      <c r="AH20" s="411"/>
      <c r="AI20" s="412"/>
    </row>
    <row r="21" spans="1:35" x14ac:dyDescent="0.2">
      <c r="A21" s="370">
        <f t="shared" si="0"/>
        <v>14</v>
      </c>
      <c r="B21" s="370"/>
      <c r="C21" s="371"/>
      <c r="D21" s="372"/>
      <c r="E21" s="372"/>
      <c r="F21" s="372"/>
      <c r="G21" s="372"/>
      <c r="H21" s="372"/>
      <c r="I21" s="372"/>
      <c r="J21" s="372"/>
      <c r="K21" s="372"/>
      <c r="L21" s="372"/>
      <c r="M21" s="372"/>
      <c r="N21" s="372"/>
      <c r="O21" s="372"/>
      <c r="P21" s="372"/>
      <c r="Q21" s="372"/>
      <c r="R21" s="372"/>
      <c r="S21" s="372"/>
      <c r="T21" s="372"/>
      <c r="U21" s="372"/>
      <c r="V21" s="372"/>
      <c r="W21" s="372"/>
      <c r="Y21" s="422"/>
      <c r="Z21" s="421"/>
      <c r="AA21" s="406"/>
      <c r="AB21" s="406"/>
      <c r="AC21" s="407"/>
      <c r="AD21" s="407"/>
      <c r="AE21" s="408"/>
      <c r="AG21" s="410"/>
      <c r="AH21" s="411"/>
      <c r="AI21" s="412"/>
    </row>
    <row r="22" spans="1:35" x14ac:dyDescent="0.2">
      <c r="A22" s="370">
        <f t="shared" si="0"/>
        <v>15</v>
      </c>
      <c r="B22" s="370">
        <v>46</v>
      </c>
      <c r="C22" s="402">
        <v>89534657.209352404</v>
      </c>
      <c r="D22" s="403">
        <v>5728000</v>
      </c>
      <c r="E22" s="403">
        <v>162732.39169092302</v>
      </c>
      <c r="F22" s="403">
        <v>0</v>
      </c>
      <c r="G22" s="403">
        <v>2775.5743734899247</v>
      </c>
      <c r="H22" s="403">
        <v>267260.95176991692</v>
      </c>
      <c r="I22" s="403">
        <v>153104.2638279926</v>
      </c>
      <c r="J22" s="403">
        <v>66112.663426560059</v>
      </c>
      <c r="K22" s="403">
        <v>-26126.360827200006</v>
      </c>
      <c r="L22" s="403">
        <v>129735.71829635165</v>
      </c>
      <c r="M22" s="403">
        <v>155253.09560101706</v>
      </c>
      <c r="N22" s="403">
        <v>43323.618699911123</v>
      </c>
      <c r="O22" s="403">
        <v>328715.36770891049</v>
      </c>
      <c r="P22" s="403">
        <v>165073.96111213005</v>
      </c>
      <c r="Q22" s="403">
        <v>28472.020992574064</v>
      </c>
      <c r="R22" s="403">
        <v>-40290.595744208578</v>
      </c>
      <c r="S22" s="403">
        <v>0</v>
      </c>
      <c r="T22" s="403">
        <v>0</v>
      </c>
      <c r="U22" s="403">
        <v>0</v>
      </c>
      <c r="V22" s="372">
        <f>SUM(E22:U22)</f>
        <v>1436142.6709283683</v>
      </c>
      <c r="W22" s="372">
        <f>SUM(V22,D22)</f>
        <v>7164142.6709283683</v>
      </c>
      <c r="Y22" s="422">
        <f>-S22</f>
        <v>0</v>
      </c>
      <c r="Z22" s="405">
        <v>0</v>
      </c>
      <c r="AA22" s="406">
        <f>SUM(Y22:Z22)</f>
        <v>0</v>
      </c>
      <c r="AB22" s="406">
        <f>SUM(W22,AA22)</f>
        <v>7164142.6709283683</v>
      </c>
      <c r="AC22" s="407">
        <f>W22/C22</f>
        <v>8.0015302389296827E-2</v>
      </c>
      <c r="AD22" s="407">
        <f>AB22/C22</f>
        <v>8.0015302389296827E-2</v>
      </c>
      <c r="AE22" s="408">
        <f>AA22/W22</f>
        <v>0</v>
      </c>
      <c r="AF22" s="409"/>
      <c r="AG22" s="410"/>
      <c r="AH22" s="411"/>
      <c r="AI22" s="412"/>
    </row>
    <row r="23" spans="1:35" x14ac:dyDescent="0.2">
      <c r="A23" s="370">
        <f t="shared" si="0"/>
        <v>16</v>
      </c>
      <c r="B23" s="370">
        <v>49</v>
      </c>
      <c r="C23" s="402">
        <v>507432186.97467959</v>
      </c>
      <c r="D23" s="403">
        <v>32932000</v>
      </c>
      <c r="E23" s="403">
        <v>998100.82152975071</v>
      </c>
      <c r="F23" s="403">
        <v>0</v>
      </c>
      <c r="G23" s="403">
        <v>24356.744974784622</v>
      </c>
      <c r="H23" s="403">
        <v>2281415.1126381597</v>
      </c>
      <c r="I23" s="403">
        <v>853500.93849141104</v>
      </c>
      <c r="J23" s="403">
        <v>726532.59202114865</v>
      </c>
      <c r="K23" s="403">
        <v>-268768.30364225997</v>
      </c>
      <c r="L23" s="403">
        <v>735269.23892631079</v>
      </c>
      <c r="M23" s="403">
        <v>879887.41221409442</v>
      </c>
      <c r="N23" s="403">
        <v>969066.55241623288</v>
      </c>
      <c r="O23" s="403">
        <v>1896827.4751587601</v>
      </c>
      <c r="P23" s="403">
        <v>946229.54513471003</v>
      </c>
      <c r="Q23" s="403">
        <v>111635.08113442951</v>
      </c>
      <c r="R23" s="403">
        <v>-228344.4841386058</v>
      </c>
      <c r="S23" s="403">
        <v>0</v>
      </c>
      <c r="T23" s="403">
        <v>0</v>
      </c>
      <c r="U23" s="403">
        <v>0</v>
      </c>
      <c r="V23" s="372">
        <f>SUM(E23:U23)</f>
        <v>9925708.7268589269</v>
      </c>
      <c r="W23" s="372">
        <f>SUM(V23,D23)</f>
        <v>42857708.726858929</v>
      </c>
      <c r="Y23" s="422">
        <f>-S23</f>
        <v>0</v>
      </c>
      <c r="Z23" s="405">
        <v>0</v>
      </c>
      <c r="AA23" s="406">
        <f>SUM(Y23:Z23)</f>
        <v>0</v>
      </c>
      <c r="AB23" s="406">
        <f>SUM(W23,AA23)</f>
        <v>42857708.726858929</v>
      </c>
      <c r="AC23" s="407">
        <f>W23/C23</f>
        <v>8.4459972833764066E-2</v>
      </c>
      <c r="AD23" s="407">
        <f>AB23/C23</f>
        <v>8.4459972833764066E-2</v>
      </c>
      <c r="AE23" s="408">
        <f>AA23/W23</f>
        <v>0</v>
      </c>
      <c r="AF23" s="409"/>
      <c r="AG23" s="410"/>
      <c r="AH23" s="411"/>
      <c r="AI23" s="412"/>
    </row>
    <row r="24" spans="1:35" x14ac:dyDescent="0.2">
      <c r="A24" s="370">
        <f t="shared" si="0"/>
        <v>17</v>
      </c>
      <c r="B24" s="370" t="s">
        <v>344</v>
      </c>
      <c r="C24" s="413">
        <f t="shared" ref="C24:J24" si="7">SUM(C22:C23)</f>
        <v>596966844.18403196</v>
      </c>
      <c r="D24" s="414">
        <f t="shared" si="7"/>
        <v>38660000</v>
      </c>
      <c r="E24" s="414">
        <f t="shared" si="7"/>
        <v>1160833.2132206736</v>
      </c>
      <c r="F24" s="414">
        <f t="shared" si="7"/>
        <v>0</v>
      </c>
      <c r="G24" s="414">
        <f t="shared" si="7"/>
        <v>27132.319348274548</v>
      </c>
      <c r="H24" s="414">
        <f t="shared" si="7"/>
        <v>2548676.0644080765</v>
      </c>
      <c r="I24" s="414">
        <f t="shared" si="7"/>
        <v>1006605.2023194036</v>
      </c>
      <c r="J24" s="414">
        <f t="shared" si="7"/>
        <v>792645.25544770877</v>
      </c>
      <c r="K24" s="414">
        <f t="shared" ref="K24:W24" si="8">SUM(K22:K23)</f>
        <v>-294894.66446945997</v>
      </c>
      <c r="L24" s="414">
        <f t="shared" si="8"/>
        <v>865004.9572226624</v>
      </c>
      <c r="M24" s="414">
        <f t="shared" si="8"/>
        <v>1035140.5078151114</v>
      </c>
      <c r="N24" s="414">
        <f t="shared" si="8"/>
        <v>1012390.171116144</v>
      </c>
      <c r="O24" s="414">
        <f t="shared" si="8"/>
        <v>2225542.8428676706</v>
      </c>
      <c r="P24" s="414">
        <f t="shared" si="8"/>
        <v>1111303.5062468401</v>
      </c>
      <c r="Q24" s="414">
        <f t="shared" si="8"/>
        <v>140107.10212700357</v>
      </c>
      <c r="R24" s="414">
        <f t="shared" si="8"/>
        <v>-268635.07988281437</v>
      </c>
      <c r="S24" s="414">
        <f t="shared" si="8"/>
        <v>0</v>
      </c>
      <c r="T24" s="414">
        <f t="shared" si="8"/>
        <v>0</v>
      </c>
      <c r="U24" s="414">
        <f t="shared" si="8"/>
        <v>0</v>
      </c>
      <c r="V24" s="414">
        <f t="shared" si="8"/>
        <v>11361851.397787295</v>
      </c>
      <c r="W24" s="414">
        <f t="shared" si="8"/>
        <v>50021851.397787295</v>
      </c>
      <c r="Y24" s="423">
        <f>SUM(Y22:Y23)</f>
        <v>0</v>
      </c>
      <c r="Z24" s="416">
        <f>SUM(Z22:Z23)</f>
        <v>0</v>
      </c>
      <c r="AA24" s="417">
        <f>SUM(AA22:AA23)</f>
        <v>0</v>
      </c>
      <c r="AB24" s="417">
        <f>SUM(AB22:AB23)</f>
        <v>50021851.397787295</v>
      </c>
      <c r="AC24" s="418">
        <f>W24/C24</f>
        <v>8.3793349471795189E-2</v>
      </c>
      <c r="AD24" s="418">
        <f>AB24/C24</f>
        <v>8.3793349471795189E-2</v>
      </c>
      <c r="AE24" s="419">
        <f>AA24/W24</f>
        <v>0</v>
      </c>
      <c r="AF24" s="409"/>
      <c r="AG24" s="410"/>
      <c r="AH24" s="411"/>
      <c r="AI24" s="412"/>
    </row>
    <row r="25" spans="1:35" x14ac:dyDescent="0.2">
      <c r="A25" s="370">
        <f t="shared" si="0"/>
        <v>18</v>
      </c>
      <c r="B25" s="370"/>
      <c r="C25" s="371"/>
      <c r="D25" s="372"/>
      <c r="E25" s="372"/>
      <c r="F25" s="372"/>
      <c r="G25" s="372"/>
      <c r="H25" s="372"/>
      <c r="I25" s="372"/>
      <c r="J25" s="372"/>
      <c r="K25" s="372"/>
      <c r="L25" s="372"/>
      <c r="M25" s="372"/>
      <c r="N25" s="372"/>
      <c r="O25" s="372"/>
      <c r="P25" s="372"/>
      <c r="Q25" s="372"/>
      <c r="R25" s="372"/>
      <c r="S25" s="372"/>
      <c r="T25" s="372"/>
      <c r="U25" s="372"/>
      <c r="V25" s="372"/>
      <c r="W25" s="372"/>
      <c r="Y25" s="422"/>
      <c r="Z25" s="421"/>
      <c r="AA25" s="406"/>
      <c r="AB25" s="406"/>
      <c r="AC25" s="407"/>
      <c r="AD25" s="407"/>
      <c r="AE25" s="408"/>
      <c r="AG25" s="410"/>
      <c r="AH25" s="411"/>
      <c r="AI25" s="412"/>
    </row>
    <row r="26" spans="1:35" x14ac:dyDescent="0.2">
      <c r="A26" s="370">
        <f t="shared" si="0"/>
        <v>19</v>
      </c>
      <c r="B26" s="370" t="s">
        <v>345</v>
      </c>
      <c r="C26" s="402">
        <v>61936299.716516443</v>
      </c>
      <c r="D26" s="403">
        <v>15456000</v>
      </c>
      <c r="E26" s="403">
        <v>131951.71619285311</v>
      </c>
      <c r="F26" s="403">
        <v>0</v>
      </c>
      <c r="G26" s="403">
        <v>3220.6875852588546</v>
      </c>
      <c r="H26" s="403">
        <v>298656.83723304229</v>
      </c>
      <c r="I26" s="403">
        <v>366353.21282319474</v>
      </c>
      <c r="J26" s="403">
        <v>0</v>
      </c>
      <c r="K26" s="403">
        <v>0</v>
      </c>
      <c r="L26" s="403">
        <v>513328.0520504883</v>
      </c>
      <c r="M26" s="403">
        <v>122633.87343870256</v>
      </c>
      <c r="N26" s="403">
        <v>75748.094553299597</v>
      </c>
      <c r="O26" s="403">
        <v>2178857.087727332</v>
      </c>
      <c r="P26" s="403">
        <v>1095095.7152877271</v>
      </c>
      <c r="Q26" s="403">
        <v>0</v>
      </c>
      <c r="R26" s="403">
        <v>-155026.55819044064</v>
      </c>
      <c r="S26" s="403">
        <v>0</v>
      </c>
      <c r="T26" s="403">
        <v>0</v>
      </c>
      <c r="U26" s="403">
        <v>-11778.210400209855</v>
      </c>
      <c r="V26" s="372">
        <f>SUM(E26:U26)</f>
        <v>4619040.5083012478</v>
      </c>
      <c r="W26" s="372">
        <f>SUM(V26,D26)</f>
        <v>20075040.508301247</v>
      </c>
      <c r="Y26" s="422">
        <f>-S26</f>
        <v>0</v>
      </c>
      <c r="Z26" s="405">
        <v>0</v>
      </c>
      <c r="AA26" s="406">
        <f>SUM(Y26:Z26)</f>
        <v>0</v>
      </c>
      <c r="AB26" s="406">
        <f>SUM(W26,AA26)</f>
        <v>20075040.508301247</v>
      </c>
      <c r="AC26" s="407">
        <f>W26/C26</f>
        <v>0.32412398868167891</v>
      </c>
      <c r="AD26" s="407">
        <f>AB26/C26</f>
        <v>0.32412398868167891</v>
      </c>
      <c r="AE26" s="408">
        <f>AA26/W26</f>
        <v>0</v>
      </c>
      <c r="AF26" s="409"/>
      <c r="AG26" s="410"/>
      <c r="AH26" s="411"/>
      <c r="AI26" s="412"/>
    </row>
    <row r="27" spans="1:35" x14ac:dyDescent="0.2">
      <c r="A27" s="370">
        <f t="shared" si="0"/>
        <v>20</v>
      </c>
      <c r="B27" s="370" t="s">
        <v>346</v>
      </c>
      <c r="C27" s="402">
        <v>1954952937.6518955</v>
      </c>
      <c r="D27" s="403">
        <v>9459000</v>
      </c>
      <c r="E27" s="403">
        <v>0</v>
      </c>
      <c r="F27" s="403">
        <v>0</v>
      </c>
      <c r="G27" s="403">
        <v>0</v>
      </c>
      <c r="H27" s="403">
        <v>2641141.4187677107</v>
      </c>
      <c r="I27" s="403">
        <v>230684.44664292366</v>
      </c>
      <c r="J27" s="403">
        <v>0</v>
      </c>
      <c r="K27" s="403">
        <v>0</v>
      </c>
      <c r="L27" s="403">
        <v>37144.105815386014</v>
      </c>
      <c r="M27" s="403">
        <v>0</v>
      </c>
      <c r="N27" s="403">
        <v>0</v>
      </c>
      <c r="O27" s="403">
        <v>116160</v>
      </c>
      <c r="P27" s="403">
        <v>58320</v>
      </c>
      <c r="Q27" s="403">
        <v>0</v>
      </c>
      <c r="R27" s="403">
        <v>0</v>
      </c>
      <c r="S27" s="403">
        <v>0</v>
      </c>
      <c r="T27" s="403">
        <v>0</v>
      </c>
      <c r="U27" s="403">
        <v>0</v>
      </c>
      <c r="V27" s="372">
        <f>SUM(E27:U27)</f>
        <v>3083449.9712260203</v>
      </c>
      <c r="W27" s="372">
        <f>SUM(V27,D27)</f>
        <v>12542449.97122602</v>
      </c>
      <c r="Y27" s="422">
        <f>-S27</f>
        <v>0</v>
      </c>
      <c r="Z27" s="405">
        <v>0</v>
      </c>
      <c r="AA27" s="406">
        <f>SUM(Y27:Z27)</f>
        <v>0</v>
      </c>
      <c r="AB27" s="406">
        <f>SUM(W27,AA27)</f>
        <v>12542449.97122602</v>
      </c>
      <c r="AC27" s="407">
        <f>W27/C27</f>
        <v>6.4157298775134831E-3</v>
      </c>
      <c r="AD27" s="407">
        <f>AB27/C27</f>
        <v>6.4157298775134831E-3</v>
      </c>
      <c r="AE27" s="408">
        <f>AA27/W27</f>
        <v>0</v>
      </c>
      <c r="AF27" s="372"/>
      <c r="AG27" s="410"/>
      <c r="AH27" s="411"/>
      <c r="AI27" s="412"/>
    </row>
    <row r="28" spans="1:35" x14ac:dyDescent="0.2">
      <c r="A28" s="370">
        <f t="shared" si="0"/>
        <v>21</v>
      </c>
      <c r="B28" s="387" t="s">
        <v>154</v>
      </c>
      <c r="C28" s="402">
        <v>289426597.44700003</v>
      </c>
      <c r="D28" s="403">
        <v>3138000</v>
      </c>
      <c r="E28" s="403">
        <v>0</v>
      </c>
      <c r="F28" s="403">
        <v>0</v>
      </c>
      <c r="G28" s="403">
        <v>0</v>
      </c>
      <c r="H28" s="403">
        <v>1518910.7834018562</v>
      </c>
      <c r="I28" s="403">
        <v>177707.93083245802</v>
      </c>
      <c r="J28" s="403">
        <v>0</v>
      </c>
      <c r="K28" s="403">
        <v>0</v>
      </c>
      <c r="L28" s="403">
        <v>211281.41613631003</v>
      </c>
      <c r="M28" s="403">
        <v>0</v>
      </c>
      <c r="N28" s="403">
        <v>0</v>
      </c>
      <c r="O28" s="403">
        <v>521836.15519694105</v>
      </c>
      <c r="P28" s="403">
        <v>262220.49728698202</v>
      </c>
      <c r="Q28" s="403">
        <v>0</v>
      </c>
      <c r="R28" s="403">
        <v>-81328.873882607004</v>
      </c>
      <c r="S28" s="403">
        <v>1096637.3777266832</v>
      </c>
      <c r="T28" s="403">
        <v>0</v>
      </c>
      <c r="U28" s="403">
        <v>0</v>
      </c>
      <c r="V28" s="372">
        <f>SUM(E28:U28)</f>
        <v>3707265.2866986236</v>
      </c>
      <c r="W28" s="372">
        <f>SUM(V28,D28)</f>
        <v>6845265.2866986236</v>
      </c>
      <c r="Y28" s="422">
        <f>-S28</f>
        <v>-1096637.3777266832</v>
      </c>
      <c r="Z28" s="405">
        <v>349048.47652108205</v>
      </c>
      <c r="AA28" s="406">
        <f>SUM(Y28:Z28)</f>
        <v>-747588.90120560117</v>
      </c>
      <c r="AB28" s="406">
        <f>SUM(W28,AA28)</f>
        <v>6097676.3854930224</v>
      </c>
      <c r="AC28" s="407">
        <f>W28/C28</f>
        <v>2.3651127253265423E-2</v>
      </c>
      <c r="AD28" s="407">
        <f>AB28/C28</f>
        <v>2.1068127253265425E-2</v>
      </c>
      <c r="AE28" s="408">
        <f>AA28/W28</f>
        <v>-0.10921255347959684</v>
      </c>
      <c r="AF28" s="372"/>
      <c r="AG28" s="410">
        <f>W28/C28</f>
        <v>2.3651127253265423E-2</v>
      </c>
      <c r="AH28" s="411">
        <v>302562510.62199998</v>
      </c>
      <c r="AI28" s="412">
        <f>AG28*AH28</f>
        <v>7155944.4407883929</v>
      </c>
    </row>
    <row r="29" spans="1:35" x14ac:dyDescent="0.2">
      <c r="A29" s="370">
        <f t="shared" si="0"/>
        <v>22</v>
      </c>
      <c r="B29" s="370"/>
      <c r="C29" s="246"/>
      <c r="D29" s="249"/>
      <c r="E29" s="249"/>
      <c r="F29" s="249"/>
      <c r="G29" s="249"/>
      <c r="H29" s="249"/>
      <c r="I29" s="249"/>
      <c r="J29" s="249"/>
      <c r="K29" s="249"/>
      <c r="L29" s="249"/>
      <c r="M29" s="249"/>
      <c r="N29" s="249"/>
      <c r="O29" s="249"/>
      <c r="P29" s="249"/>
      <c r="Q29" s="249"/>
      <c r="R29" s="249"/>
      <c r="S29" s="249"/>
      <c r="T29" s="249"/>
      <c r="U29" s="249"/>
      <c r="V29" s="249"/>
      <c r="W29" s="249"/>
      <c r="Y29" s="422"/>
      <c r="Z29" s="421"/>
      <c r="AA29" s="406"/>
      <c r="AB29" s="406"/>
      <c r="AC29" s="407"/>
      <c r="AD29" s="407"/>
      <c r="AE29" s="408"/>
      <c r="AF29" s="372"/>
      <c r="AG29" s="410"/>
      <c r="AH29" s="411"/>
      <c r="AI29" s="412"/>
    </row>
    <row r="30" spans="1:35" ht="12" thickBot="1" x14ac:dyDescent="0.25">
      <c r="A30" s="370">
        <f t="shared" si="0"/>
        <v>23</v>
      </c>
      <c r="B30" s="370" t="s">
        <v>347</v>
      </c>
      <c r="C30" s="424">
        <f t="shared" ref="C30:J30" si="9">SUM(C9,C15,C20,C24,C26:C28)</f>
        <v>22718121536.065468</v>
      </c>
      <c r="D30" s="425">
        <f t="shared" si="9"/>
        <v>2038703000</v>
      </c>
      <c r="E30" s="425">
        <f t="shared" si="9"/>
        <v>44192282.076370336</v>
      </c>
      <c r="F30" s="425">
        <f t="shared" si="9"/>
        <v>0</v>
      </c>
      <c r="G30" s="425">
        <f t="shared" si="9"/>
        <v>1039387.0882957039</v>
      </c>
      <c r="H30" s="425">
        <f t="shared" si="9"/>
        <v>103908851.25310178</v>
      </c>
      <c r="I30" s="425">
        <f t="shared" si="9"/>
        <v>52460923.198254332</v>
      </c>
      <c r="J30" s="425">
        <f t="shared" si="9"/>
        <v>3263707.07681177</v>
      </c>
      <c r="K30" s="425">
        <f>SUM(K9,K15,K20,K24,K26:K28)</f>
        <v>-1417531.3423638302</v>
      </c>
      <c r="L30" s="425">
        <f t="shared" ref="L30:W30" si="10">SUM(L9,L15,L20,L24,L26:L28)</f>
        <v>51165918.526474573</v>
      </c>
      <c r="M30" s="425">
        <f t="shared" si="10"/>
        <v>36457027.97267729</v>
      </c>
      <c r="N30" s="425">
        <f t="shared" si="10"/>
        <v>50133071.534154348</v>
      </c>
      <c r="O30" s="425">
        <f t="shared" si="10"/>
        <v>181771159.098371</v>
      </c>
      <c r="P30" s="425">
        <f t="shared" si="10"/>
        <v>91358816.37233974</v>
      </c>
      <c r="Q30" s="425">
        <f t="shared" si="10"/>
        <v>6037951.635452861</v>
      </c>
      <c r="R30" s="425">
        <f t="shared" si="10"/>
        <v>-15953062.178875061</v>
      </c>
      <c r="S30" s="425">
        <f t="shared" si="10"/>
        <v>7865641.0369841894</v>
      </c>
      <c r="T30" s="425">
        <f t="shared" si="10"/>
        <v>0</v>
      </c>
      <c r="U30" s="425">
        <f t="shared" si="10"/>
        <v>-75332021.296192527</v>
      </c>
      <c r="V30" s="425">
        <f t="shared" si="10"/>
        <v>536952122.0518564</v>
      </c>
      <c r="W30" s="425">
        <f t="shared" si="10"/>
        <v>2575655122.051857</v>
      </c>
      <c r="Y30" s="426">
        <f>SUM(Y9,Y15,Y20,Y24,Y26:Y28)</f>
        <v>-7865641.0369841894</v>
      </c>
      <c r="Z30" s="427">
        <f>SUM(Z9,Z15,Z20,Z24,Z26:Z28)</f>
        <v>-29745909.100376669</v>
      </c>
      <c r="AA30" s="428">
        <f>SUM(AA9,AA15,AA20,AA24,AA26:AA28)</f>
        <v>-37611550.137360863</v>
      </c>
      <c r="AB30" s="428">
        <f>SUM(AB9,AB15,AB20,AB24,AB26:AB28)</f>
        <v>2538043571.914495</v>
      </c>
      <c r="AC30" s="429">
        <f>W30/C30</f>
        <v>0.11337447587657956</v>
      </c>
      <c r="AD30" s="429">
        <f>AB30/C30</f>
        <v>0.11171890104933635</v>
      </c>
      <c r="AE30" s="430">
        <f>AA30/W30</f>
        <v>-1.4602712069385355E-2</v>
      </c>
      <c r="AF30" s="372"/>
      <c r="AG30" s="410"/>
      <c r="AH30" s="411"/>
      <c r="AI30" s="412"/>
    </row>
    <row r="31" spans="1:35" ht="12" thickTop="1" x14ac:dyDescent="0.2">
      <c r="A31" s="370">
        <f t="shared" si="0"/>
        <v>24</v>
      </c>
      <c r="B31" s="370"/>
      <c r="C31" s="246"/>
      <c r="D31" s="249"/>
      <c r="E31" s="249"/>
      <c r="F31" s="249"/>
      <c r="G31" s="249"/>
      <c r="H31" s="249"/>
      <c r="I31" s="249"/>
      <c r="J31" s="249"/>
      <c r="K31" s="249"/>
      <c r="L31" s="249"/>
      <c r="M31" s="249"/>
      <c r="N31" s="249"/>
      <c r="O31" s="249"/>
      <c r="P31" s="249"/>
      <c r="Q31" s="249"/>
      <c r="R31" s="249"/>
      <c r="S31" s="249"/>
      <c r="T31" s="249"/>
      <c r="U31" s="249"/>
      <c r="V31" s="249"/>
      <c r="W31" s="249"/>
      <c r="Y31" s="422"/>
      <c r="Z31" s="421"/>
      <c r="AA31" s="406"/>
      <c r="AB31" s="406"/>
      <c r="AC31" s="407"/>
      <c r="AD31" s="407"/>
      <c r="AE31" s="408"/>
      <c r="AF31" s="372"/>
      <c r="AG31" s="410"/>
      <c r="AH31" s="411"/>
      <c r="AI31" s="412"/>
    </row>
    <row r="32" spans="1:35" x14ac:dyDescent="0.2">
      <c r="A32" s="370">
        <f t="shared" si="0"/>
        <v>25</v>
      </c>
      <c r="B32" s="370">
        <v>5</v>
      </c>
      <c r="C32" s="431">
        <v>7096018.3476012228</v>
      </c>
      <c r="D32" s="432">
        <v>552000</v>
      </c>
      <c r="E32" s="432">
        <v>14458.373852173212</v>
      </c>
      <c r="F32" s="432">
        <v>0</v>
      </c>
      <c r="G32" s="432">
        <v>361.89693572766237</v>
      </c>
      <c r="H32" s="432">
        <v>0</v>
      </c>
      <c r="I32" s="432">
        <v>0</v>
      </c>
      <c r="J32" s="432">
        <v>0</v>
      </c>
      <c r="K32" s="432">
        <v>0</v>
      </c>
      <c r="L32" s="432">
        <v>0</v>
      </c>
      <c r="M32" s="432">
        <v>11609.086016675601</v>
      </c>
      <c r="N32" s="432">
        <v>13496.626897137527</v>
      </c>
      <c r="O32" s="432">
        <v>45569.91489401646</v>
      </c>
      <c r="P32" s="432">
        <v>22877.205685527046</v>
      </c>
      <c r="Q32" s="432">
        <v>0</v>
      </c>
      <c r="R32" s="432">
        <v>-5371.0284769189984</v>
      </c>
      <c r="S32" s="432">
        <v>0</v>
      </c>
      <c r="T32" s="432">
        <v>0</v>
      </c>
      <c r="U32" s="432">
        <v>0</v>
      </c>
      <c r="V32" s="414">
        <f>SUM(E32:U32)</f>
        <v>103002.0758043385</v>
      </c>
      <c r="W32" s="414">
        <f>SUM(V32,D32)</f>
        <v>655002.07580433856</v>
      </c>
      <c r="Y32" s="423">
        <f>-S32</f>
        <v>0</v>
      </c>
      <c r="Z32" s="433">
        <v>0</v>
      </c>
      <c r="AA32" s="417">
        <f>SUM(Y32:Z32)</f>
        <v>0</v>
      </c>
      <c r="AB32" s="417">
        <f>SUM(W32,AA32)</f>
        <v>655002.07580433856</v>
      </c>
      <c r="AC32" s="418">
        <f>W32/C32</f>
        <v>9.2305578102931357E-2</v>
      </c>
      <c r="AD32" s="418">
        <f>AB32/C32</f>
        <v>9.2305578102931357E-2</v>
      </c>
      <c r="AE32" s="419">
        <f>AA32/W32</f>
        <v>0</v>
      </c>
      <c r="AF32" s="372"/>
      <c r="AG32" s="410"/>
      <c r="AH32" s="411"/>
      <c r="AI32" s="412"/>
    </row>
    <row r="33" spans="1:35" ht="12" thickBot="1" x14ac:dyDescent="0.25">
      <c r="A33" s="370">
        <f t="shared" si="0"/>
        <v>26</v>
      </c>
      <c r="B33" s="370"/>
      <c r="C33" s="246"/>
      <c r="D33" s="249"/>
      <c r="E33" s="249"/>
      <c r="F33" s="249"/>
      <c r="G33" s="249"/>
      <c r="H33" s="249"/>
      <c r="I33" s="249"/>
      <c r="J33" s="249"/>
      <c r="K33" s="249"/>
      <c r="L33" s="249"/>
      <c r="M33" s="249"/>
      <c r="N33" s="249"/>
      <c r="O33" s="249"/>
      <c r="P33" s="249"/>
      <c r="Q33" s="249"/>
      <c r="R33" s="249"/>
      <c r="S33" s="249"/>
      <c r="T33" s="249"/>
      <c r="U33" s="249"/>
      <c r="V33" s="249"/>
      <c r="W33" s="249"/>
      <c r="Y33" s="434"/>
      <c r="Z33" s="435"/>
      <c r="AA33" s="436"/>
      <c r="AB33" s="436"/>
      <c r="AC33" s="437"/>
      <c r="AD33" s="437"/>
      <c r="AE33" s="438"/>
      <c r="AF33" s="372"/>
      <c r="AG33" s="410"/>
      <c r="AH33" s="411"/>
      <c r="AI33" s="412"/>
    </row>
    <row r="34" spans="1:35" ht="12" thickBot="1" x14ac:dyDescent="0.25">
      <c r="A34" s="370">
        <f t="shared" si="0"/>
        <v>27</v>
      </c>
      <c r="B34" s="370" t="s">
        <v>150</v>
      </c>
      <c r="C34" s="424">
        <f t="shared" ref="C34:W34" si="11">SUM(C30,C32)</f>
        <v>22725217554.413071</v>
      </c>
      <c r="D34" s="425">
        <f t="shared" si="11"/>
        <v>2039255000</v>
      </c>
      <c r="E34" s="425">
        <f t="shared" si="11"/>
        <v>44206740.450222507</v>
      </c>
      <c r="F34" s="425">
        <f t="shared" si="11"/>
        <v>0</v>
      </c>
      <c r="G34" s="425">
        <f t="shared" si="11"/>
        <v>1039748.9852314316</v>
      </c>
      <c r="H34" s="425">
        <f t="shared" si="11"/>
        <v>103908851.25310178</v>
      </c>
      <c r="I34" s="425">
        <f t="shared" si="11"/>
        <v>52460923.198254332</v>
      </c>
      <c r="J34" s="425">
        <f t="shared" si="11"/>
        <v>3263707.07681177</v>
      </c>
      <c r="K34" s="425">
        <f t="shared" si="11"/>
        <v>-1417531.3423638302</v>
      </c>
      <c r="L34" s="425">
        <f t="shared" si="11"/>
        <v>51165918.526474573</v>
      </c>
      <c r="M34" s="425">
        <f t="shared" si="11"/>
        <v>36468637.058693968</v>
      </c>
      <c r="N34" s="425">
        <f t="shared" si="11"/>
        <v>50146568.161051482</v>
      </c>
      <c r="O34" s="425">
        <f t="shared" si="11"/>
        <v>181816729.01326501</v>
      </c>
      <c r="P34" s="425">
        <f t="shared" si="11"/>
        <v>91381693.578025267</v>
      </c>
      <c r="Q34" s="425">
        <f t="shared" si="11"/>
        <v>6037951.635452861</v>
      </c>
      <c r="R34" s="425">
        <f t="shared" si="11"/>
        <v>-15958433.207351979</v>
      </c>
      <c r="S34" s="425">
        <f t="shared" si="11"/>
        <v>7865641.0369841894</v>
      </c>
      <c r="T34" s="425">
        <f t="shared" si="11"/>
        <v>0</v>
      </c>
      <c r="U34" s="425">
        <f t="shared" si="11"/>
        <v>-75332021.296192527</v>
      </c>
      <c r="V34" s="425">
        <f t="shared" si="11"/>
        <v>537055124.12766075</v>
      </c>
      <c r="W34" s="425">
        <f t="shared" si="11"/>
        <v>2576310124.1276612</v>
      </c>
      <c r="Y34" s="439">
        <f>SUM(Y30,Y32)</f>
        <v>-7865641.0369841894</v>
      </c>
      <c r="Z34" s="440">
        <f>SUM(Z30,Z32)</f>
        <v>-29745909.100376669</v>
      </c>
      <c r="AA34" s="436">
        <f>SUM(AA30,AA32)</f>
        <v>-37611550.137360863</v>
      </c>
      <c r="AB34" s="436">
        <f>SUM(AB30,AB32)</f>
        <v>2538698573.9902992</v>
      </c>
      <c r="AC34" s="437">
        <f>W34/C34</f>
        <v>0.11336789704912464</v>
      </c>
      <c r="AD34" s="437">
        <f>AB34/C34</f>
        <v>0.11171283918016013</v>
      </c>
      <c r="AE34" s="441">
        <f>AA34/W34</f>
        <v>-1.4598999470258316E-2</v>
      </c>
      <c r="AF34" s="372"/>
      <c r="AG34" s="410"/>
      <c r="AH34" s="411"/>
      <c r="AI34" s="412"/>
    </row>
    <row r="35" spans="1:35" ht="12" thickTop="1" x14ac:dyDescent="0.2"/>
    <row r="36" spans="1:35" s="442" customFormat="1" x14ac:dyDescent="0.2">
      <c r="C36" s="443"/>
      <c r="D36" s="443"/>
      <c r="E36" s="443"/>
      <c r="F36" s="443"/>
      <c r="G36" s="443"/>
      <c r="H36" s="443"/>
      <c r="I36" s="443"/>
      <c r="J36" s="443"/>
      <c r="K36" s="443"/>
      <c r="L36" s="443"/>
      <c r="M36" s="443"/>
      <c r="N36" s="443"/>
      <c r="O36" s="443"/>
      <c r="P36" s="443"/>
      <c r="Q36" s="443"/>
      <c r="R36" s="443"/>
      <c r="S36" s="443"/>
      <c r="T36" s="443"/>
      <c r="U36" s="443"/>
      <c r="V36" s="443"/>
      <c r="W36" s="443"/>
      <c r="X36" s="443"/>
      <c r="Y36" s="443"/>
      <c r="Z36" s="443"/>
      <c r="AG36" s="364"/>
      <c r="AH36" s="364"/>
      <c r="AI36" s="364"/>
    </row>
    <row r="38" spans="1:35" x14ac:dyDescent="0.2">
      <c r="AG38" s="364" t="s">
        <v>465</v>
      </c>
      <c r="AH38" s="444">
        <f>AH8</f>
        <v>11437854429.896116</v>
      </c>
      <c r="AI38" s="412">
        <f>AI8</f>
        <v>1465343896.6684766</v>
      </c>
    </row>
    <row r="39" spans="1:35" x14ac:dyDescent="0.2">
      <c r="AG39" s="364" t="s">
        <v>466</v>
      </c>
      <c r="AH39" s="444">
        <f>AH11</f>
        <v>2775762382.4579811</v>
      </c>
      <c r="AI39" s="412">
        <f>AI11</f>
        <v>357495072.00133258</v>
      </c>
    </row>
    <row r="40" spans="1:35" x14ac:dyDescent="0.2">
      <c r="AG40" s="445" t="s">
        <v>467</v>
      </c>
      <c r="AH40" s="444">
        <f>AH12+AH14+AH18+AH19</f>
        <v>3119567842.3370185</v>
      </c>
      <c r="AI40" s="412">
        <f>AI12+AI14+AI18+AI19</f>
        <v>388658578.59952247</v>
      </c>
    </row>
    <row r="41" spans="1:35" x14ac:dyDescent="0.2">
      <c r="AG41" s="364" t="s">
        <v>468</v>
      </c>
      <c r="AH41" s="444">
        <f>AH28</f>
        <v>302562510.62199998</v>
      </c>
      <c r="AI41" s="412">
        <f>AI28</f>
        <v>7155944.4407883929</v>
      </c>
    </row>
    <row r="42" spans="1:35" x14ac:dyDescent="0.2">
      <c r="AG42" s="364" t="s">
        <v>469</v>
      </c>
      <c r="AH42" s="444">
        <f>AH13</f>
        <v>1789830692.5128145</v>
      </c>
      <c r="AI42" s="412">
        <f>AI13</f>
        <v>206581408.89377949</v>
      </c>
    </row>
    <row r="43" spans="1:35" x14ac:dyDescent="0.2">
      <c r="AG43" s="364" t="s">
        <v>470</v>
      </c>
      <c r="AH43" s="444">
        <f>AH17</f>
        <v>1377433361.1294594</v>
      </c>
      <c r="AI43" s="412">
        <f>AI17</f>
        <v>155729606.76576903</v>
      </c>
    </row>
    <row r="44" spans="1:35" x14ac:dyDescent="0.2">
      <c r="AG44" s="446" t="s">
        <v>79</v>
      </c>
      <c r="AH44" s="376">
        <f>SUM(AH38:AH43)</f>
        <v>20803011218.955391</v>
      </c>
      <c r="AI44" s="376">
        <f>SUM(AI38:AI43)</f>
        <v>2580964507.369668</v>
      </c>
    </row>
    <row r="45" spans="1:35" x14ac:dyDescent="0.2">
      <c r="AG45" s="442" t="s">
        <v>348</v>
      </c>
      <c r="AH45" s="447">
        <f>AH44-SUM(AH8:AH28)</f>
        <v>0</v>
      </c>
      <c r="AI45" s="447">
        <f>AI44-SUM(AI8:AI28)</f>
        <v>0</v>
      </c>
    </row>
  </sheetData>
  <mergeCells count="1">
    <mergeCell ref="A4:B4"/>
  </mergeCells>
  <pageMargins left="0.7" right="0.7" top="0.75" bottom="0.75" header="0.3" footer="0.3"/>
  <customProperties>
    <customPr name="_pios_id" r:id="rId1"/>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U89"/>
  <sheetViews>
    <sheetView zoomScale="90" zoomScaleNormal="90" workbookViewId="0">
      <pane xSplit="5" ySplit="7" topLeftCell="F8" activePane="bottomRight" state="frozen"/>
      <selection activeCell="H12" sqref="H12"/>
      <selection pane="topRight" activeCell="H12" sqref="H12"/>
      <selection pane="bottomLeft" activeCell="H12" sqref="H12"/>
      <selection pane="bottomRight" activeCell="F21" sqref="F21"/>
    </sheetView>
  </sheetViews>
  <sheetFormatPr defaultColWidth="8.7109375" defaultRowHeight="12.75" x14ac:dyDescent="0.2"/>
  <cols>
    <col min="1" max="1" width="8.5703125" style="143" customWidth="1"/>
    <col min="2" max="2" width="43.140625" style="143" customWidth="1"/>
    <col min="3" max="3" width="38.85546875" style="143" customWidth="1"/>
    <col min="4" max="5" width="10.42578125" style="143" customWidth="1"/>
    <col min="6" max="6" width="14.85546875" style="142" bestFit="1" customWidth="1"/>
    <col min="7" max="7" width="13.85546875" style="142" bestFit="1" customWidth="1"/>
    <col min="8" max="8" width="14.140625" style="142" bestFit="1" customWidth="1"/>
    <col min="9" max="9" width="11.85546875" style="143" bestFit="1" customWidth="1"/>
    <col min="10" max="10" width="17.42578125" style="142" customWidth="1"/>
    <col min="11" max="21" width="8.7109375" style="142"/>
    <col min="22" max="16384" width="8.7109375" style="143"/>
  </cols>
  <sheetData>
    <row r="1" spans="1:21" ht="18" x14ac:dyDescent="0.25">
      <c r="A1" s="140" t="s">
        <v>0</v>
      </c>
      <c r="B1" s="141"/>
      <c r="C1" s="141"/>
      <c r="D1" s="141"/>
      <c r="E1" s="141"/>
      <c r="F1" s="141"/>
      <c r="G1" s="141"/>
      <c r="H1" s="141"/>
      <c r="I1" s="141"/>
    </row>
    <row r="2" spans="1:21" ht="18" x14ac:dyDescent="0.25">
      <c r="A2" s="140" t="s">
        <v>1</v>
      </c>
      <c r="B2" s="141"/>
      <c r="C2" s="141"/>
      <c r="D2" s="141"/>
      <c r="E2" s="141"/>
      <c r="F2" s="141"/>
      <c r="G2" s="141"/>
      <c r="H2" s="141"/>
      <c r="I2" s="141"/>
    </row>
    <row r="3" spans="1:21" ht="18" x14ac:dyDescent="0.25">
      <c r="A3" s="140" t="s">
        <v>2</v>
      </c>
      <c r="B3" s="144"/>
      <c r="C3" s="144"/>
      <c r="D3" s="144"/>
      <c r="E3" s="144"/>
      <c r="F3" s="144"/>
      <c r="G3" s="144"/>
      <c r="H3" s="144"/>
      <c r="I3" s="144"/>
    </row>
    <row r="4" spans="1:21" ht="18" x14ac:dyDescent="0.25">
      <c r="A4" s="140" t="s">
        <v>3</v>
      </c>
      <c r="B4" s="144"/>
      <c r="C4" s="144"/>
      <c r="D4" s="144"/>
      <c r="E4" s="144"/>
      <c r="F4" s="144"/>
      <c r="G4" s="144"/>
      <c r="H4" s="144"/>
      <c r="I4" s="144"/>
    </row>
    <row r="5" spans="1:21" ht="18" x14ac:dyDescent="0.25">
      <c r="A5" s="140" t="s">
        <v>499</v>
      </c>
      <c r="B5" s="144"/>
      <c r="C5" s="144"/>
      <c r="D5" s="144"/>
      <c r="E5" s="144"/>
      <c r="F5" s="144"/>
      <c r="G5" s="144"/>
      <c r="H5" s="144"/>
      <c r="I5" s="144"/>
    </row>
    <row r="6" spans="1:21" s="145" customFormat="1" ht="17.25" customHeight="1" x14ac:dyDescent="0.25">
      <c r="A6" s="564"/>
      <c r="C6" s="146"/>
      <c r="D6" s="147"/>
      <c r="E6" s="148"/>
      <c r="F6" s="149"/>
      <c r="G6" s="150"/>
      <c r="H6" s="150"/>
      <c r="I6" s="150"/>
      <c r="J6" s="150"/>
      <c r="K6" s="150"/>
      <c r="L6" s="150"/>
      <c r="M6" s="150"/>
      <c r="N6" s="150"/>
      <c r="O6" s="150"/>
      <c r="P6" s="150"/>
      <c r="Q6" s="150"/>
      <c r="R6" s="150"/>
      <c r="S6" s="150"/>
      <c r="T6" s="150"/>
      <c r="U6" s="150"/>
    </row>
    <row r="7" spans="1:21" ht="39.75" customHeight="1" thickBot="1" x14ac:dyDescent="0.25">
      <c r="A7" s="151" t="s">
        <v>4</v>
      </c>
      <c r="B7" s="152"/>
      <c r="C7" s="153"/>
      <c r="D7" s="154" t="s">
        <v>5</v>
      </c>
      <c r="E7" s="155" t="s">
        <v>6</v>
      </c>
      <c r="F7" s="156" t="s">
        <v>7</v>
      </c>
      <c r="G7" s="156" t="s">
        <v>8</v>
      </c>
      <c r="H7" s="156" t="s">
        <v>9</v>
      </c>
      <c r="I7" s="157" t="s">
        <v>10</v>
      </c>
    </row>
    <row r="8" spans="1:21" x14ac:dyDescent="0.2">
      <c r="A8" s="158" t="s">
        <v>11</v>
      </c>
      <c r="B8" s="159" t="s">
        <v>12</v>
      </c>
      <c r="C8" s="160" t="s">
        <v>13</v>
      </c>
      <c r="D8" s="160" t="s">
        <v>14</v>
      </c>
      <c r="E8" s="161" t="s">
        <v>15</v>
      </c>
      <c r="F8" s="162" t="s">
        <v>16</v>
      </c>
      <c r="G8" s="162" t="s">
        <v>17</v>
      </c>
      <c r="H8" s="162" t="s">
        <v>18</v>
      </c>
      <c r="I8" s="162" t="s">
        <v>19</v>
      </c>
    </row>
    <row r="9" spans="1:21" x14ac:dyDescent="0.2">
      <c r="A9" s="158"/>
      <c r="B9" s="159"/>
      <c r="C9" s="160"/>
      <c r="D9" s="160"/>
      <c r="E9" s="161"/>
      <c r="F9" s="163"/>
      <c r="G9" s="163"/>
      <c r="H9" s="163"/>
      <c r="I9" s="163"/>
    </row>
    <row r="10" spans="1:21" x14ac:dyDescent="0.2">
      <c r="A10" s="158">
        <f>A9+1</f>
        <v>1</v>
      </c>
      <c r="B10" s="565" t="s">
        <v>349</v>
      </c>
      <c r="C10" s="566"/>
      <c r="D10" s="567"/>
      <c r="E10" s="567"/>
      <c r="F10" s="568">
        <v>26036010.77454726</v>
      </c>
      <c r="G10" s="568">
        <v>2804272.0509128161</v>
      </c>
      <c r="H10" s="568">
        <v>28840282.825460076</v>
      </c>
      <c r="I10" s="165"/>
    </row>
    <row r="11" spans="1:21" x14ac:dyDescent="0.2">
      <c r="A11" s="158">
        <f t="shared" ref="A11:A34" si="0">A10+1</f>
        <v>2</v>
      </c>
      <c r="B11" s="565" t="s">
        <v>390</v>
      </c>
      <c r="C11" s="566"/>
      <c r="D11" s="569">
        <v>0.24722037912488903</v>
      </c>
      <c r="E11" s="570">
        <v>0.12929407606173551</v>
      </c>
      <c r="F11" s="571">
        <f>F10*D11</f>
        <v>6436632.4545832695</v>
      </c>
      <c r="G11" s="571">
        <f>G10*E11</f>
        <v>362575.7638485207</v>
      </c>
      <c r="H11" s="571">
        <f>SUM(F11:G11)</f>
        <v>6799208.2184317904</v>
      </c>
      <c r="I11" s="572" t="s">
        <v>475</v>
      </c>
    </row>
    <row r="12" spans="1:21" x14ac:dyDescent="0.2">
      <c r="A12" s="158">
        <f t="shared" si="0"/>
        <v>3</v>
      </c>
      <c r="B12" s="565" t="s">
        <v>148</v>
      </c>
      <c r="C12" s="566"/>
      <c r="D12" s="569">
        <v>-3.0675917108392977E-3</v>
      </c>
      <c r="E12" s="570">
        <v>-8.6592106436634824E-3</v>
      </c>
      <c r="F12" s="573">
        <f>IF(D12&lt;0,0,D12)*F10</f>
        <v>0</v>
      </c>
      <c r="G12" s="573">
        <f>IF(E12&lt;0,0,E12)*G10</f>
        <v>0</v>
      </c>
      <c r="H12" s="573">
        <f>SUM(F12:G12)</f>
        <v>0</v>
      </c>
      <c r="I12" s="574"/>
    </row>
    <row r="13" spans="1:21" x14ac:dyDescent="0.2">
      <c r="A13" s="158">
        <f t="shared" si="0"/>
        <v>4</v>
      </c>
      <c r="B13" s="565" t="s">
        <v>500</v>
      </c>
      <c r="C13" s="566"/>
      <c r="D13" s="575">
        <v>0.85</v>
      </c>
      <c r="E13" s="575">
        <v>0.15</v>
      </c>
      <c r="F13" s="573">
        <f>F14-SUM(F10:F12)</f>
        <v>-2179075.8418224417</v>
      </c>
      <c r="G13" s="573">
        <f>G14-SUM(G10:G12)</f>
        <v>2179075.8418224435</v>
      </c>
      <c r="H13" s="573">
        <f>SUM(F13:G13)</f>
        <v>0</v>
      </c>
      <c r="I13" s="574"/>
    </row>
    <row r="14" spans="1:21" s="142" customFormat="1" x14ac:dyDescent="0.2">
      <c r="A14" s="158">
        <f t="shared" si="0"/>
        <v>5</v>
      </c>
      <c r="B14" s="565" t="s">
        <v>21</v>
      </c>
      <c r="C14" s="576"/>
      <c r="D14" s="567"/>
      <c r="E14" s="567"/>
      <c r="F14" s="577">
        <f>H14*D13</f>
        <v>30293567.387308087</v>
      </c>
      <c r="G14" s="577">
        <f>H14*E13</f>
        <v>5345923.6565837804</v>
      </c>
      <c r="H14" s="578">
        <f>SUM(H10:H12)</f>
        <v>35639491.043891869</v>
      </c>
      <c r="I14" s="173"/>
      <c r="J14" s="579"/>
    </row>
    <row r="15" spans="1:21" ht="13.5" customHeight="1" x14ac:dyDescent="0.2">
      <c r="A15" s="158">
        <f t="shared" si="0"/>
        <v>6</v>
      </c>
      <c r="B15" s="164"/>
      <c r="C15" s="169"/>
      <c r="D15" s="170"/>
      <c r="E15" s="171"/>
      <c r="F15" s="580">
        <f>F14/H14</f>
        <v>0.85</v>
      </c>
      <c r="G15" s="580">
        <f>G14/H14</f>
        <v>0.15</v>
      </c>
      <c r="H15" s="177"/>
      <c r="I15" s="173"/>
    </row>
    <row r="16" spans="1:21" x14ac:dyDescent="0.2">
      <c r="A16" s="158">
        <f t="shared" si="0"/>
        <v>7</v>
      </c>
      <c r="B16" s="164" t="s">
        <v>484</v>
      </c>
      <c r="C16" s="169"/>
      <c r="D16" s="170"/>
      <c r="E16" s="171"/>
      <c r="F16" s="176">
        <v>-486441.44944413751</v>
      </c>
      <c r="G16" s="176">
        <v>110275.85080280798</v>
      </c>
      <c r="H16" s="178">
        <f>SUM(F16:G16)</f>
        <v>-376165.59864132956</v>
      </c>
      <c r="I16" s="173"/>
    </row>
    <row r="17" spans="1:17" s="142" customFormat="1" x14ac:dyDescent="0.2">
      <c r="A17" s="158">
        <f t="shared" si="0"/>
        <v>8</v>
      </c>
      <c r="B17" s="182" t="s">
        <v>480</v>
      </c>
      <c r="C17" s="169"/>
      <c r="D17" s="169"/>
      <c r="E17" s="183"/>
      <c r="F17" s="178">
        <v>-1930999.3851297796</v>
      </c>
      <c r="G17" s="178">
        <v>-159643.1417871397</v>
      </c>
      <c r="H17" s="178">
        <f>SUM(F17:G17)</f>
        <v>-2090642.5269169193</v>
      </c>
      <c r="I17" s="173"/>
    </row>
    <row r="18" spans="1:17" x14ac:dyDescent="0.2">
      <c r="A18" s="158">
        <f t="shared" si="0"/>
        <v>9</v>
      </c>
      <c r="B18" s="164" t="s">
        <v>487</v>
      </c>
      <c r="C18" s="160"/>
      <c r="D18" s="185">
        <v>0.85</v>
      </c>
      <c r="E18" s="185">
        <v>0.15</v>
      </c>
      <c r="F18" s="581">
        <f>H18*D18</f>
        <v>-631125</v>
      </c>
      <c r="G18" s="581">
        <f>H18*E18</f>
        <v>-111375</v>
      </c>
      <c r="H18" s="581">
        <v>-742500</v>
      </c>
      <c r="I18" s="161"/>
    </row>
    <row r="19" spans="1:17" s="142" customFormat="1" x14ac:dyDescent="0.2">
      <c r="A19" s="158">
        <f t="shared" si="0"/>
        <v>10</v>
      </c>
      <c r="B19" s="184" t="s">
        <v>25</v>
      </c>
      <c r="C19" s="169"/>
      <c r="D19" s="185">
        <v>0.85</v>
      </c>
      <c r="E19" s="185">
        <v>0.15</v>
      </c>
      <c r="F19" s="186">
        <f>H19*D19</f>
        <v>-713205.53899999999</v>
      </c>
      <c r="G19" s="186">
        <f>H19*E19</f>
        <v>-125859.80099999999</v>
      </c>
      <c r="H19" s="187">
        <v>-839065.34</v>
      </c>
      <c r="I19" s="173"/>
    </row>
    <row r="20" spans="1:17" s="142" customFormat="1" ht="14.1" customHeight="1" x14ac:dyDescent="0.2">
      <c r="A20" s="158">
        <f t="shared" si="0"/>
        <v>11</v>
      </c>
      <c r="B20" s="164"/>
      <c r="C20" s="169"/>
      <c r="D20" s="185"/>
      <c r="E20" s="188"/>
      <c r="F20" s="178"/>
      <c r="G20" s="178"/>
      <c r="H20" s="178"/>
      <c r="I20" s="173"/>
    </row>
    <row r="21" spans="1:17" s="142" customFormat="1" ht="14.1" customHeight="1" x14ac:dyDescent="0.2">
      <c r="A21" s="158">
        <f t="shared" si="0"/>
        <v>12</v>
      </c>
      <c r="B21" s="182" t="s">
        <v>479</v>
      </c>
      <c r="C21" s="169"/>
      <c r="F21" s="189">
        <f>SUM(F14:F20)-F15</f>
        <v>26531796.013734169</v>
      </c>
      <c r="G21" s="189">
        <f>SUM(G14:G20)-G15</f>
        <v>5059321.5645994488</v>
      </c>
      <c r="H21" s="189">
        <f>SUM(H14:H20)-H15</f>
        <v>31591117.57833362</v>
      </c>
      <c r="I21" s="173"/>
    </row>
    <row r="22" spans="1:17" s="142" customFormat="1" ht="14.1" customHeight="1" x14ac:dyDescent="0.2">
      <c r="A22" s="158">
        <f t="shared" si="0"/>
        <v>13</v>
      </c>
      <c r="B22" s="184"/>
      <c r="C22" s="169"/>
      <c r="D22" s="169"/>
      <c r="E22" s="181"/>
      <c r="F22" s="190"/>
      <c r="G22" s="190"/>
      <c r="H22" s="190"/>
      <c r="I22" s="173"/>
    </row>
    <row r="23" spans="1:17" s="142" customFormat="1" ht="14.1" customHeight="1" x14ac:dyDescent="0.2">
      <c r="A23" s="158">
        <f t="shared" si="0"/>
        <v>14</v>
      </c>
      <c r="B23" s="191" t="s">
        <v>27</v>
      </c>
      <c r="C23" s="169"/>
      <c r="D23" s="169"/>
      <c r="E23" s="181"/>
      <c r="F23" s="190"/>
      <c r="G23" s="190"/>
      <c r="H23" s="190"/>
      <c r="I23" s="173"/>
    </row>
    <row r="24" spans="1:17" s="142" customFormat="1" ht="14.1" customHeight="1" x14ac:dyDescent="0.2">
      <c r="A24" s="158">
        <f t="shared" si="0"/>
        <v>15</v>
      </c>
      <c r="B24" s="184" t="s">
        <v>488</v>
      </c>
      <c r="C24" s="169"/>
      <c r="D24" s="169"/>
      <c r="E24" s="181"/>
      <c r="F24" s="192">
        <v>7.1970000000000003E-3</v>
      </c>
      <c r="G24" s="192">
        <v>4.1980000000000003E-3</v>
      </c>
      <c r="H24" s="190"/>
      <c r="I24" s="181"/>
      <c r="M24" s="174"/>
    </row>
    <row r="25" spans="1:17" s="142" customFormat="1" ht="14.1" customHeight="1" x14ac:dyDescent="0.2">
      <c r="A25" s="158">
        <f t="shared" si="0"/>
        <v>16</v>
      </c>
      <c r="B25" s="184" t="s">
        <v>29</v>
      </c>
      <c r="C25" s="169"/>
      <c r="D25" s="169"/>
      <c r="E25" s="181"/>
      <c r="F25" s="192">
        <v>4.0000000000000001E-3</v>
      </c>
      <c r="G25" s="192">
        <v>4.0000000000000001E-3</v>
      </c>
      <c r="H25" s="190"/>
      <c r="I25" s="181"/>
    </row>
    <row r="26" spans="1:17" s="142" customFormat="1" ht="14.1" customHeight="1" x14ac:dyDescent="0.2">
      <c r="A26" s="158">
        <f t="shared" si="0"/>
        <v>17</v>
      </c>
      <c r="B26" s="184" t="s">
        <v>30</v>
      </c>
      <c r="C26" s="169"/>
      <c r="D26" s="169"/>
      <c r="E26" s="181"/>
      <c r="F26" s="192">
        <v>3.8455000000000003E-2</v>
      </c>
      <c r="G26" s="192">
        <v>3.8358000000000003E-2</v>
      </c>
      <c r="H26" s="190"/>
      <c r="I26" s="181"/>
    </row>
    <row r="27" spans="1:17" s="142" customFormat="1" ht="14.1" customHeight="1" x14ac:dyDescent="0.2">
      <c r="A27" s="158">
        <f t="shared" si="0"/>
        <v>18</v>
      </c>
      <c r="B27" s="184"/>
      <c r="C27" s="169"/>
      <c r="D27" s="169"/>
      <c r="E27" s="181"/>
      <c r="F27" s="193"/>
      <c r="G27" s="193"/>
      <c r="H27" s="190"/>
      <c r="I27" s="181"/>
    </row>
    <row r="28" spans="1:17" s="142" customFormat="1" ht="14.1" customHeight="1" x14ac:dyDescent="0.2">
      <c r="A28" s="158">
        <f t="shared" si="0"/>
        <v>19</v>
      </c>
      <c r="B28" s="182" t="s">
        <v>31</v>
      </c>
      <c r="C28" s="169"/>
      <c r="D28" s="169"/>
      <c r="E28" s="181"/>
      <c r="F28" s="194">
        <f>1-SUM(F24:F26)</f>
        <v>0.95034799999999997</v>
      </c>
      <c r="G28" s="194">
        <f>1-SUM(G24:G26)</f>
        <v>0.95344399999999996</v>
      </c>
      <c r="H28" s="195"/>
      <c r="I28" s="181"/>
    </row>
    <row r="29" spans="1:17" s="142" customFormat="1" ht="14.1" customHeight="1" x14ac:dyDescent="0.2">
      <c r="A29" s="158">
        <f t="shared" si="0"/>
        <v>20</v>
      </c>
      <c r="B29" s="184"/>
      <c r="C29" s="169"/>
      <c r="D29" s="169"/>
      <c r="E29" s="181"/>
      <c r="F29" s="190"/>
      <c r="G29" s="190"/>
      <c r="H29" s="190"/>
      <c r="I29" s="181"/>
    </row>
    <row r="30" spans="1:17" s="142" customFormat="1" ht="14.1" customHeight="1" x14ac:dyDescent="0.2">
      <c r="A30" s="158">
        <f t="shared" si="0"/>
        <v>21</v>
      </c>
      <c r="B30" s="182" t="s">
        <v>32</v>
      </c>
      <c r="C30" s="169"/>
      <c r="D30" s="169"/>
      <c r="E30" s="181"/>
      <c r="F30" s="189">
        <f>F21/F28</f>
        <v>27917979.53353316</v>
      </c>
      <c r="G30" s="189">
        <f>G21/G28</f>
        <v>5306364.6785751963</v>
      </c>
      <c r="H30" s="189">
        <f>SUM(F30:G30)</f>
        <v>33224344.212108355</v>
      </c>
      <c r="I30" s="181"/>
    </row>
    <row r="31" spans="1:17" s="142" customFormat="1" ht="14.1" customHeight="1" x14ac:dyDescent="0.2">
      <c r="A31" s="158">
        <f t="shared" si="0"/>
        <v>22</v>
      </c>
      <c r="B31" s="184"/>
      <c r="C31" s="169"/>
      <c r="D31" s="169"/>
      <c r="E31" s="181"/>
      <c r="F31" s="196"/>
      <c r="G31" s="196"/>
      <c r="H31" s="196"/>
      <c r="I31" s="181"/>
      <c r="Q31" s="175"/>
    </row>
    <row r="32" spans="1:17" s="142" customFormat="1" x14ac:dyDescent="0.2">
      <c r="A32" s="158">
        <f t="shared" si="0"/>
        <v>23</v>
      </c>
      <c r="B32" s="182" t="s">
        <v>385</v>
      </c>
      <c r="C32" s="169"/>
      <c r="D32" s="169"/>
      <c r="E32" s="169"/>
      <c r="F32" s="197">
        <v>52113987.837747663</v>
      </c>
      <c r="G32" s="197">
        <v>2734924.4286949211</v>
      </c>
      <c r="H32" s="187">
        <f>SUM(F32:G32)</f>
        <v>54848912.266442582</v>
      </c>
      <c r="I32" s="181"/>
    </row>
    <row r="33" spans="1:9" s="142" customFormat="1" x14ac:dyDescent="0.2">
      <c r="A33" s="158">
        <f t="shared" si="0"/>
        <v>24</v>
      </c>
      <c r="B33" s="198"/>
      <c r="C33" s="199"/>
      <c r="D33" s="199"/>
      <c r="E33" s="199"/>
      <c r="F33" s="200"/>
      <c r="G33" s="200"/>
      <c r="H33" s="200"/>
      <c r="I33" s="181"/>
    </row>
    <row r="34" spans="1:9" s="142" customFormat="1" ht="13.5" thickBot="1" x14ac:dyDescent="0.25">
      <c r="A34" s="158">
        <f t="shared" si="0"/>
        <v>25</v>
      </c>
      <c r="B34" s="201" t="s">
        <v>33</v>
      </c>
      <c r="C34" s="202"/>
      <c r="D34" s="202"/>
      <c r="E34" s="203"/>
      <c r="F34" s="204">
        <f>F30-F32</f>
        <v>-24196008.304214504</v>
      </c>
      <c r="G34" s="204">
        <f>G30-G32</f>
        <v>2571440.2498802752</v>
      </c>
      <c r="H34" s="204">
        <f>H30-H32</f>
        <v>-21624568.054334227</v>
      </c>
      <c r="I34" s="205"/>
    </row>
    <row r="35" spans="1:9" s="142" customFormat="1" ht="14.1" customHeight="1" thickTop="1" x14ac:dyDescent="0.2">
      <c r="B35" s="160"/>
      <c r="C35" s="169"/>
      <c r="D35" s="169"/>
      <c r="E35" s="169"/>
      <c r="F35" s="169"/>
      <c r="G35" s="169"/>
      <c r="H35" s="169"/>
    </row>
    <row r="36" spans="1:9" s="142" customFormat="1" ht="14.1" customHeight="1" x14ac:dyDescent="0.25">
      <c r="A36" s="208"/>
      <c r="B36" s="160"/>
      <c r="C36" s="169"/>
      <c r="D36" s="169"/>
      <c r="E36" s="169"/>
      <c r="F36" s="206"/>
      <c r="G36" s="206"/>
      <c r="H36" s="207"/>
    </row>
    <row r="37" spans="1:9" s="142" customFormat="1" ht="14.1" customHeight="1" x14ac:dyDescent="0.2">
      <c r="B37" s="160"/>
      <c r="C37" s="169"/>
      <c r="D37" s="169"/>
      <c r="E37" s="169"/>
      <c r="F37" s="206"/>
      <c r="G37" s="206"/>
      <c r="H37" s="207"/>
    </row>
    <row r="38" spans="1:9" s="142" customFormat="1" ht="14.1" customHeight="1" x14ac:dyDescent="0.2">
      <c r="A38" s="209" t="s">
        <v>34</v>
      </c>
      <c r="B38" s="160"/>
      <c r="C38" s="169"/>
      <c r="D38" s="169"/>
      <c r="E38" s="169"/>
      <c r="F38" s="206"/>
      <c r="G38" s="206"/>
      <c r="H38" s="207"/>
    </row>
    <row r="39" spans="1:9" s="142" customFormat="1" ht="14.1" customHeight="1" thickBot="1" x14ac:dyDescent="0.25">
      <c r="A39" s="212"/>
      <c r="C39" s="169"/>
      <c r="D39" s="169"/>
      <c r="E39" s="169"/>
      <c r="F39" s="210" t="s">
        <v>7</v>
      </c>
      <c r="G39" s="210" t="s">
        <v>8</v>
      </c>
      <c r="H39" s="211" t="s">
        <v>9</v>
      </c>
    </row>
    <row r="40" spans="1:9" s="142" customFormat="1" ht="14.1" customHeight="1" x14ac:dyDescent="0.2">
      <c r="A40" s="214" t="s">
        <v>491</v>
      </c>
      <c r="C40" s="169"/>
      <c r="D40" s="169"/>
      <c r="E40" s="169"/>
      <c r="F40" s="215">
        <v>0</v>
      </c>
      <c r="G40" s="215">
        <v>0</v>
      </c>
      <c r="H40" s="215">
        <f>SUM(F40:G40)</f>
        <v>0</v>
      </c>
    </row>
    <row r="41" spans="1:9" s="142" customFormat="1" ht="14.1" customHeight="1" x14ac:dyDescent="0.2">
      <c r="A41" s="164" t="s">
        <v>22</v>
      </c>
      <c r="C41" s="169"/>
      <c r="D41" s="169"/>
      <c r="E41" s="169"/>
      <c r="F41" s="215">
        <v>-120749.42130283965</v>
      </c>
      <c r="G41" s="215">
        <v>3042.5311898027253</v>
      </c>
      <c r="H41" s="215">
        <f>SUM(F41:G41)</f>
        <v>-117706.89011303692</v>
      </c>
    </row>
    <row r="42" spans="1:9" s="142" customFormat="1" ht="12.6" customHeight="1" x14ac:dyDescent="0.2">
      <c r="A42" s="212" t="s">
        <v>390</v>
      </c>
      <c r="C42" s="169"/>
      <c r="D42" s="169"/>
      <c r="E42" s="169"/>
      <c r="F42" s="216">
        <v>6791900.9494918874</v>
      </c>
      <c r="G42" s="216">
        <v>379902.49074807722</v>
      </c>
      <c r="H42" s="216">
        <f>SUM(F42:G42)</f>
        <v>7171803.440239965</v>
      </c>
    </row>
    <row r="43" spans="1:9" s="142" customFormat="1" x14ac:dyDescent="0.2">
      <c r="A43" s="212" t="s">
        <v>146</v>
      </c>
      <c r="B43" s="563"/>
      <c r="C43" s="563"/>
      <c r="D43" s="563"/>
      <c r="E43" s="563"/>
      <c r="F43" s="215">
        <v>-989468.63818617666</v>
      </c>
      <c r="G43" s="215">
        <v>55634.120871490806</v>
      </c>
      <c r="H43" s="216">
        <f t="shared" ref="H43:H47" si="1">SUM(F43:G43)</f>
        <v>-933834.51731468586</v>
      </c>
    </row>
    <row r="44" spans="1:9" s="142" customFormat="1" x14ac:dyDescent="0.2">
      <c r="A44" s="214" t="s">
        <v>490</v>
      </c>
      <c r="F44" s="215">
        <v>-665959.80382502568</v>
      </c>
      <c r="G44" s="215">
        <v>-116697.3750753631</v>
      </c>
      <c r="H44" s="216">
        <f t="shared" si="1"/>
        <v>-782657.17890038877</v>
      </c>
    </row>
    <row r="45" spans="1:9" s="142" customFormat="1" x14ac:dyDescent="0.2">
      <c r="A45" s="214" t="s">
        <v>476</v>
      </c>
      <c r="F45" s="215">
        <v>137690.80163634545</v>
      </c>
      <c r="G45" s="215">
        <v>-33650.7733492771</v>
      </c>
      <c r="H45" s="216">
        <f t="shared" si="1"/>
        <v>104040.02828706836</v>
      </c>
    </row>
    <row r="46" spans="1:9" s="142" customFormat="1" x14ac:dyDescent="0.2">
      <c r="A46" s="142" t="s">
        <v>489</v>
      </c>
      <c r="F46" s="215">
        <v>-27050072.744391654</v>
      </c>
      <c r="G46" s="215"/>
      <c r="H46" s="216">
        <f t="shared" si="1"/>
        <v>-27050072.744391654</v>
      </c>
    </row>
    <row r="47" spans="1:9" s="142" customFormat="1" x14ac:dyDescent="0.2">
      <c r="A47" s="142" t="s">
        <v>500</v>
      </c>
      <c r="F47" s="215">
        <v>-2299349.4476370383</v>
      </c>
      <c r="G47" s="215">
        <v>2283209.255495545</v>
      </c>
      <c r="H47" s="216">
        <f t="shared" si="1"/>
        <v>-16140.192141493317</v>
      </c>
    </row>
    <row r="48" spans="1:9" s="142" customFormat="1" ht="13.5" thickBot="1" x14ac:dyDescent="0.25">
      <c r="A48" s="218" t="s">
        <v>37</v>
      </c>
      <c r="F48" s="219">
        <f>SUM(F40:F47)</f>
        <v>-24196008.3042145</v>
      </c>
      <c r="G48" s="219">
        <f>SUM(G40:G46)</f>
        <v>288230.99438473058</v>
      </c>
      <c r="H48" s="219">
        <f>SUM(H40:H46)</f>
        <v>-21608427.862192731</v>
      </c>
    </row>
    <row r="49" spans="1:9" s="142" customFormat="1" ht="13.5" thickTop="1" x14ac:dyDescent="0.2">
      <c r="A49" s="143"/>
    </row>
    <row r="50" spans="1:9" s="142" customFormat="1" x14ac:dyDescent="0.2"/>
    <row r="51" spans="1:9" s="142" customFormat="1" x14ac:dyDescent="0.2">
      <c r="A51" s="582" t="s">
        <v>477</v>
      </c>
    </row>
    <row r="52" spans="1:9" s="142" customFormat="1" x14ac:dyDescent="0.2">
      <c r="A52" s="582"/>
      <c r="F52" s="583"/>
      <c r="G52" s="583"/>
      <c r="I52" s="143"/>
    </row>
    <row r="53" spans="1:9" s="142" customFormat="1" x14ac:dyDescent="0.2">
      <c r="F53" s="583"/>
      <c r="G53" s="583"/>
      <c r="I53" s="143"/>
    </row>
    <row r="54" spans="1:9" s="142" customFormat="1" x14ac:dyDescent="0.2">
      <c r="C54" s="579"/>
      <c r="D54" s="579"/>
      <c r="I54" s="143"/>
    </row>
    <row r="55" spans="1:9" s="142" customFormat="1" x14ac:dyDescent="0.2">
      <c r="A55" s="143"/>
      <c r="I55" s="143"/>
    </row>
    <row r="56" spans="1:9" s="142" customFormat="1" x14ac:dyDescent="0.2">
      <c r="A56" s="143"/>
      <c r="B56" s="143"/>
      <c r="C56" s="220"/>
      <c r="D56" s="220"/>
      <c r="E56" s="143"/>
      <c r="I56" s="143"/>
    </row>
    <row r="57" spans="1:9" x14ac:dyDescent="0.2">
      <c r="C57" s="221"/>
      <c r="D57" s="221"/>
    </row>
    <row r="89" spans="5:5" x14ac:dyDescent="0.2">
      <c r="E89" s="143" t="s">
        <v>478</v>
      </c>
    </row>
  </sheetData>
  <pageMargins left="0.7" right="0.7" top="0.75" bottom="0.75" header="0.3" footer="0.3"/>
  <pageSetup orientation="portrait" r:id="rId1"/>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86"/>
  <sheetViews>
    <sheetView zoomScale="90" zoomScaleNormal="90" workbookViewId="0">
      <pane xSplit="5" ySplit="6" topLeftCell="F7" activePane="bottomRight" state="frozen"/>
      <selection pane="topRight" activeCell="F1" sqref="F1"/>
      <selection pane="bottomLeft" activeCell="A7" sqref="A7"/>
      <selection pane="bottomRight" activeCell="F26" sqref="F26"/>
    </sheetView>
  </sheetViews>
  <sheetFormatPr defaultRowHeight="12.75" x14ac:dyDescent="0.2"/>
  <cols>
    <col min="1" max="1" width="8.5703125" customWidth="1"/>
    <col min="2" max="2" width="43.140625" customWidth="1"/>
    <col min="3" max="3" width="38.85546875" customWidth="1"/>
    <col min="4" max="5" width="10.42578125" customWidth="1"/>
    <col min="6" max="6" width="14.28515625" style="3" bestFit="1" customWidth="1"/>
    <col min="7" max="7" width="12.28515625" style="3" bestFit="1" customWidth="1"/>
    <col min="8" max="8" width="14.28515625" style="3" bestFit="1" customWidth="1"/>
    <col min="9" max="9" width="11.85546875" bestFit="1" customWidth="1"/>
    <col min="10" max="10" width="17.42578125" style="3" customWidth="1"/>
    <col min="11" max="21" width="8.85546875" style="3"/>
  </cols>
  <sheetData>
    <row r="1" spans="1:23" ht="18" x14ac:dyDescent="0.25">
      <c r="A1" s="1" t="s">
        <v>0</v>
      </c>
      <c r="B1" s="2"/>
      <c r="C1" s="2"/>
      <c r="D1" s="2"/>
      <c r="E1" s="2"/>
      <c r="F1" s="2"/>
      <c r="G1" s="2"/>
      <c r="H1" s="2"/>
      <c r="I1" s="2"/>
    </row>
    <row r="2" spans="1:23" ht="18" x14ac:dyDescent="0.25">
      <c r="A2" s="1" t="s">
        <v>1</v>
      </c>
      <c r="B2" s="2"/>
      <c r="C2" s="2"/>
      <c r="D2" s="2"/>
      <c r="E2" s="2"/>
      <c r="F2" s="2"/>
      <c r="G2" s="2"/>
      <c r="H2" s="2"/>
      <c r="I2" s="2"/>
    </row>
    <row r="3" spans="1:23" ht="18" x14ac:dyDescent="0.25">
      <c r="A3" s="1" t="s">
        <v>2</v>
      </c>
      <c r="B3" s="4"/>
      <c r="C3" s="4"/>
      <c r="D3" s="4"/>
      <c r="E3" s="4"/>
      <c r="F3" s="4"/>
      <c r="G3" s="4"/>
      <c r="H3" s="4"/>
      <c r="I3" s="4"/>
    </row>
    <row r="4" spans="1:23" ht="18" x14ac:dyDescent="0.25">
      <c r="A4" s="1" t="s">
        <v>3</v>
      </c>
      <c r="B4" s="4"/>
      <c r="C4" s="4"/>
      <c r="D4" s="4"/>
      <c r="E4" s="4"/>
      <c r="F4" s="4"/>
      <c r="G4" s="4"/>
      <c r="H4" s="4"/>
      <c r="I4" s="4"/>
    </row>
    <row r="5" spans="1:23" s="6" customFormat="1" ht="17.25" customHeight="1" x14ac:dyDescent="0.25">
      <c r="A5" s="5"/>
      <c r="C5" s="7"/>
      <c r="D5" s="8"/>
      <c r="E5" s="9"/>
      <c r="F5" s="10"/>
      <c r="G5" s="11"/>
      <c r="H5" s="11"/>
      <c r="I5" s="11"/>
      <c r="J5" s="11"/>
      <c r="K5" s="11"/>
      <c r="L5" s="11"/>
      <c r="M5" s="11"/>
      <c r="N5" s="11"/>
      <c r="O5" s="11"/>
      <c r="P5" s="11"/>
      <c r="Q5" s="11"/>
      <c r="R5" s="11"/>
      <c r="S5" s="11"/>
      <c r="T5" s="11"/>
      <c r="U5" s="11"/>
    </row>
    <row r="6" spans="1:23" ht="39.75" customHeight="1" thickBot="1" x14ac:dyDescent="0.25">
      <c r="A6" s="12" t="s">
        <v>4</v>
      </c>
      <c r="B6" s="13"/>
      <c r="C6" s="14"/>
      <c r="D6" s="15" t="s">
        <v>5</v>
      </c>
      <c r="E6" s="16" t="s">
        <v>6</v>
      </c>
      <c r="F6" s="17" t="s">
        <v>7</v>
      </c>
      <c r="G6" s="17" t="s">
        <v>8</v>
      </c>
      <c r="H6" s="17" t="s">
        <v>9</v>
      </c>
      <c r="I6" s="18" t="s">
        <v>10</v>
      </c>
      <c r="V6" s="3"/>
    </row>
    <row r="7" spans="1:23" x14ac:dyDescent="0.2">
      <c r="A7" s="19" t="s">
        <v>11</v>
      </c>
      <c r="B7" s="20" t="s">
        <v>12</v>
      </c>
      <c r="C7" s="21" t="s">
        <v>13</v>
      </c>
      <c r="D7" s="21" t="s">
        <v>14</v>
      </c>
      <c r="E7" s="22" t="s">
        <v>15</v>
      </c>
      <c r="F7" s="23" t="s">
        <v>16</v>
      </c>
      <c r="G7" s="23" t="s">
        <v>17</v>
      </c>
      <c r="H7" s="23" t="s">
        <v>18</v>
      </c>
      <c r="I7" s="23" t="s">
        <v>19</v>
      </c>
      <c r="V7" s="3"/>
    </row>
    <row r="8" spans="1:23" x14ac:dyDescent="0.2">
      <c r="A8" s="19"/>
      <c r="B8" s="20"/>
      <c r="C8" s="21"/>
      <c r="D8" s="21"/>
      <c r="E8" s="22"/>
      <c r="F8" s="24"/>
      <c r="G8" s="24"/>
      <c r="H8" s="24"/>
      <c r="I8" s="24"/>
      <c r="V8" s="3"/>
    </row>
    <row r="9" spans="1:23" x14ac:dyDescent="0.2">
      <c r="A9" s="19">
        <f>A8+1</f>
        <v>1</v>
      </c>
      <c r="B9" s="25" t="s">
        <v>349</v>
      </c>
      <c r="C9" s="21"/>
      <c r="D9" s="39">
        <v>0.85</v>
      </c>
      <c r="E9" s="39">
        <v>0.15</v>
      </c>
      <c r="F9" s="542">
        <f>H9*D9</f>
        <v>24514240.401641063</v>
      </c>
      <c r="G9" s="542">
        <f>H9*E9</f>
        <v>4326042.4238190111</v>
      </c>
      <c r="H9" s="26">
        <v>28840282.825460076</v>
      </c>
      <c r="I9" s="24"/>
      <c r="V9" s="3"/>
    </row>
    <row r="10" spans="1:23" x14ac:dyDescent="0.2">
      <c r="A10" s="19">
        <f t="shared" ref="A10:A32" si="0">A9+1</f>
        <v>2</v>
      </c>
      <c r="B10" s="25" t="s">
        <v>148</v>
      </c>
      <c r="C10" s="21"/>
      <c r="D10" s="448">
        <f>'Elec Sch 142 05-2023'!AE8</f>
        <v>-3.0675917108392977E-3</v>
      </c>
      <c r="E10" s="449">
        <f>'Gas Sch 142 05-2023'!U11</f>
        <v>-8.6592106436634824E-3</v>
      </c>
      <c r="F10" s="34">
        <f>IF(D10&lt;0,0,D10)*F9</f>
        <v>0</v>
      </c>
      <c r="G10" s="34">
        <f>IF(E10&lt;0,0,E10)*G9</f>
        <v>0</v>
      </c>
      <c r="H10" s="34">
        <f>F10+G10</f>
        <v>0</v>
      </c>
      <c r="I10" s="540"/>
      <c r="V10" s="3"/>
    </row>
    <row r="11" spans="1:23" x14ac:dyDescent="0.2">
      <c r="A11" s="19">
        <f t="shared" si="0"/>
        <v>3</v>
      </c>
      <c r="B11" s="25" t="s">
        <v>390</v>
      </c>
      <c r="C11" s="21"/>
      <c r="D11" s="481">
        <f>'BDJ-18 2022 GRC Compl Filing'!I11</f>
        <v>0.24722037912488903</v>
      </c>
      <c r="E11" s="449">
        <f>'BDJ-18 2022 GRC Compl Filing'!I18</f>
        <v>0.12929407606173551</v>
      </c>
      <c r="F11" s="34">
        <f>(F9+F10)*D11</f>
        <v>6060419.8060523756</v>
      </c>
      <c r="G11" s="34">
        <f>(G9+G10)*E11</f>
        <v>559331.65819154982</v>
      </c>
      <c r="H11" s="34">
        <f>F11+G11</f>
        <v>6619751.4642439252</v>
      </c>
      <c r="I11" s="541" t="s">
        <v>475</v>
      </c>
      <c r="V11" s="3"/>
    </row>
    <row r="12" spans="1:23" ht="12.6" customHeight="1" x14ac:dyDescent="0.2">
      <c r="A12" s="19">
        <f t="shared" si="0"/>
        <v>4</v>
      </c>
      <c r="B12" s="25" t="s">
        <v>21</v>
      </c>
      <c r="C12" s="27"/>
      <c r="E12" s="222"/>
      <c r="F12" s="543">
        <f>SUM(F9:F11)</f>
        <v>30574660.207693439</v>
      </c>
      <c r="G12" s="543">
        <f>SUM(G9:G11)</f>
        <v>4885374.0820105607</v>
      </c>
      <c r="H12" s="543">
        <f>SUM(H9:H11)</f>
        <v>35460034.289704002</v>
      </c>
      <c r="I12" s="30"/>
      <c r="V12" s="3"/>
    </row>
    <row r="13" spans="1:23" s="3" customFormat="1" ht="12.6" customHeight="1" x14ac:dyDescent="0.2">
      <c r="A13" s="19">
        <f t="shared" si="0"/>
        <v>5</v>
      </c>
      <c r="B13" s="25"/>
      <c r="C13" s="27"/>
      <c r="D13" s="28"/>
      <c r="E13" s="29"/>
      <c r="F13" s="547">
        <f>F12/H12</f>
        <v>0.86222872651228499</v>
      </c>
      <c r="G13" s="547">
        <f>G12/H12</f>
        <v>0.13777127348771498</v>
      </c>
      <c r="H13" s="33"/>
      <c r="I13" s="30"/>
      <c r="W13"/>
    </row>
    <row r="14" spans="1:23" ht="13.5" customHeight="1" x14ac:dyDescent="0.2">
      <c r="A14" s="19">
        <f t="shared" si="0"/>
        <v>6</v>
      </c>
      <c r="B14" s="25" t="s">
        <v>484</v>
      </c>
      <c r="C14" s="27"/>
      <c r="D14" s="28"/>
      <c r="E14" s="29"/>
      <c r="F14" s="32">
        <v>-486441.44944413751</v>
      </c>
      <c r="G14" s="32">
        <v>110275.85080280798</v>
      </c>
      <c r="H14" s="34">
        <v>-376165.59864132956</v>
      </c>
      <c r="I14" s="30"/>
      <c r="V14" s="3"/>
    </row>
    <row r="15" spans="1:23" x14ac:dyDescent="0.2">
      <c r="A15" s="19">
        <f t="shared" si="0"/>
        <v>7</v>
      </c>
      <c r="B15" s="36" t="s">
        <v>480</v>
      </c>
      <c r="C15" s="27"/>
      <c r="D15" s="27"/>
      <c r="E15" s="37"/>
      <c r="F15" s="34">
        <v>-1930999.3851297796</v>
      </c>
      <c r="G15" s="34">
        <v>-159643.1417871397</v>
      </c>
      <c r="H15" s="34">
        <v>-2090642.5269169193</v>
      </c>
      <c r="I15" s="30"/>
      <c r="V15" s="3"/>
    </row>
    <row r="16" spans="1:23" s="3" customFormat="1" x14ac:dyDescent="0.2">
      <c r="A16" s="19">
        <f t="shared" si="0"/>
        <v>8</v>
      </c>
      <c r="B16" s="25" t="s">
        <v>487</v>
      </c>
      <c r="C16" s="21"/>
      <c r="D16" s="39">
        <v>0.85</v>
      </c>
      <c r="E16" s="39">
        <v>0.15</v>
      </c>
      <c r="F16" s="542">
        <v>-631125</v>
      </c>
      <c r="G16" s="542">
        <v>-111375</v>
      </c>
      <c r="H16" s="542">
        <v>-742500</v>
      </c>
      <c r="I16" s="22"/>
      <c r="W16"/>
    </row>
    <row r="17" spans="1:23" x14ac:dyDescent="0.2">
      <c r="A17" s="19">
        <f t="shared" si="0"/>
        <v>9</v>
      </c>
      <c r="B17" s="38" t="s">
        <v>25</v>
      </c>
      <c r="C17" s="27"/>
      <c r="D17" s="39">
        <v>0.85</v>
      </c>
      <c r="E17" s="39">
        <v>0.15</v>
      </c>
      <c r="F17" s="40">
        <v>-713205.53899999999</v>
      </c>
      <c r="G17" s="40">
        <v>-125859.80099999999</v>
      </c>
      <c r="H17" s="41">
        <v>-839065.34</v>
      </c>
      <c r="I17" s="30"/>
      <c r="V17" s="3"/>
    </row>
    <row r="18" spans="1:23" s="3" customFormat="1" x14ac:dyDescent="0.2">
      <c r="A18" s="19">
        <f t="shared" si="0"/>
        <v>10</v>
      </c>
      <c r="B18" s="25"/>
      <c r="C18" s="27"/>
      <c r="D18" s="39"/>
      <c r="E18" s="42"/>
      <c r="F18" s="34"/>
      <c r="G18" s="34"/>
      <c r="H18" s="34"/>
      <c r="I18" s="30"/>
      <c r="W18"/>
    </row>
    <row r="19" spans="1:23" s="3" customFormat="1" ht="14.1" customHeight="1" x14ac:dyDescent="0.2">
      <c r="A19" s="19">
        <f t="shared" si="0"/>
        <v>11</v>
      </c>
      <c r="B19" s="36" t="s">
        <v>479</v>
      </c>
      <c r="C19" s="27"/>
      <c r="F19" s="43">
        <f>SUM(F12:F18)-F13</f>
        <v>26812888.834119521</v>
      </c>
      <c r="G19" s="43">
        <f>SUM(G12:G18)-G13</f>
        <v>4598771.9900262291</v>
      </c>
      <c r="H19" s="43">
        <f>SUM(H12:H18)-H13</f>
        <v>31411660.824145753</v>
      </c>
      <c r="I19" s="30"/>
      <c r="W19"/>
    </row>
    <row r="20" spans="1:23" s="3" customFormat="1" ht="14.1" customHeight="1" x14ac:dyDescent="0.2">
      <c r="A20" s="19">
        <f t="shared" si="0"/>
        <v>12</v>
      </c>
      <c r="B20" s="38"/>
      <c r="C20" s="27"/>
      <c r="D20" s="27"/>
      <c r="E20" s="35"/>
      <c r="F20" s="44"/>
      <c r="G20" s="44"/>
      <c r="H20" s="44"/>
      <c r="I20" s="30"/>
    </row>
    <row r="21" spans="1:23" s="3" customFormat="1" ht="14.1" customHeight="1" x14ac:dyDescent="0.2">
      <c r="A21" s="19">
        <f t="shared" si="0"/>
        <v>13</v>
      </c>
      <c r="B21" s="45" t="s">
        <v>27</v>
      </c>
      <c r="C21" s="27"/>
      <c r="D21" s="27"/>
      <c r="E21" s="35"/>
      <c r="F21" s="44"/>
      <c r="G21" s="44"/>
      <c r="H21" s="44"/>
      <c r="I21" s="30"/>
    </row>
    <row r="22" spans="1:23" s="3" customFormat="1" ht="14.1" customHeight="1" x14ac:dyDescent="0.2">
      <c r="A22" s="19">
        <f t="shared" si="0"/>
        <v>14</v>
      </c>
      <c r="B22" s="38" t="s">
        <v>488</v>
      </c>
      <c r="C22" s="27"/>
      <c r="D22" s="27"/>
      <c r="E22" s="35"/>
      <c r="F22" s="46">
        <v>7.1970000000000003E-3</v>
      </c>
      <c r="G22" s="46">
        <v>4.1980000000000003E-3</v>
      </c>
      <c r="H22" s="44"/>
      <c r="I22" s="35"/>
    </row>
    <row r="23" spans="1:23" s="3" customFormat="1" ht="14.1" customHeight="1" x14ac:dyDescent="0.2">
      <c r="A23" s="19">
        <f t="shared" si="0"/>
        <v>15</v>
      </c>
      <c r="B23" s="38" t="s">
        <v>29</v>
      </c>
      <c r="C23" s="27"/>
      <c r="D23" s="27"/>
      <c r="E23" s="35"/>
      <c r="F23" s="46">
        <v>4.0000000000000001E-3</v>
      </c>
      <c r="G23" s="46">
        <v>4.0000000000000001E-3</v>
      </c>
      <c r="H23" s="44"/>
      <c r="I23" s="35"/>
    </row>
    <row r="24" spans="1:23" s="3" customFormat="1" ht="14.1" customHeight="1" x14ac:dyDescent="0.2">
      <c r="A24" s="19">
        <f t="shared" si="0"/>
        <v>16</v>
      </c>
      <c r="B24" s="38" t="s">
        <v>30</v>
      </c>
      <c r="C24" s="27"/>
      <c r="D24" s="27"/>
      <c r="E24" s="35"/>
      <c r="F24" s="46">
        <v>3.8455000000000003E-2</v>
      </c>
      <c r="G24" s="46">
        <v>3.8358000000000003E-2</v>
      </c>
      <c r="H24" s="44"/>
      <c r="I24" s="35"/>
    </row>
    <row r="25" spans="1:23" s="3" customFormat="1" ht="14.1" customHeight="1" x14ac:dyDescent="0.2">
      <c r="A25" s="19">
        <f t="shared" si="0"/>
        <v>17</v>
      </c>
      <c r="B25" s="38"/>
      <c r="C25" s="27"/>
      <c r="D25" s="27"/>
      <c r="E25" s="35"/>
      <c r="F25" s="47"/>
      <c r="G25" s="47"/>
      <c r="H25" s="44"/>
      <c r="I25" s="35"/>
    </row>
    <row r="26" spans="1:23" s="3" customFormat="1" ht="14.1" customHeight="1" x14ac:dyDescent="0.2">
      <c r="A26" s="19">
        <f t="shared" si="0"/>
        <v>18</v>
      </c>
      <c r="B26" s="36" t="s">
        <v>31</v>
      </c>
      <c r="C26" s="27"/>
      <c r="D26" s="27"/>
      <c r="E26" s="35"/>
      <c r="F26" s="48">
        <f>1-SUM(F22:F24)</f>
        <v>0.95034799999999997</v>
      </c>
      <c r="G26" s="48">
        <f>1-SUM(G22:G24)</f>
        <v>0.95344399999999996</v>
      </c>
      <c r="H26" s="49"/>
      <c r="I26" s="35"/>
    </row>
    <row r="27" spans="1:23" s="3" customFormat="1" ht="14.1" customHeight="1" x14ac:dyDescent="0.2">
      <c r="A27" s="19">
        <f t="shared" si="0"/>
        <v>19</v>
      </c>
      <c r="B27" s="38"/>
      <c r="C27" s="27"/>
      <c r="D27" s="27"/>
      <c r="E27" s="35"/>
      <c r="F27" s="44"/>
      <c r="G27" s="44"/>
      <c r="H27" s="44"/>
      <c r="I27" s="35"/>
    </row>
    <row r="28" spans="1:23" s="3" customFormat="1" ht="14.1" customHeight="1" x14ac:dyDescent="0.2">
      <c r="A28" s="19">
        <f t="shared" si="0"/>
        <v>20</v>
      </c>
      <c r="B28" s="36" t="s">
        <v>32</v>
      </c>
      <c r="C28" s="27"/>
      <c r="D28" s="27"/>
      <c r="E28" s="35"/>
      <c r="F28" s="43">
        <f>F19/F26</f>
        <v>28213758.364430211</v>
      </c>
      <c r="G28" s="43">
        <f>G19/G26</f>
        <v>4823326.7921621297</v>
      </c>
      <c r="H28" s="43">
        <f>SUM(F28:G28)</f>
        <v>33037085.156592339</v>
      </c>
      <c r="I28" s="35"/>
    </row>
    <row r="29" spans="1:23" s="3" customFormat="1" ht="14.1" customHeight="1" x14ac:dyDescent="0.2">
      <c r="A29" s="19">
        <f t="shared" si="0"/>
        <v>21</v>
      </c>
      <c r="B29" s="38"/>
      <c r="C29" s="27"/>
      <c r="D29" s="27"/>
      <c r="E29" s="35"/>
      <c r="F29" s="50"/>
      <c r="G29" s="50"/>
      <c r="H29" s="50"/>
      <c r="I29" s="35"/>
    </row>
    <row r="30" spans="1:23" s="3" customFormat="1" ht="14.1" customHeight="1" x14ac:dyDescent="0.2">
      <c r="A30" s="19">
        <f t="shared" si="0"/>
        <v>22</v>
      </c>
      <c r="B30" s="36" t="s">
        <v>385</v>
      </c>
      <c r="C30" s="27"/>
      <c r="D30" s="27"/>
      <c r="E30" s="27"/>
      <c r="F30" s="51">
        <v>52113987.837747663</v>
      </c>
      <c r="G30" s="51">
        <v>2734924.4286949211</v>
      </c>
      <c r="H30" s="41">
        <v>54848912.266442582</v>
      </c>
      <c r="I30" s="35"/>
    </row>
    <row r="31" spans="1:23" s="3" customFormat="1" x14ac:dyDescent="0.2">
      <c r="A31" s="19">
        <f t="shared" si="0"/>
        <v>23</v>
      </c>
      <c r="B31" s="52"/>
      <c r="C31" s="53"/>
      <c r="D31" s="53"/>
      <c r="E31" s="53"/>
      <c r="F31" s="54"/>
      <c r="G31" s="54"/>
      <c r="H31" s="54"/>
      <c r="I31" s="35"/>
    </row>
    <row r="32" spans="1:23" s="3" customFormat="1" ht="13.5" thickBot="1" x14ac:dyDescent="0.25">
      <c r="A32" s="19">
        <f t="shared" si="0"/>
        <v>24</v>
      </c>
      <c r="B32" s="55" t="s">
        <v>33</v>
      </c>
      <c r="C32" s="56"/>
      <c r="D32" s="56"/>
      <c r="E32" s="57"/>
      <c r="F32" s="58">
        <f>F28-F30</f>
        <v>-23900229.473317452</v>
      </c>
      <c r="G32" s="58">
        <f>G28-G30</f>
        <v>2088402.3634672086</v>
      </c>
      <c r="H32" s="58">
        <f>H28-H30</f>
        <v>-21811827.109850243</v>
      </c>
      <c r="I32" s="59"/>
    </row>
    <row r="33" spans="1:8" s="3" customFormat="1" ht="13.5" thickTop="1" x14ac:dyDescent="0.2">
      <c r="A33" s="21"/>
      <c r="B33" s="21"/>
      <c r="C33" s="27"/>
      <c r="D33" s="27"/>
      <c r="E33" s="27"/>
      <c r="F33" s="27"/>
      <c r="G33" s="27"/>
      <c r="H33" s="27"/>
    </row>
    <row r="34" spans="1:8" s="3" customFormat="1" ht="14.1" customHeight="1" x14ac:dyDescent="0.2">
      <c r="B34" s="21"/>
      <c r="C34" s="27"/>
      <c r="D34" s="27"/>
      <c r="E34" s="27"/>
      <c r="F34" s="60"/>
      <c r="G34" s="60"/>
      <c r="H34" s="61"/>
    </row>
    <row r="35" spans="1:8" s="3" customFormat="1" ht="14.1" customHeight="1" x14ac:dyDescent="0.25">
      <c r="A35" s="62"/>
      <c r="B35" s="21"/>
      <c r="C35" s="27"/>
      <c r="D35" s="27"/>
      <c r="E35" s="27"/>
      <c r="F35" s="60"/>
      <c r="G35" s="60"/>
      <c r="H35" s="61"/>
    </row>
    <row r="36" spans="1:8" s="3" customFormat="1" ht="14.1" customHeight="1" x14ac:dyDescent="0.2">
      <c r="B36" s="21"/>
      <c r="C36" s="27"/>
      <c r="D36" s="27"/>
      <c r="E36" s="27"/>
      <c r="F36" s="60"/>
      <c r="G36" s="60"/>
      <c r="H36" s="61"/>
    </row>
    <row r="37" spans="1:8" s="3" customFormat="1" ht="14.1" customHeight="1" thickBot="1" x14ac:dyDescent="0.25">
      <c r="A37" s="63" t="s">
        <v>34</v>
      </c>
      <c r="C37" s="27"/>
      <c r="D37" s="27"/>
      <c r="E37" s="27"/>
      <c r="F37" s="64" t="s">
        <v>7</v>
      </c>
      <c r="G37" s="64" t="s">
        <v>8</v>
      </c>
      <c r="H37" s="65" t="s">
        <v>9</v>
      </c>
    </row>
    <row r="38" spans="1:8" s="3" customFormat="1" ht="14.1" customHeight="1" x14ac:dyDescent="0.2">
      <c r="A38" s="66"/>
      <c r="C38" s="27"/>
      <c r="D38" s="27"/>
      <c r="E38" s="27"/>
      <c r="F38" s="67"/>
      <c r="G38" s="67"/>
      <c r="H38" s="60"/>
    </row>
    <row r="39" spans="1:8" s="3" customFormat="1" ht="14.1" customHeight="1" x14ac:dyDescent="0.2">
      <c r="A39" s="68" t="s">
        <v>491</v>
      </c>
      <c r="C39" s="27"/>
      <c r="D39" s="27"/>
      <c r="E39" s="27"/>
      <c r="F39" s="69">
        <v>-1605819.8385786933</v>
      </c>
      <c r="G39" s="69">
        <v>1594126.4436094493</v>
      </c>
      <c r="H39" s="69">
        <v>-11693.394969244022</v>
      </c>
    </row>
    <row r="40" spans="1:8" s="3" customFormat="1" ht="14.1" customHeight="1" x14ac:dyDescent="0.2">
      <c r="A40" s="25" t="s">
        <v>22</v>
      </c>
      <c r="C40" s="27"/>
      <c r="D40" s="27"/>
      <c r="E40" s="27"/>
      <c r="F40" s="69">
        <v>-120753.60896298372</v>
      </c>
      <c r="G40" s="69">
        <v>3041.832599912032</v>
      </c>
      <c r="H40" s="69">
        <v>-117711.77636307169</v>
      </c>
    </row>
    <row r="41" spans="1:8" s="3" customFormat="1" x14ac:dyDescent="0.2">
      <c r="A41" s="1022" t="str">
        <f>'[118]Summary of RR change'!A13</f>
        <v>Increase pursuant to GRC Final Order 24/10 UE-220066 &amp; UG-220067</v>
      </c>
      <c r="B41" s="1022"/>
      <c r="C41" s="1022"/>
      <c r="D41" s="1022"/>
      <c r="E41" s="1022"/>
      <c r="F41" s="70">
        <v>6395145.1072664727</v>
      </c>
      <c r="G41" s="70">
        <v>585926.36770044034</v>
      </c>
      <c r="H41" s="70">
        <v>6981071.4749669135</v>
      </c>
    </row>
    <row r="42" spans="1:8" s="3" customFormat="1" x14ac:dyDescent="0.2">
      <c r="A42" s="66" t="str">
        <f>'[118]Summary of RR change'!A10</f>
        <v>Increase (Decrease) in Volume True-Up</v>
      </c>
      <c r="F42" s="69">
        <v>-989502.95353390439</v>
      </c>
      <c r="G42" s="69">
        <v>55621.346825147855</v>
      </c>
      <c r="H42" s="70">
        <v>-933881.60670875653</v>
      </c>
    </row>
    <row r="43" spans="1:8" s="3" customFormat="1" x14ac:dyDescent="0.2">
      <c r="A43" s="68" t="str">
        <f>'[118]Summary of RR change'!A15</f>
        <v xml:space="preserve">Reduction for 2022 SQI Penalty </v>
      </c>
      <c r="F43" s="69">
        <v>-665982.8996982642</v>
      </c>
      <c r="G43" s="69">
        <v>-116670.5804095364</v>
      </c>
      <c r="H43" s="70">
        <v>-782653.48010780057</v>
      </c>
    </row>
    <row r="44" spans="1:8" s="3" customFormat="1" x14ac:dyDescent="0.2">
      <c r="A44" s="68" t="s">
        <v>476</v>
      </c>
      <c r="F44" s="69">
        <v>137695.57683341057</v>
      </c>
      <c r="G44" s="69">
        <v>-33643.046858204594</v>
      </c>
      <c r="H44" s="70">
        <v>104052.52997520598</v>
      </c>
    </row>
    <row r="45" spans="1:8" s="3" customFormat="1" x14ac:dyDescent="0.2">
      <c r="A45" s="3" t="str">
        <f>'[118]Summary of RR change'!A14</f>
        <v xml:space="preserve">(Decrease) for ending the recovery of COVID-19 bill payment assistance program </v>
      </c>
      <c r="F45" s="69">
        <v>-27051010.85664349</v>
      </c>
      <c r="G45" s="69"/>
      <c r="H45" s="70">
        <v>-27051010.85664349</v>
      </c>
    </row>
    <row r="46" spans="1:8" s="3" customFormat="1" ht="13.5" thickBot="1" x14ac:dyDescent="0.25">
      <c r="A46" s="71" t="s">
        <v>37</v>
      </c>
      <c r="F46" s="72">
        <f>SUM(F39:F45)</f>
        <v>-23900229.473317452</v>
      </c>
      <c r="G46" s="72">
        <f>SUM(G39:G45)</f>
        <v>2088402.3634672086</v>
      </c>
      <c r="H46" s="72">
        <f>SUM(H39:H45)</f>
        <v>-21811827.109850243</v>
      </c>
    </row>
    <row r="47" spans="1:8" s="3" customFormat="1" ht="13.5" thickTop="1" x14ac:dyDescent="0.2">
      <c r="A47"/>
    </row>
    <row r="48" spans="1:8" s="3" customFormat="1" x14ac:dyDescent="0.2"/>
    <row r="49" spans="1:22" s="3" customFormat="1" x14ac:dyDescent="0.2">
      <c r="A49" s="538" t="s">
        <v>477</v>
      </c>
      <c r="F49" s="73"/>
      <c r="G49" s="73"/>
      <c r="I49"/>
    </row>
    <row r="50" spans="1:22" s="3" customFormat="1" x14ac:dyDescent="0.2">
      <c r="F50" s="73"/>
      <c r="G50" s="73"/>
      <c r="I50"/>
    </row>
    <row r="51" spans="1:22" s="3" customFormat="1" x14ac:dyDescent="0.2">
      <c r="C51" s="74"/>
      <c r="D51" s="74"/>
      <c r="I51"/>
    </row>
    <row r="52" spans="1:22" s="3" customFormat="1" x14ac:dyDescent="0.2">
      <c r="I52"/>
    </row>
    <row r="53" spans="1:22" s="3" customFormat="1" x14ac:dyDescent="0.2">
      <c r="A53"/>
      <c r="B53"/>
      <c r="C53" s="75"/>
      <c r="D53" s="75"/>
      <c r="E53"/>
      <c r="I53"/>
    </row>
    <row r="54" spans="1:22" s="3" customFormat="1" x14ac:dyDescent="0.2">
      <c r="A54"/>
      <c r="B54"/>
      <c r="C54" s="76"/>
      <c r="D54" s="76"/>
      <c r="E54"/>
      <c r="I54"/>
    </row>
    <row r="55" spans="1:22" x14ac:dyDescent="0.2">
      <c r="V55" s="3"/>
    </row>
    <row r="56" spans="1:22" x14ac:dyDescent="0.2">
      <c r="V56" s="3"/>
    </row>
    <row r="57" spans="1:22" x14ac:dyDescent="0.2">
      <c r="V57" s="3"/>
    </row>
    <row r="58" spans="1:22" x14ac:dyDescent="0.2">
      <c r="V58" s="3"/>
    </row>
    <row r="59" spans="1:22" x14ac:dyDescent="0.2">
      <c r="V59" s="3"/>
    </row>
    <row r="60" spans="1:22" x14ac:dyDescent="0.2">
      <c r="V60" s="3"/>
    </row>
    <row r="61" spans="1:22" x14ac:dyDescent="0.2">
      <c r="V61" s="3"/>
    </row>
    <row r="62" spans="1:22" x14ac:dyDescent="0.2">
      <c r="V62" s="3"/>
    </row>
    <row r="63" spans="1:22" x14ac:dyDescent="0.2">
      <c r="V63" s="3"/>
    </row>
    <row r="64" spans="1:22" x14ac:dyDescent="0.2">
      <c r="V64" s="3"/>
    </row>
    <row r="65" spans="22:22" x14ac:dyDescent="0.2">
      <c r="V65" s="3"/>
    </row>
    <row r="66" spans="22:22" x14ac:dyDescent="0.2">
      <c r="V66" s="3"/>
    </row>
    <row r="67" spans="22:22" x14ac:dyDescent="0.2">
      <c r="V67" s="3"/>
    </row>
    <row r="68" spans="22:22" x14ac:dyDescent="0.2">
      <c r="V68" s="3"/>
    </row>
    <row r="86" spans="5:5" x14ac:dyDescent="0.2">
      <c r="E86" t="s">
        <v>478</v>
      </c>
    </row>
  </sheetData>
  <mergeCells count="1">
    <mergeCell ref="A41:E41"/>
  </mergeCells>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
  <sheetViews>
    <sheetView workbookViewId="0">
      <selection activeCell="B3" sqref="B3"/>
    </sheetView>
  </sheetViews>
  <sheetFormatPr defaultRowHeight="12.75" x14ac:dyDescent="0.2"/>
  <cols>
    <col min="1" max="2" width="27.140625" customWidth="1"/>
    <col min="3" max="3" width="12" customWidth="1"/>
  </cols>
  <sheetData>
    <row r="2" spans="1:2" x14ac:dyDescent="0.2">
      <c r="A2" s="17" t="s">
        <v>7</v>
      </c>
      <c r="B2" s="17" t="s">
        <v>8</v>
      </c>
    </row>
    <row r="3" spans="1:2" x14ac:dyDescent="0.2">
      <c r="A3" s="539">
        <v>4393433</v>
      </c>
      <c r="B3" s="539">
        <v>1961711</v>
      </c>
    </row>
  </sheetData>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6"/>
  <sheetViews>
    <sheetView workbookViewId="0">
      <selection activeCell="I13" sqref="I13"/>
    </sheetView>
  </sheetViews>
  <sheetFormatPr defaultRowHeight="12.75" x14ac:dyDescent="0.2"/>
  <cols>
    <col min="1" max="1" width="20.7109375" bestFit="1" customWidth="1"/>
    <col min="2" max="2" width="49.5703125" bestFit="1" customWidth="1"/>
    <col min="3" max="3" width="10.7109375" bestFit="1" customWidth="1"/>
    <col min="4" max="4" width="9" bestFit="1" customWidth="1"/>
  </cols>
  <sheetData>
    <row r="1" spans="1:4" ht="13.5" thickBot="1" x14ac:dyDescent="0.25">
      <c r="A1" s="1023"/>
      <c r="B1" s="1024"/>
      <c r="C1" s="595" t="s">
        <v>510</v>
      </c>
      <c r="D1" s="596" t="s">
        <v>6</v>
      </c>
    </row>
    <row r="2" spans="1:4" ht="13.5" thickBot="1" x14ac:dyDescent="0.25">
      <c r="A2" s="597" t="s">
        <v>511</v>
      </c>
      <c r="B2" s="598" t="s">
        <v>512</v>
      </c>
      <c r="C2" s="599">
        <v>129808</v>
      </c>
      <c r="D2" s="598"/>
    </row>
    <row r="3" spans="1:4" ht="13.5" thickBot="1" x14ac:dyDescent="0.25">
      <c r="A3" s="597" t="s">
        <v>511</v>
      </c>
      <c r="B3" s="598" t="s">
        <v>513</v>
      </c>
      <c r="C3" s="599">
        <v>613636</v>
      </c>
      <c r="D3" s="598"/>
    </row>
    <row r="4" spans="1:4" ht="13.5" thickBot="1" x14ac:dyDescent="0.25">
      <c r="A4" s="597" t="s">
        <v>514</v>
      </c>
      <c r="B4" s="598" t="s">
        <v>515</v>
      </c>
      <c r="C4" s="599">
        <v>432092</v>
      </c>
      <c r="D4" s="599">
        <v>310408</v>
      </c>
    </row>
    <row r="5" spans="1:4" ht="13.5" thickBot="1" x14ac:dyDescent="0.25">
      <c r="A5" s="1025" t="s">
        <v>516</v>
      </c>
      <c r="B5" s="1026"/>
      <c r="C5" s="599">
        <v>1175536</v>
      </c>
      <c r="D5" s="599">
        <v>310408</v>
      </c>
    </row>
    <row r="6" spans="1:4" ht="13.5" thickBot="1" x14ac:dyDescent="0.25">
      <c r="A6" s="1025" t="s">
        <v>79</v>
      </c>
      <c r="B6" s="1026"/>
      <c r="C6" s="1027">
        <v>1485944</v>
      </c>
      <c r="D6" s="1028"/>
    </row>
  </sheetData>
  <mergeCells count="4">
    <mergeCell ref="A1:B1"/>
    <mergeCell ref="A5:B5"/>
    <mergeCell ref="A6:B6"/>
    <mergeCell ref="C6:D6"/>
  </mergeCells>
  <pageMargins left="0.7" right="0.7" top="0.75" bottom="0.75" header="0.3" footer="0.3"/>
  <customProperties>
    <customPr name="_pios_id" r:id="rId1"/>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topLeftCell="A7" workbookViewId="0">
      <selection activeCell="J37" sqref="J37"/>
    </sheetView>
  </sheetViews>
  <sheetFormatPr defaultColWidth="9.140625" defaultRowHeight="12.75" x14ac:dyDescent="0.2"/>
  <cols>
    <col min="1" max="1" width="10" style="633" bestFit="1" customWidth="1"/>
    <col min="2" max="2" width="14" style="633" bestFit="1" customWidth="1"/>
    <col min="3" max="3" width="10" style="633" bestFit="1" customWidth="1"/>
    <col min="4" max="4" width="22" style="633" bestFit="1" customWidth="1"/>
    <col min="5" max="5" width="28" style="633" bestFit="1" customWidth="1"/>
    <col min="6" max="6" width="25" style="633" bestFit="1" customWidth="1"/>
    <col min="7" max="7" width="14" style="633" bestFit="1" customWidth="1"/>
    <col min="8" max="8" width="17" style="633" bestFit="1" customWidth="1"/>
    <col min="9" max="13" width="15.7109375" style="633" customWidth="1"/>
    <col min="14" max="16384" width="9.140625" style="633"/>
  </cols>
  <sheetData>
    <row r="1" spans="1:8" ht="25.5" x14ac:dyDescent="0.2">
      <c r="A1" s="653" t="s">
        <v>42</v>
      </c>
      <c r="B1" s="653" t="s">
        <v>43</v>
      </c>
      <c r="C1" s="654" t="s">
        <v>44</v>
      </c>
      <c r="D1" s="653" t="s">
        <v>45</v>
      </c>
      <c r="E1" s="653" t="s">
        <v>46</v>
      </c>
      <c r="F1" s="653" t="s">
        <v>47</v>
      </c>
      <c r="G1" s="653" t="s">
        <v>48</v>
      </c>
      <c r="H1" s="653" t="s">
        <v>49</v>
      </c>
    </row>
    <row r="2" spans="1:8" x14ac:dyDescent="0.2">
      <c r="A2" s="633" t="s">
        <v>50</v>
      </c>
      <c r="B2" s="633" t="s">
        <v>51</v>
      </c>
      <c r="C2" s="633" t="s">
        <v>52</v>
      </c>
      <c r="D2" s="633" t="s">
        <v>53</v>
      </c>
      <c r="E2" s="633" t="s">
        <v>54</v>
      </c>
      <c r="F2" s="633" t="s">
        <v>573</v>
      </c>
      <c r="G2" s="652">
        <v>45208</v>
      </c>
      <c r="H2" s="651">
        <v>-1076985.8600000001</v>
      </c>
    </row>
    <row r="3" spans="1:8" x14ac:dyDescent="0.2">
      <c r="A3" s="633" t="s">
        <v>50</v>
      </c>
      <c r="B3" s="633" t="s">
        <v>51</v>
      </c>
      <c r="C3" s="633" t="s">
        <v>52</v>
      </c>
      <c r="D3" s="633" t="s">
        <v>53</v>
      </c>
      <c r="E3" s="633" t="s">
        <v>54</v>
      </c>
      <c r="F3" s="633" t="s">
        <v>571</v>
      </c>
      <c r="G3" s="652">
        <v>45230</v>
      </c>
      <c r="H3" s="651">
        <v>1416304.35</v>
      </c>
    </row>
    <row r="4" spans="1:8" x14ac:dyDescent="0.2">
      <c r="A4" s="633" t="s">
        <v>50</v>
      </c>
      <c r="B4" s="633" t="s">
        <v>51</v>
      </c>
      <c r="C4" s="633" t="s">
        <v>52</v>
      </c>
      <c r="D4" s="633" t="s">
        <v>53</v>
      </c>
      <c r="E4" s="633" t="s">
        <v>54</v>
      </c>
      <c r="F4" s="633" t="s">
        <v>572</v>
      </c>
      <c r="G4" s="652">
        <v>45230</v>
      </c>
      <c r="H4" s="651">
        <v>2877631.62</v>
      </c>
    </row>
    <row r="5" spans="1:8" x14ac:dyDescent="0.2">
      <c r="A5" s="633" t="s">
        <v>50</v>
      </c>
      <c r="B5" s="633" t="s">
        <v>51</v>
      </c>
      <c r="C5" s="633" t="s">
        <v>52</v>
      </c>
      <c r="D5" s="633" t="s">
        <v>53</v>
      </c>
      <c r="E5" s="633" t="s">
        <v>54</v>
      </c>
      <c r="F5" s="633" t="s">
        <v>571</v>
      </c>
      <c r="G5" s="652">
        <v>45238</v>
      </c>
      <c r="H5" s="651">
        <v>-1416304.35</v>
      </c>
    </row>
    <row r="6" spans="1:8" x14ac:dyDescent="0.2">
      <c r="A6" s="633" t="s">
        <v>50</v>
      </c>
      <c r="B6" s="633" t="s">
        <v>51</v>
      </c>
      <c r="C6" s="633" t="s">
        <v>52</v>
      </c>
      <c r="D6" s="633" t="s">
        <v>53</v>
      </c>
      <c r="E6" s="633" t="s">
        <v>54</v>
      </c>
      <c r="F6" s="633" t="s">
        <v>570</v>
      </c>
      <c r="G6" s="652">
        <v>45260</v>
      </c>
      <c r="H6" s="651">
        <v>2180519.19</v>
      </c>
    </row>
    <row r="7" spans="1:8" x14ac:dyDescent="0.2">
      <c r="A7" s="633" t="s">
        <v>50</v>
      </c>
      <c r="B7" s="633" t="s">
        <v>51</v>
      </c>
      <c r="C7" s="633" t="s">
        <v>52</v>
      </c>
      <c r="D7" s="633" t="s">
        <v>53</v>
      </c>
      <c r="E7" s="633" t="s">
        <v>54</v>
      </c>
      <c r="F7" s="633" t="s">
        <v>569</v>
      </c>
      <c r="G7" s="652">
        <v>45260</v>
      </c>
      <c r="H7" s="651">
        <v>1717634.86</v>
      </c>
    </row>
    <row r="8" spans="1:8" x14ac:dyDescent="0.2">
      <c r="A8" s="633" t="s">
        <v>50</v>
      </c>
      <c r="B8" s="633" t="s">
        <v>51</v>
      </c>
      <c r="C8" s="633" t="s">
        <v>52</v>
      </c>
      <c r="D8" s="633" t="s">
        <v>53</v>
      </c>
      <c r="E8" s="633" t="s">
        <v>54</v>
      </c>
      <c r="F8" s="633" t="s">
        <v>569</v>
      </c>
      <c r="G8" s="652">
        <v>45268</v>
      </c>
      <c r="H8" s="651">
        <v>-1717634.86</v>
      </c>
    </row>
    <row r="9" spans="1:8" x14ac:dyDescent="0.2">
      <c r="A9" s="633" t="s">
        <v>50</v>
      </c>
      <c r="B9" s="633" t="s">
        <v>51</v>
      </c>
      <c r="C9" s="633" t="s">
        <v>52</v>
      </c>
      <c r="D9" s="633" t="s">
        <v>53</v>
      </c>
      <c r="E9" s="633" t="s">
        <v>54</v>
      </c>
      <c r="F9" s="633" t="s">
        <v>568</v>
      </c>
      <c r="G9" s="652">
        <v>45291</v>
      </c>
      <c r="H9" s="651">
        <v>2645527.7799999998</v>
      </c>
    </row>
    <row r="10" spans="1:8" x14ac:dyDescent="0.2">
      <c r="A10" s="633" t="s">
        <v>50</v>
      </c>
      <c r="B10" s="633" t="s">
        <v>51</v>
      </c>
      <c r="C10" s="633" t="s">
        <v>52</v>
      </c>
      <c r="D10" s="633" t="s">
        <v>53</v>
      </c>
      <c r="E10" s="633" t="s">
        <v>54</v>
      </c>
      <c r="F10" s="633" t="s">
        <v>567</v>
      </c>
      <c r="G10" s="652">
        <v>45291</v>
      </c>
      <c r="H10" s="651">
        <v>1710285.57</v>
      </c>
    </row>
    <row r="11" spans="1:8" x14ac:dyDescent="0.2">
      <c r="A11" s="633" t="s">
        <v>50</v>
      </c>
      <c r="B11" s="633" t="s">
        <v>51</v>
      </c>
      <c r="C11" s="633" t="s">
        <v>52</v>
      </c>
      <c r="D11" s="633" t="s">
        <v>53</v>
      </c>
      <c r="E11" s="633" t="s">
        <v>54</v>
      </c>
      <c r="F11" s="633" t="s">
        <v>567</v>
      </c>
      <c r="G11" s="652">
        <v>45300</v>
      </c>
      <c r="H11" s="651">
        <v>-1710285.57</v>
      </c>
    </row>
    <row r="12" spans="1:8" x14ac:dyDescent="0.2">
      <c r="A12" s="633" t="s">
        <v>50</v>
      </c>
      <c r="B12" s="633" t="s">
        <v>51</v>
      </c>
      <c r="C12" s="633" t="s">
        <v>52</v>
      </c>
      <c r="D12" s="633" t="s">
        <v>53</v>
      </c>
      <c r="E12" s="633" t="s">
        <v>54</v>
      </c>
      <c r="F12" s="633" t="s">
        <v>566</v>
      </c>
      <c r="G12" s="652">
        <v>45322</v>
      </c>
      <c r="H12" s="651">
        <v>2780014.94</v>
      </c>
    </row>
    <row r="13" spans="1:8" x14ac:dyDescent="0.2">
      <c r="A13" s="633" t="s">
        <v>50</v>
      </c>
      <c r="B13" s="633" t="s">
        <v>51</v>
      </c>
      <c r="C13" s="633" t="s">
        <v>52</v>
      </c>
      <c r="D13" s="633" t="s">
        <v>53</v>
      </c>
      <c r="E13" s="633" t="s">
        <v>54</v>
      </c>
      <c r="F13" s="633" t="s">
        <v>565</v>
      </c>
      <c r="G13" s="652">
        <v>45322</v>
      </c>
      <c r="H13" s="651">
        <v>1857883.75</v>
      </c>
    </row>
    <row r="14" spans="1:8" x14ac:dyDescent="0.2">
      <c r="A14" s="633" t="s">
        <v>50</v>
      </c>
      <c r="B14" s="633" t="s">
        <v>51</v>
      </c>
      <c r="C14" s="633" t="s">
        <v>52</v>
      </c>
      <c r="D14" s="633" t="s">
        <v>53</v>
      </c>
      <c r="E14" s="633" t="s">
        <v>54</v>
      </c>
      <c r="F14" s="633" t="s">
        <v>565</v>
      </c>
      <c r="G14" s="652">
        <v>45330</v>
      </c>
      <c r="H14" s="651">
        <v>-1857883.75</v>
      </c>
    </row>
    <row r="15" spans="1:8" x14ac:dyDescent="0.2">
      <c r="A15" s="633" t="s">
        <v>50</v>
      </c>
      <c r="B15" s="633" t="s">
        <v>51</v>
      </c>
      <c r="C15" s="633" t="s">
        <v>52</v>
      </c>
      <c r="D15" s="633" t="s">
        <v>53</v>
      </c>
      <c r="E15" s="633" t="s">
        <v>54</v>
      </c>
      <c r="F15" s="633" t="s">
        <v>564</v>
      </c>
      <c r="G15" s="652">
        <v>45351</v>
      </c>
      <c r="H15" s="651">
        <v>2580274.17</v>
      </c>
    </row>
    <row r="16" spans="1:8" x14ac:dyDescent="0.2">
      <c r="A16" s="633" t="s">
        <v>50</v>
      </c>
      <c r="B16" s="633" t="s">
        <v>51</v>
      </c>
      <c r="C16" s="633" t="s">
        <v>52</v>
      </c>
      <c r="D16" s="633" t="s">
        <v>53</v>
      </c>
      <c r="E16" s="633" t="s">
        <v>54</v>
      </c>
      <c r="F16" s="633" t="s">
        <v>563</v>
      </c>
      <c r="G16" s="652">
        <v>45351</v>
      </c>
      <c r="H16" s="651">
        <v>1700053.88</v>
      </c>
    </row>
    <row r="17" spans="1:13" x14ac:dyDescent="0.2">
      <c r="A17" s="633" t="s">
        <v>50</v>
      </c>
      <c r="B17" s="633" t="s">
        <v>51</v>
      </c>
      <c r="C17" s="633" t="s">
        <v>52</v>
      </c>
      <c r="D17" s="633" t="s">
        <v>53</v>
      </c>
      <c r="E17" s="633" t="s">
        <v>54</v>
      </c>
      <c r="F17" s="633" t="s">
        <v>563</v>
      </c>
      <c r="G17" s="652">
        <v>45362</v>
      </c>
      <c r="H17" s="651">
        <v>-1700053.88</v>
      </c>
    </row>
    <row r="18" spans="1:13" x14ac:dyDescent="0.2">
      <c r="A18" s="633" t="s">
        <v>50</v>
      </c>
      <c r="B18" s="633" t="s">
        <v>51</v>
      </c>
      <c r="C18" s="633" t="s">
        <v>52</v>
      </c>
      <c r="D18" s="633" t="s">
        <v>53</v>
      </c>
      <c r="E18" s="633" t="s">
        <v>54</v>
      </c>
      <c r="F18" s="633" t="s">
        <v>562</v>
      </c>
      <c r="G18" s="652">
        <v>45382</v>
      </c>
      <c r="H18" s="651">
        <v>2500988.41</v>
      </c>
    </row>
    <row r="19" spans="1:13" x14ac:dyDescent="0.2">
      <c r="A19" s="633" t="s">
        <v>50</v>
      </c>
      <c r="B19" s="633" t="s">
        <v>51</v>
      </c>
      <c r="C19" s="633" t="s">
        <v>52</v>
      </c>
      <c r="D19" s="633" t="s">
        <v>53</v>
      </c>
      <c r="E19" s="633" t="s">
        <v>54</v>
      </c>
      <c r="F19" s="633" t="s">
        <v>561</v>
      </c>
      <c r="G19" s="652">
        <v>45382</v>
      </c>
      <c r="H19" s="651">
        <v>1594300.21</v>
      </c>
    </row>
    <row r="20" spans="1:13" x14ac:dyDescent="0.2">
      <c r="A20" s="633" t="s">
        <v>50</v>
      </c>
      <c r="B20" s="633" t="s">
        <v>51</v>
      </c>
      <c r="C20" s="633" t="s">
        <v>52</v>
      </c>
      <c r="D20" s="633" t="s">
        <v>53</v>
      </c>
      <c r="E20" s="633" t="s">
        <v>54</v>
      </c>
      <c r="F20" s="633" t="s">
        <v>561</v>
      </c>
      <c r="G20" s="652">
        <v>45391</v>
      </c>
      <c r="H20" s="651">
        <v>-1594300.21</v>
      </c>
    </row>
    <row r="21" spans="1:13" x14ac:dyDescent="0.2">
      <c r="A21" s="633" t="s">
        <v>50</v>
      </c>
      <c r="B21" s="633" t="s">
        <v>51</v>
      </c>
      <c r="C21" s="633" t="s">
        <v>52</v>
      </c>
      <c r="D21" s="633" t="s">
        <v>53</v>
      </c>
      <c r="E21" s="633" t="s">
        <v>54</v>
      </c>
      <c r="F21" s="633" t="s">
        <v>559</v>
      </c>
      <c r="G21" s="652">
        <v>45412</v>
      </c>
      <c r="H21" s="651">
        <v>1423688.79</v>
      </c>
    </row>
    <row r="22" spans="1:13" x14ac:dyDescent="0.2">
      <c r="A22" s="633" t="s">
        <v>50</v>
      </c>
      <c r="B22" s="633" t="s">
        <v>51</v>
      </c>
      <c r="C22" s="633" t="s">
        <v>52</v>
      </c>
      <c r="D22" s="633" t="s">
        <v>53</v>
      </c>
      <c r="E22" s="633" t="s">
        <v>54</v>
      </c>
      <c r="F22" s="633" t="s">
        <v>560</v>
      </c>
      <c r="G22" s="652">
        <v>45412</v>
      </c>
      <c r="H22" s="651">
        <v>2260970.87</v>
      </c>
    </row>
    <row r="23" spans="1:13" x14ac:dyDescent="0.2">
      <c r="A23" s="633" t="s">
        <v>50</v>
      </c>
      <c r="B23" s="633" t="s">
        <v>51</v>
      </c>
      <c r="C23" s="633" t="s">
        <v>52</v>
      </c>
      <c r="D23" s="633" t="s">
        <v>53</v>
      </c>
      <c r="E23" s="633" t="s">
        <v>54</v>
      </c>
      <c r="F23" s="633" t="s">
        <v>559</v>
      </c>
      <c r="G23" s="652">
        <v>45419</v>
      </c>
      <c r="H23" s="651">
        <v>-1423688.79</v>
      </c>
    </row>
    <row r="24" spans="1:13" x14ac:dyDescent="0.2">
      <c r="A24" s="633" t="s">
        <v>50</v>
      </c>
      <c r="B24" s="633" t="s">
        <v>51</v>
      </c>
      <c r="C24" s="633" t="s">
        <v>52</v>
      </c>
      <c r="D24" s="633" t="s">
        <v>53</v>
      </c>
      <c r="E24" s="633" t="s">
        <v>54</v>
      </c>
      <c r="F24" s="633" t="s">
        <v>558</v>
      </c>
      <c r="G24" s="652">
        <v>45443</v>
      </c>
      <c r="H24" s="651">
        <v>4189138.91</v>
      </c>
    </row>
    <row r="25" spans="1:13" x14ac:dyDescent="0.2">
      <c r="A25" s="633" t="s">
        <v>50</v>
      </c>
      <c r="B25" s="633" t="s">
        <v>51</v>
      </c>
      <c r="C25" s="633" t="s">
        <v>52</v>
      </c>
      <c r="D25" s="633" t="s">
        <v>53</v>
      </c>
      <c r="E25" s="633" t="s">
        <v>54</v>
      </c>
      <c r="F25" s="633" t="s">
        <v>557</v>
      </c>
      <c r="G25" s="652">
        <v>45443</v>
      </c>
      <c r="H25" s="651">
        <v>4999663.79</v>
      </c>
    </row>
    <row r="26" spans="1:13" x14ac:dyDescent="0.2">
      <c r="A26" s="633" t="s">
        <v>50</v>
      </c>
      <c r="B26" s="633" t="s">
        <v>51</v>
      </c>
      <c r="C26" s="633" t="s">
        <v>52</v>
      </c>
      <c r="D26" s="633" t="s">
        <v>53</v>
      </c>
      <c r="E26" s="633" t="s">
        <v>54</v>
      </c>
      <c r="F26" s="633" t="s">
        <v>557</v>
      </c>
      <c r="G26" s="652">
        <v>45453</v>
      </c>
      <c r="H26" s="651">
        <v>-4999663.79</v>
      </c>
    </row>
    <row r="27" spans="1:13" x14ac:dyDescent="0.2">
      <c r="A27" s="633" t="s">
        <v>50</v>
      </c>
      <c r="B27" s="633" t="s">
        <v>51</v>
      </c>
      <c r="C27" s="633" t="s">
        <v>52</v>
      </c>
      <c r="D27" s="633" t="s">
        <v>53</v>
      </c>
      <c r="E27" s="633" t="s">
        <v>54</v>
      </c>
      <c r="F27" s="633" t="s">
        <v>556</v>
      </c>
      <c r="G27" s="652">
        <v>45473</v>
      </c>
      <c r="H27" s="651">
        <v>4578965.88</v>
      </c>
    </row>
    <row r="28" spans="1:13" x14ac:dyDescent="0.2">
      <c r="A28" s="633" t="s">
        <v>50</v>
      </c>
      <c r="B28" s="633" t="s">
        <v>51</v>
      </c>
      <c r="C28" s="633" t="s">
        <v>52</v>
      </c>
      <c r="D28" s="633" t="s">
        <v>53</v>
      </c>
      <c r="E28" s="633" t="s">
        <v>54</v>
      </c>
      <c r="F28" s="633" t="s">
        <v>555</v>
      </c>
      <c r="G28" s="652">
        <v>45473</v>
      </c>
      <c r="H28" s="651">
        <v>7115487.5</v>
      </c>
    </row>
    <row r="29" spans="1:13" x14ac:dyDescent="0.2">
      <c r="A29" s="650" t="s">
        <v>89</v>
      </c>
      <c r="B29" s="650" t="s">
        <v>89</v>
      </c>
      <c r="C29" s="650" t="s">
        <v>89</v>
      </c>
      <c r="D29" s="650" t="s">
        <v>89</v>
      </c>
      <c r="E29" s="650" t="s">
        <v>89</v>
      </c>
      <c r="F29" s="650" t="s">
        <v>89</v>
      </c>
      <c r="G29" s="649"/>
      <c r="H29" s="648">
        <v>32632533.41</v>
      </c>
    </row>
    <row r="32" spans="1:13" x14ac:dyDescent="0.2">
      <c r="F32" s="635"/>
      <c r="G32" s="647" t="s">
        <v>531</v>
      </c>
      <c r="H32" s="646">
        <f>SUM(H2:H28)</f>
        <v>32632533.41</v>
      </c>
      <c r="I32" s="635"/>
      <c r="J32" s="635"/>
      <c r="K32" s="635"/>
      <c r="L32" s="635"/>
      <c r="M32" s="635"/>
    </row>
    <row r="33" spans="6:13" x14ac:dyDescent="0.2">
      <c r="F33" s="635"/>
      <c r="G33" s="645" t="s">
        <v>530</v>
      </c>
      <c r="H33" s="644">
        <f>M40</f>
        <v>20302492.132995855</v>
      </c>
      <c r="I33" s="635"/>
      <c r="J33" s="642" t="s">
        <v>77</v>
      </c>
      <c r="K33" s="642" t="s">
        <v>77</v>
      </c>
      <c r="L33" s="642" t="s">
        <v>77</v>
      </c>
      <c r="M33" s="642" t="s">
        <v>529</v>
      </c>
    </row>
    <row r="34" spans="6:13" x14ac:dyDescent="0.2">
      <c r="F34" s="635"/>
      <c r="G34" s="645"/>
      <c r="H34" s="644"/>
      <c r="I34" s="635"/>
      <c r="J34" s="643" t="s">
        <v>528</v>
      </c>
      <c r="K34" s="643" t="s">
        <v>527</v>
      </c>
      <c r="L34" s="643" t="s">
        <v>526</v>
      </c>
      <c r="M34" s="642" t="s">
        <v>79</v>
      </c>
    </row>
    <row r="35" spans="6:13" ht="13.5" thickBot="1" x14ac:dyDescent="0.25">
      <c r="F35" s="635"/>
      <c r="G35" s="635"/>
      <c r="H35" s="634">
        <f>SUM(H32:H34)</f>
        <v>52935025.542995855</v>
      </c>
      <c r="I35" s="635"/>
      <c r="J35" s="890">
        <f t="array" ref="J35:L35">TRANSPOSE('F24 Electric - Load'!L49:L51)</f>
        <v>1637466000</v>
      </c>
      <c r="K35" s="890">
        <v>1645202000</v>
      </c>
      <c r="L35" s="890">
        <v>1497071000</v>
      </c>
      <c r="M35" s="635"/>
    </row>
    <row r="36" spans="6:13" ht="13.5" thickTop="1" x14ac:dyDescent="0.2">
      <c r="F36" s="635"/>
      <c r="G36" s="635"/>
      <c r="H36" s="635"/>
      <c r="I36" s="642" t="s">
        <v>80</v>
      </c>
      <c r="J36" s="891">
        <f>'2023 E Sch 129 Rate Impacts'!Q39</f>
        <v>4.4695366559158439E-3</v>
      </c>
      <c r="K36" s="891">
        <f>J36</f>
        <v>4.4695366559158439E-3</v>
      </c>
      <c r="L36" s="891">
        <f>K36</f>
        <v>4.4695366559158439E-3</v>
      </c>
      <c r="M36" s="635"/>
    </row>
    <row r="37" spans="6:13" x14ac:dyDescent="0.2">
      <c r="F37" s="635"/>
      <c r="G37" s="635"/>
      <c r="H37" s="635"/>
      <c r="I37" s="640" t="s">
        <v>81</v>
      </c>
      <c r="J37" s="635">
        <f>'Subs. RR 2023-2024'!F28</f>
        <v>0.95034799999999997</v>
      </c>
      <c r="K37" s="635">
        <f>J37</f>
        <v>0.95034799999999997</v>
      </c>
      <c r="L37" s="635">
        <f>K37</f>
        <v>0.95034799999999997</v>
      </c>
      <c r="M37" s="641"/>
    </row>
    <row r="38" spans="6:13" x14ac:dyDescent="0.2">
      <c r="F38" s="636"/>
      <c r="G38" s="635"/>
      <c r="H38" s="635"/>
      <c r="I38" s="640" t="s">
        <v>82</v>
      </c>
      <c r="J38" s="639">
        <f>J36*J37</f>
        <v>4.2476152218763105E-3</v>
      </c>
      <c r="K38" s="639">
        <f>K36*K37</f>
        <v>4.2476152218763105E-3</v>
      </c>
      <c r="L38" s="638">
        <f>L36*L37</f>
        <v>4.2476152218763105E-3</v>
      </c>
      <c r="M38" s="635"/>
    </row>
    <row r="39" spans="6:13" x14ac:dyDescent="0.2">
      <c r="F39" s="636"/>
      <c r="G39" s="635"/>
      <c r="H39" s="635"/>
      <c r="I39" s="635"/>
      <c r="J39" s="637">
        <f>J35*J38</f>
        <v>6955325.506904915</v>
      </c>
      <c r="K39" s="637">
        <f>K35*K38</f>
        <v>6988185.0582613498</v>
      </c>
      <c r="L39" s="637">
        <f>L35*L38</f>
        <v>6358981.5678295903</v>
      </c>
      <c r="M39" s="635"/>
    </row>
    <row r="40" spans="6:13" ht="13.5" thickBot="1" x14ac:dyDescent="0.25">
      <c r="F40" s="636"/>
      <c r="G40" s="635"/>
      <c r="H40" s="635"/>
      <c r="I40" s="635"/>
      <c r="J40" s="635"/>
      <c r="K40" s="635"/>
      <c r="L40" s="635"/>
      <c r="M40" s="634">
        <f>SUM(J39:L39)</f>
        <v>20302492.132995855</v>
      </c>
    </row>
    <row r="41" spans="6:13" ht="13.5" thickTop="1" x14ac:dyDescent="0.2"/>
  </sheetData>
  <pageMargins left="0.75" right="0.75" top="1" bottom="1" header="0.5" footer="0.5"/>
  <headerFooter alignWithMargins="0"/>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topLeftCell="A13" workbookViewId="0">
      <selection activeCell="J41" sqref="J41"/>
    </sheetView>
  </sheetViews>
  <sheetFormatPr defaultColWidth="9.140625" defaultRowHeight="12.75" x14ac:dyDescent="0.2"/>
  <cols>
    <col min="1" max="1" width="10" style="633" bestFit="1" customWidth="1"/>
    <col min="2" max="2" width="14" style="633" bestFit="1" customWidth="1"/>
    <col min="3" max="3" width="10" style="633" bestFit="1" customWidth="1"/>
    <col min="4" max="4" width="22" style="633" bestFit="1" customWidth="1"/>
    <col min="5" max="5" width="28" style="633" bestFit="1" customWidth="1"/>
    <col min="6" max="6" width="37" style="633" bestFit="1" customWidth="1"/>
    <col min="7" max="7" width="14" style="633" bestFit="1" customWidth="1"/>
    <col min="8" max="8" width="17" style="633" bestFit="1" customWidth="1"/>
    <col min="9" max="9" width="11.5703125" style="633" customWidth="1"/>
    <col min="10" max="13" width="15.85546875" style="633" customWidth="1"/>
    <col min="14" max="16384" width="9.140625" style="633"/>
  </cols>
  <sheetData>
    <row r="1" spans="1:8" s="78" customFormat="1" x14ac:dyDescent="0.2">
      <c r="A1" s="77" t="s">
        <v>83</v>
      </c>
    </row>
    <row r="2" spans="1:8" s="78" customFormat="1" x14ac:dyDescent="0.2">
      <c r="A2" s="77" t="s">
        <v>84</v>
      </c>
    </row>
    <row r="3" spans="1:8" s="78" customFormat="1" x14ac:dyDescent="0.2">
      <c r="A3" s="77" t="s">
        <v>85</v>
      </c>
    </row>
    <row r="5" spans="1:8" ht="25.5" x14ac:dyDescent="0.2">
      <c r="A5" s="653" t="s">
        <v>42</v>
      </c>
      <c r="B5" s="653" t="s">
        <v>43</v>
      </c>
      <c r="C5" s="654" t="s">
        <v>44</v>
      </c>
      <c r="D5" s="653" t="s">
        <v>45</v>
      </c>
      <c r="E5" s="653" t="s">
        <v>46</v>
      </c>
      <c r="F5" s="653" t="s">
        <v>47</v>
      </c>
      <c r="G5" s="653" t="s">
        <v>48</v>
      </c>
      <c r="H5" s="653" t="s">
        <v>49</v>
      </c>
    </row>
    <row r="6" spans="1:8" x14ac:dyDescent="0.2">
      <c r="A6" s="633" t="s">
        <v>87</v>
      </c>
      <c r="B6" s="633" t="s">
        <v>51</v>
      </c>
      <c r="C6" s="633" t="s">
        <v>88</v>
      </c>
      <c r="D6" s="633" t="s">
        <v>53</v>
      </c>
      <c r="E6" s="633" t="s">
        <v>90</v>
      </c>
      <c r="F6" s="633" t="s">
        <v>554</v>
      </c>
      <c r="G6" s="652">
        <v>45208</v>
      </c>
      <c r="H6" s="651">
        <v>-55766.68</v>
      </c>
    </row>
    <row r="7" spans="1:8" x14ac:dyDescent="0.2">
      <c r="A7" s="633" t="s">
        <v>87</v>
      </c>
      <c r="B7" s="633" t="s">
        <v>51</v>
      </c>
      <c r="C7" s="633" t="s">
        <v>553</v>
      </c>
      <c r="D7" s="633" t="s">
        <v>53</v>
      </c>
      <c r="E7" s="633" t="s">
        <v>552</v>
      </c>
      <c r="F7" s="633" t="s">
        <v>551</v>
      </c>
      <c r="G7" s="652">
        <v>45230</v>
      </c>
      <c r="H7" s="651">
        <v>163126.26999999999</v>
      </c>
    </row>
    <row r="8" spans="1:8" x14ac:dyDescent="0.2">
      <c r="A8" s="633" t="s">
        <v>87</v>
      </c>
      <c r="B8" s="633" t="s">
        <v>51</v>
      </c>
      <c r="C8" s="633" t="s">
        <v>534</v>
      </c>
      <c r="D8" s="633" t="s">
        <v>53</v>
      </c>
      <c r="E8" s="633" t="s">
        <v>533</v>
      </c>
      <c r="F8" s="633" t="s">
        <v>550</v>
      </c>
      <c r="G8" s="652">
        <v>45230</v>
      </c>
      <c r="H8" s="651">
        <v>193948.06</v>
      </c>
    </row>
    <row r="9" spans="1:8" x14ac:dyDescent="0.2">
      <c r="A9" s="633" t="s">
        <v>87</v>
      </c>
      <c r="B9" s="633" t="s">
        <v>51</v>
      </c>
      <c r="C9" s="633" t="s">
        <v>534</v>
      </c>
      <c r="D9" s="633" t="s">
        <v>53</v>
      </c>
      <c r="E9" s="633" t="s">
        <v>533</v>
      </c>
      <c r="F9" s="633" t="s">
        <v>550</v>
      </c>
      <c r="G9" s="652">
        <v>45238</v>
      </c>
      <c r="H9" s="651">
        <v>-193948.06</v>
      </c>
    </row>
    <row r="10" spans="1:8" x14ac:dyDescent="0.2">
      <c r="A10" s="633" t="s">
        <v>87</v>
      </c>
      <c r="B10" s="633" t="s">
        <v>51</v>
      </c>
      <c r="C10" s="633" t="s">
        <v>534</v>
      </c>
      <c r="D10" s="633" t="s">
        <v>53</v>
      </c>
      <c r="E10" s="633" t="s">
        <v>533</v>
      </c>
      <c r="F10" s="633" t="s">
        <v>549</v>
      </c>
      <c r="G10" s="652">
        <v>45260</v>
      </c>
      <c r="H10" s="651">
        <v>410960.22</v>
      </c>
    </row>
    <row r="11" spans="1:8" x14ac:dyDescent="0.2">
      <c r="A11" s="633" t="s">
        <v>87</v>
      </c>
      <c r="B11" s="633" t="s">
        <v>51</v>
      </c>
      <c r="C11" s="633" t="s">
        <v>534</v>
      </c>
      <c r="D11" s="633" t="s">
        <v>53</v>
      </c>
      <c r="E11" s="633" t="s">
        <v>533</v>
      </c>
      <c r="F11" s="633" t="s">
        <v>548</v>
      </c>
      <c r="G11" s="652">
        <v>45260</v>
      </c>
      <c r="H11" s="651">
        <v>316693.23</v>
      </c>
    </row>
    <row r="12" spans="1:8" x14ac:dyDescent="0.2">
      <c r="A12" s="633" t="s">
        <v>87</v>
      </c>
      <c r="B12" s="633" t="s">
        <v>51</v>
      </c>
      <c r="C12" s="633" t="s">
        <v>534</v>
      </c>
      <c r="D12" s="633" t="s">
        <v>53</v>
      </c>
      <c r="E12" s="633" t="s">
        <v>533</v>
      </c>
      <c r="F12" s="633" t="s">
        <v>548</v>
      </c>
      <c r="G12" s="652">
        <v>45268</v>
      </c>
      <c r="H12" s="651">
        <v>-316693.23</v>
      </c>
    </row>
    <row r="13" spans="1:8" x14ac:dyDescent="0.2">
      <c r="A13" s="633" t="s">
        <v>87</v>
      </c>
      <c r="B13" s="633" t="s">
        <v>51</v>
      </c>
      <c r="C13" s="633" t="s">
        <v>534</v>
      </c>
      <c r="D13" s="633" t="s">
        <v>53</v>
      </c>
      <c r="E13" s="633" t="s">
        <v>533</v>
      </c>
      <c r="F13" s="633" t="s">
        <v>546</v>
      </c>
      <c r="G13" s="652">
        <v>45291</v>
      </c>
      <c r="H13" s="651">
        <v>284509.43</v>
      </c>
    </row>
    <row r="14" spans="1:8" x14ac:dyDescent="0.2">
      <c r="A14" s="633" t="s">
        <v>87</v>
      </c>
      <c r="B14" s="633" t="s">
        <v>51</v>
      </c>
      <c r="C14" s="633" t="s">
        <v>534</v>
      </c>
      <c r="D14" s="633" t="s">
        <v>53</v>
      </c>
      <c r="E14" s="633" t="s">
        <v>533</v>
      </c>
      <c r="F14" s="633" t="s">
        <v>547</v>
      </c>
      <c r="G14" s="652">
        <v>45291</v>
      </c>
      <c r="H14" s="651">
        <v>596541.79</v>
      </c>
    </row>
    <row r="15" spans="1:8" x14ac:dyDescent="0.2">
      <c r="A15" s="633" t="s">
        <v>87</v>
      </c>
      <c r="B15" s="633" t="s">
        <v>51</v>
      </c>
      <c r="C15" s="633" t="s">
        <v>534</v>
      </c>
      <c r="D15" s="633" t="s">
        <v>53</v>
      </c>
      <c r="E15" s="633" t="s">
        <v>533</v>
      </c>
      <c r="F15" s="633" t="s">
        <v>546</v>
      </c>
      <c r="G15" s="652">
        <v>45300</v>
      </c>
      <c r="H15" s="651">
        <v>-284509.43</v>
      </c>
    </row>
    <row r="16" spans="1:8" x14ac:dyDescent="0.2">
      <c r="A16" s="633" t="s">
        <v>87</v>
      </c>
      <c r="B16" s="633" t="s">
        <v>51</v>
      </c>
      <c r="C16" s="633" t="s">
        <v>534</v>
      </c>
      <c r="D16" s="633" t="s">
        <v>53</v>
      </c>
      <c r="E16" s="633" t="s">
        <v>533</v>
      </c>
      <c r="F16" s="633" t="s">
        <v>545</v>
      </c>
      <c r="G16" s="652">
        <v>45322</v>
      </c>
      <c r="H16" s="651">
        <v>664322.31000000006</v>
      </c>
    </row>
    <row r="17" spans="1:8" x14ac:dyDescent="0.2">
      <c r="A17" s="633" t="s">
        <v>87</v>
      </c>
      <c r="B17" s="633" t="s">
        <v>51</v>
      </c>
      <c r="C17" s="633" t="s">
        <v>534</v>
      </c>
      <c r="D17" s="633" t="s">
        <v>53</v>
      </c>
      <c r="E17" s="633" t="s">
        <v>533</v>
      </c>
      <c r="F17" s="633" t="s">
        <v>544</v>
      </c>
      <c r="G17" s="652">
        <v>45322</v>
      </c>
      <c r="H17" s="651">
        <v>321942.36</v>
      </c>
    </row>
    <row r="18" spans="1:8" x14ac:dyDescent="0.2">
      <c r="A18" s="633" t="s">
        <v>87</v>
      </c>
      <c r="B18" s="633" t="s">
        <v>51</v>
      </c>
      <c r="C18" s="633" t="s">
        <v>534</v>
      </c>
      <c r="D18" s="633" t="s">
        <v>53</v>
      </c>
      <c r="E18" s="633" t="s">
        <v>533</v>
      </c>
      <c r="F18" s="633" t="s">
        <v>544</v>
      </c>
      <c r="G18" s="652">
        <v>45330</v>
      </c>
      <c r="H18" s="651">
        <v>-321942.36</v>
      </c>
    </row>
    <row r="19" spans="1:8" x14ac:dyDescent="0.2">
      <c r="A19" s="633" t="s">
        <v>87</v>
      </c>
      <c r="B19" s="633" t="s">
        <v>51</v>
      </c>
      <c r="C19" s="633" t="s">
        <v>534</v>
      </c>
      <c r="D19" s="633" t="s">
        <v>53</v>
      </c>
      <c r="E19" s="633" t="s">
        <v>533</v>
      </c>
      <c r="F19" s="633" t="s">
        <v>542</v>
      </c>
      <c r="G19" s="652">
        <v>45351</v>
      </c>
      <c r="H19" s="651">
        <v>295746.39</v>
      </c>
    </row>
    <row r="20" spans="1:8" x14ac:dyDescent="0.2">
      <c r="A20" s="633" t="s">
        <v>87</v>
      </c>
      <c r="B20" s="633" t="s">
        <v>51</v>
      </c>
      <c r="C20" s="633" t="s">
        <v>534</v>
      </c>
      <c r="D20" s="633" t="s">
        <v>53</v>
      </c>
      <c r="E20" s="633" t="s">
        <v>533</v>
      </c>
      <c r="F20" s="633" t="s">
        <v>543</v>
      </c>
      <c r="G20" s="652">
        <v>45351</v>
      </c>
      <c r="H20" s="651">
        <v>573077.87</v>
      </c>
    </row>
    <row r="21" spans="1:8" x14ac:dyDescent="0.2">
      <c r="A21" s="633" t="s">
        <v>87</v>
      </c>
      <c r="B21" s="633" t="s">
        <v>51</v>
      </c>
      <c r="C21" s="633" t="s">
        <v>534</v>
      </c>
      <c r="D21" s="633" t="s">
        <v>53</v>
      </c>
      <c r="E21" s="633" t="s">
        <v>533</v>
      </c>
      <c r="F21" s="633" t="s">
        <v>542</v>
      </c>
      <c r="G21" s="652">
        <v>45362</v>
      </c>
      <c r="H21" s="651">
        <v>-295746.39</v>
      </c>
    </row>
    <row r="22" spans="1:8" x14ac:dyDescent="0.2">
      <c r="A22" s="633" t="s">
        <v>87</v>
      </c>
      <c r="B22" s="633" t="s">
        <v>51</v>
      </c>
      <c r="C22" s="633" t="s">
        <v>534</v>
      </c>
      <c r="D22" s="633" t="s">
        <v>53</v>
      </c>
      <c r="E22" s="633" t="s">
        <v>533</v>
      </c>
      <c r="F22" s="633" t="s">
        <v>541</v>
      </c>
      <c r="G22" s="652">
        <v>45382</v>
      </c>
      <c r="H22" s="651">
        <v>570970.68000000005</v>
      </c>
    </row>
    <row r="23" spans="1:8" x14ac:dyDescent="0.2">
      <c r="A23" s="633" t="s">
        <v>87</v>
      </c>
      <c r="B23" s="633" t="s">
        <v>51</v>
      </c>
      <c r="C23" s="633" t="s">
        <v>534</v>
      </c>
      <c r="D23" s="633" t="s">
        <v>53</v>
      </c>
      <c r="E23" s="633" t="s">
        <v>533</v>
      </c>
      <c r="F23" s="633" t="s">
        <v>540</v>
      </c>
      <c r="G23" s="652">
        <v>45382</v>
      </c>
      <c r="H23" s="651">
        <v>241917.68</v>
      </c>
    </row>
    <row r="24" spans="1:8" x14ac:dyDescent="0.2">
      <c r="A24" s="633" t="s">
        <v>87</v>
      </c>
      <c r="B24" s="633" t="s">
        <v>51</v>
      </c>
      <c r="C24" s="633" t="s">
        <v>534</v>
      </c>
      <c r="D24" s="633" t="s">
        <v>53</v>
      </c>
      <c r="E24" s="633" t="s">
        <v>533</v>
      </c>
      <c r="F24" s="633" t="s">
        <v>540</v>
      </c>
      <c r="G24" s="652">
        <v>45391</v>
      </c>
      <c r="H24" s="651">
        <v>-241917.68</v>
      </c>
    </row>
    <row r="25" spans="1:8" x14ac:dyDescent="0.2">
      <c r="A25" s="633" t="s">
        <v>87</v>
      </c>
      <c r="B25" s="633" t="s">
        <v>51</v>
      </c>
      <c r="C25" s="633" t="s">
        <v>534</v>
      </c>
      <c r="D25" s="633" t="s">
        <v>53</v>
      </c>
      <c r="E25" s="633" t="s">
        <v>533</v>
      </c>
      <c r="F25" s="633" t="s">
        <v>538</v>
      </c>
      <c r="G25" s="652">
        <v>45412</v>
      </c>
      <c r="H25" s="651">
        <v>200683.67</v>
      </c>
    </row>
    <row r="26" spans="1:8" x14ac:dyDescent="0.2">
      <c r="A26" s="633" t="s">
        <v>87</v>
      </c>
      <c r="B26" s="633" t="s">
        <v>51</v>
      </c>
      <c r="C26" s="633" t="s">
        <v>534</v>
      </c>
      <c r="D26" s="633" t="s">
        <v>53</v>
      </c>
      <c r="E26" s="633" t="s">
        <v>533</v>
      </c>
      <c r="F26" s="633" t="s">
        <v>539</v>
      </c>
      <c r="G26" s="652">
        <v>45412</v>
      </c>
      <c r="H26" s="651">
        <v>424101.15</v>
      </c>
    </row>
    <row r="27" spans="1:8" x14ac:dyDescent="0.2">
      <c r="A27" s="633" t="s">
        <v>87</v>
      </c>
      <c r="B27" s="633" t="s">
        <v>51</v>
      </c>
      <c r="C27" s="633" t="s">
        <v>534</v>
      </c>
      <c r="D27" s="633" t="s">
        <v>53</v>
      </c>
      <c r="E27" s="633" t="s">
        <v>533</v>
      </c>
      <c r="F27" s="633" t="s">
        <v>538</v>
      </c>
      <c r="G27" s="652">
        <v>45419</v>
      </c>
      <c r="H27" s="651">
        <v>-200683.67</v>
      </c>
    </row>
    <row r="28" spans="1:8" x14ac:dyDescent="0.2">
      <c r="A28" s="633" t="s">
        <v>87</v>
      </c>
      <c r="B28" s="633" t="s">
        <v>51</v>
      </c>
      <c r="C28" s="633" t="s">
        <v>534</v>
      </c>
      <c r="D28" s="633" t="s">
        <v>53</v>
      </c>
      <c r="E28" s="633" t="s">
        <v>533</v>
      </c>
      <c r="F28" s="633" t="s">
        <v>537</v>
      </c>
      <c r="G28" s="652">
        <v>45443</v>
      </c>
      <c r="H28" s="651">
        <v>2007472.04</v>
      </c>
    </row>
    <row r="29" spans="1:8" x14ac:dyDescent="0.2">
      <c r="A29" s="633" t="s">
        <v>87</v>
      </c>
      <c r="B29" s="633" t="s">
        <v>51</v>
      </c>
      <c r="C29" s="633" t="s">
        <v>534</v>
      </c>
      <c r="D29" s="633" t="s">
        <v>53</v>
      </c>
      <c r="E29" s="633" t="s">
        <v>533</v>
      </c>
      <c r="F29" s="633" t="s">
        <v>536</v>
      </c>
      <c r="G29" s="652">
        <v>45443</v>
      </c>
      <c r="H29" s="651">
        <v>1977329.92</v>
      </c>
    </row>
    <row r="30" spans="1:8" x14ac:dyDescent="0.2">
      <c r="A30" s="633" t="s">
        <v>87</v>
      </c>
      <c r="B30" s="633" t="s">
        <v>51</v>
      </c>
      <c r="C30" s="633" t="s">
        <v>534</v>
      </c>
      <c r="D30" s="633" t="s">
        <v>53</v>
      </c>
      <c r="E30" s="633" t="s">
        <v>533</v>
      </c>
      <c r="F30" s="633" t="s">
        <v>536</v>
      </c>
      <c r="G30" s="652">
        <v>45453</v>
      </c>
      <c r="H30" s="651">
        <v>-1977329.92</v>
      </c>
    </row>
    <row r="31" spans="1:8" x14ac:dyDescent="0.2">
      <c r="A31" s="633" t="s">
        <v>87</v>
      </c>
      <c r="B31" s="633" t="s">
        <v>51</v>
      </c>
      <c r="C31" s="633" t="s">
        <v>534</v>
      </c>
      <c r="D31" s="633" t="s">
        <v>53</v>
      </c>
      <c r="E31" s="633" t="s">
        <v>533</v>
      </c>
      <c r="F31" s="633" t="s">
        <v>535</v>
      </c>
      <c r="G31" s="652">
        <v>45473</v>
      </c>
      <c r="H31" s="651">
        <v>3185269.28</v>
      </c>
    </row>
    <row r="32" spans="1:8" x14ac:dyDescent="0.2">
      <c r="A32" s="633" t="s">
        <v>87</v>
      </c>
      <c r="B32" s="633" t="s">
        <v>51</v>
      </c>
      <c r="C32" s="633" t="s">
        <v>534</v>
      </c>
      <c r="D32" s="633" t="s">
        <v>53</v>
      </c>
      <c r="E32" s="633" t="s">
        <v>533</v>
      </c>
      <c r="F32" s="633" t="s">
        <v>532</v>
      </c>
      <c r="G32" s="652">
        <v>45473</v>
      </c>
      <c r="H32" s="651">
        <v>1278927.32</v>
      </c>
    </row>
    <row r="33" spans="1:13" x14ac:dyDescent="0.2">
      <c r="A33" s="650" t="s">
        <v>89</v>
      </c>
      <c r="B33" s="650" t="s">
        <v>89</v>
      </c>
      <c r="C33" s="650" t="s">
        <v>89</v>
      </c>
      <c r="D33" s="650" t="s">
        <v>89</v>
      </c>
      <c r="E33" s="650" t="s">
        <v>89</v>
      </c>
      <c r="F33" s="650" t="s">
        <v>89</v>
      </c>
      <c r="G33" s="649"/>
      <c r="H33" s="648">
        <v>9819002.25</v>
      </c>
    </row>
    <row r="36" spans="1:13" x14ac:dyDescent="0.2">
      <c r="F36" s="635"/>
      <c r="G36" s="647" t="s">
        <v>531</v>
      </c>
      <c r="H36" s="646">
        <f>SUM(H6:H32)</f>
        <v>9819002.25</v>
      </c>
      <c r="I36" s="635"/>
      <c r="J36" s="635"/>
      <c r="K36" s="635"/>
      <c r="L36" s="635"/>
      <c r="M36" s="635"/>
    </row>
    <row r="37" spans="1:13" x14ac:dyDescent="0.2">
      <c r="F37" s="635"/>
      <c r="G37" s="645" t="s">
        <v>530</v>
      </c>
      <c r="H37" s="644">
        <f>M44</f>
        <v>7151470.5536729954</v>
      </c>
      <c r="I37" s="635"/>
      <c r="J37" s="642" t="s">
        <v>77</v>
      </c>
      <c r="K37" s="642" t="s">
        <v>77</v>
      </c>
      <c r="L37" s="642" t="s">
        <v>77</v>
      </c>
      <c r="M37" s="642" t="s">
        <v>529</v>
      </c>
    </row>
    <row r="38" spans="1:13" x14ac:dyDescent="0.2">
      <c r="F38" s="635"/>
      <c r="G38" s="645"/>
      <c r="H38" s="644"/>
      <c r="I38" s="635"/>
      <c r="J38" s="643" t="s">
        <v>528</v>
      </c>
      <c r="K38" s="643" t="s">
        <v>527</v>
      </c>
      <c r="L38" s="643" t="s">
        <v>526</v>
      </c>
      <c r="M38" s="642" t="s">
        <v>79</v>
      </c>
    </row>
    <row r="39" spans="1:13" ht="13.5" thickBot="1" x14ac:dyDescent="0.25">
      <c r="F39" s="635"/>
      <c r="G39" s="635"/>
      <c r="H39" s="634">
        <f>SUM(H36:H38)</f>
        <v>16970472.803672995</v>
      </c>
      <c r="I39" s="635"/>
      <c r="J39" s="890">
        <f t="array" ref="J39:L39">TRANSPOSE('F24 Gas - Load'!Q42:Q44)</f>
        <v>47508197</v>
      </c>
      <c r="K39" s="890">
        <v>48146473</v>
      </c>
      <c r="L39" s="890">
        <v>57370984</v>
      </c>
      <c r="M39" s="635"/>
    </row>
    <row r="40" spans="1:13" ht="13.5" thickTop="1" x14ac:dyDescent="0.2">
      <c r="F40" s="635"/>
      <c r="G40" s="635"/>
      <c r="H40" s="635"/>
      <c r="I40" s="642" t="s">
        <v>80</v>
      </c>
      <c r="J40" s="891">
        <f>'2023 G Sch 129 Rates'!L50</f>
        <v>4.9015780265564961E-2</v>
      </c>
      <c r="K40" s="891">
        <f>J40</f>
        <v>4.9015780265564961E-2</v>
      </c>
      <c r="L40" s="891">
        <f>K40</f>
        <v>4.9015780265564961E-2</v>
      </c>
      <c r="M40" s="635"/>
    </row>
    <row r="41" spans="1:13" x14ac:dyDescent="0.2">
      <c r="F41" s="635"/>
      <c r="G41" s="635"/>
      <c r="H41" s="635"/>
      <c r="I41" s="640" t="s">
        <v>81</v>
      </c>
      <c r="J41" s="635">
        <f>'Subs. RR 2023-2024'!G28</f>
        <v>0.95344399999999996</v>
      </c>
      <c r="K41" s="635">
        <f>J41</f>
        <v>0.95344399999999996</v>
      </c>
      <c r="L41" s="635">
        <f>K41</f>
        <v>0.95344399999999996</v>
      </c>
      <c r="M41" s="641"/>
    </row>
    <row r="42" spans="1:13" ht="25.5" x14ac:dyDescent="0.2">
      <c r="F42" s="636"/>
      <c r="G42" s="635"/>
      <c r="H42" s="635"/>
      <c r="I42" s="640" t="s">
        <v>82</v>
      </c>
      <c r="J42" s="639">
        <f>J40*J41</f>
        <v>4.6733801599521313E-2</v>
      </c>
      <c r="K42" s="639">
        <f>K40*K41</f>
        <v>4.6733801599521313E-2</v>
      </c>
      <c r="L42" s="638">
        <f>L40*L41</f>
        <v>4.6733801599521313E-2</v>
      </c>
      <c r="M42" s="635"/>
    </row>
    <row r="43" spans="1:13" x14ac:dyDescent="0.2">
      <c r="F43" s="636"/>
      <c r="G43" s="635"/>
      <c r="H43" s="635"/>
      <c r="I43" s="635"/>
      <c r="J43" s="637">
        <f>J39*J42</f>
        <v>2220238.6529489737</v>
      </c>
      <c r="K43" s="637">
        <f>K39*K42</f>
        <v>2250067.7168987095</v>
      </c>
      <c r="L43" s="637">
        <f>L39*L42</f>
        <v>2681164.1838253117</v>
      </c>
      <c r="M43" s="635"/>
    </row>
    <row r="44" spans="1:13" ht="13.5" thickBot="1" x14ac:dyDescent="0.25">
      <c r="F44" s="636"/>
      <c r="G44" s="635"/>
      <c r="H44" s="635"/>
      <c r="I44" s="635"/>
      <c r="J44" s="635"/>
      <c r="K44" s="635"/>
      <c r="L44" s="635"/>
      <c r="M44" s="634">
        <f>SUM(J43:L43)</f>
        <v>7151470.5536729954</v>
      </c>
    </row>
    <row r="45" spans="1:13" ht="13.5" thickTop="1" x14ac:dyDescent="0.2"/>
  </sheetData>
  <pageMargins left="0.75" right="0.75" top="1" bottom="1" header="0.5" footer="0.5"/>
  <headerFooter alignWithMargins="0"/>
  <customProperties>
    <customPr name="_pios_id" r:id="rId1"/>
  </customPropertie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1F771402AD9AB24EA1F4888778750E4C" ma:contentTypeVersion="12" ma:contentTypeDescription="" ma:contentTypeScope="" ma:versionID="b8487f1c7de6013614896f3322a76a3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2024-08-29T07:00:00+00:00</OpenedDate>
    <SignificantOrder xmlns="dc463f71-b30c-4ab2-9473-d307f9d35888">false</SignificantOrder>
    <Date1 xmlns="dc463f71-b30c-4ab2-9473-d307f9d35888">2024-08-29T07:00:00+00:00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240646</DocketNumber>
    <DelegatedOrder xmlns="dc463f71-b30c-4ab2-9473-d307f9d35888">false</DelegatedOrder>
  </documentManagement>
</p:properties>
</file>

<file path=customXml/itemProps1.xml><?xml version="1.0" encoding="utf-8"?>
<ds:datastoreItem xmlns:ds="http://schemas.openxmlformats.org/officeDocument/2006/customXml" ds:itemID="{A7F0A379-58B2-4D56-9EA3-8A19ADE73972}"/>
</file>

<file path=customXml/itemProps2.xml><?xml version="1.0" encoding="utf-8"?>
<ds:datastoreItem xmlns:ds="http://schemas.openxmlformats.org/officeDocument/2006/customXml" ds:itemID="{C14542AC-C673-425B-BCCD-2E5EB2882487}"/>
</file>

<file path=customXml/itemProps3.xml><?xml version="1.0" encoding="utf-8"?>
<ds:datastoreItem xmlns:ds="http://schemas.openxmlformats.org/officeDocument/2006/customXml" ds:itemID="{FAEBA17E-3BE0-4E92-BDCF-A18E0A7B74EA}"/>
</file>

<file path=customXml/itemProps4.xml><?xml version="1.0" encoding="utf-8"?>
<ds:datastoreItem xmlns:ds="http://schemas.openxmlformats.org/officeDocument/2006/customXml" ds:itemID="{6463868A-4525-4440-8116-595B65941D3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4</vt:i4>
      </vt:variant>
    </vt:vector>
  </HeadingPairs>
  <TitlesOfParts>
    <vt:vector size="40" baseType="lpstr">
      <vt:lpstr>Revenue Requirement 24-25</vt:lpstr>
      <vt:lpstr>Summary of RR change</vt:lpstr>
      <vt:lpstr>Off Cycle. RR 2023-2024</vt:lpstr>
      <vt:lpstr>Subs. RR 2023-2024</vt:lpstr>
      <vt:lpstr>Org. RR 2023-2024</vt:lpstr>
      <vt:lpstr>AMP Funding </vt:lpstr>
      <vt:lpstr>2021 &amp; 2022 SQI Penalty</vt:lpstr>
      <vt:lpstr>2023-2024 E Rev Collected</vt:lpstr>
      <vt:lpstr>2023-2024 G Rev Collected</vt:lpstr>
      <vt:lpstr>True-ups of Prior Estimates</vt:lpstr>
      <vt:lpstr>CACAP-2 Recovery Collected</vt:lpstr>
      <vt:lpstr>LIHEAP Credit</vt:lpstr>
      <vt:lpstr>E Conversion Factor</vt:lpstr>
      <vt:lpstr>G Conversion Factor</vt:lpstr>
      <vt:lpstr>F24 Electric - Load</vt:lpstr>
      <vt:lpstr>F24 Gas - Load</vt:lpstr>
      <vt:lpstr>BDJ-18 2022 GRC Compl Filing</vt:lpstr>
      <vt:lpstr>Elec Sch 142 05-2024</vt:lpstr>
      <vt:lpstr>Gas Sch 142 05-2024</vt:lpstr>
      <vt:lpstr>2023 E Sch 129 Rates</vt:lpstr>
      <vt:lpstr>2023 E Sch 129 Rate Impacts</vt:lpstr>
      <vt:lpstr>2023 G Sch 129 Rates</vt:lpstr>
      <vt:lpstr>2022-2023 E Rev Collected+Fcst</vt:lpstr>
      <vt:lpstr>2022-2023 G Rev Collected +Fcst</vt:lpstr>
      <vt:lpstr>not used -&gt;&gt;&gt;</vt:lpstr>
      <vt:lpstr>Old E Conversion Factor</vt:lpstr>
      <vt:lpstr>Old G Conversion Factor</vt:lpstr>
      <vt:lpstr>Revenue Req 2022-2023</vt:lpstr>
      <vt:lpstr>F23 Electric - Load </vt:lpstr>
      <vt:lpstr>F23 Gas - Load</vt:lpstr>
      <vt:lpstr>2022 Elec&amp;Gas Forecast Revenue</vt:lpstr>
      <vt:lpstr>SQI Penalty</vt:lpstr>
      <vt:lpstr>2022 E Rates</vt:lpstr>
      <vt:lpstr>2022 G Rates</vt:lpstr>
      <vt:lpstr>Gas Sch 142 05-2023</vt:lpstr>
      <vt:lpstr>Elec Sch 142 05-2023</vt:lpstr>
      <vt:lpstr>'2022 E Rates'!Print_Area</vt:lpstr>
      <vt:lpstr>'2022 G Rates'!Print_Area</vt:lpstr>
      <vt:lpstr>'2023 G Sch 129 Rates'!Print_Area</vt:lpstr>
      <vt:lpstr>'Gas Sch 142 05-2024'!Print_Area</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Pham, Linh</dc:creator>
  <cp:lastModifiedBy>Pavel, Tyler</cp:lastModifiedBy>
  <dcterms:created xsi:type="dcterms:W3CDTF">2023-08-01T21:29:35Z</dcterms:created>
  <dcterms:modified xsi:type="dcterms:W3CDTF">2024-07-29T23:42:47Z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0x0101006E56B4D1795A2E4DB2F0B01679ED314A001F771402AD9AB24EA1F4888778750E4C</vt:lpwstr>
  </property>
  <property fmtid="{D5CDD505-2E9C-101B-9397-08002B2CF9AE}" pid="3" name="_docset_NoMedatataSyncRequired">
    <vt:lpwstr>False</vt:lpwstr>
  </property>
</Properties>
</file>